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hidePivotFieldList="1"/>
  <bookViews>
    <workbookView xWindow="-105" yWindow="-105" windowWidth="23250" windowHeight="12570" tabRatio="844" firstSheet="5" activeTab="7"/>
  </bookViews>
  <sheets>
    <sheet name="2018" sheetId="60" state="hidden" r:id="rId1"/>
    <sheet name="PES 2024" sheetId="98" state="hidden" r:id="rId2"/>
    <sheet name="Modificaciones" sheetId="109" state="hidden" r:id="rId3"/>
    <sheet name="2019" sheetId="73" state="hidden" r:id="rId4"/>
    <sheet name="2020" sheetId="92" state="hidden" r:id="rId5"/>
    <sheet name="Proy 2023-2024" sheetId="116" r:id="rId6"/>
    <sheet name="Hoja1" sheetId="118" state="hidden" r:id="rId7"/>
    <sheet name="CONAC-1" sheetId="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pag41">#N/A</definedName>
    <definedName name="__pag1">#REF!</definedName>
    <definedName name="__pag10">#REF!</definedName>
    <definedName name="__pag11">#REF!</definedName>
    <definedName name="__pag12">#REF!</definedName>
    <definedName name="__pag13">#REF!</definedName>
    <definedName name="__pag14">#REF!</definedName>
    <definedName name="__pag15">#REF!</definedName>
    <definedName name="__pag17">#REF!</definedName>
    <definedName name="__pag18">#REF!</definedName>
    <definedName name="__pag19">#REF!</definedName>
    <definedName name="__pag2">#REF!</definedName>
    <definedName name="__pag20">#REF!</definedName>
    <definedName name="__pag21">#REF!</definedName>
    <definedName name="__pag22">#REF!</definedName>
    <definedName name="__pag23">#REF!</definedName>
    <definedName name="__pag24">#REF!</definedName>
    <definedName name="__pag25">#REF!</definedName>
    <definedName name="__pag26">#REF!</definedName>
    <definedName name="__pag27">#REF!</definedName>
    <definedName name="__pag28">#REF!</definedName>
    <definedName name="__pag29">#REF!</definedName>
    <definedName name="__pag3">#REF!</definedName>
    <definedName name="__pag30">#REF!</definedName>
    <definedName name="__pag31">#REF!</definedName>
    <definedName name="__pag32">#REF!</definedName>
    <definedName name="__pag33">#REF!</definedName>
    <definedName name="__pag34">#REF!</definedName>
    <definedName name="__pag35">#REF!</definedName>
    <definedName name="__pag36">#REF!</definedName>
    <definedName name="__pag38">#REF!</definedName>
    <definedName name="__pag4">#REF!</definedName>
    <definedName name="__pag41">#N/A</definedName>
    <definedName name="__pag5">#REF!</definedName>
    <definedName name="__pag6">#REF!</definedName>
    <definedName name="__pag7">#REF!</definedName>
    <definedName name="__pag8">#REF!</definedName>
    <definedName name="__pag9">#REF!</definedName>
    <definedName name="_xlnm._FilterDatabase" localSheetId="3" hidden="1">'2019'!$A$1:$AL$1123</definedName>
    <definedName name="_xlnm._FilterDatabase" localSheetId="4" hidden="1">'2020'!$A$1:$BE$1098</definedName>
    <definedName name="_xlnm._FilterDatabase" localSheetId="5" hidden="1">'Proy 2023-2024'!$BQ$1:$CE$1099</definedName>
    <definedName name="_pag1">#REF!</definedName>
    <definedName name="_pag10">#REF!</definedName>
    <definedName name="_pag100">#REF!</definedName>
    <definedName name="_pag11">#REF!</definedName>
    <definedName name="_pag12">#REF!</definedName>
    <definedName name="_pag13">#REF!</definedName>
    <definedName name="_pag14">#REF!</definedName>
    <definedName name="_pag15">#REF!</definedName>
    <definedName name="_pag16">#REF!</definedName>
    <definedName name="_pag17">#REF!</definedName>
    <definedName name="_pag18">#REF!</definedName>
    <definedName name="_pag19">#REF!</definedName>
    <definedName name="_pag2">#REF!</definedName>
    <definedName name="_pag20">#REF!</definedName>
    <definedName name="_pag21">#REF!</definedName>
    <definedName name="_pag22">#REF!</definedName>
    <definedName name="_pag23">#REF!</definedName>
    <definedName name="_pag24">#REF!</definedName>
    <definedName name="_pag25">#REF!</definedName>
    <definedName name="_pag26">#REF!</definedName>
    <definedName name="_pag27">#REF!</definedName>
    <definedName name="_pag28">#REF!</definedName>
    <definedName name="_pag29">#REF!</definedName>
    <definedName name="_pag3">#REF!</definedName>
    <definedName name="_pag30">#REF!</definedName>
    <definedName name="_pag31">#REF!</definedName>
    <definedName name="_pag32">#REF!</definedName>
    <definedName name="_pag33">#REF!</definedName>
    <definedName name="_pag34">#REF!</definedName>
    <definedName name="_pag35">#REF!</definedName>
    <definedName name="_pag36">#REF!</definedName>
    <definedName name="_pag38">#REF!</definedName>
    <definedName name="_pag4">#REF!</definedName>
    <definedName name="_pag41">#N/A</definedName>
    <definedName name="_pag5">#REF!</definedName>
    <definedName name="_pag6">#REF!</definedName>
    <definedName name="_pag7">#REF!</definedName>
    <definedName name="_pag8">#REF!</definedName>
    <definedName name="_pag9">#REF!</definedName>
    <definedName name="a">'[1]deuda c sadm'!#REF!</definedName>
    <definedName name="A_impresión_IM">#REF!</definedName>
    <definedName name="aaaaaaaaaaaaaaa">#REF!</definedName>
    <definedName name="ab">[2]!Tabla9[[#All],[Columna1]:[abri]]</definedName>
    <definedName name="abr">[2]!Tabla9[[#All],[Columna1]:[abri]]</definedName>
    <definedName name="abri">[2]!Tabla9[[#All],[Columna1]:[abri]]</definedName>
    <definedName name="abril">#REF!</definedName>
    <definedName name="Acreed">#REF!</definedName>
    <definedName name="ag">[2]!Tabla5[[#All],[Columna1]:[Agosto]]</definedName>
    <definedName name="ago">[2]!Tabla5[[#All],[Columna1]:[Agosto]]</definedName>
    <definedName name="agos">[2]!Tabla5[[#All],[Columna1]:[Agosto]]</definedName>
    <definedName name="AJUSTES" hidden="1">{"'beneficiarios'!$A$1:$C$7"}</definedName>
    <definedName name="_xlnm.Print_Area" localSheetId="7">'CONAC-1'!$C$5:$P$79</definedName>
    <definedName name="_xlnm.Print_Area" localSheetId="2">Modificaciones!$E$6:$J$43</definedName>
    <definedName name="as" hidden="1">{"'beneficiarios'!$A$1:$C$7"}</definedName>
    <definedName name="asa">#REF!</definedName>
    <definedName name="asas">#REF!</definedName>
    <definedName name="_xlnm.Database">#REF!</definedName>
    <definedName name="cdfdsfd">#REF!</definedName>
    <definedName name="cierre_2001">'[3]deuda c sadm'!#REF!</definedName>
    <definedName name="cierre2017">'[1]deuda c sadm'!#REF!</definedName>
    <definedName name="ClavePre">#REF!</definedName>
    <definedName name="conv">'[4]MODIF.MATRIZ CONVERSION(14 DIG)'!$A$1:$IV$65536</definedName>
    <definedName name="CUENTAS">[5]MI!$A$1:$IV$65536</definedName>
    <definedName name="cvbn">#REF!</definedName>
    <definedName name="d">#REF!</definedName>
    <definedName name="datos17">'[6]PRF-CRI'!#REF!</definedName>
    <definedName name="DCCCCC">#REF!</definedName>
    <definedName name="ddd">'[1]deuda c sadm'!#REF!</definedName>
    <definedName name="ddddf">#REF!</definedName>
    <definedName name="ddvfv">#REF!</definedName>
    <definedName name="deuda">'[3]deuda c sadm'!#REF!</definedName>
    <definedName name="Deuda_ingTot">'[3]deuda c sadm'!#REF!</definedName>
    <definedName name="deuda1">'[1]deuda c sadm'!#REF!</definedName>
    <definedName name="dfgfgs">#REF!</definedName>
    <definedName name="e23qrefdfdsafdsfdsf">#REF!</definedName>
    <definedName name="en">[2]!Tabla12[[#All],[Columna1]:[Ener]]</definedName>
    <definedName name="ene">[2]!Tabla12[[#All],[Columna1]:[Ener]]</definedName>
    <definedName name="ENERO">#REF!</definedName>
    <definedName name="ENEROAJUSTE">#REF!</definedName>
    <definedName name="enr">[2]!Tabla12[[#All],[Columna1]:[Ener]]</definedName>
    <definedName name="Estado">'[7]Compendio de nombres'!$C$2:$C$33</definedName>
    <definedName name="Estado1">#REF!</definedName>
    <definedName name="fbr">[2]!Tabla11[[#All],[Columna1]:[Febrer]]</definedName>
    <definedName name="fbre">[2]!Tabla11[[#All],[Columna1]:[Febrer]]</definedName>
    <definedName name="fd">#REF!</definedName>
    <definedName name="FDM">#REF!</definedName>
    <definedName name="fe">[2]!Tabla11[[#All],[Columna1]:[Febrer]]</definedName>
    <definedName name="feb">[2]!Tabla11[[#All],[Columna1]:[Febrer]]</definedName>
    <definedName name="Febr">[2]!Tabla11[[#All],[Columna1]:[Febrer]]</definedName>
    <definedName name="FEIEF">#REF!</definedName>
    <definedName name="fer">[2]!Tabla11[[#All],[Columna1]:[Febrer]]</definedName>
    <definedName name="fFf">#REF!</definedName>
    <definedName name="ffvvvv">#REF!</definedName>
    <definedName name="fjhj">#REF!</definedName>
    <definedName name="fs" hidden="1">{"'beneficiarios'!$A$1:$C$7"}</definedName>
    <definedName name="fsf">#REF!</definedName>
    <definedName name="FtePago">#REF!</definedName>
    <definedName name="Fto_1">#REF!</definedName>
    <definedName name="funcional">#REF!</definedName>
    <definedName name="Garantias">#REF!</definedName>
    <definedName name="ggghjhjjk">'[1]deuda c sadm'!#REF!</definedName>
    <definedName name="HTML_CodePage" hidden="1">1252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hyjujj" hidden="1">{"'beneficiarios'!$A$1:$C$7"}</definedName>
    <definedName name="iiiii">#REF!</definedName>
    <definedName name="INDICADORES" hidden="1">{"'beneficiarios'!$A$1:$C$7"}</definedName>
    <definedName name="ING">[5]origen!$A$1:$IV$65536</definedName>
    <definedName name="ingresofederales" hidden="1">{"'beneficiarios'!$A$1:$C$7"}</definedName>
    <definedName name="ingresos">'[8](INFORMATICA)'!$A$1:$IV$65536</definedName>
    <definedName name="j" hidden="1">{"'beneficiarios'!$A$1:$C$7"}</definedName>
    <definedName name="jklll">#REF!</definedName>
    <definedName name="jli">[2]!Tabla6[[#All],[Columna1]:[Jul]]</definedName>
    <definedName name="jni">[2]!Tabla7[[#All],[Columna1]:[Junio]]</definedName>
    <definedName name="jui">[2]!Tabla7[[#All],[Columna1]:[Junio]]</definedName>
    <definedName name="jul">[2]!Tabla6[[#All],[Columna1]:[Jul]]</definedName>
    <definedName name="juli">[2]!Tabla6[[#All],[Columna1]:[Jul]]</definedName>
    <definedName name="juni">[2]!Tabla7[[#All],[Columna1]:[Junio]]</definedName>
    <definedName name="liolyuig">#REF!</definedName>
    <definedName name="Listado_burocratas">#REF!</definedName>
    <definedName name="Listado_magisterio">#REF!</definedName>
    <definedName name="ma">[2]!Tabla10[[#All],[Columna1]:[marz]]</definedName>
    <definedName name="mao">[2]!Tabla8[[#All],[Columna1]:[may]]</definedName>
    <definedName name="mar">[2]!Tabla10[[#All],[Columna1]:[marz]]</definedName>
    <definedName name="may">[2]!Tabla8[[#All],[Columna1]:[may]]</definedName>
    <definedName name="mgfbfdg" hidden="1">{"'beneficiarios'!$A$1:$C$7"}</definedName>
    <definedName name="MUNICIPIOS" hidden="1">{"'beneficiarios'!$A$1:$C$7"}</definedName>
    <definedName name="myo">[2]!Tabla8[[#All],[Columna1]:[may]]</definedName>
    <definedName name="mzo">[2]!Tabla10[[#All],[Columna1]:[marz]]</definedName>
    <definedName name="Ni">#REF!</definedName>
    <definedName name="no">#REF!</definedName>
    <definedName name="No._Compañía">#REF!</definedName>
    <definedName name="Notas_Fto_1">#REF!</definedName>
    <definedName name="obre">[2]!Tabla3[[#All],[Columna1]:[ ]]</definedName>
    <definedName name="oc">[2]!Tabla3[[#All],[Columna1]:[ ]]</definedName>
    <definedName name="oct">[2]!Tabla3[[#All],[Columna1]:[ ]]</definedName>
    <definedName name="Participacionesestatales2018">#REF!</definedName>
    <definedName name="Partidas">[9]TECHO!$B$1:$Q$2798</definedName>
    <definedName name="poiuy">#REF!</definedName>
    <definedName name="ppp">[10]origen!$A$1:$IV$65536</definedName>
    <definedName name="proy18">[6]!Tabla2[[#All],[clveConcepto ]:[Acumulado]]</definedName>
    <definedName name="qqwww">'[1]deuda c sadm'!#REF!</definedName>
    <definedName name="RESP">#REF!</definedName>
    <definedName name="rfesdaf">#REF!</definedName>
    <definedName name="rfghjkk">#REF!</definedName>
    <definedName name="rtghh">#REF!</definedName>
    <definedName name="s">'[1]deuda c sadm'!#REF!</definedName>
    <definedName name="sa">'[1]deuda c sadm'!#REF!</definedName>
    <definedName name="SALDOS1">[11]CALCUDI!$B$1:$G$102</definedName>
    <definedName name="sbre">[2]!Tabla4[[#All],[Columna2]:[Septiembre]]</definedName>
    <definedName name="sdaddasdas" hidden="1">{"'beneficiarios'!$A$1:$C$7"}</definedName>
    <definedName name="se">[2]!Tabla4[[#All],[Columna2]:[Septiembre]]</definedName>
    <definedName name="sep">[2]!Tabla4[[#All],[Columna2]:[Septiembre]]</definedName>
    <definedName name="sept">[12]origen!$A$1:$IV$65536</definedName>
    <definedName name="SINAJUSTE" hidden="1">{"'beneficiarios'!$A$1:$C$7"}</definedName>
    <definedName name="sobretasa">#REF!</definedName>
    <definedName name="Speuas1">[13]speuas!$B$3:$H$11,[13]speuas!$I$13:$O$42</definedName>
    <definedName name="sss">#REF!</definedName>
    <definedName name="ssssssssss">#REF!</definedName>
    <definedName name="t">#REF!</definedName>
    <definedName name="tasas">#REF!</definedName>
    <definedName name="_xlnm.Print_Titles">#REF!</definedName>
    <definedName name="TOT">#REF!</definedName>
    <definedName name="TOTAL">#REF!</definedName>
    <definedName name="TRIMESTRE">'[1]deuda c sadm'!#REF!</definedName>
    <definedName name="tyyy">#REF!</definedName>
    <definedName name="UNO">#REF!</definedName>
    <definedName name="vdfghdgf">#REF!</definedName>
    <definedName name="wrn.prueba." hidden="1">{#N/A,#N/A,FALSE,"nombre archivo"}</definedName>
    <definedName name="y">#REF!</definedName>
    <definedName name="yghjgj">#REF!</definedName>
  </definedNames>
  <calcPr calcId="125725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C970" i="116"/>
  <c r="CE3"/>
  <c r="CE4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CE315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CE388"/>
  <c r="CE389"/>
  <c r="CE390"/>
  <c r="CE391"/>
  <c r="CE392"/>
  <c r="CE393"/>
  <c r="CE394"/>
  <c r="CE395"/>
  <c r="CE396"/>
  <c r="CE397"/>
  <c r="CE398"/>
  <c r="CE399"/>
  <c r="CE400"/>
  <c r="CE401"/>
  <c r="CE402"/>
  <c r="CE403"/>
  <c r="CE404"/>
  <c r="CE405"/>
  <c r="CE406"/>
  <c r="CE407"/>
  <c r="CE408"/>
  <c r="CE409"/>
  <c r="CE410"/>
  <c r="CE411"/>
  <c r="CE412"/>
  <c r="CE413"/>
  <c r="CE414"/>
  <c r="CE415"/>
  <c r="CE416"/>
  <c r="CE417"/>
  <c r="CE418"/>
  <c r="CE419"/>
  <c r="CE420"/>
  <c r="CE421"/>
  <c r="CE422"/>
  <c r="CE423"/>
  <c r="CE424"/>
  <c r="CE425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E452"/>
  <c r="CE453"/>
  <c r="CE454"/>
  <c r="CE455"/>
  <c r="CE456"/>
  <c r="CE457"/>
  <c r="CE458"/>
  <c r="CE459"/>
  <c r="CE460"/>
  <c r="CE461"/>
  <c r="CE462"/>
  <c r="CE463"/>
  <c r="CE464"/>
  <c r="CE465"/>
  <c r="CE466"/>
  <c r="CE467"/>
  <c r="CE468"/>
  <c r="CE469"/>
  <c r="CE470"/>
  <c r="CE471"/>
  <c r="CE472"/>
  <c r="CE473"/>
  <c r="CE474"/>
  <c r="CE475"/>
  <c r="CE476"/>
  <c r="CE477"/>
  <c r="CE478"/>
  <c r="CE479"/>
  <c r="CE480"/>
  <c r="CE481"/>
  <c r="CE482"/>
  <c r="CE483"/>
  <c r="CE484"/>
  <c r="CE485"/>
  <c r="CE486"/>
  <c r="CE487"/>
  <c r="CE488"/>
  <c r="CE489"/>
  <c r="CE490"/>
  <c r="CE491"/>
  <c r="CE492"/>
  <c r="CE493"/>
  <c r="CE494"/>
  <c r="CE495"/>
  <c r="CE496"/>
  <c r="CE497"/>
  <c r="CE498"/>
  <c r="CE499"/>
  <c r="CE500"/>
  <c r="CE501"/>
  <c r="CE502"/>
  <c r="CE503"/>
  <c r="CE504"/>
  <c r="CE505"/>
  <c r="CE506"/>
  <c r="CE507"/>
  <c r="CE508"/>
  <c r="CE509"/>
  <c r="CE510"/>
  <c r="CE511"/>
  <c r="CE512"/>
  <c r="CE513"/>
  <c r="CE514"/>
  <c r="CE515"/>
  <c r="CE516"/>
  <c r="CE517"/>
  <c r="CE518"/>
  <c r="CE519"/>
  <c r="CE520"/>
  <c r="CE521"/>
  <c r="CE522"/>
  <c r="CE523"/>
  <c r="CE524"/>
  <c r="CE525"/>
  <c r="CE526"/>
  <c r="CE527"/>
  <c r="CE528"/>
  <c r="CE529"/>
  <c r="CE530"/>
  <c r="CE531"/>
  <c r="CE532"/>
  <c r="CE533"/>
  <c r="CE534"/>
  <c r="CE535"/>
  <c r="CE536"/>
  <c r="CE537"/>
  <c r="CE538"/>
  <c r="CE539"/>
  <c r="CE540"/>
  <c r="CE541"/>
  <c r="CE542"/>
  <c r="CE543"/>
  <c r="CE544"/>
  <c r="CE545"/>
  <c r="CE546"/>
  <c r="CE547"/>
  <c r="CE548"/>
  <c r="CE549"/>
  <c r="CE550"/>
  <c r="CE551"/>
  <c r="CE552"/>
  <c r="CE553"/>
  <c r="CE554"/>
  <c r="CE555"/>
  <c r="CE556"/>
  <c r="CE557"/>
  <c r="CE558"/>
  <c r="CE559"/>
  <c r="CE560"/>
  <c r="CE561"/>
  <c r="CE562"/>
  <c r="CE563"/>
  <c r="CE564"/>
  <c r="CE565"/>
  <c r="CE566"/>
  <c r="CE567"/>
  <c r="CE568"/>
  <c r="CE569"/>
  <c r="CE570"/>
  <c r="CE571"/>
  <c r="CE572"/>
  <c r="CE573"/>
  <c r="CE574"/>
  <c r="CE575"/>
  <c r="CE576"/>
  <c r="CE577"/>
  <c r="CE578"/>
  <c r="CE579"/>
  <c r="CE580"/>
  <c r="CE581"/>
  <c r="CE582"/>
  <c r="CE583"/>
  <c r="CE584"/>
  <c r="CE585"/>
  <c r="CE586"/>
  <c r="CE587"/>
  <c r="CE588"/>
  <c r="CE589"/>
  <c r="CE590"/>
  <c r="CE591"/>
  <c r="CE592"/>
  <c r="CE593"/>
  <c r="CE594"/>
  <c r="CE595"/>
  <c r="CE596"/>
  <c r="CE597"/>
  <c r="CE598"/>
  <c r="CE599"/>
  <c r="CE600"/>
  <c r="CE601"/>
  <c r="CE602"/>
  <c r="CE603"/>
  <c r="CE604"/>
  <c r="CE605"/>
  <c r="CE606"/>
  <c r="CE607"/>
  <c r="CE608"/>
  <c r="CE609"/>
  <c r="CE610"/>
  <c r="CE611"/>
  <c r="CE612"/>
  <c r="CE613"/>
  <c r="CE614"/>
  <c r="CE615"/>
  <c r="CE616"/>
  <c r="CE617"/>
  <c r="CE618"/>
  <c r="CE619"/>
  <c r="CE620"/>
  <c r="CE621"/>
  <c r="CE622"/>
  <c r="CE623"/>
  <c r="CE624"/>
  <c r="CE625"/>
  <c r="CE626"/>
  <c r="CE627"/>
  <c r="CE628"/>
  <c r="CE629"/>
  <c r="CE630"/>
  <c r="CE631"/>
  <c r="CE632"/>
  <c r="CE633"/>
  <c r="CE634"/>
  <c r="CE635"/>
  <c r="CE636"/>
  <c r="CE637"/>
  <c r="CE638"/>
  <c r="CE639"/>
  <c r="CE640"/>
  <c r="CE641"/>
  <c r="CE642"/>
  <c r="CE643"/>
  <c r="CE644"/>
  <c r="CE645"/>
  <c r="CE646"/>
  <c r="CE647"/>
  <c r="CE648"/>
  <c r="CE649"/>
  <c r="CE650"/>
  <c r="CE651"/>
  <c r="CE652"/>
  <c r="CE653"/>
  <c r="CE654"/>
  <c r="CE655"/>
  <c r="CE656"/>
  <c r="CE657"/>
  <c r="CE658"/>
  <c r="CE659"/>
  <c r="CE660"/>
  <c r="CE661"/>
  <c r="CE662"/>
  <c r="CE663"/>
  <c r="CE664"/>
  <c r="CE665"/>
  <c r="CE666"/>
  <c r="CE667"/>
  <c r="CE668"/>
  <c r="CE669"/>
  <c r="CE670"/>
  <c r="CE671"/>
  <c r="CE672"/>
  <c r="CE673"/>
  <c r="CE674"/>
  <c r="CE675"/>
  <c r="CE676"/>
  <c r="CE677"/>
  <c r="CE678"/>
  <c r="CE679"/>
  <c r="CE680"/>
  <c r="CE681"/>
  <c r="CE682"/>
  <c r="CE683"/>
  <c r="CE684"/>
  <c r="CE685"/>
  <c r="CE686"/>
  <c r="CE687"/>
  <c r="CE688"/>
  <c r="CE689"/>
  <c r="CE690"/>
  <c r="CE691"/>
  <c r="CE692"/>
  <c r="CE693"/>
  <c r="CE694"/>
  <c r="CE695"/>
  <c r="CE696"/>
  <c r="CE697"/>
  <c r="CE698"/>
  <c r="CE699"/>
  <c r="CE700"/>
  <c r="CE701"/>
  <c r="CE702"/>
  <c r="CE703"/>
  <c r="CE704"/>
  <c r="CE705"/>
  <c r="CE706"/>
  <c r="CE707"/>
  <c r="CE708"/>
  <c r="CE709"/>
  <c r="CE710"/>
  <c r="CE711"/>
  <c r="CE712"/>
  <c r="CE713"/>
  <c r="CE714"/>
  <c r="CE715"/>
  <c r="CE716"/>
  <c r="CE717"/>
  <c r="CE718"/>
  <c r="CE719"/>
  <c r="CE720"/>
  <c r="CE721"/>
  <c r="CE722"/>
  <c r="CE723"/>
  <c r="CE724"/>
  <c r="CE725"/>
  <c r="CE726"/>
  <c r="CE727"/>
  <c r="CE728"/>
  <c r="CE729"/>
  <c r="CE730"/>
  <c r="CE731"/>
  <c r="CE732"/>
  <c r="CE733"/>
  <c r="CE734"/>
  <c r="CE735"/>
  <c r="CE736"/>
  <c r="CE737"/>
  <c r="CE738"/>
  <c r="CE739"/>
  <c r="CE740"/>
  <c r="CE741"/>
  <c r="CE742"/>
  <c r="CE743"/>
  <c r="CE744"/>
  <c r="CE745"/>
  <c r="CE746"/>
  <c r="CE747"/>
  <c r="CE748"/>
  <c r="CE749"/>
  <c r="CE750"/>
  <c r="CE751"/>
  <c r="CE752"/>
  <c r="CE753"/>
  <c r="CE754"/>
  <c r="CE755"/>
  <c r="CE756"/>
  <c r="CE757"/>
  <c r="CE758"/>
  <c r="CE759"/>
  <c r="CE760"/>
  <c r="CE761"/>
  <c r="CE762"/>
  <c r="CE763"/>
  <c r="CE764"/>
  <c r="CE765"/>
  <c r="CE766"/>
  <c r="CE767"/>
  <c r="CE768"/>
  <c r="CE769"/>
  <c r="CE770"/>
  <c r="CE771"/>
  <c r="CE772"/>
  <c r="CE773"/>
  <c r="CE774"/>
  <c r="CE775"/>
  <c r="CE776"/>
  <c r="CE777"/>
  <c r="CE778"/>
  <c r="CE779"/>
  <c r="CE780"/>
  <c r="CE781"/>
  <c r="CE782"/>
  <c r="CE783"/>
  <c r="CE784"/>
  <c r="CE785"/>
  <c r="CE786"/>
  <c r="CE787"/>
  <c r="CE788"/>
  <c r="CE789"/>
  <c r="CE790"/>
  <c r="CE791"/>
  <c r="CE792"/>
  <c r="CE793"/>
  <c r="CE794"/>
  <c r="CE795"/>
  <c r="CE796"/>
  <c r="CE797"/>
  <c r="CE798"/>
  <c r="CE799"/>
  <c r="CE800"/>
  <c r="CE801"/>
  <c r="CE802"/>
  <c r="CE803"/>
  <c r="CE804"/>
  <c r="CE805"/>
  <c r="CE806"/>
  <c r="CE807"/>
  <c r="CE808"/>
  <c r="CE809"/>
  <c r="CE810"/>
  <c r="CE811"/>
  <c r="CE812"/>
  <c r="CE813"/>
  <c r="CE814"/>
  <c r="CE815"/>
  <c r="CE816"/>
  <c r="CE817"/>
  <c r="CE818"/>
  <c r="CE819"/>
  <c r="CE820"/>
  <c r="CE821"/>
  <c r="CE822"/>
  <c r="CE823"/>
  <c r="CE824"/>
  <c r="CE825"/>
  <c r="CE826"/>
  <c r="CE827"/>
  <c r="CE828"/>
  <c r="CE829"/>
  <c r="CE830"/>
  <c r="CE831"/>
  <c r="CE832"/>
  <c r="CE833"/>
  <c r="CE834"/>
  <c r="CE835"/>
  <c r="CE836"/>
  <c r="CE837"/>
  <c r="CE838"/>
  <c r="CE839"/>
  <c r="CE840"/>
  <c r="CE841"/>
  <c r="CE842"/>
  <c r="CE843"/>
  <c r="CE844"/>
  <c r="CE845"/>
  <c r="CE846"/>
  <c r="CE847"/>
  <c r="CE848"/>
  <c r="CE849"/>
  <c r="CE850"/>
  <c r="CE851"/>
  <c r="CE852"/>
  <c r="CE853"/>
  <c r="CE854"/>
  <c r="CE855"/>
  <c r="CE856"/>
  <c r="CE857"/>
  <c r="CE858"/>
  <c r="CE859"/>
  <c r="CE860"/>
  <c r="CE861"/>
  <c r="CE862"/>
  <c r="CE863"/>
  <c r="CE864"/>
  <c r="CE865"/>
  <c r="CE866"/>
  <c r="CE867"/>
  <c r="CE868"/>
  <c r="CE869"/>
  <c r="CE870"/>
  <c r="CE871"/>
  <c r="CE872"/>
  <c r="CE873"/>
  <c r="CE874"/>
  <c r="CE875"/>
  <c r="CE876"/>
  <c r="CE877"/>
  <c r="CE878"/>
  <c r="CE879"/>
  <c r="CE880"/>
  <c r="CE881"/>
  <c r="CE882"/>
  <c r="CE883"/>
  <c r="CE884"/>
  <c r="CE885"/>
  <c r="CE886"/>
  <c r="CE887"/>
  <c r="CE888"/>
  <c r="CE889"/>
  <c r="CE890"/>
  <c r="CE891"/>
  <c r="CE892"/>
  <c r="CE893"/>
  <c r="CE894"/>
  <c r="CE895"/>
  <c r="CE896"/>
  <c r="CE897"/>
  <c r="CE898"/>
  <c r="CE899"/>
  <c r="CE900"/>
  <c r="CE901"/>
  <c r="CE902"/>
  <c r="CE903"/>
  <c r="CE904"/>
  <c r="CE905"/>
  <c r="CE906"/>
  <c r="CE907"/>
  <c r="CE908"/>
  <c r="CE909"/>
  <c r="CE910"/>
  <c r="CE911"/>
  <c r="CE912"/>
  <c r="CE913"/>
  <c r="CE914"/>
  <c r="CE915"/>
  <c r="CE916"/>
  <c r="CE917"/>
  <c r="CE918"/>
  <c r="CE919"/>
  <c r="CE920"/>
  <c r="CE921"/>
  <c r="CE922"/>
  <c r="CE923"/>
  <c r="CE924"/>
  <c r="CE925"/>
  <c r="CE926"/>
  <c r="CE927"/>
  <c r="CE928"/>
  <c r="CE929"/>
  <c r="CE930"/>
  <c r="CE931"/>
  <c r="CE932"/>
  <c r="CE933"/>
  <c r="CE934"/>
  <c r="CE935"/>
  <c r="CE936"/>
  <c r="CE937"/>
  <c r="CE938"/>
  <c r="CE939"/>
  <c r="CE940"/>
  <c r="CE941"/>
  <c r="CE942"/>
  <c r="CE943"/>
  <c r="CE944"/>
  <c r="CE945"/>
  <c r="CE946"/>
  <c r="CE947"/>
  <c r="CE948"/>
  <c r="CE949"/>
  <c r="CE950"/>
  <c r="CE951"/>
  <c r="CE952"/>
  <c r="CE953"/>
  <c r="CE954"/>
  <c r="CE955"/>
  <c r="CE956"/>
  <c r="CE957"/>
  <c r="CE958"/>
  <c r="CE959"/>
  <c r="CE960"/>
  <c r="CE961"/>
  <c r="CE962"/>
  <c r="CE963"/>
  <c r="CE964"/>
  <c r="CE965"/>
  <c r="CE966"/>
  <c r="CE967"/>
  <c r="CE968"/>
  <c r="CE969"/>
  <c r="CE970"/>
  <c r="CE971"/>
  <c r="CE972"/>
  <c r="CE973"/>
  <c r="CE974"/>
  <c r="CE975"/>
  <c r="CE976"/>
  <c r="CE977"/>
  <c r="CE978"/>
  <c r="CE979"/>
  <c r="CE980"/>
  <c r="CE981"/>
  <c r="CE982"/>
  <c r="CE983"/>
  <c r="CE984"/>
  <c r="CE985"/>
  <c r="CE986"/>
  <c r="CE987"/>
  <c r="CE988"/>
  <c r="CE989"/>
  <c r="CE990"/>
  <c r="CE991"/>
  <c r="CE992"/>
  <c r="CE993"/>
  <c r="CE994"/>
  <c r="CE995"/>
  <c r="CE996"/>
  <c r="CE997"/>
  <c r="CE998"/>
  <c r="CE999"/>
  <c r="CE1000"/>
  <c r="CE1001"/>
  <c r="CE1002"/>
  <c r="CE1003"/>
  <c r="CE1004"/>
  <c r="CE1005"/>
  <c r="CE1006"/>
  <c r="CE1007"/>
  <c r="CE1008"/>
  <c r="CE1009"/>
  <c r="CE1010"/>
  <c r="CE1011"/>
  <c r="CE1012"/>
  <c r="CE1013"/>
  <c r="CE1014"/>
  <c r="CE1015"/>
  <c r="CE1016"/>
  <c r="CE1017"/>
  <c r="CE1018"/>
  <c r="CE1019"/>
  <c r="CE1020"/>
  <c r="CE1021"/>
  <c r="CE1022"/>
  <c r="CE1023"/>
  <c r="CE1024"/>
  <c r="CE1025"/>
  <c r="CE1026"/>
  <c r="CE1027"/>
  <c r="CE1028"/>
  <c r="CE1029"/>
  <c r="CE1030"/>
  <c r="CE1031"/>
  <c r="CE1032"/>
  <c r="CE1033"/>
  <c r="CE1034"/>
  <c r="CE1035"/>
  <c r="CE1036"/>
  <c r="CE1037"/>
  <c r="CE1038"/>
  <c r="CE1039"/>
  <c r="CE1040"/>
  <c r="CE1041"/>
  <c r="CE1042"/>
  <c r="CE1043"/>
  <c r="CE1044"/>
  <c r="CE1045"/>
  <c r="CE1046"/>
  <c r="CE1047"/>
  <c r="CE1048"/>
  <c r="CE1049"/>
  <c r="CE1050"/>
  <c r="CE1051"/>
  <c r="CE1052"/>
  <c r="CE1053"/>
  <c r="CE1054"/>
  <c r="CE1055"/>
  <c r="CE1056"/>
  <c r="CE1057"/>
  <c r="CE1058"/>
  <c r="CE1059"/>
  <c r="CE1060"/>
  <c r="CE1061"/>
  <c r="CE1062"/>
  <c r="CE1063"/>
  <c r="CE1064"/>
  <c r="CE1065"/>
  <c r="CE1066"/>
  <c r="CE1067"/>
  <c r="CE1068"/>
  <c r="CE1069"/>
  <c r="CE1070"/>
  <c r="CE1071"/>
  <c r="CE1072"/>
  <c r="CE1073"/>
  <c r="CE1074"/>
  <c r="CE1075"/>
  <c r="CE1076"/>
  <c r="CE1077"/>
  <c r="CE1078"/>
  <c r="CE1079"/>
  <c r="CE1080"/>
  <c r="CE1081"/>
  <c r="CE1082"/>
  <c r="CE1083"/>
  <c r="CE1084"/>
  <c r="CE1085"/>
  <c r="CE1086"/>
  <c r="CE1087"/>
  <c r="CE1088"/>
  <c r="CE1089"/>
  <c r="CE1090"/>
  <c r="CE1091"/>
  <c r="CE1092"/>
  <c r="CE1093"/>
  <c r="CE1094"/>
  <c r="CE1095"/>
  <c r="CE1096"/>
  <c r="CE1097"/>
  <c r="CE1098"/>
  <c r="CE1099"/>
  <c r="CE2"/>
  <c r="CC1101"/>
  <c r="CB1101"/>
  <c r="CA1101"/>
  <c r="BZ1101"/>
  <c r="BY1101"/>
  <c r="BX1101"/>
  <c r="BW1101"/>
  <c r="BV1101"/>
  <c r="BU1101"/>
  <c r="BT1101"/>
  <c r="BS1101"/>
  <c r="BR1101"/>
  <c r="BQ1101"/>
  <c r="E10" i="6"/>
  <c r="F10"/>
  <c r="G10"/>
  <c r="H10"/>
  <c r="I10"/>
  <c r="J10"/>
  <c r="K10"/>
  <c r="L10"/>
  <c r="M10"/>
  <c r="N10"/>
  <c r="O10"/>
  <c r="P10"/>
  <c r="E11"/>
  <c r="F11"/>
  <c r="G11"/>
  <c r="H11"/>
  <c r="I11"/>
  <c r="J11"/>
  <c r="K11"/>
  <c r="L11"/>
  <c r="M11"/>
  <c r="N11"/>
  <c r="O11"/>
  <c r="P11"/>
  <c r="E12"/>
  <c r="F12"/>
  <c r="G12"/>
  <c r="H12"/>
  <c r="I12"/>
  <c r="J12"/>
  <c r="K12"/>
  <c r="L12"/>
  <c r="M12"/>
  <c r="N12"/>
  <c r="O12"/>
  <c r="P12"/>
  <c r="E13"/>
  <c r="F13"/>
  <c r="G13"/>
  <c r="H13"/>
  <c r="I13"/>
  <c r="J13"/>
  <c r="K13"/>
  <c r="L13"/>
  <c r="M13"/>
  <c r="N13"/>
  <c r="O13"/>
  <c r="P13"/>
  <c r="E14"/>
  <c r="F14"/>
  <c r="G14"/>
  <c r="H14"/>
  <c r="I14"/>
  <c r="J14"/>
  <c r="K14"/>
  <c r="L14"/>
  <c r="M14"/>
  <c r="N14"/>
  <c r="O14"/>
  <c r="P14"/>
  <c r="E15"/>
  <c r="F15"/>
  <c r="G15"/>
  <c r="H15"/>
  <c r="I15"/>
  <c r="J15"/>
  <c r="K15"/>
  <c r="L15"/>
  <c r="M15"/>
  <c r="N15"/>
  <c r="O15"/>
  <c r="P15"/>
  <c r="E17"/>
  <c r="F17"/>
  <c r="G17"/>
  <c r="H17"/>
  <c r="I17"/>
  <c r="J17"/>
  <c r="K17"/>
  <c r="L17"/>
  <c r="M17"/>
  <c r="N17"/>
  <c r="O17"/>
  <c r="P17"/>
  <c r="E18"/>
  <c r="F18"/>
  <c r="G18"/>
  <c r="H18"/>
  <c r="I18"/>
  <c r="J18"/>
  <c r="K18"/>
  <c r="L18"/>
  <c r="M18"/>
  <c r="N18"/>
  <c r="O18"/>
  <c r="P18"/>
  <c r="E19"/>
  <c r="F19"/>
  <c r="G19"/>
  <c r="H19"/>
  <c r="I19"/>
  <c r="J19"/>
  <c r="K19"/>
  <c r="L19"/>
  <c r="M19"/>
  <c r="N19"/>
  <c r="O19"/>
  <c r="P19"/>
  <c r="E20"/>
  <c r="F20"/>
  <c r="G20"/>
  <c r="H20"/>
  <c r="I20"/>
  <c r="J20"/>
  <c r="K20"/>
  <c r="L20"/>
  <c r="M20"/>
  <c r="N20"/>
  <c r="O20"/>
  <c r="P20"/>
  <c r="E21"/>
  <c r="F21"/>
  <c r="G21"/>
  <c r="H21"/>
  <c r="I21"/>
  <c r="J21"/>
  <c r="K21"/>
  <c r="L21"/>
  <c r="M21"/>
  <c r="N21"/>
  <c r="O21"/>
  <c r="P21"/>
  <c r="E22"/>
  <c r="F22"/>
  <c r="G22"/>
  <c r="H22"/>
  <c r="I22"/>
  <c r="J22"/>
  <c r="K22"/>
  <c r="L22"/>
  <c r="M22"/>
  <c r="N22"/>
  <c r="O22"/>
  <c r="P22"/>
  <c r="E23"/>
  <c r="F23"/>
  <c r="G23"/>
  <c r="H23"/>
  <c r="I23"/>
  <c r="J23"/>
  <c r="K23"/>
  <c r="L23"/>
  <c r="M23"/>
  <c r="N23"/>
  <c r="O23"/>
  <c r="P23"/>
  <c r="E24"/>
  <c r="F24"/>
  <c r="G24"/>
  <c r="H24"/>
  <c r="I24"/>
  <c r="J24"/>
  <c r="K24"/>
  <c r="L24"/>
  <c r="M24"/>
  <c r="N24"/>
  <c r="O24"/>
  <c r="P24"/>
  <c r="E25"/>
  <c r="F25"/>
  <c r="G25"/>
  <c r="H25"/>
  <c r="I25"/>
  <c r="J25"/>
  <c r="K25"/>
  <c r="L25"/>
  <c r="M25"/>
  <c r="N25"/>
  <c r="O25"/>
  <c r="P25"/>
  <c r="E27"/>
  <c r="F27"/>
  <c r="G27"/>
  <c r="H27"/>
  <c r="I27"/>
  <c r="J27"/>
  <c r="K27"/>
  <c r="L27"/>
  <c r="M27"/>
  <c r="N27"/>
  <c r="O27"/>
  <c r="P27"/>
  <c r="E28"/>
  <c r="F28"/>
  <c r="G28"/>
  <c r="H28"/>
  <c r="I28"/>
  <c r="J28"/>
  <c r="K28"/>
  <c r="L28"/>
  <c r="M28"/>
  <c r="N28"/>
  <c r="O28"/>
  <c r="P28"/>
  <c r="E29"/>
  <c r="F29"/>
  <c r="G29"/>
  <c r="H29"/>
  <c r="I29"/>
  <c r="J29"/>
  <c r="K29"/>
  <c r="L29"/>
  <c r="M29"/>
  <c r="N29"/>
  <c r="O29"/>
  <c r="P29"/>
  <c r="E30"/>
  <c r="F30"/>
  <c r="G30"/>
  <c r="H30"/>
  <c r="I30"/>
  <c r="J30"/>
  <c r="K30"/>
  <c r="L30"/>
  <c r="M30"/>
  <c r="N30"/>
  <c r="O30"/>
  <c r="P30"/>
  <c r="E31"/>
  <c r="F31"/>
  <c r="G31"/>
  <c r="H31"/>
  <c r="I31"/>
  <c r="J31"/>
  <c r="K31"/>
  <c r="L31"/>
  <c r="M31"/>
  <c r="N31"/>
  <c r="O31"/>
  <c r="P31"/>
  <c r="E32"/>
  <c r="F32"/>
  <c r="G32"/>
  <c r="H32"/>
  <c r="I32"/>
  <c r="J32"/>
  <c r="K32"/>
  <c r="L32"/>
  <c r="M32"/>
  <c r="N32"/>
  <c r="O32"/>
  <c r="P32"/>
  <c r="E33"/>
  <c r="F33"/>
  <c r="G33"/>
  <c r="H33"/>
  <c r="I33"/>
  <c r="J33"/>
  <c r="K33"/>
  <c r="L33"/>
  <c r="M33"/>
  <c r="N33"/>
  <c r="O33"/>
  <c r="P33"/>
  <c r="E34"/>
  <c r="F34"/>
  <c r="G34"/>
  <c r="H34"/>
  <c r="I34"/>
  <c r="J34"/>
  <c r="K34"/>
  <c r="L34"/>
  <c r="M34"/>
  <c r="N34"/>
  <c r="O34"/>
  <c r="P34"/>
  <c r="E35"/>
  <c r="F35"/>
  <c r="G35"/>
  <c r="H35"/>
  <c r="I35"/>
  <c r="J35"/>
  <c r="K35"/>
  <c r="L35"/>
  <c r="M35"/>
  <c r="N35"/>
  <c r="O35"/>
  <c r="P35"/>
  <c r="E37"/>
  <c r="F37"/>
  <c r="G37"/>
  <c r="H37"/>
  <c r="I37"/>
  <c r="J37"/>
  <c r="K37"/>
  <c r="L37"/>
  <c r="M37"/>
  <c r="N37"/>
  <c r="O37"/>
  <c r="P37"/>
  <c r="E38"/>
  <c r="F38"/>
  <c r="G38"/>
  <c r="H38"/>
  <c r="I38"/>
  <c r="J38"/>
  <c r="K38"/>
  <c r="L38"/>
  <c r="M38"/>
  <c r="N38"/>
  <c r="O38"/>
  <c r="P38"/>
  <c r="E39"/>
  <c r="F39"/>
  <c r="G39"/>
  <c r="H39"/>
  <c r="I39"/>
  <c r="J39"/>
  <c r="K39"/>
  <c r="L39"/>
  <c r="M39"/>
  <c r="N39"/>
  <c r="O39"/>
  <c r="P39"/>
  <c r="E40"/>
  <c r="F40"/>
  <c r="G40"/>
  <c r="H40"/>
  <c r="I40"/>
  <c r="J40"/>
  <c r="K40"/>
  <c r="L40"/>
  <c r="M40"/>
  <c r="N40"/>
  <c r="O40"/>
  <c r="P40"/>
  <c r="E41"/>
  <c r="F41"/>
  <c r="G41"/>
  <c r="H41"/>
  <c r="I41"/>
  <c r="J41"/>
  <c r="K41"/>
  <c r="L41"/>
  <c r="M41"/>
  <c r="N41"/>
  <c r="O41"/>
  <c r="P41"/>
  <c r="E42"/>
  <c r="F42"/>
  <c r="G42"/>
  <c r="H42"/>
  <c r="I42"/>
  <c r="J42"/>
  <c r="K42"/>
  <c r="L42"/>
  <c r="M42"/>
  <c r="N42"/>
  <c r="O42"/>
  <c r="P42"/>
  <c r="E43"/>
  <c r="F43"/>
  <c r="G43"/>
  <c r="H43"/>
  <c r="I43"/>
  <c r="J43"/>
  <c r="K43"/>
  <c r="L43"/>
  <c r="M43"/>
  <c r="N43"/>
  <c r="O43"/>
  <c r="P43"/>
  <c r="E44"/>
  <c r="F44"/>
  <c r="G44"/>
  <c r="H44"/>
  <c r="I44"/>
  <c r="J44"/>
  <c r="K44"/>
  <c r="L44"/>
  <c r="M44"/>
  <c r="N44"/>
  <c r="O44"/>
  <c r="P44"/>
  <c r="E45"/>
  <c r="F45"/>
  <c r="G45"/>
  <c r="H45"/>
  <c r="I45"/>
  <c r="J45"/>
  <c r="K45"/>
  <c r="L45"/>
  <c r="M45"/>
  <c r="N45"/>
  <c r="O45"/>
  <c r="P45"/>
  <c r="E47"/>
  <c r="F47"/>
  <c r="G47"/>
  <c r="H47"/>
  <c r="I47"/>
  <c r="J47"/>
  <c r="K47"/>
  <c r="L47"/>
  <c r="M47"/>
  <c r="N47"/>
  <c r="O47"/>
  <c r="P47"/>
  <c r="E48"/>
  <c r="F48"/>
  <c r="G48"/>
  <c r="H48"/>
  <c r="I48"/>
  <c r="J48"/>
  <c r="K48"/>
  <c r="L48"/>
  <c r="M48"/>
  <c r="N48"/>
  <c r="O48"/>
  <c r="P48"/>
  <c r="E49"/>
  <c r="F49"/>
  <c r="G49"/>
  <c r="H49"/>
  <c r="I49"/>
  <c r="J49"/>
  <c r="K49"/>
  <c r="L49"/>
  <c r="M49"/>
  <c r="N49"/>
  <c r="O49"/>
  <c r="P49"/>
  <c r="E50"/>
  <c r="F50"/>
  <c r="G50"/>
  <c r="H50"/>
  <c r="I50"/>
  <c r="J50"/>
  <c r="K50"/>
  <c r="L50"/>
  <c r="M50"/>
  <c r="N50"/>
  <c r="O50"/>
  <c r="P50"/>
  <c r="E51"/>
  <c r="F51"/>
  <c r="G51"/>
  <c r="H51"/>
  <c r="I51"/>
  <c r="J51"/>
  <c r="K51"/>
  <c r="L51"/>
  <c r="M51"/>
  <c r="N51"/>
  <c r="O51"/>
  <c r="P51"/>
  <c r="E52"/>
  <c r="F52"/>
  <c r="G52"/>
  <c r="H52"/>
  <c r="I52"/>
  <c r="J52"/>
  <c r="K52"/>
  <c r="L52"/>
  <c r="M52"/>
  <c r="N52"/>
  <c r="O52"/>
  <c r="P52"/>
  <c r="E53"/>
  <c r="F53"/>
  <c r="G53"/>
  <c r="H53"/>
  <c r="I53"/>
  <c r="J53"/>
  <c r="K53"/>
  <c r="L53"/>
  <c r="M53"/>
  <c r="N53"/>
  <c r="O53"/>
  <c r="P53"/>
  <c r="E54"/>
  <c r="F54"/>
  <c r="G54"/>
  <c r="H54"/>
  <c r="I54"/>
  <c r="J54"/>
  <c r="K54"/>
  <c r="L54"/>
  <c r="M54"/>
  <c r="N54"/>
  <c r="O54"/>
  <c r="P54"/>
  <c r="E55"/>
  <c r="F55"/>
  <c r="G55"/>
  <c r="H55"/>
  <c r="I55"/>
  <c r="J55"/>
  <c r="K55"/>
  <c r="L55"/>
  <c r="M55"/>
  <c r="N55"/>
  <c r="O55"/>
  <c r="P55"/>
  <c r="E57"/>
  <c r="F57"/>
  <c r="G57"/>
  <c r="H57"/>
  <c r="I57"/>
  <c r="J57"/>
  <c r="K57"/>
  <c r="L57"/>
  <c r="M57"/>
  <c r="N57"/>
  <c r="O57"/>
  <c r="P57"/>
  <c r="E58"/>
  <c r="F58"/>
  <c r="G58"/>
  <c r="H58"/>
  <c r="I58"/>
  <c r="J58"/>
  <c r="K58"/>
  <c r="L58"/>
  <c r="M58"/>
  <c r="N58"/>
  <c r="O58"/>
  <c r="P58"/>
  <c r="E59"/>
  <c r="F59"/>
  <c r="G59"/>
  <c r="H59"/>
  <c r="I59"/>
  <c r="J59"/>
  <c r="K59"/>
  <c r="L59"/>
  <c r="M59"/>
  <c r="N59"/>
  <c r="O59"/>
  <c r="P59"/>
  <c r="E61"/>
  <c r="F61"/>
  <c r="G61"/>
  <c r="H61"/>
  <c r="I61"/>
  <c r="J61"/>
  <c r="K61"/>
  <c r="L61"/>
  <c r="M61"/>
  <c r="N61"/>
  <c r="O61"/>
  <c r="P61"/>
  <c r="E62"/>
  <c r="F62"/>
  <c r="G62"/>
  <c r="H62"/>
  <c r="I62"/>
  <c r="J62"/>
  <c r="K62"/>
  <c r="L62"/>
  <c r="M62"/>
  <c r="N62"/>
  <c r="O62"/>
  <c r="P62"/>
  <c r="E63"/>
  <c r="F63"/>
  <c r="G63"/>
  <c r="H63"/>
  <c r="I63"/>
  <c r="J63"/>
  <c r="K63"/>
  <c r="L63"/>
  <c r="M63"/>
  <c r="N63"/>
  <c r="O63"/>
  <c r="P63"/>
  <c r="E64"/>
  <c r="F64"/>
  <c r="G64"/>
  <c r="H64"/>
  <c r="I64"/>
  <c r="J64"/>
  <c r="K64"/>
  <c r="L64"/>
  <c r="M64"/>
  <c r="N64"/>
  <c r="O64"/>
  <c r="P64"/>
  <c r="E65"/>
  <c r="F65"/>
  <c r="G65"/>
  <c r="H65"/>
  <c r="I65"/>
  <c r="J65"/>
  <c r="K65"/>
  <c r="L65"/>
  <c r="M65"/>
  <c r="N65"/>
  <c r="O65"/>
  <c r="P65"/>
  <c r="E66"/>
  <c r="F66"/>
  <c r="G66"/>
  <c r="H66"/>
  <c r="I66"/>
  <c r="J66"/>
  <c r="K66"/>
  <c r="L66"/>
  <c r="M66"/>
  <c r="N66"/>
  <c r="O66"/>
  <c r="P66"/>
  <c r="E67"/>
  <c r="F67"/>
  <c r="G67"/>
  <c r="H67"/>
  <c r="I67"/>
  <c r="J67"/>
  <c r="K67"/>
  <c r="L67"/>
  <c r="M67"/>
  <c r="N67"/>
  <c r="O67"/>
  <c r="P67"/>
  <c r="E69"/>
  <c r="F69"/>
  <c r="G69"/>
  <c r="H69"/>
  <c r="I69"/>
  <c r="J69"/>
  <c r="K69"/>
  <c r="L69"/>
  <c r="M69"/>
  <c r="N69"/>
  <c r="O69"/>
  <c r="P69"/>
  <c r="E70"/>
  <c r="F70"/>
  <c r="G70"/>
  <c r="H70"/>
  <c r="I70"/>
  <c r="J70"/>
  <c r="K70"/>
  <c r="L70"/>
  <c r="M70"/>
  <c r="N70"/>
  <c r="O70"/>
  <c r="P70"/>
  <c r="E71"/>
  <c r="F71"/>
  <c r="G71"/>
  <c r="H71"/>
  <c r="I71"/>
  <c r="J71"/>
  <c r="K71"/>
  <c r="L71"/>
  <c r="M71"/>
  <c r="N71"/>
  <c r="O71"/>
  <c r="P71"/>
  <c r="E73"/>
  <c r="F73"/>
  <c r="G73"/>
  <c r="H73"/>
  <c r="I73"/>
  <c r="J73"/>
  <c r="K73"/>
  <c r="L73"/>
  <c r="M73"/>
  <c r="N73"/>
  <c r="O73"/>
  <c r="P73"/>
  <c r="E74"/>
  <c r="F74"/>
  <c r="G74"/>
  <c r="H74"/>
  <c r="I74"/>
  <c r="J74"/>
  <c r="K74"/>
  <c r="L74"/>
  <c r="M74"/>
  <c r="N74"/>
  <c r="O74"/>
  <c r="P74"/>
  <c r="E75"/>
  <c r="F75"/>
  <c r="G75"/>
  <c r="H75"/>
  <c r="I75"/>
  <c r="J75"/>
  <c r="K75"/>
  <c r="L75"/>
  <c r="M75"/>
  <c r="N75"/>
  <c r="O75"/>
  <c r="P75"/>
  <c r="E76"/>
  <c r="F76"/>
  <c r="G76"/>
  <c r="H76"/>
  <c r="I76"/>
  <c r="J76"/>
  <c r="K76"/>
  <c r="L76"/>
  <c r="M76"/>
  <c r="N76"/>
  <c r="O76"/>
  <c r="P76"/>
  <c r="E77"/>
  <c r="F77"/>
  <c r="G77"/>
  <c r="H77"/>
  <c r="I77"/>
  <c r="J77"/>
  <c r="K77"/>
  <c r="L77"/>
  <c r="M77"/>
  <c r="N77"/>
  <c r="O77"/>
  <c r="P77"/>
  <c r="E78"/>
  <c r="F78"/>
  <c r="G78"/>
  <c r="H78"/>
  <c r="I78"/>
  <c r="J78"/>
  <c r="K78"/>
  <c r="L78"/>
  <c r="M78"/>
  <c r="N78"/>
  <c r="O78"/>
  <c r="P78"/>
  <c r="E79"/>
  <c r="F79"/>
  <c r="G79"/>
  <c r="H79"/>
  <c r="I79"/>
  <c r="J79"/>
  <c r="K79"/>
  <c r="L79"/>
  <c r="M79"/>
  <c r="N79"/>
  <c r="O79"/>
  <c r="P79"/>
  <c r="P9"/>
  <c r="O9"/>
  <c r="N9"/>
  <c r="M9"/>
  <c r="L9"/>
  <c r="K9"/>
  <c r="J9"/>
  <c r="I9"/>
  <c r="H9"/>
  <c r="G9"/>
  <c r="F9"/>
  <c r="E9"/>
  <c r="D9"/>
  <c r="CD1101" i="116" l="1"/>
  <c r="N36" i="6"/>
  <c r="F36"/>
  <c r="J26"/>
  <c r="N16"/>
  <c r="F16"/>
  <c r="M56"/>
  <c r="E56"/>
  <c r="I46"/>
  <c r="I26"/>
  <c r="I8"/>
  <c r="P72"/>
  <c r="H72"/>
  <c r="L68"/>
  <c r="P60"/>
  <c r="H60"/>
  <c r="L56"/>
  <c r="Q49"/>
  <c r="P46"/>
  <c r="H46"/>
  <c r="L36"/>
  <c r="P26"/>
  <c r="H26"/>
  <c r="L16"/>
  <c r="I60"/>
  <c r="M36"/>
  <c r="O72"/>
  <c r="G72"/>
  <c r="K68"/>
  <c r="O60"/>
  <c r="G60"/>
  <c r="K56"/>
  <c r="O46"/>
  <c r="G46"/>
  <c r="K36"/>
  <c r="O26"/>
  <c r="G26"/>
  <c r="K16"/>
  <c r="M16"/>
  <c r="N72"/>
  <c r="F72"/>
  <c r="J68"/>
  <c r="N60"/>
  <c r="F60"/>
  <c r="J56"/>
  <c r="N46"/>
  <c r="F46"/>
  <c r="J36"/>
  <c r="N26"/>
  <c r="F26"/>
  <c r="J16"/>
  <c r="M68"/>
  <c r="M72"/>
  <c r="E72"/>
  <c r="I68"/>
  <c r="M60"/>
  <c r="E60"/>
  <c r="I56"/>
  <c r="M46"/>
  <c r="E46"/>
  <c r="I36"/>
  <c r="M26"/>
  <c r="E26"/>
  <c r="I16"/>
  <c r="I72"/>
  <c r="E68"/>
  <c r="E36"/>
  <c r="E16"/>
  <c r="E8"/>
  <c r="L72"/>
  <c r="P68"/>
  <c r="H68"/>
  <c r="L60"/>
  <c r="P56"/>
  <c r="L46"/>
  <c r="P36"/>
  <c r="H36"/>
  <c r="L26"/>
  <c r="P16"/>
  <c r="H16"/>
  <c r="K72"/>
  <c r="O68"/>
  <c r="G68"/>
  <c r="K60"/>
  <c r="O56"/>
  <c r="G56"/>
  <c r="K46"/>
  <c r="O36"/>
  <c r="G36"/>
  <c r="K26"/>
  <c r="O16"/>
  <c r="G16"/>
  <c r="J72"/>
  <c r="N68"/>
  <c r="F68"/>
  <c r="J60"/>
  <c r="N56"/>
  <c r="F56"/>
  <c r="J46"/>
  <c r="Q57"/>
  <c r="Q45"/>
  <c r="Q25"/>
  <c r="H56"/>
  <c r="Q73"/>
  <c r="Q37"/>
  <c r="Q33"/>
  <c r="Q21"/>
  <c r="Q71"/>
  <c r="Q67"/>
  <c r="Q63"/>
  <c r="Q59"/>
  <c r="Q55"/>
  <c r="Q51"/>
  <c r="Q47"/>
  <c r="Q43"/>
  <c r="Q34"/>
  <c r="Q11"/>
  <c r="Q10"/>
  <c r="Q61"/>
  <c r="Q53"/>
  <c r="Q29"/>
  <c r="Q13"/>
  <c r="Q79"/>
  <c r="Q75"/>
  <c r="Q39"/>
  <c r="Q35"/>
  <c r="Q31"/>
  <c r="Q27"/>
  <c r="Q23"/>
  <c r="Q19"/>
  <c r="Q15"/>
  <c r="Q69"/>
  <c r="Q62"/>
  <c r="Q58"/>
  <c r="Q54"/>
  <c r="Q50"/>
  <c r="Q42"/>
  <c r="Q38"/>
  <c r="Q30"/>
  <c r="Q22"/>
  <c r="Q77"/>
  <c r="Q65"/>
  <c r="Q41"/>
  <c r="Q66"/>
  <c r="G8"/>
  <c r="O8"/>
  <c r="Q76"/>
  <c r="Q64"/>
  <c r="Q52"/>
  <c r="Q48"/>
  <c r="Q44"/>
  <c r="Q40"/>
  <c r="Q32"/>
  <c r="Q28"/>
  <c r="Q24"/>
  <c r="Q20"/>
  <c r="Q18"/>
  <c r="Q12"/>
  <c r="Q17"/>
  <c r="Q78"/>
  <c r="Q74"/>
  <c r="Q70"/>
  <c r="Q14"/>
  <c r="L8"/>
  <c r="F8"/>
  <c r="H8"/>
  <c r="J8"/>
  <c r="N8"/>
  <c r="M8"/>
  <c r="K8"/>
  <c r="P8"/>
  <c r="Q9"/>
  <c r="K55" i="118"/>
  <c r="K48"/>
  <c r="K45"/>
  <c r="K43"/>
  <c r="K35"/>
  <c r="K26"/>
  <c r="K23"/>
  <c r="K20"/>
  <c r="K4"/>
  <c r="K15"/>
  <c r="K13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P7" i="6" l="1"/>
  <c r="G7"/>
  <c r="Q60"/>
  <c r="Q56"/>
  <c r="O7"/>
  <c r="I7"/>
  <c r="Q68"/>
  <c r="Q72"/>
  <c r="F7"/>
  <c r="L7"/>
  <c r="E7"/>
  <c r="N7"/>
  <c r="M7"/>
  <c r="J7"/>
  <c r="K7"/>
  <c r="H7"/>
  <c r="Q16"/>
  <c r="Q46"/>
  <c r="Q36"/>
  <c r="Q26"/>
  <c r="R9"/>
  <c r="Q8"/>
  <c r="D78"/>
  <c r="R78" s="1"/>
  <c r="D77"/>
  <c r="R77" s="1"/>
  <c r="D76"/>
  <c r="R76" s="1"/>
  <c r="D75"/>
  <c r="R75" s="1"/>
  <c r="D74"/>
  <c r="R74" s="1"/>
  <c r="D73"/>
  <c r="R73" s="1"/>
  <c r="D71"/>
  <c r="R71" s="1"/>
  <c r="D70"/>
  <c r="R70" s="1"/>
  <c r="D69"/>
  <c r="R69" s="1"/>
  <c r="D66"/>
  <c r="R66" s="1"/>
  <c r="D65"/>
  <c r="R65" s="1"/>
  <c r="D64"/>
  <c r="R64" s="1"/>
  <c r="D63"/>
  <c r="R63" s="1"/>
  <c r="D62"/>
  <c r="R62" s="1"/>
  <c r="D61"/>
  <c r="R61" s="1"/>
  <c r="D59"/>
  <c r="R59" s="1"/>
  <c r="D58"/>
  <c r="R58" s="1"/>
  <c r="D55"/>
  <c r="R55" s="1"/>
  <c r="D54"/>
  <c r="R54" s="1"/>
  <c r="D53"/>
  <c r="R53" s="1"/>
  <c r="D52"/>
  <c r="R52" s="1"/>
  <c r="D51"/>
  <c r="R51" s="1"/>
  <c r="D50"/>
  <c r="R50" s="1"/>
  <c r="D49"/>
  <c r="R49" s="1"/>
  <c r="D48"/>
  <c r="R48" s="1"/>
  <c r="D47"/>
  <c r="R47" s="1"/>
  <c r="D45"/>
  <c r="R45" s="1"/>
  <c r="D44"/>
  <c r="R44" s="1"/>
  <c r="D43"/>
  <c r="R43" s="1"/>
  <c r="D42"/>
  <c r="R42" s="1"/>
  <c r="D39"/>
  <c r="R39" s="1"/>
  <c r="D38"/>
  <c r="R38" s="1"/>
  <c r="D37"/>
  <c r="R37" s="1"/>
  <c r="D19"/>
  <c r="R19" s="1"/>
  <c r="Q7" l="1"/>
  <c r="D12"/>
  <c r="R12" s="1"/>
  <c r="D14"/>
  <c r="R14" s="1"/>
  <c r="D15"/>
  <c r="R15" s="1"/>
  <c r="D24"/>
  <c r="R24" s="1"/>
  <c r="G40" i="118" l="1"/>
  <c r="G28"/>
  <c r="G43"/>
  <c r="G47"/>
  <c r="G50"/>
  <c r="G54"/>
  <c r="G41"/>
  <c r="G55"/>
  <c r="G29"/>
  <c r="G30"/>
  <c r="G45"/>
  <c r="G48"/>
  <c r="G51"/>
  <c r="G56"/>
  <c r="G17"/>
  <c r="G18"/>
  <c r="G21"/>
  <c r="G46"/>
  <c r="G49"/>
  <c r="G53"/>
  <c r="G34"/>
  <c r="G52"/>
  <c r="G4"/>
  <c r="G44"/>
  <c r="G27"/>
  <c r="G32"/>
  <c r="G38"/>
  <c r="G33"/>
  <c r="G37"/>
  <c r="G39"/>
  <c r="G42"/>
  <c r="G57"/>
  <c r="G10"/>
  <c r="G7"/>
  <c r="G14"/>
  <c r="G23"/>
  <c r="G12"/>
  <c r="G31"/>
  <c r="G35"/>
  <c r="G5"/>
  <c r="G15"/>
  <c r="G22"/>
  <c r="G24"/>
  <c r="G25"/>
  <c r="G11"/>
  <c r="G19"/>
  <c r="G36"/>
  <c r="G16"/>
  <c r="G20"/>
  <c r="G26"/>
  <c r="G9"/>
  <c r="G13"/>
  <c r="D21" i="6"/>
  <c r="R21" s="1"/>
  <c r="D34"/>
  <c r="R34" s="1"/>
  <c r="D23"/>
  <c r="R23" s="1"/>
  <c r="D33"/>
  <c r="R33" s="1"/>
  <c r="D35"/>
  <c r="R35" s="1"/>
  <c r="D67"/>
  <c r="R67" s="1"/>
  <c r="D32"/>
  <c r="R32" s="1"/>
  <c r="D79"/>
  <c r="R79" s="1"/>
  <c r="D30"/>
  <c r="R30" s="1"/>
  <c r="D10"/>
  <c r="R10" s="1"/>
  <c r="D57" l="1"/>
  <c r="R57" s="1"/>
  <c r="D20"/>
  <c r="R20" s="1"/>
  <c r="D28"/>
  <c r="R28" s="1"/>
  <c r="D13"/>
  <c r="R13" s="1"/>
  <c r="D18"/>
  <c r="R18" s="1"/>
  <c r="D29"/>
  <c r="R29" s="1"/>
  <c r="D25"/>
  <c r="R25" s="1"/>
  <c r="G8" i="118"/>
  <c r="G6"/>
  <c r="D22" i="6"/>
  <c r="R22" s="1"/>
  <c r="D31"/>
  <c r="R31" s="1"/>
  <c r="D40"/>
  <c r="R40" s="1"/>
  <c r="D17"/>
  <c r="R17" s="1"/>
  <c r="D27"/>
  <c r="R27" s="1"/>
  <c r="D11" l="1"/>
  <c r="G58" i="118"/>
  <c r="D26" i="6"/>
  <c r="R26" s="1"/>
  <c r="D8" l="1"/>
  <c r="R11"/>
  <c r="R8" s="1"/>
  <c r="D41"/>
  <c r="D36" l="1"/>
  <c r="R36" s="1"/>
  <c r="R41"/>
  <c r="H39" i="109"/>
  <c r="AG1108" i="92" l="1"/>
  <c r="J23" i="109" l="1"/>
  <c r="AG1114" i="92"/>
  <c r="AG1113"/>
  <c r="AG1115" s="1"/>
  <c r="AG1103"/>
  <c r="AG1102"/>
  <c r="J22" i="109" l="1"/>
  <c r="H9"/>
  <c r="H31" l="1"/>
  <c r="H43" s="1"/>
  <c r="G14" i="98" l="1"/>
  <c r="G25" s="1"/>
  <c r="D68" i="6" l="1"/>
  <c r="R68" s="1"/>
  <c r="D46"/>
  <c r="R46" s="1"/>
  <c r="D72"/>
  <c r="R72" s="1"/>
  <c r="D60" l="1"/>
  <c r="R60" s="1"/>
  <c r="D56"/>
  <c r="R56" s="1"/>
  <c r="W1108" i="92" l="1"/>
  <c r="X1108"/>
  <c r="Y1108"/>
  <c r="Z1108"/>
  <c r="AA1108"/>
  <c r="AB1108"/>
  <c r="AC1108"/>
  <c r="AD1108"/>
  <c r="AE1108"/>
  <c r="AF1108"/>
  <c r="W1109"/>
  <c r="X1109"/>
  <c r="Y1109"/>
  <c r="Z1109"/>
  <c r="AA1109"/>
  <c r="AB1109"/>
  <c r="AC1109"/>
  <c r="AD1109"/>
  <c r="AE1109"/>
  <c r="AF1109"/>
  <c r="AG1109"/>
  <c r="W1110"/>
  <c r="X1110"/>
  <c r="Y1110"/>
  <c r="Z1110"/>
  <c r="AA1110"/>
  <c r="AB1110"/>
  <c r="AC1110"/>
  <c r="AD1110"/>
  <c r="AE1110"/>
  <c r="AF1110"/>
  <c r="AG1110"/>
  <c r="V1110"/>
  <c r="V1109"/>
  <c r="V1108"/>
  <c r="AG1100"/>
  <c r="AF1100"/>
  <c r="AE1100"/>
  <c r="AD1100"/>
  <c r="AC1100"/>
  <c r="AB1100"/>
  <c r="AA1100"/>
  <c r="Z1100"/>
  <c r="Y1100"/>
  <c r="X1100"/>
  <c r="W1100"/>
  <c r="V1100"/>
  <c r="W1104"/>
  <c r="X1104"/>
  <c r="Y1104"/>
  <c r="Z1104"/>
  <c r="AA1104"/>
  <c r="AB1104"/>
  <c r="AC1104"/>
  <c r="AD1104"/>
  <c r="AE1104"/>
  <c r="AF1104"/>
  <c r="AG1104"/>
  <c r="V1104"/>
  <c r="AG1101" l="1"/>
  <c r="AI1109"/>
  <c r="AI1110"/>
  <c r="AG1105"/>
  <c r="AH1109"/>
  <c r="AH1110"/>
  <c r="AH1108"/>
  <c r="BN3" i="73" l="1"/>
  <c r="BN4"/>
  <c r="BN5"/>
  <c r="BN6"/>
  <c r="BN7"/>
  <c r="BN8"/>
  <c r="BN9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4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273"/>
  <c r="BN274"/>
  <c r="BN275"/>
  <c r="BN276"/>
  <c r="BN277"/>
  <c r="BN278"/>
  <c r="BN279"/>
  <c r="BN280"/>
  <c r="BN281"/>
  <c r="BN282"/>
  <c r="BN283"/>
  <c r="BN284"/>
  <c r="BN285"/>
  <c r="BN286"/>
  <c r="BN287"/>
  <c r="BN288"/>
  <c r="BN289"/>
  <c r="BN290"/>
  <c r="BN291"/>
  <c r="BN292"/>
  <c r="BN293"/>
  <c r="BN294"/>
  <c r="BN295"/>
  <c r="BN296"/>
  <c r="BN297"/>
  <c r="BN298"/>
  <c r="BN299"/>
  <c r="BN300"/>
  <c r="BN301"/>
  <c r="BN302"/>
  <c r="BN303"/>
  <c r="BN304"/>
  <c r="BN305"/>
  <c r="BN306"/>
  <c r="BN307"/>
  <c r="BN308"/>
  <c r="BN309"/>
  <c r="BN310"/>
  <c r="BN311"/>
  <c r="BN312"/>
  <c r="BN313"/>
  <c r="BN314"/>
  <c r="BN315"/>
  <c r="BN316"/>
  <c r="BN317"/>
  <c r="BN318"/>
  <c r="BN319"/>
  <c r="BN320"/>
  <c r="BN321"/>
  <c r="BN322"/>
  <c r="BN323"/>
  <c r="BN324"/>
  <c r="BN325"/>
  <c r="BN326"/>
  <c r="BN327"/>
  <c r="BN328"/>
  <c r="BN329"/>
  <c r="BN330"/>
  <c r="BN331"/>
  <c r="BN332"/>
  <c r="BN333"/>
  <c r="BN334"/>
  <c r="BN335"/>
  <c r="BN336"/>
  <c r="BN337"/>
  <c r="BN338"/>
  <c r="BN339"/>
  <c r="BN340"/>
  <c r="BN341"/>
  <c r="BN342"/>
  <c r="BN343"/>
  <c r="BN344"/>
  <c r="BN345"/>
  <c r="BN346"/>
  <c r="BN347"/>
  <c r="BN348"/>
  <c r="BN349"/>
  <c r="BN350"/>
  <c r="BN351"/>
  <c r="BN352"/>
  <c r="BN353"/>
  <c r="BN354"/>
  <c r="BN355"/>
  <c r="BN356"/>
  <c r="BN357"/>
  <c r="BN358"/>
  <c r="BN359"/>
  <c r="BN360"/>
  <c r="BN361"/>
  <c r="BN362"/>
  <c r="BN363"/>
  <c r="BN364"/>
  <c r="BN365"/>
  <c r="BN366"/>
  <c r="BN367"/>
  <c r="BN368"/>
  <c r="BN369"/>
  <c r="BN370"/>
  <c r="BN371"/>
  <c r="BN372"/>
  <c r="BN373"/>
  <c r="BN374"/>
  <c r="BN375"/>
  <c r="BN376"/>
  <c r="BN377"/>
  <c r="BN378"/>
  <c r="BN379"/>
  <c r="BN380"/>
  <c r="BN381"/>
  <c r="BN382"/>
  <c r="BN383"/>
  <c r="BN384"/>
  <c r="BN385"/>
  <c r="BN386"/>
  <c r="BN387"/>
  <c r="BN388"/>
  <c r="BN389"/>
  <c r="BN390"/>
  <c r="BN391"/>
  <c r="BN392"/>
  <c r="BN393"/>
  <c r="BN394"/>
  <c r="BN395"/>
  <c r="BN396"/>
  <c r="BN397"/>
  <c r="BN398"/>
  <c r="BN399"/>
  <c r="BN400"/>
  <c r="BN401"/>
  <c r="BN402"/>
  <c r="BN403"/>
  <c r="BN404"/>
  <c r="BN405"/>
  <c r="BN406"/>
  <c r="BN407"/>
  <c r="BN408"/>
  <c r="BN409"/>
  <c r="BN410"/>
  <c r="BN411"/>
  <c r="BN412"/>
  <c r="BN413"/>
  <c r="BN414"/>
  <c r="BN415"/>
  <c r="BN416"/>
  <c r="BN417"/>
  <c r="BN418"/>
  <c r="BN419"/>
  <c r="BN420"/>
  <c r="BN421"/>
  <c r="BN422"/>
  <c r="BN423"/>
  <c r="BN424"/>
  <c r="BN425"/>
  <c r="BN426"/>
  <c r="BN427"/>
  <c r="BN428"/>
  <c r="BN429"/>
  <c r="BN430"/>
  <c r="BN431"/>
  <c r="BN432"/>
  <c r="BN433"/>
  <c r="BN434"/>
  <c r="BN435"/>
  <c r="BN436"/>
  <c r="BN437"/>
  <c r="BN438"/>
  <c r="BN439"/>
  <c r="BN440"/>
  <c r="BN441"/>
  <c r="BN442"/>
  <c r="BN443"/>
  <c r="BN444"/>
  <c r="BN445"/>
  <c r="BN446"/>
  <c r="BN447"/>
  <c r="BN448"/>
  <c r="BN449"/>
  <c r="BN450"/>
  <c r="BN451"/>
  <c r="BN452"/>
  <c r="BN453"/>
  <c r="BN454"/>
  <c r="BN455"/>
  <c r="BN456"/>
  <c r="BN457"/>
  <c r="BN458"/>
  <c r="BN459"/>
  <c r="BN460"/>
  <c r="BN461"/>
  <c r="BN462"/>
  <c r="BN463"/>
  <c r="BN464"/>
  <c r="BN465"/>
  <c r="BN466"/>
  <c r="BN467"/>
  <c r="BN468"/>
  <c r="BN469"/>
  <c r="BN470"/>
  <c r="BN471"/>
  <c r="BN472"/>
  <c r="BN473"/>
  <c r="BN474"/>
  <c r="BN475"/>
  <c r="BN476"/>
  <c r="BN477"/>
  <c r="BN478"/>
  <c r="BN479"/>
  <c r="BN480"/>
  <c r="BN481"/>
  <c r="BN482"/>
  <c r="BN483"/>
  <c r="BN484"/>
  <c r="BN485"/>
  <c r="BN486"/>
  <c r="BN487"/>
  <c r="BN488"/>
  <c r="BN489"/>
  <c r="BN490"/>
  <c r="BN491"/>
  <c r="BN492"/>
  <c r="BN493"/>
  <c r="BN494"/>
  <c r="BN495"/>
  <c r="BN496"/>
  <c r="BN497"/>
  <c r="BN498"/>
  <c r="BN499"/>
  <c r="BN500"/>
  <c r="BN501"/>
  <c r="BN502"/>
  <c r="BN503"/>
  <c r="BN504"/>
  <c r="BN505"/>
  <c r="BN506"/>
  <c r="BN507"/>
  <c r="BN508"/>
  <c r="BN509"/>
  <c r="BN510"/>
  <c r="BN511"/>
  <c r="BN512"/>
  <c r="BN513"/>
  <c r="BN514"/>
  <c r="BN515"/>
  <c r="BN516"/>
  <c r="BN517"/>
  <c r="BN518"/>
  <c r="BN519"/>
  <c r="BN520"/>
  <c r="BN521"/>
  <c r="BN522"/>
  <c r="BN523"/>
  <c r="BN524"/>
  <c r="BN525"/>
  <c r="BN526"/>
  <c r="BN527"/>
  <c r="BN528"/>
  <c r="BN529"/>
  <c r="BN530"/>
  <c r="BN531"/>
  <c r="BN532"/>
  <c r="BN533"/>
  <c r="BN534"/>
  <c r="BN535"/>
  <c r="BN536"/>
  <c r="BN537"/>
  <c r="BN538"/>
  <c r="BN539"/>
  <c r="BN540"/>
  <c r="BN541"/>
  <c r="BN542"/>
  <c r="BN543"/>
  <c r="BN544"/>
  <c r="BN545"/>
  <c r="BN546"/>
  <c r="BN547"/>
  <c r="BN548"/>
  <c r="BN549"/>
  <c r="BN550"/>
  <c r="BN551"/>
  <c r="BN552"/>
  <c r="BN553"/>
  <c r="BN554"/>
  <c r="BN555"/>
  <c r="BN556"/>
  <c r="BN557"/>
  <c r="BN558"/>
  <c r="BN559"/>
  <c r="BN560"/>
  <c r="BN561"/>
  <c r="BN562"/>
  <c r="BN563"/>
  <c r="BN564"/>
  <c r="BN565"/>
  <c r="BN566"/>
  <c r="BN567"/>
  <c r="BN568"/>
  <c r="BN569"/>
  <c r="BN570"/>
  <c r="BN571"/>
  <c r="BN572"/>
  <c r="BN573"/>
  <c r="BN574"/>
  <c r="BN575"/>
  <c r="BN576"/>
  <c r="BN577"/>
  <c r="BN578"/>
  <c r="BN579"/>
  <c r="BN580"/>
  <c r="BN581"/>
  <c r="BN582"/>
  <c r="BN583"/>
  <c r="BN584"/>
  <c r="BN585"/>
  <c r="BN586"/>
  <c r="BN587"/>
  <c r="BN588"/>
  <c r="BN589"/>
  <c r="BN590"/>
  <c r="BN591"/>
  <c r="BN592"/>
  <c r="BN593"/>
  <c r="BN594"/>
  <c r="BN595"/>
  <c r="BN596"/>
  <c r="BN597"/>
  <c r="BN598"/>
  <c r="BN599"/>
  <c r="BN600"/>
  <c r="BN601"/>
  <c r="BN602"/>
  <c r="BN603"/>
  <c r="BN604"/>
  <c r="BN605"/>
  <c r="BN606"/>
  <c r="BN607"/>
  <c r="BN608"/>
  <c r="BN609"/>
  <c r="BN610"/>
  <c r="BN611"/>
  <c r="BN612"/>
  <c r="BN613"/>
  <c r="BN614"/>
  <c r="BN615"/>
  <c r="BN616"/>
  <c r="BN617"/>
  <c r="BN618"/>
  <c r="BN619"/>
  <c r="BN620"/>
  <c r="BN621"/>
  <c r="BN622"/>
  <c r="BN623"/>
  <c r="BN624"/>
  <c r="BN625"/>
  <c r="BN626"/>
  <c r="BN627"/>
  <c r="BN628"/>
  <c r="BN629"/>
  <c r="BN630"/>
  <c r="BN631"/>
  <c r="BN632"/>
  <c r="BN633"/>
  <c r="BN634"/>
  <c r="BN635"/>
  <c r="BN636"/>
  <c r="BN637"/>
  <c r="BN638"/>
  <c r="BN639"/>
  <c r="BN640"/>
  <c r="BN641"/>
  <c r="BN642"/>
  <c r="BN643"/>
  <c r="BN644"/>
  <c r="BN645"/>
  <c r="BN646"/>
  <c r="BN647"/>
  <c r="BN648"/>
  <c r="BN649"/>
  <c r="BN650"/>
  <c r="BN651"/>
  <c r="BN652"/>
  <c r="BN653"/>
  <c r="BN654"/>
  <c r="BN655"/>
  <c r="BN656"/>
  <c r="BN657"/>
  <c r="BN658"/>
  <c r="BN659"/>
  <c r="BN660"/>
  <c r="BN661"/>
  <c r="BN662"/>
  <c r="BN663"/>
  <c r="BN664"/>
  <c r="BN665"/>
  <c r="BN666"/>
  <c r="BN667"/>
  <c r="BN668"/>
  <c r="BN669"/>
  <c r="BN670"/>
  <c r="BN671"/>
  <c r="BN672"/>
  <c r="BN673"/>
  <c r="BN674"/>
  <c r="BN675"/>
  <c r="BN676"/>
  <c r="BN677"/>
  <c r="BN678"/>
  <c r="BN679"/>
  <c r="BN680"/>
  <c r="BN681"/>
  <c r="BN682"/>
  <c r="BN683"/>
  <c r="BN684"/>
  <c r="BN685"/>
  <c r="BN686"/>
  <c r="BN687"/>
  <c r="BN688"/>
  <c r="BN689"/>
  <c r="BN690"/>
  <c r="BN691"/>
  <c r="BN692"/>
  <c r="BN693"/>
  <c r="BN694"/>
  <c r="BN695"/>
  <c r="BN696"/>
  <c r="BN697"/>
  <c r="BN698"/>
  <c r="BN699"/>
  <c r="BN700"/>
  <c r="BN701"/>
  <c r="BN702"/>
  <c r="BN703"/>
  <c r="BN704"/>
  <c r="BN705"/>
  <c r="BN706"/>
  <c r="BN707"/>
  <c r="BN708"/>
  <c r="BN709"/>
  <c r="BN710"/>
  <c r="BN711"/>
  <c r="BN712"/>
  <c r="BN713"/>
  <c r="BN714"/>
  <c r="BN715"/>
  <c r="BN716"/>
  <c r="BN717"/>
  <c r="BN718"/>
  <c r="BN719"/>
  <c r="BN720"/>
  <c r="BN721"/>
  <c r="BN722"/>
  <c r="BN723"/>
  <c r="BN724"/>
  <c r="BN725"/>
  <c r="BN726"/>
  <c r="BN727"/>
  <c r="BN728"/>
  <c r="BN729"/>
  <c r="BN730"/>
  <c r="BN731"/>
  <c r="BN732"/>
  <c r="BN733"/>
  <c r="BN734"/>
  <c r="BN735"/>
  <c r="BN736"/>
  <c r="BN737"/>
  <c r="BN738"/>
  <c r="BN739"/>
  <c r="BN740"/>
  <c r="BN741"/>
  <c r="BN742"/>
  <c r="BN743"/>
  <c r="BN744"/>
  <c r="BN745"/>
  <c r="BN746"/>
  <c r="BN747"/>
  <c r="BN748"/>
  <c r="BN749"/>
  <c r="BN750"/>
  <c r="BN751"/>
  <c r="BN752"/>
  <c r="BN753"/>
  <c r="BN754"/>
  <c r="BN755"/>
  <c r="BN756"/>
  <c r="BN757"/>
  <c r="BN758"/>
  <c r="BN759"/>
  <c r="BN760"/>
  <c r="BN761"/>
  <c r="BN762"/>
  <c r="BN763"/>
  <c r="BN764"/>
  <c r="BN765"/>
  <c r="BN766"/>
  <c r="BN767"/>
  <c r="BN768"/>
  <c r="BN769"/>
  <c r="BN770"/>
  <c r="BN771"/>
  <c r="BN772"/>
  <c r="BN773"/>
  <c r="BN774"/>
  <c r="BN775"/>
  <c r="BN776"/>
  <c r="BN777"/>
  <c r="BN778"/>
  <c r="BN779"/>
  <c r="BN780"/>
  <c r="BN781"/>
  <c r="BN782"/>
  <c r="BN783"/>
  <c r="BN784"/>
  <c r="BN785"/>
  <c r="BN786"/>
  <c r="BN787"/>
  <c r="BN788"/>
  <c r="BN789"/>
  <c r="BN790"/>
  <c r="BN791"/>
  <c r="BN792"/>
  <c r="BN793"/>
  <c r="BN794"/>
  <c r="BN795"/>
  <c r="BN796"/>
  <c r="BN797"/>
  <c r="BN798"/>
  <c r="BN799"/>
  <c r="BN800"/>
  <c r="BN801"/>
  <c r="BN802"/>
  <c r="BN803"/>
  <c r="BN804"/>
  <c r="BN805"/>
  <c r="BN806"/>
  <c r="BN807"/>
  <c r="BN808"/>
  <c r="BN809"/>
  <c r="BN810"/>
  <c r="BN811"/>
  <c r="BN812"/>
  <c r="BN813"/>
  <c r="BN814"/>
  <c r="BN815"/>
  <c r="BN816"/>
  <c r="BN817"/>
  <c r="BN818"/>
  <c r="BN819"/>
  <c r="BN820"/>
  <c r="BN821"/>
  <c r="BN822"/>
  <c r="BN823"/>
  <c r="BN824"/>
  <c r="BN825"/>
  <c r="BN826"/>
  <c r="BN827"/>
  <c r="BN828"/>
  <c r="BN829"/>
  <c r="BN830"/>
  <c r="BN831"/>
  <c r="BN832"/>
  <c r="BN833"/>
  <c r="BN834"/>
  <c r="BN835"/>
  <c r="BN836"/>
  <c r="BN837"/>
  <c r="BN838"/>
  <c r="BN839"/>
  <c r="BN840"/>
  <c r="BN841"/>
  <c r="BN842"/>
  <c r="BN843"/>
  <c r="BN844"/>
  <c r="BN845"/>
  <c r="BN846"/>
  <c r="BN847"/>
  <c r="BN848"/>
  <c r="BN849"/>
  <c r="BN850"/>
  <c r="BN851"/>
  <c r="BN852"/>
  <c r="BN853"/>
  <c r="BN854"/>
  <c r="BN855"/>
  <c r="BN856"/>
  <c r="BN857"/>
  <c r="BN858"/>
  <c r="BN859"/>
  <c r="BN860"/>
  <c r="BN861"/>
  <c r="BN862"/>
  <c r="BN863"/>
  <c r="BN864"/>
  <c r="BN865"/>
  <c r="BN866"/>
  <c r="BN867"/>
  <c r="BN868"/>
  <c r="BN869"/>
  <c r="BN870"/>
  <c r="BN871"/>
  <c r="BN872"/>
  <c r="BN873"/>
  <c r="BN874"/>
  <c r="BN875"/>
  <c r="BN876"/>
  <c r="BN877"/>
  <c r="BN878"/>
  <c r="BN879"/>
  <c r="BN880"/>
  <c r="BN881"/>
  <c r="BN882"/>
  <c r="BN883"/>
  <c r="BN884"/>
  <c r="BN885"/>
  <c r="BN886"/>
  <c r="BN887"/>
  <c r="BN888"/>
  <c r="BN889"/>
  <c r="BN890"/>
  <c r="BN891"/>
  <c r="BN892"/>
  <c r="BN893"/>
  <c r="BN894"/>
  <c r="BN895"/>
  <c r="BN896"/>
  <c r="BN897"/>
  <c r="BN898"/>
  <c r="BN899"/>
  <c r="BN900"/>
  <c r="BN901"/>
  <c r="BN902"/>
  <c r="BN903"/>
  <c r="BN904"/>
  <c r="BN905"/>
  <c r="BN906"/>
  <c r="BN907"/>
  <c r="BN908"/>
  <c r="BN909"/>
  <c r="BN910"/>
  <c r="BN911"/>
  <c r="BN912"/>
  <c r="BN913"/>
  <c r="BN914"/>
  <c r="BN915"/>
  <c r="BN916"/>
  <c r="BN917"/>
  <c r="BN918"/>
  <c r="BN919"/>
  <c r="BN920"/>
  <c r="BN921"/>
  <c r="BN922"/>
  <c r="BN923"/>
  <c r="BN924"/>
  <c r="BN925"/>
  <c r="BN926"/>
  <c r="BN927"/>
  <c r="BN928"/>
  <c r="BN929"/>
  <c r="BN930"/>
  <c r="BN931"/>
  <c r="BN932"/>
  <c r="BN933"/>
  <c r="BN934"/>
  <c r="BN935"/>
  <c r="BN936"/>
  <c r="BN937"/>
  <c r="BN938"/>
  <c r="BN939"/>
  <c r="BN940"/>
  <c r="BN941"/>
  <c r="BN942"/>
  <c r="BN943"/>
  <c r="BN944"/>
  <c r="BN945"/>
  <c r="BN946"/>
  <c r="BN947"/>
  <c r="BN948"/>
  <c r="BN949"/>
  <c r="BN950"/>
  <c r="BN951"/>
  <c r="BN952"/>
  <c r="BN953"/>
  <c r="BN954"/>
  <c r="BN955"/>
  <c r="BN956"/>
  <c r="BN957"/>
  <c r="BN958"/>
  <c r="BN959"/>
  <c r="BN960"/>
  <c r="BN961"/>
  <c r="BN962"/>
  <c r="BN963"/>
  <c r="BN964"/>
  <c r="BN965"/>
  <c r="BN966"/>
  <c r="BN967"/>
  <c r="BN968"/>
  <c r="BN969"/>
  <c r="BN970"/>
  <c r="BN971"/>
  <c r="BN972"/>
  <c r="BN973"/>
  <c r="BN974"/>
  <c r="BN975"/>
  <c r="BN976"/>
  <c r="BN977"/>
  <c r="BN978"/>
  <c r="BN979"/>
  <c r="BN980"/>
  <c r="BN981"/>
  <c r="BN982"/>
  <c r="BN983"/>
  <c r="BN984"/>
  <c r="BN985"/>
  <c r="BN986"/>
  <c r="BN987"/>
  <c r="BN988"/>
  <c r="BN989"/>
  <c r="BN990"/>
  <c r="BN991"/>
  <c r="BN992"/>
  <c r="BN993"/>
  <c r="BN994"/>
  <c r="BN995"/>
  <c r="BN996"/>
  <c r="BN997"/>
  <c r="BN998"/>
  <c r="BN999"/>
  <c r="BN1000"/>
  <c r="BN1001"/>
  <c r="BN1002"/>
  <c r="BN1003"/>
  <c r="BN1004"/>
  <c r="BN1005"/>
  <c r="BN1006"/>
  <c r="BN1007"/>
  <c r="BN1008"/>
  <c r="BN1009"/>
  <c r="BN1010"/>
  <c r="BN1011"/>
  <c r="BN1012"/>
  <c r="BN1013"/>
  <c r="BN1014"/>
  <c r="BN1015"/>
  <c r="BN1016"/>
  <c r="BN1017"/>
  <c r="BN1018"/>
  <c r="BN1019"/>
  <c r="BN1020"/>
  <c r="BN1021"/>
  <c r="BN1022"/>
  <c r="BN1023"/>
  <c r="BN1024"/>
  <c r="BN1025"/>
  <c r="BN1026"/>
  <c r="BN1027"/>
  <c r="BN1028"/>
  <c r="BN1029"/>
  <c r="BN1030"/>
  <c r="BN1031"/>
  <c r="BN1032"/>
  <c r="BN1033"/>
  <c r="BN1034"/>
  <c r="BN1035"/>
  <c r="BN1036"/>
  <c r="BN1037"/>
  <c r="BN1038"/>
  <c r="BN1039"/>
  <c r="BN1040"/>
  <c r="BN1041"/>
  <c r="BN1042"/>
  <c r="BN1043"/>
  <c r="BN1044"/>
  <c r="BN1045"/>
  <c r="BN1046"/>
  <c r="BN1047"/>
  <c r="BN1048"/>
  <c r="BN1049"/>
  <c r="BN1050"/>
  <c r="BN1051"/>
  <c r="BN1052"/>
  <c r="BN1053"/>
  <c r="BN1054"/>
  <c r="BN1055"/>
  <c r="BN1056"/>
  <c r="BN1057"/>
  <c r="BN1058"/>
  <c r="BN1059"/>
  <c r="BN1060"/>
  <c r="BN1061"/>
  <c r="BN1062"/>
  <c r="BN1063"/>
  <c r="BN1064"/>
  <c r="BN1065"/>
  <c r="BN1066"/>
  <c r="BN1067"/>
  <c r="BN1068"/>
  <c r="BN1069"/>
  <c r="BN1070"/>
  <c r="BN1071"/>
  <c r="BN1072"/>
  <c r="BN1073"/>
  <c r="BN1074"/>
  <c r="BN1075"/>
  <c r="BN1076"/>
  <c r="BN1077"/>
  <c r="BN1078"/>
  <c r="BN1079"/>
  <c r="BN1080"/>
  <c r="BN1081"/>
  <c r="BN1082"/>
  <c r="BN1083"/>
  <c r="BN1084"/>
  <c r="BN1085"/>
  <c r="BN1086"/>
  <c r="BN1087"/>
  <c r="BN1088"/>
  <c r="BN1089"/>
  <c r="BN1090"/>
  <c r="BN1091"/>
  <c r="BN1092"/>
  <c r="BN1093"/>
  <c r="BN1094"/>
  <c r="BN1095"/>
  <c r="BN1096"/>
  <c r="BN1097"/>
  <c r="BN1098"/>
  <c r="BN1099"/>
  <c r="BN1100"/>
  <c r="BN1101"/>
  <c r="BN1102"/>
  <c r="BN1103"/>
  <c r="BN1104"/>
  <c r="BN1105"/>
  <c r="BN1106"/>
  <c r="BN1107"/>
  <c r="BN1108"/>
  <c r="BN1109"/>
  <c r="BN1110"/>
  <c r="BN1111"/>
  <c r="BN1112"/>
  <c r="BN1113"/>
  <c r="BN1114"/>
  <c r="BN1115"/>
  <c r="BN1116"/>
  <c r="BN1117"/>
  <c r="BN1118"/>
  <c r="BN1119"/>
  <c r="BN1120"/>
  <c r="BN1121"/>
  <c r="BN1122"/>
  <c r="BN1123"/>
  <c r="BN2"/>
  <c r="AI1144" l="1"/>
  <c r="AI1162"/>
  <c r="AI1119"/>
  <c r="AI1118"/>
  <c r="AI1115"/>
  <c r="AI1114"/>
  <c r="AI1111"/>
  <c r="AI1108"/>
  <c r="AI1106"/>
  <c r="AI1105"/>
  <c r="AI1093"/>
  <c r="AI1092"/>
  <c r="AI1091"/>
  <c r="AI1086"/>
  <c r="AI1084"/>
  <c r="AI1077"/>
  <c r="AK102" l="1"/>
  <c r="AK104"/>
  <c r="AK108"/>
  <c r="AK110"/>
  <c r="AK75"/>
  <c r="AK73"/>
  <c r="AK71"/>
  <c r="AK69"/>
  <c r="AK67"/>
  <c r="AK65"/>
  <c r="AK63"/>
  <c r="AK61"/>
  <c r="AK59"/>
  <c r="AK57"/>
  <c r="AK55"/>
  <c r="AK53"/>
  <c r="AK51"/>
  <c r="AK106"/>
  <c r="AK100"/>
  <c r="AK98"/>
  <c r="AK96"/>
  <c r="AK94"/>
  <c r="AK92"/>
  <c r="AK87"/>
  <c r="AK85"/>
  <c r="AK83"/>
  <c r="AK81"/>
  <c r="AK79"/>
  <c r="AI1130"/>
  <c r="X1148"/>
  <c r="Y1148"/>
  <c r="Z1148"/>
  <c r="AA1148"/>
  <c r="AB1148"/>
  <c r="AC1148"/>
  <c r="AD1148"/>
  <c r="AE1148"/>
  <c r="AF1148"/>
  <c r="AG1148"/>
  <c r="AH1148"/>
  <c r="AI1148"/>
  <c r="X1149"/>
  <c r="Y1149"/>
  <c r="Z1149"/>
  <c r="AA1149"/>
  <c r="AB1149"/>
  <c r="AC1149"/>
  <c r="AD1149"/>
  <c r="AE1149"/>
  <c r="AF1149"/>
  <c r="AG1149"/>
  <c r="AH1149"/>
  <c r="AI1149"/>
  <c r="X1150"/>
  <c r="Y1150"/>
  <c r="Z1150"/>
  <c r="AA1150"/>
  <c r="AB1150"/>
  <c r="AC1150"/>
  <c r="AD1150"/>
  <c r="AE1150"/>
  <c r="AF1150"/>
  <c r="AG1150"/>
  <c r="AH1150"/>
  <c r="AI1150"/>
  <c r="X1151"/>
  <c r="Y1151"/>
  <c r="Z1151"/>
  <c r="AA1151"/>
  <c r="AB1151"/>
  <c r="AC1151"/>
  <c r="AD1151"/>
  <c r="AE1151"/>
  <c r="AF1151"/>
  <c r="AG1151"/>
  <c r="AH1151"/>
  <c r="AI1151"/>
  <c r="X1152"/>
  <c r="Y1152"/>
  <c r="Z1152"/>
  <c r="AA1152"/>
  <c r="AB1152"/>
  <c r="AC1152"/>
  <c r="AD1152"/>
  <c r="AE1152"/>
  <c r="AF1152"/>
  <c r="AG1152"/>
  <c r="AH1152"/>
  <c r="AI1152"/>
  <c r="X1153"/>
  <c r="Y1153"/>
  <c r="Z1153"/>
  <c r="AA1153"/>
  <c r="AB1153"/>
  <c r="AC1153"/>
  <c r="AD1153"/>
  <c r="AE1153"/>
  <c r="AF1153"/>
  <c r="AG1153"/>
  <c r="AH1153"/>
  <c r="AI1153"/>
  <c r="X1154"/>
  <c r="Y1154"/>
  <c r="Z1154"/>
  <c r="AA1154"/>
  <c r="AB1154"/>
  <c r="AC1154"/>
  <c r="AD1154"/>
  <c r="AE1154"/>
  <c r="AF1154"/>
  <c r="AG1154"/>
  <c r="AH1154"/>
  <c r="AI1154"/>
  <c r="X1155"/>
  <c r="Y1155"/>
  <c r="Z1155"/>
  <c r="AA1155"/>
  <c r="AB1155"/>
  <c r="AC1155"/>
  <c r="AD1155"/>
  <c r="AE1155"/>
  <c r="AF1155"/>
  <c r="AG1155"/>
  <c r="AH1155"/>
  <c r="AI1155"/>
  <c r="AE1147"/>
  <c r="AD1147"/>
  <c r="AC1147"/>
  <c r="AI1147"/>
  <c r="AH1147"/>
  <c r="AG1147"/>
  <c r="AF1147"/>
  <c r="AB1147"/>
  <c r="AA1147"/>
  <c r="Z1147"/>
  <c r="Y1147"/>
  <c r="X1147"/>
  <c r="AH1156" l="1"/>
  <c r="Z1156"/>
  <c r="AG1156"/>
  <c r="Y1156"/>
  <c r="AB1156"/>
  <c r="AF1156"/>
  <c r="AJ1152"/>
  <c r="AJ1148"/>
  <c r="AJ1147"/>
  <c r="AJ1155"/>
  <c r="AJ1153"/>
  <c r="AJ1151"/>
  <c r="AJ1149"/>
  <c r="AJ1154"/>
  <c r="AJ1150"/>
  <c r="AD1156"/>
  <c r="X1156"/>
  <c r="AI1156"/>
  <c r="AA1156"/>
  <c r="AC1156"/>
  <c r="AE1156"/>
  <c r="AJ1156" l="1"/>
  <c r="AL3" l="1"/>
  <c r="AL4"/>
  <c r="AL5"/>
  <c r="AL6"/>
  <c r="AL7"/>
  <c r="AL8"/>
  <c r="AL9"/>
  <c r="AL10"/>
  <c r="AL11"/>
  <c r="AL12"/>
  <c r="AL13"/>
  <c r="AL14"/>
  <c r="AL15"/>
  <c r="AL18"/>
  <c r="AL19"/>
  <c r="AL20"/>
  <c r="AL21"/>
  <c r="AL22"/>
  <c r="AL23"/>
  <c r="AL24"/>
  <c r="AL25"/>
  <c r="AL26"/>
  <c r="AL27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6"/>
  <c r="AL287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8"/>
  <c r="AL360"/>
  <c r="AL361"/>
  <c r="AL362"/>
  <c r="AL363"/>
  <c r="AL364"/>
  <c r="AL365"/>
  <c r="AL366"/>
  <c r="AL367"/>
  <c r="AL368"/>
  <c r="AL369"/>
  <c r="AL370"/>
  <c r="AL371"/>
  <c r="AL372"/>
  <c r="AL373"/>
  <c r="AL375"/>
  <c r="AL376"/>
  <c r="AL378"/>
  <c r="AL379"/>
  <c r="AL380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4"/>
  <c r="AL405"/>
  <c r="AL406"/>
  <c r="AL409"/>
  <c r="AL410"/>
  <c r="AL411"/>
  <c r="AL412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2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4"/>
  <c r="AL715"/>
  <c r="AL716"/>
  <c r="AL717"/>
  <c r="AL718"/>
  <c r="AL719"/>
  <c r="AL720"/>
  <c r="AL721"/>
  <c r="AL722"/>
  <c r="AL723"/>
  <c r="AL724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4"/>
  <c r="AL785"/>
  <c r="AL786"/>
  <c r="AL787"/>
  <c r="AL788"/>
  <c r="AL798"/>
  <c r="AL799"/>
  <c r="AL800"/>
  <c r="AL801"/>
  <c r="AL803"/>
  <c r="AL804"/>
  <c r="AL805"/>
  <c r="AL806"/>
  <c r="AL810"/>
  <c r="AL812"/>
  <c r="AL813"/>
  <c r="AL814"/>
  <c r="AL815"/>
  <c r="AL816"/>
  <c r="AL817"/>
  <c r="AL818"/>
  <c r="AL819"/>
  <c r="AL820"/>
  <c r="AL822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2"/>
  <c r="AL1013"/>
  <c r="AL1014"/>
  <c r="AL1015"/>
  <c r="AL1016"/>
  <c r="AL1017"/>
  <c r="AL1018"/>
  <c r="AL1019"/>
  <c r="AL1020"/>
  <c r="AL1021"/>
  <c r="AL1022"/>
  <c r="AL1023"/>
  <c r="AL1024"/>
  <c r="AL1025"/>
  <c r="AL1026"/>
  <c r="AL1027"/>
  <c r="AL1028"/>
  <c r="AL1029"/>
  <c r="AL1030"/>
  <c r="AL1031"/>
  <c r="AL1032"/>
  <c r="AL1033"/>
  <c r="AL1035"/>
  <c r="AL1036"/>
  <c r="AL1038"/>
  <c r="AL1039"/>
  <c r="AL1040"/>
  <c r="AL1041"/>
  <c r="AL1042"/>
  <c r="AL1043"/>
  <c r="AL1044"/>
  <c r="AL1045"/>
  <c r="AL1046"/>
  <c r="AL1047"/>
  <c r="AL1048"/>
  <c r="AL1050"/>
  <c r="AL1051"/>
  <c r="AL1052"/>
  <c r="AL1053"/>
  <c r="AL1054"/>
  <c r="AL1055"/>
  <c r="AL1056"/>
  <c r="AL1057"/>
  <c r="AL1058"/>
  <c r="AL1059"/>
  <c r="AL1060"/>
  <c r="AL1061"/>
  <c r="AL1064"/>
  <c r="AL1065"/>
  <c r="AL1066"/>
  <c r="AL1067"/>
  <c r="AL1068"/>
  <c r="AL1069"/>
  <c r="AL1070"/>
  <c r="AL1073"/>
  <c r="AL1077"/>
  <c r="AL1081"/>
  <c r="AL1082"/>
  <c r="AL1083"/>
  <c r="AL1084"/>
  <c r="AL1085"/>
  <c r="AL1086"/>
  <c r="AL1087"/>
  <c r="AL1090"/>
  <c r="AL1091"/>
  <c r="AL1092"/>
  <c r="AL1093"/>
  <c r="AL1094"/>
  <c r="AL1100"/>
  <c r="AL1101"/>
  <c r="AL1103"/>
  <c r="AL1104"/>
  <c r="AL1105"/>
  <c r="AL1106"/>
  <c r="AL1107"/>
  <c r="AL1108"/>
  <c r="AL1110"/>
  <c r="AL1111"/>
  <c r="AL1112"/>
  <c r="AL1113"/>
  <c r="AL1114"/>
  <c r="AL1115"/>
  <c r="AL1116"/>
  <c r="AL1117"/>
  <c r="AL1118"/>
  <c r="AL1119"/>
  <c r="AL1120"/>
  <c r="AL1121"/>
  <c r="AL1122"/>
  <c r="AL1123"/>
  <c r="AL2"/>
  <c r="AJ1139"/>
  <c r="AJ1137"/>
  <c r="AJ1136"/>
  <c r="AJ1134"/>
  <c r="AJ1138"/>
  <c r="AJ1135"/>
  <c r="Y1130" l="1"/>
  <c r="Z1130"/>
  <c r="AA1130"/>
  <c r="AB1130"/>
  <c r="AC1130"/>
  <c r="AD1130"/>
  <c r="AE1130"/>
  <c r="AF1130"/>
  <c r="AG1130"/>
  <c r="AH1130"/>
  <c r="X1130"/>
  <c r="AJ3"/>
  <c r="AJ4"/>
  <c r="AJ5"/>
  <c r="AJ6"/>
  <c r="AJ7"/>
  <c r="AJ8"/>
  <c r="AJ9"/>
  <c r="AJ10"/>
  <c r="AJ11"/>
  <c r="AJ12"/>
  <c r="AJ13"/>
  <c r="AJ14"/>
  <c r="AJ15"/>
  <c r="AJ16"/>
  <c r="AL16" s="1"/>
  <c r="AJ17"/>
  <c r="AL17" s="1"/>
  <c r="AJ18"/>
  <c r="AJ19"/>
  <c r="AJ20"/>
  <c r="AJ21"/>
  <c r="AJ22"/>
  <c r="AJ23"/>
  <c r="AJ24"/>
  <c r="AJ25"/>
  <c r="AJ26"/>
  <c r="AJ27"/>
  <c r="AJ28"/>
  <c r="AL28" s="1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L46" s="1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L76" s="1"/>
  <c r="AJ77"/>
  <c r="AL77" s="1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L100" s="1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L132" s="1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L196" s="1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L285" s="1"/>
  <c r="AJ286"/>
  <c r="AJ287"/>
  <c r="AJ288"/>
  <c r="AL288" s="1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L323" s="1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L357" s="1"/>
  <c r="AJ358"/>
  <c r="AJ359"/>
  <c r="AL359" s="1"/>
  <c r="AJ360"/>
  <c r="AJ361"/>
  <c r="AJ362"/>
  <c r="AJ363"/>
  <c r="AJ364"/>
  <c r="AJ365"/>
  <c r="AJ366"/>
  <c r="AJ367"/>
  <c r="AJ368"/>
  <c r="AJ369"/>
  <c r="AJ370"/>
  <c r="AJ371"/>
  <c r="AJ372"/>
  <c r="AJ373"/>
  <c r="AJ374"/>
  <c r="AL374" s="1"/>
  <c r="AJ375"/>
  <c r="AJ376"/>
  <c r="AJ377"/>
  <c r="AL377" s="1"/>
  <c r="AJ378"/>
  <c r="AJ379"/>
  <c r="AJ380"/>
  <c r="AJ381"/>
  <c r="AL381" s="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L403" s="1"/>
  <c r="AJ404"/>
  <c r="AJ405"/>
  <c r="AJ406"/>
  <c r="AJ407"/>
  <c r="AL407" s="1"/>
  <c r="AJ408"/>
  <c r="AL408" s="1"/>
  <c r="AJ409"/>
  <c r="AJ410"/>
  <c r="AJ411"/>
  <c r="AJ412"/>
  <c r="AJ413"/>
  <c r="AL413" s="1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L441" s="1"/>
  <c r="AJ442"/>
  <c r="AJ443"/>
  <c r="AL443" s="1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J507"/>
  <c r="AJ508"/>
  <c r="AJ509"/>
  <c r="AJ510"/>
  <c r="AJ511"/>
  <c r="AJ512"/>
  <c r="AJ513"/>
  <c r="AJ514"/>
  <c r="AJ515"/>
  <c r="AJ516"/>
  <c r="AJ517"/>
  <c r="AJ518"/>
  <c r="AJ519"/>
  <c r="AJ520"/>
  <c r="AJ521"/>
  <c r="AJ522"/>
  <c r="AJ523"/>
  <c r="AL523" s="1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L643" s="1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L676" s="1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L713" s="1"/>
  <c r="AJ714"/>
  <c r="AJ715"/>
  <c r="AJ716"/>
  <c r="AJ717"/>
  <c r="AJ718"/>
  <c r="AJ719"/>
  <c r="AJ720"/>
  <c r="AJ721"/>
  <c r="AJ722"/>
  <c r="AJ723"/>
  <c r="AJ724"/>
  <c r="AJ725"/>
  <c r="AL725" s="1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757"/>
  <c r="AJ758"/>
  <c r="AJ759"/>
  <c r="AJ760"/>
  <c r="AJ761"/>
  <c r="AJ762"/>
  <c r="AJ763"/>
  <c r="AJ764"/>
  <c r="AJ765"/>
  <c r="AJ766"/>
  <c r="AJ767"/>
  <c r="AJ768"/>
  <c r="AJ769"/>
  <c r="AJ770"/>
  <c r="AJ771"/>
  <c r="AJ772"/>
  <c r="AJ773"/>
  <c r="AJ774"/>
  <c r="AJ775"/>
  <c r="AJ776"/>
  <c r="AJ777"/>
  <c r="AJ778"/>
  <c r="AJ779"/>
  <c r="AJ780"/>
  <c r="AL780" s="1"/>
  <c r="AJ781"/>
  <c r="AL781" s="1"/>
  <c r="AJ782"/>
  <c r="AL782" s="1"/>
  <c r="AJ783"/>
  <c r="AL783" s="1"/>
  <c r="AJ784"/>
  <c r="AJ785"/>
  <c r="AJ786"/>
  <c r="AJ787"/>
  <c r="AJ788"/>
  <c r="AJ789"/>
  <c r="AL789" s="1"/>
  <c r="AJ790"/>
  <c r="AJ791"/>
  <c r="AL791" s="1"/>
  <c r="AJ792"/>
  <c r="AL792" s="1"/>
  <c r="AJ793"/>
  <c r="AL793" s="1"/>
  <c r="AJ794"/>
  <c r="AL794" s="1"/>
  <c r="AJ795"/>
  <c r="AL795" s="1"/>
  <c r="AJ796"/>
  <c r="AL796" s="1"/>
  <c r="AJ797"/>
  <c r="AL797" s="1"/>
  <c r="AJ798"/>
  <c r="AJ799"/>
  <c r="AJ800"/>
  <c r="AJ801"/>
  <c r="AJ802"/>
  <c r="AL802" s="1"/>
  <c r="AJ803"/>
  <c r="AJ804"/>
  <c r="AJ805"/>
  <c r="AJ806"/>
  <c r="AJ807"/>
  <c r="AL807" s="1"/>
  <c r="AJ808"/>
  <c r="AL808" s="1"/>
  <c r="AJ809"/>
  <c r="AL809" s="1"/>
  <c r="AJ810"/>
  <c r="AJ811"/>
  <c r="AL811" s="1"/>
  <c r="AJ812"/>
  <c r="AJ813"/>
  <c r="AJ814"/>
  <c r="AJ815"/>
  <c r="AJ816"/>
  <c r="AJ817"/>
  <c r="AJ818"/>
  <c r="AJ819"/>
  <c r="AJ820"/>
  <c r="AJ821"/>
  <c r="AL821" s="1"/>
  <c r="AJ822"/>
  <c r="AJ823"/>
  <c r="AL823" s="1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L1011" s="1"/>
  <c r="AJ1012"/>
  <c r="AJ1013"/>
  <c r="AJ1014"/>
  <c r="AJ1015"/>
  <c r="AJ1016"/>
  <c r="AJ1017"/>
  <c r="AJ1018"/>
  <c r="AJ1019"/>
  <c r="AJ1020"/>
  <c r="AJ1021"/>
  <c r="AJ1022"/>
  <c r="AJ1023"/>
  <c r="AJ1024"/>
  <c r="AJ1025"/>
  <c r="AJ1026"/>
  <c r="AJ1027"/>
  <c r="AJ1028"/>
  <c r="AJ1029"/>
  <c r="AJ1030"/>
  <c r="AJ1031"/>
  <c r="AJ1032"/>
  <c r="AJ1033"/>
  <c r="AJ1034"/>
  <c r="AL1034" s="1"/>
  <c r="AJ1035"/>
  <c r="AJ1036"/>
  <c r="AJ1037"/>
  <c r="AL1037" s="1"/>
  <c r="AJ1038"/>
  <c r="AJ1039"/>
  <c r="AJ1040"/>
  <c r="AJ1041"/>
  <c r="AJ1042"/>
  <c r="AJ1043"/>
  <c r="AJ1044"/>
  <c r="AJ1045"/>
  <c r="AJ1046"/>
  <c r="AJ1047"/>
  <c r="AJ1048"/>
  <c r="AJ1049"/>
  <c r="AL1049" s="1"/>
  <c r="AJ1050"/>
  <c r="AJ1051"/>
  <c r="AJ1052"/>
  <c r="AJ1053"/>
  <c r="AJ1054"/>
  <c r="AJ1055"/>
  <c r="AJ1056"/>
  <c r="AJ1057"/>
  <c r="AJ1058"/>
  <c r="AJ1059"/>
  <c r="AJ1060"/>
  <c r="AJ1061"/>
  <c r="AJ1062"/>
  <c r="AL1062" s="1"/>
  <c r="AJ1063"/>
  <c r="AL1063" s="1"/>
  <c r="AJ1064"/>
  <c r="AJ1065"/>
  <c r="AJ1066"/>
  <c r="AJ1067"/>
  <c r="AJ1068"/>
  <c r="AJ1069"/>
  <c r="AJ1070"/>
  <c r="AJ1071"/>
  <c r="AL1071" s="1"/>
  <c r="AJ1072"/>
  <c r="AL1072" s="1"/>
  <c r="AJ1073"/>
  <c r="AJ1074"/>
  <c r="AL1074" s="1"/>
  <c r="AJ1075"/>
  <c r="AL1075" s="1"/>
  <c r="AJ1076"/>
  <c r="AL1076" s="1"/>
  <c r="AJ1077"/>
  <c r="AJ1078"/>
  <c r="AL1078" s="1"/>
  <c r="AJ1079"/>
  <c r="AL1079" s="1"/>
  <c r="AJ1080"/>
  <c r="AL1080" s="1"/>
  <c r="AJ1081"/>
  <c r="AJ1082"/>
  <c r="AJ1083"/>
  <c r="AJ1084"/>
  <c r="AJ1085"/>
  <c r="AJ1086"/>
  <c r="AJ1087"/>
  <c r="AJ1088"/>
  <c r="AL1088" s="1"/>
  <c r="AJ1089"/>
  <c r="AL1089" s="1"/>
  <c r="AJ1090"/>
  <c r="AJ1091"/>
  <c r="AJ1092"/>
  <c r="AJ1093"/>
  <c r="AJ1094"/>
  <c r="AJ1095"/>
  <c r="AL1095" s="1"/>
  <c r="AJ1096"/>
  <c r="AL1096" s="1"/>
  <c r="AJ1097"/>
  <c r="AL1097" s="1"/>
  <c r="AJ1098"/>
  <c r="AL1098" s="1"/>
  <c r="AJ1099"/>
  <c r="AL1099" s="1"/>
  <c r="AJ1100"/>
  <c r="AJ1101"/>
  <c r="AJ1102"/>
  <c r="AL1102" s="1"/>
  <c r="AJ1103"/>
  <c r="AJ1104"/>
  <c r="AJ1105"/>
  <c r="AJ1106"/>
  <c r="AJ1107"/>
  <c r="AJ1108"/>
  <c r="AJ1109"/>
  <c r="AL1109" s="1"/>
  <c r="AJ1110"/>
  <c r="AJ1111"/>
  <c r="AJ1112"/>
  <c r="AJ1113"/>
  <c r="AJ1114"/>
  <c r="AJ1115"/>
  <c r="AJ1116"/>
  <c r="AJ1117"/>
  <c r="AJ1118"/>
  <c r="AJ1119"/>
  <c r="AJ1120"/>
  <c r="AJ1121"/>
  <c r="AJ1122"/>
  <c r="AJ1123"/>
  <c r="AJ2"/>
  <c r="AI1128"/>
  <c r="BL1124"/>
  <c r="BL274"/>
  <c r="BL273"/>
  <c r="BL272"/>
  <c r="BL271"/>
  <c r="BL270"/>
  <c r="BL269"/>
  <c r="BL268"/>
  <c r="BL267"/>
  <c r="BL266"/>
  <c r="BL265"/>
  <c r="BL264"/>
  <c r="Y1125"/>
  <c r="Z1125"/>
  <c r="AA1125"/>
  <c r="AB1125"/>
  <c r="AC1125"/>
  <c r="AD1125"/>
  <c r="AE1125"/>
  <c r="AF1125"/>
  <c r="AG1125"/>
  <c r="AH1125"/>
  <c r="AI1125"/>
  <c r="X1125"/>
  <c r="AJ1130" l="1"/>
  <c r="BN1125"/>
  <c r="AI1139"/>
  <c r="AK1139" s="1"/>
  <c r="AI1137"/>
  <c r="AK1137" s="1"/>
  <c r="AI1136"/>
  <c r="AK1136" s="1"/>
  <c r="AL790"/>
  <c r="AI1135"/>
  <c r="AK1135" s="1"/>
  <c r="AI1134"/>
  <c r="AI1138"/>
  <c r="AK1138" s="1"/>
  <c r="AF1126"/>
  <c r="BL1125"/>
  <c r="AI1126"/>
  <c r="AI1164" s="1"/>
  <c r="AL1125" l="1"/>
  <c r="AI1140"/>
  <c r="AI1167" s="1"/>
  <c r="AK1134"/>
  <c r="K1144"/>
  <c r="AI896" i="60" l="1"/>
  <c r="AI898"/>
  <c r="AH891"/>
  <c r="AH892"/>
  <c r="AH893"/>
  <c r="AH894"/>
  <c r="AH895"/>
  <c r="AH896"/>
  <c r="AH897"/>
  <c r="AH898"/>
  <c r="AH890"/>
  <c r="W891"/>
  <c r="W892"/>
  <c r="W893"/>
  <c r="W894"/>
  <c r="W895"/>
  <c r="W896"/>
  <c r="W897"/>
  <c r="W898"/>
  <c r="W890"/>
  <c r="X891"/>
  <c r="X892"/>
  <c r="X893"/>
  <c r="X894"/>
  <c r="X895"/>
  <c r="X900" s="1"/>
  <c r="X896"/>
  <c r="X897"/>
  <c r="X898"/>
  <c r="X890"/>
  <c r="Y890"/>
  <c r="AF890"/>
  <c r="AF900" s="1"/>
  <c r="AG898"/>
  <c r="AF898"/>
  <c r="AE898"/>
  <c r="AD898"/>
  <c r="AC898"/>
  <c r="AB898"/>
  <c r="AA898"/>
  <c r="Z898"/>
  <c r="Y898"/>
  <c r="AG897"/>
  <c r="AF897"/>
  <c r="AE897"/>
  <c r="AD897"/>
  <c r="AC897"/>
  <c r="AB897"/>
  <c r="AA897"/>
  <c r="Z897"/>
  <c r="Y897"/>
  <c r="AG896"/>
  <c r="AF896"/>
  <c r="AE896"/>
  <c r="AD896"/>
  <c r="AC896"/>
  <c r="AB896"/>
  <c r="AA896"/>
  <c r="Z896"/>
  <c r="Y896"/>
  <c r="AG895"/>
  <c r="AF895"/>
  <c r="AE895"/>
  <c r="AD895"/>
  <c r="AC895"/>
  <c r="AB895"/>
  <c r="AA895"/>
  <c r="Z895"/>
  <c r="Y895"/>
  <c r="AG894"/>
  <c r="AF894"/>
  <c r="AE894"/>
  <c r="AD894"/>
  <c r="AC894"/>
  <c r="AB894"/>
  <c r="AA894"/>
  <c r="Z894"/>
  <c r="Y894"/>
  <c r="AG893"/>
  <c r="AF893"/>
  <c r="AE893"/>
  <c r="AD893"/>
  <c r="AC893"/>
  <c r="AB893"/>
  <c r="AA893"/>
  <c r="Z893"/>
  <c r="Y893"/>
  <c r="AG892"/>
  <c r="AF892"/>
  <c r="AE892"/>
  <c r="AD892"/>
  <c r="AC892"/>
  <c r="AB892"/>
  <c r="AA892"/>
  <c r="Z892"/>
  <c r="Y892"/>
  <c r="AG891"/>
  <c r="AF891"/>
  <c r="AE891"/>
  <c r="AD891"/>
  <c r="AC891"/>
  <c r="AB891"/>
  <c r="AA891"/>
  <c r="Z891"/>
  <c r="Y891"/>
  <c r="Y900" s="1"/>
  <c r="AG890"/>
  <c r="AG900" s="1"/>
  <c r="AE890"/>
  <c r="AE900" s="1"/>
  <c r="AD890"/>
  <c r="AD900" s="1"/>
  <c r="AC890"/>
  <c r="AC900" s="1"/>
  <c r="AB890"/>
  <c r="AB900" s="1"/>
  <c r="AA890"/>
  <c r="AA900" s="1"/>
  <c r="Z890"/>
  <c r="Z900" s="1"/>
  <c r="W824"/>
  <c r="W902" s="1"/>
  <c r="AH900"/>
  <c r="W900"/>
  <c r="AK818"/>
  <c r="AK823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422"/>
  <c r="AK423"/>
  <c r="AK424"/>
  <c r="AK425"/>
  <c r="AK426"/>
  <c r="AK427"/>
  <c r="AK428"/>
  <c r="AK429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5"/>
  <c r="AK476"/>
  <c r="AK477"/>
  <c r="AK478"/>
  <c r="AK479"/>
  <c r="AK480"/>
  <c r="AK481"/>
  <c r="AK482"/>
  <c r="AK483"/>
  <c r="AK484"/>
  <c r="AK485"/>
  <c r="AK486"/>
  <c r="AK487"/>
  <c r="AK488"/>
  <c r="AK489"/>
  <c r="AK490"/>
  <c r="AK491"/>
  <c r="AK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5"/>
  <c r="AK730"/>
  <c r="AK731"/>
  <c r="AK733"/>
  <c r="AK738"/>
  <c r="AK741"/>
  <c r="AK742"/>
  <c r="AK743"/>
  <c r="AK744"/>
  <c r="AK745"/>
  <c r="AK746"/>
  <c r="AK747"/>
  <c r="AK749"/>
  <c r="AK754"/>
  <c r="AK755"/>
  <c r="AK757"/>
  <c r="AK762"/>
  <c r="AK763"/>
  <c r="AK765"/>
  <c r="AK770"/>
  <c r="AK771"/>
  <c r="AK773"/>
  <c r="AK778"/>
  <c r="AK779"/>
  <c r="AK781"/>
  <c r="AK786"/>
  <c r="AK789"/>
  <c r="AK791"/>
  <c r="AK794"/>
  <c r="AK797"/>
  <c r="AK799"/>
  <c r="AK803"/>
  <c r="AK805"/>
  <c r="AK807"/>
  <c r="AK811"/>
  <c r="AK813"/>
  <c r="AK815"/>
  <c r="AK2"/>
  <c r="AI3"/>
  <c r="AI4"/>
  <c r="AI5"/>
  <c r="AI6"/>
  <c r="AI7"/>
  <c r="AI8"/>
  <c r="AI9"/>
  <c r="AI10"/>
  <c r="AI11"/>
  <c r="AI12"/>
  <c r="AI891" s="1"/>
  <c r="AI13"/>
  <c r="AI14"/>
  <c r="AI15"/>
  <c r="AI16"/>
  <c r="AI17"/>
  <c r="AI18"/>
  <c r="AI19"/>
  <c r="AI20"/>
  <c r="AI21"/>
  <c r="AI22"/>
  <c r="AI23"/>
  <c r="AI24"/>
  <c r="AI25"/>
  <c r="AI26"/>
  <c r="AI27"/>
  <c r="AI28"/>
  <c r="AI892" s="1"/>
  <c r="AI29"/>
  <c r="AI30"/>
  <c r="AI31"/>
  <c r="AI32"/>
  <c r="AI33"/>
  <c r="AI34"/>
  <c r="AI35"/>
  <c r="AI36"/>
  <c r="AI37"/>
  <c r="AI38"/>
  <c r="AI39"/>
  <c r="AI893" s="1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894" s="1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895" s="1"/>
  <c r="AI135"/>
  <c r="AI136"/>
  <c r="AI137"/>
  <c r="AI138"/>
  <c r="AI751"/>
  <c r="AK751" s="1"/>
  <c r="AI752"/>
  <c r="AK752" s="1"/>
  <c r="AI753"/>
  <c r="AK753" s="1"/>
  <c r="AI754"/>
  <c r="AI755"/>
  <c r="AI756"/>
  <c r="AK756" s="1"/>
  <c r="AI757"/>
  <c r="AI758"/>
  <c r="AK758" s="1"/>
  <c r="AI759"/>
  <c r="AK759" s="1"/>
  <c r="AI760"/>
  <c r="AK760" s="1"/>
  <c r="AI761"/>
  <c r="AK761" s="1"/>
  <c r="AI762"/>
  <c r="AI763"/>
  <c r="AI764"/>
  <c r="AK764" s="1"/>
  <c r="AI765"/>
  <c r="AI766"/>
  <c r="AK766" s="1"/>
  <c r="AI767"/>
  <c r="AK767" s="1"/>
  <c r="AI768"/>
  <c r="AK768" s="1"/>
  <c r="AI769"/>
  <c r="AK769" s="1"/>
  <c r="AI770"/>
  <c r="AI771"/>
  <c r="AI772"/>
  <c r="AK772" s="1"/>
  <c r="AI773"/>
  <c r="AI774"/>
  <c r="AK774" s="1"/>
  <c r="AI775"/>
  <c r="AK775" s="1"/>
  <c r="AI776"/>
  <c r="AK776" s="1"/>
  <c r="AI777"/>
  <c r="AK777" s="1"/>
  <c r="AI778"/>
  <c r="AI779"/>
  <c r="AI780"/>
  <c r="AK780" s="1"/>
  <c r="AI781"/>
  <c r="AI782"/>
  <c r="AK782" s="1"/>
  <c r="AI783"/>
  <c r="AK783" s="1"/>
  <c r="AI784"/>
  <c r="AK784" s="1"/>
  <c r="AI785"/>
  <c r="AK785" s="1"/>
  <c r="AI746"/>
  <c r="AM823" s="1"/>
  <c r="AI786"/>
  <c r="AI787"/>
  <c r="AK787" s="1"/>
  <c r="AI788"/>
  <c r="AK788" s="1"/>
  <c r="AI789"/>
  <c r="AI790"/>
  <c r="AK790" s="1"/>
  <c r="AI791"/>
  <c r="AI792"/>
  <c r="AK792" s="1"/>
  <c r="AI793"/>
  <c r="AK793" s="1"/>
  <c r="AI794"/>
  <c r="AI795"/>
  <c r="AK795" s="1"/>
  <c r="AI796"/>
  <c r="AK796" s="1"/>
  <c r="AI797"/>
  <c r="AI798"/>
  <c r="AK798" s="1"/>
  <c r="AI799"/>
  <c r="AI800"/>
  <c r="AK800" s="1"/>
  <c r="AI801"/>
  <c r="AK801" s="1"/>
  <c r="AI747"/>
  <c r="AI748"/>
  <c r="AN823" s="1"/>
  <c r="AI749"/>
  <c r="AI750"/>
  <c r="AK750" s="1"/>
  <c r="AI802"/>
  <c r="AK802" s="1"/>
  <c r="AI722"/>
  <c r="AI723"/>
  <c r="AI724"/>
  <c r="AK724" s="1"/>
  <c r="AI725"/>
  <c r="AI726"/>
  <c r="AK726" s="1"/>
  <c r="AI727"/>
  <c r="AK727" s="1"/>
  <c r="AI728"/>
  <c r="AK728" s="1"/>
  <c r="AI729"/>
  <c r="AK729" s="1"/>
  <c r="AI730"/>
  <c r="AI731"/>
  <c r="AI732"/>
  <c r="AK732" s="1"/>
  <c r="AI733"/>
  <c r="AI734"/>
  <c r="AK734" s="1"/>
  <c r="AI735"/>
  <c r="AK735" s="1"/>
  <c r="AI803"/>
  <c r="AI804"/>
  <c r="AK804" s="1"/>
  <c r="AI805"/>
  <c r="AI806"/>
  <c r="AK806" s="1"/>
  <c r="AI807"/>
  <c r="AI808"/>
  <c r="AK808" s="1"/>
  <c r="AI809"/>
  <c r="AK809" s="1"/>
  <c r="AI810"/>
  <c r="AK810" s="1"/>
  <c r="AI811"/>
  <c r="AI812"/>
  <c r="AK812" s="1"/>
  <c r="AI813"/>
  <c r="AI814"/>
  <c r="AK814" s="1"/>
  <c r="AI815"/>
  <c r="AI816"/>
  <c r="AK816" s="1"/>
  <c r="AI817"/>
  <c r="AK817" s="1"/>
  <c r="AI818"/>
  <c r="AI819"/>
  <c r="AK819" s="1"/>
  <c r="AI820"/>
  <c r="AK820" s="1"/>
  <c r="AI821"/>
  <c r="AK821" s="1"/>
  <c r="AI822"/>
  <c r="AK822" s="1"/>
  <c r="AI139"/>
  <c r="AI140"/>
  <c r="AI141"/>
  <c r="AI736"/>
  <c r="AK736" s="1"/>
  <c r="AI142"/>
  <c r="AI143"/>
  <c r="AI144"/>
  <c r="AI823"/>
  <c r="AI737"/>
  <c r="AK737" s="1"/>
  <c r="AI738"/>
  <c r="AI739"/>
  <c r="AK739" s="1"/>
  <c r="AI740"/>
  <c r="AK740" s="1"/>
  <c r="AI145"/>
  <c r="AI741"/>
  <c r="AI742"/>
  <c r="AI743"/>
  <c r="AI744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745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897" s="1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2"/>
  <c r="AI890" s="1"/>
  <c r="X824"/>
  <c r="X902" s="1"/>
  <c r="Y824"/>
  <c r="Z824"/>
  <c r="AA824"/>
  <c r="AB824"/>
  <c r="AB902" s="1"/>
  <c r="AC824"/>
  <c r="AC902" s="1"/>
  <c r="AD824"/>
  <c r="AD902" s="1"/>
  <c r="AE824"/>
  <c r="AE902" s="1"/>
  <c r="AF824"/>
  <c r="AF902" s="1"/>
  <c r="AG824"/>
  <c r="AH824"/>
  <c r="AI900" l="1"/>
  <c r="AO823"/>
  <c r="AK748"/>
  <c r="AK824" s="1"/>
  <c r="AA902"/>
  <c r="AH902"/>
  <c r="Z902"/>
  <c r="AF888"/>
  <c r="AG902"/>
  <c r="Y902"/>
  <c r="AI824"/>
  <c r="AI902" s="1"/>
  <c r="D16" i="6" l="1"/>
  <c r="R16" s="1"/>
  <c r="R7" s="1"/>
  <c r="D7" l="1"/>
</calcChain>
</file>

<file path=xl/sharedStrings.xml><?xml version="1.0" encoding="utf-8"?>
<sst xmlns="http://schemas.openxmlformats.org/spreadsheetml/2006/main" count="41929" uniqueCount="867">
  <si>
    <t>Total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</si>
  <si>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</si>
  <si>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</si>
  <si>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</si>
  <si>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</si>
  <si>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</si>
  <si>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</si>
  <si>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</si>
  <si>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</si>
  <si>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</si>
  <si>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</si>
  <si>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</si>
  <si>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</si>
  <si>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</si>
  <si>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</si>
  <si>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</si>
  <si>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</si>
  <si>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</si>
  <si>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</si>
  <si>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</si>
  <si>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</si>
  <si>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</si>
  <si>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</si>
  <si>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</si>
  <si>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</si>
  <si>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</si>
  <si>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</si>
  <si>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</si>
  <si>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</si>
  <si>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</si>
  <si>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</si>
  <si>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</si>
  <si>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</si>
  <si>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</si>
  <si>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</si>
  <si>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</si>
  <si>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</si>
  <si>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</si>
  <si>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</si>
  <si>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</si>
  <si>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</si>
  <si>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</si>
  <si>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</si>
  <si>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</si>
  <si>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</si>
  <si>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</si>
  <si>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</si>
  <si>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</si>
  <si>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</si>
  <si>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</si>
  <si>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</si>
  <si>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</si>
  <si>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</si>
  <si>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</si>
  <si>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</si>
  <si>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</si>
  <si>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</si>
  <si>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</si>
  <si>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</si>
  <si>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</si>
  <si>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</si>
  <si>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</si>
  <si>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</si>
  <si>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</si>
  <si>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</si>
  <si>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</si>
  <si>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</si>
  <si>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</si>
  <si>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</si>
  <si>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</si>
  <si>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</si>
  <si>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</si>
  <si>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</si>
  <si>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2019</t>
  </si>
  <si>
    <t>FFM</t>
  </si>
  <si>
    <t>FISM</t>
  </si>
  <si>
    <t>FORTAMUN</t>
  </si>
  <si>
    <t>AEO</t>
  </si>
  <si>
    <t>Inflación</t>
  </si>
  <si>
    <t>FONDO DE FORTALECIMIENTO MUNICIPAL</t>
  </si>
  <si>
    <t>DESARROLLO SOCIAL</t>
  </si>
  <si>
    <t>VEHICULOS Y EQUIPO DE TRANSPORTE</t>
  </si>
  <si>
    <t>CAPACITACION</t>
  </si>
  <si>
    <t>DIA DEL PADRE</t>
  </si>
  <si>
    <t>DIF</t>
  </si>
  <si>
    <t>MATERIAL ELECTRICO</t>
  </si>
  <si>
    <t>ALUMBRADO PUBLICO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</si>
  <si>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</si>
  <si>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</si>
  <si>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</si>
  <si>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</si>
  <si>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</si>
  <si>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</si>
  <si>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</si>
  <si>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</si>
  <si>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</si>
  <si>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</si>
  <si>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TOTAL</t>
  </si>
  <si>
    <t>Diferencia</t>
  </si>
  <si>
    <t>FDM</t>
  </si>
  <si>
    <t>Capítulo</t>
  </si>
  <si>
    <t>DESC</t>
  </si>
  <si>
    <t>FOSEG</t>
  </si>
  <si>
    <t>Noviembre</t>
  </si>
  <si>
    <t>Diciembre</t>
  </si>
  <si>
    <t>CABILDO PROGRAMAS INSTITUCIONALES</t>
  </si>
  <si>
    <t>SERVICIOS PERSONALES</t>
  </si>
  <si>
    <t>DIETAS</t>
  </si>
  <si>
    <t>PRIMA VACACIONAL</t>
  </si>
  <si>
    <t>AGUINALDO (GRATIFICACION DE FIN DE ANIO)</t>
  </si>
  <si>
    <t>SINDICATURA PROGRAMAS INSTITUCIONALES</t>
  </si>
  <si>
    <t>SUELDO BASE AL PERSONAL PERMANENTE</t>
  </si>
  <si>
    <t>PRESTACIONES CONTRACTUALES</t>
  </si>
  <si>
    <t>MATERIALES Y SUMINISTROS</t>
  </si>
  <si>
    <t>PAPELERIA Y ARTICULOS DE OFICINA</t>
  </si>
  <si>
    <t>MATERIALES DE CONSTRUCCION</t>
  </si>
  <si>
    <t>GASOLINA</t>
  </si>
  <si>
    <t>ACCESORIOS MENORES</t>
  </si>
  <si>
    <t>SERVICIOS GENERALES</t>
  </si>
  <si>
    <t>ATENCION A FUNCIONARIOS</t>
  </si>
  <si>
    <t>PRESIDENCIA PROGRAMAS INSTITUCIONALES</t>
  </si>
  <si>
    <t>HONORARIOS ASIMILABLES A SALARIOS</t>
  </si>
  <si>
    <t>SUELDOS A PERSONAL EVENTUAL</t>
  </si>
  <si>
    <t>COMPENSACIONES</t>
  </si>
  <si>
    <t>APARATOS Y ACCESORIOS MEDICOS Y MEDICAME</t>
  </si>
  <si>
    <t>SERVICIO MEDICO Y HOSPITALIZACIONES</t>
  </si>
  <si>
    <t>OTRAS PRESTACIONES CONTRACTUALES</t>
  </si>
  <si>
    <t>CONSUMO DE ALIMENTOS A PERSONAL</t>
  </si>
  <si>
    <t>GASTOS DE CAFETERIA</t>
  </si>
  <si>
    <t>MATERIALES Y SUMINISTROS DE COMPUTO</t>
  </si>
  <si>
    <t>ENERGIA ELECTRICA</t>
  </si>
  <si>
    <t>SERVICIO AGUA Y DRENAJE</t>
  </si>
  <si>
    <t>SERVICIO TELEFONICO</t>
  </si>
  <si>
    <t>SEGUROS DE VEHICULOS</t>
  </si>
  <si>
    <t>MANTENIMIENTO DE EDIFICIOS E INSTALACION</t>
  </si>
  <si>
    <t>MANTENIMIENTO DE VEHICULOS</t>
  </si>
  <si>
    <t>ATENCION CIUDADANA</t>
  </si>
  <si>
    <t>TRANSFERENCIAS, ASIGNACIONES, SUBSIDIOS Y OTRAS AYUDAS</t>
  </si>
  <si>
    <t>APOYOS FUNERARIOS A PERSONAS DE ESCASOS</t>
  </si>
  <si>
    <t>APOYO PARA TRANSP. A PERSONAS ESCASOS RE</t>
  </si>
  <si>
    <t>APOYO ECONOMICO A PERSONAS DE ESCASOS RE</t>
  </si>
  <si>
    <t>APOYOS EN ESPECIE</t>
  </si>
  <si>
    <t>APOYOS PARA EQUIPAMIENTO ESCUELAS</t>
  </si>
  <si>
    <t>APORTACIONES A LA CRUZ ROJA</t>
  </si>
  <si>
    <t>APORTACIONES A CLUBES DE SERVICIO</t>
  </si>
  <si>
    <t>MATERIAL DE IMPRENTA</t>
  </si>
  <si>
    <t>REFACCIONES Y ACCESORIOS MENORES DE EDIF</t>
  </si>
  <si>
    <t>SERVICIO DE MENSAJERIA</t>
  </si>
  <si>
    <t>GASTOS VIAJE</t>
  </si>
  <si>
    <t>INFORME DE C. PRESIDENTE MUNICIPAL</t>
  </si>
  <si>
    <t>ANIVERSARIO MUNICIPIO</t>
  </si>
  <si>
    <t>APOYO ECO JUECES AUX NOM QUINCENAL</t>
  </si>
  <si>
    <t>BONOS DE DESPENSAS</t>
  </si>
  <si>
    <t>REFACCIONES</t>
  </si>
  <si>
    <t>LIQUIDACIONES</t>
  </si>
  <si>
    <t>JUBILACIONES</t>
  </si>
  <si>
    <t>DIESEL</t>
  </si>
  <si>
    <t>REF. Y ACC. MEN.DE MOB. Y EQ. AD. EDUC.</t>
  </si>
  <si>
    <t>SERVICIOS LEGALES</t>
  </si>
  <si>
    <t>SERVICIOS DE CONTABILIDAD</t>
  </si>
  <si>
    <t>OTRAS ASESORIAS PARA LA OPERACION</t>
  </si>
  <si>
    <t>COMISIONES Y SITUACIONES BANCARIAS</t>
  </si>
  <si>
    <t>MANTENIMIENTO DE EQUIPO DE COMPUTO</t>
  </si>
  <si>
    <t>MULTAS , SANCIONES Y RECARGOS</t>
  </si>
  <si>
    <t>IMPUESTO SOBRE NOMINA</t>
  </si>
  <si>
    <t>APOYO ECONOMICO AYUDAS ECON DE QUINCENA</t>
  </si>
  <si>
    <t>INCENTIVO AL CONTRUBUYENTE CUMPLIDO</t>
  </si>
  <si>
    <t>MANT. DE MUEBLES QUE NO SEAN OF. Y ESTA</t>
  </si>
  <si>
    <t>SERV DE INFORMATICA, PAG INTERNET</t>
  </si>
  <si>
    <t>AVALUO DE BIENES MUEBLES E INMUEBLES</t>
  </si>
  <si>
    <t>ARTICULOS PARA ASEO Y LIMPIEZA</t>
  </si>
  <si>
    <t>UNIFORMES</t>
  </si>
  <si>
    <t>LLANTAS</t>
  </si>
  <si>
    <t>MANTENIMIENTO DE MUEBLES DE OF. Y ESTANT</t>
  </si>
  <si>
    <t>LAVADO Y ENGRASADO</t>
  </si>
  <si>
    <t>GASTOS RELAC C/ACTIV CULT,DEPORT Y AYUDA</t>
  </si>
  <si>
    <t>PREMIOS, BECAS APOYOS A DEPORTISTAS</t>
  </si>
  <si>
    <t>RADIO, PRENSA Y TV PARA DIFUSION DE SERV</t>
  </si>
  <si>
    <t>OBRAS PUBLICAS PROGRAMAS INSTITUCIONALES</t>
  </si>
  <si>
    <t>MATERIALES P/PAVIMENTACION, RECARP. Y RE</t>
  </si>
  <si>
    <t>MATERIAL DE PLOMERIA</t>
  </si>
  <si>
    <t>PINTURA</t>
  </si>
  <si>
    <t>GAS L.P</t>
  </si>
  <si>
    <t>ACEITES Y LUBRICANTES</t>
  </si>
  <si>
    <t>ACCESORIOS</t>
  </si>
  <si>
    <t>HERRAMIENTAS MENORES</t>
  </si>
  <si>
    <t>REFACCIONES DE EQUIPO PESADO</t>
  </si>
  <si>
    <t>ARRENDAMIENTO DE EQUIPO DE TRANSPORTE</t>
  </si>
  <si>
    <t>ESTUDIOS Y PROYECTOS INVERSION</t>
  </si>
  <si>
    <t>EQUIPAMIENTO DE PARABUSES EN VIA PUBLICA</t>
  </si>
  <si>
    <t>MTTO MAQ.HERRAM. YOTROS EQUIPOS</t>
  </si>
  <si>
    <t>MANTENIMIENTO DE OTROS EQUIPOS</t>
  </si>
  <si>
    <t>OTROS IMPUESTOS Y DERECHOS</t>
  </si>
  <si>
    <t>PUBLICACIONES, EDICIONES Y ROTULOS</t>
  </si>
  <si>
    <t>EVENTOS DESARROLLO URBANO</t>
  </si>
  <si>
    <t>REFENDROS, PLACAS Y TENENCIAS</t>
  </si>
  <si>
    <t>ECOLOGIA PROGRAMAS INSTITUCIONALES</t>
  </si>
  <si>
    <t>ACUMULADORES</t>
  </si>
  <si>
    <t>ARRENDAMIENTO DE MAQUINARIA</t>
  </si>
  <si>
    <t>PATENTES, REGALIAS Y OTROS</t>
  </si>
  <si>
    <t>REPARACION DE LLANTAS</t>
  </si>
  <si>
    <t>FORESTACION Y REFORESTACION</t>
  </si>
  <si>
    <t>EVENTOS DE ECOLOGIA (RECICLAJE)</t>
  </si>
  <si>
    <t>ARRENDAMIENTO DE OTROS EQUIPOS</t>
  </si>
  <si>
    <t>MANTENIMIENTO DE ALUMBRADO PUBLICO</t>
  </si>
  <si>
    <t>MANT. DE OTROS MOBILIARIOS Y EQ. DE ADM</t>
  </si>
  <si>
    <t>MANTENIMIENTO A PARQUES Y JARDINES</t>
  </si>
  <si>
    <t>LIMPIA PROGRAMAS INSTITUCIONALES</t>
  </si>
  <si>
    <t>RECOLECCION TRANSPORTE Y DISP DESECHOS</t>
  </si>
  <si>
    <t>ARRENDAMIENTO DE INSTALACIONES</t>
  </si>
  <si>
    <t>DIA DE REYES</t>
  </si>
  <si>
    <t>DIA DE LAS MADRES</t>
  </si>
  <si>
    <t>FESTEJOS NAVIDENOS</t>
  </si>
  <si>
    <t>EVENTOS CIVICOS</t>
  </si>
  <si>
    <t>EVENTO 15 DE SEPTIEMBRE</t>
  </si>
  <si>
    <t>EVENTOS OFICIALES</t>
  </si>
  <si>
    <t>EVENTOS CULTURALES</t>
  </si>
  <si>
    <t>DIA DEL MAESTRO</t>
  </si>
  <si>
    <t>GASTOS DE REPRESENTACION</t>
  </si>
  <si>
    <t>APOYO PARA TRANSPORTACION DE ESTUDIANTES</t>
  </si>
  <si>
    <t>APOYO TRANS ESC. EDUC ESPEC AYUD ECO QUN</t>
  </si>
  <si>
    <t>BECAS A ESTUDIANTES</t>
  </si>
  <si>
    <t>AYUDAS EN ESPECIE A INSTITUCIONES DE ENS</t>
  </si>
  <si>
    <t>APOYOS EDUCACION AYUDAS ECON QUINCENA</t>
  </si>
  <si>
    <t>BRIGADAS</t>
  </si>
  <si>
    <t>DEPORTES PROGRAMAS INSTITUCIONALES</t>
  </si>
  <si>
    <t>MATERIAL DEPORTIVO Y TROFEOS</t>
  </si>
  <si>
    <t>ARRENDAMIENTO DE EDIFICIOS</t>
  </si>
  <si>
    <t>MANTENIMIENTO CENTROS DEPORTIVOS</t>
  </si>
  <si>
    <t>EVENTO DEPORTIVOS</t>
  </si>
  <si>
    <t>APOYO PARA UNIFORMES DEPORTIVOS</t>
  </si>
  <si>
    <t>APOYO ECONOMICO A EQUIPOS DEPORTIVOS</t>
  </si>
  <si>
    <t>EVENTOS DE SALUD</t>
  </si>
  <si>
    <t>EVENTOS EDUCACION</t>
  </si>
  <si>
    <t>APOYOS PARA MANTENIMIENTO EDIFICIOS</t>
  </si>
  <si>
    <t>APOYOS A LA EDUCACION</t>
  </si>
  <si>
    <t>CULTURA PROGRAMAS INSTITUCIONALES</t>
  </si>
  <si>
    <t>ACTIVIDADES QUE DIFUNDAN EL RESPETO</t>
  </si>
  <si>
    <t>CONVENIOS CON SINDICATOS</t>
  </si>
  <si>
    <t>ARRENDAMIENTO EQUIPO DE OFICINA</t>
  </si>
  <si>
    <t>DEDUCIBLES POR ACCIDENTES</t>
  </si>
  <si>
    <t>JUBILADOS PROGRAMAS INSTITUCIONALES</t>
  </si>
  <si>
    <t>SUELDOS DE PENSIONADOS Y JUBILADOS</t>
  </si>
  <si>
    <t>MEDIC Y SERV MEDICO DE PENSI Y JUBILADOS</t>
  </si>
  <si>
    <t>PRESTACIONES DE PENSIONADOS Y JUBILADOS</t>
  </si>
  <si>
    <t>CONTRALORIA PROGRAMAS INSTITUCIONALES</t>
  </si>
  <si>
    <t>SERVICIOS DE ACCESO DE INTERNET, REDES Y</t>
  </si>
  <si>
    <t>CABALGATAS</t>
  </si>
  <si>
    <t>PROGRAMAS DESARROLLO ECONOMICO</t>
  </si>
  <si>
    <t>PERIODICOS Y REVISTAS</t>
  </si>
  <si>
    <t>MAT. UTILES Y EQ. MENORES DE TEC. DE INF</t>
  </si>
  <si>
    <t>SENALAMIENTOS Y NOMENCLATURAS</t>
  </si>
  <si>
    <t>ANALISIS CLINICOS</t>
  </si>
  <si>
    <t>MANTENIMIENTO SENALES Y NOMENCLATURAS</t>
  </si>
  <si>
    <t>SINDICATO</t>
  </si>
  <si>
    <t>MATERIAL MEDICO</t>
  </si>
  <si>
    <t>MATERIALES, ACCESORIOS Y SUMINISTROS MED</t>
  </si>
  <si>
    <t>UNIFORMES DE SEGURIDAD PUBLICA Y ACCESOR</t>
  </si>
  <si>
    <t>SERVICIOS MEDICOS A TERCEROS</t>
  </si>
  <si>
    <t>ECOLOGIA</t>
  </si>
  <si>
    <t>DIF PROGRAMAS INSTITUCIONALES</t>
  </si>
  <si>
    <t>CONSUMO DE ALIMENTOS A PRESENTADOS</t>
  </si>
  <si>
    <t>DESPENSAS A COMEDORES</t>
  </si>
  <si>
    <t>ARTICULOS METALICOS PARA LA CONSTRUCCION</t>
  </si>
  <si>
    <t>FERTILIZANTES Y FUNGICIDAS</t>
  </si>
  <si>
    <t>MANTENIMIENTO DE EQUIPO MEDICO</t>
  </si>
  <si>
    <t>DIA DEL NINO</t>
  </si>
  <si>
    <t>EVENTOS DIF</t>
  </si>
  <si>
    <t>EQUIPAMIENTO DE UNIDADES DIF</t>
  </si>
  <si>
    <t>REFACC. Y ACC. MEN.DE EQ. E INST. MEDICO</t>
  </si>
  <si>
    <t>PROYECTO DIF REHAB. CASA ADULTO MAYOR</t>
  </si>
  <si>
    <t>FONDO DE SEGURIDAD MUNICIPAL</t>
  </si>
  <si>
    <t>OTROS PRODUCTOS QUIMICOS</t>
  </si>
  <si>
    <t>BLANCOS Y OTROS PRODUCTOS TEXTILES</t>
  </si>
  <si>
    <t>EQUIPO DE PROTECCION Y SEGURIDAD</t>
  </si>
  <si>
    <t>FLETES Y MANIOBRAS</t>
  </si>
  <si>
    <t>MANTENIMIENTO DE VIAS PUBLICAS</t>
  </si>
  <si>
    <t>BOLETOS DE AVION</t>
  </si>
  <si>
    <t>FONDO DE INFRAESTRUCTURA SOCIAL 2018</t>
  </si>
  <si>
    <t>PROGRAMAS REGIONALES 2 2018</t>
  </si>
  <si>
    <t>BIENES MUEBLES, INMUEBLES E INTANGIBLES</t>
  </si>
  <si>
    <t>Protección Civil</t>
  </si>
  <si>
    <t>Cabildo</t>
  </si>
  <si>
    <t>Cultura</t>
  </si>
  <si>
    <t>SINDICATO CLAUSULA SEGUNDA</t>
  </si>
  <si>
    <t>Centro</t>
  </si>
  <si>
    <t>CentroNombre</t>
  </si>
  <si>
    <t>Proyecto</t>
  </si>
  <si>
    <t>ProyectoNombre</t>
  </si>
  <si>
    <t>CvePptal</t>
  </si>
  <si>
    <t>Cuenta</t>
  </si>
  <si>
    <t>CuentaNombre</t>
  </si>
  <si>
    <t>OrigRec</t>
  </si>
  <si>
    <t>ORNombre</t>
  </si>
  <si>
    <t>COG</t>
  </si>
  <si>
    <t>CogNombre</t>
  </si>
  <si>
    <t>Capitulo</t>
  </si>
  <si>
    <t>CapituloNombre</t>
  </si>
  <si>
    <t>UnidadAdministrativa</t>
  </si>
  <si>
    <t>UnidadAdministrativaNombre</t>
  </si>
  <si>
    <t>CFG</t>
  </si>
  <si>
    <t>CfgNombre</t>
  </si>
  <si>
    <t>CPG</t>
  </si>
  <si>
    <t>CpgNombre</t>
  </si>
  <si>
    <t>TipoGasto</t>
  </si>
  <si>
    <t>TipoGastoNombre</t>
  </si>
  <si>
    <t>SEGURIDAD PUBLICA</t>
  </si>
  <si>
    <t>SEGURIDAD PUBLICA PROGRAMAS INSTITUCIONALES</t>
  </si>
  <si>
    <t>recurso fiscal no etiquetado</t>
  </si>
  <si>
    <t>Sueldos base al personal permanente</t>
  </si>
  <si>
    <t>Secretaría de Seguridad Pública</t>
  </si>
  <si>
    <t>Policía</t>
  </si>
  <si>
    <t>Prestación de Servicios Públicos</t>
  </si>
  <si>
    <t>Corriente</t>
  </si>
  <si>
    <t>Sueldos base al personal eventual</t>
  </si>
  <si>
    <t>Primas de vacaciones, dominical y gratificación de fin de año</t>
  </si>
  <si>
    <t>Compensaciones</t>
  </si>
  <si>
    <t>Indemnizaciones</t>
  </si>
  <si>
    <t>Prestaciones contractuales</t>
  </si>
  <si>
    <t>Materiales, útiles y equipos menores de oficina</t>
  </si>
  <si>
    <t>Materiales y útiles de impresión y reproducción</t>
  </si>
  <si>
    <t>Materiales, útiles y equipos menores de tecnologías de la información y comunicaciones</t>
  </si>
  <si>
    <t>Material de limpieza</t>
  </si>
  <si>
    <t>Productos alimenticios para personas</t>
  </si>
  <si>
    <t>Cemento y productos de concreto</t>
  </si>
  <si>
    <t>Otros materiales y artículos de construcción y reparación</t>
  </si>
  <si>
    <t>Combustibles, lubricantes y aditivos</t>
  </si>
  <si>
    <t>Prendas de seguridad y protección personal</t>
  </si>
  <si>
    <t>Refacciones y accesorios menores de equipo de cómputo y tecnologías de la información</t>
  </si>
  <si>
    <t>Refacciones y accesorios menores de equipo de transporte</t>
  </si>
  <si>
    <t>Refacciones y accesorios menores otros bienes muebles</t>
  </si>
  <si>
    <t>Energía eléctrica</t>
  </si>
  <si>
    <t>Servicios de capacitación</t>
  </si>
  <si>
    <t>Servicios profesionales, científicos y técnicos integrales</t>
  </si>
  <si>
    <t>Conservación y mantenimiento menor de inmuebles</t>
  </si>
  <si>
    <t>Reparación y mantenimiento de equipo de transporte</t>
  </si>
  <si>
    <t>Instalación, reparación y mantenimiento de maquinaria, otros equipos y herramienta</t>
  </si>
  <si>
    <t>Viáticos en el país</t>
  </si>
  <si>
    <t>Gastos de ceremonial</t>
  </si>
  <si>
    <t>Impuestos y derechos</t>
  </si>
  <si>
    <t>Otros gastos por responsabilidades</t>
  </si>
  <si>
    <t>Ayudas sociales a personas</t>
  </si>
  <si>
    <t>Ayudas sociales a instituciones de enseñanza</t>
  </si>
  <si>
    <t>BOMBEROS Y PROTECCION</t>
  </si>
  <si>
    <t>BOMBEROS Y PROTECCION CIVIL PROGRAMAS INSTITUCIONALES</t>
  </si>
  <si>
    <t>Secretaría del Ayuntamiento</t>
  </si>
  <si>
    <t>Medicinas y productos farmacéuticos</t>
  </si>
  <si>
    <t>Materiales, accesorios y suministros médicos</t>
  </si>
  <si>
    <t>Servicios de creatividad, preproducción y producción de publicidad, excepto Internet</t>
  </si>
  <si>
    <t>CARROCERIAS Y REMOLQUES</t>
  </si>
  <si>
    <t>Carrocerías y remolques</t>
  </si>
  <si>
    <t>HERRAMIENTAS Y MAQUINAS-HERRAMIENTA</t>
  </si>
  <si>
    <t>Herramientas y máquinas-herramienta</t>
  </si>
  <si>
    <t>DIF Municipal</t>
  </si>
  <si>
    <t>Familia e Hijos</t>
  </si>
  <si>
    <t>Material eléctrico y electrónico</t>
  </si>
  <si>
    <t>Artículos metálicos para la construcción</t>
  </si>
  <si>
    <t>Fertilizantes, pesticidas y otros agroquímicos</t>
  </si>
  <si>
    <t>Herramientas menores</t>
  </si>
  <si>
    <t>Refacciones y accesorios menores de mobiliario y equipo de administración, educacional y recreativo</t>
  </si>
  <si>
    <t>Agua</t>
  </si>
  <si>
    <t>Telefonía tradicional</t>
  </si>
  <si>
    <t>Arrendamiento de edificios</t>
  </si>
  <si>
    <t>Instalación, reparación y mantenimiento de mobiliario y equipo de administración, educacional y recreativo</t>
  </si>
  <si>
    <t>Instalación, reparación y mantenimiento de equipo e instrumental médico y de laboratorio</t>
  </si>
  <si>
    <t>Gastos de orden social y cultural</t>
  </si>
  <si>
    <t>BIENES INFORMATICOS</t>
  </si>
  <si>
    <t>Equipo de cómputo y de tecnologías de la información</t>
  </si>
  <si>
    <t>EQUIPO DE ADMINISTRACION</t>
  </si>
  <si>
    <t>Otros mobiliarios y equipos de administración</t>
  </si>
  <si>
    <t>EQUIPOS Y APARATOS AUDIOVISUALES</t>
  </si>
  <si>
    <t>Equipos y aparatos audiovisuales</t>
  </si>
  <si>
    <t>Vehículos y equipo terrestre</t>
  </si>
  <si>
    <t>MANT. Y REHAB. PARA EDIF. HABITAC. EN PR</t>
  </si>
  <si>
    <t>Edificación habitacional</t>
  </si>
  <si>
    <t>INVERSION PUBLICA</t>
  </si>
  <si>
    <t>Refacciones y accesorios menores de equipo e instrumental médico y de laboratorio</t>
  </si>
  <si>
    <t>MOBILIARIO</t>
  </si>
  <si>
    <t>Muebles de oficina y estantería</t>
  </si>
  <si>
    <t>FONDO DE SEGURIDAD MUNICIPAL (NUEVO CeCo)</t>
  </si>
  <si>
    <t>Recurso estatal etiquetado</t>
  </si>
  <si>
    <t>Aportaciones entre Diferentes Niveles y Ordenes de Gobierno</t>
  </si>
  <si>
    <t>Otros productos químicos</t>
  </si>
  <si>
    <t>Vestuario y uniformes</t>
  </si>
  <si>
    <t>Blancos y otros productos textiles, excepto prendas de vestir</t>
  </si>
  <si>
    <t>Prendas de protección para seguridad pública y nacional</t>
  </si>
  <si>
    <t>Refacciones y accesorios menores de maquinaria y otros equipos</t>
  </si>
  <si>
    <t>Arrendamiento de maquinaria, otros equipos y herramientas</t>
  </si>
  <si>
    <t>Arrendamiento de activos intangibles</t>
  </si>
  <si>
    <t>Recurso estatal no etiquetado</t>
  </si>
  <si>
    <t>Servicios financieros y bancarios</t>
  </si>
  <si>
    <t>Seguro de bienes patrimoniales</t>
  </si>
  <si>
    <t>Fletes y maniobras</t>
  </si>
  <si>
    <t>Instalación, reparación y mantenimiento de equipo de cómputo y tecnología de la información</t>
  </si>
  <si>
    <t>Pasajes aéreos</t>
  </si>
  <si>
    <t>EQ. Y APARATOS D/COMUNIC. Y TELECOMUNIC</t>
  </si>
  <si>
    <t>Equipo de comunicación y telecomunicación</t>
  </si>
  <si>
    <t>FONDO DESCENTRALIZADO ESPECIFICO PARA INFRAESTRUCTURA (NVO)</t>
  </si>
  <si>
    <t>FONDO DESCENTRALIZADO ESPECIFICO PARA INFRAESTRUCTURA 2017</t>
  </si>
  <si>
    <t>CONSTRUCC VIAS COMUNIC, PAVIMENTACION</t>
  </si>
  <si>
    <t>Construcción de vías de comunicación</t>
  </si>
  <si>
    <t>Secretaría de Infraestructura, Desarrollo Urbano, Ecología y Servicios Básicos</t>
  </si>
  <si>
    <t>FONDO DE DESARROLLO MUNICIPAL AP.ESTATAL</t>
  </si>
  <si>
    <t>FONDO DE DESARROLLO MUNICIPAL 2018 AP.ESTATAL</t>
  </si>
  <si>
    <t>Proyectos de Inversión</t>
  </si>
  <si>
    <t>PROYECTOS DE INFRAESTRUCTURA 2018 AP ESTATAL</t>
  </si>
  <si>
    <t>PROYECTOS DE INFRAESTRUCTURA MUNICIPAL 2018 AP ESTATAL</t>
  </si>
  <si>
    <t>EDIF NO HAB CONST PLAZAS,PARQUES JARDINE</t>
  </si>
  <si>
    <t>Edificación no habitacional</t>
  </si>
  <si>
    <t>FONDO DEESCENTALIZADO ESPECIFICO</t>
  </si>
  <si>
    <t>FONDO DESCENTRALIZADO PARA FINES ESPECIFICOS 2018</t>
  </si>
  <si>
    <t>FONDO DE INFRAESTRUCTURA SOCIAL MPAL</t>
  </si>
  <si>
    <t>FONDO DE INFRAESTRUCTURA SOCIAL 2017</t>
  </si>
  <si>
    <t>Recurso Federal etiquetado</t>
  </si>
  <si>
    <t>Gasto Federalizado</t>
  </si>
  <si>
    <t>Servicios de diseño, arquitectura, ingeniería y actividades relacionadas</t>
  </si>
  <si>
    <t>EDIFICACION HABITACIONAL EN PROCESO</t>
  </si>
  <si>
    <t>CONST.OBRAS P/ABAST.AGUA,PET,GAS,ELECT.Y</t>
  </si>
  <si>
    <t>Construcción de obras para el abastecimiento de agua, petróleo, gas, electricidad y telecomunicaciones</t>
  </si>
  <si>
    <t>Refacciones y accesorios menores de edificios</t>
  </si>
  <si>
    <t>Jubilaciones</t>
  </si>
  <si>
    <t>FONDO DE SEGURIDAD MUNICIPAL, AP ESTATAL</t>
  </si>
  <si>
    <t>Secretaría de Administración</t>
  </si>
  <si>
    <t>FORTALECE</t>
  </si>
  <si>
    <t>FORTALECE 2017 FEDERAL</t>
  </si>
  <si>
    <t>CONST VIAS COMUN, PUENTES VEHICULARES</t>
  </si>
  <si>
    <t>PROYECTOS DE DESARROLLO REGIONAL PDR</t>
  </si>
  <si>
    <t>PROYECTOS DE DESARROLLO REGIONAL PDR 2017 FEDERAL</t>
  </si>
  <si>
    <t>FONDO DESCENTRALIZADO ESPECIFICO P/INFRAESTRUCTURA PAVIMENTA</t>
  </si>
  <si>
    <t>FONDO DESCENTRALIZADO ESPECIFICO 2019 OBRAS AGUA Y DRENAJE</t>
  </si>
  <si>
    <t>PROGRAMAS REGIONALES 1  2018</t>
  </si>
  <si>
    <t>PROGRAMAS REGIONALES 2018</t>
  </si>
  <si>
    <t>Transferencias entre Diferentes Niveles y Ordenes de Gobierno</t>
  </si>
  <si>
    <t>PRORAMAS REGIONALES 3 2018</t>
  </si>
  <si>
    <t>PROGRAMAS REGIONALES 3 2018</t>
  </si>
  <si>
    <t>EDIF NO HAB EN PROC, CONST EDIF PUBLICOS</t>
  </si>
  <si>
    <t>CABILDO</t>
  </si>
  <si>
    <t>Dietas</t>
  </si>
  <si>
    <t>Legislación</t>
  </si>
  <si>
    <t>SINDICATURA</t>
  </si>
  <si>
    <t>Sindicatura</t>
  </si>
  <si>
    <t>Servicios legales, de contabilidad, auditoría y relacionados</t>
  </si>
  <si>
    <t>MUNICIPIO DE ALLENDE 01</t>
  </si>
  <si>
    <t>Asuntos Laborales Generales</t>
  </si>
  <si>
    <t>Participaciones a entidades federativas y municipios</t>
  </si>
  <si>
    <t>Deporte y Recreación</t>
  </si>
  <si>
    <t>Reducción de la Contaminación</t>
  </si>
  <si>
    <t>PRESIDENCIA</t>
  </si>
  <si>
    <t>Presidencia Municipal</t>
  </si>
  <si>
    <t>Presidencia / Gubernatura</t>
  </si>
  <si>
    <t>Honorarios asimilables a salarios</t>
  </si>
  <si>
    <t>OTROS SUBSIDIOS</t>
  </si>
  <si>
    <t>Otros subsidios</t>
  </si>
  <si>
    <t>Ayudas sociales a instituciones sin fines de lucro</t>
  </si>
  <si>
    <t>SECRETARIA DEL AYUNTAMIENTO</t>
  </si>
  <si>
    <t>SECRETARIA DEL AYUNTAMIENTO PROGRAMAS INSTITUCIONALES</t>
  </si>
  <si>
    <t>Política Interior</t>
  </si>
  <si>
    <t>Servicios postales y telegráficos</t>
  </si>
  <si>
    <t>JURIDICO</t>
  </si>
  <si>
    <t>DIRECTOR JURIDICO PROGRAMAS INSTITUCIONALES</t>
  </si>
  <si>
    <t>Asuntos Jurídicos</t>
  </si>
  <si>
    <t>DIRECCION DE COMERCIO Y ESPECTACULOS</t>
  </si>
  <si>
    <t>DIRECCION DE COMERCIO Y ESPECTACULOS PROGRAMAS INSTITUCIONAL</t>
  </si>
  <si>
    <t>Asuntos Económicos y Comerciales en General</t>
  </si>
  <si>
    <t>Regulación y supervisión</t>
  </si>
  <si>
    <t>TESORERIA Y FINANZAS</t>
  </si>
  <si>
    <t>TESORERIA Y FINANZAS PROGRAMAS INSTITUCIONALES</t>
  </si>
  <si>
    <t>Secretaría de Finanzas y Tesorería Municipal</t>
  </si>
  <si>
    <t>Asuntos Hacendarios</t>
  </si>
  <si>
    <t>Prestaciones y haberes de retiro</t>
  </si>
  <si>
    <t>SENTENCIAS Y RESOLUCIONES</t>
  </si>
  <si>
    <t>Sentencias y resoluciones por autoridad competente</t>
  </si>
  <si>
    <t>Penas, multas, accesorios y actualizaciones</t>
  </si>
  <si>
    <t>Impuestos sobre nóminas y otros que se deriven de una relación laboral</t>
  </si>
  <si>
    <t>MUEBLES EXCEPTO DE OFICINA Y ESTANTERIA</t>
  </si>
  <si>
    <t>Muebles, excepto de oficina y estantería</t>
  </si>
  <si>
    <t>PROGRAMA INCENTIVOS A CONTRIBUYENTES CUMPLIDOS</t>
  </si>
  <si>
    <t>MODERNIZACION CATASTRAL</t>
  </si>
  <si>
    <t>MODERNIZACION CATASTRAL PROGRAMAS INSTITUCIONALES</t>
  </si>
  <si>
    <t>PATRIMONIO MUNICIPAL</t>
  </si>
  <si>
    <t>DIRECCION DE PATRIMONIO MUNICIPAL PROGRAMAS INSTITUCIONALES</t>
  </si>
  <si>
    <t>Servicios de consultoría administrativa, procesos, técnica y en tecnologías de la información</t>
  </si>
  <si>
    <t>LICENCIAS INFORMATICAS E INTELECTUALES</t>
  </si>
  <si>
    <t>Licencias informáticas e intelectuales</t>
  </si>
  <si>
    <t>SECRETARIA PARTICULAR</t>
  </si>
  <si>
    <t>SECRETARIA PARTICULAR PROGRAMAS INSTITUCIONALES</t>
  </si>
  <si>
    <t>Secretaría Particular</t>
  </si>
  <si>
    <t>COMUNICACION SOCIAL</t>
  </si>
  <si>
    <t>COMUNICACION SOCIAL PROGRAMAS INSTITUCIONALES</t>
  </si>
  <si>
    <t>Servicios de Comunicación y Medios</t>
  </si>
  <si>
    <t>Difusión por radio, televisión y otros medios de mensajes comerciales para promover la venta de bienes o servicios</t>
  </si>
  <si>
    <t>OBRAS PUBLICAS</t>
  </si>
  <si>
    <t>Urbanización</t>
  </si>
  <si>
    <t>Arrendamiento de equipo de transporte</t>
  </si>
  <si>
    <t>RED DE DRENAJE SANITARIO</t>
  </si>
  <si>
    <t>CONSTRUCCION DE OBRAS DE URBANIZACION EN</t>
  </si>
  <si>
    <t>División de terrenos y construcción de obras de urbanización</t>
  </si>
  <si>
    <t>PLANES Y PROGRAMAS DE OBRA PUBLICA</t>
  </si>
  <si>
    <t>DESARROLLO URBANO</t>
  </si>
  <si>
    <t>DESARROLLO URBANO PROGRAMAS INSTITUCIONALES</t>
  </si>
  <si>
    <t>Desarrollo Comunitario</t>
  </si>
  <si>
    <t>Servicios de jardinería y fumigación</t>
  </si>
  <si>
    <t>SERVICIOS PUBLICOS</t>
  </si>
  <si>
    <t>SERVICIOS PUBLICOS PROGRAMAS INSTITUCIONALES</t>
  </si>
  <si>
    <t>Servicios Comunales</t>
  </si>
  <si>
    <t>LIMPIA</t>
  </si>
  <si>
    <t>Servicios de limpieza y manejo de desechos</t>
  </si>
  <si>
    <t>Ordenación de Desechos</t>
  </si>
  <si>
    <t>DESARROLLO SOCIAL PROGRAMAS INSTITUCIONALES</t>
  </si>
  <si>
    <t>Secretaría de Desarrollo Social</t>
  </si>
  <si>
    <t>Promoción y fomento</t>
  </si>
  <si>
    <t>Gastos de representación</t>
  </si>
  <si>
    <t>Becas y otras ayudas para programas de capacitación</t>
  </si>
  <si>
    <t>DEPORTES</t>
  </si>
  <si>
    <t>Artículos deportivos</t>
  </si>
  <si>
    <t>DIRECCION DE SALUD</t>
  </si>
  <si>
    <t>DIRECCION DE SALUD PROGRAMAS INSTITUCIONALES</t>
  </si>
  <si>
    <t>Prestación de Servicios de Salud a la Comunidad</t>
  </si>
  <si>
    <t>EDUCACION</t>
  </si>
  <si>
    <t>EDUCACION PROGRAMAS INSTITUCIONALES</t>
  </si>
  <si>
    <t>Otros Servicios Educativos y Actividades Inherentes</t>
  </si>
  <si>
    <t>CULTURA</t>
  </si>
  <si>
    <t>SINDICATO SUTSMA</t>
  </si>
  <si>
    <t>Servicios Registrales, Administrativos y Patrimoniales</t>
  </si>
  <si>
    <t>Apoyo al proceso presupuestario y para mejorar la eficiencia institucional</t>
  </si>
  <si>
    <t>Otros convenios</t>
  </si>
  <si>
    <t>PARTICIPACIOINES Y APORTACIONES</t>
  </si>
  <si>
    <t>SECRETARIA DE ADMINISTRACION</t>
  </si>
  <si>
    <t>SECRETARIA DE ADMINISTRACIONPROGRAMAS INSTITUCIONALES</t>
  </si>
  <si>
    <t>Arrendamiento de mobiliario y equipo de administración, educacional y recreativo</t>
  </si>
  <si>
    <t>JUBILADOS</t>
  </si>
  <si>
    <t>AGUINALDO DE PENSIONADOS Y JUBILADOS</t>
  </si>
  <si>
    <t>CONTRALORIA</t>
  </si>
  <si>
    <t>Secretaría de la Contraloría</t>
  </si>
  <si>
    <t>Función Pública</t>
  </si>
  <si>
    <t>Apoyo a la función pública y al mejoramiento de la gestión</t>
  </si>
  <si>
    <t>COORDINACION DE INFORMATICA</t>
  </si>
  <si>
    <t>COORDINACION DE INFORMATICA PROGRAMAS INSTITUCIONALES</t>
  </si>
  <si>
    <t>DIRECCION DE DESARROLLO ECONOMICO</t>
  </si>
  <si>
    <t>DIRECCION DE DESARROLLO ECONOMICO PROGRAMAS INSTITUCIONALES</t>
  </si>
  <si>
    <t>Secretaría de Desarrollo Económico y Turismo</t>
  </si>
  <si>
    <t>Servicios de acceso de Internet, redes y procesamiento de información</t>
  </si>
  <si>
    <t>EVENTOS DE TURISMO Y DESARROLLO ECONOMICO</t>
  </si>
  <si>
    <t>DIRECCION DE TURISMO</t>
  </si>
  <si>
    <t>DIRECCION DE TURISMO PROGRAMAS INSTITUCIONALES</t>
  </si>
  <si>
    <t>Turismo</t>
  </si>
  <si>
    <t>Material impreso e información digital</t>
  </si>
  <si>
    <t>BONOS COMPENSATORIOS</t>
  </si>
  <si>
    <t>ARRENDAMIENTO DE SILLAS Y MANTELERIA</t>
  </si>
  <si>
    <t>Otros arrendamientos</t>
  </si>
  <si>
    <t>OTROS SERVS. TRASLADO Y HOSPEDAJE</t>
  </si>
  <si>
    <t>Otros servicios de traslado y hospedaje</t>
  </si>
  <si>
    <t>EVENTOS DE SEGURIDAD PUBLICA</t>
  </si>
  <si>
    <t>OTROS</t>
  </si>
  <si>
    <t>PROGRAMA DESPENSAS A PERSONAS (DIF)</t>
  </si>
  <si>
    <t>APORTACIONES A ASOCIACIONES VARIAS</t>
  </si>
  <si>
    <t>AMPLIACION DIF (SIPINNA 2019)</t>
  </si>
  <si>
    <t>MATERIALES DE SEGURIDAD PUBLICA</t>
  </si>
  <si>
    <t>Materiales de seguridad pública</t>
  </si>
  <si>
    <t>SUMINISTRO, INSTALACION EQUIPO CAMARAS VIDEOVIGILANCIA</t>
  </si>
  <si>
    <t>Instalaciones y equipamiento en construcciones</t>
  </si>
  <si>
    <t>FONDO PARA EL DESARROLLO MUNICIPAL 2019</t>
  </si>
  <si>
    <t>FONDO DE INFRAESTRUCTURA SOCIAL 2019</t>
  </si>
  <si>
    <t>CONTINGENCIAS ECONOMICAS</t>
  </si>
  <si>
    <t>CONTINGENCIAS ECONOMICAS 2014</t>
  </si>
  <si>
    <t>INADEM EQUIPAMIENTO NEGOCIOS AGROALIMENTARIOS</t>
  </si>
  <si>
    <t>PROYECTO EQUIPAMIENTO DE NEGOCIOS AGROALIMENTARIOS DEL MPIO</t>
  </si>
  <si>
    <t>SUBSIDIO INADEM PROY. EQUIPAM. NEGOCIOS</t>
  </si>
  <si>
    <t>Subsidios a la inversión</t>
  </si>
  <si>
    <t>INADEM PROYECTO MERCADO DE PRODUCTOS AGRICOLAS</t>
  </si>
  <si>
    <t>PROYECTO MERCADO DE PRODUCTOS AGRICOLAS EN ALLENDE NL</t>
  </si>
  <si>
    <t>INADEM SUBS A LA INVER MERCADO DE PROD A</t>
  </si>
  <si>
    <t>SERVICIO CELULAR</t>
  </si>
  <si>
    <t>Telefonía celular</t>
  </si>
  <si>
    <t>DIRECCION DE ATENCION CIUDADANA</t>
  </si>
  <si>
    <t>EVENTOS DIRECCION DE ATENCION Y PART. CIUDADANA</t>
  </si>
  <si>
    <t>DIRECCION DE PARTICIPACION CIUDADANA</t>
  </si>
  <si>
    <t>SOFTWARE</t>
  </si>
  <si>
    <t>Software</t>
  </si>
  <si>
    <t>Amortización de la deuda interna con instituciones de crédito</t>
  </si>
  <si>
    <t>DEUDA PUBLICA</t>
  </si>
  <si>
    <t>ARRENDAMIENTO DE MOBILIARIO</t>
  </si>
  <si>
    <t>SERV CONSULTULTORIA ADMVA Y SIST D</t>
  </si>
  <si>
    <t>CAMARAS FOTOGRAFICAS Y DEVIDEO</t>
  </si>
  <si>
    <t>Cámaras fotográficas y de video</t>
  </si>
  <si>
    <t>SERVICIOS INTEGRALES Y OTROS SERVICIOS</t>
  </si>
  <si>
    <t>Servicios integrales y otros servicios</t>
  </si>
  <si>
    <t>DESASOLVE Y LIMPIEZA</t>
  </si>
  <si>
    <t>MANT. Y REHAB. DE EDIF. NO HABITAC. EN P</t>
  </si>
  <si>
    <t>DIA DE LA SECRETARIA</t>
  </si>
  <si>
    <t>APOYOS ECON. A INSTITUCIONES DE ENSENANZ</t>
  </si>
  <si>
    <t>PLACAS Y RECONOCIMIENTOS</t>
  </si>
  <si>
    <t>CONVENIO CON SINDICATO</t>
  </si>
  <si>
    <t>Acumulado</t>
  </si>
  <si>
    <t>OrigRec CORREGIDO</t>
  </si>
  <si>
    <t>Recurso Etiquetado</t>
  </si>
  <si>
    <t>Nombre FF</t>
  </si>
  <si>
    <t>No. FF</t>
  </si>
  <si>
    <t>ADEFAS</t>
  </si>
  <si>
    <t>PROVISIONES POR CONTINGENCIAS DE FENOMENOS NATURALES</t>
  </si>
  <si>
    <t>SECRETARIA EJECUTIVA</t>
  </si>
  <si>
    <t>Centro Nombre</t>
  </si>
  <si>
    <t>Proyecto Nombre</t>
  </si>
  <si>
    <t>Cuenta Nombre</t>
  </si>
  <si>
    <t>Orig. Rec.</t>
  </si>
  <si>
    <t>O.R. Nombre</t>
  </si>
  <si>
    <t>Cog Nombre</t>
  </si>
  <si>
    <t>Capítulo Nombre</t>
  </si>
  <si>
    <t>Un. Adm.</t>
  </si>
  <si>
    <t>Un. Adm. Nombre</t>
  </si>
  <si>
    <t>Cfg Nombre</t>
  </si>
  <si>
    <t>Cpg Nombre</t>
  </si>
  <si>
    <t>Tipo Gasto</t>
  </si>
  <si>
    <t>Tipo Gasto Nombre</t>
  </si>
  <si>
    <t>Real Ene</t>
  </si>
  <si>
    <t>Real Feb</t>
  </si>
  <si>
    <t>Real Mar</t>
  </si>
  <si>
    <t>Real Abr</t>
  </si>
  <si>
    <t>Real May</t>
  </si>
  <si>
    <t>Real Jun</t>
  </si>
  <si>
    <t>Real Jul</t>
  </si>
  <si>
    <t>Real Ago</t>
  </si>
  <si>
    <t>Real Sep</t>
  </si>
  <si>
    <t>Real Oct</t>
  </si>
  <si>
    <t>Real Nov</t>
  </si>
  <si>
    <t>Real Dic</t>
  </si>
  <si>
    <t>Apr Ene</t>
  </si>
  <si>
    <t>Apr Feb</t>
  </si>
  <si>
    <t>Apr Mar</t>
  </si>
  <si>
    <t>Apr Abr</t>
  </si>
  <si>
    <t>Apr May</t>
  </si>
  <si>
    <t>Apr Jun</t>
  </si>
  <si>
    <t>Apr Jul</t>
  </si>
  <si>
    <t>Apr Ago</t>
  </si>
  <si>
    <t>Apr Sep</t>
  </si>
  <si>
    <t>Apr Oct</t>
  </si>
  <si>
    <t>Apr Nov</t>
  </si>
  <si>
    <t>Apr Dic</t>
  </si>
  <si>
    <t>Mod Ene</t>
  </si>
  <si>
    <t>Mod Feb</t>
  </si>
  <si>
    <t>Mod Mar</t>
  </si>
  <si>
    <t>Mod Abr</t>
  </si>
  <si>
    <t>Mod May</t>
  </si>
  <si>
    <t>Mod jun</t>
  </si>
  <si>
    <t>Mod Jul</t>
  </si>
  <si>
    <t>Mod Ago</t>
  </si>
  <si>
    <t>Mod Sep</t>
  </si>
  <si>
    <t>Mod Oct</t>
  </si>
  <si>
    <t>Mod Nov</t>
  </si>
  <si>
    <t>Mod Dic</t>
  </si>
  <si>
    <t>REFACCIONES Y ACCESORIOS DE EQ TRANSPORTE</t>
  </si>
  <si>
    <t>INGRESOS POR CLASIFICAR</t>
  </si>
  <si>
    <t>Otras erogaciones especiales</t>
  </si>
  <si>
    <t>INVERSIONES FINANCIERAS Y OTRAS PROVISIONES</t>
  </si>
  <si>
    <t>GASTOS DE INSTALACION Y TRASLADO</t>
  </si>
  <si>
    <t>Gastos de instalación y traslado de menaje</t>
  </si>
  <si>
    <t>EQUIPO MEDICO Y DE LABORATORIO AREA REHA</t>
  </si>
  <si>
    <t>Equipo médico y de laboratorio</t>
  </si>
  <si>
    <t>SISTEMAS DE AIRE ACOND CALEFACION Y REFR</t>
  </si>
  <si>
    <t>Sistemas de aire acondicionado, calefacción y de refrigeración industrial y comercial</t>
  </si>
  <si>
    <t>INSTALACION DE SEMAFOROS</t>
  </si>
  <si>
    <t>PROYECTOS DE INFRAESTRUCTURA AP ESTATAL</t>
  </si>
  <si>
    <t>OTRAS CONSTR. ING. CIVIL U OBRA PESADA E</t>
  </si>
  <si>
    <t>Otras construcciones de ingeniería civil u obra pesada</t>
  </si>
  <si>
    <t>FONDO PARA EL DESARROLLO MUNICIPAL</t>
  </si>
  <si>
    <t>FONDO PARA EL DESARROLLO MUNICIPAL 2016</t>
  </si>
  <si>
    <t>AMORTIZACION DE DEUDA</t>
  </si>
  <si>
    <t>SUSCRIPCIONES Y CUOTAS</t>
  </si>
  <si>
    <t>Otros servicios generales</t>
  </si>
  <si>
    <t>DIV.TERRENOS. Y CONSTR. DE OBRAS DE URB</t>
  </si>
  <si>
    <t>EQUIPAMIENTO DE VIAS DE COMUNICACION</t>
  </si>
  <si>
    <t>OBRAS DE CONSTR. PARA EDIF. NO HABITAC.</t>
  </si>
  <si>
    <t>OTROS SERVS. RELACIONADOS CON OBRAS PUBL</t>
  </si>
  <si>
    <t>Trabajos de acabados en edificaciones y otros trabajos especializados</t>
  </si>
  <si>
    <t>MAQUINARIA Y EQUIPO DE CONSTRUCCION</t>
  </si>
  <si>
    <t>Maquinaria y equipo de construcción</t>
  </si>
  <si>
    <t>APOYOS EN MATERIALES DE CONSTRUCCION A E</t>
  </si>
  <si>
    <t>BIENES TELEFONICOS(CONMUTADOR)</t>
  </si>
  <si>
    <t>ANUAL</t>
  </si>
  <si>
    <t>|</t>
  </si>
  <si>
    <t>Ajuste inversión</t>
  </si>
  <si>
    <t>SUBTOTAL</t>
  </si>
  <si>
    <t>X</t>
  </si>
  <si>
    <t>DESCENTRALIZADOS</t>
  </si>
  <si>
    <t>OTRAS</t>
  </si>
  <si>
    <t>Adeudos de ejercicios fiscales anteriores</t>
  </si>
  <si>
    <t>Adeudos de Ejercicios Fiscales Anteriores</t>
  </si>
  <si>
    <t>ADEFAS PROVEEDORES</t>
  </si>
  <si>
    <t>ADEFAS RP</t>
  </si>
  <si>
    <t>PROGRAMA COVID 2019</t>
  </si>
  <si>
    <t>Aparatos deportivos</t>
  </si>
  <si>
    <t>APARATOS DEPORTIVOS</t>
  </si>
  <si>
    <t>Otros equipos</t>
  </si>
  <si>
    <t>OTROS BIENES MUEBLES</t>
  </si>
  <si>
    <t>EVENTOS DE ECOLOGIA</t>
  </si>
  <si>
    <t>SERVICIOS DE ARQUITECTURA E INGENIERIA</t>
  </si>
  <si>
    <t>COMISIONES COBRADAS GOB. ESTADO POR CONVENIO PAGO PREDIAL (3%)</t>
  </si>
  <si>
    <t>FONDO DE INFRAESTRUCTURA SOCIAL 2020 AP FEDERAL</t>
  </si>
  <si>
    <t>PROYECTOS DE INFRAESTRUCTURA MPAL 2019</t>
  </si>
  <si>
    <t>FONDO DE DESARROLLO MUNICIPAL 2020</t>
  </si>
  <si>
    <t>Equipos de generación eléctrica, aparatos y accesorios eléctricos</t>
  </si>
  <si>
    <t>SUBESTACION</t>
  </si>
  <si>
    <t>Refacciones y accesorios menores de equipo de defensa y seguridad</t>
  </si>
  <si>
    <t>ACCESORIOS MENORES DE EQUIPO DE SEGURIDAD</t>
  </si>
  <si>
    <t>INDEMNIZACIONES POR ACCIDENTE DE TRABAJO</t>
  </si>
  <si>
    <t>REALIZACION DE ESTUDIOS Y ANALISIS DE MERCADO</t>
  </si>
  <si>
    <t>Gasto Etiquetado</t>
  </si>
  <si>
    <t>Ingresos Etiquetados</t>
  </si>
  <si>
    <t>Aguinaldo</t>
  </si>
  <si>
    <t>Ene-Oct</t>
  </si>
  <si>
    <t>AGUINALDO (GRATIFICACION DE FIN DE AÑO)</t>
  </si>
  <si>
    <t>ACCESORIOS DE UNIFORMES</t>
  </si>
  <si>
    <t>SIPINNA 2020 "ATENCION DIGNA PARA LA NIÑEZ"</t>
  </si>
  <si>
    <t>FERIA REGIONAL</t>
  </si>
  <si>
    <t>COMPENSACIONES DE PENSIONADOS Y JUBILADO</t>
  </si>
  <si>
    <t>SIPINNA 2021"UNIDOS POR UNA MEJOR INFANCIA"</t>
  </si>
  <si>
    <t>FONDO DE DESARROLLO MUNICIPAL 2021</t>
  </si>
  <si>
    <t>BIENES ARTISTICOS, CULTURALES Y CIENTIFICOS</t>
  </si>
  <si>
    <t>Objetos de valor</t>
  </si>
  <si>
    <t>Nómina Base</t>
  </si>
  <si>
    <t>Prima Vacacional</t>
  </si>
  <si>
    <t>Proporción</t>
  </si>
  <si>
    <t>Desarrollo Urbano</t>
  </si>
  <si>
    <t>Compra Multifuncional</t>
  </si>
  <si>
    <t>Estudios y Proyectos</t>
  </si>
  <si>
    <t>Servicios Consultor Bladimir</t>
  </si>
  <si>
    <t>Dirección de Teatro</t>
  </si>
  <si>
    <t>Convenio Sindicato</t>
  </si>
  <si>
    <t>Apoyos Sociales Presidente Municipal</t>
  </si>
  <si>
    <t>Contingencias Juicios</t>
  </si>
  <si>
    <t>APOYOS EN ESPECIE PERSONAS ESCASOS RECURSOS</t>
  </si>
  <si>
    <t>BIENES INFORMATICOS EQ COMPUTO</t>
  </si>
  <si>
    <t>TEATRO DE LA CIUDAD</t>
  </si>
  <si>
    <t>PROYECTOS DE INFRAESTRUCTURA MUNICIPAL (AP.ESTATAL)</t>
  </si>
  <si>
    <t>DESASOLVE Y LIMPIEZA Y AFORO</t>
  </si>
  <si>
    <t>INDEMNIZACIÓN POR FALLECIMIENTO DE EMPLEADO</t>
  </si>
  <si>
    <t>ARRENDAM SILLAS,MESAS, MANTELERIA,EQ AUDIO,SONIDO,PANTALLAS</t>
  </si>
  <si>
    <t>GASTOS FUNERARIOS</t>
  </si>
  <si>
    <t>Servicios funerarios y de cementerios</t>
  </si>
  <si>
    <t>SIPINNA 2022 "PROTECCION A LA INFANCIA PARA UN MEJOR FUTURO"</t>
  </si>
  <si>
    <t>FONDO DESARROLLO MUNICIPAL 2022</t>
  </si>
  <si>
    <t>(FDM 2022)PAV.CONC.HIDRAU.C.ERNESTO B MQIN Y MAT/ERNESTO B MQIN Y NIÑO ARTILLERO</t>
  </si>
  <si>
    <t>(FDM.2022) PAVIMENTACION CALLE LAS ROSAS</t>
  </si>
  <si>
    <t>FONDO DE INFRAESTRUCTURA MUNICIPAL 2022</t>
  </si>
  <si>
    <t>RAMO 33 INFRA 2022, VIVIENDA (BAÑOS,CUARTOS,LOSAS,FOSAS)</t>
  </si>
  <si>
    <t>RAMO 33 INFRA2022AMP.AGUA POT Y DREN SANIT/ PARQUE BEISBOL COL LOS DURAZNOS,V CARR/L CARD Y TERREROS</t>
  </si>
  <si>
    <t>RAMO 33 INFRA.2022 PUENTE VEHICULAR MATA DE GUAJE</t>
  </si>
  <si>
    <t>GASTOS DE CEREMONIAL</t>
  </si>
  <si>
    <t>PAQUETES UTILES ESCOLARES ESTUDIANTES BAJOS RECURSOS</t>
  </si>
  <si>
    <t>APOYO PARA TRANSPORTACION A EQUIPOS DEPO</t>
  </si>
  <si>
    <t>TEATRO MUNICIPAL</t>
  </si>
  <si>
    <t>TEATRO MUNICIPAL PROGRAMAS INSTITUCIONALES</t>
  </si>
  <si>
    <t>Anual</t>
  </si>
  <si>
    <t>Pavimentación y Recarpeteo</t>
  </si>
  <si>
    <t>Feria Regional</t>
  </si>
  <si>
    <t>Recolección Basura</t>
  </si>
  <si>
    <t xml:space="preserve">Evento del 15 de Septiembre </t>
  </si>
  <si>
    <t>Aniversario</t>
  </si>
  <si>
    <t>FORTAMUN: Solo SSP, se eliminó lo relativo a Jubilados y Pensionados</t>
  </si>
  <si>
    <t>Provisiones Económico y Salariales</t>
  </si>
  <si>
    <t>Jubilados 39%</t>
  </si>
  <si>
    <t>Modificaciones Respecto a la Primera Versión</t>
  </si>
  <si>
    <t>Jubilados: se dejaron solo el Centro: JUBILADOS</t>
  </si>
  <si>
    <t>Contingencias</t>
  </si>
  <si>
    <t>Control Vehícular</t>
  </si>
  <si>
    <t>Sindicato</t>
  </si>
  <si>
    <t>Laboral</t>
  </si>
  <si>
    <t>Servicios Salud</t>
  </si>
  <si>
    <t>PROTERRA</t>
  </si>
  <si>
    <t>Remanente por Dist.</t>
  </si>
  <si>
    <t>Subtotal Contingencias</t>
  </si>
  <si>
    <t>Total Provisiones</t>
  </si>
  <si>
    <t>Prestaciones Contractuales- SINDICATO</t>
  </si>
  <si>
    <t>Balance Presupuestal</t>
  </si>
  <si>
    <t>Personal Eventual</t>
  </si>
  <si>
    <t>Mensual</t>
  </si>
  <si>
    <t>Jubilados 15%</t>
  </si>
  <si>
    <t>JUBILACION GERARDO JAVIER GUTIERREZ CAVAZOS</t>
  </si>
  <si>
    <t>PINTURA, IMPERMEABILIZANTES</t>
  </si>
  <si>
    <t>REF. Y ACC. MEN.DE MOBILIARIO Y EQ. ADMINISTRACION</t>
  </si>
  <si>
    <t>INSTALACION, MTTO Y CONSERVACION DE BIENES INFORMATICOS,TEC. DE INFORMACION, EQ COMPUTO,CAMARAS SEG</t>
  </si>
  <si>
    <t>(FDM 2022) PAV.y BANQUETAS C.ALFONSO MTZ DOMINGUEZ Y C. ANDRES SANCHEZ</t>
  </si>
  <si>
    <t>OTROS SERVICIOS INTEGRALES DE AUDITORIA Y RELACIONADOS</t>
  </si>
  <si>
    <t>SERV CONSULTULTORIA ADMVA PROCESOS TECNICA, TECNOLOGIAS DE INFORMACION</t>
  </si>
  <si>
    <t>MULTAS , SANCIONES, RECARGOS y ACTUALIZACIONES</t>
  </si>
  <si>
    <t>SERVICIO DE USO RED TELECOMUNICACIONES Y MANTENIMIENTO CAMARAS C4</t>
  </si>
  <si>
    <t>Servicios de telecomunicaciones y satélites</t>
  </si>
  <si>
    <t>SIPINNA 2023 "ALLENDE FORTALECE LA PROTECCION A LA NIÑEZ"</t>
  </si>
  <si>
    <t>DIF "LACTARIO HIBRIDO"</t>
  </si>
  <si>
    <t>INSTALACION LACTARIO HIBRIDO (REC.ESTATAL)</t>
  </si>
  <si>
    <t>FONDO DE DESARROLLO MUNICIPAL 2023</t>
  </si>
  <si>
    <t>FDM-2023 PAVIMENTO C.RICARDO VILLARREAL/EDUCACION Y DEPORTE,COL.PARQUE INDUSTRIAL</t>
  </si>
  <si>
    <t>FDM-2023 PAVIMENTO C.COMONFORT Y LIBERTAD, SECC.BUENA VISTA</t>
  </si>
  <si>
    <t>FDM-2023 PLAZA UNIVERSITARIA C.MORELOS Y PRIV ALLENDE, CENTRO</t>
  </si>
  <si>
    <t>PROYECTOS INFRAESTRUCTURA MUNICIPAL PARA FINES ESPECIFICOS 2023 (ESTATAL)</t>
  </si>
  <si>
    <t>PROYECTOS INFRA MPAL 2023-ALUMBRADO PUBLICO ARROYO LAZARILLOS A LAS CRUCES</t>
  </si>
  <si>
    <t>PROYECTOS INFRA MPAL 2023, ALUMBRADO PUBLICO/ERNESTO B MQIN Y EL PORVENIR</t>
  </si>
  <si>
    <t>PROYECTO INFRA MPAL 2023-PAVIMENTO C.JORGE TREVIÑO/AVE RAMIRO TAMEZ / NIÑOS HEROES</t>
  </si>
  <si>
    <t>FONDO PARA MUNICIPIOS 2023 (ESTATAL)</t>
  </si>
  <si>
    <t>FONDO PARA MUNICIPIOS (ESTATAL)</t>
  </si>
  <si>
    <t>FONDO PARA MUNICIPIOSZ 2023-PAV.C.ERNESTO B. MQIN/S.BOLIVAR Y S.PEÑA</t>
  </si>
  <si>
    <t>FONDO PARA MUNICIPIOS 2023-PAV.C.CONST.DEL 57/CARR.NAC. E HIDALGO</t>
  </si>
  <si>
    <t>FONDO PARA MUNICIPIOS 2023- VITA PISTA 3a etapa CAMINO LAS BOQUILLAS</t>
  </si>
  <si>
    <t>FONDO PARA MPIOS 2023 Camino las Boquillas/Los Altares y San Eugenio, Las Raíces.(Ap.Estatal)</t>
  </si>
  <si>
    <t>INFRAMUN FONDO DE INFRAESTRUCTURA MUNICIPAL 2023</t>
  </si>
  <si>
    <t>RAMO 33 INFRA 2023 LOSA,CUARTO DORMITORIO, BAÑO, DIVERSOS BENEFICIARIOS SEGUN RELACION</t>
  </si>
  <si>
    <t>RAMO 33 INFRA 2023 AMP.RED AGUA POTABLE ABASOLO/V CARR Y ALENDE, CENTRO SUR</t>
  </si>
  <si>
    <t>RAMO 33 INFRA 2023 DRENAJE SANITARIO C.CONSTIT.DEL 57/ERNESTO B MQIN Y PRIVADA, LOS LEAL</t>
  </si>
  <si>
    <t>RAMO 33 INFRA 2023 BANQUETAS C. HERMANOS FORTINO Y RAUL DE LA GARZA, PIEDRAS BLANCAS</t>
  </si>
  <si>
    <t>RAMO 33 INFRA 2023 PAVIMENTACION C/CONCRETO C.2 ABRIL/ZUAZUA Y CAMINO LADRILLERA,VALLE LOS ALAMOS</t>
  </si>
  <si>
    <t>JUBILACION LIDIA ESCAMILLA DE LEON</t>
  </si>
  <si>
    <t>AGUA CALLE MANUEL SALAZAR 2023 (Recurso Propio)</t>
  </si>
  <si>
    <t>DRENAJE CALLE MANUEL SALAZAR 2023 (Recurso Propio)</t>
  </si>
  <si>
    <t>AP.EST.3 AMPLIACION RED DRENAJE SANTIARIO C.MANUEL SALAZAR/PRIV S NOMBREY CAMINO BOQUILLAS</t>
  </si>
  <si>
    <t>PAVIMENTACION CALLE LAS ROSAS (REC.PROPIO)</t>
  </si>
  <si>
    <t>OCHAVOS DE CONCRETO C.ERNESTO B.MQIN Y 5 FEB (Ap.Estatal)</t>
  </si>
  <si>
    <t>AP. ESTAT. 1 REHABILITACION CONCRETO CALLE PRINCIPAL COL LINDA VISTA (80ML)</t>
  </si>
  <si>
    <t>AP. ESTAT.1 REHABILITACION C/CONCRETO C.VICTORIA Y P.SUAREZ, SECC ZARAGOZA</t>
  </si>
  <si>
    <t>AP.EST.2, PAV.C.LIBERTAD/FELIX B LOZANO Y ARROYO DURAZNOS,COL COLOSIO</t>
  </si>
  <si>
    <t>AP.EST.2, PAV.C.EDUARDO LIVAS/ALFONSO MTZ Y ARROYO EL DURAZNO,COL.DURAZNOS</t>
  </si>
  <si>
    <t>AP.EST.2, RECARPETEO C.MORELOS/TREVIÑO Y C.SALAZAR, CENTRO</t>
  </si>
  <si>
    <t>AP.EST.2, RECARPETEO C. ALVAREZ/JUAREZ Y GUILLERMO PRIETO,CENTRO</t>
  </si>
  <si>
    <t>AP.EST.2, RECARPETEO C. EMILIO CARRANZA/JIMENEZ Y ALVAREZ, CENTRO</t>
  </si>
  <si>
    <t>AP.EST.2, RECARPETEO C. LERDO TEJADA/ZUAZUA Y MINA, SECC. IDEP,</t>
  </si>
  <si>
    <t>AP. EST.2, RECONSTRUCCION C.COMONFORT/G PRIETO Y ALVARO OBREGON, SECC INDEP.</t>
  </si>
  <si>
    <t>AP.EST.2, RECARPETEO C. PINO SUAREZ/HIDALGO Y ALLENDE, SECC. ZARAGOZA</t>
  </si>
  <si>
    <t>AP.EST.2, RECARPETEO C. JIMENEZ/PINO SUAREZ Y FCO I MADERO, SECC ZARAGOZA</t>
  </si>
  <si>
    <t>AP.EST.3 CONSTRUCCION VITA PISTA ETAPA 4, LAS BOQUILLAS</t>
  </si>
  <si>
    <t>AP.EST.3 PAVIMENTACION C/CONCRETO HIDRAULICO LOMA LOS MARTINEZ(Lateral Gasa Autopista)</t>
  </si>
  <si>
    <t>AP.EST.3 PAVIMENTACION C.GENEROSO CHAPA/ARON SAENZ Y TOPE CALLE,VALLE LOS DURAZNOS</t>
  </si>
  <si>
    <t>AP. EST.2 ESTACIONAMIENTO PARQUE COLONIAS DEL NORTE</t>
  </si>
  <si>
    <t>FACHADA Y REHABILITACION FIRME EN DIF MUNICIPAL</t>
  </si>
  <si>
    <t>AP.EST.3 CONSTRUCCION BAÑOS UNIDAD DEPORTIVA NIÑOS HEROES,SECC INDEP.</t>
  </si>
  <si>
    <t>AP.EST.3 ALUMBRADO PARQUE BICENTENARIO CAMBIO DE LAMPARAS SOLARES A LAMPARAS LED</t>
  </si>
  <si>
    <t>JUBILACION ADRIANA MARGARITA SALAZAR SALAZAR</t>
  </si>
  <si>
    <t>JUBILACION JOSE ALFREDEO VELAZQUEZ ROMERO</t>
  </si>
  <si>
    <t>JUBILACION MANUEL CUEVAS ESCALONA</t>
  </si>
  <si>
    <t>APOYOS ECON. y EN ESP. A INSTITUCIONES DE ENSENANZ</t>
  </si>
  <si>
    <t>TRACTOR JARDINERO</t>
  </si>
  <si>
    <t>LIQUIDACION RODOLFO SANTOS NAVARRETE</t>
  </si>
  <si>
    <t>JUBILACION MARTHA ELVA RAMIREZ FLORES</t>
  </si>
  <si>
    <t>DESARROLLO TECNOLOGICO PARA EL COBRO ELECTRÓNICO DEL IMPUESTO PREDIAL EN LINEA</t>
  </si>
  <si>
    <t>Inciativa 2024</t>
  </si>
  <si>
    <t>COG aj</t>
  </si>
  <si>
    <t>CFG 1</t>
  </si>
  <si>
    <t>CFG 2</t>
  </si>
  <si>
    <t>Provisiones Económicas y Salariales 2024</t>
  </si>
  <si>
    <t>PIB</t>
  </si>
  <si>
    <t>2024</t>
  </si>
  <si>
    <t>2025</t>
  </si>
  <si>
    <t>Salarios</t>
  </si>
  <si>
    <t>Fuente de Financiamiento</t>
  </si>
  <si>
    <t>FDM 2022</t>
  </si>
  <si>
    <t>FDM 2021</t>
  </si>
  <si>
    <t>FISM 2020</t>
  </si>
  <si>
    <t>FISM 2022</t>
  </si>
  <si>
    <t>SIPINNA 2023</t>
  </si>
  <si>
    <t>SIPINNA 2022</t>
  </si>
  <si>
    <t>SIPINNA 2021</t>
  </si>
  <si>
    <t>DESC ESPECIAL</t>
  </si>
  <si>
    <t>Y</t>
  </si>
  <si>
    <t>Egreso</t>
  </si>
  <si>
    <t>NOV DIC</t>
  </si>
  <si>
    <t>ENE-OCT</t>
  </si>
  <si>
    <t xml:space="preserve">PENDIENTE </t>
  </si>
  <si>
    <t>Municipio de Allende, Nuevo León
Calendario de Egresos del Ejercicio Fiscal 2024</t>
  </si>
  <si>
    <t>Dif</t>
  </si>
</sst>
</file>

<file path=xl/styles.xml><?xml version="1.0" encoding="utf-8"?>
<styleSheet xmlns="http://schemas.openxmlformats.org/spreadsheetml/2006/main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(* #,##0.00_);_(* \(#,##0.00\);_(* &quot;-&quot;??_);_(@_)"/>
    <numFmt numFmtId="167" formatCode="General_)"/>
    <numFmt numFmtId="168" formatCode="#,##0\ &quot;$&quot;;[Red]\-#,##0\ &quot;$&quot;"/>
    <numFmt numFmtId="169" formatCode="_-[$€-2]* #,##0.00_-;\-[$€-2]* #,##0.00_-;_-[$€-2]* &quot;-&quot;??_-"/>
    <numFmt numFmtId="170" formatCode="&quot;$&quot;\ #,##0.00"/>
    <numFmt numFmtId="171" formatCode="\U\ #,##0.00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.25"/>
      <color theme="1"/>
      <name val="Microsoft Sans Serif"/>
      <family val="2"/>
    </font>
    <font>
      <b/>
      <sz val="8.25"/>
      <color theme="1"/>
      <name val="Microsoft Sans Serif"/>
      <family val="2"/>
    </font>
    <font>
      <b/>
      <sz val="9"/>
      <color theme="1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5" fillId="7" borderId="0" applyNumberFormat="0" applyBorder="0" applyAlignment="0" applyProtection="0"/>
    <xf numFmtId="0" fontId="16" fillId="19" borderId="12" applyNumberFormat="0" applyAlignment="0" applyProtection="0"/>
    <xf numFmtId="0" fontId="17" fillId="20" borderId="13" applyNumberFormat="0" applyAlignment="0" applyProtection="0"/>
    <xf numFmtId="0" fontId="17" fillId="20" borderId="13" applyNumberFormat="0" applyAlignment="0" applyProtection="0"/>
    <xf numFmtId="0" fontId="17" fillId="20" borderId="13" applyNumberFormat="0" applyAlignment="0" applyProtection="0"/>
    <xf numFmtId="0" fontId="18" fillId="0" borderId="14" applyNumberFormat="0" applyFill="0" applyAlignment="0" applyProtection="0"/>
    <xf numFmtId="0" fontId="19" fillId="0" borderId="0" applyNumberFormat="0" applyFill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4" borderId="0" applyNumberFormat="0" applyBorder="0" applyAlignment="0" applyProtection="0"/>
    <xf numFmtId="0" fontId="20" fillId="10" borderId="12" applyNumberFormat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21" fillId="6" borderId="0" applyNumberFormat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26" borderId="15" applyNumberFormat="0" applyFont="0" applyAlignment="0" applyProtection="0"/>
    <xf numFmtId="170" fontId="12" fillId="0" borderId="0" applyFont="0" applyFill="0" applyBorder="0" applyAlignment="0" applyProtection="0">
      <alignment horizontal="right"/>
    </xf>
    <xf numFmtId="170" fontId="12" fillId="0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19" borderId="16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7" applyNumberFormat="0" applyFill="0" applyAlignment="0" applyProtection="0"/>
    <xf numFmtId="0" fontId="27" fillId="0" borderId="18" applyNumberFormat="0" applyFill="0" applyAlignment="0" applyProtection="0"/>
    <xf numFmtId="0" fontId="19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20" applyNumberFormat="0" applyFill="0" applyAlignment="0" applyProtection="0"/>
    <xf numFmtId="171" fontId="30" fillId="0" borderId="0" applyFont="0" applyFill="0" applyBorder="0" applyAlignment="0" applyProtection="0">
      <alignment horizontal="right"/>
    </xf>
    <xf numFmtId="0" fontId="12" fillId="0" borderId="0"/>
    <xf numFmtId="0" fontId="37" fillId="0" borderId="0"/>
    <xf numFmtId="4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>
      <alignment wrapText="1"/>
    </xf>
    <xf numFmtId="0" fontId="38" fillId="0" borderId="0">
      <alignment wrapText="1"/>
    </xf>
    <xf numFmtId="9" fontId="12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2" fillId="0" borderId="0" xfId="0" applyFont="1"/>
    <xf numFmtId="0" fontId="6" fillId="0" borderId="6" xfId="0" applyFont="1" applyBorder="1" applyAlignment="1">
      <alignment horizontal="center" vertical="center" wrapText="1"/>
    </xf>
    <xf numFmtId="164" fontId="0" fillId="0" borderId="0" xfId="1" applyNumberFormat="1" applyFont="1"/>
    <xf numFmtId="164" fontId="1" fillId="0" borderId="0" xfId="1" applyNumberFormat="1" applyFont="1"/>
    <xf numFmtId="164" fontId="0" fillId="2" borderId="0" xfId="1" applyNumberFormat="1" applyFont="1" applyFill="1"/>
    <xf numFmtId="164" fontId="0" fillId="0" borderId="0" xfId="0" applyNumberFormat="1"/>
    <xf numFmtId="0" fontId="0" fillId="2" borderId="0" xfId="0" applyFill="1"/>
    <xf numFmtId="164" fontId="0" fillId="0" borderId="0" xfId="1" applyNumberFormat="1" applyFont="1" applyFill="1"/>
    <xf numFmtId="164" fontId="1" fillId="2" borderId="0" xfId="1" applyNumberFormat="1" applyFont="1" applyFill="1"/>
    <xf numFmtId="43" fontId="0" fillId="0" borderId="0" xfId="1" applyFont="1"/>
    <xf numFmtId="43" fontId="1" fillId="0" borderId="0" xfId="0" applyNumberFormat="1" applyFont="1"/>
    <xf numFmtId="9" fontId="0" fillId="0" borderId="0" xfId="2" applyFont="1"/>
    <xf numFmtId="0" fontId="4" fillId="0" borderId="4" xfId="0" applyFont="1" applyBorder="1" applyAlignment="1">
      <alignment horizontal="left" vertical="center" wrapText="1" indent="4"/>
    </xf>
    <xf numFmtId="0" fontId="4" fillId="0" borderId="0" xfId="0" applyFont="1" applyAlignment="1">
      <alignment horizontal="left" vertical="center" wrapText="1" indent="4"/>
    </xf>
    <xf numFmtId="0" fontId="4" fillId="0" borderId="1" xfId="0" applyFont="1" applyBorder="1" applyAlignment="1">
      <alignment horizontal="left" vertical="center" wrapText="1" indent="4"/>
    </xf>
    <xf numFmtId="0" fontId="4" fillId="0" borderId="4" xfId="0" applyFont="1" applyBorder="1" applyAlignment="1">
      <alignment horizontal="left" vertical="center" wrapText="1" indent="5"/>
    </xf>
    <xf numFmtId="164" fontId="0" fillId="0" borderId="0" xfId="1" applyNumberFormat="1" applyFont="1" applyBorder="1"/>
    <xf numFmtId="164" fontId="1" fillId="0" borderId="0" xfId="0" applyNumberFormat="1" applyFont="1"/>
    <xf numFmtId="164" fontId="0" fillId="0" borderId="0" xfId="1" applyNumberFormat="1" applyFont="1" applyFill="1" applyBorder="1"/>
    <xf numFmtId="0" fontId="1" fillId="2" borderId="0" xfId="0" applyFont="1" applyFill="1" applyAlignment="1">
      <alignment horizontal="center"/>
    </xf>
    <xf numFmtId="164" fontId="0" fillId="0" borderId="5" xfId="1" applyNumberFormat="1" applyFont="1" applyBorder="1"/>
    <xf numFmtId="43" fontId="1" fillId="0" borderId="0" xfId="1" applyFont="1"/>
    <xf numFmtId="164" fontId="0" fillId="0" borderId="5" xfId="1" applyNumberFormat="1" applyFont="1" applyFill="1" applyBorder="1"/>
    <xf numFmtId="0" fontId="0" fillId="4" borderId="0" xfId="0" applyFill="1"/>
    <xf numFmtId="164" fontId="0" fillId="4" borderId="0" xfId="1" applyNumberFormat="1" applyFont="1" applyFill="1"/>
    <xf numFmtId="0" fontId="0" fillId="0" borderId="11" xfId="0" applyBorder="1"/>
    <xf numFmtId="0" fontId="1" fillId="0" borderId="0" xfId="0" applyFont="1" applyAlignment="1">
      <alignment horizontal="right"/>
    </xf>
    <xf numFmtId="164" fontId="1" fillId="0" borderId="0" xfId="1" applyNumberFormat="1" applyFont="1" applyFill="1"/>
    <xf numFmtId="0" fontId="0" fillId="28" borderId="0" xfId="0" applyFill="1"/>
    <xf numFmtId="164" fontId="0" fillId="28" borderId="0" xfId="1" applyNumberFormat="1" applyFont="1" applyFill="1"/>
    <xf numFmtId="164" fontId="0" fillId="28" borderId="0" xfId="0" applyNumberFormat="1" applyFill="1"/>
    <xf numFmtId="164" fontId="0" fillId="0" borderId="11" xfId="1" applyNumberFormat="1" applyFont="1" applyFill="1" applyBorder="1"/>
    <xf numFmtId="164" fontId="0" fillId="0" borderId="11" xfId="0" applyNumberFormat="1" applyBorder="1"/>
    <xf numFmtId="0" fontId="0" fillId="29" borderId="0" xfId="0" applyFill="1"/>
    <xf numFmtId="164" fontId="0" fillId="29" borderId="0" xfId="1" applyNumberFormat="1" applyFont="1" applyFill="1"/>
    <xf numFmtId="164" fontId="0" fillId="29" borderId="0" xfId="0" applyNumberFormat="1" applyFill="1"/>
    <xf numFmtId="0" fontId="0" fillId="2" borderId="0" xfId="0" applyFill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2" borderId="0" xfId="1" applyNumberFormat="1" applyFont="1" applyFill="1" applyBorder="1"/>
    <xf numFmtId="164" fontId="0" fillId="3" borderId="0" xfId="1" applyNumberFormat="1" applyFont="1" applyFill="1" applyBorder="1"/>
    <xf numFmtId="0" fontId="0" fillId="0" borderId="21" xfId="0" applyBorder="1"/>
    <xf numFmtId="164" fontId="0" fillId="0" borderId="21" xfId="1" applyNumberFormat="1" applyFont="1" applyBorder="1"/>
    <xf numFmtId="164" fontId="0" fillId="2" borderId="21" xfId="1" applyNumberFormat="1" applyFont="1" applyFill="1" applyBorder="1"/>
    <xf numFmtId="0" fontId="0" fillId="27" borderId="0" xfId="0" applyFill="1"/>
    <xf numFmtId="0" fontId="32" fillId="2" borderId="0" xfId="0" applyFont="1" applyFill="1" applyAlignment="1">
      <alignment horizontal="center"/>
    </xf>
    <xf numFmtId="0" fontId="0" fillId="0" borderId="0" xfId="0" applyAlignment="1">
      <alignment horizontal="left" indent="2"/>
    </xf>
    <xf numFmtId="164" fontId="7" fillId="3" borderId="0" xfId="1" applyNumberFormat="1" applyFont="1" applyFill="1"/>
    <xf numFmtId="0" fontId="5" fillId="2" borderId="4" xfId="0" applyFont="1" applyFill="1" applyBorder="1" applyAlignment="1">
      <alignment horizontal="left" vertical="center" wrapText="1" indent="2"/>
    </xf>
    <xf numFmtId="0" fontId="5" fillId="2" borderId="4" xfId="0" applyFont="1" applyFill="1" applyBorder="1" applyAlignment="1">
      <alignment horizontal="left" vertical="center" wrapText="1" indent="1"/>
    </xf>
    <xf numFmtId="164" fontId="5" fillId="2" borderId="6" xfId="1" applyNumberFormat="1" applyFont="1" applyFill="1" applyBorder="1" applyAlignment="1">
      <alignment horizontal="center" vertical="center" wrapText="1"/>
    </xf>
    <xf numFmtId="164" fontId="4" fillId="0" borderId="6" xfId="1" applyNumberFormat="1" applyFont="1" applyBorder="1" applyAlignment="1">
      <alignment horizontal="center" vertical="center" wrapText="1"/>
    </xf>
    <xf numFmtId="0" fontId="1" fillId="2" borderId="0" xfId="0" applyFont="1" applyFill="1"/>
    <xf numFmtId="0" fontId="6" fillId="2" borderId="1" xfId="0" applyFont="1" applyFill="1" applyBorder="1" applyAlignment="1">
      <alignment horizontal="left" vertical="center" wrapText="1" indent="1"/>
    </xf>
    <xf numFmtId="164" fontId="6" fillId="2" borderId="6" xfId="1" applyNumberFormat="1" applyFont="1" applyFill="1" applyBorder="1" applyAlignment="1">
      <alignment horizontal="center" vertical="center" wrapText="1"/>
    </xf>
    <xf numFmtId="164" fontId="0" fillId="0" borderId="11" xfId="1" applyNumberFormat="1" applyFont="1" applyBorder="1"/>
    <xf numFmtId="9" fontId="0" fillId="0" borderId="0" xfId="2" applyFont="1" applyFill="1"/>
    <xf numFmtId="164" fontId="6" fillId="0" borderId="1" xfId="1" applyNumberFormat="1" applyFont="1" applyBorder="1" applyAlignment="1">
      <alignment horizontal="center" vertical="center" wrapText="1"/>
    </xf>
    <xf numFmtId="164" fontId="1" fillId="2" borderId="0" xfId="0" applyNumberFormat="1" applyFont="1" applyFill="1"/>
    <xf numFmtId="0" fontId="34" fillId="0" borderId="0" xfId="0" applyFont="1" applyAlignment="1">
      <alignment vertical="center"/>
    </xf>
    <xf numFmtId="164" fontId="34" fillId="0" borderId="0" xfId="1" applyNumberFormat="1" applyFont="1" applyAlignment="1">
      <alignment vertical="center"/>
    </xf>
    <xf numFmtId="164" fontId="35" fillId="0" borderId="0" xfId="1" quotePrefix="1" applyNumberFormat="1" applyFont="1" applyFill="1" applyAlignment="1">
      <alignment horizontal="center" vertical="center"/>
    </xf>
    <xf numFmtId="164" fontId="35" fillId="2" borderId="0" xfId="1" quotePrefix="1" applyNumberFormat="1" applyFont="1" applyFill="1" applyAlignment="1">
      <alignment horizontal="center" vertical="center"/>
    </xf>
    <xf numFmtId="4" fontId="0" fillId="0" borderId="0" xfId="0" applyNumberFormat="1"/>
    <xf numFmtId="43" fontId="0" fillId="0" borderId="0" xfId="1" applyFont="1" applyFill="1"/>
    <xf numFmtId="43" fontId="1" fillId="0" borderId="0" xfId="1" applyFont="1" applyFill="1"/>
    <xf numFmtId="0" fontId="0" fillId="30" borderId="0" xfId="0" applyFill="1"/>
    <xf numFmtId="4" fontId="8" fillId="3" borderId="0" xfId="0" applyNumberFormat="1" applyFont="1" applyFill="1"/>
    <xf numFmtId="4" fontId="7" fillId="3" borderId="0" xfId="0" applyNumberFormat="1" applyFont="1" applyFill="1"/>
    <xf numFmtId="4" fontId="31" fillId="0" borderId="0" xfId="0" applyNumberFormat="1" applyFont="1"/>
    <xf numFmtId="4" fontId="31" fillId="3" borderId="0" xfId="0" applyNumberFormat="1" applyFont="1" applyFill="1"/>
    <xf numFmtId="0" fontId="1" fillId="4" borderId="0" xfId="0" applyFont="1" applyFill="1" applyAlignment="1">
      <alignment horizontal="center"/>
    </xf>
    <xf numFmtId="164" fontId="0" fillId="2" borderId="11" xfId="1" applyNumberFormat="1" applyFont="1" applyFill="1" applyBorder="1"/>
    <xf numFmtId="164" fontId="0" fillId="30" borderId="0" xfId="1" applyNumberFormat="1" applyFont="1" applyFill="1"/>
    <xf numFmtId="0" fontId="36" fillId="0" borderId="0" xfId="0" applyFont="1" applyAlignment="1">
      <alignment vertical="center"/>
    </xf>
    <xf numFmtId="0" fontId="13" fillId="0" borderId="0" xfId="0" applyFont="1"/>
    <xf numFmtId="164" fontId="36" fillId="0" borderId="0" xfId="1" applyNumberFormat="1" applyFont="1" applyAlignment="1">
      <alignment vertical="center"/>
    </xf>
    <xf numFmtId="164" fontId="1" fillId="0" borderId="2" xfId="1" applyNumberFormat="1" applyFont="1" applyBorder="1" applyAlignment="1">
      <alignment horizontal="center"/>
    </xf>
    <xf numFmtId="9" fontId="1" fillId="0" borderId="4" xfId="2" applyFont="1" applyBorder="1" applyAlignment="1">
      <alignment horizontal="center"/>
    </xf>
    <xf numFmtId="165" fontId="1" fillId="0" borderId="3" xfId="2" applyNumberFormat="1" applyFont="1" applyBorder="1" applyAlignment="1">
      <alignment horizontal="center"/>
    </xf>
    <xf numFmtId="43" fontId="2" fillId="2" borderId="0" xfId="1" applyFont="1" applyFill="1" applyAlignment="1">
      <alignment horizontal="right"/>
    </xf>
    <xf numFmtId="164" fontId="2" fillId="2" borderId="0" xfId="1" applyNumberFormat="1" applyFont="1" applyFill="1"/>
    <xf numFmtId="0" fontId="0" fillId="0" borderId="22" xfId="0" applyBorder="1"/>
    <xf numFmtId="0" fontId="39" fillId="0" borderId="8" xfId="0" applyFont="1" applyBorder="1" applyAlignment="1">
      <alignment horizontal="left" indent="2"/>
    </xf>
    <xf numFmtId="0" fontId="39" fillId="0" borderId="10" xfId="0" applyFont="1" applyBorder="1"/>
    <xf numFmtId="0" fontId="9" fillId="27" borderId="8" xfId="0" applyFont="1" applyFill="1" applyBorder="1"/>
    <xf numFmtId="0" fontId="9" fillId="27" borderId="10" xfId="0" applyFont="1" applyFill="1" applyBorder="1" applyAlignment="1">
      <alignment horizontal="right"/>
    </xf>
    <xf numFmtId="164" fontId="9" fillId="27" borderId="7" xfId="0" applyNumberFormat="1" applyFont="1" applyFill="1" applyBorder="1"/>
    <xf numFmtId="0" fontId="40" fillId="0" borderId="0" xfId="0" applyFont="1"/>
    <xf numFmtId="166" fontId="39" fillId="0" borderId="7" xfId="1" applyNumberFormat="1" applyFont="1" applyFill="1" applyBorder="1"/>
    <xf numFmtId="164" fontId="35" fillId="31" borderId="0" xfId="1" applyNumberFormat="1" applyFont="1" applyFill="1" applyAlignment="1">
      <alignment horizontal="center" vertical="center"/>
    </xf>
    <xf numFmtId="0" fontId="34" fillId="2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 wrapText="1" indent="4"/>
    </xf>
    <xf numFmtId="0" fontId="35" fillId="2" borderId="0" xfId="0" applyFont="1" applyFill="1" applyAlignment="1">
      <alignment horizontal="center" vertical="center"/>
    </xf>
    <xf numFmtId="0" fontId="8" fillId="3" borderId="0" xfId="0" applyFont="1" applyFill="1"/>
    <xf numFmtId="0" fontId="8" fillId="4" borderId="0" xfId="0" applyFont="1" applyFill="1"/>
    <xf numFmtId="0" fontId="39" fillId="4" borderId="0" xfId="0" applyFont="1" applyFill="1"/>
    <xf numFmtId="0" fontId="0" fillId="2" borderId="11" xfId="0" applyFill="1" applyBorder="1"/>
    <xf numFmtId="0" fontId="1" fillId="2" borderId="11" xfId="0" applyFont="1" applyFill="1" applyBorder="1" applyAlignment="1">
      <alignment horizontal="center"/>
    </xf>
    <xf numFmtId="164" fontId="34" fillId="2" borderId="0" xfId="1" applyNumberFormat="1" applyFont="1" applyFill="1" applyAlignment="1">
      <alignment vertical="center"/>
    </xf>
    <xf numFmtId="0" fontId="0" fillId="4" borderId="11" xfId="0" applyFill="1" applyBorder="1"/>
    <xf numFmtId="0" fontId="1" fillId="4" borderId="11" xfId="0" applyFont="1" applyFill="1" applyBorder="1" applyAlignment="1">
      <alignment horizontal="center"/>
    </xf>
    <xf numFmtId="164" fontId="0" fillId="4" borderId="11" xfId="1" applyNumberFormat="1" applyFont="1" applyFill="1" applyBorder="1"/>
    <xf numFmtId="0" fontId="0" fillId="2" borderId="21" xfId="0" applyFill="1" applyBorder="1"/>
    <xf numFmtId="0" fontId="1" fillId="2" borderId="21" xfId="0" applyFont="1" applyFill="1" applyBorder="1" applyAlignment="1">
      <alignment horizontal="center"/>
    </xf>
    <xf numFmtId="164" fontId="34" fillId="0" borderId="0" xfId="1" applyNumberFormat="1" applyFont="1" applyFill="1" applyAlignment="1">
      <alignment vertical="center"/>
    </xf>
    <xf numFmtId="164" fontId="0" fillId="0" borderId="21" xfId="1" applyNumberFormat="1" applyFont="1" applyFill="1" applyBorder="1"/>
    <xf numFmtId="164" fontId="35" fillId="31" borderId="0" xfId="1" applyNumberFormat="1" applyFont="1" applyFill="1" applyAlignment="1">
      <alignment vertical="center"/>
    </xf>
    <xf numFmtId="164" fontId="35" fillId="31" borderId="0" xfId="1" quotePrefix="1" applyNumberFormat="1" applyFont="1" applyFill="1" applyAlignment="1">
      <alignment vertical="center"/>
    </xf>
    <xf numFmtId="164" fontId="1" fillId="31" borderId="0" xfId="1" applyNumberFormat="1" applyFont="1" applyFill="1"/>
    <xf numFmtId="165" fontId="1" fillId="31" borderId="0" xfId="2" applyNumberFormat="1" applyFont="1" applyFill="1"/>
    <xf numFmtId="0" fontId="7" fillId="2" borderId="0" xfId="0" applyFont="1" applyFill="1"/>
    <xf numFmtId="0" fontId="1" fillId="2" borderId="11" xfId="0" applyFont="1" applyFill="1" applyBorder="1"/>
    <xf numFmtId="0" fontId="39" fillId="2" borderId="0" xfId="0" applyFont="1" applyFill="1"/>
    <xf numFmtId="0" fontId="1" fillId="2" borderId="21" xfId="0" applyFont="1" applyFill="1" applyBorder="1"/>
    <xf numFmtId="0" fontId="1" fillId="30" borderId="0" xfId="0" applyFont="1" applyFill="1" applyAlignment="1">
      <alignment horizontal="center"/>
    </xf>
    <xf numFmtId="10" fontId="0" fillId="0" borderId="0" xfId="2" applyNumberFormat="1" applyFont="1" applyFill="1"/>
    <xf numFmtId="164" fontId="1" fillId="0" borderId="0" xfId="1" applyNumberFormat="1" applyFont="1" applyFill="1" applyAlignment="1">
      <alignment horizontal="center"/>
    </xf>
    <xf numFmtId="164" fontId="7" fillId="3" borderId="0" xfId="1" applyNumberFormat="1" applyFont="1" applyFill="1" applyAlignment="1">
      <alignment horizontal="center"/>
    </xf>
    <xf numFmtId="0" fontId="0" fillId="0" borderId="5" xfId="0" applyBorder="1"/>
    <xf numFmtId="0" fontId="1" fillId="2" borderId="5" xfId="0" applyFont="1" applyFill="1" applyBorder="1"/>
    <xf numFmtId="0" fontId="0" fillId="2" borderId="5" xfId="0" applyFill="1" applyBorder="1"/>
    <xf numFmtId="0" fontId="1" fillId="2" borderId="5" xfId="0" applyFont="1" applyFill="1" applyBorder="1" applyAlignment="1">
      <alignment horizontal="center"/>
    </xf>
    <xf numFmtId="164" fontId="0" fillId="2" borderId="5" xfId="1" applyNumberFormat="1" applyFont="1" applyFill="1" applyBorder="1"/>
    <xf numFmtId="0" fontId="0" fillId="0" borderId="10" xfId="0" applyBorder="1"/>
    <xf numFmtId="0" fontId="1" fillId="2" borderId="10" xfId="0" applyFont="1" applyFill="1" applyBorder="1"/>
    <xf numFmtId="0" fontId="0" fillId="2" borderId="10" xfId="0" applyFill="1" applyBorder="1"/>
    <xf numFmtId="0" fontId="1" fillId="2" borderId="10" xfId="0" applyFont="1" applyFill="1" applyBorder="1" applyAlignment="1">
      <alignment horizontal="center"/>
    </xf>
    <xf numFmtId="164" fontId="0" fillId="0" borderId="10" xfId="1" applyNumberFormat="1" applyFont="1" applyBorder="1"/>
    <xf numFmtId="164" fontId="0" fillId="2" borderId="10" xfId="1" applyNumberFormat="1" applyFont="1" applyFill="1" applyBorder="1"/>
    <xf numFmtId="164" fontId="0" fillId="0" borderId="10" xfId="1" applyNumberFormat="1" applyFont="1" applyFill="1" applyBorder="1"/>
    <xf numFmtId="164" fontId="0" fillId="4" borderId="21" xfId="1" applyNumberFormat="1" applyFont="1" applyFill="1" applyBorder="1"/>
    <xf numFmtId="164" fontId="0" fillId="4" borderId="5" xfId="1" applyNumberFormat="1" applyFont="1" applyFill="1" applyBorder="1"/>
    <xf numFmtId="164" fontId="0" fillId="32" borderId="0" xfId="0" applyNumberFormat="1" applyFill="1"/>
    <xf numFmtId="164" fontId="0" fillId="32" borderId="0" xfId="1" applyNumberFormat="1" applyFont="1" applyFill="1"/>
    <xf numFmtId="164" fontId="0" fillId="32" borderId="11" xfId="1" applyNumberFormat="1" applyFont="1" applyFill="1" applyBorder="1"/>
    <xf numFmtId="164" fontId="0" fillId="32" borderId="21" xfId="1" applyNumberFormat="1" applyFont="1" applyFill="1" applyBorder="1"/>
    <xf numFmtId="164" fontId="0" fillId="32" borderId="5" xfId="1" applyNumberFormat="1" applyFont="1" applyFill="1" applyBorder="1"/>
    <xf numFmtId="164" fontId="0" fillId="32" borderId="10" xfId="1" applyNumberFormat="1" applyFont="1" applyFill="1" applyBorder="1"/>
    <xf numFmtId="43" fontId="6" fillId="0" borderId="24" xfId="1" applyFont="1" applyBorder="1" applyAlignment="1">
      <alignment horizontal="center" vertical="center" wrapText="1"/>
    </xf>
    <xf numFmtId="43" fontId="6" fillId="0" borderId="25" xfId="1" applyFont="1" applyFill="1" applyBorder="1" applyAlignment="1">
      <alignment horizontal="center" vertical="center" wrapText="1"/>
    </xf>
    <xf numFmtId="43" fontId="6" fillId="0" borderId="23" xfId="1" applyFont="1" applyBorder="1" applyAlignment="1">
      <alignment horizontal="center" vertical="center" wrapText="1"/>
    </xf>
    <xf numFmtId="43" fontId="6" fillId="0" borderId="9" xfId="1" applyFont="1" applyBorder="1" applyAlignment="1">
      <alignment horizontal="center" vertical="center" wrapText="1"/>
    </xf>
    <xf numFmtId="164" fontId="6" fillId="2" borderId="4" xfId="1" applyNumberFormat="1" applyFont="1" applyFill="1" applyBorder="1" applyAlignment="1">
      <alignment horizontal="center" vertical="center" wrapText="1"/>
    </xf>
    <xf numFmtId="164" fontId="5" fillId="2" borderId="4" xfId="1" applyNumberFormat="1" applyFont="1" applyFill="1" applyBorder="1" applyAlignment="1">
      <alignment horizontal="center" vertical="center" wrapText="1"/>
    </xf>
    <xf numFmtId="164" fontId="4" fillId="0" borderId="4" xfId="1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</cellXfs>
  <cellStyles count="116">
    <cellStyle name="=C:\WINNT\SYSTEM32\COMMAND.COM" xfId="6"/>
    <cellStyle name="20% - Énfasis1 2" xfId="7"/>
    <cellStyle name="20% - Énfasis1 2 2" xfId="8"/>
    <cellStyle name="20% - Énfasis2 2" xfId="9"/>
    <cellStyle name="20% - Énfasis2 2 2" xfId="10"/>
    <cellStyle name="20% - Énfasis3 2" xfId="11"/>
    <cellStyle name="20% - Énfasis3 2 2" xfId="12"/>
    <cellStyle name="20% - Énfasis4 2" xfId="13"/>
    <cellStyle name="20% - Énfasis4 2 2" xfId="14"/>
    <cellStyle name="20% - Énfasis5 2" xfId="15"/>
    <cellStyle name="20% - Énfasis5 2 2" xfId="16"/>
    <cellStyle name="20% - Énfasis6 2" xfId="17"/>
    <cellStyle name="20% - Énfasis6 2 2" xfId="18"/>
    <cellStyle name="40% - Énfasis1 2" xfId="19"/>
    <cellStyle name="40% - Énfasis1 2 2" xfId="20"/>
    <cellStyle name="40% - Énfasis2 2" xfId="21"/>
    <cellStyle name="40% - Énfasis2 2 2" xfId="22"/>
    <cellStyle name="40% - Énfasis3 2" xfId="23"/>
    <cellStyle name="40% - Énfasis3 2 2" xfId="24"/>
    <cellStyle name="40% - Énfasis4 2" xfId="25"/>
    <cellStyle name="40% - Énfasis4 2 2" xfId="26"/>
    <cellStyle name="40% - Énfasis5 2" xfId="27"/>
    <cellStyle name="40% - Énfasis5 2 2" xfId="28"/>
    <cellStyle name="40% - Énfasis6 2" xfId="29"/>
    <cellStyle name="40% - Énfasis6 2 2" xfId="30"/>
    <cellStyle name="60% - Énfasis1 2" xfId="31"/>
    <cellStyle name="60% - Énfasis2 2" xfId="32"/>
    <cellStyle name="60% - Énfasis3 2" xfId="33"/>
    <cellStyle name="60% - Énfasis4 2" xfId="34"/>
    <cellStyle name="60% - Énfasis5 2" xfId="35"/>
    <cellStyle name="60% - Énfasis6 2" xfId="36"/>
    <cellStyle name="Buena 2" xfId="37"/>
    <cellStyle name="Cálculo 2" xfId="38"/>
    <cellStyle name="Celda de comprobación 2" xfId="39"/>
    <cellStyle name="Celda de comprobación 2 2" xfId="40"/>
    <cellStyle name="Celda de comprobación 3" xfId="41"/>
    <cellStyle name="Celda vinculada 2" xfId="42"/>
    <cellStyle name="Encabezado 4 2" xfId="43"/>
    <cellStyle name="Énfasis1 2" xfId="44"/>
    <cellStyle name="Énfasis2 2" xfId="45"/>
    <cellStyle name="Énfasis3 2" xfId="46"/>
    <cellStyle name="Énfasis4 2" xfId="47"/>
    <cellStyle name="Énfasis5 2" xfId="48"/>
    <cellStyle name="Énfasis6 2" xfId="49"/>
    <cellStyle name="Entrada 2" xfId="50"/>
    <cellStyle name="Euro" xfId="51"/>
    <cellStyle name="Euro 2" xfId="52"/>
    <cellStyle name="Incorrecto 2" xfId="53"/>
    <cellStyle name="Millares" xfId="1" builtinId="3"/>
    <cellStyle name="Millares [0] 2" xfId="54"/>
    <cellStyle name="Millares [0] 2 2" xfId="55"/>
    <cellStyle name="Millares [0] 2 2 2" xfId="56"/>
    <cellStyle name="Millares [0] 2 3" xfId="57"/>
    <cellStyle name="Millares 2" xfId="58"/>
    <cellStyle name="Millares 2 10 2" xfId="4"/>
    <cellStyle name="Millares 2 2" xfId="59"/>
    <cellStyle name="Millares 2 2 2" xfId="60"/>
    <cellStyle name="Millares 2 2 2 2" xfId="61"/>
    <cellStyle name="Millares 2 3" xfId="62"/>
    <cellStyle name="Millares 2 3 2" xfId="63"/>
    <cellStyle name="Millares 2 4" xfId="64"/>
    <cellStyle name="Millares 3" xfId="65"/>
    <cellStyle name="Millares 3 2" xfId="66"/>
    <cellStyle name="Millares 3 2 2" xfId="67"/>
    <cellStyle name="Millares 4" xfId="68"/>
    <cellStyle name="Millares 4 2" xfId="69"/>
    <cellStyle name="Millares 4 2 2" xfId="70"/>
    <cellStyle name="Millares 4 3" xfId="71"/>
    <cellStyle name="Millares 5" xfId="72"/>
    <cellStyle name="Millares 5 2" xfId="73"/>
    <cellStyle name="Millares 6" xfId="74"/>
    <cellStyle name="Millares 6 2" xfId="75"/>
    <cellStyle name="Millares 7" xfId="76"/>
    <cellStyle name="Millares 8" xfId="77"/>
    <cellStyle name="Millares 9" xfId="112"/>
    <cellStyle name="Moneda 2" xfId="78"/>
    <cellStyle name="Moneda 2 2" xfId="79"/>
    <cellStyle name="Moneda 3" xfId="80"/>
    <cellStyle name="Moneda 4" xfId="110"/>
    <cellStyle name="Neutral 2" xfId="81"/>
    <cellStyle name="Normal" xfId="0" builtinId="0"/>
    <cellStyle name="Normal 13 2" xfId="108"/>
    <cellStyle name="Normal 2" xfId="3"/>
    <cellStyle name="Normal 2 2" xfId="82"/>
    <cellStyle name="Normal 2 3" xfId="83"/>
    <cellStyle name="Normal 3" xfId="84"/>
    <cellStyle name="Normal 3 2" xfId="85"/>
    <cellStyle name="Normal 4" xfId="86"/>
    <cellStyle name="Normal 5" xfId="87"/>
    <cellStyle name="Normal 5 2" xfId="88"/>
    <cellStyle name="Normal 5 3" xfId="89"/>
    <cellStyle name="Normal 6" xfId="90"/>
    <cellStyle name="Normal 7" xfId="109"/>
    <cellStyle name="Normal 8" xfId="113"/>
    <cellStyle name="Normal 9" xfId="114"/>
    <cellStyle name="Notas 2" xfId="91"/>
    <cellStyle name="PESOS" xfId="92"/>
    <cellStyle name="PESOS 2" xfId="93"/>
    <cellStyle name="Porcentaje 2" xfId="5"/>
    <cellStyle name="Porcentaje 2 2" xfId="94"/>
    <cellStyle name="Porcentaje 3" xfId="111"/>
    <cellStyle name="Porcentaje 3 2" xfId="115"/>
    <cellStyle name="Porcentual" xfId="2" builtinId="5"/>
    <cellStyle name="Porcentual 2" xfId="95"/>
    <cellStyle name="Porcentual 2 2" xfId="96"/>
    <cellStyle name="Porcentual 3" xfId="97"/>
    <cellStyle name="Porcentual 4" xfId="98"/>
    <cellStyle name="Salida 2" xfId="99"/>
    <cellStyle name="Texto de advertencia 2" xfId="100"/>
    <cellStyle name="Texto explicativo 2" xfId="101"/>
    <cellStyle name="Título 1 2" xfId="102"/>
    <cellStyle name="Título 2 2" xfId="103"/>
    <cellStyle name="Título 3 2" xfId="104"/>
    <cellStyle name="Título 4" xfId="105"/>
    <cellStyle name="Total 2" xfId="106"/>
    <cellStyle name="UDI´s" xfId="107"/>
  </cellStyles>
  <dxfs count="0"/>
  <tableStyles count="0" defaultTableStyle="TableStyleMedium2" defaultPivotStyle="PivotStyleLight16"/>
  <colors>
    <mruColors>
      <color rgb="FFFFFD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RDO\Archivos%202008\CUENTA%20P&#218;BLICA%202008\TRIMESTRALES%202008\Mis%20Documentos\Claudia05\recaudacion\mensual\junio\INGRESOS%20junio%2006%20c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RDO\Archivos%202008\CUENTA%20P&#218;BLICA%202008\TRIMESTRALES%202008\DEUDA\2003\Presupuesto%202004\CALCUDI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.51\egresos\2010\Ingresos%202010\Proyeccion%20Ingresos%202011%20CRI%20LGCG\09%20DEF%20SEPTIEMBRE%20REC%20DE%20INGRESOS%20DEL%20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RDO\Archivos%202008\CUENTA%20P&#218;BLICA%202008\TRIMESTRALES%202008\HUMBERTO\Julio2000\PA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r/Desktop/Base%20de%20Datos%20Egresos%202018%20Allend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ADMINI~1\CONFIG~1\Temp\C.Lotus.Notes.Data\CUADERNOS\2002\SEPTIEMBRE\PERFIL%201997-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SP%20GERARDO%20CONSTANTINO%2011-11-10\Archivos%202012\INGRESOS%202012\CATALOGO%20CONTAB%20Y%20PRESUP%20%20%20%20%20%2031%2003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.51\Egresos\2012\08.%20Agosto\Cierre\INGRESOS%202012%20A%20AGOSTO%20P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r/Desktop/Allende/z.%20Presupuesto%20Allende%202019/Proyecci&#243;n%20Ingresos%20Allende%202019-2024.%20v.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Base%20de%20formatos%202019_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RDO\Archivos%202008\CUENTA%20P&#218;BLICA%202008\TRIMESTRALES%202008\Mis%20Documentos\Claudia05\recaudacion\mensual\julio%2006\PROYECTO%20TRIMESTRE%20CONGRESO%20JUL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(INFORMATICA)"/>
      <sheetName val="tabla general"/>
      <sheetName val="ICV"/>
      <sheetName val="origen"/>
    </sheetNames>
    <sheetDataSet>
      <sheetData sheetId="0" refreshError="1"/>
      <sheetData sheetId="1" refreshError="1"/>
      <sheetData sheetId="2" refreshError="1"/>
      <sheetData sheetId="3">
        <row r="1">
          <cell r="B1">
            <v>0</v>
          </cell>
          <cell r="C1">
            <v>0</v>
          </cell>
          <cell r="D1" t="str">
            <v>I  M  P  U  E  S  T  O  S</v>
          </cell>
          <cell r="E1">
            <v>0</v>
          </cell>
          <cell r="F1">
            <v>0</v>
          </cell>
        </row>
        <row r="2">
          <cell r="A2">
            <v>12500</v>
          </cell>
          <cell r="B2">
            <v>125</v>
          </cell>
          <cell r="C2">
            <v>0</v>
          </cell>
          <cell r="D2" t="str">
            <v>S O B R E   N O M I N A S</v>
          </cell>
          <cell r="E2">
            <v>158231276.47999999</v>
          </cell>
          <cell r="F2">
            <v>966455449.51999998</v>
          </cell>
        </row>
        <row r="3">
          <cell r="A3">
            <v>12501</v>
          </cell>
          <cell r="B3">
            <v>125</v>
          </cell>
          <cell r="C3">
            <v>1</v>
          </cell>
          <cell r="D3" t="str">
            <v>CONVENIOS DE NOMINAS</v>
          </cell>
          <cell r="E3">
            <v>3083.72</v>
          </cell>
          <cell r="F3">
            <v>79628.17</v>
          </cell>
        </row>
        <row r="4">
          <cell r="A4">
            <v>12502</v>
          </cell>
          <cell r="B4">
            <v>125</v>
          </cell>
          <cell r="C4">
            <v>2</v>
          </cell>
          <cell r="D4" t="str">
            <v>I.S.N. ACTOS DE FISCALIZACION</v>
          </cell>
          <cell r="E4">
            <v>303023.28999999998</v>
          </cell>
          <cell r="F4">
            <v>1624882.75</v>
          </cell>
        </row>
        <row r="5">
          <cell r="A5">
            <v>12503</v>
          </cell>
          <cell r="B5">
            <v>125</v>
          </cell>
          <cell r="C5">
            <v>3</v>
          </cell>
          <cell r="D5" t="str">
            <v>ACTUALIZACION DE ISN ACTOS FIS.</v>
          </cell>
          <cell r="E5">
            <v>20183.689999999999</v>
          </cell>
          <cell r="F5">
            <v>87749.759999999995</v>
          </cell>
        </row>
        <row r="6">
          <cell r="A6">
            <v>12504</v>
          </cell>
          <cell r="B6">
            <v>125</v>
          </cell>
          <cell r="C6">
            <v>4</v>
          </cell>
          <cell r="D6" t="str">
            <v>ACTUALIZACION DE I.S.N.</v>
          </cell>
          <cell r="E6">
            <v>115328.39</v>
          </cell>
          <cell r="F6">
            <v>567867.32999999996</v>
          </cell>
        </row>
        <row r="7">
          <cell r="A7">
            <v>12600</v>
          </cell>
          <cell r="B7">
            <v>126</v>
          </cell>
          <cell r="C7">
            <v>0</v>
          </cell>
          <cell r="D7" t="str">
            <v>IMPUESTO SOBRE HOSPEDAJE</v>
          </cell>
          <cell r="E7">
            <v>3037732.33</v>
          </cell>
          <cell r="F7">
            <v>16191517.1</v>
          </cell>
        </row>
        <row r="8">
          <cell r="A8">
            <v>12601</v>
          </cell>
          <cell r="B8">
            <v>126</v>
          </cell>
          <cell r="C8">
            <v>1</v>
          </cell>
          <cell r="D8" t="str">
            <v>IMP.SOBRE HOSPEDAJE ACTOS DE FIS.</v>
          </cell>
          <cell r="E8">
            <v>0</v>
          </cell>
          <cell r="F8">
            <v>0</v>
          </cell>
        </row>
        <row r="9">
          <cell r="A9">
            <v>12602</v>
          </cell>
          <cell r="B9">
            <v>126</v>
          </cell>
          <cell r="C9">
            <v>2</v>
          </cell>
          <cell r="D9" t="str">
            <v>ACTUALIZACION ISH FISCALIZACION</v>
          </cell>
          <cell r="E9">
            <v>0</v>
          </cell>
          <cell r="F9">
            <v>0</v>
          </cell>
        </row>
        <row r="10">
          <cell r="A10">
            <v>12603</v>
          </cell>
          <cell r="B10">
            <v>126</v>
          </cell>
          <cell r="C10">
            <v>3</v>
          </cell>
          <cell r="D10" t="str">
            <v>ACTUALIZACION IMP.SOBRE HOSPEDAJE</v>
          </cell>
          <cell r="E10">
            <v>19.739999999999998</v>
          </cell>
          <cell r="F10">
            <v>3390.49</v>
          </cell>
        </row>
        <row r="11">
          <cell r="A11">
            <v>12700</v>
          </cell>
          <cell r="B11">
            <v>127</v>
          </cell>
          <cell r="C11">
            <v>0</v>
          </cell>
          <cell r="D11" t="str">
            <v>IMPUESTO POR OBTENCION DE PREMIOS</v>
          </cell>
          <cell r="E11">
            <v>2285506.67</v>
          </cell>
          <cell r="F11">
            <v>7169224.8099999996</v>
          </cell>
        </row>
        <row r="12">
          <cell r="A12">
            <v>12900</v>
          </cell>
          <cell r="B12">
            <v>129</v>
          </cell>
          <cell r="C12">
            <v>0</v>
          </cell>
          <cell r="D12" t="str">
            <v>IMP.SOBRE TRANS.DE PROP.DE VEH.AUT.USADO</v>
          </cell>
          <cell r="E12">
            <v>14191713.84</v>
          </cell>
          <cell r="F12">
            <v>94125801.480000004</v>
          </cell>
        </row>
        <row r="13">
          <cell r="A13">
            <v>12901</v>
          </cell>
          <cell r="B13">
            <v>129</v>
          </cell>
          <cell r="C13">
            <v>1</v>
          </cell>
          <cell r="D13" t="str">
            <v>IMP.DE TRANSM.POR REQUERIMIENTO</v>
          </cell>
          <cell r="E13">
            <v>0</v>
          </cell>
          <cell r="F13">
            <v>1047.48</v>
          </cell>
        </row>
        <row r="14">
          <cell r="A14">
            <v>13001</v>
          </cell>
          <cell r="B14">
            <v>130</v>
          </cell>
          <cell r="C14">
            <v>1</v>
          </cell>
          <cell r="D14" t="str">
            <v>DEV.IMPTO.SOBRE NOMINA</v>
          </cell>
          <cell r="E14">
            <v>-1373.97</v>
          </cell>
          <cell r="F14">
            <v>-1373.97</v>
          </cell>
        </row>
        <row r="15">
          <cell r="A15">
            <v>13003</v>
          </cell>
          <cell r="B15">
            <v>130</v>
          </cell>
          <cell r="C15">
            <v>3</v>
          </cell>
          <cell r="D15" t="str">
            <v>DEV.IMP.POR OBTENCION DE PREMIOS</v>
          </cell>
          <cell r="E15">
            <v>0</v>
          </cell>
          <cell r="F15">
            <v>0</v>
          </cell>
        </row>
        <row r="16">
          <cell r="A16">
            <v>13004</v>
          </cell>
          <cell r="B16">
            <v>130</v>
          </cell>
          <cell r="C16">
            <v>4</v>
          </cell>
          <cell r="D16" t="str">
            <v>ACT.E INTS.POR DEV.IMP.S/NOMINA</v>
          </cell>
          <cell r="E16">
            <v>-216.35</v>
          </cell>
          <cell r="F16">
            <v>-216.35</v>
          </cell>
        </row>
        <row r="17">
          <cell r="A17">
            <v>13005</v>
          </cell>
          <cell r="B17">
            <v>130</v>
          </cell>
          <cell r="C17">
            <v>5</v>
          </cell>
          <cell r="D17" t="str">
            <v>ACT.E INTS.POR DEV.IMP.S/TRANS.VEH.USADO</v>
          </cell>
          <cell r="E17">
            <v>0</v>
          </cell>
          <cell r="F17">
            <v>-369.6</v>
          </cell>
        </row>
        <row r="18">
          <cell r="A18">
            <v>13008</v>
          </cell>
          <cell r="B18">
            <v>130</v>
          </cell>
          <cell r="C18">
            <v>8</v>
          </cell>
          <cell r="D18" t="str">
            <v>SUBSIDIO DE ISN</v>
          </cell>
          <cell r="E18">
            <v>0</v>
          </cell>
          <cell r="F18">
            <v>0</v>
          </cell>
        </row>
        <row r="19">
          <cell r="A19">
            <v>13010</v>
          </cell>
          <cell r="B19">
            <v>130</v>
          </cell>
          <cell r="C19">
            <v>10</v>
          </cell>
          <cell r="D19" t="str">
            <v>DEV.IMP.S/TRANS.PROP.VEH.USADOS</v>
          </cell>
          <cell r="E19">
            <v>-2476</v>
          </cell>
          <cell r="F19">
            <v>-34170.800000000003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TOTAL IMPUESTOS</v>
          </cell>
          <cell r="E20">
            <v>178183801.83000001</v>
          </cell>
          <cell r="F20">
            <v>1086270428.1700001</v>
          </cell>
        </row>
        <row r="21">
          <cell r="A21">
            <v>0</v>
          </cell>
          <cell r="B21">
            <v>0</v>
          </cell>
          <cell r="C21">
            <v>0</v>
          </cell>
          <cell r="D21" t="str">
            <v>D  E  R  E  C  H  O  S</v>
          </cell>
          <cell r="E21">
            <v>0</v>
          </cell>
          <cell r="F21">
            <v>0</v>
          </cell>
        </row>
        <row r="22">
          <cell r="A22">
            <v>20201</v>
          </cell>
          <cell r="B22">
            <v>202</v>
          </cell>
          <cell r="C22">
            <v>1</v>
          </cell>
          <cell r="D22" t="str">
            <v>DUPLICADOS DE ESCUELAS COMERCIALES</v>
          </cell>
          <cell r="E22">
            <v>846</v>
          </cell>
          <cell r="F22">
            <v>8578</v>
          </cell>
        </row>
        <row r="23">
          <cell r="A23">
            <v>20202</v>
          </cell>
          <cell r="B23">
            <v>202</v>
          </cell>
          <cell r="C23">
            <v>2</v>
          </cell>
          <cell r="D23" t="str">
            <v>DUPLICADOS DE ESCUELAS PRIMARIAS</v>
          </cell>
          <cell r="E23">
            <v>13416</v>
          </cell>
          <cell r="F23">
            <v>71160</v>
          </cell>
        </row>
        <row r="24">
          <cell r="A24">
            <v>20203</v>
          </cell>
          <cell r="B24">
            <v>202</v>
          </cell>
          <cell r="C24">
            <v>3</v>
          </cell>
          <cell r="D24" t="str">
            <v>DUPLICADOS DE ESCUELAS SECUNDARIAS</v>
          </cell>
          <cell r="E24">
            <v>29904</v>
          </cell>
          <cell r="F24">
            <v>158132.64000000001</v>
          </cell>
        </row>
        <row r="25">
          <cell r="A25">
            <v>20204</v>
          </cell>
          <cell r="B25">
            <v>202</v>
          </cell>
          <cell r="C25">
            <v>4</v>
          </cell>
          <cell r="D25" t="str">
            <v>CONST.DE SERV.SOCIAL Y CONST.DE ESTUDIOS</v>
          </cell>
          <cell r="E25">
            <v>3810</v>
          </cell>
          <cell r="F25">
            <v>16307</v>
          </cell>
        </row>
        <row r="26">
          <cell r="A26">
            <v>20205</v>
          </cell>
          <cell r="B26">
            <v>202</v>
          </cell>
          <cell r="C26">
            <v>5</v>
          </cell>
          <cell r="D26" t="str">
            <v>CERT.ESC.TEC.LIC.NOR.PREP.ENF.Y TIT.PROF</v>
          </cell>
          <cell r="E26">
            <v>906265.5</v>
          </cell>
          <cell r="F26">
            <v>4526700</v>
          </cell>
        </row>
        <row r="27">
          <cell r="A27">
            <v>20206</v>
          </cell>
          <cell r="B27">
            <v>202</v>
          </cell>
          <cell r="C27">
            <v>6</v>
          </cell>
          <cell r="D27" t="str">
            <v>DUPLICADOS DE PREESCOLAR</v>
          </cell>
          <cell r="E27">
            <v>0</v>
          </cell>
          <cell r="F27">
            <v>0</v>
          </cell>
        </row>
        <row r="28">
          <cell r="A28">
            <v>20207</v>
          </cell>
          <cell r="B28">
            <v>202</v>
          </cell>
          <cell r="C28">
            <v>7</v>
          </cell>
          <cell r="D28" t="str">
            <v>EQUIVALENCIAS Y REVALIDACIONES CEDU.PROF</v>
          </cell>
          <cell r="E28">
            <v>112981</v>
          </cell>
          <cell r="F28">
            <v>551594</v>
          </cell>
        </row>
        <row r="29">
          <cell r="A29">
            <v>20208</v>
          </cell>
          <cell r="B29">
            <v>202</v>
          </cell>
          <cell r="C29">
            <v>8</v>
          </cell>
          <cell r="D29" t="str">
            <v>SUBSIDIOS DE SERVICIOS DE EDUCACION</v>
          </cell>
          <cell r="E29">
            <v>-71178</v>
          </cell>
          <cell r="F29">
            <v>-241833</v>
          </cell>
        </row>
        <row r="30">
          <cell r="A30">
            <v>20200</v>
          </cell>
          <cell r="B30">
            <v>202</v>
          </cell>
          <cell r="C30">
            <v>0</v>
          </cell>
          <cell r="D30" t="str">
            <v>SERVICIOS DE EDUCACION</v>
          </cell>
          <cell r="E30">
            <v>996044.5</v>
          </cell>
          <cell r="F30">
            <v>5090638.6399999997</v>
          </cell>
        </row>
        <row r="31">
          <cell r="A31">
            <v>20300</v>
          </cell>
          <cell r="B31">
            <v>203</v>
          </cell>
          <cell r="C31">
            <v>0</v>
          </cell>
          <cell r="D31" t="str">
            <v>SERVICIOS DE VIGILANCIA</v>
          </cell>
          <cell r="E31">
            <v>102060</v>
          </cell>
          <cell r="F31">
            <v>788335.34</v>
          </cell>
        </row>
        <row r="32">
          <cell r="A32">
            <v>20410</v>
          </cell>
          <cell r="B32">
            <v>204</v>
          </cell>
          <cell r="C32">
            <v>10</v>
          </cell>
          <cell r="D32" t="str">
            <v>CAMBIO DE PROYECTO DE CONSTRUCCION</v>
          </cell>
          <cell r="E32">
            <v>7670</v>
          </cell>
          <cell r="F32">
            <v>33010</v>
          </cell>
        </row>
        <row r="33">
          <cell r="A33">
            <v>20411</v>
          </cell>
          <cell r="B33">
            <v>204</v>
          </cell>
          <cell r="C33">
            <v>11</v>
          </cell>
          <cell r="D33" t="str">
            <v>INFORMATIVO DE VALOR CATASTRAL</v>
          </cell>
          <cell r="E33">
            <v>1504146</v>
          </cell>
          <cell r="F33">
            <v>8152555</v>
          </cell>
        </row>
        <row r="34">
          <cell r="A34">
            <v>20412</v>
          </cell>
          <cell r="B34">
            <v>204</v>
          </cell>
          <cell r="C34">
            <v>12</v>
          </cell>
          <cell r="D34" t="str">
            <v>AVALUO DE LA SEDUE</v>
          </cell>
          <cell r="E34">
            <v>6962</v>
          </cell>
          <cell r="F34">
            <v>34574</v>
          </cell>
        </row>
        <row r="35">
          <cell r="A35">
            <v>20413</v>
          </cell>
          <cell r="B35">
            <v>204</v>
          </cell>
          <cell r="C35">
            <v>13</v>
          </cell>
          <cell r="D35" t="str">
            <v>AVALUO CATASTRAL</v>
          </cell>
          <cell r="E35">
            <v>76422</v>
          </cell>
          <cell r="F35">
            <v>329411</v>
          </cell>
        </row>
        <row r="36">
          <cell r="A36">
            <v>20414</v>
          </cell>
          <cell r="B36">
            <v>204</v>
          </cell>
          <cell r="C36">
            <v>14</v>
          </cell>
          <cell r="D36" t="str">
            <v>CERTIFICACION DE NO INSCRIPCION CATASTRA</v>
          </cell>
          <cell r="E36">
            <v>11616</v>
          </cell>
          <cell r="F36">
            <v>76800</v>
          </cell>
        </row>
        <row r="37">
          <cell r="A37">
            <v>20415</v>
          </cell>
          <cell r="B37">
            <v>204</v>
          </cell>
          <cell r="C37">
            <v>15</v>
          </cell>
          <cell r="D37" t="str">
            <v>CERTIFICACIONES</v>
          </cell>
          <cell r="E37">
            <v>5076</v>
          </cell>
          <cell r="F37">
            <v>30077</v>
          </cell>
        </row>
        <row r="38">
          <cell r="A38">
            <v>20416</v>
          </cell>
          <cell r="B38">
            <v>204</v>
          </cell>
          <cell r="C38">
            <v>16</v>
          </cell>
          <cell r="D38" t="str">
            <v>ACLARACIONES</v>
          </cell>
          <cell r="E38">
            <v>2632</v>
          </cell>
          <cell r="F38">
            <v>14946</v>
          </cell>
        </row>
        <row r="39">
          <cell r="A39">
            <v>20417</v>
          </cell>
          <cell r="B39">
            <v>204</v>
          </cell>
          <cell r="C39">
            <v>17</v>
          </cell>
          <cell r="D39" t="str">
            <v>INFORMACION Y UBICACION DE PREDIOS</v>
          </cell>
          <cell r="E39">
            <v>188</v>
          </cell>
          <cell r="F39">
            <v>1458</v>
          </cell>
        </row>
        <row r="40">
          <cell r="A40">
            <v>20418</v>
          </cell>
          <cell r="B40">
            <v>204</v>
          </cell>
          <cell r="C40">
            <v>18</v>
          </cell>
          <cell r="D40" t="str">
            <v>RECTIFICACIONES</v>
          </cell>
          <cell r="E40">
            <v>4653</v>
          </cell>
          <cell r="F40">
            <v>24628</v>
          </cell>
        </row>
        <row r="41">
          <cell r="A41">
            <v>20419</v>
          </cell>
          <cell r="B41">
            <v>204</v>
          </cell>
          <cell r="C41">
            <v>19</v>
          </cell>
          <cell r="D41" t="str">
            <v>PLANOS DE NUEVAS CONSTRUCCIONES</v>
          </cell>
          <cell r="E41">
            <v>4482623</v>
          </cell>
          <cell r="F41">
            <v>19976595.300000001</v>
          </cell>
        </row>
        <row r="42">
          <cell r="A42">
            <v>20420</v>
          </cell>
          <cell r="B42">
            <v>204</v>
          </cell>
          <cell r="C42">
            <v>20</v>
          </cell>
          <cell r="D42" t="str">
            <v>REGULARIZACION DE CONSTRUCCIONES</v>
          </cell>
          <cell r="E42">
            <v>766626</v>
          </cell>
          <cell r="F42">
            <v>4050112</v>
          </cell>
        </row>
        <row r="43">
          <cell r="A43">
            <v>20421</v>
          </cell>
          <cell r="B43">
            <v>204</v>
          </cell>
          <cell r="C43">
            <v>21</v>
          </cell>
          <cell r="D43" t="str">
            <v>PLANO DE FRACCIONAMIENTO</v>
          </cell>
          <cell r="E43">
            <v>322245</v>
          </cell>
          <cell r="F43">
            <v>1708938</v>
          </cell>
        </row>
        <row r="44">
          <cell r="A44">
            <v>20422</v>
          </cell>
          <cell r="B44">
            <v>204</v>
          </cell>
          <cell r="C44">
            <v>22</v>
          </cell>
          <cell r="D44" t="str">
            <v>SUBDIVISIONES Y FUSIONES</v>
          </cell>
          <cell r="E44">
            <v>30139</v>
          </cell>
          <cell r="F44">
            <v>135649</v>
          </cell>
        </row>
        <row r="45">
          <cell r="A45">
            <v>20423</v>
          </cell>
          <cell r="B45">
            <v>204</v>
          </cell>
          <cell r="C45">
            <v>23</v>
          </cell>
          <cell r="D45" t="str">
            <v>DESGLOSES</v>
          </cell>
          <cell r="E45">
            <v>2021</v>
          </cell>
          <cell r="F45">
            <v>7145</v>
          </cell>
        </row>
        <row r="46">
          <cell r="A46">
            <v>20424</v>
          </cell>
          <cell r="B46">
            <v>204</v>
          </cell>
          <cell r="C46">
            <v>24</v>
          </cell>
          <cell r="D46" t="str">
            <v>RELOTIFICACIONES</v>
          </cell>
          <cell r="E46">
            <v>4103</v>
          </cell>
          <cell r="F46">
            <v>33529</v>
          </cell>
        </row>
        <row r="47">
          <cell r="A47">
            <v>20425</v>
          </cell>
          <cell r="B47">
            <v>204</v>
          </cell>
          <cell r="C47">
            <v>25</v>
          </cell>
          <cell r="D47" t="str">
            <v>RESELLOS</v>
          </cell>
          <cell r="E47">
            <v>5225</v>
          </cell>
          <cell r="F47">
            <v>65002</v>
          </cell>
        </row>
        <row r="48">
          <cell r="A48">
            <v>20426</v>
          </cell>
          <cell r="B48">
            <v>204</v>
          </cell>
          <cell r="C48">
            <v>26</v>
          </cell>
          <cell r="D48" t="str">
            <v>ALTAS</v>
          </cell>
          <cell r="E48">
            <v>7144</v>
          </cell>
          <cell r="F48">
            <v>38963</v>
          </cell>
        </row>
        <row r="49">
          <cell r="A49">
            <v>20427</v>
          </cell>
          <cell r="B49">
            <v>204</v>
          </cell>
          <cell r="C49">
            <v>27</v>
          </cell>
          <cell r="D49" t="str">
            <v>OTROS</v>
          </cell>
          <cell r="E49">
            <v>4089</v>
          </cell>
          <cell r="F49">
            <v>24448</v>
          </cell>
        </row>
        <row r="50">
          <cell r="A50">
            <v>20428</v>
          </cell>
          <cell r="B50">
            <v>204</v>
          </cell>
          <cell r="C50">
            <v>28</v>
          </cell>
          <cell r="D50" t="str">
            <v>CONDOMINIO</v>
          </cell>
          <cell r="E50">
            <v>2925</v>
          </cell>
          <cell r="F50">
            <v>41079</v>
          </cell>
        </row>
        <row r="51">
          <cell r="A51">
            <v>20429</v>
          </cell>
          <cell r="B51">
            <v>204</v>
          </cell>
          <cell r="C51">
            <v>29</v>
          </cell>
          <cell r="D51" t="str">
            <v>NUMERACION</v>
          </cell>
          <cell r="E51">
            <v>3068</v>
          </cell>
          <cell r="F51">
            <v>11092</v>
          </cell>
        </row>
        <row r="52">
          <cell r="A52">
            <v>20430</v>
          </cell>
          <cell r="B52">
            <v>204</v>
          </cell>
          <cell r="C52">
            <v>30</v>
          </cell>
          <cell r="D52" t="str">
            <v>BAJA DE CONSTRUCCION</v>
          </cell>
          <cell r="E52">
            <v>4512</v>
          </cell>
          <cell r="F52">
            <v>24142</v>
          </cell>
        </row>
        <row r="53">
          <cell r="A53">
            <v>20431</v>
          </cell>
          <cell r="B53">
            <v>204</v>
          </cell>
          <cell r="C53">
            <v>31</v>
          </cell>
          <cell r="D53" t="str">
            <v>COPIAS DE PLANOS</v>
          </cell>
          <cell r="E53">
            <v>54688</v>
          </cell>
          <cell r="F53">
            <v>274338</v>
          </cell>
        </row>
        <row r="54">
          <cell r="A54">
            <v>20460</v>
          </cell>
          <cell r="B54">
            <v>204</v>
          </cell>
          <cell r="C54">
            <v>60</v>
          </cell>
          <cell r="D54" t="str">
            <v>SUBSIDIOS CAMBIO DE PROYECTO DE CONSTRUC</v>
          </cell>
          <cell r="E54">
            <v>0</v>
          </cell>
          <cell r="F54">
            <v>0</v>
          </cell>
        </row>
        <row r="55">
          <cell r="A55">
            <v>20461</v>
          </cell>
          <cell r="B55">
            <v>204</v>
          </cell>
          <cell r="C55">
            <v>61</v>
          </cell>
          <cell r="D55" t="str">
            <v>SUBSIDIOS INFORMATIVO DE VALOR CATASTRAL</v>
          </cell>
          <cell r="E55">
            <v>-496272</v>
          </cell>
          <cell r="F55">
            <v>-2471168</v>
          </cell>
        </row>
        <row r="56">
          <cell r="A56">
            <v>20462</v>
          </cell>
          <cell r="B56">
            <v>204</v>
          </cell>
          <cell r="C56">
            <v>62</v>
          </cell>
          <cell r="D56" t="str">
            <v>SUBSIDIOS AVALUO DE LA SEDUE</v>
          </cell>
          <cell r="E56">
            <v>0</v>
          </cell>
          <cell r="F56">
            <v>0</v>
          </cell>
        </row>
        <row r="57">
          <cell r="A57">
            <v>20463</v>
          </cell>
          <cell r="B57">
            <v>204</v>
          </cell>
          <cell r="C57">
            <v>63</v>
          </cell>
          <cell r="D57" t="str">
            <v>SUBSIDIOS AVALUO CATASTRAL</v>
          </cell>
          <cell r="E57">
            <v>-1080</v>
          </cell>
          <cell r="F57">
            <v>-10845</v>
          </cell>
        </row>
        <row r="58">
          <cell r="A58">
            <v>20464</v>
          </cell>
          <cell r="B58">
            <v>204</v>
          </cell>
          <cell r="C58">
            <v>64</v>
          </cell>
          <cell r="D58" t="str">
            <v>SUBSIDIOS CERTIF DE NO INSCRIP CATASTRAL</v>
          </cell>
          <cell r="E58">
            <v>0</v>
          </cell>
          <cell r="F58">
            <v>0</v>
          </cell>
        </row>
        <row r="59">
          <cell r="A59">
            <v>20465</v>
          </cell>
          <cell r="B59">
            <v>204</v>
          </cell>
          <cell r="C59">
            <v>65</v>
          </cell>
          <cell r="D59" t="str">
            <v>SUBSIDIOS CERTIFICACIONES</v>
          </cell>
          <cell r="E59">
            <v>0</v>
          </cell>
          <cell r="F59">
            <v>0</v>
          </cell>
        </row>
        <row r="60">
          <cell r="A60">
            <v>20466</v>
          </cell>
          <cell r="B60">
            <v>204</v>
          </cell>
          <cell r="C60">
            <v>66</v>
          </cell>
          <cell r="D60" t="str">
            <v>SUBSIDIOS ACLARACIONES</v>
          </cell>
          <cell r="E60">
            <v>0</v>
          </cell>
          <cell r="F60">
            <v>0</v>
          </cell>
        </row>
        <row r="61">
          <cell r="A61">
            <v>20467</v>
          </cell>
          <cell r="B61">
            <v>204</v>
          </cell>
          <cell r="C61">
            <v>67</v>
          </cell>
          <cell r="D61" t="str">
            <v>SUBSIDIOS INFOR Y UBICACION DE PREDIOS</v>
          </cell>
          <cell r="E61">
            <v>0</v>
          </cell>
          <cell r="F61">
            <v>0</v>
          </cell>
        </row>
        <row r="62">
          <cell r="A62">
            <v>20468</v>
          </cell>
          <cell r="B62">
            <v>204</v>
          </cell>
          <cell r="C62">
            <v>68</v>
          </cell>
          <cell r="D62" t="str">
            <v>SUBSIDIOS RECTIFICACIONES</v>
          </cell>
          <cell r="E62">
            <v>0</v>
          </cell>
          <cell r="F62">
            <v>-360</v>
          </cell>
        </row>
        <row r="63">
          <cell r="A63">
            <v>20469</v>
          </cell>
          <cell r="B63">
            <v>204</v>
          </cell>
          <cell r="C63">
            <v>69</v>
          </cell>
          <cell r="D63" t="str">
            <v>SUBSIDIOS PLANOS DE NUEVAS CONSTRUCC</v>
          </cell>
          <cell r="E63">
            <v>-212674</v>
          </cell>
          <cell r="F63">
            <v>-1393240</v>
          </cell>
        </row>
        <row r="64">
          <cell r="A64">
            <v>20470</v>
          </cell>
          <cell r="B64">
            <v>204</v>
          </cell>
          <cell r="C64">
            <v>70</v>
          </cell>
          <cell r="D64" t="str">
            <v>SUBSIDIOS REGULARIZACION DE CONSTRUCC</v>
          </cell>
          <cell r="E64">
            <v>0</v>
          </cell>
          <cell r="F64">
            <v>-1878</v>
          </cell>
        </row>
        <row r="65">
          <cell r="A65">
            <v>20471</v>
          </cell>
          <cell r="B65">
            <v>204</v>
          </cell>
          <cell r="C65">
            <v>71</v>
          </cell>
          <cell r="D65" t="str">
            <v>SUBSIDIOS PLANO DE FRACCIONAMIENTO</v>
          </cell>
          <cell r="E65">
            <v>-89021</v>
          </cell>
          <cell r="F65">
            <v>-376111</v>
          </cell>
        </row>
        <row r="66">
          <cell r="A66">
            <v>20472</v>
          </cell>
          <cell r="B66">
            <v>204</v>
          </cell>
          <cell r="C66">
            <v>72</v>
          </cell>
          <cell r="D66" t="str">
            <v>SUBSIDIOS SUBDIVISIONES Y FUSIONES</v>
          </cell>
          <cell r="E66">
            <v>0</v>
          </cell>
          <cell r="F66">
            <v>-937</v>
          </cell>
        </row>
        <row r="67">
          <cell r="A67">
            <v>20473</v>
          </cell>
          <cell r="B67">
            <v>204</v>
          </cell>
          <cell r="C67">
            <v>73</v>
          </cell>
          <cell r="D67" t="str">
            <v>SUBSIDIOS DESGLOSES</v>
          </cell>
          <cell r="E67">
            <v>0</v>
          </cell>
          <cell r="F67">
            <v>-1</v>
          </cell>
        </row>
        <row r="68">
          <cell r="A68">
            <v>20474</v>
          </cell>
          <cell r="B68">
            <v>204</v>
          </cell>
          <cell r="C68">
            <v>74</v>
          </cell>
          <cell r="D68" t="str">
            <v>SUBSIDIOS RELOTIFICACIONES</v>
          </cell>
          <cell r="E68">
            <v>0</v>
          </cell>
          <cell r="F68">
            <v>-9900</v>
          </cell>
        </row>
        <row r="69">
          <cell r="A69">
            <v>20475</v>
          </cell>
          <cell r="B69">
            <v>204</v>
          </cell>
          <cell r="C69">
            <v>75</v>
          </cell>
          <cell r="D69" t="str">
            <v>SUBSIDIOS RESELLOS</v>
          </cell>
          <cell r="E69">
            <v>0</v>
          </cell>
          <cell r="F69">
            <v>0</v>
          </cell>
        </row>
        <row r="70">
          <cell r="A70">
            <v>20476</v>
          </cell>
          <cell r="B70">
            <v>204</v>
          </cell>
          <cell r="C70">
            <v>76</v>
          </cell>
          <cell r="D70" t="str">
            <v>SUBSIDIOS ALTAS</v>
          </cell>
          <cell r="E70">
            <v>-134</v>
          </cell>
          <cell r="F70">
            <v>-404</v>
          </cell>
        </row>
        <row r="71">
          <cell r="A71">
            <v>20477</v>
          </cell>
          <cell r="B71">
            <v>204</v>
          </cell>
          <cell r="C71">
            <v>77</v>
          </cell>
          <cell r="D71" t="str">
            <v>SUBSIDIOS OTROS</v>
          </cell>
          <cell r="E71">
            <v>-1517</v>
          </cell>
          <cell r="F71">
            <v>-5130</v>
          </cell>
        </row>
        <row r="72">
          <cell r="A72">
            <v>20478</v>
          </cell>
          <cell r="B72">
            <v>204</v>
          </cell>
          <cell r="C72">
            <v>78</v>
          </cell>
          <cell r="D72" t="str">
            <v>SUBSIDIOS CONDOMINIO</v>
          </cell>
          <cell r="E72">
            <v>0</v>
          </cell>
          <cell r="F72">
            <v>0</v>
          </cell>
        </row>
        <row r="73">
          <cell r="A73">
            <v>20479</v>
          </cell>
          <cell r="B73">
            <v>204</v>
          </cell>
          <cell r="C73">
            <v>79</v>
          </cell>
          <cell r="D73" t="str">
            <v>SUBSIDIOS NUMERACION</v>
          </cell>
          <cell r="E73">
            <v>-1568</v>
          </cell>
          <cell r="F73">
            <v>-2464</v>
          </cell>
        </row>
        <row r="74">
          <cell r="A74">
            <v>20480</v>
          </cell>
          <cell r="B74">
            <v>204</v>
          </cell>
          <cell r="C74">
            <v>80</v>
          </cell>
          <cell r="D74" t="str">
            <v>SUBSIDIOS BAJA DE CONSTRUCCION</v>
          </cell>
          <cell r="E74">
            <v>0</v>
          </cell>
          <cell r="F74">
            <v>0</v>
          </cell>
        </row>
        <row r="75">
          <cell r="A75">
            <v>20481</v>
          </cell>
          <cell r="B75">
            <v>204</v>
          </cell>
          <cell r="C75">
            <v>81</v>
          </cell>
          <cell r="D75" t="str">
            <v>SUBSIDIOS COPIAS DE PLANOS</v>
          </cell>
          <cell r="E75">
            <v>-1780</v>
          </cell>
          <cell r="F75">
            <v>-8368</v>
          </cell>
        </row>
        <row r="76">
          <cell r="A76">
            <v>20400</v>
          </cell>
          <cell r="B76">
            <v>204</v>
          </cell>
          <cell r="C76">
            <v>0</v>
          </cell>
          <cell r="D76" t="str">
            <v>SERVICIOS DE CATASTRO</v>
          </cell>
          <cell r="E76">
            <v>6504727</v>
          </cell>
          <cell r="F76">
            <v>30807685.300000001</v>
          </cell>
        </row>
        <row r="77">
          <cell r="A77">
            <v>20600</v>
          </cell>
          <cell r="B77">
            <v>206</v>
          </cell>
          <cell r="C77">
            <v>0</v>
          </cell>
          <cell r="D77" t="str">
            <v>INCORPORACION DE REDES DE AGUA Y DRENAJE</v>
          </cell>
          <cell r="E77">
            <v>805461.37</v>
          </cell>
          <cell r="F77">
            <v>6136324.1200000001</v>
          </cell>
        </row>
        <row r="78">
          <cell r="A78">
            <v>20400</v>
          </cell>
          <cell r="B78">
            <v>204</v>
          </cell>
          <cell r="C78">
            <v>0</v>
          </cell>
          <cell r="D78" t="str">
            <v>SERVICIOS DE CATASTRO</v>
          </cell>
          <cell r="E78">
            <v>0</v>
          </cell>
          <cell r="F78">
            <v>0</v>
          </cell>
        </row>
        <row r="79">
          <cell r="A79">
            <v>20606</v>
          </cell>
          <cell r="B79">
            <v>206</v>
          </cell>
          <cell r="C79">
            <v>6</v>
          </cell>
          <cell r="D79" t="str">
            <v>SUBSIDIO INCORP REDES DE AGUA Y DRENAJE</v>
          </cell>
          <cell r="E79">
            <v>0</v>
          </cell>
          <cell r="F79">
            <v>495</v>
          </cell>
        </row>
        <row r="80">
          <cell r="A80">
            <v>20700</v>
          </cell>
          <cell r="B80">
            <v>207</v>
          </cell>
          <cell r="C80">
            <v>0</v>
          </cell>
          <cell r="D80" t="str">
            <v>INSERCIONES EN EL PERIODICO OFICIAL</v>
          </cell>
          <cell r="E80">
            <v>143157</v>
          </cell>
          <cell r="F80">
            <v>757591</v>
          </cell>
        </row>
        <row r="81">
          <cell r="A81">
            <v>20705</v>
          </cell>
          <cell r="B81">
            <v>207</v>
          </cell>
          <cell r="C81">
            <v>5</v>
          </cell>
          <cell r="D81" t="str">
            <v>SUBSIDIO INSERCIONES PERIODICO OFICIAL</v>
          </cell>
          <cell r="E81">
            <v>-891</v>
          </cell>
          <cell r="F81">
            <v>-12813</v>
          </cell>
        </row>
        <row r="82">
          <cell r="A82">
            <v>20800</v>
          </cell>
          <cell r="B82">
            <v>208</v>
          </cell>
          <cell r="C82">
            <v>0</v>
          </cell>
          <cell r="D82" t="str">
            <v>OFICIALIAS DE REGISTRO CIVIL</v>
          </cell>
          <cell r="E82">
            <v>0</v>
          </cell>
          <cell r="F82">
            <v>0</v>
          </cell>
        </row>
        <row r="83">
          <cell r="A83">
            <v>20801</v>
          </cell>
          <cell r="B83">
            <v>208</v>
          </cell>
          <cell r="C83">
            <v>1</v>
          </cell>
          <cell r="D83" t="str">
            <v>ACTAS DE NACIMIENTO</v>
          </cell>
          <cell r="E83">
            <v>344423</v>
          </cell>
          <cell r="F83">
            <v>2001631</v>
          </cell>
        </row>
        <row r="84">
          <cell r="A84">
            <v>20802</v>
          </cell>
          <cell r="B84">
            <v>208</v>
          </cell>
          <cell r="C84">
            <v>2</v>
          </cell>
          <cell r="D84" t="str">
            <v>ACTAS DE RECONOCIMIENTO DE HIJOS</v>
          </cell>
          <cell r="E84">
            <v>6138</v>
          </cell>
          <cell r="F84">
            <v>29869</v>
          </cell>
        </row>
        <row r="85">
          <cell r="A85">
            <v>20803</v>
          </cell>
          <cell r="B85">
            <v>208</v>
          </cell>
          <cell r="C85">
            <v>3</v>
          </cell>
          <cell r="D85" t="str">
            <v>ACTAS DE ADOPCION O TUTELA</v>
          </cell>
          <cell r="E85">
            <v>846</v>
          </cell>
          <cell r="F85">
            <v>5179</v>
          </cell>
        </row>
        <row r="86">
          <cell r="A86">
            <v>20804</v>
          </cell>
          <cell r="B86">
            <v>208</v>
          </cell>
          <cell r="C86">
            <v>4</v>
          </cell>
          <cell r="D86" t="str">
            <v>ACTAS DE DEFUNCION</v>
          </cell>
          <cell r="E86">
            <v>74288</v>
          </cell>
          <cell r="F86">
            <v>478253</v>
          </cell>
        </row>
        <row r="87">
          <cell r="A87">
            <v>20805</v>
          </cell>
          <cell r="B87">
            <v>208</v>
          </cell>
          <cell r="C87">
            <v>5</v>
          </cell>
          <cell r="D87" t="str">
            <v>ACTAS DE MATRIMONIO EN OFICIALIA</v>
          </cell>
          <cell r="E87">
            <v>168565</v>
          </cell>
          <cell r="F87">
            <v>1016192</v>
          </cell>
        </row>
        <row r="88">
          <cell r="A88">
            <v>20806</v>
          </cell>
          <cell r="B88">
            <v>208</v>
          </cell>
          <cell r="C88">
            <v>6</v>
          </cell>
          <cell r="D88" t="str">
            <v>ACTAS DE MATRIMONIO A DOMICILIO</v>
          </cell>
          <cell r="E88">
            <v>659176</v>
          </cell>
          <cell r="F88">
            <v>3751252</v>
          </cell>
        </row>
        <row r="89">
          <cell r="A89">
            <v>20807</v>
          </cell>
          <cell r="B89">
            <v>208</v>
          </cell>
          <cell r="C89">
            <v>7</v>
          </cell>
          <cell r="D89" t="str">
            <v>ACTAS DE DIVORCIO</v>
          </cell>
          <cell r="E89">
            <v>152764</v>
          </cell>
          <cell r="F89">
            <v>801891</v>
          </cell>
        </row>
        <row r="90">
          <cell r="A90">
            <v>20808</v>
          </cell>
          <cell r="B90">
            <v>208</v>
          </cell>
          <cell r="C90">
            <v>8</v>
          </cell>
          <cell r="D90" t="str">
            <v>COPIAS CERTIFICADAS</v>
          </cell>
          <cell r="E90">
            <v>1825738</v>
          </cell>
          <cell r="F90">
            <v>9838339</v>
          </cell>
        </row>
        <row r="91">
          <cell r="A91">
            <v>20809</v>
          </cell>
          <cell r="B91">
            <v>208</v>
          </cell>
          <cell r="C91">
            <v>9</v>
          </cell>
          <cell r="D91" t="str">
            <v>ANOTACIONES MARGINALES</v>
          </cell>
          <cell r="E91">
            <v>1558795</v>
          </cell>
          <cell r="F91">
            <v>9209255</v>
          </cell>
        </row>
        <row r="92">
          <cell r="A92">
            <v>20820</v>
          </cell>
          <cell r="B92">
            <v>208</v>
          </cell>
          <cell r="C92">
            <v>20</v>
          </cell>
          <cell r="D92" t="str">
            <v>EDIFICIO CENTRAL REG. CIVIL</v>
          </cell>
          <cell r="E92">
            <v>0</v>
          </cell>
          <cell r="F92">
            <v>0</v>
          </cell>
        </row>
        <row r="93">
          <cell r="A93">
            <v>20821</v>
          </cell>
          <cell r="B93">
            <v>208</v>
          </cell>
          <cell r="C93">
            <v>21</v>
          </cell>
          <cell r="D93" t="str">
            <v>ACTAS DE NACIMIENTO</v>
          </cell>
          <cell r="E93">
            <v>0</v>
          </cell>
          <cell r="F93">
            <v>0</v>
          </cell>
        </row>
        <row r="94">
          <cell r="A94">
            <v>20822</v>
          </cell>
          <cell r="B94">
            <v>208</v>
          </cell>
          <cell r="C94">
            <v>22</v>
          </cell>
          <cell r="D94" t="str">
            <v>COPIAS CERTIFICADAS DIRECCION</v>
          </cell>
          <cell r="E94">
            <v>1829778</v>
          </cell>
          <cell r="F94">
            <v>10625790</v>
          </cell>
        </row>
        <row r="95">
          <cell r="A95">
            <v>20823</v>
          </cell>
          <cell r="B95">
            <v>208</v>
          </cell>
          <cell r="C95">
            <v>23</v>
          </cell>
          <cell r="D95" t="str">
            <v>JUICIOS DE ACLARACION</v>
          </cell>
          <cell r="E95">
            <v>56420</v>
          </cell>
          <cell r="F95">
            <v>323595</v>
          </cell>
        </row>
        <row r="96">
          <cell r="A96">
            <v>20824</v>
          </cell>
          <cell r="B96">
            <v>208</v>
          </cell>
          <cell r="C96">
            <v>24</v>
          </cell>
          <cell r="D96" t="str">
            <v>JUICIOS DE RECTIFICACION</v>
          </cell>
          <cell r="E96">
            <v>0</v>
          </cell>
          <cell r="F96">
            <v>727</v>
          </cell>
        </row>
        <row r="97">
          <cell r="A97">
            <v>20825</v>
          </cell>
          <cell r="B97">
            <v>208</v>
          </cell>
          <cell r="C97">
            <v>25</v>
          </cell>
          <cell r="D97" t="str">
            <v>LOCALIZACIONES,SOLTERIAS E INEXISTENCIAS</v>
          </cell>
          <cell r="E97">
            <v>69438</v>
          </cell>
          <cell r="F97">
            <v>373088</v>
          </cell>
        </row>
        <row r="98">
          <cell r="A98">
            <v>20826</v>
          </cell>
          <cell r="B98">
            <v>208</v>
          </cell>
          <cell r="C98">
            <v>26</v>
          </cell>
          <cell r="D98" t="str">
            <v>COPIAS DE ACTAS DE OTROS ESTADOS</v>
          </cell>
          <cell r="E98">
            <v>32663</v>
          </cell>
          <cell r="F98">
            <v>175442</v>
          </cell>
        </row>
        <row r="99">
          <cell r="A99">
            <v>20827</v>
          </cell>
          <cell r="B99">
            <v>208</v>
          </cell>
          <cell r="C99">
            <v>27</v>
          </cell>
          <cell r="D99" t="str">
            <v>ANOTACIONES MARGINALES</v>
          </cell>
          <cell r="E99">
            <v>154686</v>
          </cell>
          <cell r="F99">
            <v>858516</v>
          </cell>
        </row>
        <row r="100">
          <cell r="A100">
            <v>20830</v>
          </cell>
          <cell r="B100">
            <v>208</v>
          </cell>
          <cell r="C100">
            <v>30</v>
          </cell>
          <cell r="D100" t="str">
            <v>DIVERSOS REGISTRO CIVIL</v>
          </cell>
          <cell r="E100">
            <v>0</v>
          </cell>
          <cell r="F100">
            <v>0</v>
          </cell>
        </row>
        <row r="101">
          <cell r="A101">
            <v>20831</v>
          </cell>
          <cell r="B101">
            <v>208</v>
          </cell>
          <cell r="C101">
            <v>31</v>
          </cell>
          <cell r="D101" t="str">
            <v>MODULOS EN TESORERIA</v>
          </cell>
          <cell r="E101">
            <v>7140</v>
          </cell>
          <cell r="F101">
            <v>40442</v>
          </cell>
        </row>
        <row r="102">
          <cell r="A102">
            <v>20832</v>
          </cell>
          <cell r="B102">
            <v>208</v>
          </cell>
          <cell r="C102">
            <v>32</v>
          </cell>
          <cell r="D102" t="str">
            <v>U.R.E.</v>
          </cell>
          <cell r="E102">
            <v>0</v>
          </cell>
          <cell r="F102">
            <v>0</v>
          </cell>
        </row>
        <row r="103">
          <cell r="A103">
            <v>20833</v>
          </cell>
          <cell r="B103">
            <v>208</v>
          </cell>
          <cell r="C103">
            <v>33</v>
          </cell>
          <cell r="D103" t="str">
            <v>COPIAS CERTIFICADAS EN BRIGADAS</v>
          </cell>
          <cell r="E103">
            <v>401884</v>
          </cell>
          <cell r="F103">
            <v>3770424</v>
          </cell>
        </row>
        <row r="104">
          <cell r="A104">
            <v>20834</v>
          </cell>
          <cell r="B104">
            <v>208</v>
          </cell>
          <cell r="C104">
            <v>34</v>
          </cell>
          <cell r="D104" t="str">
            <v>JUICIOS DIVERSOS EN BRIGADAS</v>
          </cell>
          <cell r="E104">
            <v>7007</v>
          </cell>
          <cell r="F104">
            <v>49686</v>
          </cell>
        </row>
        <row r="105">
          <cell r="A105">
            <v>20835</v>
          </cell>
          <cell r="B105">
            <v>208</v>
          </cell>
          <cell r="C105">
            <v>35</v>
          </cell>
          <cell r="D105" t="str">
            <v>SUBSIDIOS SERVICIO REGISTRO CIVIL</v>
          </cell>
          <cell r="E105">
            <v>-476269</v>
          </cell>
          <cell r="F105">
            <v>-4309940.4000000004</v>
          </cell>
        </row>
        <row r="106">
          <cell r="A106">
            <v>20836</v>
          </cell>
          <cell r="B106">
            <v>208</v>
          </cell>
          <cell r="C106">
            <v>36</v>
          </cell>
          <cell r="D106" t="str">
            <v>DIVERSOS</v>
          </cell>
          <cell r="E106">
            <v>23684</v>
          </cell>
          <cell r="F106">
            <v>173817</v>
          </cell>
        </row>
        <row r="107">
          <cell r="A107">
            <v>20800</v>
          </cell>
          <cell r="B107">
            <v>208</v>
          </cell>
          <cell r="C107">
            <v>0</v>
          </cell>
          <cell r="D107" t="str">
            <v>SERVICIOS DE REG. CIVIL</v>
          </cell>
          <cell r="E107">
            <v>0</v>
          </cell>
          <cell r="F107">
            <v>0</v>
          </cell>
        </row>
        <row r="108">
          <cell r="A108">
            <v>21001</v>
          </cell>
          <cell r="B108">
            <v>210</v>
          </cell>
          <cell r="C108">
            <v>1</v>
          </cell>
          <cell r="D108" t="str">
            <v>REGISTROS DE COMPRA VENTA</v>
          </cell>
          <cell r="E108">
            <v>8142819.2999999998</v>
          </cell>
          <cell r="F108">
            <v>40247368.509999998</v>
          </cell>
        </row>
        <row r="109">
          <cell r="A109">
            <v>21002</v>
          </cell>
          <cell r="B109">
            <v>210</v>
          </cell>
          <cell r="C109">
            <v>2</v>
          </cell>
          <cell r="D109" t="str">
            <v>REGISTROS DE HIPOTECAS</v>
          </cell>
          <cell r="E109">
            <v>3545658</v>
          </cell>
          <cell r="F109">
            <v>19110889.66</v>
          </cell>
        </row>
        <row r="110">
          <cell r="A110">
            <v>21003</v>
          </cell>
          <cell r="B110">
            <v>210</v>
          </cell>
          <cell r="C110">
            <v>3</v>
          </cell>
          <cell r="D110" t="str">
            <v>REGISTROS DE DONACIONES</v>
          </cell>
          <cell r="E110">
            <v>653578.74</v>
          </cell>
          <cell r="F110">
            <v>3196553.2</v>
          </cell>
        </row>
        <row r="111">
          <cell r="A111">
            <v>21004</v>
          </cell>
          <cell r="B111">
            <v>210</v>
          </cell>
          <cell r="C111">
            <v>4</v>
          </cell>
          <cell r="D111" t="str">
            <v>REGISTROS DE CREDITOS OTORGADOS</v>
          </cell>
          <cell r="E111">
            <v>775418</v>
          </cell>
          <cell r="F111">
            <v>4355920.63</v>
          </cell>
        </row>
        <row r="112">
          <cell r="A112">
            <v>21005</v>
          </cell>
          <cell r="B112">
            <v>210</v>
          </cell>
          <cell r="C112">
            <v>5</v>
          </cell>
          <cell r="D112" t="str">
            <v>REG. DE AUMENTO O DISMINUCION DE CAPITAL</v>
          </cell>
          <cell r="E112">
            <v>437650</v>
          </cell>
          <cell r="F112">
            <v>2211398</v>
          </cell>
        </row>
        <row r="113">
          <cell r="A113">
            <v>21006</v>
          </cell>
          <cell r="B113">
            <v>210</v>
          </cell>
          <cell r="C113">
            <v>6</v>
          </cell>
          <cell r="D113" t="str">
            <v>REGISTRO DE INSCRIPCION DE SOCIEDADES</v>
          </cell>
          <cell r="E113">
            <v>202496</v>
          </cell>
          <cell r="F113">
            <v>917535</v>
          </cell>
        </row>
        <row r="114">
          <cell r="A114">
            <v>21007</v>
          </cell>
          <cell r="B114">
            <v>210</v>
          </cell>
          <cell r="C114">
            <v>7</v>
          </cell>
          <cell r="D114" t="str">
            <v>REGISTRO DE SENTENCIAS Y SOCIEDADES</v>
          </cell>
          <cell r="E114">
            <v>30476</v>
          </cell>
          <cell r="F114">
            <v>133614</v>
          </cell>
        </row>
        <row r="115">
          <cell r="A115">
            <v>21008</v>
          </cell>
          <cell r="B115">
            <v>210</v>
          </cell>
          <cell r="C115">
            <v>8</v>
          </cell>
          <cell r="D115" t="str">
            <v>REGISTRO DE CONSTANCIAS Y CERTIFICADOS</v>
          </cell>
          <cell r="E115">
            <v>1554776.8</v>
          </cell>
          <cell r="F115">
            <v>8624351.8000000007</v>
          </cell>
        </row>
        <row r="116">
          <cell r="A116">
            <v>21009</v>
          </cell>
          <cell r="B116">
            <v>210</v>
          </cell>
          <cell r="C116">
            <v>9</v>
          </cell>
          <cell r="D116" t="str">
            <v>REGISTRO DE ARRENDAMIENTO</v>
          </cell>
          <cell r="E116">
            <v>8711</v>
          </cell>
          <cell r="F116">
            <v>104231</v>
          </cell>
        </row>
        <row r="117">
          <cell r="A117">
            <v>21010</v>
          </cell>
          <cell r="B117">
            <v>210</v>
          </cell>
          <cell r="C117">
            <v>10</v>
          </cell>
          <cell r="D117" t="str">
            <v>REGISTRO DE RECONOCIMIENTO DE ADEUDO</v>
          </cell>
          <cell r="E117">
            <v>159847</v>
          </cell>
          <cell r="F117">
            <v>1009262</v>
          </cell>
        </row>
        <row r="118">
          <cell r="A118">
            <v>21011</v>
          </cell>
          <cell r="B118">
            <v>210</v>
          </cell>
          <cell r="C118">
            <v>11</v>
          </cell>
          <cell r="D118" t="str">
            <v>REGISTRO DE CANCELACIONES</v>
          </cell>
          <cell r="E118">
            <v>520592</v>
          </cell>
          <cell r="F118">
            <v>2867791.5</v>
          </cell>
        </row>
        <row r="119">
          <cell r="A119">
            <v>21012</v>
          </cell>
          <cell r="B119">
            <v>210</v>
          </cell>
          <cell r="C119">
            <v>12</v>
          </cell>
          <cell r="D119" t="str">
            <v>REGISTRO DE DERECHOS POR HOJA</v>
          </cell>
          <cell r="E119">
            <v>306601</v>
          </cell>
          <cell r="F119">
            <v>1682888</v>
          </cell>
        </row>
        <row r="120">
          <cell r="A120">
            <v>21013</v>
          </cell>
          <cell r="B120">
            <v>210</v>
          </cell>
          <cell r="C120">
            <v>13</v>
          </cell>
          <cell r="D120" t="str">
            <v>REGISTRO DE EMBARGOS</v>
          </cell>
          <cell r="E120">
            <v>262681</v>
          </cell>
          <cell r="F120">
            <v>1786942.5</v>
          </cell>
        </row>
        <row r="121">
          <cell r="A121">
            <v>21014</v>
          </cell>
          <cell r="B121">
            <v>210</v>
          </cell>
          <cell r="C121">
            <v>14</v>
          </cell>
          <cell r="D121" t="str">
            <v>REGISTRO DE HIJUELAS</v>
          </cell>
          <cell r="E121">
            <v>312744</v>
          </cell>
          <cell r="F121">
            <v>1533781</v>
          </cell>
        </row>
        <row r="122">
          <cell r="A122">
            <v>21015</v>
          </cell>
          <cell r="B122">
            <v>210</v>
          </cell>
          <cell r="C122">
            <v>15</v>
          </cell>
          <cell r="D122" t="str">
            <v>OTROS REGISTROS DEL REG PUB DE LA PROP</v>
          </cell>
          <cell r="E122">
            <v>4123753.35</v>
          </cell>
          <cell r="F122">
            <v>22478639.190000001</v>
          </cell>
        </row>
        <row r="123">
          <cell r="A123">
            <v>21000</v>
          </cell>
          <cell r="B123">
            <v>210</v>
          </cell>
          <cell r="C123">
            <v>0</v>
          </cell>
          <cell r="D123" t="str">
            <v>SERVICIOS DE REG. PUBLICO</v>
          </cell>
          <cell r="E123">
            <v>21037802.190000001</v>
          </cell>
          <cell r="F123">
            <v>110261165.98999999</v>
          </cell>
        </row>
        <row r="124">
          <cell r="A124">
            <v>21100</v>
          </cell>
          <cell r="B124">
            <v>211</v>
          </cell>
          <cell r="C124">
            <v>0</v>
          </cell>
          <cell r="D124" t="str">
            <v>AUTORIZACION DE PROTOCOLOS</v>
          </cell>
          <cell r="E124">
            <v>8204</v>
          </cell>
          <cell r="F124">
            <v>145803</v>
          </cell>
        </row>
        <row r="125">
          <cell r="A125">
            <v>21000</v>
          </cell>
          <cell r="B125">
            <v>210</v>
          </cell>
          <cell r="C125">
            <v>0</v>
          </cell>
          <cell r="D125" t="str">
            <v>SERVICIOS DE REG. PUBLICO</v>
          </cell>
          <cell r="E125">
            <v>0</v>
          </cell>
          <cell r="F125">
            <v>0</v>
          </cell>
        </row>
        <row r="126">
          <cell r="A126">
            <v>21101</v>
          </cell>
          <cell r="B126">
            <v>211</v>
          </cell>
          <cell r="C126">
            <v>1</v>
          </cell>
          <cell r="D126" t="str">
            <v>APERTURA DE FOLIOS DE PROTOCOLOS</v>
          </cell>
          <cell r="E126">
            <v>1173300</v>
          </cell>
          <cell r="F126">
            <v>2952660</v>
          </cell>
        </row>
        <row r="127">
          <cell r="A127">
            <v>21000</v>
          </cell>
          <cell r="B127">
            <v>210</v>
          </cell>
          <cell r="C127">
            <v>0</v>
          </cell>
          <cell r="D127" t="str">
            <v>SERVICIOS DE REG. PUBLICO</v>
          </cell>
          <cell r="E127">
            <v>0</v>
          </cell>
          <cell r="F127">
            <v>0</v>
          </cell>
        </row>
        <row r="128">
          <cell r="A128">
            <v>21102</v>
          </cell>
          <cell r="B128">
            <v>211</v>
          </cell>
          <cell r="C128">
            <v>2</v>
          </cell>
          <cell r="D128" t="str">
            <v>CIERRE DE FOLIOS DE PROTOCOLOS</v>
          </cell>
          <cell r="E128">
            <v>302400</v>
          </cell>
          <cell r="F128">
            <v>1122301</v>
          </cell>
        </row>
        <row r="129">
          <cell r="A129">
            <v>21300</v>
          </cell>
          <cell r="B129">
            <v>213</v>
          </cell>
          <cell r="C129">
            <v>0</v>
          </cell>
          <cell r="D129" t="str">
            <v>EXPEDICION DE CERTIFICADOS</v>
          </cell>
          <cell r="E129">
            <v>139221.48000000001</v>
          </cell>
          <cell r="F129">
            <v>726905.53</v>
          </cell>
        </row>
        <row r="130">
          <cell r="A130">
            <v>21301</v>
          </cell>
          <cell r="B130">
            <v>213</v>
          </cell>
          <cell r="C130">
            <v>1</v>
          </cell>
          <cell r="D130" t="str">
            <v>EXP.DE CARTAS DE NO ANTECEDENTES PENALES</v>
          </cell>
          <cell r="E130">
            <v>447111</v>
          </cell>
          <cell r="F130">
            <v>2939613</v>
          </cell>
        </row>
        <row r="131">
          <cell r="A131">
            <v>21306</v>
          </cell>
          <cell r="B131">
            <v>213</v>
          </cell>
          <cell r="C131">
            <v>6</v>
          </cell>
          <cell r="D131" t="str">
            <v>SUB.CARTAS DE NO ANTECEDENTES PENALES</v>
          </cell>
          <cell r="E131">
            <v>0</v>
          </cell>
          <cell r="F131">
            <v>0</v>
          </cell>
        </row>
        <row r="132">
          <cell r="A132">
            <v>21400</v>
          </cell>
          <cell r="B132">
            <v>214</v>
          </cell>
          <cell r="C132">
            <v>0</v>
          </cell>
          <cell r="D132" t="str">
            <v>LEGALIZACION DE FIRMAS</v>
          </cell>
          <cell r="E132">
            <v>95438</v>
          </cell>
          <cell r="F132">
            <v>510370</v>
          </cell>
        </row>
        <row r="133">
          <cell r="A133">
            <v>21500</v>
          </cell>
          <cell r="B133">
            <v>215</v>
          </cell>
          <cell r="C133">
            <v>0</v>
          </cell>
          <cell r="D133" t="str">
            <v>REGISTRO DE TITULOS PROFESIONALES</v>
          </cell>
          <cell r="E133">
            <v>3186</v>
          </cell>
          <cell r="F133">
            <v>21466</v>
          </cell>
        </row>
        <row r="134">
          <cell r="A134">
            <v>21800</v>
          </cell>
          <cell r="B134">
            <v>218</v>
          </cell>
          <cell r="C134">
            <v>0</v>
          </cell>
          <cell r="D134" t="str">
            <v>CONCURSOS PUBLICOS/DIR. ADQUISICIONES</v>
          </cell>
          <cell r="E134">
            <v>14000</v>
          </cell>
          <cell r="F134">
            <v>208502.48</v>
          </cell>
        </row>
        <row r="135">
          <cell r="A135">
            <v>22101</v>
          </cell>
          <cell r="B135">
            <v>221</v>
          </cell>
          <cell r="C135">
            <v>1</v>
          </cell>
          <cell r="D135" t="str">
            <v>SOLICITUD DE SUBDIV. FUSIONES Y RELOTIF.</v>
          </cell>
          <cell r="E135">
            <v>0</v>
          </cell>
          <cell r="F135">
            <v>0</v>
          </cell>
        </row>
        <row r="136">
          <cell r="A136">
            <v>22102</v>
          </cell>
          <cell r="B136">
            <v>221</v>
          </cell>
          <cell r="C136">
            <v>2</v>
          </cell>
          <cell r="D136" t="str">
            <v>SOLICITUD DE LICENCIAS DE USO DE SUELO</v>
          </cell>
          <cell r="E136">
            <v>0</v>
          </cell>
          <cell r="F136">
            <v>0</v>
          </cell>
        </row>
        <row r="137">
          <cell r="A137">
            <v>22103</v>
          </cell>
          <cell r="B137">
            <v>221</v>
          </cell>
          <cell r="C137">
            <v>3</v>
          </cell>
          <cell r="D137" t="str">
            <v>SOLICITUD DE FACTIBILIDAD Y AUT DE COND</v>
          </cell>
          <cell r="E137">
            <v>0</v>
          </cell>
          <cell r="F137">
            <v>0</v>
          </cell>
        </row>
        <row r="138">
          <cell r="A138">
            <v>22104</v>
          </cell>
          <cell r="B138">
            <v>221</v>
          </cell>
          <cell r="C138">
            <v>4</v>
          </cell>
          <cell r="D138" t="str">
            <v>AUTORIZACION DE FRACCIONAMIENTOS</v>
          </cell>
          <cell r="E138">
            <v>0</v>
          </cell>
          <cell r="F138">
            <v>0</v>
          </cell>
        </row>
        <row r="139">
          <cell r="A139">
            <v>22105</v>
          </cell>
          <cell r="B139">
            <v>221</v>
          </cell>
          <cell r="C139">
            <v>5</v>
          </cell>
          <cell r="D139" t="str">
            <v>SOLICITUD DE REGULARIZACIONES</v>
          </cell>
          <cell r="E139">
            <v>0</v>
          </cell>
          <cell r="F139">
            <v>0</v>
          </cell>
        </row>
        <row r="140">
          <cell r="A140">
            <v>22106</v>
          </cell>
          <cell r="B140">
            <v>221</v>
          </cell>
          <cell r="C140">
            <v>6</v>
          </cell>
          <cell r="D140" t="str">
            <v>OTRAS SOLICITUDES DE SEDUOP</v>
          </cell>
          <cell r="E140">
            <v>0</v>
          </cell>
          <cell r="F140">
            <v>0</v>
          </cell>
        </row>
        <row r="141">
          <cell r="A141">
            <v>22100</v>
          </cell>
          <cell r="B141">
            <v>221</v>
          </cell>
          <cell r="C141">
            <v>0</v>
          </cell>
          <cell r="D141" t="str">
            <v>SERVICIOS DE LA SEDUOP</v>
          </cell>
          <cell r="E141">
            <v>0</v>
          </cell>
          <cell r="F141">
            <v>0</v>
          </cell>
        </row>
        <row r="142">
          <cell r="A142">
            <v>22300</v>
          </cell>
          <cell r="B142">
            <v>223</v>
          </cell>
          <cell r="C142">
            <v>0</v>
          </cell>
          <cell r="D142" t="str">
            <v>POR INTRODUCCION DE SERVICIOS</v>
          </cell>
          <cell r="E142">
            <v>0</v>
          </cell>
          <cell r="F142">
            <v>0</v>
          </cell>
        </row>
        <row r="143">
          <cell r="A143">
            <v>22301</v>
          </cell>
          <cell r="B143">
            <v>223</v>
          </cell>
          <cell r="C143">
            <v>1</v>
          </cell>
          <cell r="D143" t="str">
            <v>SERVICIOS DE AGUA Y DRENAJE</v>
          </cell>
          <cell r="E143">
            <v>0</v>
          </cell>
          <cell r="F143">
            <v>0</v>
          </cell>
        </row>
        <row r="144">
          <cell r="A144">
            <v>22300</v>
          </cell>
          <cell r="B144">
            <v>223</v>
          </cell>
          <cell r="C144">
            <v>0</v>
          </cell>
          <cell r="D144" t="str">
            <v>POR INTRODUCCION DE SERVICIOS</v>
          </cell>
          <cell r="E144">
            <v>0</v>
          </cell>
          <cell r="F144">
            <v>0</v>
          </cell>
        </row>
        <row r="145">
          <cell r="A145">
            <v>22400</v>
          </cell>
          <cell r="B145">
            <v>224</v>
          </cell>
          <cell r="C145">
            <v>0</v>
          </cell>
          <cell r="D145" t="str">
            <v>EXAMEN Y REF. DE PATENTE DE NOTARIOS PUB</v>
          </cell>
          <cell r="E145">
            <v>4039</v>
          </cell>
          <cell r="F145">
            <v>150798</v>
          </cell>
        </row>
        <row r="146">
          <cell r="A146">
            <v>23000</v>
          </cell>
          <cell r="B146">
            <v>230</v>
          </cell>
          <cell r="C146">
            <v>0</v>
          </cell>
          <cell r="D146" t="str">
            <v>AGENCIA P/LA RACIONAL.Y MOD.TRANSP.PUB.</v>
          </cell>
          <cell r="E146">
            <v>0</v>
          </cell>
          <cell r="F146">
            <v>0</v>
          </cell>
        </row>
        <row r="147">
          <cell r="A147">
            <v>23001</v>
          </cell>
          <cell r="B147">
            <v>230</v>
          </cell>
          <cell r="C147">
            <v>1</v>
          </cell>
          <cell r="D147" t="str">
            <v>EXPEDICION O REFRENDO DE LA CONCESION</v>
          </cell>
          <cell r="E147">
            <v>0</v>
          </cell>
          <cell r="F147">
            <v>472</v>
          </cell>
        </row>
        <row r="148">
          <cell r="A148">
            <v>23002</v>
          </cell>
          <cell r="B148">
            <v>230</v>
          </cell>
          <cell r="C148">
            <v>2</v>
          </cell>
          <cell r="D148" t="str">
            <v>TRAMITE DE CESION DE DER.DE LA CONCESION</v>
          </cell>
          <cell r="E148">
            <v>344268</v>
          </cell>
          <cell r="F148">
            <v>1685970</v>
          </cell>
        </row>
        <row r="149">
          <cell r="A149">
            <v>23003</v>
          </cell>
          <cell r="B149">
            <v>230</v>
          </cell>
          <cell r="C149">
            <v>3</v>
          </cell>
          <cell r="D149" t="str">
            <v>REP.DE DOC.EN EL QUE CONSTA LA CONCESION</v>
          </cell>
          <cell r="E149">
            <v>0</v>
          </cell>
          <cell r="F149">
            <v>0</v>
          </cell>
        </row>
        <row r="150">
          <cell r="A150">
            <v>23004</v>
          </cell>
          <cell r="B150">
            <v>230</v>
          </cell>
          <cell r="C150">
            <v>4</v>
          </cell>
          <cell r="D150" t="str">
            <v>CAMBIO DE VEHICULO OBJ.DE LA CONCESION</v>
          </cell>
          <cell r="E150">
            <v>132632</v>
          </cell>
          <cell r="F150">
            <v>970667</v>
          </cell>
        </row>
        <row r="151">
          <cell r="A151">
            <v>26200</v>
          </cell>
          <cell r="B151">
            <v>262</v>
          </cell>
          <cell r="C151">
            <v>0</v>
          </cell>
          <cell r="D151" t="str">
            <v>CERTIFICACION</v>
          </cell>
          <cell r="E151">
            <v>0</v>
          </cell>
          <cell r="F151">
            <v>0</v>
          </cell>
        </row>
        <row r="152">
          <cell r="A152">
            <v>26201</v>
          </cell>
          <cell r="B152">
            <v>262</v>
          </cell>
          <cell r="C152">
            <v>1</v>
          </cell>
          <cell r="D152" t="str">
            <v>CERTIFICACION RECIBOS SUELDOS</v>
          </cell>
          <cell r="E152">
            <v>1645</v>
          </cell>
          <cell r="F152">
            <v>10246</v>
          </cell>
        </row>
        <row r="153">
          <cell r="A153">
            <v>26202</v>
          </cell>
          <cell r="B153">
            <v>262</v>
          </cell>
          <cell r="C153">
            <v>2</v>
          </cell>
          <cell r="D153" t="str">
            <v>CONSTANCIA O CARTA DE NO INHABILITACION</v>
          </cell>
          <cell r="E153">
            <v>17860</v>
          </cell>
          <cell r="F153">
            <v>116513</v>
          </cell>
        </row>
        <row r="154">
          <cell r="A154">
            <v>26203</v>
          </cell>
          <cell r="B154">
            <v>262</v>
          </cell>
          <cell r="C154">
            <v>3</v>
          </cell>
          <cell r="D154" t="str">
            <v>COPIAS DIVERSAS</v>
          </cell>
          <cell r="E154">
            <v>182151</v>
          </cell>
          <cell r="F154">
            <v>909347.31</v>
          </cell>
        </row>
        <row r="155">
          <cell r="A155">
            <v>26204</v>
          </cell>
          <cell r="B155">
            <v>262</v>
          </cell>
          <cell r="C155">
            <v>4</v>
          </cell>
          <cell r="D155" t="str">
            <v>BUSQUEDA Y LOCALIZACION DE DOCUMENTOS</v>
          </cell>
          <cell r="E155">
            <v>0</v>
          </cell>
          <cell r="F155">
            <v>2174.8000000000002</v>
          </cell>
        </row>
        <row r="156">
          <cell r="A156">
            <v>26300</v>
          </cell>
          <cell r="B156">
            <v>263</v>
          </cell>
          <cell r="C156">
            <v>0</v>
          </cell>
          <cell r="D156" t="str">
            <v>DERECHOS DE CONTROL VEHICULAR</v>
          </cell>
          <cell r="E156">
            <v>0</v>
          </cell>
          <cell r="F156">
            <v>0</v>
          </cell>
        </row>
        <row r="157">
          <cell r="A157">
            <v>26301</v>
          </cell>
          <cell r="B157">
            <v>263</v>
          </cell>
          <cell r="C157">
            <v>1</v>
          </cell>
          <cell r="D157" t="str">
            <v>DERECHOS DE CONTROL VEHICULAR PTE. AÑO</v>
          </cell>
          <cell r="E157">
            <v>0</v>
          </cell>
          <cell r="F157">
            <v>0</v>
          </cell>
        </row>
        <row r="158">
          <cell r="A158">
            <v>26302</v>
          </cell>
          <cell r="B158">
            <v>263</v>
          </cell>
          <cell r="C158">
            <v>2</v>
          </cell>
          <cell r="D158" t="str">
            <v>DERECHOS DE CONTROL VEHICULAR REZAGOS</v>
          </cell>
          <cell r="E158">
            <v>0</v>
          </cell>
          <cell r="F158">
            <v>0</v>
          </cell>
        </row>
        <row r="159">
          <cell r="A159">
            <v>26303</v>
          </cell>
          <cell r="B159">
            <v>263</v>
          </cell>
          <cell r="C159">
            <v>3</v>
          </cell>
          <cell r="D159" t="str">
            <v>EXP.DE CERTIFICADOS DE CONTROL VEHICULAR</v>
          </cell>
          <cell r="E159">
            <v>0</v>
          </cell>
          <cell r="F159">
            <v>0</v>
          </cell>
        </row>
        <row r="160">
          <cell r="A160">
            <v>26304</v>
          </cell>
          <cell r="B160">
            <v>263</v>
          </cell>
          <cell r="C160">
            <v>4</v>
          </cell>
          <cell r="D160" t="str">
            <v>EXP.DE CERT.DE CTRL.VEH.OTROS ESTADOS</v>
          </cell>
          <cell r="E160">
            <v>0</v>
          </cell>
          <cell r="F160">
            <v>0</v>
          </cell>
        </row>
        <row r="161">
          <cell r="A161">
            <v>26305</v>
          </cell>
          <cell r="B161">
            <v>263</v>
          </cell>
          <cell r="C161">
            <v>5</v>
          </cell>
          <cell r="D161" t="str">
            <v>EXP.DE CERT.DE DOC.DE CTRL.VEHICULAR</v>
          </cell>
          <cell r="E161">
            <v>0</v>
          </cell>
          <cell r="F161">
            <v>0</v>
          </cell>
        </row>
        <row r="162">
          <cell r="A162">
            <v>26400</v>
          </cell>
          <cell r="B162">
            <v>264</v>
          </cell>
          <cell r="C162">
            <v>0</v>
          </cell>
          <cell r="D162" t="str">
            <v>PLACAS DE CIRCULACION VEHICULAR</v>
          </cell>
          <cell r="E162">
            <v>0</v>
          </cell>
          <cell r="F162">
            <v>0</v>
          </cell>
        </row>
        <row r="163">
          <cell r="A163">
            <v>26500</v>
          </cell>
          <cell r="B163">
            <v>265</v>
          </cell>
          <cell r="C163">
            <v>0</v>
          </cell>
          <cell r="D163" t="str">
            <v>LICENCIAS DE MANEJAR</v>
          </cell>
          <cell r="E163">
            <v>0</v>
          </cell>
          <cell r="F163">
            <v>0</v>
          </cell>
        </row>
        <row r="164">
          <cell r="A164">
            <v>26503</v>
          </cell>
          <cell r="B164">
            <v>265</v>
          </cell>
          <cell r="C164">
            <v>3</v>
          </cell>
          <cell r="D164" t="str">
            <v>EXP.DE CERT.DE LICENCIAS DE CONDUCIR</v>
          </cell>
          <cell r="E164">
            <v>0</v>
          </cell>
          <cell r="F164">
            <v>0</v>
          </cell>
        </row>
        <row r="165">
          <cell r="A165">
            <v>26600</v>
          </cell>
          <cell r="B165">
            <v>266</v>
          </cell>
          <cell r="C165">
            <v>0</v>
          </cell>
          <cell r="D165" t="str">
            <v>DUPLICADOS DE LICENCIAS</v>
          </cell>
          <cell r="E165">
            <v>0</v>
          </cell>
          <cell r="F165">
            <v>0</v>
          </cell>
        </row>
        <row r="166">
          <cell r="A166">
            <v>26700</v>
          </cell>
          <cell r="B166">
            <v>267</v>
          </cell>
          <cell r="C166">
            <v>0</v>
          </cell>
          <cell r="D166" t="str">
            <v>DUPLICADOS DE TARJETAS DE CIRCULACION</v>
          </cell>
          <cell r="E166">
            <v>0</v>
          </cell>
          <cell r="F166">
            <v>0</v>
          </cell>
        </row>
        <row r="167">
          <cell r="A167">
            <v>26800</v>
          </cell>
          <cell r="B167">
            <v>268</v>
          </cell>
          <cell r="C167">
            <v>0</v>
          </cell>
          <cell r="D167" t="str">
            <v>BAJAS DE VEHICULOS DE MOTOR</v>
          </cell>
          <cell r="E167">
            <v>0</v>
          </cell>
          <cell r="F167">
            <v>0</v>
          </cell>
        </row>
        <row r="168">
          <cell r="A168">
            <v>27500</v>
          </cell>
          <cell r="B168">
            <v>275</v>
          </cell>
          <cell r="C168">
            <v>0</v>
          </cell>
          <cell r="D168" t="str">
            <v>SUBSIDIO POR REG. PUBLICO DE LA PROP.</v>
          </cell>
          <cell r="E168">
            <v>-5773853.5899999999</v>
          </cell>
          <cell r="F168">
            <v>-33601289.450000003</v>
          </cell>
        </row>
        <row r="169">
          <cell r="A169">
            <v>27900</v>
          </cell>
          <cell r="B169">
            <v>279</v>
          </cell>
          <cell r="C169">
            <v>0</v>
          </cell>
          <cell r="D169" t="str">
            <v>DEVOLUCION DE DERECHOS</v>
          </cell>
          <cell r="E169">
            <v>0</v>
          </cell>
          <cell r="F169">
            <v>0</v>
          </cell>
        </row>
        <row r="170">
          <cell r="A170">
            <v>27901</v>
          </cell>
          <cell r="B170">
            <v>279</v>
          </cell>
          <cell r="C170">
            <v>1</v>
          </cell>
          <cell r="D170" t="str">
            <v>DEV.REG.PUB. DE LA PROPIEDAD</v>
          </cell>
          <cell r="E170">
            <v>-79649</v>
          </cell>
          <cell r="F170">
            <v>-300855</v>
          </cell>
        </row>
        <row r="171">
          <cell r="A171">
            <v>27902</v>
          </cell>
          <cell r="B171">
            <v>279</v>
          </cell>
          <cell r="C171">
            <v>2</v>
          </cell>
          <cell r="D171" t="str">
            <v>DEV. SERVICIOS DE CATASTRO</v>
          </cell>
          <cell r="E171">
            <v>0</v>
          </cell>
          <cell r="F171">
            <v>0</v>
          </cell>
        </row>
        <row r="172">
          <cell r="A172">
            <v>27903</v>
          </cell>
          <cell r="B172">
            <v>279</v>
          </cell>
          <cell r="C172">
            <v>3</v>
          </cell>
          <cell r="D172" t="str">
            <v>DEV. CONTROL VEHICULAR</v>
          </cell>
          <cell r="E172">
            <v>-14899</v>
          </cell>
          <cell r="F172">
            <v>-29307</v>
          </cell>
        </row>
        <row r="173">
          <cell r="A173">
            <v>27907</v>
          </cell>
          <cell r="B173">
            <v>279</v>
          </cell>
          <cell r="C173">
            <v>7</v>
          </cell>
          <cell r="D173" t="str">
            <v>DEVOLUCION SERVICIOS DE REGISTRO CIVIL</v>
          </cell>
          <cell r="E173">
            <v>0</v>
          </cell>
          <cell r="F173">
            <v>0</v>
          </cell>
        </row>
        <row r="174">
          <cell r="A174">
            <v>27908</v>
          </cell>
          <cell r="B174">
            <v>279</v>
          </cell>
          <cell r="C174">
            <v>8</v>
          </cell>
          <cell r="D174" t="str">
            <v>DEV. DIVERSOS DERECHOS</v>
          </cell>
          <cell r="E174">
            <v>-5033.04</v>
          </cell>
          <cell r="F174">
            <v>-30036.04</v>
          </cell>
        </row>
        <row r="175">
          <cell r="A175">
            <v>27910</v>
          </cell>
          <cell r="B175">
            <v>279</v>
          </cell>
          <cell r="C175">
            <v>10</v>
          </cell>
          <cell r="D175" t="str">
            <v>ACTUALIZACION E INTERESES DEV.DERECHOS</v>
          </cell>
          <cell r="E175">
            <v>0</v>
          </cell>
          <cell r="F175">
            <v>-2157.4499999999998</v>
          </cell>
        </row>
        <row r="176">
          <cell r="A176">
            <v>28001</v>
          </cell>
          <cell r="B176">
            <v>280</v>
          </cell>
          <cell r="C176">
            <v>1</v>
          </cell>
          <cell r="D176" t="str">
            <v>SUBSIDIO 10% Y 5%</v>
          </cell>
          <cell r="E176">
            <v>0</v>
          </cell>
          <cell r="F176">
            <v>0</v>
          </cell>
        </row>
        <row r="177">
          <cell r="A177">
            <v>28002</v>
          </cell>
          <cell r="B177">
            <v>280</v>
          </cell>
          <cell r="C177">
            <v>2</v>
          </cell>
          <cell r="D177" t="str">
            <v>SUBSIDIO ANTIGÜEDAD 5 AÑOS</v>
          </cell>
          <cell r="E177">
            <v>0</v>
          </cell>
          <cell r="F177">
            <v>0</v>
          </cell>
        </row>
        <row r="178">
          <cell r="A178">
            <v>28003</v>
          </cell>
          <cell r="B178">
            <v>280</v>
          </cell>
          <cell r="C178">
            <v>3</v>
          </cell>
          <cell r="D178" t="str">
            <v>SUBSIDIO ANTIGÜEDAD 10 AÑOS</v>
          </cell>
          <cell r="E178">
            <v>0</v>
          </cell>
          <cell r="F178">
            <v>0</v>
          </cell>
        </row>
        <row r="179">
          <cell r="A179">
            <v>28004</v>
          </cell>
          <cell r="B179">
            <v>280</v>
          </cell>
          <cell r="C179">
            <v>4</v>
          </cell>
          <cell r="D179" t="str">
            <v>SUBSIDIO LAMINAS CONTROL VEHICULAR</v>
          </cell>
          <cell r="E179">
            <v>0</v>
          </cell>
          <cell r="F179">
            <v>0</v>
          </cell>
        </row>
        <row r="180">
          <cell r="A180">
            <v>28005</v>
          </cell>
          <cell r="B180">
            <v>280</v>
          </cell>
          <cell r="C180">
            <v>5</v>
          </cell>
          <cell r="D180" t="str">
            <v>SUBSIDIO DERECHOS CONTROL VEHICULAR</v>
          </cell>
          <cell r="E180">
            <v>0</v>
          </cell>
          <cell r="F180">
            <v>0</v>
          </cell>
        </row>
        <row r="181">
          <cell r="A181">
            <v>28006</v>
          </cell>
          <cell r="B181">
            <v>280</v>
          </cell>
          <cell r="C181">
            <v>6</v>
          </cell>
          <cell r="D181" t="str">
            <v>SUBSIDIOS LICENCIAS DE MANEJO</v>
          </cell>
          <cell r="E181">
            <v>0</v>
          </cell>
          <cell r="F181">
            <v>0</v>
          </cell>
        </row>
        <row r="182">
          <cell r="A182">
            <v>28007</v>
          </cell>
          <cell r="B182">
            <v>280</v>
          </cell>
          <cell r="C182">
            <v>7</v>
          </cell>
          <cell r="D182" t="str">
            <v>SUB MAT.DE CONT.VEH.A PERS.MAYORES 65AÑO</v>
          </cell>
          <cell r="E182">
            <v>0</v>
          </cell>
          <cell r="F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 t="str">
            <v>TOTAL DERECHOS</v>
          </cell>
          <cell r="E183">
            <v>33477545.91</v>
          </cell>
          <cell r="F183">
            <v>171553034.16999999</v>
          </cell>
        </row>
        <row r="184">
          <cell r="A184">
            <v>0</v>
          </cell>
          <cell r="B184">
            <v>0</v>
          </cell>
          <cell r="C184">
            <v>0</v>
          </cell>
          <cell r="D184" t="str">
            <v>P R O D U C T O S</v>
          </cell>
          <cell r="E184">
            <v>0</v>
          </cell>
          <cell r="F184">
            <v>0</v>
          </cell>
        </row>
        <row r="185">
          <cell r="A185">
            <v>30200</v>
          </cell>
          <cell r="B185">
            <v>302</v>
          </cell>
          <cell r="C185">
            <v>0</v>
          </cell>
          <cell r="D185" t="str">
            <v>VENTA DE LEYES Y PAPELERIA OFICIAL</v>
          </cell>
          <cell r="E185">
            <v>2750</v>
          </cell>
          <cell r="F185">
            <v>14070.5</v>
          </cell>
        </row>
        <row r="186">
          <cell r="A186">
            <v>30201</v>
          </cell>
          <cell r="B186">
            <v>302</v>
          </cell>
          <cell r="C186">
            <v>1</v>
          </cell>
          <cell r="D186" t="str">
            <v>VENTA DE IMPRESOS (INFORMATEL)</v>
          </cell>
          <cell r="E186">
            <v>100</v>
          </cell>
          <cell r="F186">
            <v>33556</v>
          </cell>
        </row>
        <row r="187">
          <cell r="A187">
            <v>30300</v>
          </cell>
          <cell r="B187">
            <v>303</v>
          </cell>
          <cell r="C187">
            <v>0</v>
          </cell>
          <cell r="D187" t="str">
            <v>VENTA DE IMPRESOS IMPRENTA DEL ESTADO</v>
          </cell>
          <cell r="E187">
            <v>31617.48</v>
          </cell>
          <cell r="F187">
            <v>223036.55</v>
          </cell>
        </row>
        <row r="188">
          <cell r="A188">
            <v>30500</v>
          </cell>
          <cell r="B188">
            <v>305</v>
          </cell>
          <cell r="C188">
            <v>0</v>
          </cell>
          <cell r="D188" t="str">
            <v>DEL PERIODICO OFICIAL</v>
          </cell>
          <cell r="E188">
            <v>3544</v>
          </cell>
          <cell r="F188">
            <v>29125</v>
          </cell>
        </row>
        <row r="189">
          <cell r="A189">
            <v>30600</v>
          </cell>
          <cell r="B189">
            <v>306</v>
          </cell>
          <cell r="C189">
            <v>0</v>
          </cell>
          <cell r="D189" t="str">
            <v>VENTA DE PAPELERIA DIVERSA</v>
          </cell>
          <cell r="E189">
            <v>48439</v>
          </cell>
          <cell r="F189">
            <v>385799.5</v>
          </cell>
        </row>
        <row r="190">
          <cell r="A190">
            <v>30701</v>
          </cell>
          <cell r="B190">
            <v>307</v>
          </cell>
          <cell r="C190">
            <v>1</v>
          </cell>
          <cell r="D190" t="str">
            <v>INSERCIONES EN EL BOLETIN JUDICIAL</v>
          </cell>
          <cell r="E190">
            <v>87872.5</v>
          </cell>
          <cell r="F190">
            <v>284359</v>
          </cell>
        </row>
        <row r="191">
          <cell r="A191">
            <v>30702</v>
          </cell>
          <cell r="B191">
            <v>307</v>
          </cell>
          <cell r="C191">
            <v>2</v>
          </cell>
          <cell r="D191" t="str">
            <v>VENTA DEL BOLETIN JUDICIAL</v>
          </cell>
          <cell r="E191">
            <v>0</v>
          </cell>
          <cell r="F191">
            <v>0</v>
          </cell>
        </row>
        <row r="192">
          <cell r="A192">
            <v>30703</v>
          </cell>
          <cell r="B192">
            <v>307</v>
          </cell>
          <cell r="C192">
            <v>3</v>
          </cell>
          <cell r="D192" t="str">
            <v>COPIAS SIMPLES</v>
          </cell>
          <cell r="E192">
            <v>249492</v>
          </cell>
          <cell r="F192">
            <v>628959</v>
          </cell>
        </row>
        <row r="193">
          <cell r="A193">
            <v>30801</v>
          </cell>
          <cell r="B193">
            <v>308</v>
          </cell>
          <cell r="C193">
            <v>1</v>
          </cell>
          <cell r="D193" t="str">
            <v>BIENES MUEBLES</v>
          </cell>
          <cell r="E193">
            <v>0</v>
          </cell>
          <cell r="F193">
            <v>0</v>
          </cell>
        </row>
        <row r="194">
          <cell r="A194">
            <v>30802</v>
          </cell>
          <cell r="B194">
            <v>308</v>
          </cell>
          <cell r="C194">
            <v>2</v>
          </cell>
          <cell r="D194" t="str">
            <v>BIENES INMUEBLES</v>
          </cell>
          <cell r="E194">
            <v>348083.03</v>
          </cell>
          <cell r="F194">
            <v>348083.03</v>
          </cell>
        </row>
        <row r="195">
          <cell r="A195">
            <v>30803</v>
          </cell>
          <cell r="B195">
            <v>308</v>
          </cell>
          <cell r="C195">
            <v>3</v>
          </cell>
          <cell r="D195" t="str">
            <v>PARQUES INDUSTRIALES Y SUS DERIVADOS</v>
          </cell>
          <cell r="E195">
            <v>0</v>
          </cell>
          <cell r="F195">
            <v>0</v>
          </cell>
        </row>
        <row r="196">
          <cell r="A196">
            <v>30804</v>
          </cell>
          <cell r="B196">
            <v>308</v>
          </cell>
          <cell r="C196">
            <v>4</v>
          </cell>
          <cell r="D196" t="str">
            <v>OTROS BIENES</v>
          </cell>
          <cell r="E196">
            <v>0</v>
          </cell>
          <cell r="F196">
            <v>58000</v>
          </cell>
        </row>
        <row r="197">
          <cell r="A197">
            <v>30806</v>
          </cell>
          <cell r="B197">
            <v>308</v>
          </cell>
          <cell r="C197">
            <v>6</v>
          </cell>
          <cell r="D197" t="str">
            <v>VENTA DE VEHICULOS Y DAÑOS PATRIMONIALES</v>
          </cell>
          <cell r="E197">
            <v>655541.65</v>
          </cell>
          <cell r="F197">
            <v>1920732.72</v>
          </cell>
        </row>
        <row r="198">
          <cell r="A198">
            <v>30800</v>
          </cell>
          <cell r="B198">
            <v>308</v>
          </cell>
          <cell r="C198">
            <v>0</v>
          </cell>
          <cell r="D198" t="str">
            <v>VENTA DE BIENES DEL ESTADO</v>
          </cell>
          <cell r="E198">
            <v>1003624.68</v>
          </cell>
          <cell r="F198">
            <v>2326815.75</v>
          </cell>
        </row>
        <row r="199">
          <cell r="A199">
            <v>30900</v>
          </cell>
          <cell r="B199">
            <v>309</v>
          </cell>
          <cell r="C199">
            <v>0</v>
          </cell>
          <cell r="D199" t="str">
            <v>DIVERSOS</v>
          </cell>
          <cell r="E199">
            <v>619901.66</v>
          </cell>
          <cell r="F199">
            <v>13891941.939999999</v>
          </cell>
        </row>
        <row r="200">
          <cell r="A200">
            <v>30800</v>
          </cell>
          <cell r="B200">
            <v>308</v>
          </cell>
          <cell r="C200">
            <v>0</v>
          </cell>
          <cell r="D200" t="str">
            <v>VENTA DE BIENES DEL ESTADO</v>
          </cell>
          <cell r="E200">
            <v>0</v>
          </cell>
          <cell r="F200">
            <v>0</v>
          </cell>
        </row>
        <row r="201">
          <cell r="A201">
            <v>30902</v>
          </cell>
          <cell r="B201">
            <v>309</v>
          </cell>
          <cell r="C201">
            <v>2</v>
          </cell>
          <cell r="D201" t="str">
            <v>IMPUESTO AL VALOR AGREGADO</v>
          </cell>
          <cell r="E201">
            <v>12201.95</v>
          </cell>
          <cell r="F201">
            <v>110506.36</v>
          </cell>
        </row>
        <row r="202">
          <cell r="A202">
            <v>31000</v>
          </cell>
          <cell r="B202">
            <v>310</v>
          </cell>
          <cell r="C202">
            <v>0</v>
          </cell>
          <cell r="D202" t="str">
            <v>INTERESES POR DPTOS. A PLAZO FIJO</v>
          </cell>
          <cell r="E202">
            <v>14296967.710000001</v>
          </cell>
          <cell r="F202">
            <v>40128393.859999999</v>
          </cell>
        </row>
        <row r="203">
          <cell r="A203">
            <v>31001</v>
          </cell>
          <cell r="B203">
            <v>310</v>
          </cell>
          <cell r="C203">
            <v>1</v>
          </cell>
          <cell r="D203" t="str">
            <v>INTERESES UNIDAD INTEGRACION EDUCATIVA</v>
          </cell>
          <cell r="E203">
            <v>393083.16</v>
          </cell>
          <cell r="F203">
            <v>2557217.91</v>
          </cell>
        </row>
        <row r="204">
          <cell r="A204">
            <v>31002</v>
          </cell>
          <cell r="B204">
            <v>310</v>
          </cell>
          <cell r="C204">
            <v>2</v>
          </cell>
          <cell r="D204" t="str">
            <v>INTERESES FIDEICOM.J.P.MORGAN</v>
          </cell>
          <cell r="E204">
            <v>594897.12</v>
          </cell>
          <cell r="F204">
            <v>3995328.36</v>
          </cell>
        </row>
        <row r="205">
          <cell r="A205">
            <v>31003</v>
          </cell>
          <cell r="B205">
            <v>310</v>
          </cell>
          <cell r="C205">
            <v>3</v>
          </cell>
          <cell r="D205" t="str">
            <v>INTERESES FIDEICOM BANOBRAS</v>
          </cell>
          <cell r="E205">
            <v>0</v>
          </cell>
          <cell r="F205">
            <v>619325.38</v>
          </cell>
        </row>
        <row r="206">
          <cell r="A206">
            <v>31004</v>
          </cell>
          <cell r="B206">
            <v>310</v>
          </cell>
          <cell r="C206">
            <v>4</v>
          </cell>
          <cell r="D206" t="str">
            <v>INTERESES INVERSIONES CERTIFICADOS</v>
          </cell>
          <cell r="E206">
            <v>1287181.18</v>
          </cell>
          <cell r="F206">
            <v>5851133.5499999998</v>
          </cell>
        </row>
        <row r="207">
          <cell r="A207">
            <v>31005</v>
          </cell>
          <cell r="B207">
            <v>310</v>
          </cell>
          <cell r="C207">
            <v>5</v>
          </cell>
          <cell r="D207" t="str">
            <v>INTERESES CUENTA DE CHEQUES</v>
          </cell>
          <cell r="E207">
            <v>1060317.31</v>
          </cell>
          <cell r="F207">
            <v>4730941.03</v>
          </cell>
        </row>
        <row r="208">
          <cell r="A208">
            <v>31006</v>
          </cell>
          <cell r="B208">
            <v>310</v>
          </cell>
          <cell r="C208">
            <v>6</v>
          </cell>
          <cell r="D208" t="str">
            <v>INTERESES FINANZAS Y RENTAS</v>
          </cell>
          <cell r="E208">
            <v>2987734.82</v>
          </cell>
          <cell r="F208">
            <v>11166900.1</v>
          </cell>
        </row>
        <row r="209">
          <cell r="A209">
            <v>31007</v>
          </cell>
          <cell r="B209">
            <v>310</v>
          </cell>
          <cell r="C209">
            <v>7</v>
          </cell>
          <cell r="D209" t="str">
            <v>INTERESES FIDEICOMISO BANORTE(BANCEN)</v>
          </cell>
          <cell r="E209">
            <v>212667.86</v>
          </cell>
          <cell r="F209">
            <v>1221523.32</v>
          </cell>
        </row>
        <row r="210">
          <cell r="A210">
            <v>31100</v>
          </cell>
          <cell r="B210">
            <v>311</v>
          </cell>
          <cell r="C210">
            <v>0</v>
          </cell>
          <cell r="D210" t="str">
            <v>PUBLICIDAD RADIO GOBIERNO</v>
          </cell>
          <cell r="E210">
            <v>0</v>
          </cell>
          <cell r="F210">
            <v>80051</v>
          </cell>
        </row>
        <row r="211">
          <cell r="A211">
            <v>31101</v>
          </cell>
          <cell r="B211">
            <v>311</v>
          </cell>
          <cell r="C211">
            <v>1</v>
          </cell>
          <cell r="D211" t="str">
            <v>PUBLICIDAD CANAL 28</v>
          </cell>
          <cell r="E211">
            <v>59620</v>
          </cell>
          <cell r="F211">
            <v>602091.72</v>
          </cell>
        </row>
        <row r="212">
          <cell r="A212">
            <v>31300</v>
          </cell>
          <cell r="B212">
            <v>313</v>
          </cell>
          <cell r="C212">
            <v>0</v>
          </cell>
          <cell r="D212" t="str">
            <v>SERV.PREST.P/ACADEMIA EST.DE POLICIA</v>
          </cell>
          <cell r="E212">
            <v>49050</v>
          </cell>
          <cell r="F212">
            <v>574950</v>
          </cell>
        </row>
        <row r="213">
          <cell r="A213">
            <v>31400</v>
          </cell>
          <cell r="B213">
            <v>314</v>
          </cell>
          <cell r="C213">
            <v>0</v>
          </cell>
          <cell r="D213" t="str">
            <v>INTERESES SOBRE PRESTAMOS DIRECTOS</v>
          </cell>
          <cell r="E213">
            <v>402508</v>
          </cell>
          <cell r="F213">
            <v>4544844</v>
          </cell>
        </row>
        <row r="214">
          <cell r="A214">
            <v>31401</v>
          </cell>
          <cell r="B214">
            <v>314</v>
          </cell>
          <cell r="C214">
            <v>1</v>
          </cell>
          <cell r="D214" t="str">
            <v>INTERESES TRIBUNAL SUPERIOR DE JUSTICIA</v>
          </cell>
          <cell r="E214">
            <v>117317.65</v>
          </cell>
          <cell r="F214">
            <v>629096.88</v>
          </cell>
        </row>
        <row r="215">
          <cell r="A215">
            <v>31800</v>
          </cell>
          <cell r="B215">
            <v>318</v>
          </cell>
          <cell r="C215">
            <v>0</v>
          </cell>
          <cell r="D215" t="str">
            <v>ARREND. DE BIENES MUEBLES E INMUEBLES</v>
          </cell>
          <cell r="E215">
            <v>99495.59</v>
          </cell>
          <cell r="F215">
            <v>1080550.6599999999</v>
          </cell>
        </row>
        <row r="216">
          <cell r="A216">
            <v>32603</v>
          </cell>
          <cell r="B216">
            <v>326</v>
          </cell>
          <cell r="C216">
            <v>3</v>
          </cell>
          <cell r="D216" t="str">
            <v>ESTACIONAMIENTO MATAMOROS Y ZUAZUA</v>
          </cell>
          <cell r="E216">
            <v>508597.1</v>
          </cell>
          <cell r="F216">
            <v>1469662.1</v>
          </cell>
        </row>
        <row r="217">
          <cell r="A217">
            <v>33001</v>
          </cell>
          <cell r="B217">
            <v>330</v>
          </cell>
          <cell r="C217">
            <v>1</v>
          </cell>
          <cell r="D217" t="str">
            <v>DEVOLUCION DE PRODUCTOS</v>
          </cell>
          <cell r="E217">
            <v>0</v>
          </cell>
          <cell r="F217">
            <v>0</v>
          </cell>
        </row>
        <row r="218">
          <cell r="A218">
            <v>33002</v>
          </cell>
          <cell r="B218">
            <v>330</v>
          </cell>
          <cell r="C218">
            <v>2</v>
          </cell>
          <cell r="D218" t="str">
            <v>DEV. DE PAGO DE BASES DE LICITACION</v>
          </cell>
          <cell r="E218">
            <v>0</v>
          </cell>
          <cell r="F218">
            <v>0</v>
          </cell>
        </row>
        <row r="219">
          <cell r="A219">
            <v>33000</v>
          </cell>
          <cell r="B219">
            <v>330</v>
          </cell>
          <cell r="C219">
            <v>0</v>
          </cell>
          <cell r="D219" t="str">
            <v>ESTACIONAMIENTO DE VEHICULOS</v>
          </cell>
          <cell r="E219">
            <v>508597.1</v>
          </cell>
          <cell r="F219">
            <v>1469662.1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 t="str">
            <v>TOTAL PRODUCTOS</v>
          </cell>
          <cell r="E220">
            <v>24128980.77</v>
          </cell>
          <cell r="F220">
            <v>97180179.469999999</v>
          </cell>
        </row>
        <row r="221">
          <cell r="A221">
            <v>0</v>
          </cell>
          <cell r="B221">
            <v>0</v>
          </cell>
          <cell r="C221">
            <v>0</v>
          </cell>
          <cell r="D221" t="str">
            <v>A P R O V E C H A M I E N T O S</v>
          </cell>
          <cell r="E221">
            <v>0</v>
          </cell>
          <cell r="F221">
            <v>0</v>
          </cell>
        </row>
        <row r="222">
          <cell r="A222">
            <v>40100</v>
          </cell>
          <cell r="B222">
            <v>401</v>
          </cell>
          <cell r="C222">
            <v>0</v>
          </cell>
          <cell r="D222" t="str">
            <v>MULTAS</v>
          </cell>
          <cell r="E222">
            <v>62237.19</v>
          </cell>
          <cell r="F222">
            <v>445849.04</v>
          </cell>
        </row>
        <row r="223">
          <cell r="A223">
            <v>40101</v>
          </cell>
          <cell r="B223">
            <v>401</v>
          </cell>
          <cell r="C223">
            <v>1</v>
          </cell>
          <cell r="D223" t="str">
            <v>MULTA IMP. P/LA AGENCIA EST.DE TRANSP.</v>
          </cell>
          <cell r="E223">
            <v>666357</v>
          </cell>
          <cell r="F223">
            <v>4340634</v>
          </cell>
        </row>
        <row r="224">
          <cell r="A224">
            <v>40102</v>
          </cell>
          <cell r="B224">
            <v>401</v>
          </cell>
          <cell r="C224">
            <v>2</v>
          </cell>
          <cell r="D224" t="str">
            <v>MULTAS DE LA SUBSECRETARIA DE SALUD</v>
          </cell>
          <cell r="E224">
            <v>95344.66</v>
          </cell>
          <cell r="F224">
            <v>203529.32</v>
          </cell>
        </row>
        <row r="225">
          <cell r="A225">
            <v>40103</v>
          </cell>
          <cell r="B225">
            <v>401</v>
          </cell>
          <cell r="C225">
            <v>3</v>
          </cell>
          <cell r="D225" t="str">
            <v>MULTAS DE LA SUBSECRETARIA DE ECOLOGIA</v>
          </cell>
          <cell r="E225">
            <v>2993.1</v>
          </cell>
          <cell r="F225">
            <v>2993.1</v>
          </cell>
        </row>
        <row r="226">
          <cell r="A226">
            <v>40104</v>
          </cell>
          <cell r="B226">
            <v>401</v>
          </cell>
          <cell r="C226">
            <v>4</v>
          </cell>
          <cell r="D226" t="str">
            <v>MULTAS DE LA SUBSECRETARIA DEL TRABAJO</v>
          </cell>
          <cell r="E226">
            <v>0</v>
          </cell>
          <cell r="F226">
            <v>0</v>
          </cell>
        </row>
        <row r="227">
          <cell r="A227">
            <v>40105</v>
          </cell>
          <cell r="B227">
            <v>401</v>
          </cell>
          <cell r="C227">
            <v>5</v>
          </cell>
          <cell r="D227" t="str">
            <v>OTRAS MULTAS</v>
          </cell>
          <cell r="E227">
            <v>0</v>
          </cell>
          <cell r="F227">
            <v>151158.69</v>
          </cell>
        </row>
        <row r="228">
          <cell r="A228">
            <v>40106</v>
          </cell>
          <cell r="B228">
            <v>401</v>
          </cell>
          <cell r="C228">
            <v>6</v>
          </cell>
          <cell r="D228" t="str">
            <v>MULTAS DE CONTROL VEHICULAR</v>
          </cell>
          <cell r="E228">
            <v>0</v>
          </cell>
          <cell r="F228">
            <v>0</v>
          </cell>
        </row>
        <row r="229">
          <cell r="A229">
            <v>40107</v>
          </cell>
          <cell r="B229">
            <v>401</v>
          </cell>
          <cell r="C229">
            <v>7</v>
          </cell>
          <cell r="D229" t="str">
            <v>MULTAS DIRECCION DE PROTECCION CIVIL</v>
          </cell>
          <cell r="E229">
            <v>0</v>
          </cell>
          <cell r="F229">
            <v>0</v>
          </cell>
        </row>
        <row r="230">
          <cell r="A230">
            <v>40108</v>
          </cell>
          <cell r="B230">
            <v>401</v>
          </cell>
          <cell r="C230">
            <v>8</v>
          </cell>
          <cell r="D230" t="str">
            <v>MULTAS POR INCUM.DE REQUERIMIENTOS</v>
          </cell>
          <cell r="E230">
            <v>32804</v>
          </cell>
          <cell r="F230">
            <v>149383</v>
          </cell>
        </row>
        <row r="231">
          <cell r="A231">
            <v>40109</v>
          </cell>
          <cell r="B231">
            <v>401</v>
          </cell>
          <cell r="C231">
            <v>9</v>
          </cell>
          <cell r="D231" t="str">
            <v>MULTAS DEL IMP.DE TRANSMISION</v>
          </cell>
          <cell r="E231">
            <v>0</v>
          </cell>
          <cell r="F231">
            <v>0</v>
          </cell>
        </row>
        <row r="232">
          <cell r="A232">
            <v>40110</v>
          </cell>
          <cell r="B232">
            <v>401</v>
          </cell>
          <cell r="C232">
            <v>10</v>
          </cell>
          <cell r="D232" t="str">
            <v>SANCIONES EN CARTAS DE NO PROPIEDAD</v>
          </cell>
          <cell r="E232">
            <v>495</v>
          </cell>
          <cell r="F232">
            <v>2145</v>
          </cell>
        </row>
        <row r="233">
          <cell r="A233">
            <v>40111</v>
          </cell>
          <cell r="B233">
            <v>401</v>
          </cell>
          <cell r="C233">
            <v>11</v>
          </cell>
          <cell r="D233" t="str">
            <v>SANC POR REGULARIZACION DE CONSTRUCCION</v>
          </cell>
          <cell r="E233">
            <v>639159</v>
          </cell>
          <cell r="F233">
            <v>3032640.07</v>
          </cell>
        </row>
        <row r="234">
          <cell r="A234">
            <v>40112</v>
          </cell>
          <cell r="B234">
            <v>401</v>
          </cell>
          <cell r="C234">
            <v>12</v>
          </cell>
          <cell r="D234" t="str">
            <v>SANC PRESENTACION DE AVISOS DE ENAJ</v>
          </cell>
          <cell r="E234">
            <v>75858</v>
          </cell>
          <cell r="F234">
            <v>501819</v>
          </cell>
        </row>
        <row r="235">
          <cell r="A235">
            <v>40113</v>
          </cell>
          <cell r="B235">
            <v>401</v>
          </cell>
          <cell r="C235">
            <v>13</v>
          </cell>
          <cell r="D235" t="str">
            <v>MULTA POR AUTOCORRECCION ISN FISCALIZ.</v>
          </cell>
          <cell r="E235">
            <v>5416.29</v>
          </cell>
          <cell r="F235">
            <v>202023.77</v>
          </cell>
        </row>
        <row r="236">
          <cell r="A236">
            <v>40114</v>
          </cell>
          <cell r="B236">
            <v>401</v>
          </cell>
          <cell r="C236">
            <v>14</v>
          </cell>
          <cell r="D236" t="str">
            <v>MULTA POR DESACATO ISN FISCALIZ.</v>
          </cell>
          <cell r="E236">
            <v>4833.8999999999996</v>
          </cell>
          <cell r="F236">
            <v>63508.39</v>
          </cell>
        </row>
        <row r="237">
          <cell r="A237">
            <v>40115</v>
          </cell>
          <cell r="B237">
            <v>401</v>
          </cell>
          <cell r="C237">
            <v>15</v>
          </cell>
          <cell r="D237" t="str">
            <v>MULTA POR AUTOCORRECCION I.S.H. FISCALIZ</v>
          </cell>
          <cell r="E237">
            <v>0</v>
          </cell>
          <cell r="F237">
            <v>0</v>
          </cell>
        </row>
        <row r="238">
          <cell r="A238">
            <v>40116</v>
          </cell>
          <cell r="B238">
            <v>401</v>
          </cell>
          <cell r="C238">
            <v>16</v>
          </cell>
          <cell r="D238" t="str">
            <v>MULTA POR DESACATO I.S.H. FISCALIZ.</v>
          </cell>
          <cell r="E238">
            <v>0</v>
          </cell>
          <cell r="F238">
            <v>0</v>
          </cell>
        </row>
        <row r="239">
          <cell r="A239">
            <v>40117</v>
          </cell>
          <cell r="B239">
            <v>401</v>
          </cell>
          <cell r="C239">
            <v>17</v>
          </cell>
          <cell r="D239" t="str">
            <v>MULTAS PODER JUDICIAL</v>
          </cell>
          <cell r="E239">
            <v>11855.9</v>
          </cell>
          <cell r="F239">
            <v>42514.71</v>
          </cell>
        </row>
        <row r="240">
          <cell r="A240">
            <v>40118</v>
          </cell>
          <cell r="B240">
            <v>401</v>
          </cell>
          <cell r="C240">
            <v>18</v>
          </cell>
          <cell r="D240" t="str">
            <v>MULTAS IMPUESTAS POR LA CONTRALORIA</v>
          </cell>
          <cell r="E240">
            <v>5798.38</v>
          </cell>
          <cell r="F240">
            <v>55518.41</v>
          </cell>
        </row>
        <row r="241">
          <cell r="A241">
            <v>40160</v>
          </cell>
          <cell r="B241">
            <v>401</v>
          </cell>
          <cell r="C241">
            <v>60</v>
          </cell>
          <cell r="D241" t="str">
            <v>SUBSIDIOS SANCIONES EN CARTAS DE NO PROP</v>
          </cell>
          <cell r="E241">
            <v>0</v>
          </cell>
          <cell r="F241">
            <v>0</v>
          </cell>
        </row>
        <row r="242">
          <cell r="A242">
            <v>40161</v>
          </cell>
          <cell r="B242">
            <v>401</v>
          </cell>
          <cell r="C242">
            <v>61</v>
          </cell>
          <cell r="D242" t="str">
            <v>SUB SANCIONES POR REG DE CONSTRUCCION</v>
          </cell>
          <cell r="E242">
            <v>-79945</v>
          </cell>
          <cell r="F242">
            <v>-234534</v>
          </cell>
        </row>
        <row r="243">
          <cell r="A243">
            <v>40162</v>
          </cell>
          <cell r="B243">
            <v>401</v>
          </cell>
          <cell r="C243">
            <v>62</v>
          </cell>
          <cell r="D243" t="str">
            <v>SUB SANCIONES PRESENT DE AVISOS DE ENAJ</v>
          </cell>
          <cell r="E243">
            <v>0</v>
          </cell>
          <cell r="F243">
            <v>0</v>
          </cell>
        </row>
        <row r="244">
          <cell r="A244">
            <v>40200</v>
          </cell>
          <cell r="B244">
            <v>402</v>
          </cell>
          <cell r="C244">
            <v>0</v>
          </cell>
          <cell r="D244" t="str">
            <v>RECARGOS</v>
          </cell>
          <cell r="E244">
            <v>804.49</v>
          </cell>
          <cell r="F244">
            <v>12813.47</v>
          </cell>
        </row>
        <row r="245">
          <cell r="A245">
            <v>40201</v>
          </cell>
          <cell r="B245">
            <v>402</v>
          </cell>
          <cell r="C245">
            <v>1</v>
          </cell>
          <cell r="D245" t="str">
            <v>RECARGOS I.S.N. FISCALIZ.</v>
          </cell>
          <cell r="E245">
            <v>122181.34</v>
          </cell>
          <cell r="F245">
            <v>414284.51</v>
          </cell>
        </row>
        <row r="246">
          <cell r="A246">
            <v>40202</v>
          </cell>
          <cell r="B246">
            <v>402</v>
          </cell>
          <cell r="C246">
            <v>2</v>
          </cell>
          <cell r="D246" t="str">
            <v>RECARGOS IMP.SOBRE HOSPEDAJE FISCALIZ.</v>
          </cell>
          <cell r="E246">
            <v>0</v>
          </cell>
          <cell r="F246">
            <v>106.26</v>
          </cell>
        </row>
        <row r="247">
          <cell r="A247">
            <v>40203</v>
          </cell>
          <cell r="B247">
            <v>402</v>
          </cell>
          <cell r="C247">
            <v>3</v>
          </cell>
          <cell r="D247" t="str">
            <v>RECARGOS DE IMP.DE TRANSMISION</v>
          </cell>
          <cell r="E247">
            <v>0</v>
          </cell>
          <cell r="F247">
            <v>-1305.2</v>
          </cell>
        </row>
        <row r="248">
          <cell r="A248">
            <v>40204</v>
          </cell>
          <cell r="B248">
            <v>402</v>
          </cell>
          <cell r="C248">
            <v>4</v>
          </cell>
          <cell r="D248" t="str">
            <v>RECARGOS DEL I.S.N</v>
          </cell>
          <cell r="E248">
            <v>483212.07</v>
          </cell>
          <cell r="F248">
            <v>1996341.16</v>
          </cell>
        </row>
        <row r="249">
          <cell r="A249">
            <v>40205</v>
          </cell>
          <cell r="B249">
            <v>402</v>
          </cell>
          <cell r="C249">
            <v>5</v>
          </cell>
          <cell r="D249" t="str">
            <v>RECARGOS DEL IMP.SOBRE HOSPEDAJE</v>
          </cell>
          <cell r="E249">
            <v>3568.15</v>
          </cell>
          <cell r="F249">
            <v>59481.47</v>
          </cell>
        </row>
        <row r="250">
          <cell r="A250">
            <v>40206</v>
          </cell>
          <cell r="B250">
            <v>402</v>
          </cell>
          <cell r="C250">
            <v>6</v>
          </cell>
          <cell r="D250" t="str">
            <v>INTERESES POR PLAZO I.S.N.</v>
          </cell>
          <cell r="E250">
            <v>0</v>
          </cell>
          <cell r="F250">
            <v>1220.6300000000001</v>
          </cell>
        </row>
        <row r="251">
          <cell r="A251">
            <v>40207</v>
          </cell>
          <cell r="B251">
            <v>402</v>
          </cell>
          <cell r="C251">
            <v>7</v>
          </cell>
          <cell r="D251" t="str">
            <v>INTERESES POR CONVENIO CONTROL VEHICULAR</v>
          </cell>
          <cell r="E251">
            <v>0</v>
          </cell>
          <cell r="F251">
            <v>0</v>
          </cell>
        </row>
        <row r="252">
          <cell r="A252">
            <v>40211</v>
          </cell>
          <cell r="B252">
            <v>402</v>
          </cell>
          <cell r="C252">
            <v>11</v>
          </cell>
          <cell r="D252" t="str">
            <v>SUB.DE RECARGOS DE IMPUESTO S/NOMINAS</v>
          </cell>
          <cell r="E252">
            <v>0</v>
          </cell>
          <cell r="F252">
            <v>0</v>
          </cell>
        </row>
        <row r="253">
          <cell r="A253">
            <v>40300</v>
          </cell>
          <cell r="B253">
            <v>403</v>
          </cell>
          <cell r="C253">
            <v>0</v>
          </cell>
          <cell r="D253" t="str">
            <v>SANCIONES ADMINISTRATIVAS</v>
          </cell>
          <cell r="E253">
            <v>85278.17</v>
          </cell>
          <cell r="F253">
            <v>646918.67000000004</v>
          </cell>
        </row>
        <row r="254">
          <cell r="A254">
            <v>40301</v>
          </cell>
          <cell r="B254">
            <v>403</v>
          </cell>
          <cell r="C254">
            <v>1</v>
          </cell>
          <cell r="D254" t="str">
            <v>SANCIONES POR CANJE DE PLACAS EXTEMP.</v>
          </cell>
          <cell r="E254">
            <v>0</v>
          </cell>
          <cell r="F254">
            <v>0</v>
          </cell>
        </row>
        <row r="255">
          <cell r="A255">
            <v>40302</v>
          </cell>
          <cell r="B255">
            <v>403</v>
          </cell>
          <cell r="C255">
            <v>2</v>
          </cell>
          <cell r="D255" t="str">
            <v>SANCIONES IMPUESTO SOBRE HOSPEDAJE</v>
          </cell>
          <cell r="E255">
            <v>0</v>
          </cell>
          <cell r="F255">
            <v>52.4</v>
          </cell>
        </row>
        <row r="256">
          <cell r="A256">
            <v>40303</v>
          </cell>
          <cell r="B256">
            <v>403</v>
          </cell>
          <cell r="C256">
            <v>3</v>
          </cell>
          <cell r="D256" t="str">
            <v>SAN.DE DER.DE CONTROL VEH.PTE.AÑO</v>
          </cell>
          <cell r="E256">
            <v>0</v>
          </cell>
          <cell r="F256">
            <v>0</v>
          </cell>
        </row>
        <row r="257">
          <cell r="A257">
            <v>40304</v>
          </cell>
          <cell r="B257">
            <v>403</v>
          </cell>
          <cell r="C257">
            <v>4</v>
          </cell>
          <cell r="D257" t="str">
            <v>SAN.DE DER.CONTROL VEH. REZAGO</v>
          </cell>
          <cell r="E257">
            <v>0</v>
          </cell>
          <cell r="F257">
            <v>0</v>
          </cell>
        </row>
        <row r="258">
          <cell r="A258">
            <v>40305</v>
          </cell>
          <cell r="B258">
            <v>403</v>
          </cell>
          <cell r="C258">
            <v>5</v>
          </cell>
          <cell r="D258" t="str">
            <v>SANCIONES I.S.N.</v>
          </cell>
          <cell r="E258">
            <v>445463.32</v>
          </cell>
          <cell r="F258">
            <v>3393795.76</v>
          </cell>
        </row>
        <row r="259">
          <cell r="A259">
            <v>40311</v>
          </cell>
          <cell r="B259">
            <v>403</v>
          </cell>
          <cell r="C259">
            <v>11</v>
          </cell>
          <cell r="D259" t="str">
            <v>CONDONACION DE SANCIONES DE ISN</v>
          </cell>
          <cell r="E259">
            <v>-25145.34</v>
          </cell>
          <cell r="F259">
            <v>-119426.03</v>
          </cell>
        </row>
        <row r="260">
          <cell r="A260">
            <v>40400</v>
          </cell>
          <cell r="B260">
            <v>404</v>
          </cell>
          <cell r="C260">
            <v>0</v>
          </cell>
          <cell r="D260" t="str">
            <v>CONMUTACION DE PENAS</v>
          </cell>
          <cell r="E260">
            <v>182522.14</v>
          </cell>
          <cell r="F260">
            <v>1254991.3400000001</v>
          </cell>
        </row>
        <row r="261">
          <cell r="A261">
            <v>40500</v>
          </cell>
          <cell r="B261">
            <v>405</v>
          </cell>
          <cell r="C261">
            <v>0</v>
          </cell>
          <cell r="D261" t="str">
            <v>GASTOS DE EJECUCION</v>
          </cell>
          <cell r="E261">
            <v>13547.49</v>
          </cell>
          <cell r="F261">
            <v>42046.98</v>
          </cell>
        </row>
        <row r="262">
          <cell r="A262">
            <v>40503</v>
          </cell>
          <cell r="B262">
            <v>405</v>
          </cell>
          <cell r="C262">
            <v>3</v>
          </cell>
          <cell r="D262" t="str">
            <v>GASTOS DE EJECUCION I.S.N.</v>
          </cell>
          <cell r="E262">
            <v>120114.64</v>
          </cell>
          <cell r="F262">
            <v>691019.29</v>
          </cell>
        </row>
        <row r="263">
          <cell r="A263">
            <v>40504</v>
          </cell>
          <cell r="B263">
            <v>405</v>
          </cell>
          <cell r="C263">
            <v>4</v>
          </cell>
          <cell r="D263" t="str">
            <v>GASTOS DE EJECUCION IMP.SOBRE HOSPEDAJE</v>
          </cell>
          <cell r="E263">
            <v>0</v>
          </cell>
          <cell r="F263">
            <v>600</v>
          </cell>
        </row>
        <row r="264">
          <cell r="A264">
            <v>40505</v>
          </cell>
          <cell r="B264">
            <v>405</v>
          </cell>
          <cell r="C264">
            <v>5</v>
          </cell>
          <cell r="D264" t="str">
            <v>GASTOS DE EJECUCION CHEQUES NO PAG.</v>
          </cell>
          <cell r="E264">
            <v>22826</v>
          </cell>
          <cell r="F264">
            <v>202295.27</v>
          </cell>
        </row>
        <row r="265">
          <cell r="A265">
            <v>40506</v>
          </cell>
          <cell r="B265">
            <v>405</v>
          </cell>
          <cell r="C265">
            <v>6</v>
          </cell>
          <cell r="D265" t="str">
            <v>GASTOS DE EJEC.TRANS.VEH.MOTOR</v>
          </cell>
          <cell r="E265">
            <v>0</v>
          </cell>
          <cell r="F265">
            <v>88.83</v>
          </cell>
        </row>
        <row r="266">
          <cell r="A266">
            <v>40900</v>
          </cell>
          <cell r="B266">
            <v>409</v>
          </cell>
          <cell r="C266">
            <v>0</v>
          </cell>
          <cell r="D266" t="str">
            <v>DIVERSOS</v>
          </cell>
          <cell r="E266">
            <v>68375.75</v>
          </cell>
          <cell r="F266">
            <v>1837409.86</v>
          </cell>
        </row>
        <row r="267">
          <cell r="A267">
            <v>40901</v>
          </cell>
          <cell r="B267">
            <v>409</v>
          </cell>
          <cell r="C267">
            <v>1</v>
          </cell>
          <cell r="D267" t="str">
            <v>UNIDAD DE INTEGRACION EDUCATIVA</v>
          </cell>
          <cell r="E267">
            <v>0</v>
          </cell>
          <cell r="F267">
            <v>98047</v>
          </cell>
        </row>
        <row r="268">
          <cell r="A268">
            <v>40902</v>
          </cell>
          <cell r="B268">
            <v>409</v>
          </cell>
          <cell r="C268">
            <v>2</v>
          </cell>
          <cell r="D268" t="str">
            <v>APORT. SECRETARIA DE LA CONTRALORIA</v>
          </cell>
          <cell r="E268">
            <v>3660000</v>
          </cell>
          <cell r="F268">
            <v>3660000</v>
          </cell>
        </row>
        <row r="269">
          <cell r="A269">
            <v>40903</v>
          </cell>
          <cell r="B269">
            <v>409</v>
          </cell>
          <cell r="C269">
            <v>3</v>
          </cell>
          <cell r="D269" t="str">
            <v>10% INFRACC.DE TRANSITO AREA MET.</v>
          </cell>
          <cell r="E269">
            <v>25.96</v>
          </cell>
          <cell r="F269">
            <v>160.63</v>
          </cell>
        </row>
        <row r="270">
          <cell r="A270">
            <v>40904</v>
          </cell>
          <cell r="B270">
            <v>409</v>
          </cell>
          <cell r="C270">
            <v>4</v>
          </cell>
          <cell r="D270" t="str">
            <v>APORTACION C.M.C.I.</v>
          </cell>
          <cell r="E270">
            <v>0</v>
          </cell>
          <cell r="F270">
            <v>88439.66</v>
          </cell>
        </row>
        <row r="271">
          <cell r="A271">
            <v>40905</v>
          </cell>
          <cell r="B271">
            <v>409</v>
          </cell>
          <cell r="C271">
            <v>5</v>
          </cell>
          <cell r="D271" t="str">
            <v>DEVOLUCION SUELDOS Y PRESTACIONES</v>
          </cell>
          <cell r="E271">
            <v>0</v>
          </cell>
          <cell r="F271">
            <v>0</v>
          </cell>
        </row>
        <row r="272">
          <cell r="A272">
            <v>40906</v>
          </cell>
          <cell r="B272">
            <v>409</v>
          </cell>
          <cell r="C272">
            <v>6</v>
          </cell>
          <cell r="D272" t="str">
            <v>SANCIONES A CONTRATISTAS P.E.I.</v>
          </cell>
          <cell r="E272">
            <v>88623.73</v>
          </cell>
          <cell r="F272">
            <v>174229.06</v>
          </cell>
        </row>
        <row r="273">
          <cell r="A273">
            <v>41000</v>
          </cell>
          <cell r="B273">
            <v>410</v>
          </cell>
          <cell r="C273">
            <v>0</v>
          </cell>
          <cell r="D273" t="str">
            <v>DONATIVOS PARA OBRAS Y GASTOS PUBLICOS</v>
          </cell>
          <cell r="E273">
            <v>143329.94</v>
          </cell>
          <cell r="F273">
            <v>2214229.17</v>
          </cell>
        </row>
        <row r="274">
          <cell r="A274">
            <v>41001</v>
          </cell>
          <cell r="B274">
            <v>410</v>
          </cell>
          <cell r="C274">
            <v>1</v>
          </cell>
          <cell r="D274" t="str">
            <v>DONATIVO PARA OBRAS VIA RAPIDA</v>
          </cell>
          <cell r="E274">
            <v>0</v>
          </cell>
          <cell r="F274">
            <v>10868.27</v>
          </cell>
        </row>
        <row r="275">
          <cell r="A275">
            <v>41002</v>
          </cell>
          <cell r="B275">
            <v>410</v>
          </cell>
          <cell r="C275">
            <v>2</v>
          </cell>
          <cell r="D275" t="str">
            <v>APORT.AL GOB.DEL EDO. POR APOYO DE SEG.</v>
          </cell>
          <cell r="E275">
            <v>278000</v>
          </cell>
          <cell r="F275">
            <v>1605000</v>
          </cell>
        </row>
        <row r="276">
          <cell r="A276">
            <v>41003</v>
          </cell>
          <cell r="B276">
            <v>410</v>
          </cell>
          <cell r="C276">
            <v>3</v>
          </cell>
          <cell r="D276" t="str">
            <v>APORTACIONES FORUM DE LAS CULTURAS</v>
          </cell>
          <cell r="E276">
            <v>0</v>
          </cell>
          <cell r="F276">
            <v>0</v>
          </cell>
        </row>
        <row r="277">
          <cell r="A277">
            <v>41601</v>
          </cell>
          <cell r="B277">
            <v>416</v>
          </cell>
          <cell r="C277">
            <v>1</v>
          </cell>
          <cell r="D277" t="str">
            <v>APORTACION FONAES</v>
          </cell>
          <cell r="E277">
            <v>0</v>
          </cell>
          <cell r="F277">
            <v>0</v>
          </cell>
        </row>
        <row r="278">
          <cell r="A278">
            <v>41602</v>
          </cell>
          <cell r="B278">
            <v>416</v>
          </cell>
          <cell r="C278">
            <v>2</v>
          </cell>
          <cell r="D278" t="str">
            <v>APORTACION RED ESTATAL DE AUTOPISTAS</v>
          </cell>
          <cell r="E278">
            <v>0</v>
          </cell>
          <cell r="F278">
            <v>0</v>
          </cell>
        </row>
        <row r="279">
          <cell r="A279">
            <v>41603</v>
          </cell>
          <cell r="B279">
            <v>416</v>
          </cell>
          <cell r="C279">
            <v>3</v>
          </cell>
          <cell r="D279" t="str">
            <v>APORTACIONES INST.DE CONTROL VEHICULAR</v>
          </cell>
          <cell r="E279">
            <v>0</v>
          </cell>
          <cell r="F279">
            <v>2771777200.27</v>
          </cell>
        </row>
        <row r="280">
          <cell r="A280">
            <v>44001</v>
          </cell>
          <cell r="B280">
            <v>440</v>
          </cell>
          <cell r="C280">
            <v>1</v>
          </cell>
          <cell r="D280" t="str">
            <v>MUNICIPIOS AREA METROP.</v>
          </cell>
          <cell r="E280">
            <v>2000000</v>
          </cell>
          <cell r="F280">
            <v>20950066</v>
          </cell>
        </row>
        <row r="281">
          <cell r="A281">
            <v>44002</v>
          </cell>
          <cell r="B281">
            <v>440</v>
          </cell>
          <cell r="C281">
            <v>2</v>
          </cell>
          <cell r="D281" t="str">
            <v>OTROS MUNICIPIOS</v>
          </cell>
          <cell r="E281">
            <v>563819.05000000005</v>
          </cell>
          <cell r="F281">
            <v>5811164.8300000001</v>
          </cell>
        </row>
        <row r="282">
          <cell r="A282">
            <v>45000</v>
          </cell>
          <cell r="B282">
            <v>450</v>
          </cell>
          <cell r="C282">
            <v>0</v>
          </cell>
          <cell r="D282" t="str">
            <v>APORTACION FIDEICOMISO TURISMO, N.L.</v>
          </cell>
          <cell r="E282">
            <v>0</v>
          </cell>
          <cell r="F282">
            <v>0</v>
          </cell>
        </row>
        <row r="283">
          <cell r="A283">
            <v>45100</v>
          </cell>
          <cell r="B283">
            <v>451</v>
          </cell>
          <cell r="C283">
            <v>0</v>
          </cell>
          <cell r="D283" t="str">
            <v>SERV. DE AGUA Y DRENAJE DE MTY.</v>
          </cell>
          <cell r="E283">
            <v>0</v>
          </cell>
          <cell r="F283">
            <v>0</v>
          </cell>
        </row>
        <row r="284">
          <cell r="A284">
            <v>45101</v>
          </cell>
          <cell r="B284">
            <v>451</v>
          </cell>
          <cell r="C284">
            <v>1</v>
          </cell>
          <cell r="D284" t="str">
            <v>UNIVERSIDAD AUTONOMA DE N. L.</v>
          </cell>
          <cell r="E284">
            <v>13942339.289999999</v>
          </cell>
          <cell r="F284">
            <v>13942339.289999999</v>
          </cell>
        </row>
        <row r="285">
          <cell r="A285">
            <v>45102</v>
          </cell>
          <cell r="B285">
            <v>451</v>
          </cell>
          <cell r="C285">
            <v>2</v>
          </cell>
          <cell r="D285" t="str">
            <v>COCYTE,N.L.</v>
          </cell>
          <cell r="E285">
            <v>0</v>
          </cell>
          <cell r="F285">
            <v>0</v>
          </cell>
        </row>
        <row r="286">
          <cell r="A286">
            <v>45200</v>
          </cell>
          <cell r="B286">
            <v>452</v>
          </cell>
          <cell r="C286">
            <v>0</v>
          </cell>
          <cell r="D286" t="str">
            <v>OTROS ORGANISMOS</v>
          </cell>
          <cell r="E286">
            <v>0</v>
          </cell>
          <cell r="F286">
            <v>800869</v>
          </cell>
        </row>
        <row r="287">
          <cell r="A287">
            <v>46001</v>
          </cell>
          <cell r="B287">
            <v>460</v>
          </cell>
          <cell r="C287">
            <v>1</v>
          </cell>
          <cell r="D287" t="str">
            <v>DEV.DIVERSOS APROVECHAMIENTOS</v>
          </cell>
          <cell r="E287">
            <v>-15621.52</v>
          </cell>
          <cell r="F287">
            <v>-109225.79</v>
          </cell>
        </row>
        <row r="288">
          <cell r="A288">
            <v>47000</v>
          </cell>
          <cell r="B288">
            <v>470</v>
          </cell>
          <cell r="C288">
            <v>0</v>
          </cell>
          <cell r="D288" t="str">
            <v>FINANCIAMIENTO PUBLICO</v>
          </cell>
          <cell r="E288">
            <v>0</v>
          </cell>
          <cell r="F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 t="str">
            <v>SUB TOTAL APROVECHAMIENTOS</v>
          </cell>
          <cell r="E289">
            <v>23706472.09</v>
          </cell>
          <cell r="F289">
            <v>2840415304.5599999</v>
          </cell>
        </row>
        <row r="290">
          <cell r="A290">
            <v>0</v>
          </cell>
          <cell r="B290">
            <v>0</v>
          </cell>
          <cell r="C290">
            <v>0</v>
          </cell>
          <cell r="D290" t="str">
            <v>INCENTIVOS POR RECAUDACION DE IMPUESTOS FEDERALES COORDINADOS</v>
          </cell>
          <cell r="E290">
            <v>0</v>
          </cell>
          <cell r="F290">
            <v>0</v>
          </cell>
        </row>
        <row r="291">
          <cell r="A291">
            <v>51600</v>
          </cell>
          <cell r="B291">
            <v>516</v>
          </cell>
          <cell r="C291">
            <v>0</v>
          </cell>
          <cell r="D291" t="str">
            <v>INCENTIVOS POR FISC. CONJUNTA</v>
          </cell>
          <cell r="E291">
            <v>0</v>
          </cell>
          <cell r="F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>INCENTIVOS POR RECAUDACION DE IMPUESTOS FEDERALES COORDINADOS</v>
          </cell>
          <cell r="E292">
            <v>0</v>
          </cell>
          <cell r="F292">
            <v>0</v>
          </cell>
        </row>
        <row r="293">
          <cell r="A293">
            <v>51601</v>
          </cell>
          <cell r="B293">
            <v>516</v>
          </cell>
          <cell r="C293">
            <v>1</v>
          </cell>
          <cell r="D293" t="str">
            <v>INCENTIVOS POR FISC.CONCURRENTE</v>
          </cell>
          <cell r="E293">
            <v>0</v>
          </cell>
          <cell r="F293">
            <v>6945318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>INCENTIVOS POR RECAUDACION DE IMPUESTOS FEDERALES COORDINADOS</v>
          </cell>
          <cell r="E294">
            <v>0</v>
          </cell>
          <cell r="F294">
            <v>6945318</v>
          </cell>
        </row>
        <row r="295">
          <cell r="A295">
            <v>51602</v>
          </cell>
          <cell r="B295">
            <v>516</v>
          </cell>
          <cell r="C295">
            <v>2</v>
          </cell>
          <cell r="D295" t="str">
            <v>INCENTIVOS POR VIG.DE OBLIGACIONES</v>
          </cell>
          <cell r="E295">
            <v>0</v>
          </cell>
          <cell r="F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 t="str">
            <v>INCENTIVOS POR RECAUDACION DE IMPUESTOS FEDERALES COORDINADOS</v>
          </cell>
          <cell r="E296">
            <v>0</v>
          </cell>
          <cell r="F296">
            <v>0</v>
          </cell>
        </row>
        <row r="297">
          <cell r="A297">
            <v>51603</v>
          </cell>
          <cell r="B297">
            <v>516</v>
          </cell>
          <cell r="C297">
            <v>3</v>
          </cell>
          <cell r="D297" t="str">
            <v>INCENTIVOS POR REG.PEQ.CONTRIBUYENTE</v>
          </cell>
          <cell r="E297">
            <v>0</v>
          </cell>
          <cell r="F297">
            <v>15229074</v>
          </cell>
        </row>
        <row r="298">
          <cell r="A298">
            <v>0</v>
          </cell>
          <cell r="B298">
            <v>0</v>
          </cell>
          <cell r="C298">
            <v>0</v>
          </cell>
          <cell r="D298" t="str">
            <v>INCENTIVOS POR RECAUDACION DE IMPUESTOS FEDERALES COORDINADOS</v>
          </cell>
          <cell r="E298">
            <v>0</v>
          </cell>
          <cell r="F298">
            <v>15229074</v>
          </cell>
        </row>
        <row r="299">
          <cell r="A299">
            <v>51604</v>
          </cell>
          <cell r="B299">
            <v>516</v>
          </cell>
          <cell r="C299">
            <v>4</v>
          </cell>
          <cell r="D299" t="str">
            <v>INCENTIVOS POR REG. INTERMEDIO</v>
          </cell>
          <cell r="E299">
            <v>0</v>
          </cell>
          <cell r="F299">
            <v>3936713</v>
          </cell>
        </row>
        <row r="300">
          <cell r="A300">
            <v>0</v>
          </cell>
          <cell r="B300">
            <v>0</v>
          </cell>
          <cell r="C300">
            <v>0</v>
          </cell>
          <cell r="D300" t="str">
            <v>INCENTIVOS POR RECAUDACION DE IMPUESTOS FEDERALES COORDINADOS</v>
          </cell>
          <cell r="E300">
            <v>0</v>
          </cell>
          <cell r="F300">
            <v>3936713</v>
          </cell>
        </row>
        <row r="301">
          <cell r="A301">
            <v>51605</v>
          </cell>
          <cell r="B301">
            <v>516</v>
          </cell>
          <cell r="C301">
            <v>5</v>
          </cell>
          <cell r="D301" t="str">
            <v>INCEN.POR GANANCIA DE ENAJ.DE BIENES</v>
          </cell>
          <cell r="E301">
            <v>0</v>
          </cell>
          <cell r="F301">
            <v>177124</v>
          </cell>
        </row>
        <row r="302">
          <cell r="A302">
            <v>56700</v>
          </cell>
          <cell r="B302">
            <v>567</v>
          </cell>
          <cell r="C302">
            <v>0</v>
          </cell>
          <cell r="D302" t="str">
            <v>IMPUESTO SOBRE LA RENTA</v>
          </cell>
          <cell r="E302">
            <v>0</v>
          </cell>
          <cell r="F302">
            <v>0</v>
          </cell>
        </row>
        <row r="303">
          <cell r="A303">
            <v>56701</v>
          </cell>
          <cell r="B303">
            <v>567</v>
          </cell>
          <cell r="C303">
            <v>1</v>
          </cell>
          <cell r="D303" t="str">
            <v>ISR PERSONAS MORALES PAGOS DEFINI. 50%</v>
          </cell>
          <cell r="E303">
            <v>0</v>
          </cell>
          <cell r="F303">
            <v>0</v>
          </cell>
        </row>
        <row r="304">
          <cell r="A304">
            <v>56702</v>
          </cell>
          <cell r="B304">
            <v>567</v>
          </cell>
          <cell r="C304">
            <v>2</v>
          </cell>
          <cell r="D304" t="str">
            <v>ISR PERSONAS MORALES PAGOS DEFINI. 75%</v>
          </cell>
          <cell r="E304">
            <v>0</v>
          </cell>
          <cell r="F304">
            <v>0</v>
          </cell>
        </row>
        <row r="305">
          <cell r="A305">
            <v>56703</v>
          </cell>
          <cell r="B305">
            <v>567</v>
          </cell>
          <cell r="C305">
            <v>3</v>
          </cell>
          <cell r="D305" t="str">
            <v>ISR PERSONAS MORALES PAGOS PROV. 50%</v>
          </cell>
          <cell r="E305">
            <v>0</v>
          </cell>
          <cell r="F305">
            <v>0</v>
          </cell>
        </row>
        <row r="306">
          <cell r="A306">
            <v>56704</v>
          </cell>
          <cell r="B306">
            <v>567</v>
          </cell>
          <cell r="C306">
            <v>4</v>
          </cell>
          <cell r="D306" t="str">
            <v>ISR PERSONAS MORALES PAGOS PROV. 75%</v>
          </cell>
          <cell r="E306">
            <v>0</v>
          </cell>
          <cell r="F306">
            <v>0</v>
          </cell>
        </row>
        <row r="307">
          <cell r="A307">
            <v>56705</v>
          </cell>
          <cell r="B307">
            <v>567</v>
          </cell>
          <cell r="C307">
            <v>5</v>
          </cell>
          <cell r="D307" t="str">
            <v>AJUSTES (ART 12-A FRACC III) 50% (130)</v>
          </cell>
          <cell r="E307">
            <v>0</v>
          </cell>
          <cell r="F307">
            <v>0</v>
          </cell>
        </row>
        <row r="308">
          <cell r="A308">
            <v>56706</v>
          </cell>
          <cell r="B308">
            <v>567</v>
          </cell>
          <cell r="C308">
            <v>6</v>
          </cell>
          <cell r="D308" t="str">
            <v>IMP. SUSTIT.DEL CREDITO AL SALARIO 50%</v>
          </cell>
          <cell r="E308">
            <v>0</v>
          </cell>
          <cell r="F308">
            <v>0</v>
          </cell>
        </row>
        <row r="309">
          <cell r="A309">
            <v>56707</v>
          </cell>
          <cell r="B309">
            <v>567</v>
          </cell>
          <cell r="C309">
            <v>7</v>
          </cell>
          <cell r="D309" t="str">
            <v>ISR P.MORALES PAGOS PROV.REG.SIM. 50%</v>
          </cell>
          <cell r="E309">
            <v>0</v>
          </cell>
          <cell r="F309">
            <v>0</v>
          </cell>
        </row>
        <row r="310">
          <cell r="A310">
            <v>56708</v>
          </cell>
          <cell r="B310">
            <v>567</v>
          </cell>
          <cell r="C310">
            <v>8</v>
          </cell>
          <cell r="D310" t="str">
            <v>ISR P.MORALES PAGOS PROV.REG.SIM. 75%</v>
          </cell>
          <cell r="E310">
            <v>0</v>
          </cell>
          <cell r="F310">
            <v>0</v>
          </cell>
        </row>
        <row r="311">
          <cell r="A311">
            <v>56709</v>
          </cell>
          <cell r="B311">
            <v>567</v>
          </cell>
          <cell r="C311">
            <v>9</v>
          </cell>
          <cell r="D311" t="str">
            <v>PAGOS DEFINITIVOS (ART 67) 50% (654)</v>
          </cell>
          <cell r="E311">
            <v>0</v>
          </cell>
          <cell r="F311">
            <v>0</v>
          </cell>
        </row>
        <row r="312">
          <cell r="A312">
            <v>56710</v>
          </cell>
          <cell r="B312">
            <v>567</v>
          </cell>
          <cell r="C312">
            <v>10</v>
          </cell>
          <cell r="D312" t="str">
            <v>PAGOS DEFINITIVOS (ART 67) 75% (654)</v>
          </cell>
          <cell r="E312">
            <v>0</v>
          </cell>
          <cell r="F312">
            <v>0</v>
          </cell>
        </row>
        <row r="313">
          <cell r="A313">
            <v>56711</v>
          </cell>
          <cell r="B313">
            <v>567</v>
          </cell>
          <cell r="C313">
            <v>11</v>
          </cell>
          <cell r="D313" t="str">
            <v>ISR P.MORALES PAGOS DEF.REG.SIM. 50%</v>
          </cell>
          <cell r="E313">
            <v>0</v>
          </cell>
          <cell r="F313">
            <v>0</v>
          </cell>
        </row>
        <row r="314">
          <cell r="A314">
            <v>56712</v>
          </cell>
          <cell r="B314">
            <v>567</v>
          </cell>
          <cell r="C314">
            <v>12</v>
          </cell>
          <cell r="D314" t="str">
            <v>ISR P.MORALES PAGOS DEF.REG.SIM. 75%</v>
          </cell>
          <cell r="E314">
            <v>0</v>
          </cell>
          <cell r="F314">
            <v>0</v>
          </cell>
        </row>
        <row r="315">
          <cell r="A315">
            <v>56713</v>
          </cell>
          <cell r="B315">
            <v>567</v>
          </cell>
          <cell r="C315">
            <v>13</v>
          </cell>
          <cell r="D315" t="str">
            <v>POR HONORARIOS (ART 86) 50% (027)</v>
          </cell>
          <cell r="E315">
            <v>0</v>
          </cell>
          <cell r="F315">
            <v>0</v>
          </cell>
        </row>
        <row r="316">
          <cell r="A316">
            <v>56714</v>
          </cell>
          <cell r="B316">
            <v>567</v>
          </cell>
          <cell r="C316">
            <v>14</v>
          </cell>
          <cell r="D316" t="str">
            <v>POR HONORARIOS (ART 86) 75% (027)</v>
          </cell>
          <cell r="E316">
            <v>0</v>
          </cell>
          <cell r="F316">
            <v>0</v>
          </cell>
        </row>
        <row r="317">
          <cell r="A317">
            <v>56715</v>
          </cell>
          <cell r="B317">
            <v>567</v>
          </cell>
          <cell r="C317">
            <v>15</v>
          </cell>
          <cell r="D317" t="str">
            <v>ISR P.FISICAS PAGOS PROV.ACT.EMP. 50%</v>
          </cell>
          <cell r="E317">
            <v>0</v>
          </cell>
          <cell r="F317">
            <v>0</v>
          </cell>
        </row>
        <row r="318">
          <cell r="A318">
            <v>56716</v>
          </cell>
          <cell r="B318">
            <v>567</v>
          </cell>
          <cell r="C318">
            <v>16</v>
          </cell>
          <cell r="D318" t="str">
            <v>ISR P.FISICAS PAGOS PROV.ACT.EMP. 75%</v>
          </cell>
          <cell r="E318">
            <v>0</v>
          </cell>
          <cell r="F318">
            <v>0</v>
          </cell>
        </row>
        <row r="319">
          <cell r="A319">
            <v>56717</v>
          </cell>
          <cell r="B319">
            <v>567</v>
          </cell>
          <cell r="C319">
            <v>17</v>
          </cell>
          <cell r="D319" t="str">
            <v>AJUSTES REG GRAL LEY (ART 111) 50%(023)</v>
          </cell>
          <cell r="E319">
            <v>0</v>
          </cell>
          <cell r="F319">
            <v>0</v>
          </cell>
        </row>
        <row r="320">
          <cell r="A320">
            <v>56718</v>
          </cell>
          <cell r="B320">
            <v>567</v>
          </cell>
          <cell r="C320">
            <v>18</v>
          </cell>
          <cell r="D320" t="str">
            <v>AJUSTES REG GRAL LEY (ART 111) 75%(023)</v>
          </cell>
          <cell r="E320">
            <v>0</v>
          </cell>
          <cell r="F320">
            <v>0</v>
          </cell>
        </row>
        <row r="321">
          <cell r="A321">
            <v>56719</v>
          </cell>
          <cell r="B321">
            <v>567</v>
          </cell>
          <cell r="C321">
            <v>19</v>
          </cell>
          <cell r="D321" t="str">
            <v>ISR P.FISICAS PAGOS PROV.OTROS ING. 50%</v>
          </cell>
          <cell r="E321">
            <v>0</v>
          </cell>
          <cell r="F321">
            <v>0</v>
          </cell>
        </row>
        <row r="322">
          <cell r="A322">
            <v>56720</v>
          </cell>
          <cell r="B322">
            <v>567</v>
          </cell>
          <cell r="C322">
            <v>20</v>
          </cell>
          <cell r="D322" t="str">
            <v>ISR P.FISICAS PAGOS PROV.OTROS ING. 75%</v>
          </cell>
          <cell r="E322">
            <v>0</v>
          </cell>
          <cell r="F322">
            <v>0</v>
          </cell>
        </row>
        <row r="323">
          <cell r="A323">
            <v>56721</v>
          </cell>
          <cell r="B323">
            <v>567</v>
          </cell>
          <cell r="C323">
            <v>21</v>
          </cell>
          <cell r="D323" t="str">
            <v>ISR P.FIS.PAG.PROV.ACT.EMP.PEQ.CONT.50%</v>
          </cell>
          <cell r="E323">
            <v>0</v>
          </cell>
          <cell r="F323">
            <v>0</v>
          </cell>
        </row>
        <row r="324">
          <cell r="A324">
            <v>56722</v>
          </cell>
          <cell r="B324">
            <v>567</v>
          </cell>
          <cell r="C324">
            <v>22</v>
          </cell>
          <cell r="D324" t="str">
            <v>ISR P.FIS.PAG.PROV.ACT.EMP.PEQ.CONT. 75%</v>
          </cell>
          <cell r="E324">
            <v>0</v>
          </cell>
          <cell r="F324">
            <v>0</v>
          </cell>
        </row>
        <row r="325">
          <cell r="A325">
            <v>56723</v>
          </cell>
          <cell r="B325">
            <v>567</v>
          </cell>
          <cell r="C325">
            <v>23</v>
          </cell>
          <cell r="D325" t="str">
            <v>ISR P.FISICAS PAGOS DEFINITIVOS 50%</v>
          </cell>
          <cell r="E325">
            <v>0</v>
          </cell>
          <cell r="F325">
            <v>0</v>
          </cell>
        </row>
        <row r="326">
          <cell r="A326">
            <v>56724</v>
          </cell>
          <cell r="B326">
            <v>567</v>
          </cell>
          <cell r="C326">
            <v>24</v>
          </cell>
          <cell r="D326" t="str">
            <v>ISR PERSONAS FISICAS PAGOS DEF. 75%</v>
          </cell>
          <cell r="E326">
            <v>0</v>
          </cell>
          <cell r="F326">
            <v>0</v>
          </cell>
        </row>
        <row r="327">
          <cell r="A327">
            <v>56725</v>
          </cell>
          <cell r="B327">
            <v>567</v>
          </cell>
          <cell r="C327">
            <v>25</v>
          </cell>
          <cell r="D327" t="str">
            <v>IMP.SUST.DEL CREDITO AL SALARIO 75%</v>
          </cell>
          <cell r="E327">
            <v>0</v>
          </cell>
          <cell r="F327">
            <v>0</v>
          </cell>
        </row>
        <row r="328">
          <cell r="A328">
            <v>56726</v>
          </cell>
          <cell r="B328">
            <v>567</v>
          </cell>
          <cell r="C328">
            <v>26</v>
          </cell>
          <cell r="D328" t="str">
            <v>ISR RET.P.MOR.YFIS.PAG.PROV.SUEL.YSAL50%</v>
          </cell>
          <cell r="E328">
            <v>0</v>
          </cell>
          <cell r="F328">
            <v>0</v>
          </cell>
        </row>
        <row r="329">
          <cell r="A329">
            <v>56727</v>
          </cell>
          <cell r="B329">
            <v>567</v>
          </cell>
          <cell r="C329">
            <v>27</v>
          </cell>
          <cell r="D329" t="str">
            <v>ISR RET.P.MOR.YFIS.PAG.PROV.SUEL.YSAL75%</v>
          </cell>
          <cell r="E329">
            <v>0</v>
          </cell>
          <cell r="F329">
            <v>0</v>
          </cell>
        </row>
        <row r="330">
          <cell r="A330">
            <v>56728</v>
          </cell>
          <cell r="B330">
            <v>567</v>
          </cell>
          <cell r="C330">
            <v>28</v>
          </cell>
          <cell r="D330" t="str">
            <v>ISR PER.FIS.PAG.PROV.ARRE.INMUEBLES 50%</v>
          </cell>
          <cell r="E330">
            <v>0</v>
          </cell>
          <cell r="F330">
            <v>0</v>
          </cell>
        </row>
        <row r="331">
          <cell r="A331">
            <v>56729</v>
          </cell>
          <cell r="B331">
            <v>567</v>
          </cell>
          <cell r="C331">
            <v>29</v>
          </cell>
          <cell r="D331" t="str">
            <v>ISR PER.FIS.PAG.PROV.ARRE.INMUEBLES 75%</v>
          </cell>
          <cell r="E331">
            <v>0</v>
          </cell>
          <cell r="F331">
            <v>0</v>
          </cell>
        </row>
        <row r="332">
          <cell r="A332">
            <v>56730</v>
          </cell>
          <cell r="B332">
            <v>567</v>
          </cell>
          <cell r="C332">
            <v>30</v>
          </cell>
          <cell r="D332" t="str">
            <v>ISR RET.P.MOR.YFIS.P.PROV.ENAJ.BIENES50%</v>
          </cell>
          <cell r="E332">
            <v>0</v>
          </cell>
          <cell r="F332">
            <v>0</v>
          </cell>
        </row>
        <row r="333">
          <cell r="A333">
            <v>56731</v>
          </cell>
          <cell r="B333">
            <v>567</v>
          </cell>
          <cell r="C333">
            <v>31</v>
          </cell>
          <cell r="D333" t="str">
            <v>ISR RET.P.MOR.YFIS.P.PROV.ENAJ.BIENES75%</v>
          </cell>
          <cell r="E333">
            <v>0</v>
          </cell>
          <cell r="F333">
            <v>0</v>
          </cell>
        </row>
        <row r="334">
          <cell r="A334">
            <v>56732</v>
          </cell>
          <cell r="B334">
            <v>567</v>
          </cell>
          <cell r="C334">
            <v>32</v>
          </cell>
          <cell r="D334" t="str">
            <v>ISR RET.P.MOR.YFIS.PAG.PROV.OTRAS RET50%</v>
          </cell>
          <cell r="E334">
            <v>0</v>
          </cell>
          <cell r="F334">
            <v>0</v>
          </cell>
        </row>
        <row r="335">
          <cell r="A335">
            <v>56733</v>
          </cell>
          <cell r="B335">
            <v>567</v>
          </cell>
          <cell r="C335">
            <v>33</v>
          </cell>
          <cell r="D335" t="str">
            <v>ISR RET.P.MOR.YFIS.PAG.PROV.OTRAS RET75%</v>
          </cell>
          <cell r="E335">
            <v>0</v>
          </cell>
          <cell r="F335">
            <v>0</v>
          </cell>
        </row>
        <row r="336">
          <cell r="A336">
            <v>56734</v>
          </cell>
          <cell r="B336">
            <v>567</v>
          </cell>
          <cell r="C336">
            <v>34</v>
          </cell>
          <cell r="D336" t="str">
            <v>ISR P.FIS.PAG.PROV.ACT.EMP.REG.INTER.50%</v>
          </cell>
          <cell r="E336">
            <v>0</v>
          </cell>
          <cell r="F336">
            <v>0</v>
          </cell>
        </row>
        <row r="337">
          <cell r="A337">
            <v>56735</v>
          </cell>
          <cell r="B337">
            <v>567</v>
          </cell>
          <cell r="C337">
            <v>35</v>
          </cell>
          <cell r="D337" t="str">
            <v>ISR P.FIS.PAG.PROV.ACT.EMP.REG.INTER.75%</v>
          </cell>
          <cell r="E337">
            <v>0</v>
          </cell>
          <cell r="F337">
            <v>0</v>
          </cell>
        </row>
        <row r="338">
          <cell r="A338">
            <v>56736</v>
          </cell>
          <cell r="B338">
            <v>567</v>
          </cell>
          <cell r="C338">
            <v>36</v>
          </cell>
          <cell r="D338" t="str">
            <v>ISR RET.P.MOR.YFIS.PAG.DEF.SUE.Y SAL 50%</v>
          </cell>
          <cell r="E338">
            <v>0</v>
          </cell>
          <cell r="F338">
            <v>0</v>
          </cell>
        </row>
        <row r="339">
          <cell r="A339">
            <v>56737</v>
          </cell>
          <cell r="B339">
            <v>567</v>
          </cell>
          <cell r="C339">
            <v>37</v>
          </cell>
          <cell r="D339" t="str">
            <v>ISR RET.P.MOR.YFIS.PAG.DEF.SUE.YSAL. 75%</v>
          </cell>
          <cell r="E339">
            <v>0</v>
          </cell>
          <cell r="F339">
            <v>0</v>
          </cell>
        </row>
        <row r="340">
          <cell r="A340">
            <v>56738</v>
          </cell>
          <cell r="B340">
            <v>567</v>
          </cell>
          <cell r="C340">
            <v>38</v>
          </cell>
          <cell r="D340" t="str">
            <v>ISR PERSONAS MORALES PAGOS DEF. 100%</v>
          </cell>
          <cell r="E340">
            <v>0</v>
          </cell>
          <cell r="F340">
            <v>0</v>
          </cell>
        </row>
        <row r="341">
          <cell r="A341">
            <v>56739</v>
          </cell>
          <cell r="B341">
            <v>567</v>
          </cell>
          <cell r="C341">
            <v>39</v>
          </cell>
          <cell r="D341" t="str">
            <v>ISR PERSONAS MORALES PAG.PROV. 100%</v>
          </cell>
          <cell r="E341">
            <v>0</v>
          </cell>
          <cell r="F341">
            <v>0</v>
          </cell>
        </row>
        <row r="342">
          <cell r="A342">
            <v>56740</v>
          </cell>
          <cell r="B342">
            <v>567</v>
          </cell>
          <cell r="C342">
            <v>40</v>
          </cell>
          <cell r="D342" t="str">
            <v>ISR RET.P.MOR.YFIS.PAG.DEF.SUE.YSAL.100%</v>
          </cell>
          <cell r="E342">
            <v>0</v>
          </cell>
          <cell r="F342">
            <v>0</v>
          </cell>
        </row>
        <row r="343">
          <cell r="A343">
            <v>56741</v>
          </cell>
          <cell r="B343">
            <v>567</v>
          </cell>
          <cell r="C343">
            <v>41</v>
          </cell>
          <cell r="D343" t="str">
            <v>ISR P.MOR.PAG.PROV.REG.SIMPL. 100%</v>
          </cell>
          <cell r="E343">
            <v>0</v>
          </cell>
          <cell r="F343">
            <v>0</v>
          </cell>
        </row>
        <row r="344">
          <cell r="A344">
            <v>56742</v>
          </cell>
          <cell r="B344">
            <v>567</v>
          </cell>
          <cell r="C344">
            <v>42</v>
          </cell>
          <cell r="D344" t="str">
            <v>PAGOS DEFINITIVOS (ART 67) 100%</v>
          </cell>
          <cell r="E344">
            <v>0</v>
          </cell>
          <cell r="F344">
            <v>0</v>
          </cell>
        </row>
        <row r="345">
          <cell r="A345">
            <v>56743</v>
          </cell>
          <cell r="B345">
            <v>567</v>
          </cell>
          <cell r="C345">
            <v>43</v>
          </cell>
          <cell r="D345" t="str">
            <v>ISR P.MOR.PAG.DEF.REG.SIMPL. 100%</v>
          </cell>
          <cell r="E345">
            <v>0</v>
          </cell>
          <cell r="F345">
            <v>0</v>
          </cell>
        </row>
        <row r="346">
          <cell r="A346">
            <v>56744</v>
          </cell>
          <cell r="B346">
            <v>567</v>
          </cell>
          <cell r="C346">
            <v>44</v>
          </cell>
          <cell r="D346" t="str">
            <v>POR HONORARIOS (ART 86) 100%</v>
          </cell>
          <cell r="E346">
            <v>0</v>
          </cell>
          <cell r="F346">
            <v>0</v>
          </cell>
        </row>
        <row r="347">
          <cell r="A347">
            <v>56745</v>
          </cell>
          <cell r="B347">
            <v>567</v>
          </cell>
          <cell r="C347">
            <v>45</v>
          </cell>
          <cell r="D347" t="str">
            <v>ISR P.FIS.PAG.PROV.ACT.EMP. 100%</v>
          </cell>
          <cell r="E347">
            <v>0</v>
          </cell>
          <cell r="F347">
            <v>0</v>
          </cell>
        </row>
        <row r="348">
          <cell r="A348">
            <v>56746</v>
          </cell>
          <cell r="B348">
            <v>567</v>
          </cell>
          <cell r="C348">
            <v>46</v>
          </cell>
          <cell r="D348" t="str">
            <v>AJUSTES REG GRAL LEY (ART 111) 100%</v>
          </cell>
          <cell r="E348">
            <v>0</v>
          </cell>
          <cell r="F348">
            <v>0</v>
          </cell>
        </row>
        <row r="349">
          <cell r="A349">
            <v>56747</v>
          </cell>
          <cell r="B349">
            <v>567</v>
          </cell>
          <cell r="C349">
            <v>47</v>
          </cell>
          <cell r="D349" t="str">
            <v>ISR P.FIS.PAG.PROV.OTROS ING. 100%</v>
          </cell>
          <cell r="E349">
            <v>0</v>
          </cell>
          <cell r="F349">
            <v>0</v>
          </cell>
        </row>
        <row r="350">
          <cell r="A350">
            <v>56748</v>
          </cell>
          <cell r="B350">
            <v>567</v>
          </cell>
          <cell r="C350">
            <v>48</v>
          </cell>
          <cell r="D350" t="str">
            <v>ISR P.FIS.PAG.PROV.ACT.PEQ.CONT.100%</v>
          </cell>
          <cell r="E350">
            <v>81.06</v>
          </cell>
          <cell r="F350">
            <v>43636.57</v>
          </cell>
        </row>
        <row r="351">
          <cell r="A351">
            <v>56749</v>
          </cell>
          <cell r="B351">
            <v>567</v>
          </cell>
          <cell r="C351">
            <v>49</v>
          </cell>
          <cell r="D351" t="str">
            <v>ISR PERSONAS.FISICAS PAGOS DEF. 100%</v>
          </cell>
          <cell r="E351">
            <v>0</v>
          </cell>
          <cell r="F351">
            <v>0</v>
          </cell>
        </row>
        <row r="352">
          <cell r="A352">
            <v>56751</v>
          </cell>
          <cell r="B352">
            <v>567</v>
          </cell>
          <cell r="C352">
            <v>51</v>
          </cell>
          <cell r="D352" t="str">
            <v>ISR RET.P.MOR.YFIS.PAG.PRO.SUE.YSAL.100%</v>
          </cell>
          <cell r="E352">
            <v>0</v>
          </cell>
          <cell r="F352">
            <v>0</v>
          </cell>
        </row>
        <row r="353">
          <cell r="A353">
            <v>56752</v>
          </cell>
          <cell r="B353">
            <v>567</v>
          </cell>
          <cell r="C353">
            <v>52</v>
          </cell>
          <cell r="D353" t="str">
            <v>ISR P.FIS.PAG.PROV.ARRE.INMUEBLES 100%</v>
          </cell>
          <cell r="E353">
            <v>0</v>
          </cell>
          <cell r="F353">
            <v>0</v>
          </cell>
        </row>
        <row r="354">
          <cell r="A354">
            <v>56754</v>
          </cell>
          <cell r="B354">
            <v>567</v>
          </cell>
          <cell r="C354">
            <v>54</v>
          </cell>
          <cell r="D354" t="str">
            <v>ISR RET.P.MOR.YFIS.PAG.PRO.ENAJ.BIE.100%</v>
          </cell>
          <cell r="E354">
            <v>0</v>
          </cell>
          <cell r="F354">
            <v>0</v>
          </cell>
        </row>
        <row r="355">
          <cell r="A355">
            <v>56755</v>
          </cell>
          <cell r="B355">
            <v>567</v>
          </cell>
          <cell r="C355">
            <v>55</v>
          </cell>
          <cell r="D355" t="str">
            <v>ISR RET.P.MOR.YFIS.PAG.PRO.OTRAS RET100%</v>
          </cell>
          <cell r="E355">
            <v>0</v>
          </cell>
          <cell r="F355">
            <v>0</v>
          </cell>
        </row>
        <row r="356">
          <cell r="A356">
            <v>56756</v>
          </cell>
          <cell r="B356">
            <v>567</v>
          </cell>
          <cell r="C356">
            <v>56</v>
          </cell>
          <cell r="D356" t="str">
            <v>ISR P.FIS.PAG.PROV.ACT.EMP.REG.INT.100%</v>
          </cell>
          <cell r="E356">
            <v>0</v>
          </cell>
          <cell r="F356">
            <v>0</v>
          </cell>
        </row>
        <row r="357">
          <cell r="A357">
            <v>56757</v>
          </cell>
          <cell r="B357">
            <v>567</v>
          </cell>
          <cell r="C357">
            <v>57</v>
          </cell>
          <cell r="D357" t="str">
            <v>OTROS PAGOS (ART 144) 100%</v>
          </cell>
          <cell r="E357">
            <v>0</v>
          </cell>
          <cell r="F357">
            <v>0</v>
          </cell>
        </row>
        <row r="358">
          <cell r="A358">
            <v>56700</v>
          </cell>
          <cell r="B358">
            <v>567</v>
          </cell>
          <cell r="C358">
            <v>0</v>
          </cell>
          <cell r="D358" t="str">
            <v>TOTAL DE IMPUESTO SOBRE LA RENTA</v>
          </cell>
          <cell r="E358">
            <v>81.06</v>
          </cell>
          <cell r="F358">
            <v>43636.57</v>
          </cell>
        </row>
        <row r="359">
          <cell r="A359">
            <v>56800</v>
          </cell>
          <cell r="B359">
            <v>568</v>
          </cell>
          <cell r="C359">
            <v>0</v>
          </cell>
          <cell r="D359" t="str">
            <v>IMPUESTO AL ACTIVO</v>
          </cell>
          <cell r="E359">
            <v>0</v>
          </cell>
          <cell r="F359">
            <v>0</v>
          </cell>
        </row>
        <row r="360">
          <cell r="A360">
            <v>56801</v>
          </cell>
          <cell r="B360">
            <v>568</v>
          </cell>
          <cell r="C360">
            <v>1</v>
          </cell>
          <cell r="D360" t="str">
            <v>IA P.MOR.YFIS.PAG.PROVISIONALES 50%</v>
          </cell>
          <cell r="E360">
            <v>0</v>
          </cell>
          <cell r="F360">
            <v>0</v>
          </cell>
        </row>
        <row r="361">
          <cell r="A361">
            <v>56802</v>
          </cell>
          <cell r="B361">
            <v>568</v>
          </cell>
          <cell r="C361">
            <v>2</v>
          </cell>
          <cell r="D361" t="str">
            <v>IA PERS.MOR.YFIS.PAG.PROVISIONALES 75%</v>
          </cell>
          <cell r="E361">
            <v>0</v>
          </cell>
          <cell r="F361">
            <v>0</v>
          </cell>
        </row>
        <row r="362">
          <cell r="A362">
            <v>56803</v>
          </cell>
          <cell r="B362">
            <v>568</v>
          </cell>
          <cell r="C362">
            <v>3</v>
          </cell>
          <cell r="D362" t="str">
            <v>PAGO NORMAL P FISICAS 50% (545)</v>
          </cell>
          <cell r="E362">
            <v>0</v>
          </cell>
          <cell r="F362">
            <v>0</v>
          </cell>
        </row>
        <row r="363">
          <cell r="A363">
            <v>56804</v>
          </cell>
          <cell r="B363">
            <v>568</v>
          </cell>
          <cell r="C363">
            <v>4</v>
          </cell>
          <cell r="D363" t="str">
            <v>PAGO NORMAL P FISICAS 75% (545)</v>
          </cell>
          <cell r="E363">
            <v>0</v>
          </cell>
          <cell r="F363">
            <v>0</v>
          </cell>
        </row>
        <row r="364">
          <cell r="A364">
            <v>56805</v>
          </cell>
          <cell r="B364">
            <v>568</v>
          </cell>
          <cell r="C364">
            <v>5</v>
          </cell>
          <cell r="D364" t="str">
            <v>PAGO PROV P/MOR S/MERC REG SIMP 50%(007)</v>
          </cell>
          <cell r="E364">
            <v>0</v>
          </cell>
          <cell r="F364">
            <v>0</v>
          </cell>
        </row>
        <row r="365">
          <cell r="A365">
            <v>56806</v>
          </cell>
          <cell r="B365">
            <v>568</v>
          </cell>
          <cell r="C365">
            <v>6</v>
          </cell>
          <cell r="D365" t="str">
            <v>PAGO PROV P/MOR S/MERC REG SIMP 75%(007)</v>
          </cell>
          <cell r="E365">
            <v>0</v>
          </cell>
          <cell r="F365">
            <v>0</v>
          </cell>
        </row>
        <row r="366">
          <cell r="A366">
            <v>56807</v>
          </cell>
          <cell r="B366">
            <v>568</v>
          </cell>
          <cell r="C366">
            <v>7</v>
          </cell>
          <cell r="D366" t="str">
            <v>IA PERS.MORALES YFIS. PAG.DEF. 50%</v>
          </cell>
          <cell r="E366">
            <v>0</v>
          </cell>
          <cell r="F366">
            <v>0</v>
          </cell>
        </row>
        <row r="367">
          <cell r="A367">
            <v>56808</v>
          </cell>
          <cell r="B367">
            <v>568</v>
          </cell>
          <cell r="C367">
            <v>8</v>
          </cell>
          <cell r="D367" t="str">
            <v>IA PERS.MOR.Y FIS.PAG.DEF. 75%</v>
          </cell>
          <cell r="E367">
            <v>0</v>
          </cell>
          <cell r="F367">
            <v>0</v>
          </cell>
        </row>
        <row r="368">
          <cell r="A368">
            <v>56809</v>
          </cell>
          <cell r="B368">
            <v>568</v>
          </cell>
          <cell r="C368">
            <v>9</v>
          </cell>
          <cell r="D368" t="str">
            <v>REGIMEN GRAL DE LEY P FISICAS 50% (548)</v>
          </cell>
          <cell r="E368">
            <v>0</v>
          </cell>
          <cell r="F368">
            <v>0</v>
          </cell>
        </row>
        <row r="369">
          <cell r="A369">
            <v>56810</v>
          </cell>
          <cell r="B369">
            <v>568</v>
          </cell>
          <cell r="C369">
            <v>10</v>
          </cell>
          <cell r="D369" t="str">
            <v>REGIMEN GRAL DE LEY P FISICAS 75% (548)</v>
          </cell>
          <cell r="E369">
            <v>0</v>
          </cell>
          <cell r="F369">
            <v>0</v>
          </cell>
        </row>
        <row r="370">
          <cell r="A370">
            <v>56811</v>
          </cell>
          <cell r="B370">
            <v>568</v>
          </cell>
          <cell r="C370">
            <v>11</v>
          </cell>
          <cell r="D370" t="str">
            <v>IA PERS.MOR.Y FIS.PAG.PROV.REG.SIMPL.50%</v>
          </cell>
          <cell r="E370">
            <v>0</v>
          </cell>
          <cell r="F370">
            <v>0</v>
          </cell>
        </row>
        <row r="371">
          <cell r="A371">
            <v>56812</v>
          </cell>
          <cell r="B371">
            <v>568</v>
          </cell>
          <cell r="C371">
            <v>12</v>
          </cell>
          <cell r="D371" t="str">
            <v>IA PERS.MOR.Y FIS.PAG.PROV.REG.SIMPL.75%</v>
          </cell>
          <cell r="E371">
            <v>0</v>
          </cell>
          <cell r="F371">
            <v>0</v>
          </cell>
        </row>
        <row r="372">
          <cell r="A372">
            <v>56813</v>
          </cell>
          <cell r="B372">
            <v>568</v>
          </cell>
          <cell r="C372">
            <v>13</v>
          </cell>
          <cell r="D372" t="str">
            <v>IA PERS.MOR.Y FIS.PAG.DEF.REG.SIMPL. 50%</v>
          </cell>
          <cell r="E372">
            <v>0</v>
          </cell>
          <cell r="F372">
            <v>0</v>
          </cell>
        </row>
        <row r="373">
          <cell r="A373">
            <v>56814</v>
          </cell>
          <cell r="B373">
            <v>568</v>
          </cell>
          <cell r="C373">
            <v>14</v>
          </cell>
          <cell r="D373" t="str">
            <v>IA PERS.MOR. Y FIS.PAG.DEF.REG.SIMPL.75%</v>
          </cell>
          <cell r="E373">
            <v>0</v>
          </cell>
          <cell r="F373">
            <v>0</v>
          </cell>
        </row>
        <row r="374">
          <cell r="A374">
            <v>56815</v>
          </cell>
          <cell r="B374">
            <v>568</v>
          </cell>
          <cell r="C374">
            <v>15</v>
          </cell>
          <cell r="D374" t="str">
            <v>PAGO DEF P/FISICAS REG SIMP 50%(511)</v>
          </cell>
          <cell r="E374">
            <v>0</v>
          </cell>
          <cell r="F374">
            <v>0</v>
          </cell>
        </row>
        <row r="375">
          <cell r="A375">
            <v>56816</v>
          </cell>
          <cell r="B375">
            <v>568</v>
          </cell>
          <cell r="C375">
            <v>16</v>
          </cell>
          <cell r="D375" t="str">
            <v>PAGO DEF P/FISICAS REG SIMP 75%(511)</v>
          </cell>
          <cell r="E375">
            <v>0</v>
          </cell>
          <cell r="F375">
            <v>0</v>
          </cell>
        </row>
        <row r="376">
          <cell r="A376">
            <v>56817</v>
          </cell>
          <cell r="B376">
            <v>568</v>
          </cell>
          <cell r="C376">
            <v>17</v>
          </cell>
          <cell r="D376" t="str">
            <v>PAGO NORMAL P FISICAS 100%</v>
          </cell>
          <cell r="E376">
            <v>0</v>
          </cell>
          <cell r="F376">
            <v>0</v>
          </cell>
        </row>
        <row r="377">
          <cell r="A377">
            <v>56818</v>
          </cell>
          <cell r="B377">
            <v>568</v>
          </cell>
          <cell r="C377">
            <v>18</v>
          </cell>
          <cell r="D377" t="str">
            <v>PAGO PROV P/MOR S/MERC REG SIMP 100%</v>
          </cell>
          <cell r="E377">
            <v>0</v>
          </cell>
          <cell r="F377">
            <v>0</v>
          </cell>
        </row>
        <row r="378">
          <cell r="A378">
            <v>56819</v>
          </cell>
          <cell r="B378">
            <v>568</v>
          </cell>
          <cell r="C378">
            <v>19</v>
          </cell>
          <cell r="D378" t="str">
            <v>IA PERS.MOR.Y FIS. PAG.DEF. 100%</v>
          </cell>
          <cell r="E378">
            <v>0</v>
          </cell>
          <cell r="F378">
            <v>0</v>
          </cell>
        </row>
        <row r="379">
          <cell r="A379">
            <v>56820</v>
          </cell>
          <cell r="B379">
            <v>568</v>
          </cell>
          <cell r="C379">
            <v>20</v>
          </cell>
          <cell r="D379" t="str">
            <v>REGIMEN GRAL DE LEY P FISICAS 100%</v>
          </cell>
          <cell r="E379">
            <v>0</v>
          </cell>
          <cell r="F379">
            <v>0</v>
          </cell>
        </row>
        <row r="380">
          <cell r="A380">
            <v>56821</v>
          </cell>
          <cell r="B380">
            <v>568</v>
          </cell>
          <cell r="C380">
            <v>21</v>
          </cell>
          <cell r="D380" t="str">
            <v>IA PER.MOR.Y FIS.PAG.PROV.REG.SIMPL.100%</v>
          </cell>
          <cell r="E380">
            <v>0</v>
          </cell>
          <cell r="F380">
            <v>0</v>
          </cell>
        </row>
        <row r="381">
          <cell r="A381">
            <v>56822</v>
          </cell>
          <cell r="B381">
            <v>568</v>
          </cell>
          <cell r="C381">
            <v>22</v>
          </cell>
          <cell r="D381" t="str">
            <v>IA PERS.MOR.Y FIS.PAG.DEF.REG.SIMPL.100%</v>
          </cell>
          <cell r="E381">
            <v>0</v>
          </cell>
          <cell r="F381">
            <v>0</v>
          </cell>
        </row>
        <row r="382">
          <cell r="A382">
            <v>56823</v>
          </cell>
          <cell r="B382">
            <v>568</v>
          </cell>
          <cell r="C382">
            <v>23</v>
          </cell>
          <cell r="D382" t="str">
            <v>PAGO DEF P/FISICAS REG SIMP 100%</v>
          </cell>
          <cell r="E382">
            <v>0</v>
          </cell>
          <cell r="F382">
            <v>0</v>
          </cell>
        </row>
        <row r="383">
          <cell r="A383">
            <v>56824</v>
          </cell>
          <cell r="B383">
            <v>568</v>
          </cell>
          <cell r="C383">
            <v>24</v>
          </cell>
          <cell r="D383" t="str">
            <v>IA PERS.MOR.Y FIS.PAG.PROV. 100%</v>
          </cell>
          <cell r="E383">
            <v>0</v>
          </cell>
          <cell r="F383">
            <v>0</v>
          </cell>
        </row>
        <row r="384">
          <cell r="A384">
            <v>56800</v>
          </cell>
          <cell r="B384">
            <v>568</v>
          </cell>
          <cell r="C384">
            <v>0</v>
          </cell>
          <cell r="D384" t="str">
            <v>TOTAL IMPUESTO AL ACTIVO</v>
          </cell>
          <cell r="E384">
            <v>0</v>
          </cell>
          <cell r="F384">
            <v>0</v>
          </cell>
        </row>
        <row r="385">
          <cell r="A385">
            <v>56900</v>
          </cell>
          <cell r="B385">
            <v>569</v>
          </cell>
          <cell r="C385">
            <v>0</v>
          </cell>
          <cell r="D385" t="str">
            <v>IMPUESTO AL VALOR AGREGADO</v>
          </cell>
          <cell r="E385">
            <v>0</v>
          </cell>
          <cell r="F385">
            <v>0</v>
          </cell>
        </row>
        <row r="386">
          <cell r="A386">
            <v>56901</v>
          </cell>
          <cell r="B386">
            <v>569</v>
          </cell>
          <cell r="C386">
            <v>1</v>
          </cell>
          <cell r="D386" t="str">
            <v>IVA PAG.PROV.PERS.MOR.Y FIS. 100%</v>
          </cell>
          <cell r="E386">
            <v>0</v>
          </cell>
          <cell r="F386">
            <v>0</v>
          </cell>
        </row>
        <row r="387">
          <cell r="A387">
            <v>56902</v>
          </cell>
          <cell r="B387">
            <v>569</v>
          </cell>
          <cell r="C387">
            <v>2</v>
          </cell>
          <cell r="D387" t="str">
            <v>IVA PAG. PROV.PERS.MOR.Y FIS. 50%</v>
          </cell>
          <cell r="E387">
            <v>0</v>
          </cell>
          <cell r="F387">
            <v>0</v>
          </cell>
        </row>
        <row r="388">
          <cell r="A388">
            <v>56903</v>
          </cell>
          <cell r="B388">
            <v>569</v>
          </cell>
          <cell r="C388">
            <v>3</v>
          </cell>
          <cell r="D388" t="str">
            <v>IVA PAG.DEF.PERS.MOR. Y FIS. 100%</v>
          </cell>
          <cell r="E388">
            <v>4657.0200000000004</v>
          </cell>
          <cell r="F388">
            <v>27985.37</v>
          </cell>
        </row>
        <row r="389">
          <cell r="A389">
            <v>56904</v>
          </cell>
          <cell r="B389">
            <v>569</v>
          </cell>
          <cell r="C389">
            <v>4</v>
          </cell>
          <cell r="D389" t="str">
            <v>IVA PAG.DEF.PERS.MOR.Y FIS. 50%</v>
          </cell>
          <cell r="E389">
            <v>0</v>
          </cell>
          <cell r="F389">
            <v>0</v>
          </cell>
        </row>
        <row r="390">
          <cell r="A390">
            <v>56905</v>
          </cell>
          <cell r="B390">
            <v>569</v>
          </cell>
          <cell r="C390">
            <v>5</v>
          </cell>
          <cell r="D390" t="str">
            <v>DEC ANUAL Y COMP R SIMPLIF 100% (054)</v>
          </cell>
          <cell r="E390">
            <v>0</v>
          </cell>
          <cell r="F390">
            <v>0</v>
          </cell>
        </row>
        <row r="391">
          <cell r="A391">
            <v>56906</v>
          </cell>
          <cell r="B391">
            <v>569</v>
          </cell>
          <cell r="C391">
            <v>6</v>
          </cell>
          <cell r="D391" t="str">
            <v>DEC ANUAL Y COMP R SIMPLIF 50% (054)</v>
          </cell>
          <cell r="E391">
            <v>0</v>
          </cell>
          <cell r="F391">
            <v>0</v>
          </cell>
        </row>
        <row r="392">
          <cell r="A392">
            <v>56907</v>
          </cell>
          <cell r="B392">
            <v>569</v>
          </cell>
          <cell r="C392">
            <v>7</v>
          </cell>
          <cell r="D392" t="str">
            <v>ACTOS OCASIONALES 100% (070)</v>
          </cell>
          <cell r="E392">
            <v>0</v>
          </cell>
          <cell r="F392">
            <v>0</v>
          </cell>
        </row>
        <row r="393">
          <cell r="A393">
            <v>56908</v>
          </cell>
          <cell r="B393">
            <v>569</v>
          </cell>
          <cell r="C393">
            <v>8</v>
          </cell>
          <cell r="D393" t="str">
            <v>ACTOS OCASIONALES 50% (070)</v>
          </cell>
          <cell r="E393">
            <v>0</v>
          </cell>
          <cell r="F393">
            <v>0</v>
          </cell>
        </row>
        <row r="394">
          <cell r="A394">
            <v>56909</v>
          </cell>
          <cell r="B394">
            <v>569</v>
          </cell>
          <cell r="C394">
            <v>9</v>
          </cell>
          <cell r="D394" t="str">
            <v>PAGO PROV REG SIMPLIFICADO 100%(003)</v>
          </cell>
          <cell r="E394">
            <v>0</v>
          </cell>
          <cell r="F394">
            <v>0</v>
          </cell>
        </row>
        <row r="395">
          <cell r="A395">
            <v>56910</v>
          </cell>
          <cell r="B395">
            <v>569</v>
          </cell>
          <cell r="C395">
            <v>10</v>
          </cell>
          <cell r="D395" t="str">
            <v>PAGO PROV REG SIMPLIFICADO 50%(003)</v>
          </cell>
          <cell r="E395">
            <v>0</v>
          </cell>
          <cell r="F395">
            <v>0</v>
          </cell>
        </row>
        <row r="396">
          <cell r="A396">
            <v>56911</v>
          </cell>
          <cell r="B396">
            <v>569</v>
          </cell>
          <cell r="C396">
            <v>11</v>
          </cell>
          <cell r="D396" t="str">
            <v>IVA PAG.PROV.PERS.MOR. Y FIS. RET. 100%</v>
          </cell>
          <cell r="E396">
            <v>0</v>
          </cell>
          <cell r="F396">
            <v>0</v>
          </cell>
        </row>
        <row r="397">
          <cell r="A397">
            <v>56912</v>
          </cell>
          <cell r="B397">
            <v>569</v>
          </cell>
          <cell r="C397">
            <v>12</v>
          </cell>
          <cell r="D397" t="str">
            <v>IVA PAG.PROV.PERS.MOR.Y FIS.RET. 50%</v>
          </cell>
          <cell r="E397">
            <v>0</v>
          </cell>
          <cell r="F397">
            <v>0</v>
          </cell>
        </row>
        <row r="398">
          <cell r="A398">
            <v>56913</v>
          </cell>
          <cell r="B398">
            <v>569</v>
          </cell>
          <cell r="C398">
            <v>13</v>
          </cell>
          <cell r="D398" t="str">
            <v>REGIMEN DE PEQUEÑOS CONT 100%(048)</v>
          </cell>
          <cell r="E398">
            <v>0</v>
          </cell>
          <cell r="F398">
            <v>0</v>
          </cell>
        </row>
        <row r="399">
          <cell r="A399">
            <v>56914</v>
          </cell>
          <cell r="B399">
            <v>569</v>
          </cell>
          <cell r="C399">
            <v>14</v>
          </cell>
          <cell r="D399" t="str">
            <v>REGIMEN DE PEQUEÑOS CONT 50%(048)</v>
          </cell>
          <cell r="E399">
            <v>0</v>
          </cell>
          <cell r="F399">
            <v>0</v>
          </cell>
        </row>
        <row r="400">
          <cell r="A400">
            <v>56900</v>
          </cell>
          <cell r="B400">
            <v>569</v>
          </cell>
          <cell r="C400">
            <v>0</v>
          </cell>
          <cell r="D400" t="str">
            <v>TOTAL IMPUESTO AL VALOR AGREGADO</v>
          </cell>
          <cell r="E400">
            <v>4657.0200000000004</v>
          </cell>
          <cell r="F400">
            <v>27985.37</v>
          </cell>
        </row>
        <row r="401">
          <cell r="A401">
            <v>57400</v>
          </cell>
          <cell r="B401">
            <v>574</v>
          </cell>
          <cell r="C401">
            <v>0</v>
          </cell>
          <cell r="D401" t="str">
            <v>GASTOS DE EJECUCION</v>
          </cell>
          <cell r="E401">
            <v>0</v>
          </cell>
          <cell r="F401">
            <v>0</v>
          </cell>
        </row>
        <row r="402">
          <cell r="A402">
            <v>57401</v>
          </cell>
          <cell r="B402">
            <v>574</v>
          </cell>
          <cell r="C402">
            <v>1</v>
          </cell>
          <cell r="D402" t="str">
            <v>GASTOS DE EJECUCION ISAN</v>
          </cell>
          <cell r="E402">
            <v>270</v>
          </cell>
          <cell r="F402">
            <v>810</v>
          </cell>
        </row>
        <row r="403">
          <cell r="A403">
            <v>57403</v>
          </cell>
          <cell r="B403">
            <v>574</v>
          </cell>
          <cell r="C403">
            <v>3</v>
          </cell>
          <cell r="D403" t="str">
            <v>GASTOS DE EJEC.VIG.DE OBLIGACIONES 100%</v>
          </cell>
          <cell r="E403">
            <v>0</v>
          </cell>
          <cell r="F403">
            <v>0</v>
          </cell>
        </row>
        <row r="404">
          <cell r="A404">
            <v>57404</v>
          </cell>
          <cell r="B404">
            <v>574</v>
          </cell>
          <cell r="C404">
            <v>4</v>
          </cell>
          <cell r="D404" t="str">
            <v>GASTOS DE EJECUCION IMP. SOBRE TENENCIA</v>
          </cell>
          <cell r="E404">
            <v>1885</v>
          </cell>
          <cell r="F404">
            <v>19224.560000000001</v>
          </cell>
        </row>
        <row r="405">
          <cell r="A405">
            <v>57405</v>
          </cell>
          <cell r="B405">
            <v>574</v>
          </cell>
          <cell r="C405">
            <v>5</v>
          </cell>
          <cell r="D405" t="str">
            <v>GASTOS DE EJECUCION FISCALIZACION 100%</v>
          </cell>
          <cell r="E405">
            <v>220.98</v>
          </cell>
          <cell r="F405">
            <v>14683.52</v>
          </cell>
        </row>
        <row r="406">
          <cell r="A406">
            <v>57400</v>
          </cell>
          <cell r="B406">
            <v>574</v>
          </cell>
          <cell r="C406">
            <v>0</v>
          </cell>
          <cell r="D406" t="str">
            <v>GASTOS DE EJECUCION</v>
          </cell>
          <cell r="E406">
            <v>2645.98</v>
          </cell>
          <cell r="F406">
            <v>35528.080000000002</v>
          </cell>
        </row>
        <row r="407">
          <cell r="A407">
            <v>57500</v>
          </cell>
          <cell r="B407">
            <v>575</v>
          </cell>
          <cell r="C407">
            <v>0</v>
          </cell>
          <cell r="D407" t="str">
            <v>MULTAS</v>
          </cell>
          <cell r="E407">
            <v>0</v>
          </cell>
          <cell r="F407">
            <v>0</v>
          </cell>
        </row>
        <row r="408">
          <cell r="A408">
            <v>57502</v>
          </cell>
          <cell r="B408">
            <v>575</v>
          </cell>
          <cell r="C408">
            <v>2</v>
          </cell>
          <cell r="D408" t="str">
            <v>MULTAS ISR IA IVA E IESPS FISC 100%(653)</v>
          </cell>
          <cell r="E408">
            <v>13126.26</v>
          </cell>
          <cell r="F408">
            <v>375978.7</v>
          </cell>
        </row>
        <row r="409">
          <cell r="A409">
            <v>57503</v>
          </cell>
          <cell r="B409">
            <v>575</v>
          </cell>
          <cell r="C409">
            <v>3</v>
          </cell>
          <cell r="D409" t="str">
            <v>MULT ISR,IA,IVA E IESPS V OBL 100% (317)</v>
          </cell>
          <cell r="E409">
            <v>14532.4</v>
          </cell>
          <cell r="F409">
            <v>740234.43</v>
          </cell>
        </row>
        <row r="410">
          <cell r="A410">
            <v>57505</v>
          </cell>
          <cell r="B410">
            <v>575</v>
          </cell>
          <cell r="C410">
            <v>5</v>
          </cell>
          <cell r="D410" t="str">
            <v>MULTAS POR CORRECCION FISCAL 100%(194)</v>
          </cell>
          <cell r="E410">
            <v>14678</v>
          </cell>
          <cell r="F410">
            <v>14678</v>
          </cell>
        </row>
        <row r="411">
          <cell r="A411">
            <v>57506</v>
          </cell>
          <cell r="B411">
            <v>575</v>
          </cell>
          <cell r="C411">
            <v>6</v>
          </cell>
          <cell r="D411" t="str">
            <v>MULTAS INSCRIPCION AL R.F.C.</v>
          </cell>
          <cell r="E411">
            <v>0</v>
          </cell>
          <cell r="F411">
            <v>0</v>
          </cell>
        </row>
        <row r="412">
          <cell r="A412">
            <v>57507</v>
          </cell>
          <cell r="B412">
            <v>575</v>
          </cell>
          <cell r="C412">
            <v>7</v>
          </cell>
          <cell r="D412" t="str">
            <v>MULTAS IMP S/TENENCIA CTRL.DE OBLIG 100%</v>
          </cell>
          <cell r="E412">
            <v>38457.96</v>
          </cell>
          <cell r="F412">
            <v>366575.13</v>
          </cell>
        </row>
        <row r="413">
          <cell r="A413">
            <v>57500</v>
          </cell>
          <cell r="B413">
            <v>575</v>
          </cell>
          <cell r="C413">
            <v>0</v>
          </cell>
          <cell r="D413" t="str">
            <v>MULTAS</v>
          </cell>
          <cell r="E413">
            <v>80794.62</v>
          </cell>
          <cell r="F413">
            <v>1497466.26</v>
          </cell>
        </row>
        <row r="414">
          <cell r="A414">
            <v>57600</v>
          </cell>
          <cell r="B414">
            <v>576</v>
          </cell>
          <cell r="C414">
            <v>0</v>
          </cell>
          <cell r="D414" t="str">
            <v>RECARGOS</v>
          </cell>
          <cell r="E414">
            <v>0</v>
          </cell>
          <cell r="F414">
            <v>0</v>
          </cell>
        </row>
        <row r="415">
          <cell r="A415">
            <v>57601</v>
          </cell>
          <cell r="B415">
            <v>576</v>
          </cell>
          <cell r="C415">
            <v>1</v>
          </cell>
          <cell r="D415" t="str">
            <v>RECARGOS IVA 100%</v>
          </cell>
          <cell r="E415">
            <v>2889.28</v>
          </cell>
          <cell r="F415">
            <v>17776.11</v>
          </cell>
        </row>
        <row r="416">
          <cell r="A416">
            <v>57602</v>
          </cell>
          <cell r="B416">
            <v>576</v>
          </cell>
          <cell r="C416">
            <v>2</v>
          </cell>
          <cell r="D416" t="str">
            <v>RECARGOS ISR 75%</v>
          </cell>
          <cell r="E416">
            <v>0</v>
          </cell>
          <cell r="F416">
            <v>16027.58</v>
          </cell>
        </row>
        <row r="417">
          <cell r="A417">
            <v>57603</v>
          </cell>
          <cell r="B417">
            <v>576</v>
          </cell>
          <cell r="C417">
            <v>3</v>
          </cell>
          <cell r="D417" t="str">
            <v>RECARGOS 50% (362)</v>
          </cell>
          <cell r="E417">
            <v>0</v>
          </cell>
          <cell r="F417">
            <v>0</v>
          </cell>
        </row>
        <row r="418">
          <cell r="A418">
            <v>57604</v>
          </cell>
          <cell r="B418">
            <v>576</v>
          </cell>
          <cell r="C418">
            <v>4</v>
          </cell>
          <cell r="D418" t="str">
            <v>INTERESES POR PLAZO (98%)</v>
          </cell>
          <cell r="E418">
            <v>317.25</v>
          </cell>
          <cell r="F418">
            <v>7742.26</v>
          </cell>
        </row>
        <row r="419">
          <cell r="A419">
            <v>57605</v>
          </cell>
          <cell r="B419">
            <v>576</v>
          </cell>
          <cell r="C419">
            <v>5</v>
          </cell>
          <cell r="D419" t="str">
            <v>RECARGOS ISR 100%</v>
          </cell>
          <cell r="E419">
            <v>0</v>
          </cell>
          <cell r="F419">
            <v>214.05</v>
          </cell>
        </row>
        <row r="420">
          <cell r="A420">
            <v>57606</v>
          </cell>
          <cell r="B420">
            <v>576</v>
          </cell>
          <cell r="C420">
            <v>6</v>
          </cell>
          <cell r="D420" t="str">
            <v>RECARGOS IA 100%</v>
          </cell>
          <cell r="E420">
            <v>0</v>
          </cell>
          <cell r="F420">
            <v>0</v>
          </cell>
        </row>
        <row r="421">
          <cell r="A421">
            <v>57607</v>
          </cell>
          <cell r="B421">
            <v>576</v>
          </cell>
          <cell r="C421">
            <v>7</v>
          </cell>
          <cell r="D421" t="str">
            <v>RECARGOS IA 75%</v>
          </cell>
          <cell r="E421">
            <v>0</v>
          </cell>
          <cell r="F421">
            <v>0</v>
          </cell>
        </row>
        <row r="422">
          <cell r="A422">
            <v>57608</v>
          </cell>
          <cell r="B422">
            <v>576</v>
          </cell>
          <cell r="C422">
            <v>8</v>
          </cell>
          <cell r="D422" t="str">
            <v>RECARGOS ISR REPECOS 100%</v>
          </cell>
          <cell r="E422">
            <v>5.62</v>
          </cell>
          <cell r="F422">
            <v>1450.73</v>
          </cell>
        </row>
        <row r="423">
          <cell r="A423">
            <v>57609</v>
          </cell>
          <cell r="B423">
            <v>576</v>
          </cell>
          <cell r="C423">
            <v>9</v>
          </cell>
          <cell r="D423" t="str">
            <v>RECARGOS IVA REPECOS 100%</v>
          </cell>
          <cell r="E423">
            <v>0</v>
          </cell>
          <cell r="F423">
            <v>0</v>
          </cell>
        </row>
        <row r="424">
          <cell r="A424">
            <v>57610</v>
          </cell>
          <cell r="B424">
            <v>576</v>
          </cell>
          <cell r="C424">
            <v>10</v>
          </cell>
          <cell r="D424" t="str">
            <v>INT.POR PLAZO CREDITOS FISCALIZACION 75%</v>
          </cell>
          <cell r="E424">
            <v>723.42</v>
          </cell>
          <cell r="F424">
            <v>723.42</v>
          </cell>
        </row>
        <row r="425">
          <cell r="A425">
            <v>57611</v>
          </cell>
          <cell r="B425">
            <v>576</v>
          </cell>
          <cell r="C425">
            <v>11</v>
          </cell>
          <cell r="D425" t="str">
            <v>REC.POR MORA CREDITOS FISCALIZACION 75%</v>
          </cell>
          <cell r="E425">
            <v>0</v>
          </cell>
          <cell r="F425">
            <v>0</v>
          </cell>
        </row>
        <row r="426">
          <cell r="A426">
            <v>57600</v>
          </cell>
          <cell r="B426">
            <v>576</v>
          </cell>
          <cell r="C426">
            <v>0</v>
          </cell>
          <cell r="D426" t="str">
            <v>RECARGOS</v>
          </cell>
          <cell r="E426">
            <v>3935.57</v>
          </cell>
          <cell r="F426">
            <v>43934.15</v>
          </cell>
        </row>
        <row r="427">
          <cell r="A427">
            <v>57900</v>
          </cell>
          <cell r="B427">
            <v>579</v>
          </cell>
          <cell r="C427">
            <v>0</v>
          </cell>
          <cell r="D427" t="str">
            <v>ACTUALIZACION</v>
          </cell>
          <cell r="E427">
            <v>0</v>
          </cell>
          <cell r="F427">
            <v>0</v>
          </cell>
        </row>
        <row r="428">
          <cell r="A428">
            <v>57901</v>
          </cell>
          <cell r="B428">
            <v>579</v>
          </cell>
          <cell r="C428">
            <v>1</v>
          </cell>
          <cell r="D428" t="str">
            <v>ACTUALIZACION IVA 100%</v>
          </cell>
          <cell r="E428">
            <v>657.99</v>
          </cell>
          <cell r="F428">
            <v>3954.64</v>
          </cell>
        </row>
        <row r="429">
          <cell r="A429">
            <v>57902</v>
          </cell>
          <cell r="B429">
            <v>579</v>
          </cell>
          <cell r="C429">
            <v>2</v>
          </cell>
          <cell r="D429" t="str">
            <v>ACTUALIZACION ISR 75%</v>
          </cell>
          <cell r="E429">
            <v>0</v>
          </cell>
          <cell r="F429">
            <v>4998.3999999999996</v>
          </cell>
        </row>
        <row r="430">
          <cell r="A430">
            <v>57903</v>
          </cell>
          <cell r="B430">
            <v>579</v>
          </cell>
          <cell r="C430">
            <v>3</v>
          </cell>
          <cell r="D430" t="str">
            <v>ACTUALIZACION 50% (637)</v>
          </cell>
          <cell r="E430">
            <v>0</v>
          </cell>
          <cell r="F430">
            <v>0</v>
          </cell>
        </row>
        <row r="431">
          <cell r="A431">
            <v>57905</v>
          </cell>
          <cell r="B431">
            <v>579</v>
          </cell>
          <cell r="C431">
            <v>5</v>
          </cell>
          <cell r="D431" t="str">
            <v>ACTUALIZACION ISR 100%</v>
          </cell>
          <cell r="E431">
            <v>0</v>
          </cell>
          <cell r="F431">
            <v>0</v>
          </cell>
        </row>
        <row r="432">
          <cell r="A432">
            <v>57906</v>
          </cell>
          <cell r="B432">
            <v>579</v>
          </cell>
          <cell r="C432">
            <v>6</v>
          </cell>
          <cell r="D432" t="str">
            <v>ACTUALIZACION IA 100%</v>
          </cell>
          <cell r="E432">
            <v>0</v>
          </cell>
          <cell r="F432">
            <v>0</v>
          </cell>
        </row>
        <row r="433">
          <cell r="A433">
            <v>57907</v>
          </cell>
          <cell r="B433">
            <v>579</v>
          </cell>
          <cell r="C433">
            <v>7</v>
          </cell>
          <cell r="D433" t="str">
            <v>ACTUALIZACION IA 75%</v>
          </cell>
          <cell r="E433">
            <v>0</v>
          </cell>
          <cell r="F433">
            <v>0</v>
          </cell>
        </row>
        <row r="434">
          <cell r="A434">
            <v>57908</v>
          </cell>
          <cell r="B434">
            <v>579</v>
          </cell>
          <cell r="C434">
            <v>8</v>
          </cell>
          <cell r="D434" t="str">
            <v>ACTUALIZACION ISR REPECOS 100%</v>
          </cell>
          <cell r="E434">
            <v>1.92</v>
          </cell>
          <cell r="F434">
            <v>321.08999999999997</v>
          </cell>
        </row>
        <row r="435">
          <cell r="A435">
            <v>57909</v>
          </cell>
          <cell r="B435">
            <v>579</v>
          </cell>
          <cell r="C435">
            <v>9</v>
          </cell>
          <cell r="D435" t="str">
            <v>ACTUALIZACION IVA REPECOS 100%</v>
          </cell>
          <cell r="E435">
            <v>0</v>
          </cell>
          <cell r="F435">
            <v>0</v>
          </cell>
        </row>
        <row r="436">
          <cell r="A436">
            <v>57900</v>
          </cell>
          <cell r="B436">
            <v>579</v>
          </cell>
          <cell r="C436">
            <v>0</v>
          </cell>
          <cell r="D436" t="str">
            <v>ACTUALIZACION</v>
          </cell>
          <cell r="E436">
            <v>659.91</v>
          </cell>
          <cell r="F436">
            <v>9274.1299999999992</v>
          </cell>
        </row>
        <row r="437">
          <cell r="A437">
            <v>58000</v>
          </cell>
          <cell r="B437">
            <v>580</v>
          </cell>
          <cell r="C437">
            <v>0</v>
          </cell>
          <cell r="D437" t="str">
            <v>HONOR DE EJE POR C DE OBLIG 100% (523)</v>
          </cell>
          <cell r="E437">
            <v>0</v>
          </cell>
          <cell r="F437">
            <v>0</v>
          </cell>
        </row>
        <row r="438">
          <cell r="A438">
            <v>58001</v>
          </cell>
          <cell r="B438">
            <v>580</v>
          </cell>
          <cell r="C438">
            <v>1</v>
          </cell>
          <cell r="D438" t="str">
            <v>HONORARIOS EJEC.POR CONTROL VEHICULAR</v>
          </cell>
          <cell r="E438">
            <v>1740</v>
          </cell>
          <cell r="F438">
            <v>20160</v>
          </cell>
        </row>
        <row r="439">
          <cell r="A439">
            <v>58002</v>
          </cell>
          <cell r="B439">
            <v>580</v>
          </cell>
          <cell r="C439">
            <v>2</v>
          </cell>
          <cell r="D439" t="str">
            <v>HONORARIOS EJEC. ISAN</v>
          </cell>
          <cell r="E439">
            <v>0</v>
          </cell>
          <cell r="F439">
            <v>0</v>
          </cell>
        </row>
        <row r="440">
          <cell r="A440">
            <v>58003</v>
          </cell>
          <cell r="B440">
            <v>580</v>
          </cell>
          <cell r="C440">
            <v>3</v>
          </cell>
          <cell r="D440" t="str">
            <v>HONORARIOS EJEC.POR CONTROL OBLIG.100%</v>
          </cell>
          <cell r="E440">
            <v>2070</v>
          </cell>
          <cell r="F440">
            <v>95417</v>
          </cell>
        </row>
        <row r="441">
          <cell r="A441">
            <v>58900</v>
          </cell>
          <cell r="B441">
            <v>589</v>
          </cell>
          <cell r="C441">
            <v>0</v>
          </cell>
          <cell r="D441" t="str">
            <v>MULTAS ADMVAS FEDERALES NO FISCALES 98%</v>
          </cell>
          <cell r="E441">
            <v>0</v>
          </cell>
          <cell r="F441">
            <v>0</v>
          </cell>
        </row>
        <row r="442">
          <cell r="A442">
            <v>58901</v>
          </cell>
          <cell r="B442">
            <v>589</v>
          </cell>
          <cell r="C442">
            <v>1</v>
          </cell>
          <cell r="D442" t="str">
            <v>MULTAS INFRACC LEY FED TRAB 98% (325)</v>
          </cell>
          <cell r="E442">
            <v>3466.26</v>
          </cell>
          <cell r="F442">
            <v>31156.77</v>
          </cell>
        </row>
        <row r="443">
          <cell r="A443">
            <v>58902</v>
          </cell>
          <cell r="B443">
            <v>589</v>
          </cell>
          <cell r="C443">
            <v>2</v>
          </cell>
          <cell r="D443" t="str">
            <v>MULTAS INF REGLAM DE TRAN FED 98% (327)</v>
          </cell>
          <cell r="E443">
            <v>164919.38</v>
          </cell>
          <cell r="F443">
            <v>4541963.75</v>
          </cell>
        </row>
        <row r="444">
          <cell r="A444">
            <v>58903</v>
          </cell>
          <cell r="B444">
            <v>589</v>
          </cell>
          <cell r="C444">
            <v>3</v>
          </cell>
          <cell r="D444" t="str">
            <v>MULTAS DE LA PROFECO 98% (332)</v>
          </cell>
          <cell r="E444">
            <v>229558.64</v>
          </cell>
          <cell r="F444">
            <v>1406712.2</v>
          </cell>
        </row>
        <row r="445">
          <cell r="A445">
            <v>58904</v>
          </cell>
          <cell r="B445">
            <v>589</v>
          </cell>
          <cell r="C445">
            <v>4</v>
          </cell>
          <cell r="D445" t="str">
            <v>MULTAS DE VARIAS DEP FED 98% (334)</v>
          </cell>
          <cell r="E445">
            <v>33320</v>
          </cell>
          <cell r="F445">
            <v>77858.06</v>
          </cell>
        </row>
        <row r="446">
          <cell r="A446">
            <v>58905</v>
          </cell>
          <cell r="B446">
            <v>589</v>
          </cell>
          <cell r="C446">
            <v>5</v>
          </cell>
          <cell r="D446" t="str">
            <v>MULTAS SECOFI 98%</v>
          </cell>
          <cell r="E446">
            <v>355002.06</v>
          </cell>
          <cell r="F446">
            <v>867312.74</v>
          </cell>
        </row>
        <row r="447">
          <cell r="A447">
            <v>58906</v>
          </cell>
          <cell r="B447">
            <v>589</v>
          </cell>
          <cell r="C447">
            <v>6</v>
          </cell>
          <cell r="D447" t="str">
            <v>MULTAS PROFEPA 98%</v>
          </cell>
          <cell r="E447">
            <v>17007.900000000001</v>
          </cell>
          <cell r="F447">
            <v>29832.33</v>
          </cell>
        </row>
        <row r="448">
          <cell r="A448">
            <v>57900</v>
          </cell>
          <cell r="B448">
            <v>579</v>
          </cell>
          <cell r="C448">
            <v>0</v>
          </cell>
          <cell r="D448" t="str">
            <v>TOTAL MULTAS</v>
          </cell>
          <cell r="E448">
            <v>803274.23999999999</v>
          </cell>
          <cell r="F448">
            <v>6954835.8499999996</v>
          </cell>
        </row>
        <row r="449">
          <cell r="A449">
            <v>0</v>
          </cell>
          <cell r="B449">
            <v>0</v>
          </cell>
          <cell r="C449">
            <v>0</v>
          </cell>
          <cell r="D449" t="str">
            <v>SUB TOTAL INCENTIVOS</v>
          </cell>
          <cell r="E449">
            <v>899588.4</v>
          </cell>
          <cell r="F449">
            <v>35015656.409999996</v>
          </cell>
        </row>
        <row r="450">
          <cell r="A450">
            <v>0</v>
          </cell>
          <cell r="B450">
            <v>0</v>
          </cell>
          <cell r="C450">
            <v>0</v>
          </cell>
          <cell r="D450" t="str">
            <v>TOTAL APROVECHAMIENTOS</v>
          </cell>
          <cell r="E450">
            <v>24606060.489999998</v>
          </cell>
          <cell r="F450">
            <v>2875430960.9699998</v>
          </cell>
        </row>
        <row r="451">
          <cell r="A451">
            <v>0</v>
          </cell>
          <cell r="B451">
            <v>0</v>
          </cell>
          <cell r="C451">
            <v>0</v>
          </cell>
          <cell r="D451" t="str">
            <v>PARTICIPACION ESTATAL EN  IMPUESTOS FEDERALES COORDINADOS</v>
          </cell>
          <cell r="E451">
            <v>0</v>
          </cell>
          <cell r="F451">
            <v>0</v>
          </cell>
        </row>
        <row r="452">
          <cell r="A452">
            <v>51300</v>
          </cell>
          <cell r="B452">
            <v>513</v>
          </cell>
          <cell r="C452">
            <v>0</v>
          </cell>
          <cell r="D452" t="str">
            <v>FONDO DE PART. FEDERALES AÑOS ANTERIORES</v>
          </cell>
          <cell r="E452">
            <v>0</v>
          </cell>
          <cell r="F452">
            <v>84066741</v>
          </cell>
        </row>
        <row r="453">
          <cell r="A453">
            <v>53400</v>
          </cell>
          <cell r="B453">
            <v>534</v>
          </cell>
          <cell r="C453">
            <v>0</v>
          </cell>
          <cell r="D453" t="str">
            <v>FONDO GRAL DE PART Y COORD EN DERECHOS</v>
          </cell>
          <cell r="E453">
            <v>1870606215</v>
          </cell>
          <cell r="F453">
            <v>7345268235</v>
          </cell>
        </row>
        <row r="454">
          <cell r="A454">
            <v>53500</v>
          </cell>
          <cell r="B454">
            <v>535</v>
          </cell>
          <cell r="C454">
            <v>0</v>
          </cell>
          <cell r="D454" t="str">
            <v>IMP ESP S/PROD Y SERV ALC, TAB Y CERVEZA</v>
          </cell>
          <cell r="E454">
            <v>22688333</v>
          </cell>
          <cell r="F454">
            <v>171380194</v>
          </cell>
        </row>
        <row r="455">
          <cell r="A455">
            <v>53501</v>
          </cell>
          <cell r="B455">
            <v>535</v>
          </cell>
          <cell r="C455">
            <v>1</v>
          </cell>
          <cell r="D455" t="str">
            <v>I.E.P.S. EJERCICIOS ANTERIORES</v>
          </cell>
          <cell r="E455">
            <v>0</v>
          </cell>
          <cell r="F455">
            <v>-1775736</v>
          </cell>
        </row>
        <row r="456">
          <cell r="A456">
            <v>53600</v>
          </cell>
          <cell r="B456">
            <v>536</v>
          </cell>
          <cell r="C456">
            <v>0</v>
          </cell>
          <cell r="D456" t="str">
            <v>FONDO DE FOMENTO MUNICIPAL</v>
          </cell>
          <cell r="E456">
            <v>18939192</v>
          </cell>
          <cell r="F456">
            <v>93769449</v>
          </cell>
        </row>
        <row r="457">
          <cell r="A457">
            <v>53700</v>
          </cell>
          <cell r="B457">
            <v>537</v>
          </cell>
          <cell r="C457">
            <v>0</v>
          </cell>
          <cell r="D457" t="str">
            <v>FONDO DE FOMENTO AÑOS ANTERIORES</v>
          </cell>
          <cell r="E457">
            <v>0</v>
          </cell>
          <cell r="F457">
            <v>1297059</v>
          </cell>
        </row>
        <row r="458">
          <cell r="A458">
            <v>53800</v>
          </cell>
          <cell r="B458">
            <v>538</v>
          </cell>
          <cell r="C458">
            <v>0</v>
          </cell>
          <cell r="D458" t="str">
            <v>I.S.A.N. PAGOS PROVISIONALES</v>
          </cell>
          <cell r="E458">
            <v>0</v>
          </cell>
          <cell r="F458">
            <v>0</v>
          </cell>
        </row>
        <row r="459">
          <cell r="A459">
            <v>53801</v>
          </cell>
          <cell r="B459">
            <v>538</v>
          </cell>
          <cell r="C459">
            <v>1</v>
          </cell>
          <cell r="D459" t="str">
            <v>INCENTIVOS POR ISAN</v>
          </cell>
          <cell r="E459">
            <v>0</v>
          </cell>
          <cell r="F459">
            <v>0</v>
          </cell>
        </row>
        <row r="460">
          <cell r="A460">
            <v>53802</v>
          </cell>
          <cell r="B460">
            <v>538</v>
          </cell>
          <cell r="C460">
            <v>2</v>
          </cell>
          <cell r="D460" t="str">
            <v>RECARGOS DE I.S.A.N.</v>
          </cell>
          <cell r="E460">
            <v>40774</v>
          </cell>
          <cell r="F460">
            <v>2359108</v>
          </cell>
        </row>
        <row r="461">
          <cell r="A461">
            <v>53803</v>
          </cell>
          <cell r="B461">
            <v>538</v>
          </cell>
          <cell r="C461">
            <v>3</v>
          </cell>
          <cell r="D461" t="str">
            <v>SANCIONES ISAN</v>
          </cell>
          <cell r="E461">
            <v>6850</v>
          </cell>
          <cell r="F461">
            <v>20339</v>
          </cell>
        </row>
        <row r="462">
          <cell r="A462">
            <v>53804</v>
          </cell>
          <cell r="B462">
            <v>538</v>
          </cell>
          <cell r="C462">
            <v>4</v>
          </cell>
          <cell r="D462" t="str">
            <v>ISAN FISCALIZADO</v>
          </cell>
          <cell r="E462">
            <v>0</v>
          </cell>
          <cell r="F462">
            <v>0</v>
          </cell>
        </row>
        <row r="463">
          <cell r="A463">
            <v>53805</v>
          </cell>
          <cell r="B463">
            <v>538</v>
          </cell>
          <cell r="C463">
            <v>5</v>
          </cell>
          <cell r="D463" t="str">
            <v>ACTUALIZACION ISAN FISCALIZADO</v>
          </cell>
          <cell r="E463">
            <v>0</v>
          </cell>
          <cell r="F463">
            <v>0</v>
          </cell>
        </row>
        <row r="464">
          <cell r="A464">
            <v>53806</v>
          </cell>
          <cell r="B464">
            <v>538</v>
          </cell>
          <cell r="C464">
            <v>6</v>
          </cell>
          <cell r="D464" t="str">
            <v>RECARGOS ISAN FISCALIZADO</v>
          </cell>
          <cell r="E464">
            <v>0</v>
          </cell>
          <cell r="F464">
            <v>0</v>
          </cell>
        </row>
        <row r="465">
          <cell r="A465">
            <v>53807</v>
          </cell>
          <cell r="B465">
            <v>538</v>
          </cell>
          <cell r="C465">
            <v>7</v>
          </cell>
          <cell r="D465" t="str">
            <v>MULTAS POR AUTOCORRECCION ISAN FISCALIZ.</v>
          </cell>
          <cell r="E465">
            <v>0</v>
          </cell>
          <cell r="F465">
            <v>0</v>
          </cell>
        </row>
        <row r="466">
          <cell r="A466">
            <v>53808</v>
          </cell>
          <cell r="B466">
            <v>538</v>
          </cell>
          <cell r="C466">
            <v>8</v>
          </cell>
          <cell r="D466" t="str">
            <v>MULTAS POR DESACATO ISAN FISCALIZ.</v>
          </cell>
          <cell r="E466">
            <v>0</v>
          </cell>
          <cell r="F466">
            <v>0</v>
          </cell>
        </row>
        <row r="467">
          <cell r="A467">
            <v>53809</v>
          </cell>
          <cell r="B467">
            <v>538</v>
          </cell>
          <cell r="C467">
            <v>9</v>
          </cell>
          <cell r="D467" t="str">
            <v>I.S.A.N. PAGOS PROVISIONALES</v>
          </cell>
          <cell r="E467">
            <v>38739983</v>
          </cell>
          <cell r="F467">
            <v>213976558.13</v>
          </cell>
        </row>
        <row r="468">
          <cell r="A468">
            <v>53810</v>
          </cell>
          <cell r="B468">
            <v>538</v>
          </cell>
          <cell r="C468">
            <v>10</v>
          </cell>
          <cell r="D468" t="str">
            <v>ACTUALIZACION DE I.S.A.N.</v>
          </cell>
          <cell r="E468">
            <v>6531</v>
          </cell>
          <cell r="F468">
            <v>881904</v>
          </cell>
        </row>
        <row r="469">
          <cell r="A469">
            <v>53811</v>
          </cell>
          <cell r="B469">
            <v>538</v>
          </cell>
          <cell r="C469">
            <v>11</v>
          </cell>
          <cell r="D469" t="str">
            <v>FONDO DE COMPENSACION DEL I.S.A.N.</v>
          </cell>
          <cell r="E469">
            <v>7378775</v>
          </cell>
          <cell r="F469">
            <v>44272650</v>
          </cell>
        </row>
        <row r="470">
          <cell r="A470">
            <v>53812</v>
          </cell>
          <cell r="B470">
            <v>538</v>
          </cell>
          <cell r="C470">
            <v>12</v>
          </cell>
          <cell r="D470" t="str">
            <v>MULTAS POR AUTOCORRECCION I.S.A.N.</v>
          </cell>
          <cell r="E470">
            <v>0</v>
          </cell>
          <cell r="F470">
            <v>202709</v>
          </cell>
        </row>
        <row r="471">
          <cell r="A471">
            <v>53901</v>
          </cell>
          <cell r="B471">
            <v>539</v>
          </cell>
          <cell r="C471">
            <v>1</v>
          </cell>
          <cell r="D471" t="str">
            <v>DEVOLUCION IMP. SOBRE AUTOMOVILES NUEVOS</v>
          </cell>
          <cell r="E471">
            <v>0</v>
          </cell>
          <cell r="F471">
            <v>0</v>
          </cell>
        </row>
        <row r="472">
          <cell r="A472">
            <v>53902</v>
          </cell>
          <cell r="B472">
            <v>539</v>
          </cell>
          <cell r="C472">
            <v>2</v>
          </cell>
          <cell r="D472" t="str">
            <v>ACT.E INT'S.POR DEV.IMP.S/AUTOMOV.NVOS.</v>
          </cell>
          <cell r="E472">
            <v>0</v>
          </cell>
          <cell r="F472">
            <v>0</v>
          </cell>
        </row>
        <row r="473">
          <cell r="A473">
            <v>55800</v>
          </cell>
          <cell r="B473">
            <v>558</v>
          </cell>
          <cell r="C473">
            <v>0</v>
          </cell>
          <cell r="D473" t="str">
            <v>IMPUESTO S/TENENCIA O USO DE VEHICULOS</v>
          </cell>
          <cell r="E473">
            <v>54353868.520000003</v>
          </cell>
          <cell r="F473">
            <v>995443053.14999998</v>
          </cell>
        </row>
        <row r="474">
          <cell r="A474">
            <v>55801</v>
          </cell>
          <cell r="B474">
            <v>558</v>
          </cell>
          <cell r="C474">
            <v>1</v>
          </cell>
          <cell r="D474" t="str">
            <v>IMPUESTO S/TENENCIA, MOTOCICLETAS</v>
          </cell>
          <cell r="E474">
            <v>456240.25</v>
          </cell>
          <cell r="F474">
            <v>4948197.16</v>
          </cell>
        </row>
        <row r="475">
          <cell r="A475">
            <v>55802</v>
          </cell>
          <cell r="B475">
            <v>558</v>
          </cell>
          <cell r="C475">
            <v>2</v>
          </cell>
          <cell r="D475" t="str">
            <v>IMP. SOBRE TENENCIA FISCALIZADA</v>
          </cell>
          <cell r="E475">
            <v>0</v>
          </cell>
          <cell r="F475">
            <v>0</v>
          </cell>
        </row>
        <row r="476">
          <cell r="A476">
            <v>55803</v>
          </cell>
          <cell r="B476">
            <v>558</v>
          </cell>
          <cell r="C476">
            <v>3</v>
          </cell>
          <cell r="D476" t="str">
            <v>ACTUALIZACION IMP.SOBRE TENENCIA FISCALI</v>
          </cell>
          <cell r="E476">
            <v>0</v>
          </cell>
          <cell r="F476">
            <v>0</v>
          </cell>
        </row>
        <row r="477">
          <cell r="A477">
            <v>55900</v>
          </cell>
          <cell r="B477">
            <v>559</v>
          </cell>
          <cell r="C477">
            <v>0</v>
          </cell>
          <cell r="D477" t="str">
            <v>RECARGOS Y ACT DE IMP S/TENENCIA DE VEH</v>
          </cell>
          <cell r="E477">
            <v>3079853.23</v>
          </cell>
          <cell r="F477">
            <v>17922113.530000001</v>
          </cell>
        </row>
        <row r="478">
          <cell r="A478">
            <v>55901</v>
          </cell>
          <cell r="B478">
            <v>559</v>
          </cell>
          <cell r="C478">
            <v>1</v>
          </cell>
          <cell r="D478" t="str">
            <v>RECARGOS Y ACT DE IMP S/TEN DE MOTOS</v>
          </cell>
          <cell r="E478">
            <v>31209.5</v>
          </cell>
          <cell r="F478">
            <v>143775.26</v>
          </cell>
        </row>
        <row r="479">
          <cell r="A479">
            <v>55902</v>
          </cell>
          <cell r="B479">
            <v>559</v>
          </cell>
          <cell r="C479">
            <v>2</v>
          </cell>
          <cell r="D479" t="str">
            <v>RECARGOS IMP.SOBRE TENENCIA FISCALIZ.</v>
          </cell>
          <cell r="E479">
            <v>0</v>
          </cell>
          <cell r="F479">
            <v>0</v>
          </cell>
        </row>
        <row r="480">
          <cell r="A480">
            <v>56000</v>
          </cell>
          <cell r="B480">
            <v>560</v>
          </cell>
          <cell r="C480">
            <v>0</v>
          </cell>
          <cell r="D480" t="str">
            <v>MULTAS POR AUTOCORRECCION IST FISCALIZ.</v>
          </cell>
          <cell r="E480">
            <v>0</v>
          </cell>
          <cell r="F480">
            <v>0</v>
          </cell>
        </row>
        <row r="481">
          <cell r="A481">
            <v>56001</v>
          </cell>
          <cell r="B481">
            <v>560</v>
          </cell>
          <cell r="C481">
            <v>1</v>
          </cell>
          <cell r="D481" t="str">
            <v>MULTAS POR DESACTO IST FISCALIZ.</v>
          </cell>
          <cell r="E481">
            <v>0</v>
          </cell>
          <cell r="F481">
            <v>0</v>
          </cell>
        </row>
        <row r="482">
          <cell r="A482">
            <v>56101</v>
          </cell>
          <cell r="B482">
            <v>561</v>
          </cell>
          <cell r="C482">
            <v>1</v>
          </cell>
          <cell r="D482" t="str">
            <v>ACTUALIZACION IMP.S/TENENCIA DE VEH.</v>
          </cell>
          <cell r="E482">
            <v>0</v>
          </cell>
          <cell r="F482">
            <v>0</v>
          </cell>
        </row>
        <row r="483">
          <cell r="A483">
            <v>56102</v>
          </cell>
          <cell r="B483">
            <v>561</v>
          </cell>
          <cell r="C483">
            <v>2</v>
          </cell>
          <cell r="D483" t="str">
            <v>ACTUALIZACION DE IMP.S/TENENCIA DE MOTOS</v>
          </cell>
          <cell r="E483">
            <v>0</v>
          </cell>
          <cell r="F483">
            <v>0</v>
          </cell>
        </row>
        <row r="484">
          <cell r="A484">
            <v>57000</v>
          </cell>
          <cell r="B484">
            <v>570</v>
          </cell>
          <cell r="C484">
            <v>0</v>
          </cell>
          <cell r="D484" t="str">
            <v>INSCR. DE VEHICULOS EXTRANJEROS(F.E.E.)</v>
          </cell>
          <cell r="E484">
            <v>0</v>
          </cell>
          <cell r="F484">
            <v>0</v>
          </cell>
        </row>
        <row r="485">
          <cell r="A485">
            <v>57001</v>
          </cell>
          <cell r="B485">
            <v>570</v>
          </cell>
          <cell r="C485">
            <v>1</v>
          </cell>
          <cell r="D485" t="str">
            <v>DEV.INSCR.VEH.EXTRANJEROS</v>
          </cell>
          <cell r="E485">
            <v>0</v>
          </cell>
          <cell r="F485">
            <v>-78850</v>
          </cell>
        </row>
        <row r="486">
          <cell r="A486">
            <v>57002</v>
          </cell>
          <cell r="B486">
            <v>570</v>
          </cell>
          <cell r="C486">
            <v>2</v>
          </cell>
          <cell r="D486" t="str">
            <v>ACT.E INTS.POR DEV.INSCR.VEH.EXTRANJEROS</v>
          </cell>
          <cell r="E486">
            <v>0</v>
          </cell>
          <cell r="F486">
            <v>-4432.07</v>
          </cell>
        </row>
        <row r="487">
          <cell r="A487">
            <v>57100</v>
          </cell>
          <cell r="B487">
            <v>571</v>
          </cell>
          <cell r="C487">
            <v>0</v>
          </cell>
          <cell r="D487" t="str">
            <v>DEVOLUCION IMPUESTOS SOBRE TENENCIA</v>
          </cell>
          <cell r="E487">
            <v>-54938.75</v>
          </cell>
          <cell r="F487">
            <v>-4466624.08</v>
          </cell>
        </row>
        <row r="488">
          <cell r="A488">
            <v>57101</v>
          </cell>
          <cell r="B488">
            <v>571</v>
          </cell>
          <cell r="C488">
            <v>1</v>
          </cell>
          <cell r="D488" t="str">
            <v>ACT.E INTS.POR DEV.IMP.S/TENENCIA</v>
          </cell>
          <cell r="E488">
            <v>0</v>
          </cell>
          <cell r="F488">
            <v>-2012939.06</v>
          </cell>
        </row>
        <row r="489">
          <cell r="A489">
            <v>57102</v>
          </cell>
          <cell r="B489">
            <v>571</v>
          </cell>
          <cell r="C489">
            <v>2</v>
          </cell>
          <cell r="D489" t="str">
            <v>ACREDITAMENTO DEL IMP.S/TENENCIA AR.15-D</v>
          </cell>
          <cell r="E489">
            <v>0</v>
          </cell>
          <cell r="F489">
            <v>0</v>
          </cell>
        </row>
        <row r="490">
          <cell r="A490">
            <v>57200</v>
          </cell>
          <cell r="B490">
            <v>572</v>
          </cell>
          <cell r="C490">
            <v>0</v>
          </cell>
          <cell r="D490" t="str">
            <v>IMP.ESP.S/PROD.Y SERV.ALC.,TAB.Y CERVEZA</v>
          </cell>
          <cell r="E490">
            <v>0</v>
          </cell>
          <cell r="F490">
            <v>0</v>
          </cell>
        </row>
        <row r="491">
          <cell r="A491">
            <v>57201</v>
          </cell>
          <cell r="B491">
            <v>572</v>
          </cell>
          <cell r="C491">
            <v>1</v>
          </cell>
          <cell r="D491" t="str">
            <v>IEPS PAGO DEF RETENCIONES 50%</v>
          </cell>
          <cell r="E491">
            <v>0</v>
          </cell>
          <cell r="F491">
            <v>0</v>
          </cell>
        </row>
        <row r="492">
          <cell r="A492">
            <v>57202</v>
          </cell>
          <cell r="B492">
            <v>572</v>
          </cell>
          <cell r="C492">
            <v>2</v>
          </cell>
          <cell r="D492" t="str">
            <v>IPES PAG DEF DE ALC Y ALC DESNATUR 50%</v>
          </cell>
          <cell r="E492">
            <v>0</v>
          </cell>
          <cell r="F492">
            <v>0</v>
          </cell>
        </row>
        <row r="493">
          <cell r="A493">
            <v>57203</v>
          </cell>
          <cell r="B493">
            <v>572</v>
          </cell>
          <cell r="C493">
            <v>3</v>
          </cell>
          <cell r="D493" t="str">
            <v>IEPS PAGO DEF DE BEBIDAS ALCOHOLICAS 50%</v>
          </cell>
          <cell r="E493">
            <v>0</v>
          </cell>
          <cell r="F493">
            <v>0</v>
          </cell>
        </row>
        <row r="494">
          <cell r="A494">
            <v>57204</v>
          </cell>
          <cell r="B494">
            <v>572</v>
          </cell>
          <cell r="C494">
            <v>4</v>
          </cell>
          <cell r="D494" t="str">
            <v>IEPS PAGO DEF DE CERVEZA 50%</v>
          </cell>
          <cell r="E494">
            <v>0</v>
          </cell>
          <cell r="F494">
            <v>0</v>
          </cell>
        </row>
        <row r="495">
          <cell r="A495">
            <v>57205</v>
          </cell>
          <cell r="B495">
            <v>572</v>
          </cell>
          <cell r="C495">
            <v>5</v>
          </cell>
          <cell r="D495" t="str">
            <v>IEPS DEF DE TABACOS LABRADOS 50%</v>
          </cell>
          <cell r="E495">
            <v>0</v>
          </cell>
          <cell r="F495">
            <v>0</v>
          </cell>
        </row>
        <row r="496">
          <cell r="A496">
            <v>57206</v>
          </cell>
          <cell r="B496">
            <v>572</v>
          </cell>
          <cell r="C496">
            <v>6</v>
          </cell>
          <cell r="D496" t="str">
            <v>IEPS PAGO DEF DE TELECOMUNICACIONES 50%</v>
          </cell>
          <cell r="E496">
            <v>0</v>
          </cell>
          <cell r="F496">
            <v>0</v>
          </cell>
        </row>
        <row r="497">
          <cell r="A497">
            <v>57207</v>
          </cell>
          <cell r="B497">
            <v>572</v>
          </cell>
          <cell r="C497">
            <v>7</v>
          </cell>
          <cell r="D497" t="str">
            <v>IEPS PAGO DEF DE AGUAS REFR Y CONCEN 50%</v>
          </cell>
          <cell r="E497">
            <v>0</v>
          </cell>
          <cell r="F497">
            <v>0</v>
          </cell>
        </row>
        <row r="498">
          <cell r="A498">
            <v>57208</v>
          </cell>
          <cell r="B498">
            <v>572</v>
          </cell>
          <cell r="C498">
            <v>8</v>
          </cell>
          <cell r="D498" t="str">
            <v>IEPS PAGO DEF DE BEBIDAS REFRESCAN 50%</v>
          </cell>
          <cell r="E498">
            <v>0</v>
          </cell>
          <cell r="F498">
            <v>0</v>
          </cell>
        </row>
        <row r="499">
          <cell r="A499">
            <v>57300</v>
          </cell>
          <cell r="B499">
            <v>573</v>
          </cell>
          <cell r="C499">
            <v>0</v>
          </cell>
          <cell r="D499" t="str">
            <v>PESCA DEPORTIVA Y RECURSOS PESQUEROS</v>
          </cell>
          <cell r="E499">
            <v>0</v>
          </cell>
          <cell r="F499">
            <v>0</v>
          </cell>
        </row>
        <row r="500">
          <cell r="A500">
            <v>57301</v>
          </cell>
          <cell r="B500">
            <v>573</v>
          </cell>
          <cell r="C500">
            <v>1</v>
          </cell>
          <cell r="D500" t="str">
            <v>PERMISOS PARA PESCA DEPORTIVA</v>
          </cell>
          <cell r="E500">
            <v>32957</v>
          </cell>
          <cell r="F500">
            <v>271361</v>
          </cell>
        </row>
        <row r="501">
          <cell r="A501">
            <v>57302</v>
          </cell>
          <cell r="B501">
            <v>573</v>
          </cell>
          <cell r="C501">
            <v>2</v>
          </cell>
          <cell r="D501" t="str">
            <v>APROVECHAMIENTO RECURSOS PESQUEROS</v>
          </cell>
          <cell r="E501">
            <v>0</v>
          </cell>
          <cell r="F501">
            <v>0</v>
          </cell>
        </row>
        <row r="502">
          <cell r="A502">
            <v>59000</v>
          </cell>
          <cell r="B502">
            <v>590</v>
          </cell>
          <cell r="C502">
            <v>0</v>
          </cell>
          <cell r="D502" t="str">
            <v>APORTACIONES FEDERALES</v>
          </cell>
          <cell r="E502">
            <v>0</v>
          </cell>
          <cell r="F502">
            <v>0</v>
          </cell>
        </row>
        <row r="503">
          <cell r="A503">
            <v>59100</v>
          </cell>
          <cell r="B503">
            <v>591</v>
          </cell>
          <cell r="C503">
            <v>0</v>
          </cell>
          <cell r="D503" t="str">
            <v>RAMO 39</v>
          </cell>
          <cell r="E503">
            <v>0</v>
          </cell>
          <cell r="F503">
            <v>0</v>
          </cell>
        </row>
        <row r="504">
          <cell r="A504">
            <v>59101</v>
          </cell>
          <cell r="B504">
            <v>591</v>
          </cell>
          <cell r="C504">
            <v>1</v>
          </cell>
          <cell r="D504" t="str">
            <v>FORTALECIMIENTO A ENTIDADES FEDERATIVAS</v>
          </cell>
          <cell r="E504">
            <v>85807644</v>
          </cell>
          <cell r="F504">
            <v>514845864</v>
          </cell>
        </row>
        <row r="505">
          <cell r="A505">
            <v>59200</v>
          </cell>
          <cell r="B505">
            <v>592</v>
          </cell>
          <cell r="C505">
            <v>0</v>
          </cell>
          <cell r="D505" t="str">
            <v>RAMO 33</v>
          </cell>
          <cell r="E505">
            <v>0</v>
          </cell>
          <cell r="F505">
            <v>0</v>
          </cell>
        </row>
        <row r="506">
          <cell r="A506">
            <v>59201</v>
          </cell>
          <cell r="B506">
            <v>592</v>
          </cell>
          <cell r="C506">
            <v>1</v>
          </cell>
          <cell r="D506" t="str">
            <v>EDUCACION BASICA Y NORMAL</v>
          </cell>
          <cell r="E506">
            <v>447881127.49000001</v>
          </cell>
          <cell r="F506">
            <v>2629259780</v>
          </cell>
        </row>
        <row r="507">
          <cell r="A507">
            <v>59202</v>
          </cell>
          <cell r="B507">
            <v>592</v>
          </cell>
          <cell r="C507">
            <v>2</v>
          </cell>
          <cell r="D507" t="str">
            <v>ALTA CARGA EDUCATIVA</v>
          </cell>
          <cell r="E507">
            <v>42511250</v>
          </cell>
          <cell r="F507">
            <v>255067500</v>
          </cell>
        </row>
        <row r="508">
          <cell r="A508">
            <v>59203</v>
          </cell>
          <cell r="B508">
            <v>592</v>
          </cell>
          <cell r="C508">
            <v>3</v>
          </cell>
          <cell r="D508" t="str">
            <v>SERVICIOS DE SALUD</v>
          </cell>
          <cell r="E508">
            <v>83263307</v>
          </cell>
          <cell r="F508">
            <v>512765830.43000001</v>
          </cell>
        </row>
        <row r="509">
          <cell r="A509">
            <v>59204</v>
          </cell>
          <cell r="B509">
            <v>592</v>
          </cell>
          <cell r="C509">
            <v>4</v>
          </cell>
          <cell r="D509" t="str">
            <v>INFRAESTRUCTURA SOCIAL ESTATAL (FISE)</v>
          </cell>
          <cell r="E509">
            <v>3320978</v>
          </cell>
          <cell r="F509">
            <v>19925868</v>
          </cell>
        </row>
        <row r="510">
          <cell r="A510">
            <v>59205</v>
          </cell>
          <cell r="B510">
            <v>592</v>
          </cell>
          <cell r="C510">
            <v>5</v>
          </cell>
          <cell r="D510" t="str">
            <v>INFRAESTRUCTURA SOCIAL MUNICIPAL (FISM)</v>
          </cell>
          <cell r="E510">
            <v>24079827</v>
          </cell>
          <cell r="F510">
            <v>144478962</v>
          </cell>
        </row>
        <row r="511">
          <cell r="A511">
            <v>59206</v>
          </cell>
          <cell r="B511">
            <v>592</v>
          </cell>
          <cell r="C511">
            <v>6</v>
          </cell>
          <cell r="D511" t="str">
            <v>FORTALECIMIENTO DE LOS MUN. (FORTAMUN)</v>
          </cell>
          <cell r="E511">
            <v>96258830</v>
          </cell>
          <cell r="F511">
            <v>577552980</v>
          </cell>
        </row>
        <row r="512">
          <cell r="A512">
            <v>59207</v>
          </cell>
          <cell r="B512">
            <v>592</v>
          </cell>
          <cell r="C512">
            <v>7</v>
          </cell>
          <cell r="D512" t="str">
            <v>ASISTENCIA SOCIAL</v>
          </cell>
          <cell r="E512">
            <v>8724286</v>
          </cell>
          <cell r="F512">
            <v>51555077</v>
          </cell>
        </row>
        <row r="513">
          <cell r="A513">
            <v>59208</v>
          </cell>
          <cell r="B513">
            <v>592</v>
          </cell>
          <cell r="C513">
            <v>8</v>
          </cell>
          <cell r="D513" t="str">
            <v>INFRAESTRUCTURA EDUCATIVA BASICA</v>
          </cell>
          <cell r="E513">
            <v>10379175</v>
          </cell>
          <cell r="F513">
            <v>62275045</v>
          </cell>
        </row>
        <row r="514">
          <cell r="A514">
            <v>59209</v>
          </cell>
          <cell r="B514">
            <v>592</v>
          </cell>
          <cell r="C514">
            <v>9</v>
          </cell>
          <cell r="D514" t="str">
            <v>INFRAESTRUCTURA EDUCATIVA SUPERIOR</v>
          </cell>
          <cell r="E514">
            <v>27059902</v>
          </cell>
          <cell r="F514">
            <v>27059902</v>
          </cell>
        </row>
        <row r="515">
          <cell r="A515">
            <v>59210</v>
          </cell>
          <cell r="B515">
            <v>592</v>
          </cell>
          <cell r="C515">
            <v>10</v>
          </cell>
          <cell r="D515" t="str">
            <v>EDUCACION TECNOLOGICA (FAETA)</v>
          </cell>
          <cell r="E515">
            <v>7393021</v>
          </cell>
          <cell r="F515">
            <v>49224209</v>
          </cell>
        </row>
        <row r="516">
          <cell r="A516">
            <v>59211</v>
          </cell>
          <cell r="B516">
            <v>592</v>
          </cell>
          <cell r="C516">
            <v>11</v>
          </cell>
          <cell r="D516" t="str">
            <v>EDUCACION DE ADULTOS</v>
          </cell>
          <cell r="E516">
            <v>0</v>
          </cell>
          <cell r="F516">
            <v>0</v>
          </cell>
        </row>
        <row r="517">
          <cell r="A517">
            <v>59212</v>
          </cell>
          <cell r="B517">
            <v>592</v>
          </cell>
          <cell r="C517">
            <v>12</v>
          </cell>
          <cell r="D517" t="str">
            <v>SEGURIDAD PUBLICA</v>
          </cell>
          <cell r="E517">
            <v>19476267</v>
          </cell>
          <cell r="F517">
            <v>115244699</v>
          </cell>
        </row>
        <row r="518">
          <cell r="A518">
            <v>59213</v>
          </cell>
          <cell r="B518">
            <v>592</v>
          </cell>
          <cell r="C518">
            <v>13</v>
          </cell>
          <cell r="D518" t="str">
            <v>APORT. FEDERALES CARRERA MAGISTERIAL</v>
          </cell>
          <cell r="E518">
            <v>41373770.509999998</v>
          </cell>
          <cell r="F518">
            <v>241659529.13</v>
          </cell>
        </row>
        <row r="519">
          <cell r="A519">
            <v>59214</v>
          </cell>
          <cell r="B519">
            <v>592</v>
          </cell>
          <cell r="C519">
            <v>14</v>
          </cell>
          <cell r="D519" t="str">
            <v>APORT CARRERA MAGISTRAL EJ. ANTERIORES</v>
          </cell>
          <cell r="E519">
            <v>0</v>
          </cell>
          <cell r="F519">
            <v>0</v>
          </cell>
        </row>
        <row r="520">
          <cell r="A520">
            <v>59300</v>
          </cell>
          <cell r="B520">
            <v>593</v>
          </cell>
          <cell r="C520">
            <v>0</v>
          </cell>
          <cell r="D520" t="str">
            <v>OTRAS APORTACIONES</v>
          </cell>
          <cell r="E520">
            <v>0</v>
          </cell>
          <cell r="F520">
            <v>0</v>
          </cell>
        </row>
        <row r="521">
          <cell r="A521">
            <v>59301</v>
          </cell>
          <cell r="B521">
            <v>593</v>
          </cell>
          <cell r="C521">
            <v>1</v>
          </cell>
          <cell r="D521" t="str">
            <v>UNIVERSIDAD AUTONOMA DE N.L. (UANL)</v>
          </cell>
          <cell r="E521">
            <v>210324894</v>
          </cell>
          <cell r="F521">
            <v>1673337599.4100001</v>
          </cell>
        </row>
        <row r="522">
          <cell r="A522">
            <v>59302</v>
          </cell>
          <cell r="B522">
            <v>593</v>
          </cell>
          <cell r="C522">
            <v>2</v>
          </cell>
          <cell r="D522" t="str">
            <v>APORTACIONES DIVERSAS</v>
          </cell>
          <cell r="E522">
            <v>2727786</v>
          </cell>
          <cell r="F522">
            <v>87964641.859999999</v>
          </cell>
        </row>
        <row r="523">
          <cell r="A523">
            <v>59304</v>
          </cell>
          <cell r="B523">
            <v>593</v>
          </cell>
          <cell r="C523">
            <v>4</v>
          </cell>
          <cell r="D523" t="str">
            <v>CONAGUA</v>
          </cell>
          <cell r="E523">
            <v>260000</v>
          </cell>
          <cell r="F523">
            <v>85777781</v>
          </cell>
        </row>
        <row r="524">
          <cell r="A524">
            <v>59305</v>
          </cell>
          <cell r="B524">
            <v>593</v>
          </cell>
          <cell r="C524">
            <v>5</v>
          </cell>
          <cell r="D524" t="str">
            <v>CAPUFE</v>
          </cell>
          <cell r="E524">
            <v>366161.89</v>
          </cell>
          <cell r="F524">
            <v>1440755.46</v>
          </cell>
        </row>
        <row r="525">
          <cell r="A525">
            <v>59306</v>
          </cell>
          <cell r="B525">
            <v>593</v>
          </cell>
          <cell r="C525">
            <v>6</v>
          </cell>
          <cell r="D525" t="str">
            <v>BECAS PROBECAT</v>
          </cell>
          <cell r="E525">
            <v>7135733.25</v>
          </cell>
          <cell r="F525">
            <v>8240172.8300000001</v>
          </cell>
        </row>
        <row r="526">
          <cell r="A526">
            <v>59307</v>
          </cell>
          <cell r="B526">
            <v>593</v>
          </cell>
          <cell r="C526">
            <v>7</v>
          </cell>
          <cell r="D526" t="str">
            <v>BECAS PROFSNE</v>
          </cell>
          <cell r="E526">
            <v>1221832.8500000001</v>
          </cell>
          <cell r="F526">
            <v>11319602.17</v>
          </cell>
        </row>
        <row r="527">
          <cell r="A527">
            <v>59308</v>
          </cell>
          <cell r="B527">
            <v>593</v>
          </cell>
          <cell r="C527">
            <v>8</v>
          </cell>
          <cell r="D527" t="str">
            <v>FIDEICOMISO DE APOYO A LOS AHORRADORES</v>
          </cell>
          <cell r="E527">
            <v>0</v>
          </cell>
          <cell r="F527">
            <v>0</v>
          </cell>
        </row>
        <row r="528">
          <cell r="A528">
            <v>59309</v>
          </cell>
          <cell r="B528">
            <v>593</v>
          </cell>
          <cell r="C528">
            <v>9</v>
          </cell>
          <cell r="D528" t="str">
            <v>ALIM.REOS FEDERALES(SOCORRO DE LEY)</v>
          </cell>
          <cell r="E528">
            <v>1571815</v>
          </cell>
          <cell r="F528">
            <v>9798280</v>
          </cell>
        </row>
        <row r="529">
          <cell r="A529">
            <v>59310</v>
          </cell>
          <cell r="B529">
            <v>593</v>
          </cell>
          <cell r="C529">
            <v>10</v>
          </cell>
          <cell r="D529" t="str">
            <v>FONDO DE APOYO A LA MIC. PEQ. Y MED. EMP</v>
          </cell>
          <cell r="E529">
            <v>0</v>
          </cell>
          <cell r="F529">
            <v>0</v>
          </cell>
        </row>
        <row r="530">
          <cell r="A530">
            <v>59311</v>
          </cell>
          <cell r="B530">
            <v>593</v>
          </cell>
          <cell r="C530">
            <v>11</v>
          </cell>
          <cell r="D530" t="str">
            <v>FONDO DE FOM. A LA INTEG. DE CAD. PROD.</v>
          </cell>
          <cell r="E530">
            <v>0</v>
          </cell>
          <cell r="F530">
            <v>0</v>
          </cell>
        </row>
        <row r="531">
          <cell r="A531">
            <v>59312</v>
          </cell>
          <cell r="B531">
            <v>593</v>
          </cell>
          <cell r="C531">
            <v>12</v>
          </cell>
          <cell r="D531" t="str">
            <v>INFRAESTRUC EDUCATIVA NIVEL MEDIO SUP</v>
          </cell>
          <cell r="E531">
            <v>0</v>
          </cell>
          <cell r="F531">
            <v>0</v>
          </cell>
        </row>
        <row r="532">
          <cell r="A532">
            <v>59313</v>
          </cell>
          <cell r="B532">
            <v>593</v>
          </cell>
          <cell r="C532">
            <v>13</v>
          </cell>
          <cell r="D532" t="str">
            <v>COMISION NACIONAL FORESTAL</v>
          </cell>
          <cell r="E532">
            <v>0</v>
          </cell>
          <cell r="F532">
            <v>0</v>
          </cell>
        </row>
        <row r="533">
          <cell r="A533">
            <v>59314</v>
          </cell>
          <cell r="B533">
            <v>593</v>
          </cell>
          <cell r="C533">
            <v>14</v>
          </cell>
          <cell r="D533" t="str">
            <v>PROG.TECNOLOGIAS EDUCATIVAS Y DE LA INF.</v>
          </cell>
          <cell r="E533">
            <v>0</v>
          </cell>
          <cell r="F533">
            <v>0</v>
          </cell>
        </row>
        <row r="534">
          <cell r="A534">
            <v>59315</v>
          </cell>
          <cell r="B534">
            <v>593</v>
          </cell>
          <cell r="C534">
            <v>15</v>
          </cell>
          <cell r="D534" t="str">
            <v>FIDEICOMISO INFRAESTRUCTURA DE LOS EDOS.</v>
          </cell>
          <cell r="E534">
            <v>232099386</v>
          </cell>
          <cell r="F534">
            <v>234145913</v>
          </cell>
        </row>
        <row r="535">
          <cell r="A535">
            <v>59316</v>
          </cell>
          <cell r="B535">
            <v>593</v>
          </cell>
          <cell r="C535">
            <v>16</v>
          </cell>
          <cell r="D535" t="str">
            <v>CENTRO DE DESARROLLO INFANTIL(CENDIS)</v>
          </cell>
          <cell r="E535">
            <v>0</v>
          </cell>
          <cell r="F535">
            <v>0</v>
          </cell>
        </row>
        <row r="536">
          <cell r="A536">
            <v>59317</v>
          </cell>
          <cell r="B536">
            <v>593</v>
          </cell>
          <cell r="C536">
            <v>17</v>
          </cell>
          <cell r="D536" t="str">
            <v>FIDEICOMISO INFRA.DE LOS EDOS.PTE.AÑO</v>
          </cell>
          <cell r="E536">
            <v>0</v>
          </cell>
          <cell r="F536">
            <v>2012196</v>
          </cell>
        </row>
        <row r="537">
          <cell r="A537">
            <v>59400</v>
          </cell>
          <cell r="B537">
            <v>594</v>
          </cell>
          <cell r="C537">
            <v>0</v>
          </cell>
          <cell r="D537" t="str">
            <v>DEVOLUCION DE APORTACIONES FEDERALES</v>
          </cell>
          <cell r="E537">
            <v>-3772323.37</v>
          </cell>
          <cell r="F537">
            <v>-3772323.37</v>
          </cell>
        </row>
        <row r="538">
          <cell r="A538">
            <v>0</v>
          </cell>
          <cell r="B538">
            <v>0</v>
          </cell>
          <cell r="C538">
            <v>0</v>
          </cell>
          <cell r="D538" t="str">
            <v>SUB TOTAL PARTICIPACIONES</v>
          </cell>
          <cell r="E538">
            <v>3365770513.3699999</v>
          </cell>
          <cell r="F538">
            <v>16279064728.940001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 t="str">
            <v>TOTAL PRESUPUESTAL</v>
          </cell>
          <cell r="E539">
            <v>3626166902.3699999</v>
          </cell>
          <cell r="F539">
            <v>20509499331.720001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 t="str">
            <v>INGRESOS EXTRAORDINARIOS AJENOS</v>
          </cell>
          <cell r="E540">
            <v>0</v>
          </cell>
          <cell r="F540">
            <v>0</v>
          </cell>
        </row>
        <row r="541">
          <cell r="A541">
            <v>61000</v>
          </cell>
          <cell r="B541">
            <v>610</v>
          </cell>
          <cell r="C541">
            <v>0</v>
          </cell>
          <cell r="D541" t="str">
            <v>REINTEGROS APLICABLES A EGRESOS</v>
          </cell>
          <cell r="E541">
            <v>0</v>
          </cell>
          <cell r="F541">
            <v>0</v>
          </cell>
        </row>
        <row r="542">
          <cell r="A542">
            <v>62300</v>
          </cell>
          <cell r="B542">
            <v>623</v>
          </cell>
          <cell r="C542">
            <v>0</v>
          </cell>
          <cell r="D542" t="str">
            <v>DONATIVOS AJENOS</v>
          </cell>
          <cell r="E542">
            <v>0</v>
          </cell>
          <cell r="F542">
            <v>0</v>
          </cell>
        </row>
        <row r="543">
          <cell r="A543">
            <v>62301</v>
          </cell>
          <cell r="B543">
            <v>623</v>
          </cell>
          <cell r="C543">
            <v>1</v>
          </cell>
          <cell r="D543" t="str">
            <v>DONATIVOS AJENOS</v>
          </cell>
          <cell r="E543">
            <v>0</v>
          </cell>
          <cell r="F543">
            <v>0</v>
          </cell>
        </row>
        <row r="544">
          <cell r="A544">
            <v>62302</v>
          </cell>
          <cell r="B544">
            <v>623</v>
          </cell>
          <cell r="C544">
            <v>2</v>
          </cell>
          <cell r="D544" t="str">
            <v>DONATIVOS PARA CRUZ ROJA</v>
          </cell>
          <cell r="E544">
            <v>0</v>
          </cell>
          <cell r="F544">
            <v>0</v>
          </cell>
        </row>
        <row r="545">
          <cell r="A545">
            <v>62303</v>
          </cell>
          <cell r="B545">
            <v>623</v>
          </cell>
          <cell r="C545">
            <v>3</v>
          </cell>
          <cell r="D545" t="str">
            <v>DONATIVOS PARA PATRONATO DE BOMBEROS</v>
          </cell>
          <cell r="E545">
            <v>0</v>
          </cell>
          <cell r="F545">
            <v>0</v>
          </cell>
        </row>
        <row r="546">
          <cell r="A546">
            <v>63000</v>
          </cell>
          <cell r="B546">
            <v>630</v>
          </cell>
          <cell r="C546">
            <v>0</v>
          </cell>
          <cell r="D546" t="str">
            <v>INGRESOS DE BANCOS POR APLICAR</v>
          </cell>
          <cell r="E546">
            <v>0</v>
          </cell>
          <cell r="F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 t="str">
            <v>TOTAL ING. EXTRAORDINARIOS</v>
          </cell>
          <cell r="E547">
            <v>0</v>
          </cell>
          <cell r="F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 t="str">
            <v>INGRESOS FED. CONVENIO DE COORD.</v>
          </cell>
          <cell r="E548">
            <v>0</v>
          </cell>
          <cell r="F548">
            <v>0</v>
          </cell>
        </row>
        <row r="549">
          <cell r="A549">
            <v>70200</v>
          </cell>
          <cell r="B549">
            <v>702</v>
          </cell>
          <cell r="C549">
            <v>0</v>
          </cell>
          <cell r="D549" t="str">
            <v>ANTICIPOS DE PART PARA EL EDO Y MPIOS</v>
          </cell>
          <cell r="E549">
            <v>312304336</v>
          </cell>
          <cell r="F549">
            <v>1472365552</v>
          </cell>
        </row>
        <row r="550">
          <cell r="A550">
            <v>70201</v>
          </cell>
          <cell r="B550">
            <v>702</v>
          </cell>
          <cell r="C550">
            <v>1</v>
          </cell>
          <cell r="D550" t="str">
            <v>ANTICIPO CUENTA DE PARTICIPACIONES 2003</v>
          </cell>
          <cell r="E550">
            <v>0</v>
          </cell>
          <cell r="F550">
            <v>0</v>
          </cell>
        </row>
        <row r="551">
          <cell r="A551">
            <v>76701</v>
          </cell>
          <cell r="B551">
            <v>767</v>
          </cell>
          <cell r="C551">
            <v>1</v>
          </cell>
          <cell r="D551" t="str">
            <v>ISR PERSONAS MORALES PAGOS DEFINI. 50%</v>
          </cell>
          <cell r="E551">
            <v>0</v>
          </cell>
          <cell r="F551">
            <v>0</v>
          </cell>
        </row>
        <row r="552">
          <cell r="A552">
            <v>76702</v>
          </cell>
          <cell r="B552">
            <v>767</v>
          </cell>
          <cell r="C552">
            <v>2</v>
          </cell>
          <cell r="D552" t="str">
            <v>ISR PERSONAS MORALES PAGOS DEFINI. 25%</v>
          </cell>
          <cell r="E552">
            <v>0</v>
          </cell>
          <cell r="F552">
            <v>0</v>
          </cell>
        </row>
        <row r="553">
          <cell r="A553">
            <v>76703</v>
          </cell>
          <cell r="B553">
            <v>767</v>
          </cell>
          <cell r="C553">
            <v>3</v>
          </cell>
          <cell r="D553" t="str">
            <v>ISR PERSONAS MORALES PAGOS PROV. 50%</v>
          </cell>
          <cell r="E553">
            <v>0</v>
          </cell>
          <cell r="F553">
            <v>0</v>
          </cell>
        </row>
        <row r="554">
          <cell r="A554">
            <v>76704</v>
          </cell>
          <cell r="B554">
            <v>767</v>
          </cell>
          <cell r="C554">
            <v>4</v>
          </cell>
          <cell r="D554" t="str">
            <v>ISR PERSONAS MORALES PAGOS PROV. 25%</v>
          </cell>
          <cell r="E554">
            <v>0</v>
          </cell>
          <cell r="F554">
            <v>0</v>
          </cell>
        </row>
        <row r="555">
          <cell r="A555">
            <v>76705</v>
          </cell>
          <cell r="B555">
            <v>767</v>
          </cell>
          <cell r="C555">
            <v>5</v>
          </cell>
          <cell r="D555" t="str">
            <v>AJUSTES (ART 12-A FRACC III) 50% (130)</v>
          </cell>
          <cell r="E555">
            <v>0</v>
          </cell>
          <cell r="F555">
            <v>0</v>
          </cell>
        </row>
        <row r="556">
          <cell r="A556">
            <v>76706</v>
          </cell>
          <cell r="B556">
            <v>767</v>
          </cell>
          <cell r="C556">
            <v>6</v>
          </cell>
          <cell r="D556" t="str">
            <v>IMP.SUSTIT.DEL CREDITO AL SALARIO 50%</v>
          </cell>
          <cell r="E556">
            <v>0</v>
          </cell>
          <cell r="F556">
            <v>0</v>
          </cell>
        </row>
        <row r="557">
          <cell r="A557">
            <v>76707</v>
          </cell>
          <cell r="B557">
            <v>767</v>
          </cell>
          <cell r="C557">
            <v>7</v>
          </cell>
          <cell r="D557" t="str">
            <v>ISR P.MORALES PAGOS PROV.REG.SIM. 50%</v>
          </cell>
          <cell r="E557">
            <v>0</v>
          </cell>
          <cell r="F557">
            <v>0</v>
          </cell>
        </row>
        <row r="558">
          <cell r="A558">
            <v>76708</v>
          </cell>
          <cell r="B558">
            <v>767</v>
          </cell>
          <cell r="C558">
            <v>8</v>
          </cell>
          <cell r="D558" t="str">
            <v>ISR P.MORALES PAGOS PROV.REG.SIM. 25%</v>
          </cell>
          <cell r="E558">
            <v>0</v>
          </cell>
          <cell r="F558">
            <v>0</v>
          </cell>
        </row>
        <row r="559">
          <cell r="A559">
            <v>76709</v>
          </cell>
          <cell r="B559">
            <v>767</v>
          </cell>
          <cell r="C559">
            <v>9</v>
          </cell>
          <cell r="D559" t="str">
            <v>PAGOS DEFINITIVOS (ART 67) 50% (654)</v>
          </cell>
          <cell r="E559">
            <v>0</v>
          </cell>
          <cell r="F559">
            <v>0</v>
          </cell>
        </row>
        <row r="560">
          <cell r="A560">
            <v>76710</v>
          </cell>
          <cell r="B560">
            <v>767</v>
          </cell>
          <cell r="C560">
            <v>10</v>
          </cell>
          <cell r="D560" t="str">
            <v>PAGOS DEFINITIVOS (ART 67) 25% (654)</v>
          </cell>
          <cell r="E560">
            <v>0</v>
          </cell>
          <cell r="F560">
            <v>0</v>
          </cell>
        </row>
        <row r="561">
          <cell r="A561">
            <v>76711</v>
          </cell>
          <cell r="B561">
            <v>767</v>
          </cell>
          <cell r="C561">
            <v>11</v>
          </cell>
          <cell r="D561" t="str">
            <v>ISR P.MORALES PAGOS DEF.REG.SIM. 50%</v>
          </cell>
          <cell r="E561">
            <v>0</v>
          </cell>
          <cell r="F561">
            <v>0</v>
          </cell>
        </row>
        <row r="562">
          <cell r="A562">
            <v>76712</v>
          </cell>
          <cell r="B562">
            <v>767</v>
          </cell>
          <cell r="C562">
            <v>12</v>
          </cell>
          <cell r="D562" t="str">
            <v>ISR P.MORALES PAGOS DEF.REG.SIM. 25%</v>
          </cell>
          <cell r="E562">
            <v>0</v>
          </cell>
          <cell r="F562">
            <v>0</v>
          </cell>
        </row>
        <row r="563">
          <cell r="A563">
            <v>76713</v>
          </cell>
          <cell r="B563">
            <v>767</v>
          </cell>
          <cell r="C563">
            <v>13</v>
          </cell>
          <cell r="D563" t="str">
            <v>POR HONORARIOS (ART 86) 50% (027)</v>
          </cell>
          <cell r="E563">
            <v>0</v>
          </cell>
          <cell r="F563">
            <v>0</v>
          </cell>
        </row>
        <row r="564">
          <cell r="A564">
            <v>76714</v>
          </cell>
          <cell r="B564">
            <v>767</v>
          </cell>
          <cell r="C564">
            <v>14</v>
          </cell>
          <cell r="D564" t="str">
            <v>POR HONORARIOS (ART 86) 25% (027)</v>
          </cell>
          <cell r="E564">
            <v>0</v>
          </cell>
          <cell r="F564">
            <v>0</v>
          </cell>
        </row>
        <row r="565">
          <cell r="A565">
            <v>76715</v>
          </cell>
          <cell r="B565">
            <v>767</v>
          </cell>
          <cell r="C565">
            <v>15</v>
          </cell>
          <cell r="D565" t="str">
            <v>ISR P.FISICAS PAGOS PROV.ACT.EMP. 50%</v>
          </cell>
          <cell r="E565">
            <v>0</v>
          </cell>
          <cell r="F565">
            <v>0</v>
          </cell>
        </row>
        <row r="566">
          <cell r="A566">
            <v>76716</v>
          </cell>
          <cell r="B566">
            <v>767</v>
          </cell>
          <cell r="C566">
            <v>16</v>
          </cell>
          <cell r="D566" t="str">
            <v>ISR P.FISICAS PAGOS PROV.ACT.EMP. 25%</v>
          </cell>
          <cell r="E566">
            <v>0</v>
          </cell>
          <cell r="F566">
            <v>0</v>
          </cell>
        </row>
        <row r="567">
          <cell r="A567">
            <v>76717</v>
          </cell>
          <cell r="B567">
            <v>767</v>
          </cell>
          <cell r="C567">
            <v>17</v>
          </cell>
          <cell r="D567" t="str">
            <v>AJUSTES REG GRAL LEY (ART 111) 50% (023)</v>
          </cell>
          <cell r="E567">
            <v>0</v>
          </cell>
          <cell r="F567">
            <v>0</v>
          </cell>
        </row>
        <row r="568">
          <cell r="A568">
            <v>76718</v>
          </cell>
          <cell r="B568">
            <v>767</v>
          </cell>
          <cell r="C568">
            <v>18</v>
          </cell>
          <cell r="D568" t="str">
            <v>AJUSTES REG GRAL LEY (ART 111) 25% (023)</v>
          </cell>
          <cell r="E568">
            <v>0</v>
          </cell>
          <cell r="F568">
            <v>0</v>
          </cell>
        </row>
        <row r="569">
          <cell r="A569">
            <v>76719</v>
          </cell>
          <cell r="B569">
            <v>767</v>
          </cell>
          <cell r="C569">
            <v>19</v>
          </cell>
          <cell r="D569" t="str">
            <v>ISR P.FISICAS PAGOS PROV.OTROS ING. 50%</v>
          </cell>
          <cell r="E569">
            <v>0</v>
          </cell>
          <cell r="F569">
            <v>0</v>
          </cell>
        </row>
        <row r="570">
          <cell r="A570">
            <v>76720</v>
          </cell>
          <cell r="B570">
            <v>767</v>
          </cell>
          <cell r="C570">
            <v>20</v>
          </cell>
          <cell r="D570" t="str">
            <v>ISR P.FISICAS PAGOS PROV.OTROS ING. 25%</v>
          </cell>
          <cell r="E570">
            <v>0</v>
          </cell>
          <cell r="F570">
            <v>0</v>
          </cell>
        </row>
        <row r="571">
          <cell r="A571">
            <v>76721</v>
          </cell>
          <cell r="B571">
            <v>767</v>
          </cell>
          <cell r="C571">
            <v>21</v>
          </cell>
          <cell r="D571" t="str">
            <v>ISR P.FIS.PAG.PROV.ACT.EMP.PEQ.CONT.50%</v>
          </cell>
          <cell r="E571">
            <v>0</v>
          </cell>
          <cell r="F571">
            <v>0</v>
          </cell>
        </row>
        <row r="572">
          <cell r="A572">
            <v>76722</v>
          </cell>
          <cell r="B572">
            <v>767</v>
          </cell>
          <cell r="C572">
            <v>22</v>
          </cell>
          <cell r="D572" t="str">
            <v>ISR P.FIS.PAG.PROV.ACT.EMP.PEQ.CONT. 25%</v>
          </cell>
          <cell r="E572">
            <v>0</v>
          </cell>
          <cell r="F572">
            <v>0</v>
          </cell>
        </row>
        <row r="573">
          <cell r="A573">
            <v>76723</v>
          </cell>
          <cell r="B573">
            <v>767</v>
          </cell>
          <cell r="C573">
            <v>23</v>
          </cell>
          <cell r="D573" t="str">
            <v>ISR P.FISICAS PAGOS DEFINITIVOS 50%</v>
          </cell>
          <cell r="E573">
            <v>0</v>
          </cell>
          <cell r="F573">
            <v>0</v>
          </cell>
        </row>
        <row r="574">
          <cell r="A574">
            <v>76724</v>
          </cell>
          <cell r="B574">
            <v>767</v>
          </cell>
          <cell r="C574">
            <v>24</v>
          </cell>
          <cell r="D574" t="str">
            <v>ISR PERSONAS FISICAS PAGOS DEF. 25%</v>
          </cell>
          <cell r="E574">
            <v>0</v>
          </cell>
          <cell r="F574">
            <v>0</v>
          </cell>
        </row>
        <row r="575">
          <cell r="A575">
            <v>76725</v>
          </cell>
          <cell r="B575">
            <v>767</v>
          </cell>
          <cell r="C575">
            <v>25</v>
          </cell>
          <cell r="D575" t="str">
            <v>IMP.SUST.DEL CREDITO AL SALARIO 25%</v>
          </cell>
          <cell r="E575">
            <v>0</v>
          </cell>
          <cell r="F575">
            <v>0</v>
          </cell>
        </row>
        <row r="576">
          <cell r="A576">
            <v>76726</v>
          </cell>
          <cell r="B576">
            <v>767</v>
          </cell>
          <cell r="C576">
            <v>26</v>
          </cell>
          <cell r="D576" t="str">
            <v>ISR RET.P.MOR.YFIS.PAG.PROV.SUEL.YSAL50%</v>
          </cell>
          <cell r="E576">
            <v>0</v>
          </cell>
          <cell r="F576">
            <v>0</v>
          </cell>
        </row>
        <row r="577">
          <cell r="A577">
            <v>76727</v>
          </cell>
          <cell r="B577">
            <v>767</v>
          </cell>
          <cell r="C577">
            <v>27</v>
          </cell>
          <cell r="D577" t="str">
            <v>ISR RET.P.MOR.YFIS.PAG.PROV.SUEL.YSAL25%</v>
          </cell>
          <cell r="E577">
            <v>0</v>
          </cell>
          <cell r="F577">
            <v>0</v>
          </cell>
        </row>
        <row r="578">
          <cell r="A578">
            <v>76728</v>
          </cell>
          <cell r="B578">
            <v>767</v>
          </cell>
          <cell r="C578">
            <v>28</v>
          </cell>
          <cell r="D578" t="str">
            <v>ISR PER.FIS.PAG.PROV.ARRE.INMUEBLES 50%</v>
          </cell>
          <cell r="E578">
            <v>0</v>
          </cell>
          <cell r="F578">
            <v>0</v>
          </cell>
        </row>
        <row r="579">
          <cell r="A579">
            <v>76729</v>
          </cell>
          <cell r="B579">
            <v>767</v>
          </cell>
          <cell r="C579">
            <v>29</v>
          </cell>
          <cell r="D579" t="str">
            <v>ISR PER.FIS.PAG.PROV.ARRE.INMUEBLES 25%</v>
          </cell>
          <cell r="E579">
            <v>0</v>
          </cell>
          <cell r="F579">
            <v>0</v>
          </cell>
        </row>
        <row r="580">
          <cell r="A580">
            <v>76730</v>
          </cell>
          <cell r="B580">
            <v>767</v>
          </cell>
          <cell r="C580">
            <v>30</v>
          </cell>
          <cell r="D580" t="str">
            <v>ISR RET.P.MOR.YFIS.P.PROV.ENAJ.BIENES50%</v>
          </cell>
          <cell r="E580">
            <v>0</v>
          </cell>
          <cell r="F580">
            <v>0</v>
          </cell>
        </row>
        <row r="581">
          <cell r="A581">
            <v>76731</v>
          </cell>
          <cell r="B581">
            <v>767</v>
          </cell>
          <cell r="C581">
            <v>31</v>
          </cell>
          <cell r="D581" t="str">
            <v>ISR RET.P.MOR.YFIS.P.PROV.ENAJ.BIENES25%</v>
          </cell>
          <cell r="E581">
            <v>0</v>
          </cell>
          <cell r="F581">
            <v>0</v>
          </cell>
        </row>
        <row r="582">
          <cell r="A582">
            <v>76732</v>
          </cell>
          <cell r="B582">
            <v>767</v>
          </cell>
          <cell r="C582">
            <v>32</v>
          </cell>
          <cell r="D582" t="str">
            <v>ISR RET.P.MOR.YFIS.PAG.PROV.OTRAS RET50%</v>
          </cell>
          <cell r="E582">
            <v>0</v>
          </cell>
          <cell r="F582">
            <v>0</v>
          </cell>
        </row>
        <row r="583">
          <cell r="A583">
            <v>76733</v>
          </cell>
          <cell r="B583">
            <v>767</v>
          </cell>
          <cell r="C583">
            <v>33</v>
          </cell>
          <cell r="D583" t="str">
            <v>ISR RET.P.MOR.YFIS.PAG.PROV.OTRAS RET25%</v>
          </cell>
          <cell r="E583">
            <v>0</v>
          </cell>
          <cell r="F583">
            <v>0</v>
          </cell>
        </row>
        <row r="584">
          <cell r="A584">
            <v>76734</v>
          </cell>
          <cell r="B584">
            <v>767</v>
          </cell>
          <cell r="C584">
            <v>34</v>
          </cell>
          <cell r="D584" t="str">
            <v>ISR P.FIS.PAG.PROV.ACT.EMP.REG.INTER.50%</v>
          </cell>
          <cell r="E584">
            <v>0</v>
          </cell>
          <cell r="F584">
            <v>0</v>
          </cell>
        </row>
        <row r="585">
          <cell r="A585">
            <v>76735</v>
          </cell>
          <cell r="B585">
            <v>767</v>
          </cell>
          <cell r="C585">
            <v>35</v>
          </cell>
          <cell r="D585" t="str">
            <v>ISR P.FIS.PAG.PROV.ACT.EMP.REG.INTER.25%</v>
          </cell>
          <cell r="E585">
            <v>0</v>
          </cell>
          <cell r="F585">
            <v>0</v>
          </cell>
        </row>
        <row r="586">
          <cell r="A586">
            <v>76736</v>
          </cell>
          <cell r="B586">
            <v>767</v>
          </cell>
          <cell r="C586">
            <v>36</v>
          </cell>
          <cell r="D586" t="str">
            <v>ISR RET.P.MOR.YFIS.PAG.DEF.SUE.Y SAL 50%</v>
          </cell>
          <cell r="E586">
            <v>0</v>
          </cell>
          <cell r="F586">
            <v>0</v>
          </cell>
        </row>
        <row r="587">
          <cell r="A587">
            <v>76737</v>
          </cell>
          <cell r="B587">
            <v>767</v>
          </cell>
          <cell r="C587">
            <v>37</v>
          </cell>
          <cell r="D587" t="str">
            <v>ISR RET.P.MOR.YFIS.PAG.DEF.SUE.YSAL. 25%</v>
          </cell>
          <cell r="E587">
            <v>0</v>
          </cell>
          <cell r="F587">
            <v>0</v>
          </cell>
        </row>
        <row r="588">
          <cell r="A588">
            <v>76700</v>
          </cell>
          <cell r="B588">
            <v>767</v>
          </cell>
          <cell r="C588">
            <v>0</v>
          </cell>
          <cell r="D588" t="str">
            <v>TOTAL IMPUESTO SOBRE LA RENTA</v>
          </cell>
          <cell r="E588">
            <v>0</v>
          </cell>
          <cell r="F588">
            <v>0</v>
          </cell>
        </row>
        <row r="589">
          <cell r="A589">
            <v>76801</v>
          </cell>
          <cell r="B589">
            <v>768</v>
          </cell>
          <cell r="C589">
            <v>1</v>
          </cell>
          <cell r="D589" t="str">
            <v>IA P.MOR.YFIS.PAG.PROVISIONALES 50%</v>
          </cell>
          <cell r="E589">
            <v>0</v>
          </cell>
          <cell r="F589">
            <v>0</v>
          </cell>
        </row>
        <row r="590">
          <cell r="A590">
            <v>76802</v>
          </cell>
          <cell r="B590">
            <v>768</v>
          </cell>
          <cell r="C590">
            <v>2</v>
          </cell>
          <cell r="D590" t="str">
            <v>IA PERS.MOR.YFIS.PAG.PROVISIONALES 25%</v>
          </cell>
          <cell r="E590">
            <v>0</v>
          </cell>
          <cell r="F590">
            <v>0</v>
          </cell>
        </row>
        <row r="591">
          <cell r="A591">
            <v>76803</v>
          </cell>
          <cell r="B591">
            <v>768</v>
          </cell>
          <cell r="C591">
            <v>3</v>
          </cell>
          <cell r="D591" t="str">
            <v>PAGO NORMAL P FISICAS 50% (545)</v>
          </cell>
          <cell r="E591">
            <v>0</v>
          </cell>
          <cell r="F591">
            <v>0</v>
          </cell>
        </row>
        <row r="592">
          <cell r="A592">
            <v>76804</v>
          </cell>
          <cell r="B592">
            <v>768</v>
          </cell>
          <cell r="C592">
            <v>4</v>
          </cell>
          <cell r="D592" t="str">
            <v>PAGO NORMAL P FISICAS 25% (545)</v>
          </cell>
          <cell r="E592">
            <v>0</v>
          </cell>
          <cell r="F592">
            <v>0</v>
          </cell>
        </row>
        <row r="593">
          <cell r="A593">
            <v>76805</v>
          </cell>
          <cell r="B593">
            <v>768</v>
          </cell>
          <cell r="C593">
            <v>5</v>
          </cell>
          <cell r="D593" t="str">
            <v>PAGO PROV P/MOR S/MERC REG SIMP 50%(007)</v>
          </cell>
          <cell r="E593">
            <v>0</v>
          </cell>
          <cell r="F593">
            <v>0</v>
          </cell>
        </row>
        <row r="594">
          <cell r="A594">
            <v>76806</v>
          </cell>
          <cell r="B594">
            <v>768</v>
          </cell>
          <cell r="C594">
            <v>6</v>
          </cell>
          <cell r="D594" t="str">
            <v>PAGO PROV P/MOR S/MERC REG SIMP 25%(007)</v>
          </cell>
          <cell r="E594">
            <v>0</v>
          </cell>
          <cell r="F594">
            <v>0</v>
          </cell>
        </row>
        <row r="595">
          <cell r="A595">
            <v>76807</v>
          </cell>
          <cell r="B595">
            <v>768</v>
          </cell>
          <cell r="C595">
            <v>7</v>
          </cell>
          <cell r="D595" t="str">
            <v>IA PERS.MORALES YFIS. PAG.DEF. 50%</v>
          </cell>
          <cell r="E595">
            <v>0</v>
          </cell>
          <cell r="F595">
            <v>0</v>
          </cell>
        </row>
        <row r="596">
          <cell r="A596">
            <v>76808</v>
          </cell>
          <cell r="B596">
            <v>768</v>
          </cell>
          <cell r="C596">
            <v>8</v>
          </cell>
          <cell r="D596" t="str">
            <v>IA PERS.MOR.Y FIS.PAG.DEF. 25%</v>
          </cell>
          <cell r="E596">
            <v>0</v>
          </cell>
          <cell r="F596">
            <v>0</v>
          </cell>
        </row>
        <row r="597">
          <cell r="A597">
            <v>76809</v>
          </cell>
          <cell r="B597">
            <v>768</v>
          </cell>
          <cell r="C597">
            <v>9</v>
          </cell>
          <cell r="D597" t="str">
            <v>REGIMEN GRAL LEY P FISICAS 50% (548)</v>
          </cell>
          <cell r="E597">
            <v>0</v>
          </cell>
          <cell r="F597">
            <v>0</v>
          </cell>
        </row>
        <row r="598">
          <cell r="A598">
            <v>76810</v>
          </cell>
          <cell r="B598">
            <v>768</v>
          </cell>
          <cell r="C598">
            <v>10</v>
          </cell>
          <cell r="D598" t="str">
            <v>REGIMEN GRAL LEY P FISICAS 25% (548)</v>
          </cell>
          <cell r="E598">
            <v>0</v>
          </cell>
          <cell r="F598">
            <v>0</v>
          </cell>
        </row>
        <row r="599">
          <cell r="A599">
            <v>76811</v>
          </cell>
          <cell r="B599">
            <v>768</v>
          </cell>
          <cell r="C599">
            <v>11</v>
          </cell>
          <cell r="D599" t="str">
            <v>IA PERS.MOR.Y FIS.PAG.PROV.REG.SIMPL.50%</v>
          </cell>
          <cell r="E599">
            <v>0</v>
          </cell>
          <cell r="F599">
            <v>0</v>
          </cell>
        </row>
        <row r="600">
          <cell r="A600">
            <v>76812</v>
          </cell>
          <cell r="B600">
            <v>768</v>
          </cell>
          <cell r="C600">
            <v>12</v>
          </cell>
          <cell r="D600" t="str">
            <v>IA PERS.MOR.Y FIS.PAG.PROV.REG.SIMPL.25%</v>
          </cell>
          <cell r="E600">
            <v>0</v>
          </cell>
          <cell r="F600">
            <v>0</v>
          </cell>
        </row>
        <row r="601">
          <cell r="A601">
            <v>76813</v>
          </cell>
          <cell r="B601">
            <v>768</v>
          </cell>
          <cell r="C601">
            <v>13</v>
          </cell>
          <cell r="D601" t="str">
            <v>IA PERS.MOR.Y FIS.PAG.DEF.REG.SIMPL. 50%</v>
          </cell>
          <cell r="E601">
            <v>0</v>
          </cell>
          <cell r="F601">
            <v>0</v>
          </cell>
        </row>
        <row r="602">
          <cell r="A602">
            <v>76814</v>
          </cell>
          <cell r="B602">
            <v>768</v>
          </cell>
          <cell r="C602">
            <v>14</v>
          </cell>
          <cell r="D602" t="str">
            <v>IA PERS.MOR. Y FIS.PAG.DEF.REG.SIMPL.25%</v>
          </cell>
          <cell r="E602">
            <v>0</v>
          </cell>
          <cell r="F602">
            <v>0</v>
          </cell>
        </row>
        <row r="603">
          <cell r="A603">
            <v>76815</v>
          </cell>
          <cell r="B603">
            <v>768</v>
          </cell>
          <cell r="C603">
            <v>15</v>
          </cell>
          <cell r="D603" t="str">
            <v>PAGO DEF P/FISICAS REG SIMP 50%(511)</v>
          </cell>
          <cell r="E603">
            <v>0</v>
          </cell>
          <cell r="F603">
            <v>0</v>
          </cell>
        </row>
        <row r="604">
          <cell r="A604">
            <v>76816</v>
          </cell>
          <cell r="B604">
            <v>768</v>
          </cell>
          <cell r="C604">
            <v>16</v>
          </cell>
          <cell r="D604" t="str">
            <v>PAGO DEF P/FISICAS REG SIMP 25%(511)</v>
          </cell>
          <cell r="E604">
            <v>0</v>
          </cell>
          <cell r="F604">
            <v>0</v>
          </cell>
        </row>
        <row r="605">
          <cell r="A605">
            <v>76800</v>
          </cell>
          <cell r="B605">
            <v>768</v>
          </cell>
          <cell r="C605">
            <v>0</v>
          </cell>
          <cell r="D605" t="str">
            <v>TOTAL IMPUESTO AL ACTIVO</v>
          </cell>
          <cell r="E605">
            <v>0</v>
          </cell>
          <cell r="F605">
            <v>0</v>
          </cell>
        </row>
        <row r="606">
          <cell r="A606">
            <v>76902</v>
          </cell>
          <cell r="B606">
            <v>769</v>
          </cell>
          <cell r="C606">
            <v>2</v>
          </cell>
          <cell r="D606" t="str">
            <v>IVA PAG. PROV.PERS.MOR.Y FIS. 50%</v>
          </cell>
          <cell r="E606">
            <v>0</v>
          </cell>
          <cell r="F606">
            <v>0</v>
          </cell>
        </row>
        <row r="607">
          <cell r="A607">
            <v>76904</v>
          </cell>
          <cell r="B607">
            <v>769</v>
          </cell>
          <cell r="C607">
            <v>4</v>
          </cell>
          <cell r="D607" t="str">
            <v>IVA PAG.DEF.PERS.MOR.Y FIS. 50%</v>
          </cell>
          <cell r="E607">
            <v>0</v>
          </cell>
          <cell r="F607">
            <v>0</v>
          </cell>
        </row>
        <row r="608">
          <cell r="A608">
            <v>76906</v>
          </cell>
          <cell r="B608">
            <v>769</v>
          </cell>
          <cell r="C608">
            <v>6</v>
          </cell>
          <cell r="D608" t="str">
            <v>DEC ANUAL Y COMP R SIMPLIF 50% (054)</v>
          </cell>
          <cell r="E608">
            <v>0</v>
          </cell>
          <cell r="F608">
            <v>0</v>
          </cell>
        </row>
        <row r="609">
          <cell r="A609">
            <v>76908</v>
          </cell>
          <cell r="B609">
            <v>769</v>
          </cell>
          <cell r="C609">
            <v>8</v>
          </cell>
          <cell r="D609" t="str">
            <v>ACTOS OCASIONALES 50% (070)</v>
          </cell>
          <cell r="E609">
            <v>0</v>
          </cell>
          <cell r="F609">
            <v>0</v>
          </cell>
        </row>
        <row r="610">
          <cell r="A610">
            <v>76910</v>
          </cell>
          <cell r="B610">
            <v>769</v>
          </cell>
          <cell r="C610">
            <v>10</v>
          </cell>
          <cell r="D610" t="str">
            <v>PAGO PROV REG SIMPLIFICADO 50%(003)</v>
          </cell>
          <cell r="E610">
            <v>0</v>
          </cell>
          <cell r="F610">
            <v>0</v>
          </cell>
        </row>
        <row r="611">
          <cell r="A611">
            <v>76912</v>
          </cell>
          <cell r="B611">
            <v>769</v>
          </cell>
          <cell r="C611">
            <v>12</v>
          </cell>
          <cell r="D611" t="str">
            <v>IVA PAG.PROV.PERS.MOR.Y FIS.RET. 50%</v>
          </cell>
          <cell r="E611">
            <v>0</v>
          </cell>
          <cell r="F611">
            <v>0</v>
          </cell>
        </row>
        <row r="612">
          <cell r="A612">
            <v>76914</v>
          </cell>
          <cell r="B612">
            <v>769</v>
          </cell>
          <cell r="C612">
            <v>14</v>
          </cell>
          <cell r="D612" t="str">
            <v>REGIMEN DE PEQUEÑOS CONT 50%(048)</v>
          </cell>
          <cell r="E612">
            <v>0</v>
          </cell>
          <cell r="F612">
            <v>0</v>
          </cell>
        </row>
        <row r="613">
          <cell r="A613">
            <v>77200</v>
          </cell>
          <cell r="B613">
            <v>772</v>
          </cell>
          <cell r="C613">
            <v>0</v>
          </cell>
          <cell r="D613" t="str">
            <v>IMP.ESP.S/PROD.Y SERV.ALC.TAB.Y CERV.</v>
          </cell>
          <cell r="E613">
            <v>0</v>
          </cell>
          <cell r="F613">
            <v>0</v>
          </cell>
        </row>
        <row r="614">
          <cell r="A614">
            <v>77201</v>
          </cell>
          <cell r="B614">
            <v>772</v>
          </cell>
          <cell r="C614">
            <v>1</v>
          </cell>
          <cell r="D614" t="str">
            <v>IEPS PAGO DEF.RETENCIONES 50%</v>
          </cell>
          <cell r="E614">
            <v>0</v>
          </cell>
          <cell r="F614">
            <v>0</v>
          </cell>
        </row>
        <row r="615">
          <cell r="A615">
            <v>77202</v>
          </cell>
          <cell r="B615">
            <v>772</v>
          </cell>
          <cell r="C615">
            <v>2</v>
          </cell>
          <cell r="D615" t="str">
            <v>IEPS PAGO DEF.ALC. Y ALC.DESNATUR 50%</v>
          </cell>
          <cell r="E615">
            <v>0</v>
          </cell>
          <cell r="F615">
            <v>0</v>
          </cell>
        </row>
        <row r="616">
          <cell r="A616">
            <v>77203</v>
          </cell>
          <cell r="B616">
            <v>772</v>
          </cell>
          <cell r="C616">
            <v>3</v>
          </cell>
          <cell r="D616" t="str">
            <v>IEPS PAGO DEF.DE BEBIDAS ALC.50%</v>
          </cell>
          <cell r="E616">
            <v>0</v>
          </cell>
          <cell r="F616">
            <v>0</v>
          </cell>
        </row>
        <row r="617">
          <cell r="A617">
            <v>77204</v>
          </cell>
          <cell r="B617">
            <v>772</v>
          </cell>
          <cell r="C617">
            <v>4</v>
          </cell>
          <cell r="D617" t="str">
            <v>IEPS PAGO DEF.DE CERVEZA 50%</v>
          </cell>
          <cell r="E617">
            <v>0</v>
          </cell>
          <cell r="F617">
            <v>0</v>
          </cell>
        </row>
        <row r="618">
          <cell r="A618">
            <v>77205</v>
          </cell>
          <cell r="B618">
            <v>772</v>
          </cell>
          <cell r="C618">
            <v>5</v>
          </cell>
          <cell r="D618" t="str">
            <v>IEPS PAGO DEF.DE TABACOS LABRADOS 50%</v>
          </cell>
          <cell r="E618">
            <v>0</v>
          </cell>
          <cell r="F618">
            <v>0</v>
          </cell>
        </row>
        <row r="619">
          <cell r="A619">
            <v>77206</v>
          </cell>
          <cell r="B619">
            <v>772</v>
          </cell>
          <cell r="C619">
            <v>6</v>
          </cell>
          <cell r="D619" t="str">
            <v>IEPS PAGO DEF.DE TELECOMUNICACIONES 50%</v>
          </cell>
          <cell r="E619">
            <v>0</v>
          </cell>
          <cell r="F619">
            <v>0</v>
          </cell>
        </row>
        <row r="620">
          <cell r="A620">
            <v>77207</v>
          </cell>
          <cell r="B620">
            <v>772</v>
          </cell>
          <cell r="C620">
            <v>7</v>
          </cell>
          <cell r="D620" t="str">
            <v>IEPS PAGO DEF.DE AGUAS,REF.Y CONCENT.50%</v>
          </cell>
          <cell r="E620">
            <v>0</v>
          </cell>
          <cell r="F620">
            <v>0</v>
          </cell>
        </row>
        <row r="621">
          <cell r="A621">
            <v>77208</v>
          </cell>
          <cell r="B621">
            <v>772</v>
          </cell>
          <cell r="C621">
            <v>8</v>
          </cell>
          <cell r="D621" t="str">
            <v>IEPS PAGO DEF.DE BEBIDAS REFRESC.50%</v>
          </cell>
          <cell r="E621">
            <v>0</v>
          </cell>
          <cell r="F621">
            <v>0</v>
          </cell>
        </row>
        <row r="622">
          <cell r="A622">
            <v>77602</v>
          </cell>
          <cell r="B622">
            <v>776</v>
          </cell>
          <cell r="C622">
            <v>2</v>
          </cell>
          <cell r="D622" t="str">
            <v>RECARGOS ISR 25%</v>
          </cell>
          <cell r="E622">
            <v>-5342.53</v>
          </cell>
          <cell r="F622">
            <v>0</v>
          </cell>
        </row>
        <row r="623">
          <cell r="A623">
            <v>77603</v>
          </cell>
          <cell r="B623">
            <v>776</v>
          </cell>
          <cell r="C623">
            <v>3</v>
          </cell>
          <cell r="D623" t="str">
            <v>RECARGOS 50% (362)</v>
          </cell>
          <cell r="E623">
            <v>0</v>
          </cell>
          <cell r="F623">
            <v>0</v>
          </cell>
        </row>
        <row r="624">
          <cell r="A624">
            <v>77604</v>
          </cell>
          <cell r="B624">
            <v>776</v>
          </cell>
          <cell r="C624">
            <v>4</v>
          </cell>
          <cell r="D624" t="str">
            <v>INTERESES POR PLAZO (2%)</v>
          </cell>
          <cell r="E624">
            <v>-37.26</v>
          </cell>
          <cell r="F624">
            <v>6.47</v>
          </cell>
        </row>
        <row r="625">
          <cell r="A625">
            <v>77607</v>
          </cell>
          <cell r="B625">
            <v>776</v>
          </cell>
          <cell r="C625">
            <v>7</v>
          </cell>
          <cell r="D625" t="str">
            <v>RECARGOS IA 25%</v>
          </cell>
          <cell r="E625">
            <v>0</v>
          </cell>
          <cell r="F625">
            <v>0</v>
          </cell>
        </row>
        <row r="626">
          <cell r="A626">
            <v>77610</v>
          </cell>
          <cell r="B626">
            <v>776</v>
          </cell>
          <cell r="C626">
            <v>10</v>
          </cell>
          <cell r="D626" t="str">
            <v>INT.POR PLAZO CREDITOS FISCALIZACION 25%</v>
          </cell>
          <cell r="E626">
            <v>241.13</v>
          </cell>
          <cell r="F626">
            <v>241.13</v>
          </cell>
        </row>
        <row r="627">
          <cell r="A627">
            <v>77611</v>
          </cell>
          <cell r="B627">
            <v>776</v>
          </cell>
          <cell r="C627">
            <v>11</v>
          </cell>
          <cell r="D627" t="str">
            <v>REC.POR MORA CREDITOS FISCALIZACION 25%</v>
          </cell>
          <cell r="E627">
            <v>0</v>
          </cell>
          <cell r="F627">
            <v>0</v>
          </cell>
        </row>
        <row r="628">
          <cell r="A628">
            <v>77600</v>
          </cell>
          <cell r="B628">
            <v>776</v>
          </cell>
          <cell r="C628">
            <v>0</v>
          </cell>
          <cell r="D628" t="str">
            <v>RECARGOS</v>
          </cell>
          <cell r="E628">
            <v>-5138.66</v>
          </cell>
          <cell r="F628">
            <v>247.6</v>
          </cell>
        </row>
        <row r="629">
          <cell r="A629">
            <v>77902</v>
          </cell>
          <cell r="B629">
            <v>779</v>
          </cell>
          <cell r="C629">
            <v>2</v>
          </cell>
          <cell r="D629" t="str">
            <v>ACTUALIZACION ISR 25%</v>
          </cell>
          <cell r="E629">
            <v>-1666.13</v>
          </cell>
          <cell r="F629">
            <v>0</v>
          </cell>
        </row>
        <row r="630">
          <cell r="A630">
            <v>77903</v>
          </cell>
          <cell r="B630">
            <v>779</v>
          </cell>
          <cell r="C630">
            <v>3</v>
          </cell>
          <cell r="D630" t="str">
            <v>ACTUALIZACION 50% (637)</v>
          </cell>
          <cell r="E630">
            <v>0</v>
          </cell>
          <cell r="F630">
            <v>0</v>
          </cell>
        </row>
        <row r="631">
          <cell r="A631">
            <v>77907</v>
          </cell>
          <cell r="B631">
            <v>779</v>
          </cell>
          <cell r="C631">
            <v>7</v>
          </cell>
          <cell r="D631" t="str">
            <v>ACTUALIZACION IA 25%</v>
          </cell>
          <cell r="E631">
            <v>0</v>
          </cell>
          <cell r="F631">
            <v>0</v>
          </cell>
        </row>
        <row r="632">
          <cell r="A632">
            <v>78901</v>
          </cell>
          <cell r="B632">
            <v>789</v>
          </cell>
          <cell r="C632">
            <v>1</v>
          </cell>
          <cell r="D632" t="str">
            <v>MULTAS INFRACC LEY FED TRAB 2% (325)</v>
          </cell>
          <cell r="E632">
            <v>-56.59</v>
          </cell>
          <cell r="F632">
            <v>70.739999999999995</v>
          </cell>
        </row>
        <row r="633">
          <cell r="A633">
            <v>78902</v>
          </cell>
          <cell r="B633">
            <v>789</v>
          </cell>
          <cell r="C633">
            <v>2</v>
          </cell>
          <cell r="D633" t="str">
            <v>MULTAS INFRACC REG TRAN FED 2% (327)</v>
          </cell>
          <cell r="E633">
            <v>-58.83</v>
          </cell>
          <cell r="F633">
            <v>3365.7</v>
          </cell>
        </row>
        <row r="634">
          <cell r="A634">
            <v>78903</v>
          </cell>
          <cell r="B634">
            <v>789</v>
          </cell>
          <cell r="C634">
            <v>3</v>
          </cell>
          <cell r="D634" t="str">
            <v>MULTAS DE LA PROFECO 2% (332)</v>
          </cell>
          <cell r="E634">
            <v>1287.3</v>
          </cell>
          <cell r="F634">
            <v>4684.87</v>
          </cell>
        </row>
        <row r="635">
          <cell r="A635">
            <v>78904</v>
          </cell>
          <cell r="B635">
            <v>789</v>
          </cell>
          <cell r="C635">
            <v>4</v>
          </cell>
          <cell r="D635" t="str">
            <v>MULTAS DE VARIAS DEP FED 2% (334)</v>
          </cell>
          <cell r="E635">
            <v>680</v>
          </cell>
          <cell r="F635">
            <v>680</v>
          </cell>
        </row>
        <row r="636">
          <cell r="A636">
            <v>78905</v>
          </cell>
          <cell r="B636">
            <v>789</v>
          </cell>
          <cell r="C636">
            <v>5</v>
          </cell>
          <cell r="D636" t="str">
            <v>MULTAS SECOFI 2%</v>
          </cell>
          <cell r="E636">
            <v>2756.2</v>
          </cell>
          <cell r="F636">
            <v>7244.94</v>
          </cell>
        </row>
        <row r="637">
          <cell r="A637">
            <v>78906</v>
          </cell>
          <cell r="B637">
            <v>789</v>
          </cell>
          <cell r="C637">
            <v>6</v>
          </cell>
          <cell r="D637" t="str">
            <v>MULTAS PROFEPA 2%</v>
          </cell>
          <cell r="E637">
            <v>289.63</v>
          </cell>
          <cell r="F637">
            <v>347.1</v>
          </cell>
        </row>
        <row r="638">
          <cell r="A638">
            <v>78900</v>
          </cell>
          <cell r="B638">
            <v>789</v>
          </cell>
          <cell r="C638">
            <v>0</v>
          </cell>
          <cell r="D638" t="str">
            <v>TOTAL MULTAS</v>
          </cell>
          <cell r="E638">
            <v>3231.58</v>
          </cell>
          <cell r="F638">
            <v>16393.349999999999</v>
          </cell>
        </row>
        <row r="639">
          <cell r="A639">
            <v>0</v>
          </cell>
          <cell r="B639">
            <v>0</v>
          </cell>
          <cell r="C639">
            <v>0</v>
          </cell>
          <cell r="D639" t="str">
            <v>TOTAL ING. FEDERALES DE COORDINACION</v>
          </cell>
          <cell r="E639">
            <v>312302428.92000002</v>
          </cell>
          <cell r="F639">
            <v>1472382192.95</v>
          </cell>
        </row>
        <row r="640">
          <cell r="A640">
            <v>78900</v>
          </cell>
          <cell r="B640">
            <v>789</v>
          </cell>
          <cell r="C640">
            <v>0</v>
          </cell>
          <cell r="D640" t="str">
            <v>TOTAL MULTAS</v>
          </cell>
          <cell r="E640">
            <v>0</v>
          </cell>
          <cell r="F640">
            <v>0</v>
          </cell>
        </row>
        <row r="641">
          <cell r="A641">
            <v>78900</v>
          </cell>
          <cell r="B641">
            <v>789</v>
          </cell>
          <cell r="C641">
            <v>0</v>
          </cell>
          <cell r="D641" t="str">
            <v>ACREEDORES DIVERSOS DE ADMINISTRACION</v>
          </cell>
          <cell r="E641">
            <v>0</v>
          </cell>
          <cell r="F641">
            <v>0</v>
          </cell>
        </row>
        <row r="642">
          <cell r="A642">
            <v>80113</v>
          </cell>
          <cell r="B642">
            <v>801</v>
          </cell>
          <cell r="C642">
            <v>13</v>
          </cell>
          <cell r="D642" t="str">
            <v>FOMERREY</v>
          </cell>
          <cell r="E642">
            <v>0</v>
          </cell>
          <cell r="F642">
            <v>0</v>
          </cell>
        </row>
        <row r="643">
          <cell r="A643">
            <v>80115</v>
          </cell>
          <cell r="B643">
            <v>801</v>
          </cell>
          <cell r="C643">
            <v>15</v>
          </cell>
          <cell r="D643" t="str">
            <v>INJUDE</v>
          </cell>
          <cell r="E643">
            <v>0</v>
          </cell>
          <cell r="F643">
            <v>0</v>
          </cell>
        </row>
        <row r="644">
          <cell r="A644">
            <v>80120</v>
          </cell>
          <cell r="B644">
            <v>801</v>
          </cell>
          <cell r="C644">
            <v>20</v>
          </cell>
          <cell r="D644" t="str">
            <v>OSETUR</v>
          </cell>
          <cell r="E644">
            <v>0</v>
          </cell>
          <cell r="F644">
            <v>0</v>
          </cell>
        </row>
        <row r="645">
          <cell r="A645">
            <v>80124</v>
          </cell>
          <cell r="B645">
            <v>801</v>
          </cell>
          <cell r="C645">
            <v>24</v>
          </cell>
          <cell r="D645" t="str">
            <v>SIMEPRODE</v>
          </cell>
          <cell r="E645">
            <v>0</v>
          </cell>
          <cell r="F645">
            <v>0</v>
          </cell>
        </row>
        <row r="646">
          <cell r="A646">
            <v>80150</v>
          </cell>
          <cell r="B646">
            <v>801</v>
          </cell>
          <cell r="C646">
            <v>50</v>
          </cell>
          <cell r="D646" t="str">
            <v>INTERESES ORGANISMOS DESCENTRALIZADOS</v>
          </cell>
          <cell r="E646">
            <v>0</v>
          </cell>
          <cell r="F646">
            <v>0</v>
          </cell>
        </row>
        <row r="647">
          <cell r="A647">
            <v>80152</v>
          </cell>
          <cell r="B647">
            <v>801</v>
          </cell>
          <cell r="C647">
            <v>52</v>
          </cell>
          <cell r="D647" t="str">
            <v>EDUCACION CUOTAS SUBSIST PREPA ABIERTA</v>
          </cell>
          <cell r="E647">
            <v>0</v>
          </cell>
          <cell r="F647">
            <v>0</v>
          </cell>
        </row>
        <row r="648">
          <cell r="A648">
            <v>80153</v>
          </cell>
          <cell r="B648">
            <v>801</v>
          </cell>
          <cell r="C648">
            <v>53</v>
          </cell>
          <cell r="D648" t="str">
            <v>INFRASTRUCTURA EDUC.COCE U.A.N.L.</v>
          </cell>
          <cell r="E648">
            <v>0</v>
          </cell>
          <cell r="F648">
            <v>0</v>
          </cell>
        </row>
        <row r="649">
          <cell r="A649">
            <v>80154</v>
          </cell>
          <cell r="B649">
            <v>801</v>
          </cell>
          <cell r="C649">
            <v>54</v>
          </cell>
          <cell r="D649" t="str">
            <v>PRESTAMOS FOVILEON SERVIDORES PUBLICOS</v>
          </cell>
          <cell r="E649">
            <v>0</v>
          </cell>
          <cell r="F649">
            <v>0</v>
          </cell>
        </row>
        <row r="650">
          <cell r="A650">
            <v>80155</v>
          </cell>
          <cell r="B650">
            <v>801</v>
          </cell>
          <cell r="C650">
            <v>55</v>
          </cell>
          <cell r="D650" t="str">
            <v>PRESTAMOS FOVILEON MAGISTERIO</v>
          </cell>
          <cell r="E650">
            <v>0</v>
          </cell>
          <cell r="F650">
            <v>0</v>
          </cell>
        </row>
        <row r="651">
          <cell r="A651">
            <v>80500</v>
          </cell>
          <cell r="B651">
            <v>805</v>
          </cell>
          <cell r="C651">
            <v>0</v>
          </cell>
          <cell r="D651" t="str">
            <v>90% INFRACCIONES DE TRANSITO AREA MET.</v>
          </cell>
          <cell r="E651">
            <v>0</v>
          </cell>
          <cell r="F651">
            <v>0</v>
          </cell>
        </row>
        <row r="652">
          <cell r="A652">
            <v>80501</v>
          </cell>
          <cell r="B652">
            <v>805</v>
          </cell>
          <cell r="C652">
            <v>1</v>
          </cell>
          <cell r="D652" t="str">
            <v>90% INFRACC. TRANSITO AREA METROPOLITANA</v>
          </cell>
          <cell r="E652">
            <v>0</v>
          </cell>
          <cell r="F652">
            <v>0</v>
          </cell>
        </row>
        <row r="653">
          <cell r="A653">
            <v>80700</v>
          </cell>
          <cell r="B653">
            <v>807</v>
          </cell>
          <cell r="C653">
            <v>0</v>
          </cell>
          <cell r="D653" t="str">
            <v>RET DEL 2 AL MILLAR S/RECURSOS RAMO 33</v>
          </cell>
          <cell r="E653">
            <v>0</v>
          </cell>
          <cell r="F653">
            <v>0</v>
          </cell>
        </row>
        <row r="654">
          <cell r="A654">
            <v>80800</v>
          </cell>
          <cell r="B654">
            <v>808</v>
          </cell>
          <cell r="C654">
            <v>0</v>
          </cell>
          <cell r="D654" t="str">
            <v>RET DEL 5 AL MILLAR P/INSP Y VIG DE O.P.</v>
          </cell>
          <cell r="E654">
            <v>0</v>
          </cell>
          <cell r="F654">
            <v>0</v>
          </cell>
        </row>
        <row r="655">
          <cell r="A655">
            <v>81700</v>
          </cell>
          <cell r="B655">
            <v>817</v>
          </cell>
          <cell r="C655">
            <v>0</v>
          </cell>
          <cell r="D655" t="str">
            <v>APORT.DE CONT. P/ICIC (2 AL MILLAR)</v>
          </cell>
          <cell r="E655">
            <v>0</v>
          </cell>
          <cell r="F655">
            <v>0</v>
          </cell>
        </row>
        <row r="656">
          <cell r="A656">
            <v>82500</v>
          </cell>
          <cell r="B656">
            <v>825</v>
          </cell>
          <cell r="C656">
            <v>0</v>
          </cell>
          <cell r="D656" t="str">
            <v>PROGRAMA TIERRA PROPIA</v>
          </cell>
          <cell r="E656">
            <v>0</v>
          </cell>
          <cell r="F656">
            <v>0</v>
          </cell>
        </row>
        <row r="657">
          <cell r="A657">
            <v>83900</v>
          </cell>
          <cell r="B657">
            <v>839</v>
          </cell>
          <cell r="C657">
            <v>0</v>
          </cell>
          <cell r="D657" t="str">
            <v>DEP EN GARANTIA FIANZAS PODER JUD P/ANO</v>
          </cell>
          <cell r="E657">
            <v>-2437.4</v>
          </cell>
          <cell r="F657">
            <v>0</v>
          </cell>
        </row>
        <row r="658">
          <cell r="A658">
            <v>83901</v>
          </cell>
          <cell r="B658">
            <v>839</v>
          </cell>
          <cell r="C658">
            <v>1</v>
          </cell>
          <cell r="D658" t="str">
            <v>FIANZAS DE INTERES SOCIAL</v>
          </cell>
          <cell r="E658">
            <v>0</v>
          </cell>
          <cell r="F658">
            <v>0</v>
          </cell>
        </row>
        <row r="659">
          <cell r="A659">
            <v>84000</v>
          </cell>
          <cell r="B659">
            <v>840</v>
          </cell>
          <cell r="C659">
            <v>0</v>
          </cell>
          <cell r="D659" t="str">
            <v>DEP DE RENTA JUZGADOS PTE ANO</v>
          </cell>
          <cell r="E659">
            <v>2437.4</v>
          </cell>
          <cell r="F659">
            <v>0</v>
          </cell>
        </row>
        <row r="660">
          <cell r="A660">
            <v>85000</v>
          </cell>
          <cell r="B660">
            <v>850</v>
          </cell>
          <cell r="C660">
            <v>0</v>
          </cell>
          <cell r="D660" t="str">
            <v>ACREEDORES DIVERSOS ADMINISTRACION</v>
          </cell>
          <cell r="E660">
            <v>0</v>
          </cell>
          <cell r="F660">
            <v>0</v>
          </cell>
        </row>
        <row r="661">
          <cell r="A661">
            <v>89000</v>
          </cell>
          <cell r="B661">
            <v>890</v>
          </cell>
          <cell r="C661">
            <v>0</v>
          </cell>
          <cell r="D661" t="str">
            <v>TRANSFERENCIAS INFORMATICA</v>
          </cell>
          <cell r="E661">
            <v>0</v>
          </cell>
          <cell r="F661">
            <v>0</v>
          </cell>
        </row>
        <row r="662">
          <cell r="A662">
            <v>89001</v>
          </cell>
          <cell r="B662">
            <v>890</v>
          </cell>
          <cell r="C662">
            <v>1</v>
          </cell>
          <cell r="D662" t="str">
            <v>TRANSFERENCIAS DEPOSITOS DEL DIA</v>
          </cell>
          <cell r="E662">
            <v>0</v>
          </cell>
          <cell r="F662">
            <v>0</v>
          </cell>
        </row>
        <row r="663">
          <cell r="A663">
            <v>89102</v>
          </cell>
          <cell r="B663">
            <v>891</v>
          </cell>
          <cell r="C663">
            <v>2</v>
          </cell>
          <cell r="D663" t="str">
            <v>RESTO MUNICIPIOS</v>
          </cell>
          <cell r="E663">
            <v>0</v>
          </cell>
          <cell r="F663">
            <v>0</v>
          </cell>
        </row>
        <row r="664">
          <cell r="A664">
            <v>89201</v>
          </cell>
          <cell r="B664">
            <v>892</v>
          </cell>
          <cell r="C664">
            <v>1</v>
          </cell>
          <cell r="D664" t="str">
            <v>ISR H.CONGRESO DEL ESTADO</v>
          </cell>
          <cell r="E664">
            <v>0</v>
          </cell>
          <cell r="F664">
            <v>0</v>
          </cell>
        </row>
        <row r="665">
          <cell r="A665">
            <v>89202</v>
          </cell>
          <cell r="B665">
            <v>892</v>
          </cell>
          <cell r="C665">
            <v>2</v>
          </cell>
          <cell r="D665" t="str">
            <v>ISR TRIBUNAL SUPERIOR DE JUSTICIA</v>
          </cell>
          <cell r="E665">
            <v>0</v>
          </cell>
          <cell r="F665">
            <v>0</v>
          </cell>
        </row>
        <row r="666">
          <cell r="A666">
            <v>89203</v>
          </cell>
          <cell r="B666">
            <v>892</v>
          </cell>
          <cell r="C666">
            <v>3</v>
          </cell>
          <cell r="D666" t="str">
            <v>ISR CONTADURIA MAYOR DE HACIENDA</v>
          </cell>
          <cell r="E666">
            <v>0</v>
          </cell>
          <cell r="F666">
            <v>0</v>
          </cell>
        </row>
        <row r="667">
          <cell r="A667">
            <v>89204</v>
          </cell>
          <cell r="B667">
            <v>892</v>
          </cell>
          <cell r="C667">
            <v>4</v>
          </cell>
          <cell r="D667" t="str">
            <v>ISR FIDEICOMISO DE SEGURIDAD PUBLICA</v>
          </cell>
          <cell r="E667">
            <v>0</v>
          </cell>
          <cell r="F667">
            <v>0</v>
          </cell>
        </row>
        <row r="668">
          <cell r="A668">
            <v>89205</v>
          </cell>
          <cell r="B668">
            <v>892</v>
          </cell>
          <cell r="C668">
            <v>5</v>
          </cell>
          <cell r="D668" t="str">
            <v>ISR NORMAL SUPERIOR</v>
          </cell>
          <cell r="E668">
            <v>0</v>
          </cell>
          <cell r="F668">
            <v>0</v>
          </cell>
        </row>
        <row r="669">
          <cell r="A669">
            <v>89206</v>
          </cell>
          <cell r="B669">
            <v>892</v>
          </cell>
          <cell r="C669">
            <v>6</v>
          </cell>
          <cell r="D669" t="str">
            <v>ISR CONSEJO DE LA JUDICATURA</v>
          </cell>
          <cell r="E669">
            <v>0</v>
          </cell>
          <cell r="F669">
            <v>0</v>
          </cell>
        </row>
        <row r="670">
          <cell r="A670">
            <v>89207</v>
          </cell>
          <cell r="B670">
            <v>892</v>
          </cell>
          <cell r="C670">
            <v>7</v>
          </cell>
          <cell r="D670" t="str">
            <v>ISR ESCUELAS DE CALIDAD</v>
          </cell>
          <cell r="E670">
            <v>0</v>
          </cell>
          <cell r="F670">
            <v>0</v>
          </cell>
        </row>
        <row r="671">
          <cell r="A671">
            <v>89208</v>
          </cell>
          <cell r="B671">
            <v>892</v>
          </cell>
          <cell r="C671">
            <v>8</v>
          </cell>
          <cell r="D671" t="str">
            <v>ISR FIRECOM</v>
          </cell>
          <cell r="E671">
            <v>0</v>
          </cell>
          <cell r="F671">
            <v>0</v>
          </cell>
        </row>
        <row r="672">
          <cell r="A672">
            <v>89209</v>
          </cell>
          <cell r="B672">
            <v>892</v>
          </cell>
          <cell r="C672">
            <v>9</v>
          </cell>
          <cell r="D672" t="str">
            <v>ISR FID.FONDO DE FOM.AGROPECUARIO</v>
          </cell>
          <cell r="E672">
            <v>0</v>
          </cell>
          <cell r="F672">
            <v>0</v>
          </cell>
        </row>
        <row r="673">
          <cell r="A673">
            <v>89210</v>
          </cell>
          <cell r="B673">
            <v>892</v>
          </cell>
          <cell r="C673">
            <v>10</v>
          </cell>
          <cell r="D673" t="str">
            <v>ISR CONTRALORIA</v>
          </cell>
          <cell r="E673">
            <v>0</v>
          </cell>
          <cell r="F673">
            <v>0</v>
          </cell>
        </row>
        <row r="674">
          <cell r="A674">
            <v>89211</v>
          </cell>
          <cell r="B674">
            <v>892</v>
          </cell>
          <cell r="C674">
            <v>11</v>
          </cell>
          <cell r="D674" t="str">
            <v>FONDO DE AHORRO</v>
          </cell>
          <cell r="E674">
            <v>0</v>
          </cell>
          <cell r="F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 t="str">
            <v>SUB TOTAL PARTICIPACIONES FEDERALES A MPIOS</v>
          </cell>
          <cell r="E675">
            <v>0</v>
          </cell>
          <cell r="F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 t="str">
            <v>TOTAL ACREEDORES</v>
          </cell>
          <cell r="E676">
            <v>0</v>
          </cell>
          <cell r="F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 t="str">
            <v>DEUDORES DIVERSOS DE ADMINISTRACION</v>
          </cell>
          <cell r="E677">
            <v>0</v>
          </cell>
          <cell r="F677">
            <v>0</v>
          </cell>
        </row>
        <row r="678">
          <cell r="A678">
            <v>90200</v>
          </cell>
          <cell r="B678">
            <v>902</v>
          </cell>
          <cell r="C678">
            <v>0</v>
          </cell>
          <cell r="D678" t="str">
            <v>DEUDORES DIVERSOS DE ADMINISTRACION</v>
          </cell>
          <cell r="E678">
            <v>0</v>
          </cell>
          <cell r="F678">
            <v>0</v>
          </cell>
        </row>
        <row r="679">
          <cell r="A679">
            <v>90201</v>
          </cell>
          <cell r="B679">
            <v>902</v>
          </cell>
          <cell r="C679">
            <v>1</v>
          </cell>
          <cell r="D679" t="str">
            <v>DEUDORES DIVERSOS DIRECC DE RECAUDACION</v>
          </cell>
          <cell r="E679">
            <v>0</v>
          </cell>
          <cell r="F679">
            <v>0</v>
          </cell>
        </row>
        <row r="680">
          <cell r="A680">
            <v>95000</v>
          </cell>
          <cell r="B680">
            <v>950</v>
          </cell>
          <cell r="C680">
            <v>0</v>
          </cell>
          <cell r="D680" t="str">
            <v>DEPOSITOS DIVERSOS DE ADMINISTRACION</v>
          </cell>
          <cell r="E680">
            <v>0</v>
          </cell>
          <cell r="F680">
            <v>0</v>
          </cell>
        </row>
        <row r="681">
          <cell r="A681">
            <v>95100</v>
          </cell>
          <cell r="B681">
            <v>951</v>
          </cell>
          <cell r="C681">
            <v>0</v>
          </cell>
          <cell r="D681" t="str">
            <v>INSTITUTO CONTROL VEH.RECURSOS PROPIOS</v>
          </cell>
          <cell r="E681">
            <v>0</v>
          </cell>
          <cell r="F681">
            <v>0</v>
          </cell>
        </row>
        <row r="682">
          <cell r="A682">
            <v>95101</v>
          </cell>
          <cell r="B682">
            <v>951</v>
          </cell>
          <cell r="C682">
            <v>1</v>
          </cell>
          <cell r="D682" t="str">
            <v>DERECHOS DE CONTROL VEHICULAR PTE.AÑO</v>
          </cell>
          <cell r="E682">
            <v>0</v>
          </cell>
          <cell r="F682">
            <v>0</v>
          </cell>
        </row>
        <row r="683">
          <cell r="A683">
            <v>95102</v>
          </cell>
          <cell r="B683">
            <v>951</v>
          </cell>
          <cell r="C683">
            <v>2</v>
          </cell>
          <cell r="D683" t="str">
            <v>DERECHOS DE CONTROL VEHICULAR REZAGOS</v>
          </cell>
          <cell r="E683">
            <v>0</v>
          </cell>
          <cell r="F683">
            <v>0</v>
          </cell>
        </row>
        <row r="684">
          <cell r="A684">
            <v>95103</v>
          </cell>
          <cell r="B684">
            <v>951</v>
          </cell>
          <cell r="C684">
            <v>3</v>
          </cell>
          <cell r="D684" t="str">
            <v>DEVOLUCION CONTROL VEHICULAR</v>
          </cell>
          <cell r="E684">
            <v>0</v>
          </cell>
          <cell r="F684">
            <v>0</v>
          </cell>
        </row>
        <row r="685">
          <cell r="A685">
            <v>95104</v>
          </cell>
          <cell r="B685">
            <v>951</v>
          </cell>
          <cell r="C685">
            <v>4</v>
          </cell>
          <cell r="D685" t="str">
            <v>SUBSIDIO 10% Y 5%</v>
          </cell>
          <cell r="E685">
            <v>0</v>
          </cell>
          <cell r="F685">
            <v>0</v>
          </cell>
        </row>
        <row r="686">
          <cell r="A686">
            <v>95105</v>
          </cell>
          <cell r="B686">
            <v>951</v>
          </cell>
          <cell r="C686">
            <v>5</v>
          </cell>
          <cell r="D686" t="str">
            <v>SUBSIDIO ANTIGUEDAD 5 AÑOS</v>
          </cell>
          <cell r="E686">
            <v>0</v>
          </cell>
          <cell r="F686">
            <v>0</v>
          </cell>
        </row>
        <row r="687">
          <cell r="A687">
            <v>95106</v>
          </cell>
          <cell r="B687">
            <v>951</v>
          </cell>
          <cell r="C687">
            <v>6</v>
          </cell>
          <cell r="D687" t="str">
            <v>SUBSIDIO ANTIGUEDAD 10 AÑOS</v>
          </cell>
          <cell r="E687">
            <v>0</v>
          </cell>
          <cell r="F687">
            <v>0</v>
          </cell>
        </row>
        <row r="688">
          <cell r="A688">
            <v>95107</v>
          </cell>
          <cell r="B688">
            <v>951</v>
          </cell>
          <cell r="C688">
            <v>7</v>
          </cell>
          <cell r="D688" t="str">
            <v>SUBSIDIO DERECHOS CONTROL VEHICULAR</v>
          </cell>
          <cell r="E688">
            <v>0</v>
          </cell>
          <cell r="F688">
            <v>0</v>
          </cell>
        </row>
        <row r="689">
          <cell r="A689">
            <v>95108</v>
          </cell>
          <cell r="B689">
            <v>951</v>
          </cell>
          <cell r="C689">
            <v>8</v>
          </cell>
          <cell r="D689" t="str">
            <v>SUB.MAT.CONT.VEH.A PERS.MAYORES 65 AÑOS</v>
          </cell>
          <cell r="E689">
            <v>0</v>
          </cell>
          <cell r="F689">
            <v>0</v>
          </cell>
        </row>
        <row r="690">
          <cell r="A690">
            <v>95109</v>
          </cell>
          <cell r="B690">
            <v>951</v>
          </cell>
          <cell r="C690">
            <v>9</v>
          </cell>
          <cell r="D690" t="str">
            <v>EXP.DE CERTIFICADOS DE CONTROL VEHICULAR</v>
          </cell>
          <cell r="E690">
            <v>0</v>
          </cell>
          <cell r="F690">
            <v>0</v>
          </cell>
        </row>
        <row r="691">
          <cell r="A691">
            <v>95110</v>
          </cell>
          <cell r="B691">
            <v>951</v>
          </cell>
          <cell r="C691">
            <v>10</v>
          </cell>
          <cell r="D691" t="str">
            <v>EXP.DE CERT.DE CONTROL VEH.OTROS ESTADOS</v>
          </cell>
          <cell r="E691">
            <v>0</v>
          </cell>
          <cell r="F691">
            <v>0</v>
          </cell>
        </row>
        <row r="692">
          <cell r="A692">
            <v>95111</v>
          </cell>
          <cell r="B692">
            <v>951</v>
          </cell>
          <cell r="C692">
            <v>11</v>
          </cell>
          <cell r="D692" t="str">
            <v>EXP.DE CERT.DE DOCUM.DE CTRL.VEHICULAR</v>
          </cell>
          <cell r="E692">
            <v>0</v>
          </cell>
          <cell r="F692">
            <v>0</v>
          </cell>
        </row>
        <row r="693">
          <cell r="A693">
            <v>95112</v>
          </cell>
          <cell r="B693">
            <v>951</v>
          </cell>
          <cell r="C693">
            <v>12</v>
          </cell>
          <cell r="D693" t="str">
            <v>PLACAS DE CIRCULACION VEHICULAR</v>
          </cell>
          <cell r="E693">
            <v>0</v>
          </cell>
          <cell r="F693">
            <v>0</v>
          </cell>
        </row>
        <row r="694">
          <cell r="A694">
            <v>95113</v>
          </cell>
          <cell r="B694">
            <v>951</v>
          </cell>
          <cell r="C694">
            <v>13</v>
          </cell>
          <cell r="D694" t="str">
            <v>LICENCIAS DE MANEJAR</v>
          </cell>
          <cell r="E694">
            <v>0</v>
          </cell>
          <cell r="F694">
            <v>0</v>
          </cell>
        </row>
        <row r="695">
          <cell r="A695">
            <v>95114</v>
          </cell>
          <cell r="B695">
            <v>951</v>
          </cell>
          <cell r="C695">
            <v>14</v>
          </cell>
          <cell r="D695" t="str">
            <v>EXP.DE CERT.DE LICENCIAS DE CONDUCIR</v>
          </cell>
          <cell r="E695">
            <v>0</v>
          </cell>
          <cell r="F695">
            <v>0</v>
          </cell>
        </row>
        <row r="696">
          <cell r="A696">
            <v>95115</v>
          </cell>
          <cell r="B696">
            <v>951</v>
          </cell>
          <cell r="C696">
            <v>15</v>
          </cell>
          <cell r="D696" t="str">
            <v>DUPLICADOS DE LICENCIAS</v>
          </cell>
          <cell r="E696">
            <v>0</v>
          </cell>
          <cell r="F696">
            <v>0</v>
          </cell>
        </row>
        <row r="697">
          <cell r="A697">
            <v>95116</v>
          </cell>
          <cell r="B697">
            <v>951</v>
          </cell>
          <cell r="C697">
            <v>16</v>
          </cell>
          <cell r="D697" t="str">
            <v>DUPLICADOS DE TARJETAS DE CIRCULACION</v>
          </cell>
          <cell r="E697">
            <v>0</v>
          </cell>
          <cell r="F697">
            <v>0</v>
          </cell>
        </row>
        <row r="698">
          <cell r="A698">
            <v>95117</v>
          </cell>
          <cell r="B698">
            <v>951</v>
          </cell>
          <cell r="C698">
            <v>17</v>
          </cell>
          <cell r="D698" t="str">
            <v>BAJAS DE VEHICULOS DE MOTOR</v>
          </cell>
          <cell r="E698">
            <v>0</v>
          </cell>
          <cell r="F698">
            <v>0</v>
          </cell>
        </row>
        <row r="699">
          <cell r="A699">
            <v>95118</v>
          </cell>
          <cell r="B699">
            <v>951</v>
          </cell>
          <cell r="C699">
            <v>18</v>
          </cell>
          <cell r="D699" t="str">
            <v>SUBSIDIO LAMINAS CONTROL VEHICULAR</v>
          </cell>
          <cell r="E699">
            <v>0</v>
          </cell>
          <cell r="F699">
            <v>0</v>
          </cell>
        </row>
        <row r="700">
          <cell r="A700">
            <v>95119</v>
          </cell>
          <cell r="B700">
            <v>951</v>
          </cell>
          <cell r="C700">
            <v>19</v>
          </cell>
          <cell r="D700" t="str">
            <v>SUBSIDIOS LICENCIAS DE MANEJO</v>
          </cell>
          <cell r="E700">
            <v>0</v>
          </cell>
          <cell r="F700">
            <v>0</v>
          </cell>
        </row>
        <row r="701">
          <cell r="A701">
            <v>95120</v>
          </cell>
          <cell r="B701">
            <v>951</v>
          </cell>
          <cell r="C701">
            <v>20</v>
          </cell>
          <cell r="D701" t="str">
            <v>MULTAS DE CONTROL VEHICULAR</v>
          </cell>
          <cell r="E701">
            <v>0</v>
          </cell>
          <cell r="F701">
            <v>0</v>
          </cell>
        </row>
        <row r="702">
          <cell r="A702">
            <v>95121</v>
          </cell>
          <cell r="B702">
            <v>951</v>
          </cell>
          <cell r="C702">
            <v>21</v>
          </cell>
          <cell r="D702" t="str">
            <v>INTERESES POR CONVENIO CONTROL VEHICULAR</v>
          </cell>
          <cell r="E702">
            <v>0</v>
          </cell>
          <cell r="F702">
            <v>0</v>
          </cell>
        </row>
        <row r="703">
          <cell r="A703">
            <v>95122</v>
          </cell>
          <cell r="B703">
            <v>951</v>
          </cell>
          <cell r="C703">
            <v>22</v>
          </cell>
          <cell r="D703" t="str">
            <v>SANCIONES POR CANJE DE PLACAS EXTEMP.</v>
          </cell>
          <cell r="E703">
            <v>0</v>
          </cell>
          <cell r="F703">
            <v>0</v>
          </cell>
        </row>
        <row r="704">
          <cell r="A704">
            <v>95123</v>
          </cell>
          <cell r="B704">
            <v>951</v>
          </cell>
          <cell r="C704">
            <v>23</v>
          </cell>
          <cell r="D704" t="str">
            <v>SAN.DE DER.DE CONTROL VEH.PTE.AÑO</v>
          </cell>
          <cell r="E704">
            <v>0</v>
          </cell>
          <cell r="F704">
            <v>0</v>
          </cell>
        </row>
        <row r="705">
          <cell r="A705">
            <v>95124</v>
          </cell>
          <cell r="B705">
            <v>951</v>
          </cell>
          <cell r="C705">
            <v>24</v>
          </cell>
          <cell r="D705" t="str">
            <v>SAN.DE DER.CONTROL VEH.REZAGO</v>
          </cell>
          <cell r="E705">
            <v>0</v>
          </cell>
          <cell r="F705">
            <v>0</v>
          </cell>
        </row>
        <row r="706">
          <cell r="A706">
            <v>95125</v>
          </cell>
          <cell r="B706">
            <v>951</v>
          </cell>
          <cell r="C706">
            <v>25</v>
          </cell>
          <cell r="D706" t="str">
            <v>10% INFRACC.DE TRANSITO AREA MET.</v>
          </cell>
          <cell r="E706">
            <v>0</v>
          </cell>
          <cell r="F706">
            <v>0</v>
          </cell>
        </row>
        <row r="707">
          <cell r="A707">
            <v>95200</v>
          </cell>
          <cell r="B707">
            <v>952</v>
          </cell>
          <cell r="C707">
            <v>0</v>
          </cell>
          <cell r="D707" t="str">
            <v>INSTITUTO DE CONTROL VEH.RECURSOS ADMON.</v>
          </cell>
          <cell r="E707">
            <v>0</v>
          </cell>
          <cell r="F707">
            <v>0</v>
          </cell>
        </row>
        <row r="708">
          <cell r="A708">
            <v>95201</v>
          </cell>
          <cell r="B708">
            <v>952</v>
          </cell>
          <cell r="C708">
            <v>1</v>
          </cell>
          <cell r="D708" t="str">
            <v>IMP.SOBRE TRANS.DE PROP.DE VEH.AUT.USADO</v>
          </cell>
          <cell r="E708">
            <v>0</v>
          </cell>
          <cell r="F708">
            <v>0</v>
          </cell>
        </row>
        <row r="709">
          <cell r="A709">
            <v>95202</v>
          </cell>
          <cell r="B709">
            <v>952</v>
          </cell>
          <cell r="C709">
            <v>2</v>
          </cell>
          <cell r="D709" t="str">
            <v>IMP.DE TRANSM.POR REQUERIMIENTO</v>
          </cell>
          <cell r="E709">
            <v>0</v>
          </cell>
          <cell r="F709">
            <v>0</v>
          </cell>
        </row>
        <row r="710">
          <cell r="A710">
            <v>95203</v>
          </cell>
          <cell r="B710">
            <v>952</v>
          </cell>
          <cell r="C710">
            <v>3</v>
          </cell>
          <cell r="D710" t="str">
            <v>ACT.E INTS.POR DEV.IMP.S/TRANS.VEH.USADO</v>
          </cell>
          <cell r="E710">
            <v>0</v>
          </cell>
          <cell r="F710">
            <v>0</v>
          </cell>
        </row>
        <row r="711">
          <cell r="A711">
            <v>95204</v>
          </cell>
          <cell r="B711">
            <v>952</v>
          </cell>
          <cell r="C711">
            <v>4</v>
          </cell>
          <cell r="D711" t="str">
            <v>DEV.IMP.S/TRANS.PROP.VEH.USADOS</v>
          </cell>
          <cell r="E711">
            <v>0</v>
          </cell>
          <cell r="F711">
            <v>0</v>
          </cell>
        </row>
        <row r="712">
          <cell r="A712">
            <v>95205</v>
          </cell>
          <cell r="B712">
            <v>952</v>
          </cell>
          <cell r="C712">
            <v>5</v>
          </cell>
          <cell r="D712" t="str">
            <v>MULTA IMP.P/LA AGENCIA EST.DE TRANSP.</v>
          </cell>
          <cell r="E712">
            <v>0</v>
          </cell>
          <cell r="F712">
            <v>0</v>
          </cell>
        </row>
        <row r="713">
          <cell r="A713">
            <v>95206</v>
          </cell>
          <cell r="B713">
            <v>952</v>
          </cell>
          <cell r="C713">
            <v>6</v>
          </cell>
          <cell r="D713" t="str">
            <v>MULTA DEL IMP.DE TRANSMISION</v>
          </cell>
          <cell r="E713">
            <v>0</v>
          </cell>
          <cell r="F713">
            <v>0</v>
          </cell>
        </row>
        <row r="714">
          <cell r="A714">
            <v>95207</v>
          </cell>
          <cell r="B714">
            <v>952</v>
          </cell>
          <cell r="C714">
            <v>7</v>
          </cell>
          <cell r="D714" t="str">
            <v>RECARGOS DE IMP.DE TRANSMISION</v>
          </cell>
          <cell r="E714">
            <v>0</v>
          </cell>
          <cell r="F714">
            <v>0</v>
          </cell>
        </row>
        <row r="715">
          <cell r="A715">
            <v>95208</v>
          </cell>
          <cell r="B715">
            <v>952</v>
          </cell>
          <cell r="C715">
            <v>8</v>
          </cell>
          <cell r="D715" t="str">
            <v>GASTOS DE EJEC.TRANS.VEH.MOTOR</v>
          </cell>
          <cell r="E715">
            <v>0</v>
          </cell>
          <cell r="F715">
            <v>0</v>
          </cell>
        </row>
        <row r="716">
          <cell r="A716">
            <v>95209</v>
          </cell>
          <cell r="B716">
            <v>952</v>
          </cell>
          <cell r="C716">
            <v>9</v>
          </cell>
          <cell r="D716" t="str">
            <v>INCENTIVOS POR ISAN</v>
          </cell>
          <cell r="E716">
            <v>0</v>
          </cell>
          <cell r="F716">
            <v>0</v>
          </cell>
        </row>
        <row r="717">
          <cell r="A717">
            <v>95210</v>
          </cell>
          <cell r="B717">
            <v>952</v>
          </cell>
          <cell r="C717">
            <v>10</v>
          </cell>
          <cell r="D717" t="str">
            <v>RECARGOS DE ISAN</v>
          </cell>
          <cell r="E717">
            <v>0</v>
          </cell>
          <cell r="F717">
            <v>0</v>
          </cell>
        </row>
        <row r="718">
          <cell r="A718">
            <v>95211</v>
          </cell>
          <cell r="B718">
            <v>952</v>
          </cell>
          <cell r="C718">
            <v>11</v>
          </cell>
          <cell r="D718" t="str">
            <v>SANCIONES ISAN</v>
          </cell>
          <cell r="E718">
            <v>0</v>
          </cell>
          <cell r="F718">
            <v>0</v>
          </cell>
        </row>
        <row r="719">
          <cell r="A719">
            <v>95212</v>
          </cell>
          <cell r="B719">
            <v>952</v>
          </cell>
          <cell r="C719">
            <v>12</v>
          </cell>
          <cell r="D719" t="str">
            <v>ISAN PAGOS PROVISIONALES</v>
          </cell>
          <cell r="E719">
            <v>0</v>
          </cell>
          <cell r="F719">
            <v>0</v>
          </cell>
        </row>
        <row r="720">
          <cell r="A720">
            <v>95213</v>
          </cell>
          <cell r="B720">
            <v>952</v>
          </cell>
          <cell r="C720">
            <v>13</v>
          </cell>
          <cell r="D720" t="str">
            <v>ACTUALIZACION DE ISAN</v>
          </cell>
          <cell r="E720">
            <v>0</v>
          </cell>
          <cell r="F720">
            <v>0</v>
          </cell>
        </row>
        <row r="721">
          <cell r="A721">
            <v>95214</v>
          </cell>
          <cell r="B721">
            <v>952</v>
          </cell>
          <cell r="C721">
            <v>14</v>
          </cell>
          <cell r="D721" t="str">
            <v>DEVOLUCION IMP.SOBRE AUTOMOVILES NUEVOS</v>
          </cell>
          <cell r="E721">
            <v>0</v>
          </cell>
          <cell r="F721">
            <v>0</v>
          </cell>
        </row>
        <row r="722">
          <cell r="A722">
            <v>95215</v>
          </cell>
          <cell r="B722">
            <v>952</v>
          </cell>
          <cell r="C722">
            <v>15</v>
          </cell>
          <cell r="D722" t="str">
            <v>ACT.E INT'S.POR DEV.ISAN</v>
          </cell>
          <cell r="E722">
            <v>0</v>
          </cell>
          <cell r="F722">
            <v>0</v>
          </cell>
        </row>
        <row r="723">
          <cell r="A723">
            <v>95216</v>
          </cell>
          <cell r="B723">
            <v>952</v>
          </cell>
          <cell r="C723">
            <v>16</v>
          </cell>
          <cell r="D723" t="str">
            <v>IMPUESTO S/TENENCIA O USO DE VEHICULOS</v>
          </cell>
          <cell r="E723">
            <v>0</v>
          </cell>
          <cell r="F723">
            <v>0</v>
          </cell>
        </row>
        <row r="724">
          <cell r="A724">
            <v>95217</v>
          </cell>
          <cell r="B724">
            <v>952</v>
          </cell>
          <cell r="C724">
            <v>17</v>
          </cell>
          <cell r="D724" t="str">
            <v>IMPUESTO S/TENENCIA MOTOCICLETAS</v>
          </cell>
          <cell r="E724">
            <v>0</v>
          </cell>
          <cell r="F724">
            <v>0</v>
          </cell>
        </row>
        <row r="725">
          <cell r="A725">
            <v>95218</v>
          </cell>
          <cell r="B725">
            <v>952</v>
          </cell>
          <cell r="C725">
            <v>18</v>
          </cell>
          <cell r="D725" t="str">
            <v>RECARGOS Y ACT.DE IMP.S/TENENCIA DE VEH.</v>
          </cell>
          <cell r="E725">
            <v>0</v>
          </cell>
          <cell r="F725">
            <v>0</v>
          </cell>
        </row>
        <row r="726">
          <cell r="A726">
            <v>95219</v>
          </cell>
          <cell r="B726">
            <v>952</v>
          </cell>
          <cell r="C726">
            <v>19</v>
          </cell>
          <cell r="D726" t="str">
            <v>RECARGOS Y ACT.DE IMP.S/TENENCIA DE MOTO</v>
          </cell>
          <cell r="E726">
            <v>0</v>
          </cell>
          <cell r="F726">
            <v>0</v>
          </cell>
        </row>
        <row r="727">
          <cell r="A727">
            <v>95220</v>
          </cell>
          <cell r="B727">
            <v>952</v>
          </cell>
          <cell r="C727">
            <v>20</v>
          </cell>
          <cell r="D727" t="str">
            <v>DEVOLUCION IMPUESTOS SOBRE TENENCIA</v>
          </cell>
          <cell r="E727">
            <v>0</v>
          </cell>
          <cell r="F727">
            <v>0</v>
          </cell>
        </row>
        <row r="728">
          <cell r="A728">
            <v>95221</v>
          </cell>
          <cell r="B728">
            <v>952</v>
          </cell>
          <cell r="C728">
            <v>21</v>
          </cell>
          <cell r="D728" t="str">
            <v>ACT.E INT'S POR DEV.IMP.S/TENENCIA</v>
          </cell>
          <cell r="E728">
            <v>0</v>
          </cell>
          <cell r="F728">
            <v>0</v>
          </cell>
        </row>
        <row r="729">
          <cell r="A729">
            <v>95222</v>
          </cell>
          <cell r="B729">
            <v>952</v>
          </cell>
          <cell r="C729">
            <v>22</v>
          </cell>
          <cell r="D729" t="str">
            <v>ACREDITAMIENTO DEL IMP.S/TENENCIA AR.15D</v>
          </cell>
          <cell r="E729">
            <v>0</v>
          </cell>
          <cell r="F729">
            <v>0</v>
          </cell>
        </row>
        <row r="730">
          <cell r="A730">
            <v>95223</v>
          </cell>
          <cell r="B730">
            <v>952</v>
          </cell>
          <cell r="C730">
            <v>23</v>
          </cell>
          <cell r="D730" t="str">
            <v>GASTOS DE EJECUCION ISAN</v>
          </cell>
          <cell r="E730">
            <v>0</v>
          </cell>
          <cell r="F730">
            <v>0</v>
          </cell>
        </row>
        <row r="731">
          <cell r="A731">
            <v>95224</v>
          </cell>
          <cell r="B731">
            <v>952</v>
          </cell>
          <cell r="C731">
            <v>24</v>
          </cell>
          <cell r="D731" t="str">
            <v>GASTOS DE EJEC.IMP.SOBRE TENENCIA</v>
          </cell>
          <cell r="E731">
            <v>0</v>
          </cell>
          <cell r="F731">
            <v>0</v>
          </cell>
        </row>
        <row r="732">
          <cell r="A732">
            <v>95225</v>
          </cell>
          <cell r="B732">
            <v>952</v>
          </cell>
          <cell r="C732">
            <v>25</v>
          </cell>
          <cell r="D732" t="str">
            <v>MULTAS IMP.S/TENENCIA CTRL.DE OBLIG.100%</v>
          </cell>
          <cell r="E732">
            <v>0</v>
          </cell>
          <cell r="F732">
            <v>0</v>
          </cell>
        </row>
        <row r="733">
          <cell r="A733">
            <v>95226</v>
          </cell>
          <cell r="B733">
            <v>952</v>
          </cell>
          <cell r="C733">
            <v>26</v>
          </cell>
          <cell r="D733" t="str">
            <v>HONORARIOS EJEC.POR CONTROL VEHICULAR</v>
          </cell>
          <cell r="E733">
            <v>0</v>
          </cell>
          <cell r="F733">
            <v>0</v>
          </cell>
        </row>
        <row r="734">
          <cell r="A734">
            <v>95227</v>
          </cell>
          <cell r="B734">
            <v>952</v>
          </cell>
          <cell r="C734">
            <v>27</v>
          </cell>
          <cell r="D734" t="str">
            <v>HONORARIOS EJECUCION ISAN</v>
          </cell>
          <cell r="E734">
            <v>0</v>
          </cell>
          <cell r="F734">
            <v>0</v>
          </cell>
        </row>
        <row r="735">
          <cell r="A735">
            <v>95228</v>
          </cell>
          <cell r="B735">
            <v>952</v>
          </cell>
          <cell r="C735">
            <v>28</v>
          </cell>
          <cell r="D735" t="str">
            <v>90% INFRACC.TRANSITO AREA METROPOLITANA</v>
          </cell>
          <cell r="E735">
            <v>0</v>
          </cell>
          <cell r="F735">
            <v>0</v>
          </cell>
        </row>
        <row r="736">
          <cell r="A736">
            <v>95229</v>
          </cell>
          <cell r="B736">
            <v>952</v>
          </cell>
          <cell r="C736">
            <v>29</v>
          </cell>
          <cell r="D736" t="str">
            <v>MULTAS POR AUTOCORRECCION I.S.A.N.</v>
          </cell>
          <cell r="E736">
            <v>0</v>
          </cell>
          <cell r="F736">
            <v>0</v>
          </cell>
        </row>
        <row r="737">
          <cell r="A737">
            <v>95230</v>
          </cell>
          <cell r="B737">
            <v>952</v>
          </cell>
          <cell r="C737">
            <v>30</v>
          </cell>
          <cell r="D737" t="str">
            <v>ISAN FISCALIZADO</v>
          </cell>
          <cell r="E737">
            <v>0</v>
          </cell>
          <cell r="F737">
            <v>0</v>
          </cell>
        </row>
        <row r="738">
          <cell r="A738">
            <v>95231</v>
          </cell>
          <cell r="B738">
            <v>952</v>
          </cell>
          <cell r="C738">
            <v>31</v>
          </cell>
          <cell r="D738" t="str">
            <v>ACTUALIZACION ISAN FISCALIZA</v>
          </cell>
          <cell r="E738">
            <v>0</v>
          </cell>
          <cell r="F738">
            <v>0</v>
          </cell>
        </row>
        <row r="739">
          <cell r="A739">
            <v>95232</v>
          </cell>
          <cell r="B739">
            <v>952</v>
          </cell>
          <cell r="C739">
            <v>32</v>
          </cell>
          <cell r="D739" t="str">
            <v>RECARGOS ISAN FISC</v>
          </cell>
          <cell r="E739">
            <v>0</v>
          </cell>
          <cell r="F739">
            <v>0</v>
          </cell>
        </row>
        <row r="740">
          <cell r="A740">
            <v>95233</v>
          </cell>
          <cell r="B740">
            <v>952</v>
          </cell>
          <cell r="C740">
            <v>33</v>
          </cell>
          <cell r="D740" t="str">
            <v>MULTAS AUTOCORRECCION ISAN FISCALIZADO</v>
          </cell>
          <cell r="E740">
            <v>0</v>
          </cell>
          <cell r="F740">
            <v>0</v>
          </cell>
        </row>
        <row r="741">
          <cell r="A741">
            <v>95234</v>
          </cell>
          <cell r="B741">
            <v>952</v>
          </cell>
          <cell r="C741">
            <v>34</v>
          </cell>
          <cell r="D741" t="str">
            <v>MULTAS POR DESACATO ISAN FISCALIZADO</v>
          </cell>
          <cell r="E741">
            <v>0</v>
          </cell>
          <cell r="F741">
            <v>0</v>
          </cell>
        </row>
        <row r="742">
          <cell r="A742">
            <v>95235</v>
          </cell>
          <cell r="B742">
            <v>952</v>
          </cell>
          <cell r="C742">
            <v>35</v>
          </cell>
          <cell r="D742" t="str">
            <v>FONDO DE COMPENSACIÓN ISAN</v>
          </cell>
          <cell r="E742">
            <v>0</v>
          </cell>
          <cell r="F742">
            <v>0</v>
          </cell>
        </row>
        <row r="743">
          <cell r="A743">
            <v>95236</v>
          </cell>
          <cell r="B743">
            <v>952</v>
          </cell>
          <cell r="C743">
            <v>36</v>
          </cell>
          <cell r="D743" t="str">
            <v>IMP.S/TENENCIA FISCALIZADO</v>
          </cell>
          <cell r="E743">
            <v>0</v>
          </cell>
          <cell r="F743">
            <v>0</v>
          </cell>
        </row>
        <row r="744">
          <cell r="A744">
            <v>95237</v>
          </cell>
          <cell r="B744">
            <v>952</v>
          </cell>
          <cell r="C744">
            <v>37</v>
          </cell>
          <cell r="D744" t="str">
            <v>ACT.IMP. S/TEN FISCALIZADO</v>
          </cell>
          <cell r="E744">
            <v>0</v>
          </cell>
          <cell r="F744">
            <v>0</v>
          </cell>
        </row>
        <row r="745">
          <cell r="A745">
            <v>95238</v>
          </cell>
          <cell r="B745">
            <v>952</v>
          </cell>
          <cell r="C745">
            <v>38</v>
          </cell>
          <cell r="D745" t="str">
            <v>REC.IMP.S/TEN FISCALIZADO</v>
          </cell>
          <cell r="E745">
            <v>0</v>
          </cell>
          <cell r="F745">
            <v>0</v>
          </cell>
        </row>
        <row r="746">
          <cell r="A746">
            <v>95239</v>
          </cell>
          <cell r="B746">
            <v>952</v>
          </cell>
          <cell r="C746">
            <v>39</v>
          </cell>
          <cell r="D746" t="str">
            <v>MULTAS AUTOCORRECCION IMP.S/TEN FISCALIZ</v>
          </cell>
          <cell r="E746">
            <v>0</v>
          </cell>
          <cell r="F746">
            <v>0</v>
          </cell>
        </row>
        <row r="747">
          <cell r="A747">
            <v>95240</v>
          </cell>
          <cell r="B747">
            <v>952</v>
          </cell>
          <cell r="C747">
            <v>40</v>
          </cell>
          <cell r="D747" t="str">
            <v>MULTAS POR DESACATO IMP.S/TEN FISCALIZAD</v>
          </cell>
          <cell r="E747">
            <v>0</v>
          </cell>
          <cell r="F747">
            <v>0</v>
          </cell>
        </row>
        <row r="748">
          <cell r="A748">
            <v>95241</v>
          </cell>
          <cell r="B748">
            <v>952</v>
          </cell>
          <cell r="C748">
            <v>41</v>
          </cell>
          <cell r="D748" t="str">
            <v>ACTUALIZ IMP.S/TEN DE VEHICULOS</v>
          </cell>
          <cell r="E748">
            <v>0</v>
          </cell>
          <cell r="F748">
            <v>0</v>
          </cell>
        </row>
        <row r="749">
          <cell r="A749">
            <v>95242</v>
          </cell>
          <cell r="B749">
            <v>952</v>
          </cell>
          <cell r="C749">
            <v>42</v>
          </cell>
          <cell r="D749" t="str">
            <v>ACTUALIZ IMP. S/TEN DE MOTOS</v>
          </cell>
          <cell r="E749">
            <v>0</v>
          </cell>
          <cell r="F749">
            <v>0</v>
          </cell>
        </row>
        <row r="750">
          <cell r="A750">
            <v>95243</v>
          </cell>
          <cell r="B750">
            <v>952</v>
          </cell>
          <cell r="C750">
            <v>43</v>
          </cell>
          <cell r="D750" t="str">
            <v>INSCRIPCION VEH. EXTRANJEROS</v>
          </cell>
          <cell r="E750">
            <v>0</v>
          </cell>
          <cell r="F750">
            <v>0</v>
          </cell>
        </row>
        <row r="751">
          <cell r="A751">
            <v>95244</v>
          </cell>
          <cell r="B751">
            <v>952</v>
          </cell>
          <cell r="C751">
            <v>44</v>
          </cell>
          <cell r="D751" t="str">
            <v>DEV. INSCRIPC. VEH. EXT.</v>
          </cell>
          <cell r="E751">
            <v>0</v>
          </cell>
          <cell r="F751">
            <v>0</v>
          </cell>
        </row>
        <row r="752">
          <cell r="A752">
            <v>95245</v>
          </cell>
          <cell r="B752">
            <v>952</v>
          </cell>
          <cell r="C752">
            <v>45</v>
          </cell>
          <cell r="D752" t="str">
            <v>ACT.E INTS. POR DEV.INSCRIP.VEH.EXT.</v>
          </cell>
          <cell r="E752">
            <v>0</v>
          </cell>
          <cell r="F752">
            <v>0</v>
          </cell>
        </row>
        <row r="753">
          <cell r="A753">
            <v>95246</v>
          </cell>
          <cell r="B753">
            <v>952</v>
          </cell>
          <cell r="C753">
            <v>46</v>
          </cell>
          <cell r="D753" t="str">
            <v>EXPEDICION O REFRENDO DE LA CONCESION</v>
          </cell>
          <cell r="E753">
            <v>0</v>
          </cell>
          <cell r="F753">
            <v>0</v>
          </cell>
        </row>
        <row r="754">
          <cell r="A754">
            <v>95247</v>
          </cell>
          <cell r="B754">
            <v>952</v>
          </cell>
          <cell r="C754">
            <v>47</v>
          </cell>
          <cell r="D754" t="str">
            <v>TRAMITE DE CESION DE DER.DE LA CONCESION</v>
          </cell>
          <cell r="E754">
            <v>0</v>
          </cell>
          <cell r="F754">
            <v>0</v>
          </cell>
        </row>
        <row r="755">
          <cell r="A755">
            <v>95248</v>
          </cell>
          <cell r="B755">
            <v>952</v>
          </cell>
          <cell r="C755">
            <v>48</v>
          </cell>
          <cell r="D755" t="str">
            <v>REP.DE DOC.EN EL QUE CONSTA LA CONCESION</v>
          </cell>
          <cell r="E755">
            <v>0</v>
          </cell>
          <cell r="F755">
            <v>0</v>
          </cell>
        </row>
        <row r="756">
          <cell r="A756">
            <v>95249</v>
          </cell>
          <cell r="B756">
            <v>952</v>
          </cell>
          <cell r="C756">
            <v>49</v>
          </cell>
          <cell r="D756" t="str">
            <v>CAMBIO DE VEHICULO OBJ.DE LA CONCESION</v>
          </cell>
          <cell r="E756">
            <v>0</v>
          </cell>
          <cell r="F756">
            <v>0</v>
          </cell>
        </row>
        <row r="757">
          <cell r="B757">
            <v>0</v>
          </cell>
          <cell r="C757">
            <v>0</v>
          </cell>
          <cell r="D757" t="str">
            <v>TOTAL DEUDORES</v>
          </cell>
          <cell r="E757">
            <v>0</v>
          </cell>
          <cell r="F757">
            <v>0</v>
          </cell>
        </row>
        <row r="758">
          <cell r="B758">
            <v>0</v>
          </cell>
          <cell r="C758">
            <v>0</v>
          </cell>
          <cell r="D758" t="str">
            <v>TOTAL NO PRESUPUESTAL</v>
          </cell>
          <cell r="E758">
            <v>312302428.92000002</v>
          </cell>
          <cell r="F758">
            <v>1472382192.95</v>
          </cell>
        </row>
        <row r="759">
          <cell r="B759">
            <v>0</v>
          </cell>
          <cell r="C759">
            <v>0</v>
          </cell>
          <cell r="D759" t="str">
            <v>TOTAL GENERAL</v>
          </cell>
          <cell r="E759">
            <v>3938469331.29</v>
          </cell>
          <cell r="F759">
            <v>21981881524.669998</v>
          </cell>
        </row>
        <row r="760">
          <cell r="B760" t="str">
            <v>_x001A_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ALCUDI"/>
    </sheetNames>
    <sheetDataSet>
      <sheetData sheetId="0" refreshError="1">
        <row r="2">
          <cell r="B2" t="str">
            <v>CLASC</v>
          </cell>
          <cell r="C2" t="str">
            <v>Fecha</v>
          </cell>
          <cell r="D2" t="str">
            <v>V. UDI´s</v>
          </cell>
          <cell r="E2" t="str">
            <v>I MES</v>
          </cell>
        </row>
        <row r="4">
          <cell r="C4">
            <v>34793</v>
          </cell>
          <cell r="D4">
            <v>1</v>
          </cell>
        </row>
        <row r="5">
          <cell r="C5">
            <v>34794</v>
          </cell>
          <cell r="D5">
            <v>1.0019180000000001</v>
          </cell>
        </row>
        <row r="6">
          <cell r="C6">
            <v>34795</v>
          </cell>
          <cell r="D6">
            <v>1.0038400000000001</v>
          </cell>
        </row>
        <row r="7">
          <cell r="C7">
            <v>34796</v>
          </cell>
          <cell r="D7">
            <v>1.0057659999999999</v>
          </cell>
        </row>
        <row r="8">
          <cell r="C8">
            <v>34797</v>
          </cell>
          <cell r="D8">
            <v>1.007695</v>
          </cell>
        </row>
        <row r="9">
          <cell r="C9">
            <v>34798</v>
          </cell>
          <cell r="D9">
            <v>1.009628</v>
          </cell>
        </row>
        <row r="10">
          <cell r="C10">
            <v>34799</v>
          </cell>
          <cell r="D10">
            <v>1.0115639999999999</v>
          </cell>
        </row>
        <row r="11">
          <cell r="C11">
            <v>34800</v>
          </cell>
          <cell r="D11">
            <v>1.0138819999999999</v>
          </cell>
        </row>
        <row r="12">
          <cell r="C12">
            <v>34801</v>
          </cell>
          <cell r="D12">
            <v>1.016205</v>
          </cell>
        </row>
        <row r="13">
          <cell r="C13">
            <v>34802</v>
          </cell>
          <cell r="D13">
            <v>1.0185340000000001</v>
          </cell>
        </row>
        <row r="14">
          <cell r="C14">
            <v>34803</v>
          </cell>
          <cell r="D14">
            <v>1.0208680000000001</v>
          </cell>
        </row>
        <row r="15">
          <cell r="C15">
            <v>34804</v>
          </cell>
          <cell r="D15">
            <v>1.023207</v>
          </cell>
        </row>
        <row r="16">
          <cell r="C16">
            <v>34805</v>
          </cell>
          <cell r="D16">
            <v>1.025552</v>
          </cell>
        </row>
        <row r="17">
          <cell r="C17">
            <v>34806</v>
          </cell>
          <cell r="D17">
            <v>1.0279020000000001</v>
          </cell>
        </row>
        <row r="18">
          <cell r="C18">
            <v>34807</v>
          </cell>
          <cell r="D18">
            <v>1.030257</v>
          </cell>
        </row>
        <row r="19">
          <cell r="C19">
            <v>34808</v>
          </cell>
          <cell r="D19">
            <v>1.032618</v>
          </cell>
        </row>
        <row r="20">
          <cell r="C20">
            <v>34809</v>
          </cell>
          <cell r="D20">
            <v>1.0349839999999999</v>
          </cell>
        </row>
        <row r="21">
          <cell r="C21">
            <v>34810</v>
          </cell>
          <cell r="D21">
            <v>1.037355</v>
          </cell>
        </row>
        <row r="22">
          <cell r="C22">
            <v>34811</v>
          </cell>
          <cell r="D22">
            <v>1.0397320000000001</v>
          </cell>
        </row>
        <row r="23">
          <cell r="C23">
            <v>34812</v>
          </cell>
          <cell r="D23">
            <v>1.0421149999999999</v>
          </cell>
        </row>
        <row r="24">
          <cell r="C24">
            <v>34813</v>
          </cell>
          <cell r="D24">
            <v>1.044503</v>
          </cell>
        </row>
        <row r="25">
          <cell r="C25">
            <v>34814</v>
          </cell>
          <cell r="D25">
            <v>1.046896</v>
          </cell>
        </row>
        <row r="26">
          <cell r="C26">
            <v>34815</v>
          </cell>
          <cell r="D26">
            <v>1.0503100000000001</v>
          </cell>
        </row>
        <row r="27">
          <cell r="C27">
            <v>34816</v>
          </cell>
          <cell r="D27">
            <v>1.0537339999999999</v>
          </cell>
        </row>
        <row r="28">
          <cell r="C28">
            <v>34817</v>
          </cell>
          <cell r="D28">
            <v>1.0571699999999999</v>
          </cell>
        </row>
        <row r="29">
          <cell r="C29">
            <v>34818</v>
          </cell>
          <cell r="D29">
            <v>1.0606169999999999</v>
          </cell>
        </row>
        <row r="30">
          <cell r="C30">
            <v>34819</v>
          </cell>
          <cell r="D30">
            <v>1.0640750000000001</v>
          </cell>
        </row>
        <row r="31">
          <cell r="C31">
            <v>34820</v>
          </cell>
          <cell r="D31">
            <v>1.067545</v>
          </cell>
        </row>
        <row r="32">
          <cell r="C32">
            <v>34821</v>
          </cell>
          <cell r="D32">
            <v>1.071026</v>
          </cell>
        </row>
        <row r="33">
          <cell r="C33">
            <v>34822</v>
          </cell>
          <cell r="D33">
            <v>1.0745180000000001</v>
          </cell>
        </row>
        <row r="34">
          <cell r="C34">
            <v>34823</v>
          </cell>
          <cell r="D34">
            <v>1.078022</v>
          </cell>
        </row>
        <row r="35">
          <cell r="C35">
            <v>34824</v>
          </cell>
          <cell r="D35">
            <v>1.081537</v>
          </cell>
        </row>
        <row r="36">
          <cell r="C36">
            <v>34825</v>
          </cell>
          <cell r="D36">
            <v>1.0850630000000001</v>
          </cell>
        </row>
        <row r="37">
          <cell r="C37">
            <v>34826</v>
          </cell>
          <cell r="D37">
            <v>1.0886009999999999</v>
          </cell>
        </row>
        <row r="38">
          <cell r="C38">
            <v>34827</v>
          </cell>
          <cell r="D38">
            <v>1.0921510000000001</v>
          </cell>
        </row>
        <row r="39">
          <cell r="C39">
            <v>34828</v>
          </cell>
          <cell r="D39">
            <v>1.095712</v>
          </cell>
        </row>
        <row r="40">
          <cell r="C40">
            <v>34829</v>
          </cell>
          <cell r="D40">
            <v>1.0992839999999999</v>
          </cell>
        </row>
        <row r="41">
          <cell r="C41">
            <v>34830</v>
          </cell>
          <cell r="D41">
            <v>1.1008579999999999</v>
          </cell>
        </row>
        <row r="42">
          <cell r="C42">
            <v>34831</v>
          </cell>
          <cell r="D42">
            <v>1.1024339999999999</v>
          </cell>
        </row>
        <row r="43">
          <cell r="C43">
            <v>34832</v>
          </cell>
          <cell r="D43">
            <v>1.104012</v>
          </cell>
        </row>
        <row r="44">
          <cell r="C44">
            <v>34833</v>
          </cell>
          <cell r="D44">
            <v>1.105593</v>
          </cell>
        </row>
        <row r="45">
          <cell r="C45">
            <v>34834</v>
          </cell>
          <cell r="D45">
            <v>1.1071759999999999</v>
          </cell>
        </row>
        <row r="46">
          <cell r="C46">
            <v>34835</v>
          </cell>
          <cell r="D46">
            <v>1.1087610000000001</v>
          </cell>
        </row>
        <row r="47">
          <cell r="C47">
            <v>34836</v>
          </cell>
          <cell r="D47">
            <v>1.1103479999999999</v>
          </cell>
        </row>
        <row r="48">
          <cell r="C48">
            <v>34837</v>
          </cell>
          <cell r="D48">
            <v>1.1119380000000001</v>
          </cell>
        </row>
        <row r="49">
          <cell r="C49">
            <v>34838</v>
          </cell>
          <cell r="D49">
            <v>1.1135299999999999</v>
          </cell>
        </row>
        <row r="50">
          <cell r="C50">
            <v>34839</v>
          </cell>
          <cell r="D50">
            <v>1.115124</v>
          </cell>
        </row>
        <row r="51">
          <cell r="C51">
            <v>34840</v>
          </cell>
          <cell r="D51">
            <v>1.1167199999999999</v>
          </cell>
        </row>
        <row r="52">
          <cell r="C52">
            <v>34841</v>
          </cell>
          <cell r="D52">
            <v>1.1183190000000001</v>
          </cell>
        </row>
        <row r="53">
          <cell r="C53">
            <v>34842</v>
          </cell>
          <cell r="D53">
            <v>1.11992</v>
          </cell>
        </row>
        <row r="54">
          <cell r="C54">
            <v>34843</v>
          </cell>
          <cell r="D54">
            <v>1.121523</v>
          </cell>
        </row>
        <row r="55">
          <cell r="C55">
            <v>34844</v>
          </cell>
          <cell r="D55">
            <v>1.123129</v>
          </cell>
        </row>
        <row r="56">
          <cell r="C56">
            <v>34845</v>
          </cell>
          <cell r="D56">
            <v>1.124647</v>
          </cell>
        </row>
        <row r="57">
          <cell r="C57">
            <v>34846</v>
          </cell>
          <cell r="D57">
            <v>1.1261680000000001</v>
          </cell>
        </row>
        <row r="58">
          <cell r="C58">
            <v>34847</v>
          </cell>
          <cell r="D58">
            <v>1.1276900000000001</v>
          </cell>
        </row>
        <row r="59">
          <cell r="C59">
            <v>34848</v>
          </cell>
          <cell r="D59">
            <v>1.1292139999999999</v>
          </cell>
        </row>
        <row r="60">
          <cell r="C60">
            <v>34849</v>
          </cell>
          <cell r="D60">
            <v>1.130741</v>
          </cell>
        </row>
        <row r="61">
          <cell r="C61">
            <v>34850</v>
          </cell>
          <cell r="D61">
            <v>1.1322700000000001</v>
          </cell>
        </row>
        <row r="62">
          <cell r="C62">
            <v>34851</v>
          </cell>
          <cell r="D62">
            <v>1.1337999999999999</v>
          </cell>
        </row>
        <row r="63">
          <cell r="C63">
            <v>34852</v>
          </cell>
          <cell r="D63">
            <v>1.1353329999999999</v>
          </cell>
        </row>
        <row r="64">
          <cell r="C64">
            <v>34853</v>
          </cell>
          <cell r="D64">
            <v>1.136868</v>
          </cell>
        </row>
        <row r="65">
          <cell r="C65">
            <v>34854</v>
          </cell>
          <cell r="D65">
            <v>1.1384049999999999</v>
          </cell>
        </row>
        <row r="66">
          <cell r="C66">
            <v>34855</v>
          </cell>
          <cell r="D66">
            <v>1.1399440000000001</v>
          </cell>
        </row>
        <row r="67">
          <cell r="C67">
            <v>34856</v>
          </cell>
          <cell r="D67">
            <v>1.1414850000000001</v>
          </cell>
        </row>
        <row r="68">
          <cell r="C68">
            <v>34857</v>
          </cell>
          <cell r="D68">
            <v>1.1430279999999999</v>
          </cell>
        </row>
        <row r="69">
          <cell r="C69">
            <v>34858</v>
          </cell>
          <cell r="D69">
            <v>1.1445730000000001</v>
          </cell>
        </row>
        <row r="70">
          <cell r="C70">
            <v>34859</v>
          </cell>
          <cell r="D70">
            <v>1.14612</v>
          </cell>
        </row>
        <row r="71">
          <cell r="C71">
            <v>34860</v>
          </cell>
          <cell r="D71">
            <v>1.14767</v>
          </cell>
        </row>
        <row r="72">
          <cell r="C72">
            <v>34861</v>
          </cell>
          <cell r="D72">
            <v>1.1489929999999999</v>
          </cell>
        </row>
        <row r="73">
          <cell r="C73">
            <v>34862</v>
          </cell>
          <cell r="D73">
            <v>1.150317</v>
          </cell>
        </row>
        <row r="74">
          <cell r="C74">
            <v>34863</v>
          </cell>
          <cell r="D74">
            <v>1.151643</v>
          </cell>
        </row>
        <row r="75">
          <cell r="C75">
            <v>34864</v>
          </cell>
          <cell r="D75">
            <v>1.152971</v>
          </cell>
        </row>
        <row r="76">
          <cell r="C76">
            <v>34865</v>
          </cell>
          <cell r="D76">
            <v>1.1543000000000001</v>
          </cell>
        </row>
        <row r="77">
          <cell r="C77">
            <v>34866</v>
          </cell>
          <cell r="D77">
            <v>1.1556310000000001</v>
          </cell>
        </row>
        <row r="78">
          <cell r="C78">
            <v>34867</v>
          </cell>
          <cell r="D78">
            <v>1.156963</v>
          </cell>
        </row>
        <row r="79">
          <cell r="C79">
            <v>34868</v>
          </cell>
          <cell r="D79">
            <v>1.1582969999999999</v>
          </cell>
        </row>
        <row r="80">
          <cell r="C80">
            <v>34869</v>
          </cell>
          <cell r="D80">
            <v>1.159632</v>
          </cell>
        </row>
        <row r="81">
          <cell r="C81">
            <v>34870</v>
          </cell>
          <cell r="D81">
            <v>1.1609689999999999</v>
          </cell>
        </row>
        <row r="82">
          <cell r="C82">
            <v>34871</v>
          </cell>
          <cell r="D82">
            <v>1.162307</v>
          </cell>
        </row>
        <row r="83">
          <cell r="C83">
            <v>34872</v>
          </cell>
          <cell r="D83">
            <v>1.1636470000000001</v>
          </cell>
        </row>
        <row r="84">
          <cell r="C84">
            <v>34873</v>
          </cell>
          <cell r="D84">
            <v>1.1649890000000001</v>
          </cell>
        </row>
        <row r="85">
          <cell r="C85">
            <v>34874</v>
          </cell>
          <cell r="D85">
            <v>1.1663319999999999</v>
          </cell>
        </row>
        <row r="86">
          <cell r="C86">
            <v>34875</v>
          </cell>
          <cell r="D86">
            <v>1.1676759999999999</v>
          </cell>
        </row>
        <row r="87">
          <cell r="C87">
            <v>34876</v>
          </cell>
          <cell r="D87">
            <v>1.168952</v>
          </cell>
        </row>
        <row r="88">
          <cell r="B88" t="str">
            <v>A</v>
          </cell>
          <cell r="C88">
            <v>34877</v>
          </cell>
          <cell r="D88">
            <v>1.170229</v>
          </cell>
          <cell r="E88">
            <v>1.0010924315113023</v>
          </cell>
        </row>
        <row r="89">
          <cell r="C89">
            <v>34878</v>
          </cell>
          <cell r="D89">
            <v>1.171508</v>
          </cell>
          <cell r="E89">
            <v>1.0010929484741875</v>
          </cell>
        </row>
        <row r="90">
          <cell r="C90">
            <v>34879</v>
          </cell>
          <cell r="D90">
            <v>1.1727879999999999</v>
          </cell>
          <cell r="E90">
            <v>1.00109260884262</v>
          </cell>
        </row>
        <row r="91">
          <cell r="B91" t="str">
            <v>B</v>
          </cell>
          <cell r="C91">
            <v>34880</v>
          </cell>
          <cell r="D91">
            <v>1.174069</v>
          </cell>
          <cell r="E91">
            <v>1.001092269020488</v>
          </cell>
        </row>
        <row r="92">
          <cell r="C92">
            <v>34881</v>
          </cell>
          <cell r="D92">
            <v>1.175352</v>
          </cell>
          <cell r="E92">
            <v>1.0010927807479799</v>
          </cell>
        </row>
        <row r="93">
          <cell r="C93">
            <v>34882</v>
          </cell>
          <cell r="D93">
            <v>1.176636</v>
          </cell>
          <cell r="E93">
            <v>1.0010924386907072</v>
          </cell>
        </row>
        <row r="94">
          <cell r="B94" t="str">
            <v>C</v>
          </cell>
          <cell r="C94">
            <v>34883</v>
          </cell>
          <cell r="D94">
            <v>1.1779219999999999</v>
          </cell>
          <cell r="E94">
            <v>1.0010929463317457</v>
          </cell>
        </row>
        <row r="95">
          <cell r="C95">
            <v>34884</v>
          </cell>
          <cell r="D95">
            <v>1.179209</v>
          </cell>
          <cell r="E95">
            <v>1.0010926020568425</v>
          </cell>
        </row>
        <row r="96">
          <cell r="C96">
            <v>34885</v>
          </cell>
          <cell r="D96">
            <v>1.180498</v>
          </cell>
          <cell r="E96">
            <v>1.0010931056326742</v>
          </cell>
        </row>
        <row r="97">
          <cell r="C97">
            <v>34886</v>
          </cell>
          <cell r="D97">
            <v>1.1817869999999999</v>
          </cell>
          <cell r="E97">
            <v>1.0010919120574535</v>
          </cell>
        </row>
        <row r="98">
          <cell r="C98">
            <v>34887</v>
          </cell>
          <cell r="D98">
            <v>1.183079</v>
          </cell>
          <cell r="E98">
            <v>1.0010932596144653</v>
          </cell>
        </row>
        <row r="99">
          <cell r="C99">
            <v>34888</v>
          </cell>
          <cell r="D99">
            <v>1.1843710000000001</v>
          </cell>
          <cell r="E99">
            <v>1.0010920657031357</v>
          </cell>
        </row>
        <row r="100">
          <cell r="C100">
            <v>34889</v>
          </cell>
          <cell r="D100">
            <v>1.185665</v>
          </cell>
          <cell r="E100">
            <v>1.0010925630566772</v>
          </cell>
        </row>
        <row r="101">
          <cell r="C101">
            <v>34890</v>
          </cell>
          <cell r="D101">
            <v>1.1869609999999999</v>
          </cell>
          <cell r="E101">
            <v>1.0010930574825099</v>
          </cell>
        </row>
        <row r="102">
          <cell r="C102">
            <v>34891</v>
          </cell>
          <cell r="D102">
            <v>1.1879489999999999</v>
          </cell>
          <cell r="E102">
            <v>1.0008323778119079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origen"/>
      <sheetName val="(INFORMATICA)"/>
      <sheetName val="tabla general"/>
    </sheetNames>
    <sheetDataSet>
      <sheetData sheetId="0">
        <row r="1">
          <cell r="B1" t="str">
            <v>RECAUDACIÓN DE INGRESOS MENSUAL Y ACUMULADO</v>
          </cell>
        </row>
        <row r="2">
          <cell r="B2" t="str">
            <v>Estado de Ingresos del 1o. de Enero al 30 de Septiembre del 2010</v>
          </cell>
          <cell r="AB2" t="str">
            <v>DEFINITIVO</v>
          </cell>
        </row>
        <row r="3">
          <cell r="B3" t="str">
            <v>PARTIDA</v>
          </cell>
          <cell r="D3" t="str">
            <v>NOMBRE</v>
          </cell>
          <cell r="E3" t="str">
            <v>ENERO</v>
          </cell>
          <cell r="F3" t="str">
            <v>FEBRERO</v>
          </cell>
          <cell r="G3" t="str">
            <v>MARZO</v>
          </cell>
          <cell r="H3" t="str">
            <v>1er TRIMESTRE</v>
          </cell>
          <cell r="I3" t="str">
            <v>ABRIL</v>
          </cell>
          <cell r="J3" t="str">
            <v>MAYO</v>
          </cell>
          <cell r="K3" t="str">
            <v>JUNIO</v>
          </cell>
          <cell r="L3" t="str">
            <v>2do TRIMESTRE</v>
          </cell>
          <cell r="M3" t="str">
            <v>JULIO</v>
          </cell>
          <cell r="N3" t="str">
            <v>AGOSTO</v>
          </cell>
          <cell r="O3" t="str">
            <v>SEPTIEMBRE</v>
          </cell>
          <cell r="P3" t="str">
            <v>3er TRIMESTRE</v>
          </cell>
          <cell r="Q3" t="str">
            <v>OCTUBRE</v>
          </cell>
          <cell r="R3" t="str">
            <v>NOVIEMBRE</v>
          </cell>
          <cell r="S3" t="str">
            <v>DICIEMBRE</v>
          </cell>
          <cell r="T3" t="str">
            <v>4to TRIMESTRE</v>
          </cell>
          <cell r="U3" t="str">
            <v>ACUMULADO</v>
          </cell>
          <cell r="X3" t="str">
            <v>DIF</v>
          </cell>
          <cell r="Y3" t="str">
            <v xml:space="preserve">ACUMULADO </v>
          </cell>
          <cell r="AB3" t="str">
            <v>Partida</v>
          </cell>
          <cell r="AD3" t="str">
            <v>Nombre</v>
          </cell>
          <cell r="AE3" t="str">
            <v>MENSUAL</v>
          </cell>
          <cell r="AF3" t="str">
            <v>ACUMULADO</v>
          </cell>
        </row>
        <row r="4">
          <cell r="A4">
            <v>0</v>
          </cell>
          <cell r="D4" t="str">
            <v>I  M  P  U  E  S  T  O  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T4">
            <v>0</v>
          </cell>
          <cell r="U4">
            <v>0</v>
          </cell>
          <cell r="X4">
            <v>0</v>
          </cell>
          <cell r="Y4">
            <v>0</v>
          </cell>
          <cell r="AB4">
            <v>0</v>
          </cell>
          <cell r="AC4">
            <v>0</v>
          </cell>
          <cell r="AD4" t="str">
            <v>I  M  P  U  E  S  T  O  S</v>
          </cell>
          <cell r="AE4">
            <v>0</v>
          </cell>
          <cell r="AF4">
            <v>0</v>
          </cell>
        </row>
        <row r="5">
          <cell r="A5">
            <v>12500</v>
          </cell>
          <cell r="B5">
            <v>125</v>
          </cell>
          <cell r="C5">
            <v>0</v>
          </cell>
          <cell r="D5" t="str">
            <v>S O B R E   N O M I N A S</v>
          </cell>
          <cell r="E5">
            <v>292591155.68000001</v>
          </cell>
          <cell r="F5">
            <v>151694314.38</v>
          </cell>
          <cell r="G5">
            <v>204766197.22999999</v>
          </cell>
          <cell r="H5">
            <v>649051667.28999996</v>
          </cell>
          <cell r="I5">
            <v>205950714.44</v>
          </cell>
          <cell r="J5">
            <v>196352183.50999999</v>
          </cell>
          <cell r="K5">
            <v>193599147.94999999</v>
          </cell>
          <cell r="L5">
            <v>595902045.89999998</v>
          </cell>
          <cell r="M5">
            <v>188278555.81</v>
          </cell>
          <cell r="N5">
            <v>195857775.56999999</v>
          </cell>
          <cell r="O5">
            <v>189650121.81999999</v>
          </cell>
          <cell r="P5">
            <v>573786453.20000005</v>
          </cell>
          <cell r="T5">
            <v>0</v>
          </cell>
          <cell r="U5">
            <v>1818740166.3899999</v>
          </cell>
          <cell r="X5">
            <v>0</v>
          </cell>
          <cell r="Y5">
            <v>1818740166.3900001</v>
          </cell>
          <cell r="AB5">
            <v>125</v>
          </cell>
          <cell r="AC5">
            <v>0</v>
          </cell>
          <cell r="AD5" t="str">
            <v>S O B R E   N O M I N A S</v>
          </cell>
          <cell r="AE5">
            <v>189650121.81999999</v>
          </cell>
          <cell r="AF5">
            <v>1818740166.3900001</v>
          </cell>
        </row>
        <row r="6">
          <cell r="A6">
            <v>12501</v>
          </cell>
          <cell r="B6">
            <v>125</v>
          </cell>
          <cell r="C6">
            <v>1</v>
          </cell>
          <cell r="D6" t="str">
            <v>CONVENIOS DE NOMINAS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T6">
            <v>0</v>
          </cell>
          <cell r="U6">
            <v>0</v>
          </cell>
          <cell r="X6">
            <v>0</v>
          </cell>
          <cell r="Y6">
            <v>0</v>
          </cell>
          <cell r="AB6">
            <v>125</v>
          </cell>
          <cell r="AC6">
            <v>1</v>
          </cell>
          <cell r="AD6" t="str">
            <v>CONVENIOS DE NOMINAS</v>
          </cell>
          <cell r="AE6">
            <v>0</v>
          </cell>
          <cell r="AF6">
            <v>0</v>
          </cell>
        </row>
        <row r="7">
          <cell r="A7">
            <v>12502</v>
          </cell>
          <cell r="B7">
            <v>125</v>
          </cell>
          <cell r="C7">
            <v>2</v>
          </cell>
          <cell r="D7" t="str">
            <v>I.S.N. ACTOS DE FISCALIZACION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T7">
            <v>0</v>
          </cell>
          <cell r="U7">
            <v>0</v>
          </cell>
          <cell r="X7">
            <v>0</v>
          </cell>
          <cell r="Y7">
            <v>0</v>
          </cell>
          <cell r="AB7">
            <v>125</v>
          </cell>
          <cell r="AC7">
            <v>2</v>
          </cell>
          <cell r="AD7" t="str">
            <v>I.S.N. ACTOS DE FISCALIZACION</v>
          </cell>
          <cell r="AE7">
            <v>0</v>
          </cell>
          <cell r="AF7">
            <v>0</v>
          </cell>
        </row>
        <row r="8">
          <cell r="A8">
            <v>12503</v>
          </cell>
          <cell r="B8">
            <v>125</v>
          </cell>
          <cell r="C8">
            <v>3</v>
          </cell>
          <cell r="D8" t="str">
            <v>ACTUALIZACION DE ISN ACTOS FIS.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T8">
            <v>0</v>
          </cell>
          <cell r="U8">
            <v>0</v>
          </cell>
          <cell r="X8">
            <v>0</v>
          </cell>
          <cell r="Y8">
            <v>0</v>
          </cell>
          <cell r="AB8">
            <v>125</v>
          </cell>
          <cell r="AC8">
            <v>3</v>
          </cell>
          <cell r="AD8" t="str">
            <v>ACTUALIZACION DE ISN ACTOS FIS.</v>
          </cell>
          <cell r="AE8">
            <v>0</v>
          </cell>
          <cell r="AF8">
            <v>0</v>
          </cell>
        </row>
        <row r="9">
          <cell r="A9">
            <v>12504</v>
          </cell>
          <cell r="B9">
            <v>125</v>
          </cell>
          <cell r="C9">
            <v>4</v>
          </cell>
          <cell r="D9" t="str">
            <v>ACTUALIZACION DE I.S.N.</v>
          </cell>
          <cell r="E9">
            <v>79145.87</v>
          </cell>
          <cell r="F9">
            <v>57179.23</v>
          </cell>
          <cell r="G9">
            <v>73876.81</v>
          </cell>
          <cell r="H9">
            <v>210201.91</v>
          </cell>
          <cell r="I9">
            <v>112150.15</v>
          </cell>
          <cell r="J9">
            <v>405112.37</v>
          </cell>
          <cell r="K9">
            <v>228709.06</v>
          </cell>
          <cell r="L9">
            <v>745971.58000000007</v>
          </cell>
          <cell r="M9">
            <v>123361.76</v>
          </cell>
          <cell r="N9">
            <v>191100.56</v>
          </cell>
          <cell r="O9">
            <v>54622.54</v>
          </cell>
          <cell r="P9">
            <v>369084.86</v>
          </cell>
          <cell r="T9">
            <v>0</v>
          </cell>
          <cell r="U9">
            <v>1325258.3499999999</v>
          </cell>
          <cell r="X9">
            <v>0</v>
          </cell>
          <cell r="Y9">
            <v>1325258.3500000001</v>
          </cell>
          <cell r="AB9">
            <v>125</v>
          </cell>
          <cell r="AC9">
            <v>4</v>
          </cell>
          <cell r="AD9" t="str">
            <v>ACTUALIZACION DE I.S.N.</v>
          </cell>
          <cell r="AE9">
            <v>54622.54</v>
          </cell>
          <cell r="AF9">
            <v>1325258.3500000001</v>
          </cell>
        </row>
        <row r="10">
          <cell r="A10">
            <v>12505</v>
          </cell>
          <cell r="B10">
            <v>125</v>
          </cell>
          <cell r="C10">
            <v>5</v>
          </cell>
          <cell r="D10" t="str">
            <v>IMPUESTO SOBRE NOMINAS POR CREDITO</v>
          </cell>
          <cell r="E10">
            <v>10351.049999999999</v>
          </cell>
          <cell r="F10">
            <v>68610.63</v>
          </cell>
          <cell r="G10">
            <v>2413.4</v>
          </cell>
          <cell r="H10">
            <v>81375.08</v>
          </cell>
          <cell r="I10">
            <v>2413.4</v>
          </cell>
          <cell r="J10">
            <v>1339122.06</v>
          </cell>
          <cell r="K10">
            <v>2413.4</v>
          </cell>
          <cell r="L10">
            <v>1343948.8599999999</v>
          </cell>
          <cell r="M10">
            <v>2413.4</v>
          </cell>
          <cell r="N10">
            <v>2413.4</v>
          </cell>
          <cell r="O10">
            <v>2413.4</v>
          </cell>
          <cell r="P10">
            <v>7240.2000000000007</v>
          </cell>
          <cell r="T10">
            <v>0</v>
          </cell>
          <cell r="U10">
            <v>1432564.14</v>
          </cell>
          <cell r="X10">
            <v>0</v>
          </cell>
          <cell r="Y10">
            <v>1432564.14</v>
          </cell>
          <cell r="AB10">
            <v>125</v>
          </cell>
          <cell r="AC10">
            <v>5</v>
          </cell>
          <cell r="AD10" t="str">
            <v>IMPUESTO SOBRE NOMINAS POR CREDITO</v>
          </cell>
          <cell r="AE10">
            <v>2413.4</v>
          </cell>
          <cell r="AF10">
            <v>1432564.14</v>
          </cell>
        </row>
        <row r="11">
          <cell r="A11">
            <v>12600</v>
          </cell>
          <cell r="B11">
            <v>126</v>
          </cell>
          <cell r="C11">
            <v>0</v>
          </cell>
          <cell r="D11" t="str">
            <v>IMPUESTO SOBRE HOSPEDAJE</v>
          </cell>
          <cell r="E11">
            <v>2773190.17</v>
          </cell>
          <cell r="F11">
            <v>2581757.69</v>
          </cell>
          <cell r="G11">
            <v>2964669.07</v>
          </cell>
          <cell r="H11">
            <v>8319616.9299999997</v>
          </cell>
          <cell r="I11">
            <v>3221484.17</v>
          </cell>
          <cell r="J11">
            <v>2899690.54</v>
          </cell>
          <cell r="K11">
            <v>2845661.97</v>
          </cell>
          <cell r="L11">
            <v>8966836.6799999997</v>
          </cell>
          <cell r="M11">
            <v>2880497.89</v>
          </cell>
          <cell r="N11">
            <v>3008072.05</v>
          </cell>
          <cell r="O11">
            <v>3026950.3</v>
          </cell>
          <cell r="P11">
            <v>8915520.2399999984</v>
          </cell>
          <cell r="T11">
            <v>0</v>
          </cell>
          <cell r="U11">
            <v>26201973.849999998</v>
          </cell>
          <cell r="X11">
            <v>0</v>
          </cell>
          <cell r="Y11">
            <v>26201973.850000001</v>
          </cell>
          <cell r="AB11">
            <v>126</v>
          </cell>
          <cell r="AC11">
            <v>0</v>
          </cell>
          <cell r="AD11" t="str">
            <v>IMPUESTO SOBRE HOSPEDAJE</v>
          </cell>
          <cell r="AE11">
            <v>3026950.3</v>
          </cell>
          <cell r="AF11">
            <v>26201973.850000001</v>
          </cell>
        </row>
        <row r="12">
          <cell r="A12">
            <v>12603</v>
          </cell>
          <cell r="B12">
            <v>126</v>
          </cell>
          <cell r="C12">
            <v>3</v>
          </cell>
          <cell r="D12" t="str">
            <v>ACTUALIZACION IMP.SOBRE HOSPEDAJE</v>
          </cell>
          <cell r="E12">
            <v>694.57</v>
          </cell>
          <cell r="F12">
            <v>1056.8499999999999</v>
          </cell>
          <cell r="G12">
            <v>2578</v>
          </cell>
          <cell r="H12">
            <v>4329.42</v>
          </cell>
          <cell r="I12">
            <v>155.99</v>
          </cell>
          <cell r="J12">
            <v>651.70000000000005</v>
          </cell>
          <cell r="K12">
            <v>47.11</v>
          </cell>
          <cell r="L12">
            <v>854.80000000000007</v>
          </cell>
          <cell r="M12">
            <v>92</v>
          </cell>
          <cell r="N12">
            <v>1198.4000000000001</v>
          </cell>
          <cell r="O12">
            <v>76.95</v>
          </cell>
          <cell r="P12">
            <v>1367.3500000000001</v>
          </cell>
          <cell r="T12">
            <v>0</v>
          </cell>
          <cell r="U12">
            <v>6551.57</v>
          </cell>
          <cell r="X12">
            <v>0</v>
          </cell>
          <cell r="Y12">
            <v>6551.57</v>
          </cell>
          <cell r="AB12">
            <v>126</v>
          </cell>
          <cell r="AC12">
            <v>3</v>
          </cell>
          <cell r="AD12" t="str">
            <v>ACTUALIZACION IMP.SOBRE HOSPEDAJE</v>
          </cell>
          <cell r="AE12">
            <v>76.95</v>
          </cell>
          <cell r="AF12">
            <v>6551.57</v>
          </cell>
        </row>
        <row r="13">
          <cell r="A13">
            <v>12700</v>
          </cell>
          <cell r="B13">
            <v>127</v>
          </cell>
          <cell r="C13">
            <v>0</v>
          </cell>
          <cell r="D13" t="str">
            <v>IMPUESTO POR OBTENCION DE PREMIOS</v>
          </cell>
          <cell r="E13">
            <v>6857831.5</v>
          </cell>
          <cell r="F13">
            <v>3669786.29</v>
          </cell>
          <cell r="G13">
            <v>15845332.32</v>
          </cell>
          <cell r="H13">
            <v>26372950.109999999</v>
          </cell>
          <cell r="I13">
            <v>2586345.34</v>
          </cell>
          <cell r="J13">
            <v>2075261.84</v>
          </cell>
          <cell r="K13">
            <v>2263466.12</v>
          </cell>
          <cell r="L13">
            <v>6925073.2999999998</v>
          </cell>
          <cell r="M13">
            <v>2628290.94</v>
          </cell>
          <cell r="N13">
            <v>3128155.19</v>
          </cell>
          <cell r="O13">
            <v>3051145.74</v>
          </cell>
          <cell r="P13">
            <v>8807591.870000001</v>
          </cell>
          <cell r="T13">
            <v>0</v>
          </cell>
          <cell r="U13">
            <v>42105615.280000001</v>
          </cell>
          <cell r="X13">
            <v>0</v>
          </cell>
          <cell r="Y13">
            <v>42105615.280000001</v>
          </cell>
          <cell r="AB13">
            <v>127</v>
          </cell>
          <cell r="AC13">
            <v>0</v>
          </cell>
          <cell r="AD13" t="str">
            <v>IMPUESTO POR OBTENCION DE PREMIOS</v>
          </cell>
          <cell r="AE13">
            <v>3051145.74</v>
          </cell>
          <cell r="AF13">
            <v>42105615.280000001</v>
          </cell>
        </row>
        <row r="14">
          <cell r="A14">
            <v>12900</v>
          </cell>
          <cell r="B14">
            <v>129</v>
          </cell>
          <cell r="C14">
            <v>0</v>
          </cell>
          <cell r="D14" t="str">
            <v>IMP.SOBRE TRANS.DE PROP.DE VEH.AUT.USADO</v>
          </cell>
          <cell r="E14">
            <v>15432833.9</v>
          </cell>
          <cell r="F14">
            <v>18097760.5</v>
          </cell>
          <cell r="G14">
            <v>18274352</v>
          </cell>
          <cell r="H14">
            <v>51804946.399999999</v>
          </cell>
          <cell r="I14">
            <v>13136413</v>
          </cell>
          <cell r="J14">
            <v>12567069.300000001</v>
          </cell>
          <cell r="K14">
            <v>13342548</v>
          </cell>
          <cell r="L14">
            <v>39046030.299999997</v>
          </cell>
          <cell r="M14">
            <v>9493120.3399999999</v>
          </cell>
          <cell r="N14">
            <v>14308338.74</v>
          </cell>
          <cell r="O14">
            <v>12423601</v>
          </cell>
          <cell r="P14">
            <v>36225060.079999998</v>
          </cell>
          <cell r="T14">
            <v>0</v>
          </cell>
          <cell r="U14">
            <v>127076036.78</v>
          </cell>
          <cell r="X14">
            <v>0</v>
          </cell>
          <cell r="Y14">
            <v>127076036.78</v>
          </cell>
          <cell r="AB14">
            <v>129</v>
          </cell>
          <cell r="AC14">
            <v>0</v>
          </cell>
          <cell r="AD14" t="str">
            <v>IMP.SOBRE TRANS.DE PROP.DE VEH.AUT.USADO</v>
          </cell>
          <cell r="AE14">
            <v>12423601</v>
          </cell>
          <cell r="AF14">
            <v>127076036.78</v>
          </cell>
        </row>
        <row r="15">
          <cell r="A15">
            <v>12901</v>
          </cell>
          <cell r="B15">
            <v>129</v>
          </cell>
          <cell r="C15">
            <v>1</v>
          </cell>
          <cell r="D15" t="str">
            <v>IMP.DE TRANSM.POR REQUERIMIENTO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X15">
            <v>0</v>
          </cell>
          <cell r="Y15">
            <v>0</v>
          </cell>
          <cell r="AB15">
            <v>129</v>
          </cell>
          <cell r="AC15">
            <v>1</v>
          </cell>
          <cell r="AD15" t="str">
            <v>IMP.DE TRANSM.POR REQUERIMIENTO</v>
          </cell>
          <cell r="AE15">
            <v>0</v>
          </cell>
          <cell r="AF15">
            <v>0</v>
          </cell>
        </row>
        <row r="16">
          <cell r="A16">
            <v>13001</v>
          </cell>
          <cell r="B16">
            <v>130</v>
          </cell>
          <cell r="C16">
            <v>1</v>
          </cell>
          <cell r="D16" t="str">
            <v>DEV.IMPTO.SOBRE NOMINA</v>
          </cell>
          <cell r="E16">
            <v>-419585.35</v>
          </cell>
          <cell r="F16">
            <v>0</v>
          </cell>
          <cell r="G16">
            <v>0</v>
          </cell>
          <cell r="H16">
            <v>-419585.35</v>
          </cell>
          <cell r="I16">
            <v>0</v>
          </cell>
          <cell r="J16">
            <v>-265013.73</v>
          </cell>
          <cell r="K16">
            <v>-18109.38</v>
          </cell>
          <cell r="L16">
            <v>-283123.11</v>
          </cell>
          <cell r="M16">
            <v>-30276</v>
          </cell>
          <cell r="N16">
            <v>0</v>
          </cell>
          <cell r="O16">
            <v>-18264</v>
          </cell>
          <cell r="P16">
            <v>-48540</v>
          </cell>
          <cell r="T16">
            <v>0</v>
          </cell>
          <cell r="U16">
            <v>-751248.46</v>
          </cell>
          <cell r="X16">
            <v>0</v>
          </cell>
          <cell r="Y16">
            <v>-751248.46</v>
          </cell>
          <cell r="AB16">
            <v>130</v>
          </cell>
          <cell r="AC16">
            <v>1</v>
          </cell>
          <cell r="AD16" t="str">
            <v>DEV.IMPTO.SOBRE NOMINA</v>
          </cell>
          <cell r="AE16">
            <v>-18264</v>
          </cell>
          <cell r="AF16">
            <v>-751248.46</v>
          </cell>
        </row>
        <row r="17">
          <cell r="A17">
            <v>13003</v>
          </cell>
          <cell r="B17">
            <v>130</v>
          </cell>
          <cell r="C17">
            <v>3</v>
          </cell>
          <cell r="D17" t="str">
            <v>DEV.IMP.POR OBTENCION DE PREMIOS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T17">
            <v>0</v>
          </cell>
          <cell r="U17">
            <v>0</v>
          </cell>
          <cell r="X17">
            <v>0</v>
          </cell>
          <cell r="Y17">
            <v>0</v>
          </cell>
          <cell r="AB17">
            <v>130</v>
          </cell>
          <cell r="AC17">
            <v>3</v>
          </cell>
          <cell r="AD17" t="str">
            <v>DEV.IMP.POR OBTENCION DE PREMIOS</v>
          </cell>
          <cell r="AE17">
            <v>0</v>
          </cell>
          <cell r="AF17">
            <v>0</v>
          </cell>
        </row>
        <row r="18">
          <cell r="A18">
            <v>13004</v>
          </cell>
          <cell r="B18">
            <v>130</v>
          </cell>
          <cell r="C18">
            <v>4</v>
          </cell>
          <cell r="D18" t="str">
            <v>ACT.E INTS.POR DEV.IMP.S/NOMINA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T18">
            <v>0</v>
          </cell>
          <cell r="U18">
            <v>0</v>
          </cell>
          <cell r="X18">
            <v>0</v>
          </cell>
          <cell r="Y18">
            <v>0</v>
          </cell>
          <cell r="AB18">
            <v>130</v>
          </cell>
          <cell r="AC18">
            <v>4</v>
          </cell>
          <cell r="AD18" t="str">
            <v>ACT.E INTS.POR DEV.IMP.S/NOMINA</v>
          </cell>
          <cell r="AE18">
            <v>0</v>
          </cell>
          <cell r="AF18">
            <v>0</v>
          </cell>
        </row>
        <row r="19">
          <cell r="A19">
            <v>13005</v>
          </cell>
          <cell r="B19">
            <v>130</v>
          </cell>
          <cell r="C19">
            <v>5</v>
          </cell>
          <cell r="D19" t="str">
            <v>ACT.E INTS.POR DEV.IMP.S/TRANS.VEH.USADO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  <cell r="U19">
            <v>0</v>
          </cell>
          <cell r="X19">
            <v>0</v>
          </cell>
          <cell r="Y19">
            <v>0</v>
          </cell>
          <cell r="AB19">
            <v>130</v>
          </cell>
          <cell r="AC19">
            <v>5</v>
          </cell>
          <cell r="AD19" t="str">
            <v>ACT.E INTS.POR DEV.IMP.S/TRANS.VEH.USADO</v>
          </cell>
          <cell r="AE19">
            <v>0</v>
          </cell>
          <cell r="AF19">
            <v>0</v>
          </cell>
        </row>
        <row r="20">
          <cell r="A20">
            <v>13008</v>
          </cell>
          <cell r="B20">
            <v>130</v>
          </cell>
          <cell r="C20">
            <v>8</v>
          </cell>
          <cell r="D20" t="str">
            <v>SUBSIDIO DE ISN</v>
          </cell>
          <cell r="E20">
            <v>-250497.98</v>
          </cell>
          <cell r="F20">
            <v>-189271.32</v>
          </cell>
          <cell r="G20">
            <v>-141189.68</v>
          </cell>
          <cell r="H20">
            <v>-580958.98</v>
          </cell>
          <cell r="I20">
            <v>-165947.29</v>
          </cell>
          <cell r="J20">
            <v>-1588470.44</v>
          </cell>
          <cell r="K20">
            <v>-290281.40999999997</v>
          </cell>
          <cell r="L20">
            <v>-2044699.14</v>
          </cell>
          <cell r="M20">
            <v>-444089.36</v>
          </cell>
          <cell r="N20">
            <v>-1633747.43</v>
          </cell>
          <cell r="O20">
            <v>-326685.65999999997</v>
          </cell>
          <cell r="P20">
            <v>-2404522.4500000002</v>
          </cell>
          <cell r="T20">
            <v>0</v>
          </cell>
          <cell r="U20">
            <v>-5030180.57</v>
          </cell>
          <cell r="X20">
            <v>0</v>
          </cell>
          <cell r="Y20">
            <v>-5030180.57</v>
          </cell>
          <cell r="AB20">
            <v>130</v>
          </cell>
          <cell r="AC20">
            <v>8</v>
          </cell>
          <cell r="AD20" t="str">
            <v>SUBSIDIO DE ISN</v>
          </cell>
          <cell r="AE20">
            <v>-326685.65999999997</v>
          </cell>
          <cell r="AF20">
            <v>-5030180.57</v>
          </cell>
        </row>
        <row r="21">
          <cell r="A21">
            <v>13010</v>
          </cell>
          <cell r="B21">
            <v>130</v>
          </cell>
          <cell r="C21">
            <v>10</v>
          </cell>
          <cell r="D21" t="str">
            <v>DEV.IMP.S/TRANS.PROP.VEH.USADOS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B21">
            <v>130</v>
          </cell>
          <cell r="AC21">
            <v>10</v>
          </cell>
          <cell r="AD21" t="str">
            <v>DEV.IMP.S/TRANS.PROP.VEH.USADOS</v>
          </cell>
          <cell r="AE21">
            <v>0</v>
          </cell>
          <cell r="AF21">
            <v>0</v>
          </cell>
        </row>
        <row r="22">
          <cell r="A22">
            <v>13100</v>
          </cell>
          <cell r="B22">
            <v>131</v>
          </cell>
          <cell r="C22">
            <v>0</v>
          </cell>
          <cell r="D22" t="str">
            <v>SUBSIDIOS IMPUESTO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X22">
            <v>0</v>
          </cell>
          <cell r="Y22">
            <v>0</v>
          </cell>
          <cell r="AB22">
            <v>131</v>
          </cell>
          <cell r="AC22">
            <v>0</v>
          </cell>
          <cell r="AD22" t="str">
            <v>SUBSIDIOS IMPUESTO</v>
          </cell>
          <cell r="AE22">
            <v>0</v>
          </cell>
          <cell r="AF22">
            <v>0</v>
          </cell>
        </row>
        <row r="23">
          <cell r="A23">
            <v>13101</v>
          </cell>
          <cell r="B23">
            <v>131</v>
          </cell>
          <cell r="C23">
            <v>1</v>
          </cell>
          <cell r="D23" t="str">
            <v>SUB.IMP.S/NOMINA S/G ACUERDO 27-05-09</v>
          </cell>
          <cell r="E23">
            <v>-12403.14</v>
          </cell>
          <cell r="F23">
            <v>-52237</v>
          </cell>
          <cell r="G23">
            <v>-10405.09</v>
          </cell>
          <cell r="H23">
            <v>-75045.23</v>
          </cell>
          <cell r="I23">
            <v>-3654.28</v>
          </cell>
          <cell r="J23">
            <v>-3702.66</v>
          </cell>
          <cell r="K23">
            <v>0</v>
          </cell>
          <cell r="L23">
            <v>-7356.9400000000005</v>
          </cell>
          <cell r="M23">
            <v>-570300.55000000005</v>
          </cell>
          <cell r="N23">
            <v>-822892.99</v>
          </cell>
          <cell r="O23">
            <v>-622958.84</v>
          </cell>
          <cell r="P23">
            <v>-2016152.38</v>
          </cell>
          <cell r="T23">
            <v>0</v>
          </cell>
          <cell r="U23">
            <v>-2098554.5499999998</v>
          </cell>
          <cell r="X23">
            <v>0</v>
          </cell>
          <cell r="Y23">
            <v>-2098554.5499999998</v>
          </cell>
          <cell r="AB23">
            <v>131</v>
          </cell>
          <cell r="AC23">
            <v>1</v>
          </cell>
          <cell r="AD23" t="str">
            <v>SUB.IMP.S/NOMINA S/G ACUERDO 27-05-09</v>
          </cell>
          <cell r="AE23">
            <v>-622958.84</v>
          </cell>
          <cell r="AF23">
            <v>-2098554.5499999998</v>
          </cell>
        </row>
        <row r="24">
          <cell r="A24">
            <v>13102</v>
          </cell>
          <cell r="B24">
            <v>131</v>
          </cell>
          <cell r="C24">
            <v>2</v>
          </cell>
          <cell r="D24" t="str">
            <v>SUB.IMP.S/HOSPEDAJE S/G ACUERDO 27-05-09</v>
          </cell>
          <cell r="E24">
            <v>0</v>
          </cell>
          <cell r="F24">
            <v>0</v>
          </cell>
          <cell r="G24">
            <v>-17439.03</v>
          </cell>
          <cell r="H24">
            <v>-17439.03</v>
          </cell>
          <cell r="I24">
            <v>0</v>
          </cell>
          <cell r="J24">
            <v>0</v>
          </cell>
          <cell r="K24">
            <v>-3118</v>
          </cell>
          <cell r="L24">
            <v>-3118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T24">
            <v>0</v>
          </cell>
          <cell r="U24">
            <v>-20557.03</v>
          </cell>
          <cell r="X24">
            <v>0</v>
          </cell>
          <cell r="Y24">
            <v>-20557.03</v>
          </cell>
          <cell r="AB24">
            <v>131</v>
          </cell>
          <cell r="AC24">
            <v>2</v>
          </cell>
          <cell r="AD24" t="str">
            <v>SUB.IMP.S/HOSPEDAJE S/G ACUERDO 27-05-09</v>
          </cell>
          <cell r="AE24">
            <v>0</v>
          </cell>
          <cell r="AF24">
            <v>-20557.03</v>
          </cell>
        </row>
        <row r="25">
          <cell r="A25">
            <v>0</v>
          </cell>
          <cell r="D25" t="str">
            <v>TOTAL IMPUESTOS</v>
          </cell>
          <cell r="E25">
            <v>317062716.26999998</v>
          </cell>
          <cell r="F25">
            <v>175928957.25</v>
          </cell>
          <cell r="G25">
            <v>241760385.03</v>
          </cell>
          <cell r="H25">
            <v>734752058.54999995</v>
          </cell>
          <cell r="I25">
            <v>224840074.91999999</v>
          </cell>
          <cell r="J25">
            <v>213781904.49000001</v>
          </cell>
          <cell r="K25">
            <v>211970484.81999999</v>
          </cell>
          <cell r="L25">
            <v>650592464.23000002</v>
          </cell>
          <cell r="M25">
            <v>202361666.22999999</v>
          </cell>
          <cell r="N25">
            <v>214040413.49000001</v>
          </cell>
          <cell r="O25">
            <v>207241023.25</v>
          </cell>
          <cell r="P25">
            <v>623643102.97000003</v>
          </cell>
          <cell r="T25">
            <v>0</v>
          </cell>
          <cell r="U25">
            <v>2008987625.75</v>
          </cell>
          <cell r="X25">
            <v>0</v>
          </cell>
          <cell r="Y25">
            <v>2008987625.75</v>
          </cell>
          <cell r="AB25">
            <v>0</v>
          </cell>
          <cell r="AC25">
            <v>0</v>
          </cell>
          <cell r="AD25" t="str">
            <v>TOTAL IMPUESTOS</v>
          </cell>
          <cell r="AE25">
            <v>207241023.25</v>
          </cell>
          <cell r="AF25">
            <v>2008987625.75</v>
          </cell>
        </row>
        <row r="26">
          <cell r="A26">
            <v>0</v>
          </cell>
          <cell r="D26" t="str">
            <v>D  E  R  E  C  H  O  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T26">
            <v>0</v>
          </cell>
          <cell r="U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 t="str">
            <v>D  E  R  E  C  H  O  S</v>
          </cell>
          <cell r="AE26">
            <v>0</v>
          </cell>
          <cell r="AF26">
            <v>0</v>
          </cell>
        </row>
        <row r="27">
          <cell r="A27">
            <v>20201</v>
          </cell>
          <cell r="B27">
            <v>202</v>
          </cell>
          <cell r="C27">
            <v>1</v>
          </cell>
          <cell r="D27" t="str">
            <v>DUPLICADOS DE ESCUELAS COMERCIALES</v>
          </cell>
          <cell r="E27">
            <v>0</v>
          </cell>
          <cell r="F27">
            <v>0</v>
          </cell>
          <cell r="G27">
            <v>1008</v>
          </cell>
          <cell r="H27">
            <v>1008</v>
          </cell>
          <cell r="I27">
            <v>224</v>
          </cell>
          <cell r="J27">
            <v>336</v>
          </cell>
          <cell r="K27">
            <v>336</v>
          </cell>
          <cell r="L27">
            <v>896</v>
          </cell>
          <cell r="M27">
            <v>15232</v>
          </cell>
          <cell r="N27">
            <v>5264</v>
          </cell>
          <cell r="O27">
            <v>784</v>
          </cell>
          <cell r="P27">
            <v>21280</v>
          </cell>
          <cell r="T27">
            <v>0</v>
          </cell>
          <cell r="U27">
            <v>23184</v>
          </cell>
          <cell r="X27">
            <v>0</v>
          </cell>
          <cell r="Y27">
            <v>23184</v>
          </cell>
          <cell r="AB27">
            <v>202</v>
          </cell>
          <cell r="AC27">
            <v>1</v>
          </cell>
          <cell r="AD27" t="str">
            <v>DUPLICADOS DE ESCUELAS COMERCIALES</v>
          </cell>
          <cell r="AE27">
            <v>784</v>
          </cell>
          <cell r="AF27">
            <v>23184</v>
          </cell>
        </row>
        <row r="28">
          <cell r="A28">
            <v>20202</v>
          </cell>
          <cell r="B28">
            <v>202</v>
          </cell>
          <cell r="C28">
            <v>2</v>
          </cell>
          <cell r="D28" t="str">
            <v>DUPLICADOS DE ESCUELAS PRIMARIAS</v>
          </cell>
          <cell r="E28">
            <v>16548</v>
          </cell>
          <cell r="F28">
            <v>19404</v>
          </cell>
          <cell r="G28">
            <v>22848</v>
          </cell>
          <cell r="H28">
            <v>58800</v>
          </cell>
          <cell r="I28">
            <v>13244</v>
          </cell>
          <cell r="J28">
            <v>16380</v>
          </cell>
          <cell r="K28">
            <v>19684</v>
          </cell>
          <cell r="L28">
            <v>49308</v>
          </cell>
          <cell r="M28">
            <v>19264</v>
          </cell>
          <cell r="N28">
            <v>23212.09</v>
          </cell>
          <cell r="O28">
            <v>22288</v>
          </cell>
          <cell r="P28">
            <v>64764.09</v>
          </cell>
          <cell r="T28">
            <v>0</v>
          </cell>
          <cell r="U28">
            <v>172872.09</v>
          </cell>
          <cell r="X28">
            <v>0</v>
          </cell>
          <cell r="Y28">
            <v>172872.09</v>
          </cell>
          <cell r="AB28">
            <v>202</v>
          </cell>
          <cell r="AC28">
            <v>2</v>
          </cell>
          <cell r="AD28" t="str">
            <v>DUPLICADOS DE ESCUELAS PRIMARIAS</v>
          </cell>
          <cell r="AE28">
            <v>22288</v>
          </cell>
          <cell r="AF28">
            <v>172872.09</v>
          </cell>
        </row>
        <row r="29">
          <cell r="A29">
            <v>20203</v>
          </cell>
          <cell r="B29">
            <v>202</v>
          </cell>
          <cell r="C29">
            <v>3</v>
          </cell>
          <cell r="D29" t="str">
            <v>DUPLICADOS DE ESCUELAS SECUNDARIAS</v>
          </cell>
          <cell r="E29">
            <v>40907</v>
          </cell>
          <cell r="F29">
            <v>47264</v>
          </cell>
          <cell r="G29">
            <v>44352</v>
          </cell>
          <cell r="H29">
            <v>132523</v>
          </cell>
          <cell r="I29">
            <v>29036</v>
          </cell>
          <cell r="J29">
            <v>44828</v>
          </cell>
          <cell r="K29">
            <v>41356</v>
          </cell>
          <cell r="L29">
            <v>115220</v>
          </cell>
          <cell r="M29">
            <v>45724</v>
          </cell>
          <cell r="N29">
            <v>59556</v>
          </cell>
          <cell r="O29">
            <v>52080</v>
          </cell>
          <cell r="P29">
            <v>157360</v>
          </cell>
          <cell r="T29">
            <v>0</v>
          </cell>
          <cell r="U29">
            <v>405103</v>
          </cell>
          <cell r="X29">
            <v>0</v>
          </cell>
          <cell r="Y29">
            <v>405103</v>
          </cell>
          <cell r="AB29">
            <v>202</v>
          </cell>
          <cell r="AC29">
            <v>3</v>
          </cell>
          <cell r="AD29" t="str">
            <v>DUPLICADOS DE ESCUELAS SECUNDARIAS</v>
          </cell>
          <cell r="AE29">
            <v>52080</v>
          </cell>
          <cell r="AF29">
            <v>405103</v>
          </cell>
        </row>
        <row r="30">
          <cell r="A30">
            <v>20204</v>
          </cell>
          <cell r="B30">
            <v>202</v>
          </cell>
          <cell r="C30">
            <v>4</v>
          </cell>
          <cell r="D30" t="str">
            <v>CONST.DE SERV.SOCIAL Y CONST.DE ESTUDIOS</v>
          </cell>
          <cell r="E30">
            <v>5712</v>
          </cell>
          <cell r="F30">
            <v>4144</v>
          </cell>
          <cell r="G30">
            <v>7812</v>
          </cell>
          <cell r="H30">
            <v>17668</v>
          </cell>
          <cell r="I30">
            <v>3220</v>
          </cell>
          <cell r="J30">
            <v>3760</v>
          </cell>
          <cell r="K30">
            <v>5630</v>
          </cell>
          <cell r="L30">
            <v>12610</v>
          </cell>
          <cell r="M30">
            <v>11506</v>
          </cell>
          <cell r="N30">
            <v>5796</v>
          </cell>
          <cell r="O30">
            <v>3332</v>
          </cell>
          <cell r="P30">
            <v>20634</v>
          </cell>
          <cell r="T30">
            <v>0</v>
          </cell>
          <cell r="U30">
            <v>50912</v>
          </cell>
          <cell r="X30">
            <v>0</v>
          </cell>
          <cell r="Y30">
            <v>50912</v>
          </cell>
          <cell r="AB30">
            <v>202</v>
          </cell>
          <cell r="AC30">
            <v>4</v>
          </cell>
          <cell r="AD30" t="str">
            <v>CONST.DE SERV.SOCIAL Y CONST.DE ESTUDIOS</v>
          </cell>
          <cell r="AE30">
            <v>3332</v>
          </cell>
          <cell r="AF30">
            <v>50912</v>
          </cell>
        </row>
        <row r="31">
          <cell r="A31">
            <v>20205</v>
          </cell>
          <cell r="B31">
            <v>202</v>
          </cell>
          <cell r="C31">
            <v>5</v>
          </cell>
          <cell r="D31" t="str">
            <v>CERT.ESC.TEC.LIC.NOR.PREP.ENF.Y TIT.PROF</v>
          </cell>
          <cell r="E31">
            <v>440094</v>
          </cell>
          <cell r="F31">
            <v>1747374.01</v>
          </cell>
          <cell r="G31">
            <v>1436747</v>
          </cell>
          <cell r="H31">
            <v>3624215.01</v>
          </cell>
          <cell r="I31">
            <v>666034</v>
          </cell>
          <cell r="J31">
            <v>846132</v>
          </cell>
          <cell r="K31">
            <v>779690</v>
          </cell>
          <cell r="L31">
            <v>2291856</v>
          </cell>
          <cell r="M31">
            <v>820520</v>
          </cell>
          <cell r="N31">
            <v>995064</v>
          </cell>
          <cell r="O31">
            <v>1262104</v>
          </cell>
          <cell r="P31">
            <v>3077688</v>
          </cell>
          <cell r="T31">
            <v>0</v>
          </cell>
          <cell r="U31">
            <v>8993759.0099999998</v>
          </cell>
          <cell r="X31">
            <v>0</v>
          </cell>
          <cell r="Y31">
            <v>8993759.0099999998</v>
          </cell>
          <cell r="AB31">
            <v>202</v>
          </cell>
          <cell r="AC31">
            <v>5</v>
          </cell>
          <cell r="AD31" t="str">
            <v>CERT.ESC.TEC.LIC.NOR.PREP.ENF.Y TIT.PROF</v>
          </cell>
          <cell r="AE31">
            <v>1262104</v>
          </cell>
          <cell r="AF31">
            <v>8993759.0099999998</v>
          </cell>
        </row>
        <row r="32">
          <cell r="A32">
            <v>20206</v>
          </cell>
          <cell r="B32">
            <v>202</v>
          </cell>
          <cell r="C32">
            <v>6</v>
          </cell>
          <cell r="D32" t="str">
            <v>DUPLICADOS DE PREESCOLAR</v>
          </cell>
          <cell r="E32">
            <v>224</v>
          </cell>
          <cell r="F32">
            <v>280</v>
          </cell>
          <cell r="G32">
            <v>392</v>
          </cell>
          <cell r="H32">
            <v>896</v>
          </cell>
          <cell r="I32">
            <v>140</v>
          </cell>
          <cell r="J32">
            <v>336</v>
          </cell>
          <cell r="K32">
            <v>364</v>
          </cell>
          <cell r="L32">
            <v>840</v>
          </cell>
          <cell r="M32">
            <v>2324</v>
          </cell>
          <cell r="N32">
            <v>2548</v>
          </cell>
          <cell r="O32">
            <v>2380</v>
          </cell>
          <cell r="P32">
            <v>7252</v>
          </cell>
          <cell r="T32">
            <v>0</v>
          </cell>
          <cell r="U32">
            <v>8988</v>
          </cell>
          <cell r="X32">
            <v>0</v>
          </cell>
          <cell r="Y32">
            <v>8988</v>
          </cell>
          <cell r="AB32">
            <v>202</v>
          </cell>
          <cell r="AC32">
            <v>6</v>
          </cell>
          <cell r="AD32" t="str">
            <v>DUPLICADOS DE PREESCOLAR</v>
          </cell>
          <cell r="AE32">
            <v>2380</v>
          </cell>
          <cell r="AF32">
            <v>8988</v>
          </cell>
        </row>
        <row r="33">
          <cell r="A33">
            <v>20207</v>
          </cell>
          <cell r="B33">
            <v>202</v>
          </cell>
          <cell r="C33">
            <v>7</v>
          </cell>
          <cell r="D33" t="str">
            <v>EQUIVALENCIAS Y REVALIDACIONES CEDU.PROF</v>
          </cell>
          <cell r="E33">
            <v>58500</v>
          </cell>
          <cell r="F33">
            <v>131079</v>
          </cell>
          <cell r="G33">
            <v>192577</v>
          </cell>
          <cell r="H33">
            <v>382156</v>
          </cell>
          <cell r="I33">
            <v>85405</v>
          </cell>
          <cell r="J33">
            <v>102272</v>
          </cell>
          <cell r="K33">
            <v>197097</v>
          </cell>
          <cell r="L33">
            <v>384774</v>
          </cell>
          <cell r="M33">
            <v>131552</v>
          </cell>
          <cell r="N33">
            <v>122563</v>
          </cell>
          <cell r="O33">
            <v>112753</v>
          </cell>
          <cell r="P33">
            <v>366868</v>
          </cell>
          <cell r="T33">
            <v>0</v>
          </cell>
          <cell r="U33">
            <v>1133798</v>
          </cell>
          <cell r="X33">
            <v>0</v>
          </cell>
          <cell r="Y33">
            <v>1133798</v>
          </cell>
          <cell r="AB33">
            <v>202</v>
          </cell>
          <cell r="AC33">
            <v>7</v>
          </cell>
          <cell r="AD33" t="str">
            <v>EQUIVALENCIAS Y REVALIDACIONES CEDU.PROF</v>
          </cell>
          <cell r="AE33">
            <v>112753</v>
          </cell>
          <cell r="AF33">
            <v>1133798</v>
          </cell>
        </row>
        <row r="34">
          <cell r="A34">
            <v>20208</v>
          </cell>
          <cell r="B34">
            <v>202</v>
          </cell>
          <cell r="C34">
            <v>8</v>
          </cell>
          <cell r="D34" t="str">
            <v>SUBSIDIOS DE SERVICIOS DE EDUCACION</v>
          </cell>
          <cell r="E34">
            <v>0</v>
          </cell>
          <cell r="F34">
            <v>-115444</v>
          </cell>
          <cell r="G34">
            <v>-178853</v>
          </cell>
          <cell r="H34">
            <v>-294297</v>
          </cell>
          <cell r="I34">
            <v>-134736</v>
          </cell>
          <cell r="J34">
            <v>-56131</v>
          </cell>
          <cell r="K34">
            <v>-131135</v>
          </cell>
          <cell r="L34">
            <v>-322002</v>
          </cell>
          <cell r="M34">
            <v>-167474</v>
          </cell>
          <cell r="N34">
            <v>-91623</v>
          </cell>
          <cell r="O34">
            <v>-165537</v>
          </cell>
          <cell r="P34">
            <v>-424634</v>
          </cell>
          <cell r="T34">
            <v>0</v>
          </cell>
          <cell r="U34">
            <v>-1040933</v>
          </cell>
          <cell r="X34">
            <v>0</v>
          </cell>
          <cell r="Y34">
            <v>-1040933</v>
          </cell>
          <cell r="AB34">
            <v>202</v>
          </cell>
          <cell r="AC34">
            <v>8</v>
          </cell>
          <cell r="AD34" t="str">
            <v>SUBSIDIOS DE SERVICIOS DE EDUCACION</v>
          </cell>
          <cell r="AE34">
            <v>-165537</v>
          </cell>
          <cell r="AF34">
            <v>-1040933</v>
          </cell>
        </row>
        <row r="35">
          <cell r="A35">
            <v>20209</v>
          </cell>
          <cell r="B35">
            <v>202</v>
          </cell>
          <cell r="C35">
            <v>9</v>
          </cell>
          <cell r="D35" t="str">
            <v>LEG.DE TRAN.TITULO PROF.D/GDO.O TEC.SUP.</v>
          </cell>
          <cell r="E35">
            <v>0</v>
          </cell>
          <cell r="F35">
            <v>168</v>
          </cell>
          <cell r="G35">
            <v>1090</v>
          </cell>
          <cell r="H35">
            <v>1258</v>
          </cell>
          <cell r="I35">
            <v>1676</v>
          </cell>
          <cell r="J35">
            <v>8462</v>
          </cell>
          <cell r="K35">
            <v>12736</v>
          </cell>
          <cell r="L35">
            <v>22874</v>
          </cell>
          <cell r="M35">
            <v>4106</v>
          </cell>
          <cell r="N35">
            <v>5364</v>
          </cell>
          <cell r="O35">
            <v>3520</v>
          </cell>
          <cell r="P35">
            <v>12990</v>
          </cell>
          <cell r="T35">
            <v>0</v>
          </cell>
          <cell r="U35">
            <v>37122</v>
          </cell>
          <cell r="X35">
            <v>0</v>
          </cell>
          <cell r="Y35">
            <v>37122</v>
          </cell>
          <cell r="AB35">
            <v>202</v>
          </cell>
          <cell r="AC35">
            <v>9</v>
          </cell>
          <cell r="AD35" t="str">
            <v>LEG.DE TRAN.TITULO PROF.D/GDO.O TEC.SUP.</v>
          </cell>
          <cell r="AE35">
            <v>3520</v>
          </cell>
          <cell r="AF35">
            <v>37122</v>
          </cell>
        </row>
        <row r="36">
          <cell r="A36">
            <v>20210</v>
          </cell>
          <cell r="B36">
            <v>202</v>
          </cell>
          <cell r="C36">
            <v>10</v>
          </cell>
          <cell r="D36" t="str">
            <v>LEG.DE TRANS.TITULOS TEC.Y/O ENFERMERIA</v>
          </cell>
          <cell r="E36">
            <v>0</v>
          </cell>
          <cell r="F36">
            <v>13431</v>
          </cell>
          <cell r="G36">
            <v>7243</v>
          </cell>
          <cell r="H36">
            <v>20674</v>
          </cell>
          <cell r="I36">
            <v>2346</v>
          </cell>
          <cell r="J36">
            <v>0</v>
          </cell>
          <cell r="K36">
            <v>4719</v>
          </cell>
          <cell r="L36">
            <v>7065</v>
          </cell>
          <cell r="M36">
            <v>1089</v>
          </cell>
          <cell r="N36">
            <v>1089</v>
          </cell>
          <cell r="O36">
            <v>14521</v>
          </cell>
          <cell r="P36">
            <v>16699</v>
          </cell>
          <cell r="T36">
            <v>0</v>
          </cell>
          <cell r="U36">
            <v>44438</v>
          </cell>
          <cell r="X36">
            <v>0</v>
          </cell>
          <cell r="Y36">
            <v>44438</v>
          </cell>
          <cell r="AB36">
            <v>202</v>
          </cell>
          <cell r="AC36">
            <v>10</v>
          </cell>
          <cell r="AD36" t="str">
            <v>LEG.DE TRANS.TITULOS TEC.Y/O ENFERMERIA</v>
          </cell>
          <cell r="AE36">
            <v>14521</v>
          </cell>
          <cell r="AF36">
            <v>44438</v>
          </cell>
        </row>
        <row r="37">
          <cell r="A37">
            <v>20211</v>
          </cell>
          <cell r="B37">
            <v>202</v>
          </cell>
          <cell r="C37">
            <v>11</v>
          </cell>
          <cell r="D37" t="str">
            <v>LEG.TRAN.ACTA D/EXAMEN PROF.D/GDO.TEC.SU</v>
          </cell>
          <cell r="E37">
            <v>4688</v>
          </cell>
          <cell r="F37">
            <v>78442</v>
          </cell>
          <cell r="G37">
            <v>18002</v>
          </cell>
          <cell r="H37">
            <v>101132</v>
          </cell>
          <cell r="I37">
            <v>9712</v>
          </cell>
          <cell r="J37">
            <v>11220</v>
          </cell>
          <cell r="K37">
            <v>9712</v>
          </cell>
          <cell r="L37">
            <v>30644</v>
          </cell>
          <cell r="M37">
            <v>21854</v>
          </cell>
          <cell r="N37">
            <v>129787</v>
          </cell>
          <cell r="O37">
            <v>134194</v>
          </cell>
          <cell r="P37">
            <v>285835</v>
          </cell>
          <cell r="T37">
            <v>0</v>
          </cell>
          <cell r="U37">
            <v>417611</v>
          </cell>
          <cell r="X37">
            <v>0</v>
          </cell>
          <cell r="Y37">
            <v>417611</v>
          </cell>
          <cell r="AB37">
            <v>202</v>
          </cell>
          <cell r="AC37">
            <v>11</v>
          </cell>
          <cell r="AD37" t="str">
            <v>LEG.TRAN.ACTA D/EXAMEN PROF.D/GDO.TEC.SU</v>
          </cell>
          <cell r="AE37">
            <v>134194</v>
          </cell>
          <cell r="AF37">
            <v>417611</v>
          </cell>
        </row>
        <row r="38">
          <cell r="A38">
            <v>20212</v>
          </cell>
          <cell r="B38">
            <v>202</v>
          </cell>
          <cell r="C38">
            <v>12</v>
          </cell>
          <cell r="D38" t="str">
            <v>LEG.TRANS.ACTA D/EXAMEN D/ENFER.Y TEC.</v>
          </cell>
          <cell r="E38">
            <v>0</v>
          </cell>
          <cell r="F38">
            <v>279</v>
          </cell>
          <cell r="G38">
            <v>1116</v>
          </cell>
          <cell r="H38">
            <v>1395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447</v>
          </cell>
          <cell r="N38">
            <v>279</v>
          </cell>
          <cell r="O38">
            <v>1842</v>
          </cell>
          <cell r="P38">
            <v>2568</v>
          </cell>
          <cell r="T38">
            <v>0</v>
          </cell>
          <cell r="U38">
            <v>3963</v>
          </cell>
          <cell r="X38">
            <v>0</v>
          </cell>
          <cell r="Y38">
            <v>3963</v>
          </cell>
          <cell r="AB38">
            <v>202</v>
          </cell>
          <cell r="AC38">
            <v>12</v>
          </cell>
          <cell r="AD38" t="str">
            <v>LEG.TRANS.ACTA D/EXAMEN D/ENFER.Y TEC.</v>
          </cell>
          <cell r="AE38">
            <v>1842</v>
          </cell>
          <cell r="AF38">
            <v>3963</v>
          </cell>
        </row>
        <row r="39">
          <cell r="B39">
            <v>202</v>
          </cell>
          <cell r="C39">
            <v>0</v>
          </cell>
          <cell r="D39" t="str">
            <v>SERVICIOS DE EDUCACION</v>
          </cell>
          <cell r="E39">
            <v>566673</v>
          </cell>
          <cell r="F39">
            <v>1926421.01</v>
          </cell>
          <cell r="G39">
            <v>1554334</v>
          </cell>
          <cell r="H39">
            <v>4047428.01</v>
          </cell>
          <cell r="I39">
            <v>676301</v>
          </cell>
          <cell r="J39">
            <v>977595</v>
          </cell>
          <cell r="K39">
            <v>940189</v>
          </cell>
          <cell r="L39">
            <v>2594085</v>
          </cell>
          <cell r="M39">
            <v>906144</v>
          </cell>
          <cell r="N39">
            <v>1258899.0900000001</v>
          </cell>
          <cell r="O39">
            <v>1444261</v>
          </cell>
          <cell r="P39">
            <v>3609304.09</v>
          </cell>
          <cell r="T39">
            <v>0</v>
          </cell>
          <cell r="U39">
            <v>10250817.1</v>
          </cell>
          <cell r="X39">
            <v>0</v>
          </cell>
          <cell r="Y39">
            <v>10250817.1</v>
          </cell>
          <cell r="AB39">
            <v>202</v>
          </cell>
          <cell r="AC39">
            <v>0</v>
          </cell>
          <cell r="AD39" t="str">
            <v>SERVICIOS DE EDUCACION</v>
          </cell>
          <cell r="AE39">
            <v>1444261</v>
          </cell>
          <cell r="AF39">
            <v>10250817.1</v>
          </cell>
        </row>
        <row r="40">
          <cell r="A40">
            <v>20300</v>
          </cell>
          <cell r="B40">
            <v>203</v>
          </cell>
          <cell r="C40">
            <v>0</v>
          </cell>
          <cell r="D40" t="str">
            <v>SERVICIOS DE VIGILANCIA</v>
          </cell>
          <cell r="E40">
            <v>39000</v>
          </cell>
          <cell r="F40">
            <v>113280</v>
          </cell>
          <cell r="G40">
            <v>66000</v>
          </cell>
          <cell r="H40">
            <v>218280</v>
          </cell>
          <cell r="I40">
            <v>51000</v>
          </cell>
          <cell r="J40">
            <v>90000</v>
          </cell>
          <cell r="K40">
            <v>111000</v>
          </cell>
          <cell r="L40">
            <v>252000</v>
          </cell>
          <cell r="M40">
            <v>120000</v>
          </cell>
          <cell r="N40">
            <v>120000</v>
          </cell>
          <cell r="O40">
            <v>78000</v>
          </cell>
          <cell r="P40">
            <v>318000</v>
          </cell>
          <cell r="T40">
            <v>0</v>
          </cell>
          <cell r="U40">
            <v>788280</v>
          </cell>
          <cell r="X40">
            <v>0</v>
          </cell>
          <cell r="Y40">
            <v>788280</v>
          </cell>
          <cell r="AB40">
            <v>203</v>
          </cell>
          <cell r="AC40">
            <v>0</v>
          </cell>
          <cell r="AD40" t="str">
            <v>SERVICIOS DE VIGILANCIA</v>
          </cell>
          <cell r="AE40">
            <v>78000</v>
          </cell>
          <cell r="AF40">
            <v>788280</v>
          </cell>
        </row>
        <row r="41">
          <cell r="A41">
            <v>20410</v>
          </cell>
          <cell r="B41">
            <v>204</v>
          </cell>
          <cell r="C41">
            <v>10</v>
          </cell>
          <cell r="D41" t="str">
            <v>CAMBIO DE PROYECTO DE CONSTRUCCION</v>
          </cell>
          <cell r="E41">
            <v>700</v>
          </cell>
          <cell r="F41">
            <v>13580</v>
          </cell>
          <cell r="G41">
            <v>65660</v>
          </cell>
          <cell r="H41">
            <v>79940</v>
          </cell>
          <cell r="I41">
            <v>4620</v>
          </cell>
          <cell r="J41">
            <v>3080</v>
          </cell>
          <cell r="K41">
            <v>125020</v>
          </cell>
          <cell r="L41">
            <v>132720</v>
          </cell>
          <cell r="M41">
            <v>11060</v>
          </cell>
          <cell r="N41">
            <v>15540</v>
          </cell>
          <cell r="O41">
            <v>2240</v>
          </cell>
          <cell r="P41">
            <v>28840</v>
          </cell>
          <cell r="T41">
            <v>0</v>
          </cell>
          <cell r="U41">
            <v>241500</v>
          </cell>
          <cell r="X41">
            <v>0</v>
          </cell>
          <cell r="Y41">
            <v>241500</v>
          </cell>
          <cell r="AB41">
            <v>204</v>
          </cell>
          <cell r="AC41">
            <v>10</v>
          </cell>
          <cell r="AD41" t="str">
            <v>CAMBIO DE PROYECTO DE CONSTRUCCION</v>
          </cell>
          <cell r="AE41">
            <v>2240</v>
          </cell>
          <cell r="AF41">
            <v>241500</v>
          </cell>
        </row>
        <row r="42">
          <cell r="A42">
            <v>20411</v>
          </cell>
          <cell r="B42">
            <v>204</v>
          </cell>
          <cell r="C42">
            <v>11</v>
          </cell>
          <cell r="D42" t="str">
            <v>INFORMATIVO DE VALOR CATASTRAL</v>
          </cell>
          <cell r="E42">
            <v>1325128</v>
          </cell>
          <cell r="F42">
            <v>1308160</v>
          </cell>
          <cell r="G42">
            <v>1837500</v>
          </cell>
          <cell r="H42">
            <v>4470788</v>
          </cell>
          <cell r="I42">
            <v>1064840</v>
          </cell>
          <cell r="J42">
            <v>1157240</v>
          </cell>
          <cell r="K42">
            <v>1423660</v>
          </cell>
          <cell r="L42">
            <v>3645740</v>
          </cell>
          <cell r="M42">
            <v>1222060</v>
          </cell>
          <cell r="N42">
            <v>1355480</v>
          </cell>
          <cell r="O42">
            <v>1227380</v>
          </cell>
          <cell r="P42">
            <v>3804920</v>
          </cell>
          <cell r="T42">
            <v>0</v>
          </cell>
          <cell r="U42">
            <v>11921448</v>
          </cell>
          <cell r="X42">
            <v>0</v>
          </cell>
          <cell r="Y42">
            <v>11921448</v>
          </cell>
          <cell r="AB42">
            <v>204</v>
          </cell>
          <cell r="AC42">
            <v>11</v>
          </cell>
          <cell r="AD42" t="str">
            <v>INFORMATIVO DE VALOR CATASTRAL</v>
          </cell>
          <cell r="AE42">
            <v>1227380</v>
          </cell>
          <cell r="AF42">
            <v>11921448</v>
          </cell>
        </row>
        <row r="43">
          <cell r="A43">
            <v>20412</v>
          </cell>
          <cell r="B43">
            <v>204</v>
          </cell>
          <cell r="C43">
            <v>12</v>
          </cell>
          <cell r="D43" t="str">
            <v>AVALUO DE LA SEDUE</v>
          </cell>
          <cell r="E43">
            <v>7700</v>
          </cell>
          <cell r="F43">
            <v>9240</v>
          </cell>
          <cell r="G43">
            <v>6020</v>
          </cell>
          <cell r="H43">
            <v>22960</v>
          </cell>
          <cell r="I43">
            <v>6300</v>
          </cell>
          <cell r="J43">
            <v>10640</v>
          </cell>
          <cell r="K43">
            <v>9940</v>
          </cell>
          <cell r="L43">
            <v>26880</v>
          </cell>
          <cell r="M43">
            <v>6300</v>
          </cell>
          <cell r="N43">
            <v>6720</v>
          </cell>
          <cell r="O43">
            <v>5320</v>
          </cell>
          <cell r="P43">
            <v>18340</v>
          </cell>
          <cell r="T43">
            <v>0</v>
          </cell>
          <cell r="U43">
            <v>68180</v>
          </cell>
          <cell r="X43">
            <v>0</v>
          </cell>
          <cell r="Y43">
            <v>68180</v>
          </cell>
          <cell r="AB43">
            <v>204</v>
          </cell>
          <cell r="AC43">
            <v>12</v>
          </cell>
          <cell r="AD43" t="str">
            <v>AVALUO DE LA SEDUE</v>
          </cell>
          <cell r="AE43">
            <v>5320</v>
          </cell>
          <cell r="AF43">
            <v>68180</v>
          </cell>
        </row>
        <row r="44">
          <cell r="A44">
            <v>20413</v>
          </cell>
          <cell r="B44">
            <v>204</v>
          </cell>
          <cell r="C44">
            <v>13</v>
          </cell>
          <cell r="D44" t="str">
            <v>AVALUO CATASTRAL</v>
          </cell>
          <cell r="E44">
            <v>37222</v>
          </cell>
          <cell r="F44">
            <v>50064</v>
          </cell>
          <cell r="G44">
            <v>53312</v>
          </cell>
          <cell r="H44">
            <v>140598</v>
          </cell>
          <cell r="I44">
            <v>36624</v>
          </cell>
          <cell r="J44">
            <v>55552</v>
          </cell>
          <cell r="K44">
            <v>53816</v>
          </cell>
          <cell r="L44">
            <v>145992</v>
          </cell>
          <cell r="M44">
            <v>63616</v>
          </cell>
          <cell r="N44">
            <v>55272</v>
          </cell>
          <cell r="O44">
            <v>65128</v>
          </cell>
          <cell r="P44">
            <v>184016</v>
          </cell>
          <cell r="T44">
            <v>0</v>
          </cell>
          <cell r="U44">
            <v>470606</v>
          </cell>
          <cell r="X44">
            <v>0</v>
          </cell>
          <cell r="Y44">
            <v>470606</v>
          </cell>
          <cell r="AB44">
            <v>204</v>
          </cell>
          <cell r="AC44">
            <v>13</v>
          </cell>
          <cell r="AD44" t="str">
            <v>AVALUO CATASTRAL</v>
          </cell>
          <cell r="AE44">
            <v>65128</v>
          </cell>
          <cell r="AF44">
            <v>470606</v>
          </cell>
        </row>
        <row r="45">
          <cell r="A45">
            <v>20414</v>
          </cell>
          <cell r="B45">
            <v>204</v>
          </cell>
          <cell r="C45">
            <v>14</v>
          </cell>
          <cell r="D45" t="str">
            <v>CERTIFICACION DE NO INSCRIPCION CATASTRA</v>
          </cell>
          <cell r="E45">
            <v>10554</v>
          </cell>
          <cell r="F45">
            <v>13883</v>
          </cell>
          <cell r="G45">
            <v>17912</v>
          </cell>
          <cell r="H45">
            <v>42349</v>
          </cell>
          <cell r="I45">
            <v>13831</v>
          </cell>
          <cell r="J45">
            <v>14501</v>
          </cell>
          <cell r="K45">
            <v>13436</v>
          </cell>
          <cell r="L45">
            <v>41768</v>
          </cell>
          <cell r="M45">
            <v>9855</v>
          </cell>
          <cell r="N45">
            <v>11112</v>
          </cell>
          <cell r="O45">
            <v>10159</v>
          </cell>
          <cell r="P45">
            <v>31126</v>
          </cell>
          <cell r="T45">
            <v>0</v>
          </cell>
          <cell r="U45">
            <v>115243</v>
          </cell>
          <cell r="X45">
            <v>0</v>
          </cell>
          <cell r="Y45">
            <v>115243</v>
          </cell>
          <cell r="AB45">
            <v>204</v>
          </cell>
          <cell r="AC45">
            <v>14</v>
          </cell>
          <cell r="AD45" t="str">
            <v>CERTIFICACION DE NO INSCRIPCION CATASTRA</v>
          </cell>
          <cell r="AE45">
            <v>10159</v>
          </cell>
          <cell r="AF45">
            <v>115243</v>
          </cell>
        </row>
        <row r="46">
          <cell r="A46">
            <v>20415</v>
          </cell>
          <cell r="B46">
            <v>204</v>
          </cell>
          <cell r="C46">
            <v>15</v>
          </cell>
          <cell r="D46" t="str">
            <v>CERTIFICACIONES</v>
          </cell>
          <cell r="E46">
            <v>3424</v>
          </cell>
          <cell r="F46">
            <v>6509</v>
          </cell>
          <cell r="G46">
            <v>7468</v>
          </cell>
          <cell r="H46">
            <v>17401</v>
          </cell>
          <cell r="I46">
            <v>4964</v>
          </cell>
          <cell r="J46">
            <v>5924</v>
          </cell>
          <cell r="K46">
            <v>8210</v>
          </cell>
          <cell r="L46">
            <v>19098</v>
          </cell>
          <cell r="M46">
            <v>4720</v>
          </cell>
          <cell r="N46">
            <v>5846</v>
          </cell>
          <cell r="O46">
            <v>5053</v>
          </cell>
          <cell r="P46">
            <v>15619</v>
          </cell>
          <cell r="T46">
            <v>0</v>
          </cell>
          <cell r="U46">
            <v>52118</v>
          </cell>
          <cell r="X46">
            <v>0</v>
          </cell>
          <cell r="Y46">
            <v>52118</v>
          </cell>
          <cell r="AB46">
            <v>204</v>
          </cell>
          <cell r="AC46">
            <v>15</v>
          </cell>
          <cell r="AD46" t="str">
            <v>CERTIFICACIONES</v>
          </cell>
          <cell r="AE46">
            <v>5053</v>
          </cell>
          <cell r="AF46">
            <v>52118</v>
          </cell>
        </row>
        <row r="47">
          <cell r="A47">
            <v>20416</v>
          </cell>
          <cell r="B47">
            <v>204</v>
          </cell>
          <cell r="C47">
            <v>16</v>
          </cell>
          <cell r="D47" t="str">
            <v>ACLARACIONES</v>
          </cell>
          <cell r="E47">
            <v>12544</v>
          </cell>
          <cell r="F47">
            <v>6720</v>
          </cell>
          <cell r="G47">
            <v>4508</v>
          </cell>
          <cell r="H47">
            <v>23772</v>
          </cell>
          <cell r="I47">
            <v>1960</v>
          </cell>
          <cell r="J47">
            <v>5258</v>
          </cell>
          <cell r="K47">
            <v>5256</v>
          </cell>
          <cell r="L47">
            <v>12474</v>
          </cell>
          <cell r="M47">
            <v>2911</v>
          </cell>
          <cell r="N47">
            <v>3191</v>
          </cell>
          <cell r="O47">
            <v>5478</v>
          </cell>
          <cell r="P47">
            <v>11580</v>
          </cell>
          <cell r="T47">
            <v>0</v>
          </cell>
          <cell r="U47">
            <v>47826</v>
          </cell>
          <cell r="X47">
            <v>0</v>
          </cell>
          <cell r="Y47">
            <v>47826</v>
          </cell>
          <cell r="AB47">
            <v>204</v>
          </cell>
          <cell r="AC47">
            <v>16</v>
          </cell>
          <cell r="AD47" t="str">
            <v>ACLARACIONES</v>
          </cell>
          <cell r="AE47">
            <v>5478</v>
          </cell>
          <cell r="AF47">
            <v>47826</v>
          </cell>
        </row>
        <row r="48">
          <cell r="A48">
            <v>20417</v>
          </cell>
          <cell r="B48">
            <v>204</v>
          </cell>
          <cell r="C48">
            <v>17</v>
          </cell>
          <cell r="D48" t="str">
            <v>INFORMACION Y UBICACION DE PREDIOS</v>
          </cell>
          <cell r="E48">
            <v>56</v>
          </cell>
          <cell r="F48">
            <v>0</v>
          </cell>
          <cell r="G48">
            <v>224</v>
          </cell>
          <cell r="H48">
            <v>280</v>
          </cell>
          <cell r="I48">
            <v>0</v>
          </cell>
          <cell r="J48">
            <v>112</v>
          </cell>
          <cell r="K48">
            <v>0</v>
          </cell>
          <cell r="L48">
            <v>112</v>
          </cell>
          <cell r="M48">
            <v>56</v>
          </cell>
          <cell r="N48">
            <v>56</v>
          </cell>
          <cell r="O48">
            <v>56</v>
          </cell>
          <cell r="P48">
            <v>168</v>
          </cell>
          <cell r="T48">
            <v>0</v>
          </cell>
          <cell r="U48">
            <v>560</v>
          </cell>
          <cell r="X48">
            <v>0</v>
          </cell>
          <cell r="Y48">
            <v>560</v>
          </cell>
          <cell r="AB48">
            <v>204</v>
          </cell>
          <cell r="AC48">
            <v>17</v>
          </cell>
          <cell r="AD48" t="str">
            <v>INFORMACION Y UBICACION DE PREDIOS</v>
          </cell>
          <cell r="AE48">
            <v>56</v>
          </cell>
          <cell r="AF48">
            <v>560</v>
          </cell>
        </row>
        <row r="49">
          <cell r="A49">
            <v>20418</v>
          </cell>
          <cell r="B49">
            <v>204</v>
          </cell>
          <cell r="C49">
            <v>18</v>
          </cell>
          <cell r="D49" t="str">
            <v>RECTIFICACIONES</v>
          </cell>
          <cell r="E49">
            <v>3023</v>
          </cell>
          <cell r="F49">
            <v>4872</v>
          </cell>
          <cell r="G49">
            <v>6384</v>
          </cell>
          <cell r="H49">
            <v>14279</v>
          </cell>
          <cell r="I49">
            <v>3640</v>
          </cell>
          <cell r="J49">
            <v>3808</v>
          </cell>
          <cell r="K49">
            <v>6552</v>
          </cell>
          <cell r="L49">
            <v>14000</v>
          </cell>
          <cell r="M49">
            <v>5824</v>
          </cell>
          <cell r="N49">
            <v>4591</v>
          </cell>
          <cell r="O49">
            <v>5710</v>
          </cell>
          <cell r="P49">
            <v>16125</v>
          </cell>
          <cell r="T49">
            <v>0</v>
          </cell>
          <cell r="U49">
            <v>44404</v>
          </cell>
          <cell r="X49">
            <v>0</v>
          </cell>
          <cell r="Y49">
            <v>44404</v>
          </cell>
          <cell r="AB49">
            <v>204</v>
          </cell>
          <cell r="AC49">
            <v>18</v>
          </cell>
          <cell r="AD49" t="str">
            <v>RECTIFICACIONES</v>
          </cell>
          <cell r="AE49">
            <v>5710</v>
          </cell>
          <cell r="AF49">
            <v>44404</v>
          </cell>
        </row>
        <row r="50">
          <cell r="A50">
            <v>20419</v>
          </cell>
          <cell r="B50">
            <v>204</v>
          </cell>
          <cell r="C50">
            <v>19</v>
          </cell>
          <cell r="D50" t="str">
            <v>PLANOS DE NUEVAS CONSTRUCCIONES</v>
          </cell>
          <cell r="E50">
            <v>1994825</v>
          </cell>
          <cell r="F50">
            <v>2083190</v>
          </cell>
          <cell r="G50">
            <v>2814260</v>
          </cell>
          <cell r="H50">
            <v>6892275</v>
          </cell>
          <cell r="I50">
            <v>4191677</v>
          </cell>
          <cell r="J50">
            <v>3882238</v>
          </cell>
          <cell r="K50">
            <v>4444900</v>
          </cell>
          <cell r="L50">
            <v>12518815</v>
          </cell>
          <cell r="M50">
            <v>2987982</v>
          </cell>
          <cell r="N50">
            <v>4729370</v>
          </cell>
          <cell r="O50">
            <v>3019179.2</v>
          </cell>
          <cell r="P50">
            <v>10736531.199999999</v>
          </cell>
          <cell r="T50">
            <v>0</v>
          </cell>
          <cell r="U50">
            <v>30147621.199999999</v>
          </cell>
          <cell r="X50">
            <v>0</v>
          </cell>
          <cell r="Y50">
            <v>30147621.199999999</v>
          </cell>
          <cell r="AB50">
            <v>204</v>
          </cell>
          <cell r="AC50">
            <v>19</v>
          </cell>
          <cell r="AD50" t="str">
            <v>PLANOS DE NUEVAS CONSTRUCCIONES</v>
          </cell>
          <cell r="AE50">
            <v>3019179.2</v>
          </cell>
          <cell r="AF50">
            <v>30147621.199999999</v>
          </cell>
        </row>
        <row r="51">
          <cell r="A51">
            <v>20420</v>
          </cell>
          <cell r="B51">
            <v>204</v>
          </cell>
          <cell r="C51">
            <v>20</v>
          </cell>
          <cell r="D51" t="str">
            <v>REGULARIZACION DE CONSTRUCCIONES</v>
          </cell>
          <cell r="E51">
            <v>168645</v>
          </cell>
          <cell r="F51">
            <v>348590</v>
          </cell>
          <cell r="G51">
            <v>672080</v>
          </cell>
          <cell r="H51">
            <v>1189315</v>
          </cell>
          <cell r="I51">
            <v>619255</v>
          </cell>
          <cell r="J51">
            <v>802711</v>
          </cell>
          <cell r="K51">
            <v>577071</v>
          </cell>
          <cell r="L51">
            <v>1999037</v>
          </cell>
          <cell r="M51">
            <v>140197</v>
          </cell>
          <cell r="N51">
            <v>576513</v>
          </cell>
          <cell r="O51">
            <v>348608</v>
          </cell>
          <cell r="P51">
            <v>1065318</v>
          </cell>
          <cell r="T51">
            <v>0</v>
          </cell>
          <cell r="U51">
            <v>4253670</v>
          </cell>
          <cell r="X51">
            <v>0</v>
          </cell>
          <cell r="Y51">
            <v>4253670</v>
          </cell>
          <cell r="AB51">
            <v>204</v>
          </cell>
          <cell r="AC51">
            <v>20</v>
          </cell>
          <cell r="AD51" t="str">
            <v>REGULARIZACION DE CONSTRUCCIONES</v>
          </cell>
          <cell r="AE51">
            <v>348608</v>
          </cell>
          <cell r="AF51">
            <v>4253670</v>
          </cell>
        </row>
        <row r="52">
          <cell r="A52">
            <v>20421</v>
          </cell>
          <cell r="B52">
            <v>204</v>
          </cell>
          <cell r="C52">
            <v>21</v>
          </cell>
          <cell r="D52" t="str">
            <v>PLANO DE FRACCIONAMIENTO</v>
          </cell>
          <cell r="E52">
            <v>209790</v>
          </cell>
          <cell r="F52">
            <v>189744</v>
          </cell>
          <cell r="G52">
            <v>857924</v>
          </cell>
          <cell r="H52">
            <v>1257458</v>
          </cell>
          <cell r="I52">
            <v>258764</v>
          </cell>
          <cell r="J52">
            <v>445883</v>
          </cell>
          <cell r="K52">
            <v>96213</v>
          </cell>
          <cell r="L52">
            <v>800860</v>
          </cell>
          <cell r="M52">
            <v>328898</v>
          </cell>
          <cell r="N52">
            <v>360615</v>
          </cell>
          <cell r="O52">
            <v>169363</v>
          </cell>
          <cell r="P52">
            <v>858876</v>
          </cell>
          <cell r="T52">
            <v>0</v>
          </cell>
          <cell r="U52">
            <v>2917194</v>
          </cell>
          <cell r="X52">
            <v>0</v>
          </cell>
          <cell r="Y52">
            <v>2917194</v>
          </cell>
          <cell r="AB52">
            <v>204</v>
          </cell>
          <cell r="AC52">
            <v>21</v>
          </cell>
          <cell r="AD52" t="str">
            <v>PLANO DE FRACCIONAMIENTO</v>
          </cell>
          <cell r="AE52">
            <v>169363</v>
          </cell>
          <cell r="AF52">
            <v>2917194</v>
          </cell>
        </row>
        <row r="53">
          <cell r="A53">
            <v>20422</v>
          </cell>
          <cell r="B53">
            <v>204</v>
          </cell>
          <cell r="C53">
            <v>22</v>
          </cell>
          <cell r="D53" t="str">
            <v>SUBDIVISIONES Y FUSIONES</v>
          </cell>
          <cell r="E53">
            <v>21969</v>
          </cell>
          <cell r="F53">
            <v>19234</v>
          </cell>
          <cell r="G53">
            <v>20857</v>
          </cell>
          <cell r="H53">
            <v>62060</v>
          </cell>
          <cell r="I53">
            <v>14706</v>
          </cell>
          <cell r="J53">
            <v>20970</v>
          </cell>
          <cell r="K53">
            <v>22087</v>
          </cell>
          <cell r="L53">
            <v>57763</v>
          </cell>
          <cell r="M53">
            <v>19630</v>
          </cell>
          <cell r="N53">
            <v>15607</v>
          </cell>
          <cell r="O53">
            <v>17056</v>
          </cell>
          <cell r="P53">
            <v>52293</v>
          </cell>
          <cell r="T53">
            <v>0</v>
          </cell>
          <cell r="U53">
            <v>172116</v>
          </cell>
          <cell r="X53">
            <v>0</v>
          </cell>
          <cell r="Y53">
            <v>172116</v>
          </cell>
          <cell r="AB53">
            <v>204</v>
          </cell>
          <cell r="AC53">
            <v>22</v>
          </cell>
          <cell r="AD53" t="str">
            <v>SUBDIVISIONES Y FUSIONES</v>
          </cell>
          <cell r="AE53">
            <v>17056</v>
          </cell>
          <cell r="AF53">
            <v>172116</v>
          </cell>
        </row>
        <row r="54">
          <cell r="A54">
            <v>20423</v>
          </cell>
          <cell r="B54">
            <v>204</v>
          </cell>
          <cell r="C54">
            <v>23</v>
          </cell>
          <cell r="D54" t="str">
            <v>DESGLOSES</v>
          </cell>
          <cell r="E54">
            <v>896</v>
          </cell>
          <cell r="F54">
            <v>1064</v>
          </cell>
          <cell r="G54">
            <v>2015</v>
          </cell>
          <cell r="H54">
            <v>3975</v>
          </cell>
          <cell r="I54">
            <v>1064</v>
          </cell>
          <cell r="J54">
            <v>728</v>
          </cell>
          <cell r="K54">
            <v>1792</v>
          </cell>
          <cell r="L54">
            <v>3584</v>
          </cell>
          <cell r="M54">
            <v>504</v>
          </cell>
          <cell r="N54">
            <v>672</v>
          </cell>
          <cell r="O54">
            <v>672</v>
          </cell>
          <cell r="P54">
            <v>1848</v>
          </cell>
          <cell r="T54">
            <v>0</v>
          </cell>
          <cell r="U54">
            <v>9407</v>
          </cell>
          <cell r="X54">
            <v>0</v>
          </cell>
          <cell r="Y54">
            <v>9407</v>
          </cell>
          <cell r="AB54">
            <v>204</v>
          </cell>
          <cell r="AC54">
            <v>23</v>
          </cell>
          <cell r="AD54" t="str">
            <v>DESGLOSES</v>
          </cell>
          <cell r="AE54">
            <v>672</v>
          </cell>
          <cell r="AF54">
            <v>9407</v>
          </cell>
        </row>
        <row r="55">
          <cell r="A55">
            <v>20424</v>
          </cell>
          <cell r="B55">
            <v>204</v>
          </cell>
          <cell r="C55">
            <v>24</v>
          </cell>
          <cell r="D55" t="str">
            <v>RELOTIFICACIONES</v>
          </cell>
          <cell r="E55">
            <v>168</v>
          </cell>
          <cell r="F55">
            <v>447</v>
          </cell>
          <cell r="G55">
            <v>335</v>
          </cell>
          <cell r="H55">
            <v>950</v>
          </cell>
          <cell r="I55">
            <v>0</v>
          </cell>
          <cell r="J55">
            <v>0</v>
          </cell>
          <cell r="K55">
            <v>112</v>
          </cell>
          <cell r="L55">
            <v>112</v>
          </cell>
          <cell r="M55">
            <v>0</v>
          </cell>
          <cell r="N55">
            <v>3685</v>
          </cell>
          <cell r="O55">
            <v>949</v>
          </cell>
          <cell r="P55">
            <v>4634</v>
          </cell>
          <cell r="T55">
            <v>0</v>
          </cell>
          <cell r="U55">
            <v>5696</v>
          </cell>
          <cell r="X55">
            <v>0</v>
          </cell>
          <cell r="Y55">
            <v>5696</v>
          </cell>
          <cell r="AB55">
            <v>204</v>
          </cell>
          <cell r="AC55">
            <v>24</v>
          </cell>
          <cell r="AD55" t="str">
            <v>RELOTIFICACIONES</v>
          </cell>
          <cell r="AE55">
            <v>949</v>
          </cell>
          <cell r="AF55">
            <v>5696</v>
          </cell>
        </row>
        <row r="56">
          <cell r="A56">
            <v>20425</v>
          </cell>
          <cell r="B56">
            <v>204</v>
          </cell>
          <cell r="C56">
            <v>25</v>
          </cell>
          <cell r="D56" t="str">
            <v>RESELLOS</v>
          </cell>
          <cell r="E56">
            <v>2365</v>
          </cell>
          <cell r="F56">
            <v>8063</v>
          </cell>
          <cell r="G56">
            <v>32814</v>
          </cell>
          <cell r="H56">
            <v>43242</v>
          </cell>
          <cell r="I56">
            <v>22960</v>
          </cell>
          <cell r="J56">
            <v>15223</v>
          </cell>
          <cell r="K56">
            <v>8176</v>
          </cell>
          <cell r="L56">
            <v>46359</v>
          </cell>
          <cell r="M56">
            <v>4872</v>
          </cell>
          <cell r="N56">
            <v>13776</v>
          </cell>
          <cell r="O56">
            <v>20887</v>
          </cell>
          <cell r="P56">
            <v>39535</v>
          </cell>
          <cell r="T56">
            <v>0</v>
          </cell>
          <cell r="U56">
            <v>129136</v>
          </cell>
          <cell r="X56">
            <v>0</v>
          </cell>
          <cell r="Y56">
            <v>129136</v>
          </cell>
          <cell r="AB56">
            <v>204</v>
          </cell>
          <cell r="AC56">
            <v>25</v>
          </cell>
          <cell r="AD56" t="str">
            <v>RESELLOS</v>
          </cell>
          <cell r="AE56">
            <v>20887</v>
          </cell>
          <cell r="AF56">
            <v>129136</v>
          </cell>
        </row>
        <row r="57">
          <cell r="A57">
            <v>20426</v>
          </cell>
          <cell r="B57">
            <v>204</v>
          </cell>
          <cell r="C57">
            <v>26</v>
          </cell>
          <cell r="D57" t="str">
            <v>ALTAS</v>
          </cell>
          <cell r="E57">
            <v>5936</v>
          </cell>
          <cell r="F57">
            <v>7336</v>
          </cell>
          <cell r="G57">
            <v>7448</v>
          </cell>
          <cell r="H57">
            <v>20720</v>
          </cell>
          <cell r="I57">
            <v>4312</v>
          </cell>
          <cell r="J57">
            <v>4760</v>
          </cell>
          <cell r="K57">
            <v>5040</v>
          </cell>
          <cell r="L57">
            <v>14112</v>
          </cell>
          <cell r="M57">
            <v>4368</v>
          </cell>
          <cell r="N57">
            <v>4704</v>
          </cell>
          <cell r="O57">
            <v>4368</v>
          </cell>
          <cell r="P57">
            <v>13440</v>
          </cell>
          <cell r="T57">
            <v>0</v>
          </cell>
          <cell r="U57">
            <v>48272</v>
          </cell>
          <cell r="X57">
            <v>0</v>
          </cell>
          <cell r="Y57">
            <v>48272</v>
          </cell>
          <cell r="AB57">
            <v>204</v>
          </cell>
          <cell r="AC57">
            <v>26</v>
          </cell>
          <cell r="AD57" t="str">
            <v>ALTAS</v>
          </cell>
          <cell r="AE57">
            <v>4368</v>
          </cell>
          <cell r="AF57">
            <v>48272</v>
          </cell>
        </row>
        <row r="58">
          <cell r="A58">
            <v>20427</v>
          </cell>
          <cell r="B58">
            <v>204</v>
          </cell>
          <cell r="C58">
            <v>27</v>
          </cell>
          <cell r="D58" t="str">
            <v>OTROS</v>
          </cell>
          <cell r="E58">
            <v>266</v>
          </cell>
          <cell r="F58">
            <v>165</v>
          </cell>
          <cell r="G58">
            <v>23779</v>
          </cell>
          <cell r="H58">
            <v>24210</v>
          </cell>
          <cell r="I58">
            <v>56</v>
          </cell>
          <cell r="J58">
            <v>56</v>
          </cell>
          <cell r="K58">
            <v>0</v>
          </cell>
          <cell r="L58">
            <v>112</v>
          </cell>
          <cell r="M58">
            <v>42329</v>
          </cell>
          <cell r="N58">
            <v>0</v>
          </cell>
          <cell r="O58">
            <v>11292</v>
          </cell>
          <cell r="P58">
            <v>53621</v>
          </cell>
          <cell r="T58">
            <v>0</v>
          </cell>
          <cell r="U58">
            <v>77943</v>
          </cell>
          <cell r="X58">
            <v>0</v>
          </cell>
          <cell r="Y58">
            <v>77943</v>
          </cell>
          <cell r="AB58">
            <v>204</v>
          </cell>
          <cell r="AC58">
            <v>27</v>
          </cell>
          <cell r="AD58" t="str">
            <v>OTROS</v>
          </cell>
          <cell r="AE58">
            <v>11292</v>
          </cell>
          <cell r="AF58">
            <v>77943</v>
          </cell>
        </row>
        <row r="59">
          <cell r="A59">
            <v>20428</v>
          </cell>
          <cell r="B59">
            <v>204</v>
          </cell>
          <cell r="C59">
            <v>28</v>
          </cell>
          <cell r="D59" t="str">
            <v>CONDOMINIO</v>
          </cell>
          <cell r="E59">
            <v>42403</v>
          </cell>
          <cell r="F59">
            <v>32141</v>
          </cell>
          <cell r="G59">
            <v>195463</v>
          </cell>
          <cell r="H59">
            <v>270007</v>
          </cell>
          <cell r="I59">
            <v>77322</v>
          </cell>
          <cell r="J59">
            <v>88782</v>
          </cell>
          <cell r="K59">
            <v>18746</v>
          </cell>
          <cell r="L59">
            <v>184850</v>
          </cell>
          <cell r="M59">
            <v>140196</v>
          </cell>
          <cell r="N59">
            <v>169585</v>
          </cell>
          <cell r="O59">
            <v>26854</v>
          </cell>
          <cell r="P59">
            <v>336635</v>
          </cell>
          <cell r="T59">
            <v>0</v>
          </cell>
          <cell r="U59">
            <v>791492</v>
          </cell>
          <cell r="X59">
            <v>0</v>
          </cell>
          <cell r="Y59">
            <v>791492</v>
          </cell>
          <cell r="AB59">
            <v>204</v>
          </cell>
          <cell r="AC59">
            <v>28</v>
          </cell>
          <cell r="AD59" t="str">
            <v>CONDOMINIO</v>
          </cell>
          <cell r="AE59">
            <v>26854</v>
          </cell>
          <cell r="AF59">
            <v>791492</v>
          </cell>
        </row>
        <row r="60">
          <cell r="A60">
            <v>20429</v>
          </cell>
          <cell r="B60">
            <v>204</v>
          </cell>
          <cell r="C60">
            <v>29</v>
          </cell>
          <cell r="D60" t="str">
            <v>NUMERACION</v>
          </cell>
          <cell r="E60">
            <v>1540</v>
          </cell>
          <cell r="F60">
            <v>1120</v>
          </cell>
          <cell r="G60">
            <v>1820</v>
          </cell>
          <cell r="H60">
            <v>4480</v>
          </cell>
          <cell r="I60">
            <v>1260</v>
          </cell>
          <cell r="J60">
            <v>3780</v>
          </cell>
          <cell r="K60">
            <v>3080</v>
          </cell>
          <cell r="L60">
            <v>8120</v>
          </cell>
          <cell r="M60">
            <v>1540</v>
          </cell>
          <cell r="N60">
            <v>1260</v>
          </cell>
          <cell r="O60">
            <v>2660</v>
          </cell>
          <cell r="P60">
            <v>5460</v>
          </cell>
          <cell r="T60">
            <v>0</v>
          </cell>
          <cell r="U60">
            <v>18060</v>
          </cell>
          <cell r="X60">
            <v>0</v>
          </cell>
          <cell r="Y60">
            <v>18060</v>
          </cell>
          <cell r="AB60">
            <v>204</v>
          </cell>
          <cell r="AC60">
            <v>29</v>
          </cell>
          <cell r="AD60" t="str">
            <v>NUMERACION</v>
          </cell>
          <cell r="AE60">
            <v>2660</v>
          </cell>
          <cell r="AF60">
            <v>18060</v>
          </cell>
        </row>
        <row r="61">
          <cell r="A61">
            <v>20430</v>
          </cell>
          <cell r="B61">
            <v>204</v>
          </cell>
          <cell r="C61">
            <v>30</v>
          </cell>
          <cell r="D61" t="str">
            <v>BAJA DE CONSTRUCCION</v>
          </cell>
          <cell r="E61">
            <v>1388</v>
          </cell>
          <cell r="F61">
            <v>2741</v>
          </cell>
          <cell r="G61">
            <v>2576</v>
          </cell>
          <cell r="H61">
            <v>6705</v>
          </cell>
          <cell r="I61">
            <v>2408</v>
          </cell>
          <cell r="J61">
            <v>3584</v>
          </cell>
          <cell r="K61">
            <v>3864</v>
          </cell>
          <cell r="L61">
            <v>9856</v>
          </cell>
          <cell r="M61">
            <v>2352</v>
          </cell>
          <cell r="N61">
            <v>25312</v>
          </cell>
          <cell r="O61">
            <v>3248</v>
          </cell>
          <cell r="P61">
            <v>30912</v>
          </cell>
          <cell r="T61">
            <v>0</v>
          </cell>
          <cell r="U61">
            <v>47473</v>
          </cell>
          <cell r="X61">
            <v>0</v>
          </cell>
          <cell r="Y61">
            <v>47473</v>
          </cell>
          <cell r="AB61">
            <v>204</v>
          </cell>
          <cell r="AC61">
            <v>30</v>
          </cell>
          <cell r="AD61" t="str">
            <v>BAJA DE CONSTRUCCION</v>
          </cell>
          <cell r="AE61">
            <v>3248</v>
          </cell>
          <cell r="AF61">
            <v>47473</v>
          </cell>
        </row>
        <row r="62">
          <cell r="A62">
            <v>20431</v>
          </cell>
          <cell r="B62">
            <v>204</v>
          </cell>
          <cell r="C62">
            <v>31</v>
          </cell>
          <cell r="D62" t="str">
            <v>COPIAS DE PLANOS</v>
          </cell>
          <cell r="E62">
            <v>37823</v>
          </cell>
          <cell r="F62">
            <v>56271</v>
          </cell>
          <cell r="G62">
            <v>64140</v>
          </cell>
          <cell r="H62">
            <v>158234</v>
          </cell>
          <cell r="I62">
            <v>46377</v>
          </cell>
          <cell r="J62">
            <v>69067.009999999995</v>
          </cell>
          <cell r="K62">
            <v>70525</v>
          </cell>
          <cell r="L62">
            <v>185969.01</v>
          </cell>
          <cell r="M62">
            <v>53972</v>
          </cell>
          <cell r="N62">
            <v>61305</v>
          </cell>
          <cell r="O62">
            <v>52786</v>
          </cell>
          <cell r="P62">
            <v>168063</v>
          </cell>
          <cell r="T62">
            <v>0</v>
          </cell>
          <cell r="U62">
            <v>512266.01</v>
          </cell>
          <cell r="X62">
            <v>0</v>
          </cell>
          <cell r="Y62">
            <v>512266.01</v>
          </cell>
          <cell r="AB62">
            <v>204</v>
          </cell>
          <cell r="AC62">
            <v>31</v>
          </cell>
          <cell r="AD62" t="str">
            <v>COPIAS DE PLANOS</v>
          </cell>
          <cell r="AE62">
            <v>52786</v>
          </cell>
          <cell r="AF62">
            <v>512266.01</v>
          </cell>
        </row>
        <row r="63">
          <cell r="A63">
            <v>20460</v>
          </cell>
          <cell r="B63">
            <v>204</v>
          </cell>
          <cell r="C63">
            <v>60</v>
          </cell>
          <cell r="D63" t="str">
            <v>SUBSIDIOS CAMBIO DE PROYECTO DE CONSTRUC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AB63">
            <v>204</v>
          </cell>
          <cell r="AC63">
            <v>60</v>
          </cell>
          <cell r="AD63" t="str">
            <v>SUBSIDIOS CAMBIO DE PROYECTO DE CONSTRUC</v>
          </cell>
          <cell r="AE63">
            <v>0</v>
          </cell>
          <cell r="AF63">
            <v>0</v>
          </cell>
        </row>
        <row r="64">
          <cell r="A64">
            <v>20461</v>
          </cell>
          <cell r="B64">
            <v>204</v>
          </cell>
          <cell r="C64">
            <v>61</v>
          </cell>
          <cell r="D64" t="str">
            <v>SUBSIDIOS INFORMATIVO DE VALOR CATASTRAL</v>
          </cell>
          <cell r="E64">
            <v>-633360</v>
          </cell>
          <cell r="F64">
            <v>-498540</v>
          </cell>
          <cell r="G64">
            <v>-560700</v>
          </cell>
          <cell r="H64">
            <v>-1692600</v>
          </cell>
          <cell r="I64">
            <v>-327040</v>
          </cell>
          <cell r="J64">
            <v>-376320</v>
          </cell>
          <cell r="K64">
            <v>-409640</v>
          </cell>
          <cell r="L64">
            <v>-1113000</v>
          </cell>
          <cell r="M64">
            <v>-354480</v>
          </cell>
          <cell r="N64">
            <v>-627760</v>
          </cell>
          <cell r="O64">
            <v>-377580</v>
          </cell>
          <cell r="P64">
            <v>-1359820</v>
          </cell>
          <cell r="T64">
            <v>0</v>
          </cell>
          <cell r="U64">
            <v>-4165420</v>
          </cell>
          <cell r="X64">
            <v>0</v>
          </cell>
          <cell r="Y64">
            <v>-4165420</v>
          </cell>
          <cell r="AB64">
            <v>204</v>
          </cell>
          <cell r="AC64">
            <v>61</v>
          </cell>
          <cell r="AD64" t="str">
            <v>SUBSIDIOS INFORMATIVO DE VALOR CATASTRAL</v>
          </cell>
          <cell r="AE64">
            <v>-377580</v>
          </cell>
          <cell r="AF64">
            <v>-4165420</v>
          </cell>
        </row>
        <row r="65">
          <cell r="A65">
            <v>20462</v>
          </cell>
          <cell r="B65">
            <v>204</v>
          </cell>
          <cell r="C65">
            <v>62</v>
          </cell>
          <cell r="D65" t="str">
            <v>SUBSIDIOS AVALUO DE LA SEDUE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AB65">
            <v>204</v>
          </cell>
          <cell r="AC65">
            <v>62</v>
          </cell>
          <cell r="AD65" t="str">
            <v>SUBSIDIOS AVALUO DE LA SEDUE</v>
          </cell>
          <cell r="AE65">
            <v>0</v>
          </cell>
          <cell r="AF65">
            <v>0</v>
          </cell>
        </row>
        <row r="66">
          <cell r="A66">
            <v>20463</v>
          </cell>
          <cell r="B66">
            <v>204</v>
          </cell>
          <cell r="C66">
            <v>63</v>
          </cell>
          <cell r="D66" t="str">
            <v>SUBSIDIOS AVALUO CATASTRAL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-7728</v>
          </cell>
          <cell r="N66">
            <v>0</v>
          </cell>
          <cell r="O66">
            <v>0</v>
          </cell>
          <cell r="P66">
            <v>-7728</v>
          </cell>
          <cell r="T66">
            <v>0</v>
          </cell>
          <cell r="U66">
            <v>-7728</v>
          </cell>
          <cell r="X66">
            <v>0</v>
          </cell>
          <cell r="Y66">
            <v>-7728</v>
          </cell>
          <cell r="AB66">
            <v>204</v>
          </cell>
          <cell r="AC66">
            <v>63</v>
          </cell>
          <cell r="AD66" t="str">
            <v>SUBSIDIOS AVALUO CATASTRAL</v>
          </cell>
          <cell r="AE66">
            <v>0</v>
          </cell>
          <cell r="AF66">
            <v>-7728</v>
          </cell>
        </row>
        <row r="67">
          <cell r="A67">
            <v>20464</v>
          </cell>
          <cell r="B67">
            <v>204</v>
          </cell>
          <cell r="C67">
            <v>64</v>
          </cell>
          <cell r="D67" t="str">
            <v>SUBSIDIOS CERTIF DE NO INSCRIP CATASTRAL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T67">
            <v>0</v>
          </cell>
          <cell r="U67">
            <v>0</v>
          </cell>
          <cell r="X67">
            <v>0</v>
          </cell>
          <cell r="Y67">
            <v>0</v>
          </cell>
          <cell r="AB67">
            <v>204</v>
          </cell>
          <cell r="AC67">
            <v>64</v>
          </cell>
          <cell r="AD67" t="str">
            <v>SUBSIDIOS CERTIF DE NO INSCRIP CATASTRAL</v>
          </cell>
          <cell r="AE67">
            <v>0</v>
          </cell>
          <cell r="AF67">
            <v>0</v>
          </cell>
        </row>
        <row r="68">
          <cell r="A68">
            <v>20465</v>
          </cell>
          <cell r="B68">
            <v>204</v>
          </cell>
          <cell r="C68">
            <v>65</v>
          </cell>
          <cell r="D68" t="str">
            <v>SUBSIDIOS CERTIFICACIONES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T68">
            <v>0</v>
          </cell>
          <cell r="U68">
            <v>0</v>
          </cell>
          <cell r="X68">
            <v>0</v>
          </cell>
          <cell r="Y68">
            <v>0</v>
          </cell>
          <cell r="AB68">
            <v>204</v>
          </cell>
          <cell r="AC68">
            <v>65</v>
          </cell>
          <cell r="AD68" t="str">
            <v>SUBSIDIOS CERTIFICACIONES</v>
          </cell>
          <cell r="AE68">
            <v>0</v>
          </cell>
          <cell r="AF68">
            <v>0</v>
          </cell>
        </row>
        <row r="69">
          <cell r="A69">
            <v>20466</v>
          </cell>
          <cell r="B69">
            <v>204</v>
          </cell>
          <cell r="C69">
            <v>66</v>
          </cell>
          <cell r="D69" t="str">
            <v>SUBSIDIOS ACLARACIONES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AB69">
            <v>204</v>
          </cell>
          <cell r="AC69">
            <v>66</v>
          </cell>
          <cell r="AD69" t="str">
            <v>SUBSIDIOS ACLARACIONES</v>
          </cell>
          <cell r="AE69">
            <v>0</v>
          </cell>
          <cell r="AF69">
            <v>0</v>
          </cell>
        </row>
        <row r="70">
          <cell r="A70">
            <v>20467</v>
          </cell>
          <cell r="B70">
            <v>204</v>
          </cell>
          <cell r="C70">
            <v>67</v>
          </cell>
          <cell r="D70" t="str">
            <v>SUBSIDIOS INFOR Y UBICACION DE PREDIOS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T70">
            <v>0</v>
          </cell>
          <cell r="U70">
            <v>0</v>
          </cell>
          <cell r="X70">
            <v>0</v>
          </cell>
          <cell r="Y70">
            <v>0</v>
          </cell>
          <cell r="AB70">
            <v>204</v>
          </cell>
          <cell r="AC70">
            <v>67</v>
          </cell>
          <cell r="AD70" t="str">
            <v>SUBSIDIOS INFOR Y UBICACION DE PREDIOS</v>
          </cell>
          <cell r="AE70">
            <v>0</v>
          </cell>
          <cell r="AF70">
            <v>0</v>
          </cell>
        </row>
        <row r="71">
          <cell r="A71">
            <v>20468</v>
          </cell>
          <cell r="B71">
            <v>204</v>
          </cell>
          <cell r="C71">
            <v>68</v>
          </cell>
          <cell r="D71" t="str">
            <v>SUBSIDIOS RECTIFICACIONES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T71">
            <v>0</v>
          </cell>
          <cell r="U71">
            <v>0</v>
          </cell>
          <cell r="X71">
            <v>0</v>
          </cell>
          <cell r="Y71">
            <v>0</v>
          </cell>
          <cell r="AB71">
            <v>204</v>
          </cell>
          <cell r="AC71">
            <v>68</v>
          </cell>
          <cell r="AD71" t="str">
            <v>SUBSIDIOS RECTIFICACIONES</v>
          </cell>
          <cell r="AE71">
            <v>0</v>
          </cell>
          <cell r="AF71">
            <v>0</v>
          </cell>
        </row>
        <row r="72">
          <cell r="A72">
            <v>20469</v>
          </cell>
          <cell r="B72">
            <v>204</v>
          </cell>
          <cell r="C72">
            <v>69</v>
          </cell>
          <cell r="D72" t="str">
            <v>SUBSIDIOS PLANOS DE NUEVAS CONSTRUCC</v>
          </cell>
          <cell r="E72">
            <v>0</v>
          </cell>
          <cell r="F72">
            <v>-179027</v>
          </cell>
          <cell r="G72">
            <v>-89208</v>
          </cell>
          <cell r="H72">
            <v>-268235</v>
          </cell>
          <cell r="I72">
            <v>-24065</v>
          </cell>
          <cell r="J72">
            <v>-253270</v>
          </cell>
          <cell r="K72">
            <v>-385281</v>
          </cell>
          <cell r="L72">
            <v>-662616</v>
          </cell>
          <cell r="M72">
            <v>-104699</v>
          </cell>
          <cell r="N72">
            <v>-538306</v>
          </cell>
          <cell r="O72">
            <v>-571050</v>
          </cell>
          <cell r="P72">
            <v>-1214055</v>
          </cell>
          <cell r="T72">
            <v>0</v>
          </cell>
          <cell r="U72">
            <v>-2144906</v>
          </cell>
          <cell r="X72">
            <v>0</v>
          </cell>
          <cell r="Y72">
            <v>-2144906</v>
          </cell>
          <cell r="AB72">
            <v>204</v>
          </cell>
          <cell r="AC72">
            <v>69</v>
          </cell>
          <cell r="AD72" t="str">
            <v>SUBSIDIOS PLANOS DE NUEVAS CONSTRUCC</v>
          </cell>
          <cell r="AE72">
            <v>-571050</v>
          </cell>
          <cell r="AF72">
            <v>-2144906</v>
          </cell>
        </row>
        <row r="73">
          <cell r="A73">
            <v>20470</v>
          </cell>
          <cell r="B73">
            <v>204</v>
          </cell>
          <cell r="C73">
            <v>70</v>
          </cell>
          <cell r="D73" t="str">
            <v>SUBSIDIOS REGULARIZACION DE CONSTRUCC</v>
          </cell>
          <cell r="E73">
            <v>0</v>
          </cell>
          <cell r="F73">
            <v>0</v>
          </cell>
          <cell r="G73">
            <v>-6650</v>
          </cell>
          <cell r="H73">
            <v>-6650</v>
          </cell>
          <cell r="I73">
            <v>0</v>
          </cell>
          <cell r="J73">
            <v>-310</v>
          </cell>
          <cell r="K73">
            <v>-17442</v>
          </cell>
          <cell r="L73">
            <v>-17752</v>
          </cell>
          <cell r="M73">
            <v>-20</v>
          </cell>
          <cell r="N73">
            <v>-1727</v>
          </cell>
          <cell r="O73">
            <v>-2831</v>
          </cell>
          <cell r="P73">
            <v>-4578</v>
          </cell>
          <cell r="T73">
            <v>0</v>
          </cell>
          <cell r="U73">
            <v>-28980</v>
          </cell>
          <cell r="X73">
            <v>0</v>
          </cell>
          <cell r="Y73">
            <v>-28980</v>
          </cell>
          <cell r="AB73">
            <v>204</v>
          </cell>
          <cell r="AC73">
            <v>70</v>
          </cell>
          <cell r="AD73" t="str">
            <v>SUBSIDIOS REGULARIZACION DE CONSTRUCC</v>
          </cell>
          <cell r="AE73">
            <v>-2831</v>
          </cell>
          <cell r="AF73">
            <v>-28980</v>
          </cell>
        </row>
        <row r="74">
          <cell r="A74">
            <v>20471</v>
          </cell>
          <cell r="B74">
            <v>204</v>
          </cell>
          <cell r="C74">
            <v>71</v>
          </cell>
          <cell r="D74" t="str">
            <v>SUBSIDIOS PLANO DE FRACCIONAMIENTO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AB74">
            <v>204</v>
          </cell>
          <cell r="AC74">
            <v>71</v>
          </cell>
          <cell r="AD74" t="str">
            <v>SUBSIDIOS PLANO DE FRACCIONAMIENTO</v>
          </cell>
          <cell r="AE74">
            <v>0</v>
          </cell>
          <cell r="AF74">
            <v>0</v>
          </cell>
        </row>
        <row r="75">
          <cell r="A75">
            <v>20472</v>
          </cell>
          <cell r="B75">
            <v>204</v>
          </cell>
          <cell r="C75">
            <v>72</v>
          </cell>
          <cell r="D75" t="str">
            <v>SUBSIDIOS SUBDIVISIONES Y FUSIONES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204</v>
          </cell>
          <cell r="AC75">
            <v>72</v>
          </cell>
          <cell r="AD75" t="str">
            <v>SUBSIDIOS SUBDIVISIONES Y FUSIONES</v>
          </cell>
          <cell r="AE75">
            <v>0</v>
          </cell>
          <cell r="AF75">
            <v>0</v>
          </cell>
        </row>
        <row r="76">
          <cell r="A76">
            <v>20473</v>
          </cell>
          <cell r="B76">
            <v>204</v>
          </cell>
          <cell r="C76">
            <v>73</v>
          </cell>
          <cell r="D76" t="str">
            <v>SUBSIDIOS DESGLOSES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AB76">
            <v>204</v>
          </cell>
          <cell r="AC76">
            <v>73</v>
          </cell>
          <cell r="AD76" t="str">
            <v>SUBSIDIOS DESGLOSES</v>
          </cell>
          <cell r="AE76">
            <v>0</v>
          </cell>
          <cell r="AF76">
            <v>0</v>
          </cell>
        </row>
        <row r="77">
          <cell r="A77">
            <v>20474</v>
          </cell>
          <cell r="B77">
            <v>204</v>
          </cell>
          <cell r="C77">
            <v>74</v>
          </cell>
          <cell r="D77" t="str">
            <v>SUBSIDIOS RELOTIFICACIONES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X77">
            <v>0</v>
          </cell>
          <cell r="Y77">
            <v>0</v>
          </cell>
          <cell r="AB77">
            <v>204</v>
          </cell>
          <cell r="AC77">
            <v>74</v>
          </cell>
          <cell r="AD77" t="str">
            <v>SUBSIDIOS RELOTIFICACIONES</v>
          </cell>
          <cell r="AE77">
            <v>0</v>
          </cell>
          <cell r="AF77">
            <v>0</v>
          </cell>
        </row>
        <row r="78">
          <cell r="A78">
            <v>20475</v>
          </cell>
          <cell r="B78">
            <v>204</v>
          </cell>
          <cell r="C78">
            <v>75</v>
          </cell>
          <cell r="D78" t="str">
            <v>SUBSIDIOS RESELLOS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X78">
            <v>0</v>
          </cell>
          <cell r="Y78">
            <v>0</v>
          </cell>
          <cell r="AB78">
            <v>204</v>
          </cell>
          <cell r="AC78">
            <v>75</v>
          </cell>
          <cell r="AD78" t="str">
            <v>SUBSIDIOS RESELLOS</v>
          </cell>
          <cell r="AE78">
            <v>0</v>
          </cell>
          <cell r="AF78">
            <v>0</v>
          </cell>
        </row>
        <row r="79">
          <cell r="A79">
            <v>20476</v>
          </cell>
          <cell r="B79">
            <v>204</v>
          </cell>
          <cell r="C79">
            <v>76</v>
          </cell>
          <cell r="D79" t="str">
            <v>SUBSIDIOS ALTAS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X79">
            <v>0</v>
          </cell>
          <cell r="Y79">
            <v>0</v>
          </cell>
          <cell r="AB79">
            <v>204</v>
          </cell>
          <cell r="AC79">
            <v>76</v>
          </cell>
          <cell r="AD79" t="str">
            <v>SUBSIDIOS ALTAS</v>
          </cell>
          <cell r="AE79">
            <v>0</v>
          </cell>
          <cell r="AF79">
            <v>0</v>
          </cell>
        </row>
        <row r="80">
          <cell r="A80">
            <v>20477</v>
          </cell>
          <cell r="B80">
            <v>204</v>
          </cell>
          <cell r="C80">
            <v>77</v>
          </cell>
          <cell r="D80" t="str">
            <v>SUBSIDIOS OTROS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X80">
            <v>0</v>
          </cell>
          <cell r="Y80">
            <v>0</v>
          </cell>
          <cell r="AB80">
            <v>204</v>
          </cell>
          <cell r="AC80">
            <v>77</v>
          </cell>
          <cell r="AD80" t="str">
            <v>SUBSIDIOS OTROS</v>
          </cell>
          <cell r="AE80">
            <v>0</v>
          </cell>
          <cell r="AF80">
            <v>0</v>
          </cell>
        </row>
        <row r="81">
          <cell r="A81">
            <v>20478</v>
          </cell>
          <cell r="B81">
            <v>204</v>
          </cell>
          <cell r="C81">
            <v>78</v>
          </cell>
          <cell r="D81" t="str">
            <v>SUBSIDIOS CONDOMINIO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X81">
            <v>0</v>
          </cell>
          <cell r="Y81">
            <v>0</v>
          </cell>
          <cell r="AB81">
            <v>204</v>
          </cell>
          <cell r="AC81">
            <v>78</v>
          </cell>
          <cell r="AD81" t="str">
            <v>SUBSIDIOS CONDOMINIO</v>
          </cell>
          <cell r="AE81">
            <v>0</v>
          </cell>
          <cell r="AF81">
            <v>0</v>
          </cell>
        </row>
        <row r="82">
          <cell r="A82">
            <v>20479</v>
          </cell>
          <cell r="B82">
            <v>204</v>
          </cell>
          <cell r="C82">
            <v>79</v>
          </cell>
          <cell r="D82" t="str">
            <v>SUBSIDIOS NUMERACION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T82">
            <v>0</v>
          </cell>
          <cell r="U82">
            <v>0</v>
          </cell>
          <cell r="X82">
            <v>0</v>
          </cell>
          <cell r="Y82">
            <v>0</v>
          </cell>
          <cell r="AB82">
            <v>204</v>
          </cell>
          <cell r="AC82">
            <v>79</v>
          </cell>
          <cell r="AD82" t="str">
            <v>SUBSIDIOS NUMERACION</v>
          </cell>
          <cell r="AE82">
            <v>0</v>
          </cell>
          <cell r="AF82">
            <v>0</v>
          </cell>
        </row>
        <row r="83">
          <cell r="A83">
            <v>20480</v>
          </cell>
          <cell r="B83">
            <v>204</v>
          </cell>
          <cell r="C83">
            <v>80</v>
          </cell>
          <cell r="D83" t="str">
            <v>SUBSIDIOS BAJA DE CONSTRUCCION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AB83">
            <v>204</v>
          </cell>
          <cell r="AC83">
            <v>80</v>
          </cell>
          <cell r="AD83" t="str">
            <v>SUBSIDIOS BAJA DE CONSTRUCCION</v>
          </cell>
          <cell r="AE83">
            <v>0</v>
          </cell>
          <cell r="AF83">
            <v>0</v>
          </cell>
        </row>
        <row r="84">
          <cell r="A84">
            <v>20481</v>
          </cell>
          <cell r="B84">
            <v>204</v>
          </cell>
          <cell r="C84">
            <v>81</v>
          </cell>
          <cell r="D84" t="str">
            <v>SUBSIDIOS COPIAS DE PLANOS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T84">
            <v>0</v>
          </cell>
          <cell r="U84">
            <v>0</v>
          </cell>
          <cell r="X84">
            <v>0</v>
          </cell>
          <cell r="Y84">
            <v>0</v>
          </cell>
          <cell r="AB84">
            <v>204</v>
          </cell>
          <cell r="AC84">
            <v>81</v>
          </cell>
          <cell r="AD84" t="str">
            <v>SUBSIDIOS COPIAS DE PLANOS</v>
          </cell>
          <cell r="AE84">
            <v>0</v>
          </cell>
          <cell r="AF84">
            <v>0</v>
          </cell>
        </row>
        <row r="85">
          <cell r="A85">
            <v>20500</v>
          </cell>
          <cell r="B85">
            <v>205</v>
          </cell>
          <cell r="C85">
            <v>0</v>
          </cell>
          <cell r="D85" t="str">
            <v>SERV.SECRETARIA DESARROLLO SUSTENTATABLE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AB85">
            <v>205</v>
          </cell>
          <cell r="AC85">
            <v>0</v>
          </cell>
          <cell r="AD85" t="str">
            <v>SERV SRIA DESARROLLO SUSTENTATABLE</v>
          </cell>
          <cell r="AE85">
            <v>0</v>
          </cell>
          <cell r="AF85">
            <v>0</v>
          </cell>
        </row>
        <row r="86">
          <cell r="A86">
            <v>20501</v>
          </cell>
          <cell r="B86">
            <v>205</v>
          </cell>
          <cell r="C86">
            <v>1</v>
          </cell>
          <cell r="D86" t="str">
            <v>PRESTADOS D/SERV.EN MATERIA D/IMPCT AMBI</v>
          </cell>
          <cell r="E86">
            <v>7650</v>
          </cell>
          <cell r="F86">
            <v>3825</v>
          </cell>
          <cell r="G86">
            <v>30712</v>
          </cell>
          <cell r="H86">
            <v>42187</v>
          </cell>
          <cell r="I86">
            <v>3825</v>
          </cell>
          <cell r="J86">
            <v>26775</v>
          </cell>
          <cell r="K86">
            <v>22950</v>
          </cell>
          <cell r="L86">
            <v>53550</v>
          </cell>
          <cell r="M86">
            <v>7650</v>
          </cell>
          <cell r="N86">
            <v>11475</v>
          </cell>
          <cell r="O86">
            <v>15356.01</v>
          </cell>
          <cell r="P86">
            <v>34481.01</v>
          </cell>
          <cell r="T86">
            <v>0</v>
          </cell>
          <cell r="U86">
            <v>130218.01000000001</v>
          </cell>
          <cell r="X86">
            <v>0</v>
          </cell>
          <cell r="Y86">
            <v>130218.01</v>
          </cell>
          <cell r="AB86">
            <v>205</v>
          </cell>
          <cell r="AC86">
            <v>1</v>
          </cell>
          <cell r="AD86" t="str">
            <v>PRESTADOS D/SERV.EN MATERIA D/IMPCT AMBI</v>
          </cell>
          <cell r="AE86">
            <v>15356.01</v>
          </cell>
          <cell r="AF86">
            <v>130218.01</v>
          </cell>
        </row>
        <row r="87">
          <cell r="A87">
            <v>20502</v>
          </cell>
          <cell r="B87">
            <v>205</v>
          </cell>
          <cell r="C87">
            <v>2</v>
          </cell>
          <cell r="D87" t="str">
            <v>INFORME PREVENTIVO</v>
          </cell>
          <cell r="E87">
            <v>0</v>
          </cell>
          <cell r="F87">
            <v>31410</v>
          </cell>
          <cell r="G87">
            <v>31410</v>
          </cell>
          <cell r="H87">
            <v>62820</v>
          </cell>
          <cell r="I87">
            <v>0</v>
          </cell>
          <cell r="J87">
            <v>20940</v>
          </cell>
          <cell r="K87">
            <v>10470</v>
          </cell>
          <cell r="L87">
            <v>31410</v>
          </cell>
          <cell r="M87">
            <v>52350</v>
          </cell>
          <cell r="N87">
            <v>41880</v>
          </cell>
          <cell r="O87">
            <v>20940</v>
          </cell>
          <cell r="P87">
            <v>115170</v>
          </cell>
          <cell r="T87">
            <v>0</v>
          </cell>
          <cell r="U87">
            <v>209400</v>
          </cell>
          <cell r="X87">
            <v>0</v>
          </cell>
          <cell r="Y87">
            <v>209400</v>
          </cell>
          <cell r="AB87">
            <v>205</v>
          </cell>
          <cell r="AC87">
            <v>2</v>
          </cell>
          <cell r="AD87" t="str">
            <v>INFORME PREVENTIVO</v>
          </cell>
          <cell r="AE87">
            <v>20940</v>
          </cell>
          <cell r="AF87">
            <v>209400</v>
          </cell>
        </row>
        <row r="88">
          <cell r="A88">
            <v>20503</v>
          </cell>
          <cell r="B88">
            <v>205</v>
          </cell>
          <cell r="C88">
            <v>3</v>
          </cell>
          <cell r="D88" t="str">
            <v>MIA GENERAL</v>
          </cell>
          <cell r="E88">
            <v>104700</v>
          </cell>
          <cell r="F88">
            <v>209400</v>
          </cell>
          <cell r="G88">
            <v>230340.01</v>
          </cell>
          <cell r="H88">
            <v>544440.01</v>
          </cell>
          <cell r="I88">
            <v>230340</v>
          </cell>
          <cell r="J88">
            <v>293160</v>
          </cell>
          <cell r="K88">
            <v>293160</v>
          </cell>
          <cell r="L88">
            <v>816660</v>
          </cell>
          <cell r="M88">
            <v>251280</v>
          </cell>
          <cell r="N88">
            <v>293160.01</v>
          </cell>
          <cell r="O88">
            <v>167520</v>
          </cell>
          <cell r="P88">
            <v>711960.01</v>
          </cell>
          <cell r="T88">
            <v>0</v>
          </cell>
          <cell r="U88">
            <v>2073060.02</v>
          </cell>
          <cell r="X88">
            <v>0</v>
          </cell>
          <cell r="Y88">
            <v>2073060.02</v>
          </cell>
          <cell r="AB88">
            <v>205</v>
          </cell>
          <cell r="AC88">
            <v>3</v>
          </cell>
          <cell r="AD88" t="str">
            <v>MIA GENERAL</v>
          </cell>
          <cell r="AE88">
            <v>167520</v>
          </cell>
          <cell r="AF88">
            <v>2073060.02</v>
          </cell>
        </row>
        <row r="89">
          <cell r="A89">
            <v>20504</v>
          </cell>
          <cell r="B89">
            <v>205</v>
          </cell>
          <cell r="C89">
            <v>4</v>
          </cell>
          <cell r="D89" t="str">
            <v>MIA INDUSTRIAL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20940</v>
          </cell>
          <cell r="J89">
            <v>20940</v>
          </cell>
          <cell r="K89">
            <v>31410.01</v>
          </cell>
          <cell r="L89">
            <v>73290.009999999995</v>
          </cell>
          <cell r="M89">
            <v>0</v>
          </cell>
          <cell r="N89">
            <v>20940</v>
          </cell>
          <cell r="O89">
            <v>0</v>
          </cell>
          <cell r="P89">
            <v>20940</v>
          </cell>
          <cell r="T89">
            <v>0</v>
          </cell>
          <cell r="U89">
            <v>94230.01</v>
          </cell>
          <cell r="X89">
            <v>0</v>
          </cell>
          <cell r="Y89">
            <v>94230.01</v>
          </cell>
          <cell r="AB89">
            <v>205</v>
          </cell>
          <cell r="AC89">
            <v>4</v>
          </cell>
          <cell r="AD89" t="str">
            <v>MIA INDUSTRIAL</v>
          </cell>
          <cell r="AE89">
            <v>0</v>
          </cell>
          <cell r="AF89">
            <v>94230.01</v>
          </cell>
        </row>
        <row r="90">
          <cell r="A90">
            <v>20505</v>
          </cell>
          <cell r="B90">
            <v>205</v>
          </cell>
          <cell r="C90">
            <v>5</v>
          </cell>
          <cell r="D90" t="str">
            <v>ANALISIS DE RIESGO</v>
          </cell>
          <cell r="E90">
            <v>0</v>
          </cell>
          <cell r="F90">
            <v>20940</v>
          </cell>
          <cell r="G90">
            <v>85659</v>
          </cell>
          <cell r="H90">
            <v>106599</v>
          </cell>
          <cell r="I90">
            <v>21806</v>
          </cell>
          <cell r="J90">
            <v>106599</v>
          </cell>
          <cell r="K90">
            <v>83760</v>
          </cell>
          <cell r="L90">
            <v>212165</v>
          </cell>
          <cell r="M90">
            <v>146580</v>
          </cell>
          <cell r="N90">
            <v>146580</v>
          </cell>
          <cell r="O90">
            <v>62820</v>
          </cell>
          <cell r="P90">
            <v>355980</v>
          </cell>
          <cell r="T90">
            <v>0</v>
          </cell>
          <cell r="U90">
            <v>674744</v>
          </cell>
          <cell r="X90">
            <v>0</v>
          </cell>
          <cell r="Y90">
            <v>674744</v>
          </cell>
          <cell r="AB90">
            <v>205</v>
          </cell>
          <cell r="AC90">
            <v>5</v>
          </cell>
          <cell r="AD90" t="str">
            <v>ANALISIS DE RIESGO</v>
          </cell>
          <cell r="AE90">
            <v>62820</v>
          </cell>
          <cell r="AF90">
            <v>674744</v>
          </cell>
        </row>
        <row r="91">
          <cell r="A91">
            <v>20506</v>
          </cell>
          <cell r="B91">
            <v>205</v>
          </cell>
          <cell r="C91">
            <v>6</v>
          </cell>
          <cell r="D91" t="str">
            <v>GENERADOR DE RESIDUOS DE MANEJO ESPECIAL</v>
          </cell>
          <cell r="E91">
            <v>15192</v>
          </cell>
          <cell r="F91">
            <v>17091</v>
          </cell>
          <cell r="G91">
            <v>39879</v>
          </cell>
          <cell r="H91">
            <v>72162</v>
          </cell>
          <cell r="I91">
            <v>30384</v>
          </cell>
          <cell r="J91">
            <v>60768</v>
          </cell>
          <cell r="K91">
            <v>15192</v>
          </cell>
          <cell r="L91">
            <v>106344</v>
          </cell>
          <cell r="M91">
            <v>30384</v>
          </cell>
          <cell r="N91">
            <v>22788</v>
          </cell>
          <cell r="O91">
            <v>28485</v>
          </cell>
          <cell r="P91">
            <v>81657</v>
          </cell>
          <cell r="T91">
            <v>0</v>
          </cell>
          <cell r="U91">
            <v>260163</v>
          </cell>
          <cell r="X91">
            <v>0</v>
          </cell>
          <cell r="Y91">
            <v>260163</v>
          </cell>
          <cell r="AB91">
            <v>205</v>
          </cell>
          <cell r="AC91">
            <v>6</v>
          </cell>
          <cell r="AD91" t="str">
            <v>GENERADOR DE RESIDUOS DE MANEJO ESPECIAL</v>
          </cell>
          <cell r="AE91">
            <v>28485</v>
          </cell>
          <cell r="AF91">
            <v>260163</v>
          </cell>
        </row>
        <row r="92">
          <cell r="A92">
            <v>20507</v>
          </cell>
          <cell r="B92">
            <v>205</v>
          </cell>
          <cell r="C92">
            <v>7</v>
          </cell>
          <cell r="D92" t="str">
            <v>RECOLECTOR</v>
          </cell>
          <cell r="E92">
            <v>5697</v>
          </cell>
          <cell r="F92">
            <v>0</v>
          </cell>
          <cell r="G92">
            <v>5697</v>
          </cell>
          <cell r="H92">
            <v>11394</v>
          </cell>
          <cell r="I92">
            <v>1899</v>
          </cell>
          <cell r="J92">
            <v>13293</v>
          </cell>
          <cell r="K92">
            <v>7596</v>
          </cell>
          <cell r="L92">
            <v>22788</v>
          </cell>
          <cell r="M92">
            <v>15192</v>
          </cell>
          <cell r="N92">
            <v>15192</v>
          </cell>
          <cell r="O92">
            <v>7596</v>
          </cell>
          <cell r="P92">
            <v>37980</v>
          </cell>
          <cell r="T92">
            <v>0</v>
          </cell>
          <cell r="U92">
            <v>72162</v>
          </cell>
          <cell r="X92">
            <v>0</v>
          </cell>
          <cell r="Y92">
            <v>72162</v>
          </cell>
          <cell r="AB92">
            <v>205</v>
          </cell>
          <cell r="AC92">
            <v>7</v>
          </cell>
          <cell r="AD92" t="str">
            <v>RECOLECTOR</v>
          </cell>
          <cell r="AE92">
            <v>7596</v>
          </cell>
          <cell r="AF92">
            <v>72162</v>
          </cell>
        </row>
        <row r="93">
          <cell r="A93">
            <v>20508</v>
          </cell>
          <cell r="B93">
            <v>205</v>
          </cell>
          <cell r="C93">
            <v>8</v>
          </cell>
          <cell r="D93" t="str">
            <v>TRANSPORTISTA</v>
          </cell>
          <cell r="E93">
            <v>9495</v>
          </cell>
          <cell r="F93">
            <v>7629</v>
          </cell>
          <cell r="G93">
            <v>15192</v>
          </cell>
          <cell r="H93">
            <v>32316</v>
          </cell>
          <cell r="I93">
            <v>15192</v>
          </cell>
          <cell r="J93">
            <v>32415</v>
          </cell>
          <cell r="K93">
            <v>26586</v>
          </cell>
          <cell r="L93">
            <v>74193</v>
          </cell>
          <cell r="M93">
            <v>15192</v>
          </cell>
          <cell r="N93">
            <v>30384</v>
          </cell>
          <cell r="O93">
            <v>26586</v>
          </cell>
          <cell r="P93">
            <v>72162</v>
          </cell>
          <cell r="T93">
            <v>0</v>
          </cell>
          <cell r="U93">
            <v>178671</v>
          </cell>
          <cell r="X93">
            <v>0</v>
          </cell>
          <cell r="Y93">
            <v>178671</v>
          </cell>
          <cell r="AB93">
            <v>205</v>
          </cell>
          <cell r="AC93">
            <v>8</v>
          </cell>
          <cell r="AD93" t="str">
            <v>TRANSPORTISTA</v>
          </cell>
          <cell r="AE93">
            <v>26586</v>
          </cell>
          <cell r="AF93">
            <v>178671</v>
          </cell>
        </row>
        <row r="94">
          <cell r="A94">
            <v>20509</v>
          </cell>
          <cell r="B94">
            <v>205</v>
          </cell>
          <cell r="C94">
            <v>9</v>
          </cell>
          <cell r="D94" t="str">
            <v>RECICLADOR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1899</v>
          </cell>
          <cell r="K94">
            <v>0</v>
          </cell>
          <cell r="L94">
            <v>1899</v>
          </cell>
          <cell r="M94">
            <v>0</v>
          </cell>
          <cell r="N94">
            <v>412</v>
          </cell>
          <cell r="O94">
            <v>0</v>
          </cell>
          <cell r="P94">
            <v>412</v>
          </cell>
          <cell r="T94">
            <v>0</v>
          </cell>
          <cell r="U94">
            <v>2311</v>
          </cell>
          <cell r="X94">
            <v>0</v>
          </cell>
          <cell r="Y94">
            <v>2311</v>
          </cell>
          <cell r="AB94">
            <v>205</v>
          </cell>
          <cell r="AC94">
            <v>9</v>
          </cell>
          <cell r="AD94" t="str">
            <v>RECICLADOR</v>
          </cell>
          <cell r="AE94">
            <v>0</v>
          </cell>
          <cell r="AF94">
            <v>2311</v>
          </cell>
        </row>
        <row r="95">
          <cell r="A95">
            <v>20510</v>
          </cell>
          <cell r="B95">
            <v>205</v>
          </cell>
          <cell r="C95">
            <v>10</v>
          </cell>
          <cell r="D95" t="str">
            <v>REUSO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205</v>
          </cell>
          <cell r="AC95">
            <v>10</v>
          </cell>
          <cell r="AD95" t="str">
            <v>REUSO</v>
          </cell>
          <cell r="AE95">
            <v>0</v>
          </cell>
          <cell r="AF95">
            <v>0</v>
          </cell>
        </row>
        <row r="96">
          <cell r="A96">
            <v>20511</v>
          </cell>
          <cell r="B96">
            <v>205</v>
          </cell>
          <cell r="C96">
            <v>11</v>
          </cell>
          <cell r="D96" t="str">
            <v>DISP.FINAL D/RESIDUOS DE MANEJO ESPECIAL</v>
          </cell>
          <cell r="E96">
            <v>15103.84</v>
          </cell>
          <cell r="F96">
            <v>17091</v>
          </cell>
          <cell r="G96">
            <v>41778</v>
          </cell>
          <cell r="H96">
            <v>73972.84</v>
          </cell>
          <cell r="I96">
            <v>28485</v>
          </cell>
          <cell r="J96">
            <v>56970</v>
          </cell>
          <cell r="K96">
            <v>15192</v>
          </cell>
          <cell r="L96">
            <v>100647</v>
          </cell>
          <cell r="M96">
            <v>28485</v>
          </cell>
          <cell r="N96">
            <v>22788</v>
          </cell>
          <cell r="O96">
            <v>30384</v>
          </cell>
          <cell r="P96">
            <v>81657</v>
          </cell>
          <cell r="T96">
            <v>0</v>
          </cell>
          <cell r="U96">
            <v>256276.84</v>
          </cell>
          <cell r="X96">
            <v>0</v>
          </cell>
          <cell r="Y96">
            <v>256276.84</v>
          </cell>
          <cell r="AB96">
            <v>205</v>
          </cell>
          <cell r="AC96">
            <v>11</v>
          </cell>
          <cell r="AD96" t="str">
            <v>DISP.FINAL D/RESIDUOS DE MANEJO ESPECIAL</v>
          </cell>
          <cell r="AE96">
            <v>30384</v>
          </cell>
          <cell r="AF96">
            <v>256276.84</v>
          </cell>
        </row>
        <row r="97">
          <cell r="A97">
            <v>20512</v>
          </cell>
          <cell r="B97">
            <v>205</v>
          </cell>
          <cell r="C97">
            <v>12</v>
          </cell>
          <cell r="D97" t="str">
            <v>RELLENOS SANITARIOS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78734</v>
          </cell>
          <cell r="K97">
            <v>0</v>
          </cell>
          <cell r="L97">
            <v>78734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T97">
            <v>0</v>
          </cell>
          <cell r="U97">
            <v>78734</v>
          </cell>
          <cell r="X97">
            <v>0</v>
          </cell>
          <cell r="Y97">
            <v>78734</v>
          </cell>
          <cell r="AB97">
            <v>205</v>
          </cell>
          <cell r="AC97">
            <v>12</v>
          </cell>
          <cell r="AD97" t="str">
            <v>RELLENOS SANITARIOS</v>
          </cell>
          <cell r="AE97">
            <v>0</v>
          </cell>
          <cell r="AF97">
            <v>78734</v>
          </cell>
        </row>
        <row r="98">
          <cell r="A98">
            <v>20513</v>
          </cell>
          <cell r="B98">
            <v>205</v>
          </cell>
          <cell r="C98">
            <v>13</v>
          </cell>
          <cell r="D98" t="str">
            <v>ESCOMBRERAS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  <cell r="AB98">
            <v>205</v>
          </cell>
          <cell r="AC98">
            <v>13</v>
          </cell>
          <cell r="AD98" t="str">
            <v>ESCOMBRERAS</v>
          </cell>
          <cell r="AE98">
            <v>0</v>
          </cell>
          <cell r="AF98">
            <v>0</v>
          </cell>
        </row>
        <row r="99">
          <cell r="A99">
            <v>20514</v>
          </cell>
          <cell r="B99">
            <v>205</v>
          </cell>
          <cell r="C99">
            <v>14</v>
          </cell>
          <cell r="D99" t="str">
            <v>PLANTAS D/TRATAMIENTOS TERMICOS D/RESIDU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T99">
            <v>0</v>
          </cell>
          <cell r="U99">
            <v>0</v>
          </cell>
          <cell r="X99">
            <v>0</v>
          </cell>
          <cell r="Y99">
            <v>0</v>
          </cell>
          <cell r="AB99">
            <v>205</v>
          </cell>
          <cell r="AC99">
            <v>14</v>
          </cell>
          <cell r="AD99" t="str">
            <v>PLANTAS D/TRATAMIENTOS TERMICOS D/RESIDU</v>
          </cell>
          <cell r="AE99">
            <v>0</v>
          </cell>
          <cell r="AF99">
            <v>0</v>
          </cell>
        </row>
        <row r="100">
          <cell r="A100">
            <v>20515</v>
          </cell>
          <cell r="B100">
            <v>205</v>
          </cell>
          <cell r="C100">
            <v>15</v>
          </cell>
          <cell r="D100" t="str">
            <v>RECOLECTOR D/RESIDUOS EN VARIOS MPIOS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3798</v>
          </cell>
          <cell r="L100">
            <v>3798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T100">
            <v>0</v>
          </cell>
          <cell r="U100">
            <v>3798</v>
          </cell>
          <cell r="X100">
            <v>0</v>
          </cell>
          <cell r="Y100">
            <v>3798</v>
          </cell>
          <cell r="AB100">
            <v>205</v>
          </cell>
          <cell r="AC100">
            <v>15</v>
          </cell>
          <cell r="AD100" t="str">
            <v>RECOLECTOR D/RESIDUOS EN VARIOS MPIOS</v>
          </cell>
          <cell r="AE100">
            <v>0</v>
          </cell>
          <cell r="AF100">
            <v>3798</v>
          </cell>
        </row>
        <row r="101">
          <cell r="A101">
            <v>20516</v>
          </cell>
          <cell r="B101">
            <v>205</v>
          </cell>
          <cell r="C101">
            <v>16</v>
          </cell>
          <cell r="D101" t="str">
            <v>EMP.DEDICADA A COMPRA-VENTA D/MTRL RECIC</v>
          </cell>
          <cell r="E101">
            <v>7596</v>
          </cell>
          <cell r="F101">
            <v>5697</v>
          </cell>
          <cell r="G101">
            <v>15192</v>
          </cell>
          <cell r="H101">
            <v>28485</v>
          </cell>
          <cell r="I101">
            <v>13293</v>
          </cell>
          <cell r="J101">
            <v>30384</v>
          </cell>
          <cell r="K101">
            <v>22788</v>
          </cell>
          <cell r="L101">
            <v>66465</v>
          </cell>
          <cell r="M101">
            <v>7596</v>
          </cell>
          <cell r="N101">
            <v>17091</v>
          </cell>
          <cell r="O101">
            <v>26586</v>
          </cell>
          <cell r="P101">
            <v>51273</v>
          </cell>
          <cell r="T101">
            <v>0</v>
          </cell>
          <cell r="U101">
            <v>146223</v>
          </cell>
          <cell r="X101">
            <v>0</v>
          </cell>
          <cell r="Y101">
            <v>146223</v>
          </cell>
          <cell r="AB101">
            <v>205</v>
          </cell>
          <cell r="AC101">
            <v>16</v>
          </cell>
          <cell r="AD101" t="str">
            <v>EMP.DEDICADA A COMPRA-VENTA D/MTRL RECIC</v>
          </cell>
          <cell r="AE101">
            <v>26586</v>
          </cell>
          <cell r="AF101">
            <v>146223</v>
          </cell>
        </row>
        <row r="102">
          <cell r="A102">
            <v>20517</v>
          </cell>
          <cell r="B102">
            <v>205</v>
          </cell>
          <cell r="C102">
            <v>17</v>
          </cell>
          <cell r="D102" t="str">
            <v>CENTRO DE COMPOSTEO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T102">
            <v>0</v>
          </cell>
          <cell r="U102">
            <v>0</v>
          </cell>
          <cell r="X102">
            <v>0</v>
          </cell>
          <cell r="Y102">
            <v>0</v>
          </cell>
          <cell r="AB102">
            <v>205</v>
          </cell>
          <cell r="AC102">
            <v>17</v>
          </cell>
          <cell r="AD102" t="str">
            <v>CENTRO DE COMPOSTEO</v>
          </cell>
          <cell r="AE102">
            <v>0</v>
          </cell>
          <cell r="AF102">
            <v>0</v>
          </cell>
        </row>
        <row r="103">
          <cell r="A103">
            <v>20518</v>
          </cell>
          <cell r="B103">
            <v>205</v>
          </cell>
          <cell r="C103">
            <v>18</v>
          </cell>
          <cell r="D103" t="str">
            <v>FOSA SEPTICA</v>
          </cell>
          <cell r="E103">
            <v>2012</v>
          </cell>
          <cell r="F103">
            <v>2012</v>
          </cell>
          <cell r="G103">
            <v>1509</v>
          </cell>
          <cell r="H103">
            <v>5533</v>
          </cell>
          <cell r="I103">
            <v>503</v>
          </cell>
          <cell r="J103">
            <v>2515</v>
          </cell>
          <cell r="K103">
            <v>1509</v>
          </cell>
          <cell r="L103">
            <v>4527</v>
          </cell>
          <cell r="M103">
            <v>0</v>
          </cell>
          <cell r="N103">
            <v>7545</v>
          </cell>
          <cell r="O103">
            <v>503</v>
          </cell>
          <cell r="P103">
            <v>8048</v>
          </cell>
          <cell r="T103">
            <v>0</v>
          </cell>
          <cell r="U103">
            <v>18108</v>
          </cell>
          <cell r="X103">
            <v>0</v>
          </cell>
          <cell r="Y103">
            <v>18108</v>
          </cell>
          <cell r="AB103">
            <v>205</v>
          </cell>
          <cell r="AC103">
            <v>18</v>
          </cell>
          <cell r="AD103" t="str">
            <v>FOSA SEPTICA</v>
          </cell>
          <cell r="AE103">
            <v>503</v>
          </cell>
          <cell r="AF103">
            <v>18108</v>
          </cell>
        </row>
        <row r="104">
          <cell r="A104">
            <v>20519</v>
          </cell>
          <cell r="B104">
            <v>205</v>
          </cell>
          <cell r="C104">
            <v>19</v>
          </cell>
          <cell r="D104" t="str">
            <v>REGISTRO DE DESCARGAS</v>
          </cell>
          <cell r="E104">
            <v>48572.92</v>
          </cell>
          <cell r="F104">
            <v>64105.96</v>
          </cell>
          <cell r="G104">
            <v>123927</v>
          </cell>
          <cell r="H104">
            <v>236605.88</v>
          </cell>
          <cell r="I104">
            <v>84777</v>
          </cell>
          <cell r="J104">
            <v>90409.96</v>
          </cell>
          <cell r="K104">
            <v>110467</v>
          </cell>
          <cell r="L104">
            <v>285653.96000000002</v>
          </cell>
          <cell r="M104">
            <v>95053</v>
          </cell>
          <cell r="N104">
            <v>69363</v>
          </cell>
          <cell r="O104">
            <v>102760</v>
          </cell>
          <cell r="P104">
            <v>267176</v>
          </cell>
          <cell r="T104">
            <v>0</v>
          </cell>
          <cell r="U104">
            <v>789435.84</v>
          </cell>
          <cell r="X104">
            <v>0</v>
          </cell>
          <cell r="Y104">
            <v>789435.84</v>
          </cell>
          <cell r="AB104">
            <v>205</v>
          </cell>
          <cell r="AC104">
            <v>19</v>
          </cell>
          <cell r="AD104" t="str">
            <v>REGISTRO DE DESCARGAS</v>
          </cell>
          <cell r="AE104">
            <v>102760</v>
          </cell>
          <cell r="AF104">
            <v>789435.84</v>
          </cell>
        </row>
        <row r="105">
          <cell r="A105">
            <v>20520</v>
          </cell>
          <cell r="B105">
            <v>205</v>
          </cell>
          <cell r="C105">
            <v>20</v>
          </cell>
          <cell r="D105" t="str">
            <v>PLANTA DE TRATAMIENTO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T105">
            <v>0</v>
          </cell>
          <cell r="U105">
            <v>0</v>
          </cell>
          <cell r="X105">
            <v>0</v>
          </cell>
          <cell r="Y105">
            <v>0</v>
          </cell>
          <cell r="AB105">
            <v>205</v>
          </cell>
          <cell r="AC105">
            <v>20</v>
          </cell>
          <cell r="AD105" t="str">
            <v>PLANTA DE TRATAMIENTO</v>
          </cell>
          <cell r="AE105">
            <v>0</v>
          </cell>
          <cell r="AF105">
            <v>0</v>
          </cell>
        </row>
        <row r="106">
          <cell r="A106">
            <v>20521</v>
          </cell>
          <cell r="B106">
            <v>205</v>
          </cell>
          <cell r="C106">
            <v>21</v>
          </cell>
          <cell r="D106" t="str">
            <v>INFORME SEMESTRAL DE DESCARGA</v>
          </cell>
          <cell r="E106">
            <v>26515</v>
          </cell>
          <cell r="F106">
            <v>30700</v>
          </cell>
          <cell r="G106">
            <v>13508</v>
          </cell>
          <cell r="H106">
            <v>70723</v>
          </cell>
          <cell r="I106">
            <v>17192</v>
          </cell>
          <cell r="J106">
            <v>28385</v>
          </cell>
          <cell r="K106">
            <v>41754.01</v>
          </cell>
          <cell r="L106">
            <v>87331.010000000009</v>
          </cell>
          <cell r="M106">
            <v>58443</v>
          </cell>
          <cell r="N106">
            <v>38068</v>
          </cell>
          <cell r="O106">
            <v>38068</v>
          </cell>
          <cell r="P106">
            <v>134579</v>
          </cell>
          <cell r="T106">
            <v>0</v>
          </cell>
          <cell r="U106">
            <v>292633.01</v>
          </cell>
          <cell r="X106">
            <v>0</v>
          </cell>
          <cell r="Y106">
            <v>292633.01</v>
          </cell>
          <cell r="AB106">
            <v>205</v>
          </cell>
          <cell r="AC106">
            <v>21</v>
          </cell>
          <cell r="AD106" t="str">
            <v>INFORME SEMESTRAL DE DESCARGA</v>
          </cell>
          <cell r="AE106">
            <v>38068</v>
          </cell>
          <cell r="AF106">
            <v>292633.01</v>
          </cell>
        </row>
        <row r="107">
          <cell r="A107">
            <v>20522</v>
          </cell>
          <cell r="B107">
            <v>205</v>
          </cell>
          <cell r="C107">
            <v>22</v>
          </cell>
          <cell r="D107" t="str">
            <v>SIMULACRO DE INCENDIO</v>
          </cell>
          <cell r="E107">
            <v>1006</v>
          </cell>
          <cell r="F107">
            <v>503</v>
          </cell>
          <cell r="G107">
            <v>3521</v>
          </cell>
          <cell r="H107">
            <v>5030</v>
          </cell>
          <cell r="I107">
            <v>2012</v>
          </cell>
          <cell r="J107">
            <v>2515</v>
          </cell>
          <cell r="K107">
            <v>4024</v>
          </cell>
          <cell r="L107">
            <v>8551</v>
          </cell>
          <cell r="M107">
            <v>2012</v>
          </cell>
          <cell r="N107">
            <v>7042</v>
          </cell>
          <cell r="O107">
            <v>4527</v>
          </cell>
          <cell r="P107">
            <v>13581</v>
          </cell>
          <cell r="T107">
            <v>0</v>
          </cell>
          <cell r="U107">
            <v>27162</v>
          </cell>
          <cell r="X107">
            <v>0</v>
          </cell>
          <cell r="Y107">
            <v>27162</v>
          </cell>
          <cell r="AB107">
            <v>205</v>
          </cell>
          <cell r="AC107">
            <v>22</v>
          </cell>
          <cell r="AD107" t="str">
            <v>SIMULACRO DE INCENDIO</v>
          </cell>
          <cell r="AE107">
            <v>4527</v>
          </cell>
          <cell r="AF107">
            <v>27162</v>
          </cell>
        </row>
        <row r="108">
          <cell r="A108">
            <v>20523</v>
          </cell>
          <cell r="B108">
            <v>205</v>
          </cell>
          <cell r="C108">
            <v>23</v>
          </cell>
          <cell r="D108" t="str">
            <v>ACTUALIZACION DE INFORMACION</v>
          </cell>
          <cell r="E108">
            <v>10610</v>
          </cell>
          <cell r="F108">
            <v>15915</v>
          </cell>
          <cell r="G108">
            <v>5305</v>
          </cell>
          <cell r="H108">
            <v>31830</v>
          </cell>
          <cell r="I108">
            <v>0</v>
          </cell>
          <cell r="J108">
            <v>15915</v>
          </cell>
          <cell r="K108">
            <v>15915</v>
          </cell>
          <cell r="L108">
            <v>31830</v>
          </cell>
          <cell r="M108">
            <v>15915</v>
          </cell>
          <cell r="N108">
            <v>10610</v>
          </cell>
          <cell r="O108">
            <v>0</v>
          </cell>
          <cell r="P108">
            <v>26525</v>
          </cell>
          <cell r="T108">
            <v>0</v>
          </cell>
          <cell r="U108">
            <v>90185</v>
          </cell>
          <cell r="X108">
            <v>0</v>
          </cell>
          <cell r="Y108">
            <v>90185</v>
          </cell>
          <cell r="AB108">
            <v>205</v>
          </cell>
          <cell r="AC108">
            <v>23</v>
          </cell>
          <cell r="AD108" t="str">
            <v>ACTUALIZACION DE INFORMACION</v>
          </cell>
          <cell r="AE108">
            <v>0</v>
          </cell>
          <cell r="AF108">
            <v>90185</v>
          </cell>
        </row>
        <row r="109">
          <cell r="A109">
            <v>20524</v>
          </cell>
          <cell r="B109">
            <v>205</v>
          </cell>
          <cell r="C109">
            <v>24</v>
          </cell>
          <cell r="D109" t="str">
            <v>COA</v>
          </cell>
          <cell r="E109">
            <v>0</v>
          </cell>
          <cell r="F109">
            <v>21220</v>
          </cell>
          <cell r="G109">
            <v>270555</v>
          </cell>
          <cell r="H109">
            <v>291775</v>
          </cell>
          <cell r="I109">
            <v>2165054.0099999998</v>
          </cell>
          <cell r="J109">
            <v>673735.04</v>
          </cell>
          <cell r="K109">
            <v>26525.01</v>
          </cell>
          <cell r="L109">
            <v>2865314.0599999996</v>
          </cell>
          <cell r="M109">
            <v>21220</v>
          </cell>
          <cell r="N109">
            <v>15915</v>
          </cell>
          <cell r="O109">
            <v>37135</v>
          </cell>
          <cell r="P109">
            <v>74270</v>
          </cell>
          <cell r="T109">
            <v>0</v>
          </cell>
          <cell r="U109">
            <v>3231359.0599999996</v>
          </cell>
          <cell r="X109">
            <v>0</v>
          </cell>
          <cell r="Y109">
            <v>3231359.06</v>
          </cell>
          <cell r="AB109">
            <v>205</v>
          </cell>
          <cell r="AC109">
            <v>24</v>
          </cell>
          <cell r="AD109" t="str">
            <v>COA</v>
          </cell>
          <cell r="AE109">
            <v>37135</v>
          </cell>
          <cell r="AF109">
            <v>3231359.06</v>
          </cell>
        </row>
        <row r="110">
          <cell r="A110">
            <v>20525</v>
          </cell>
          <cell r="B110">
            <v>205</v>
          </cell>
          <cell r="C110">
            <v>25</v>
          </cell>
          <cell r="D110" t="str">
            <v>PEDRERAS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B110">
            <v>205</v>
          </cell>
          <cell r="AC110">
            <v>25</v>
          </cell>
          <cell r="AD110" t="str">
            <v>PEDRERAS</v>
          </cell>
          <cell r="AE110">
            <v>0</v>
          </cell>
          <cell r="AF110">
            <v>0</v>
          </cell>
        </row>
        <row r="111">
          <cell r="A111">
            <v>20526</v>
          </cell>
          <cell r="B111">
            <v>205</v>
          </cell>
          <cell r="C111">
            <v>26</v>
          </cell>
          <cell r="D111" t="str">
            <v>MULTAS Y AJUSTES</v>
          </cell>
          <cell r="E111">
            <v>0</v>
          </cell>
          <cell r="F111">
            <v>17000</v>
          </cell>
          <cell r="G111">
            <v>376.93</v>
          </cell>
          <cell r="H111">
            <v>17376.93</v>
          </cell>
          <cell r="I111">
            <v>0</v>
          </cell>
          <cell r="J111">
            <v>1925</v>
          </cell>
          <cell r="K111">
            <v>0</v>
          </cell>
          <cell r="L111">
            <v>1925</v>
          </cell>
          <cell r="M111">
            <v>57.18</v>
          </cell>
          <cell r="N111">
            <v>412.43</v>
          </cell>
          <cell r="O111">
            <v>279.41000000000003</v>
          </cell>
          <cell r="P111">
            <v>749.02</v>
          </cell>
          <cell r="T111">
            <v>0</v>
          </cell>
          <cell r="U111">
            <v>20050.95</v>
          </cell>
          <cell r="X111">
            <v>0</v>
          </cell>
          <cell r="Y111">
            <v>20050.95</v>
          </cell>
          <cell r="AB111">
            <v>205</v>
          </cell>
          <cell r="AC111">
            <v>26</v>
          </cell>
          <cell r="AD111" t="str">
            <v>MULTAS Y AJUSTES</v>
          </cell>
          <cell r="AE111">
            <v>279.41000000000003</v>
          </cell>
          <cell r="AF111">
            <v>20050.95</v>
          </cell>
        </row>
        <row r="112">
          <cell r="B112">
            <v>205</v>
          </cell>
          <cell r="C112">
            <v>0</v>
          </cell>
          <cell r="D112" t="str">
            <v>SERVICIOS DE CATASTRO</v>
          </cell>
          <cell r="E112">
            <v>254149.76000000001</v>
          </cell>
          <cell r="F112">
            <v>464538.96</v>
          </cell>
          <cell r="G112">
            <v>914560.94</v>
          </cell>
          <cell r="H112">
            <v>1633249.66</v>
          </cell>
          <cell r="I112">
            <v>2635702.0099999998</v>
          </cell>
          <cell r="J112">
            <v>1558277</v>
          </cell>
          <cell r="K112">
            <v>733096.03</v>
          </cell>
          <cell r="L112">
            <v>4927075.04</v>
          </cell>
          <cell r="M112">
            <v>747409.18</v>
          </cell>
          <cell r="N112">
            <v>771645.43999999994</v>
          </cell>
          <cell r="O112">
            <v>4052985.2</v>
          </cell>
          <cell r="P112">
            <v>5572039.8200000003</v>
          </cell>
          <cell r="T112">
            <v>0</v>
          </cell>
          <cell r="U112">
            <v>12132364.52</v>
          </cell>
          <cell r="X112">
            <v>-33612832.689999998</v>
          </cell>
          <cell r="Y112">
            <v>45745197.210000001</v>
          </cell>
          <cell r="AB112">
            <v>204</v>
          </cell>
          <cell r="AC112">
            <v>0</v>
          </cell>
          <cell r="AD112" t="str">
            <v>SERVICIOS DE CATASTRO</v>
          </cell>
          <cell r="AE112">
            <v>4052985.2</v>
          </cell>
          <cell r="AF112">
            <v>45745197.210000001</v>
          </cell>
        </row>
        <row r="113">
          <cell r="A113">
            <v>20600</v>
          </cell>
          <cell r="B113">
            <v>206</v>
          </cell>
          <cell r="C113">
            <v>0</v>
          </cell>
          <cell r="D113" t="str">
            <v>INCORPORACION DE REDES DE AGUA Y DRENAJE</v>
          </cell>
          <cell r="E113">
            <v>1865211.46</v>
          </cell>
          <cell r="F113">
            <v>1852394.03</v>
          </cell>
          <cell r="G113">
            <v>2730435.28</v>
          </cell>
          <cell r="H113">
            <v>6448040.7699999996</v>
          </cell>
          <cell r="I113">
            <v>3749331.95</v>
          </cell>
          <cell r="J113">
            <v>2785333.03</v>
          </cell>
          <cell r="K113">
            <v>1199505.5900000001</v>
          </cell>
          <cell r="L113">
            <v>7734170.5700000003</v>
          </cell>
          <cell r="M113">
            <v>464443.22</v>
          </cell>
          <cell r="N113">
            <v>1305906.55</v>
          </cell>
          <cell r="O113">
            <v>2364298.59</v>
          </cell>
          <cell r="P113">
            <v>4134648.36</v>
          </cell>
          <cell r="T113">
            <v>0</v>
          </cell>
          <cell r="U113">
            <v>18316859.699999999</v>
          </cell>
          <cell r="X113">
            <v>0</v>
          </cell>
          <cell r="Y113">
            <v>18316859.699999999</v>
          </cell>
          <cell r="AB113">
            <v>206</v>
          </cell>
          <cell r="AC113">
            <v>0</v>
          </cell>
          <cell r="AD113" t="str">
            <v>INCORPORACION REDES AGUA Y DRENAJE</v>
          </cell>
          <cell r="AE113">
            <v>2364298.59</v>
          </cell>
          <cell r="AF113">
            <v>18316859.699999999</v>
          </cell>
        </row>
        <row r="114">
          <cell r="A114">
            <v>20606</v>
          </cell>
          <cell r="B114">
            <v>206</v>
          </cell>
          <cell r="C114">
            <v>6</v>
          </cell>
          <cell r="D114" t="str">
            <v>SUBSIDIO INCORP REDES DE AGUA Y DRENAJE</v>
          </cell>
          <cell r="E114">
            <v>-996525.01</v>
          </cell>
          <cell r="F114">
            <v>-1043274.21</v>
          </cell>
          <cell r="G114">
            <v>-1861577.8</v>
          </cell>
          <cell r="H114">
            <v>-3901377.02</v>
          </cell>
          <cell r="I114">
            <v>-2667463.31</v>
          </cell>
          <cell r="J114">
            <v>-1709739.62</v>
          </cell>
          <cell r="K114">
            <v>-491388.46</v>
          </cell>
          <cell r="L114">
            <v>-4868591.3899999997</v>
          </cell>
          <cell r="M114">
            <v>-271631.63</v>
          </cell>
          <cell r="N114">
            <v>-900945.68</v>
          </cell>
          <cell r="O114">
            <v>-1164856.51</v>
          </cell>
          <cell r="P114">
            <v>-2337433.8200000003</v>
          </cell>
          <cell r="T114">
            <v>0</v>
          </cell>
          <cell r="U114">
            <v>-11107402.23</v>
          </cell>
          <cell r="X114">
            <v>0</v>
          </cell>
          <cell r="Y114">
            <v>-11107402.23</v>
          </cell>
          <cell r="AB114">
            <v>206</v>
          </cell>
          <cell r="AC114">
            <v>6</v>
          </cell>
          <cell r="AD114" t="str">
            <v>SUBSIDIO INCORP REDES DE AGUA Y DRENAJE</v>
          </cell>
          <cell r="AE114">
            <v>-1164856.51</v>
          </cell>
          <cell r="AF114">
            <v>-11107402.23</v>
          </cell>
        </row>
        <row r="115">
          <cell r="A115">
            <v>20700</v>
          </cell>
          <cell r="B115">
            <v>207</v>
          </cell>
          <cell r="C115">
            <v>0</v>
          </cell>
          <cell r="D115" t="str">
            <v>INSERCIONES EN EL PERIODICO OFICIAL</v>
          </cell>
          <cell r="E115">
            <v>337705</v>
          </cell>
          <cell r="F115">
            <v>146782.79999999999</v>
          </cell>
          <cell r="G115">
            <v>166029</v>
          </cell>
          <cell r="H115">
            <v>650516.80000000005</v>
          </cell>
          <cell r="I115">
            <v>156773</v>
          </cell>
          <cell r="J115">
            <v>277162.8</v>
          </cell>
          <cell r="K115">
            <v>184325.01</v>
          </cell>
          <cell r="L115">
            <v>618260.81000000006</v>
          </cell>
          <cell r="M115">
            <v>517794</v>
          </cell>
          <cell r="N115">
            <v>179305.8</v>
          </cell>
          <cell r="O115">
            <v>181154</v>
          </cell>
          <cell r="P115">
            <v>878253.8</v>
          </cell>
          <cell r="T115">
            <v>0</v>
          </cell>
          <cell r="U115">
            <v>2147031.41</v>
          </cell>
          <cell r="X115">
            <v>0</v>
          </cell>
          <cell r="Y115">
            <v>2147031.41</v>
          </cell>
          <cell r="AB115">
            <v>207</v>
          </cell>
          <cell r="AC115">
            <v>0</v>
          </cell>
          <cell r="AD115" t="str">
            <v>PUBLICACI AVISOS EDICTOS CONVOC EN EL PO</v>
          </cell>
          <cell r="AE115">
            <v>181154</v>
          </cell>
          <cell r="AF115">
            <v>2147031.41</v>
          </cell>
        </row>
        <row r="116">
          <cell r="A116">
            <v>20702</v>
          </cell>
          <cell r="B116">
            <v>207</v>
          </cell>
          <cell r="C116">
            <v>2</v>
          </cell>
          <cell r="D116" t="str">
            <v>SERV. PRESTADOS A LAS EMPRESAS E.U.A.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3584</v>
          </cell>
          <cell r="O116">
            <v>-3584</v>
          </cell>
          <cell r="P116">
            <v>0</v>
          </cell>
          <cell r="T116">
            <v>0</v>
          </cell>
          <cell r="U116">
            <v>0</v>
          </cell>
          <cell r="X116">
            <v>0</v>
          </cell>
          <cell r="Y116">
            <v>0</v>
          </cell>
          <cell r="AB116">
            <v>207</v>
          </cell>
          <cell r="AC116">
            <v>2</v>
          </cell>
          <cell r="AD116" t="str">
            <v>SERV. PRESTADOS A LAS EMPRESAS E.U.A.</v>
          </cell>
          <cell r="AE116">
            <v>-3584</v>
          </cell>
          <cell r="AF116">
            <v>0</v>
          </cell>
        </row>
        <row r="117">
          <cell r="A117">
            <v>20705</v>
          </cell>
          <cell r="B117">
            <v>207</v>
          </cell>
          <cell r="C117">
            <v>5</v>
          </cell>
          <cell r="D117" t="str">
            <v>SUBSIDIO INSERCIONES PERIODICO OFICIAL</v>
          </cell>
          <cell r="E117">
            <v>0</v>
          </cell>
          <cell r="F117">
            <v>-17707.8</v>
          </cell>
          <cell r="G117">
            <v>-13899</v>
          </cell>
          <cell r="H117">
            <v>-31606.799999999999</v>
          </cell>
          <cell r="I117">
            <v>-10395</v>
          </cell>
          <cell r="J117">
            <v>-8689.7999999999993</v>
          </cell>
          <cell r="K117">
            <v>-6472</v>
          </cell>
          <cell r="L117">
            <v>-25556.799999999999</v>
          </cell>
          <cell r="M117">
            <v>-5760</v>
          </cell>
          <cell r="N117">
            <v>-9269</v>
          </cell>
          <cell r="O117">
            <v>-7941</v>
          </cell>
          <cell r="P117">
            <v>-22970</v>
          </cell>
          <cell r="T117">
            <v>0</v>
          </cell>
          <cell r="U117">
            <v>-80133.600000000006</v>
          </cell>
          <cell r="X117">
            <v>0</v>
          </cell>
          <cell r="Y117">
            <v>-80133.600000000006</v>
          </cell>
          <cell r="AB117">
            <v>207</v>
          </cell>
          <cell r="AC117">
            <v>5</v>
          </cell>
          <cell r="AD117" t="str">
            <v>SUBSIDIO INSERCIONES PERIODICO OFICIAL</v>
          </cell>
          <cell r="AE117">
            <v>-7941</v>
          </cell>
          <cell r="AF117">
            <v>-80133.600000000006</v>
          </cell>
        </row>
        <row r="118">
          <cell r="A118">
            <v>20800</v>
          </cell>
          <cell r="B118">
            <v>208</v>
          </cell>
          <cell r="C118">
            <v>0</v>
          </cell>
          <cell r="D118" t="str">
            <v>OFICIALIAS DE REGISTRO CIVIL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X118">
            <v>0</v>
          </cell>
          <cell r="Y118">
            <v>0</v>
          </cell>
          <cell r="AB118">
            <v>208</v>
          </cell>
          <cell r="AC118">
            <v>0</v>
          </cell>
          <cell r="AD118" t="str">
            <v>OFICIALIAS DE REGISTRO CIVIL</v>
          </cell>
          <cell r="AE118">
            <v>0</v>
          </cell>
          <cell r="AF118">
            <v>0</v>
          </cell>
        </row>
        <row r="119">
          <cell r="A119">
            <v>20801</v>
          </cell>
          <cell r="B119">
            <v>208</v>
          </cell>
          <cell r="C119">
            <v>1</v>
          </cell>
          <cell r="D119" t="str">
            <v>ACTAS DE NACIMIENTO</v>
          </cell>
          <cell r="E119">
            <v>394650</v>
          </cell>
          <cell r="F119">
            <v>424638</v>
          </cell>
          <cell r="G119">
            <v>465297</v>
          </cell>
          <cell r="H119">
            <v>1284585</v>
          </cell>
          <cell r="I119">
            <v>370141</v>
          </cell>
          <cell r="J119">
            <v>399031</v>
          </cell>
          <cell r="K119">
            <v>455315</v>
          </cell>
          <cell r="L119">
            <v>1224487</v>
          </cell>
          <cell r="M119">
            <v>389329</v>
          </cell>
          <cell r="N119">
            <v>470085</v>
          </cell>
          <cell r="O119">
            <v>427918</v>
          </cell>
          <cell r="P119">
            <v>1287332</v>
          </cell>
          <cell r="T119">
            <v>0</v>
          </cell>
          <cell r="U119">
            <v>3796404</v>
          </cell>
          <cell r="X119">
            <v>0</v>
          </cell>
          <cell r="Y119">
            <v>3796404</v>
          </cell>
          <cell r="AB119">
            <v>208</v>
          </cell>
          <cell r="AC119">
            <v>1</v>
          </cell>
          <cell r="AD119" t="str">
            <v>ACTAS DE NACIMIENTO</v>
          </cell>
          <cell r="AE119">
            <v>427918</v>
          </cell>
          <cell r="AF119">
            <v>3796404</v>
          </cell>
        </row>
        <row r="120">
          <cell r="A120">
            <v>20802</v>
          </cell>
          <cell r="B120">
            <v>208</v>
          </cell>
          <cell r="C120">
            <v>2</v>
          </cell>
          <cell r="D120" t="str">
            <v>ACTAS DE RECONOCIMIENTO DE HIJOS</v>
          </cell>
          <cell r="E120">
            <v>4157</v>
          </cell>
          <cell r="F120">
            <v>5862</v>
          </cell>
          <cell r="G120">
            <v>6734</v>
          </cell>
          <cell r="H120">
            <v>16753</v>
          </cell>
          <cell r="I120">
            <v>4592</v>
          </cell>
          <cell r="J120">
            <v>5712</v>
          </cell>
          <cell r="K120">
            <v>9130</v>
          </cell>
          <cell r="L120">
            <v>19434</v>
          </cell>
          <cell r="M120">
            <v>5488</v>
          </cell>
          <cell r="N120">
            <v>7425</v>
          </cell>
          <cell r="O120">
            <v>7094</v>
          </cell>
          <cell r="P120">
            <v>20007</v>
          </cell>
          <cell r="T120">
            <v>0</v>
          </cell>
          <cell r="U120">
            <v>56194</v>
          </cell>
          <cell r="X120">
            <v>0</v>
          </cell>
          <cell r="Y120">
            <v>56194</v>
          </cell>
          <cell r="AB120">
            <v>208</v>
          </cell>
          <cell r="AC120">
            <v>2</v>
          </cell>
          <cell r="AD120" t="str">
            <v>ACTAS DE RECONOCIMIENTO DE HIJOS</v>
          </cell>
          <cell r="AE120">
            <v>7094</v>
          </cell>
          <cell r="AF120">
            <v>56194</v>
          </cell>
        </row>
        <row r="121">
          <cell r="A121">
            <v>20803</v>
          </cell>
          <cell r="B121">
            <v>208</v>
          </cell>
          <cell r="C121">
            <v>3</v>
          </cell>
          <cell r="D121" t="str">
            <v>ACTAS DE ADOPCION O TUTELA</v>
          </cell>
          <cell r="E121">
            <v>4165</v>
          </cell>
          <cell r="F121">
            <v>4901</v>
          </cell>
          <cell r="G121">
            <v>1565</v>
          </cell>
          <cell r="H121">
            <v>10631</v>
          </cell>
          <cell r="I121">
            <v>1051</v>
          </cell>
          <cell r="J121">
            <v>1176</v>
          </cell>
          <cell r="K121">
            <v>1344</v>
          </cell>
          <cell r="L121">
            <v>3571</v>
          </cell>
          <cell r="M121">
            <v>1176</v>
          </cell>
          <cell r="N121">
            <v>1682</v>
          </cell>
          <cell r="O121">
            <v>952</v>
          </cell>
          <cell r="P121">
            <v>3810</v>
          </cell>
          <cell r="T121">
            <v>0</v>
          </cell>
          <cell r="U121">
            <v>18012</v>
          </cell>
          <cell r="X121">
            <v>0</v>
          </cell>
          <cell r="Y121">
            <v>18012</v>
          </cell>
          <cell r="AB121">
            <v>208</v>
          </cell>
          <cell r="AC121">
            <v>3</v>
          </cell>
          <cell r="AD121" t="str">
            <v>ACTAS DE ADOPCION O TUTELA</v>
          </cell>
          <cell r="AE121">
            <v>952</v>
          </cell>
          <cell r="AF121">
            <v>18012</v>
          </cell>
        </row>
        <row r="122">
          <cell r="A122">
            <v>20804</v>
          </cell>
          <cell r="B122">
            <v>208</v>
          </cell>
          <cell r="C122">
            <v>4</v>
          </cell>
          <cell r="D122" t="str">
            <v>ACTAS DE DEFUNCION</v>
          </cell>
          <cell r="E122">
            <v>149978</v>
          </cell>
          <cell r="F122">
            <v>114303</v>
          </cell>
          <cell r="G122">
            <v>124761</v>
          </cell>
          <cell r="H122">
            <v>389042</v>
          </cell>
          <cell r="I122">
            <v>101808</v>
          </cell>
          <cell r="J122">
            <v>104435</v>
          </cell>
          <cell r="K122">
            <v>92041</v>
          </cell>
          <cell r="L122">
            <v>298284</v>
          </cell>
          <cell r="M122">
            <v>94808</v>
          </cell>
          <cell r="N122">
            <v>103181</v>
          </cell>
          <cell r="O122">
            <v>97823</v>
          </cell>
          <cell r="P122">
            <v>295812</v>
          </cell>
          <cell r="T122">
            <v>0</v>
          </cell>
          <cell r="U122">
            <v>983138</v>
          </cell>
          <cell r="X122">
            <v>0</v>
          </cell>
          <cell r="Y122">
            <v>983138</v>
          </cell>
          <cell r="AB122">
            <v>208</v>
          </cell>
          <cell r="AC122">
            <v>4</v>
          </cell>
          <cell r="AD122" t="str">
            <v>ACTAS DE DEFUNCION</v>
          </cell>
          <cell r="AE122">
            <v>97823</v>
          </cell>
          <cell r="AF122">
            <v>983138</v>
          </cell>
        </row>
        <row r="123">
          <cell r="A123">
            <v>20805</v>
          </cell>
          <cell r="B123">
            <v>208</v>
          </cell>
          <cell r="C123">
            <v>5</v>
          </cell>
          <cell r="D123" t="str">
            <v>ACTAS DE MATRIMONIO EN OFICIALIA</v>
          </cell>
          <cell r="E123">
            <v>176756</v>
          </cell>
          <cell r="F123">
            <v>152259</v>
          </cell>
          <cell r="G123">
            <v>233688</v>
          </cell>
          <cell r="H123">
            <v>562703</v>
          </cell>
          <cell r="I123">
            <v>200710</v>
          </cell>
          <cell r="J123">
            <v>189345</v>
          </cell>
          <cell r="K123">
            <v>197136</v>
          </cell>
          <cell r="L123">
            <v>587191</v>
          </cell>
          <cell r="M123">
            <v>208943</v>
          </cell>
          <cell r="N123">
            <v>253971</v>
          </cell>
          <cell r="O123">
            <v>214612</v>
          </cell>
          <cell r="P123">
            <v>677526</v>
          </cell>
          <cell r="T123">
            <v>0</v>
          </cell>
          <cell r="U123">
            <v>1827420</v>
          </cell>
          <cell r="X123">
            <v>0</v>
          </cell>
          <cell r="Y123">
            <v>1827420</v>
          </cell>
          <cell r="AB123">
            <v>208</v>
          </cell>
          <cell r="AC123">
            <v>5</v>
          </cell>
          <cell r="AD123" t="str">
            <v>ACTAS DE MATRIMONIO EN OFICIALIA</v>
          </cell>
          <cell r="AE123">
            <v>214612</v>
          </cell>
          <cell r="AF123">
            <v>1827420</v>
          </cell>
        </row>
        <row r="124">
          <cell r="A124">
            <v>20806</v>
          </cell>
          <cell r="B124">
            <v>208</v>
          </cell>
          <cell r="C124">
            <v>6</v>
          </cell>
          <cell r="D124" t="str">
            <v>ACTAS DE MATRIMONIO A DOMICILIO</v>
          </cell>
          <cell r="E124">
            <v>572964</v>
          </cell>
          <cell r="F124">
            <v>446397</v>
          </cell>
          <cell r="G124">
            <v>753141</v>
          </cell>
          <cell r="H124">
            <v>1772502</v>
          </cell>
          <cell r="I124">
            <v>662194</v>
          </cell>
          <cell r="J124">
            <v>643094</v>
          </cell>
          <cell r="K124">
            <v>684431</v>
          </cell>
          <cell r="L124">
            <v>1989719</v>
          </cell>
          <cell r="M124">
            <v>748201</v>
          </cell>
          <cell r="N124">
            <v>902815</v>
          </cell>
          <cell r="O124">
            <v>736540</v>
          </cell>
          <cell r="P124">
            <v>2387556</v>
          </cell>
          <cell r="T124">
            <v>0</v>
          </cell>
          <cell r="U124">
            <v>6149777</v>
          </cell>
          <cell r="X124">
            <v>0</v>
          </cell>
          <cell r="Y124">
            <v>6149777</v>
          </cell>
          <cell r="AB124">
            <v>208</v>
          </cell>
          <cell r="AC124">
            <v>6</v>
          </cell>
          <cell r="AD124" t="str">
            <v>ACTAS DE MATRIMONIO A DOMICILIO</v>
          </cell>
          <cell r="AE124">
            <v>736540</v>
          </cell>
          <cell r="AF124">
            <v>6149777</v>
          </cell>
        </row>
        <row r="125">
          <cell r="A125">
            <v>20807</v>
          </cell>
          <cell r="B125">
            <v>208</v>
          </cell>
          <cell r="C125">
            <v>7</v>
          </cell>
          <cell r="D125" t="str">
            <v>ACTAS DE DIVORCIO</v>
          </cell>
          <cell r="E125">
            <v>160667</v>
          </cell>
          <cell r="F125">
            <v>185359</v>
          </cell>
          <cell r="G125">
            <v>251123</v>
          </cell>
          <cell r="H125">
            <v>597149</v>
          </cell>
          <cell r="I125">
            <v>176269</v>
          </cell>
          <cell r="J125">
            <v>193936</v>
          </cell>
          <cell r="K125">
            <v>197419</v>
          </cell>
          <cell r="L125">
            <v>567624</v>
          </cell>
          <cell r="M125">
            <v>203938</v>
          </cell>
          <cell r="N125">
            <v>204493</v>
          </cell>
          <cell r="O125">
            <v>185549</v>
          </cell>
          <cell r="P125">
            <v>593980</v>
          </cell>
          <cell r="T125">
            <v>0</v>
          </cell>
          <cell r="U125">
            <v>1758753</v>
          </cell>
          <cell r="X125">
            <v>0</v>
          </cell>
          <cell r="Y125">
            <v>1758753</v>
          </cell>
          <cell r="AB125">
            <v>208</v>
          </cell>
          <cell r="AC125">
            <v>7</v>
          </cell>
          <cell r="AD125" t="str">
            <v>ACTAS DE DIVORCIO</v>
          </cell>
          <cell r="AE125">
            <v>185549</v>
          </cell>
          <cell r="AF125">
            <v>1758753</v>
          </cell>
        </row>
        <row r="126">
          <cell r="A126">
            <v>20808</v>
          </cell>
          <cell r="B126">
            <v>208</v>
          </cell>
          <cell r="C126">
            <v>8</v>
          </cell>
          <cell r="D126" t="str">
            <v>COPIAS CERTIFICADAS</v>
          </cell>
          <cell r="E126">
            <v>1888925</v>
          </cell>
          <cell r="F126">
            <v>2529761</v>
          </cell>
          <cell r="G126">
            <v>2773228</v>
          </cell>
          <cell r="H126">
            <v>7191914</v>
          </cell>
          <cell r="I126">
            <v>2156750</v>
          </cell>
          <cell r="J126">
            <v>2330748</v>
          </cell>
          <cell r="K126">
            <v>2693752</v>
          </cell>
          <cell r="L126">
            <v>7181250</v>
          </cell>
          <cell r="M126">
            <v>2461548</v>
          </cell>
          <cell r="N126">
            <v>3116238</v>
          </cell>
          <cell r="O126">
            <v>2606605</v>
          </cell>
          <cell r="P126">
            <v>8184391</v>
          </cell>
          <cell r="T126">
            <v>0</v>
          </cell>
          <cell r="U126">
            <v>22557555</v>
          </cell>
          <cell r="X126">
            <v>0</v>
          </cell>
          <cell r="Y126">
            <v>22557555</v>
          </cell>
          <cell r="AB126">
            <v>208</v>
          </cell>
          <cell r="AC126">
            <v>8</v>
          </cell>
          <cell r="AD126" t="str">
            <v>COPIAS CERTIFICADAS</v>
          </cell>
          <cell r="AE126">
            <v>2606605</v>
          </cell>
          <cell r="AF126">
            <v>22557555</v>
          </cell>
        </row>
        <row r="127">
          <cell r="A127">
            <v>20809</v>
          </cell>
          <cell r="B127">
            <v>208</v>
          </cell>
          <cell r="C127">
            <v>9</v>
          </cell>
          <cell r="D127" t="str">
            <v>ANOTACIONES MARGINALES</v>
          </cell>
          <cell r="E127">
            <v>2030418</v>
          </cell>
          <cell r="F127">
            <v>1700036</v>
          </cell>
          <cell r="G127">
            <v>2266763</v>
          </cell>
          <cell r="H127">
            <v>5997217</v>
          </cell>
          <cell r="I127">
            <v>1848091</v>
          </cell>
          <cell r="J127">
            <v>1843531</v>
          </cell>
          <cell r="K127">
            <v>1857057</v>
          </cell>
          <cell r="L127">
            <v>5548679</v>
          </cell>
          <cell r="M127">
            <v>1923728</v>
          </cell>
          <cell r="N127">
            <v>2139360</v>
          </cell>
          <cell r="O127">
            <v>1925946</v>
          </cell>
          <cell r="P127">
            <v>5989034</v>
          </cell>
          <cell r="T127">
            <v>0</v>
          </cell>
          <cell r="U127">
            <v>17534930</v>
          </cell>
          <cell r="X127">
            <v>0</v>
          </cell>
          <cell r="Y127">
            <v>17534930</v>
          </cell>
          <cell r="AB127">
            <v>208</v>
          </cell>
          <cell r="AC127">
            <v>9</v>
          </cell>
          <cell r="AD127" t="str">
            <v>ANOTACIONES MARGINALES</v>
          </cell>
          <cell r="AE127">
            <v>1925946</v>
          </cell>
          <cell r="AF127">
            <v>17534930</v>
          </cell>
        </row>
        <row r="128">
          <cell r="A128">
            <v>20820</v>
          </cell>
          <cell r="B128">
            <v>208</v>
          </cell>
          <cell r="C128">
            <v>20</v>
          </cell>
          <cell r="D128" t="str">
            <v>EDIFICIO CENTRAL REG. CIVIL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X128">
            <v>0</v>
          </cell>
          <cell r="Y128">
            <v>0</v>
          </cell>
          <cell r="AB128">
            <v>208</v>
          </cell>
          <cell r="AC128">
            <v>20</v>
          </cell>
          <cell r="AD128" t="str">
            <v>SUB-TOTAL EDIFICIO CENTRAL REG. CIVIL</v>
          </cell>
          <cell r="AE128">
            <v>0</v>
          </cell>
          <cell r="AF128">
            <v>0</v>
          </cell>
        </row>
        <row r="129">
          <cell r="A129">
            <v>20822</v>
          </cell>
          <cell r="B129">
            <v>208</v>
          </cell>
          <cell r="C129">
            <v>22</v>
          </cell>
          <cell r="D129" t="str">
            <v>COPIAS CERTIFICADAS DIRECCION</v>
          </cell>
          <cell r="E129">
            <v>2033909</v>
          </cell>
          <cell r="F129">
            <v>2024022</v>
          </cell>
          <cell r="G129">
            <v>2606307</v>
          </cell>
          <cell r="H129">
            <v>6664238</v>
          </cell>
          <cell r="I129">
            <v>1857339</v>
          </cell>
          <cell r="J129">
            <v>2287327</v>
          </cell>
          <cell r="K129">
            <v>2300991</v>
          </cell>
          <cell r="L129">
            <v>6445657</v>
          </cell>
          <cell r="M129">
            <v>2219641</v>
          </cell>
          <cell r="N129">
            <v>2430714</v>
          </cell>
          <cell r="O129">
            <v>1989273</v>
          </cell>
          <cell r="P129">
            <v>6639628</v>
          </cell>
          <cell r="T129">
            <v>0</v>
          </cell>
          <cell r="U129">
            <v>19749523</v>
          </cell>
          <cell r="X129">
            <v>0</v>
          </cell>
          <cell r="Y129">
            <v>19749523</v>
          </cell>
          <cell r="AB129">
            <v>208</v>
          </cell>
          <cell r="AC129">
            <v>22</v>
          </cell>
          <cell r="AD129" t="str">
            <v>COPIAS CERTIFICADAS DIRECCION</v>
          </cell>
          <cell r="AE129">
            <v>1989273</v>
          </cell>
          <cell r="AF129">
            <v>19749523</v>
          </cell>
        </row>
        <row r="130">
          <cell r="A130">
            <v>20823</v>
          </cell>
          <cell r="B130">
            <v>208</v>
          </cell>
          <cell r="C130">
            <v>23</v>
          </cell>
          <cell r="D130" t="str">
            <v>JUICIOS DE ACLARACION</v>
          </cell>
          <cell r="E130">
            <v>49220</v>
          </cell>
          <cell r="F130">
            <v>61846</v>
          </cell>
          <cell r="G130">
            <v>79287</v>
          </cell>
          <cell r="H130">
            <v>190353</v>
          </cell>
          <cell r="I130">
            <v>47722</v>
          </cell>
          <cell r="J130">
            <v>62274</v>
          </cell>
          <cell r="K130">
            <v>72011</v>
          </cell>
          <cell r="L130">
            <v>182007</v>
          </cell>
          <cell r="M130">
            <v>54356</v>
          </cell>
          <cell r="N130">
            <v>68480</v>
          </cell>
          <cell r="O130">
            <v>49755</v>
          </cell>
          <cell r="P130">
            <v>172591</v>
          </cell>
          <cell r="T130">
            <v>0</v>
          </cell>
          <cell r="U130">
            <v>544951</v>
          </cell>
          <cell r="X130">
            <v>0</v>
          </cell>
          <cell r="Y130">
            <v>544951</v>
          </cell>
          <cell r="AB130">
            <v>208</v>
          </cell>
          <cell r="AC130">
            <v>23</v>
          </cell>
          <cell r="AD130" t="str">
            <v>JUICIOS DE ACLARACION</v>
          </cell>
          <cell r="AE130">
            <v>49755</v>
          </cell>
          <cell r="AF130">
            <v>544951</v>
          </cell>
        </row>
        <row r="131">
          <cell r="A131">
            <v>20824</v>
          </cell>
          <cell r="B131">
            <v>208</v>
          </cell>
          <cell r="C131">
            <v>24</v>
          </cell>
          <cell r="D131" t="str">
            <v>JUICIOS DE RECTIFICACION</v>
          </cell>
          <cell r="E131">
            <v>13268</v>
          </cell>
          <cell r="F131">
            <v>14338</v>
          </cell>
          <cell r="G131">
            <v>20223</v>
          </cell>
          <cell r="H131">
            <v>47829</v>
          </cell>
          <cell r="I131">
            <v>13910</v>
          </cell>
          <cell r="J131">
            <v>19581</v>
          </cell>
          <cell r="K131">
            <v>24396</v>
          </cell>
          <cell r="L131">
            <v>57887</v>
          </cell>
          <cell r="M131">
            <v>18618</v>
          </cell>
          <cell r="N131">
            <v>17869</v>
          </cell>
          <cell r="O131">
            <v>14552</v>
          </cell>
          <cell r="P131">
            <v>51039</v>
          </cell>
          <cell r="T131">
            <v>0</v>
          </cell>
          <cell r="U131">
            <v>156755</v>
          </cell>
          <cell r="X131">
            <v>0</v>
          </cell>
          <cell r="Y131">
            <v>156755</v>
          </cell>
          <cell r="AB131">
            <v>208</v>
          </cell>
          <cell r="AC131">
            <v>24</v>
          </cell>
          <cell r="AD131" t="str">
            <v>JUICIOS DE RECTIFICACION</v>
          </cell>
          <cell r="AE131">
            <v>14552</v>
          </cell>
          <cell r="AF131">
            <v>156755</v>
          </cell>
        </row>
        <row r="132">
          <cell r="A132">
            <v>20825</v>
          </cell>
          <cell r="B132">
            <v>208</v>
          </cell>
          <cell r="C132">
            <v>25</v>
          </cell>
          <cell r="D132" t="str">
            <v>LOCALIZACIONES,SOLTERIAS E INEXISTENCIAS</v>
          </cell>
          <cell r="E132">
            <v>87279</v>
          </cell>
          <cell r="F132">
            <v>114962</v>
          </cell>
          <cell r="G132">
            <v>137448</v>
          </cell>
          <cell r="H132">
            <v>339689</v>
          </cell>
          <cell r="I132">
            <v>91977</v>
          </cell>
          <cell r="J132">
            <v>128133</v>
          </cell>
          <cell r="K132">
            <v>148005</v>
          </cell>
          <cell r="L132">
            <v>368115</v>
          </cell>
          <cell r="M132">
            <v>95013</v>
          </cell>
          <cell r="N132">
            <v>128409</v>
          </cell>
          <cell r="O132">
            <v>95082</v>
          </cell>
          <cell r="P132">
            <v>318504</v>
          </cell>
          <cell r="T132">
            <v>0</v>
          </cell>
          <cell r="U132">
            <v>1026308</v>
          </cell>
          <cell r="X132">
            <v>0</v>
          </cell>
          <cell r="Y132">
            <v>1026308</v>
          </cell>
          <cell r="AB132">
            <v>208</v>
          </cell>
          <cell r="AC132">
            <v>25</v>
          </cell>
          <cell r="AD132" t="str">
            <v>LOCALIZACIONES,SOLTERIAS E INEXISTENCIAS</v>
          </cell>
          <cell r="AE132">
            <v>95082</v>
          </cell>
          <cell r="AF132">
            <v>1026308</v>
          </cell>
        </row>
        <row r="133">
          <cell r="A133">
            <v>20826</v>
          </cell>
          <cell r="B133">
            <v>208</v>
          </cell>
          <cell r="C133">
            <v>26</v>
          </cell>
          <cell r="D133" t="str">
            <v>COPIAS DE ACTAS DE OTROS ESTADOS</v>
          </cell>
          <cell r="E133">
            <v>3200</v>
          </cell>
          <cell r="F133">
            <v>47331.8</v>
          </cell>
          <cell r="G133">
            <v>45280</v>
          </cell>
          <cell r="H133">
            <v>95811.8</v>
          </cell>
          <cell r="I133">
            <v>40631.1</v>
          </cell>
          <cell r="J133">
            <v>42560</v>
          </cell>
          <cell r="K133">
            <v>43444</v>
          </cell>
          <cell r="L133">
            <v>126635.1</v>
          </cell>
          <cell r="M133">
            <v>32320</v>
          </cell>
          <cell r="N133">
            <v>57379.18</v>
          </cell>
          <cell r="O133">
            <v>41268.85</v>
          </cell>
          <cell r="P133">
            <v>130968.03</v>
          </cell>
          <cell r="T133">
            <v>0</v>
          </cell>
          <cell r="U133">
            <v>353414.93</v>
          </cell>
          <cell r="X133">
            <v>0</v>
          </cell>
          <cell r="Y133">
            <v>353414.93</v>
          </cell>
          <cell r="AB133">
            <v>208</v>
          </cell>
          <cell r="AC133">
            <v>26</v>
          </cell>
          <cell r="AD133" t="str">
            <v>COPIAS DE ACTAS DE OTROS ESTADOS</v>
          </cell>
          <cell r="AE133">
            <v>41268.85</v>
          </cell>
          <cell r="AF133">
            <v>353414.93</v>
          </cell>
        </row>
        <row r="134">
          <cell r="A134">
            <v>20827</v>
          </cell>
          <cell r="B134">
            <v>208</v>
          </cell>
          <cell r="C134">
            <v>27</v>
          </cell>
          <cell r="D134" t="str">
            <v>ANOTACIONES MARGINALES</v>
          </cell>
          <cell r="E134">
            <v>149556</v>
          </cell>
          <cell r="F134">
            <v>209914</v>
          </cell>
          <cell r="G134">
            <v>282220</v>
          </cell>
          <cell r="H134">
            <v>641690</v>
          </cell>
          <cell r="I134">
            <v>177984</v>
          </cell>
          <cell r="J134">
            <v>238342</v>
          </cell>
          <cell r="K134">
            <v>278924</v>
          </cell>
          <cell r="L134">
            <v>695250</v>
          </cell>
          <cell r="M134">
            <v>187460</v>
          </cell>
          <cell r="N134">
            <v>242256</v>
          </cell>
          <cell r="O134">
            <v>203528</v>
          </cell>
          <cell r="P134">
            <v>633244</v>
          </cell>
          <cell r="T134">
            <v>0</v>
          </cell>
          <cell r="U134">
            <v>1970184</v>
          </cell>
          <cell r="X134">
            <v>0</v>
          </cell>
          <cell r="Y134">
            <v>1970184</v>
          </cell>
          <cell r="AB134">
            <v>208</v>
          </cell>
          <cell r="AC134">
            <v>27</v>
          </cell>
          <cell r="AD134" t="str">
            <v>ANOTACIONES MARGINALES</v>
          </cell>
          <cell r="AE134">
            <v>203528</v>
          </cell>
          <cell r="AF134">
            <v>1970184</v>
          </cell>
        </row>
        <row r="135">
          <cell r="A135">
            <v>20830</v>
          </cell>
          <cell r="B135">
            <v>208</v>
          </cell>
          <cell r="C135">
            <v>30</v>
          </cell>
          <cell r="D135" t="str">
            <v>DIVERSOS REGISTRO CIVIL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208</v>
          </cell>
          <cell r="AC135">
            <v>30</v>
          </cell>
          <cell r="AD135" t="str">
            <v>SUB-TOTAL DIVERSOS REGISTRO CIVIL</v>
          </cell>
          <cell r="AE135">
            <v>0</v>
          </cell>
          <cell r="AF135">
            <v>0</v>
          </cell>
        </row>
        <row r="136">
          <cell r="A136">
            <v>20831</v>
          </cell>
          <cell r="B136">
            <v>208</v>
          </cell>
          <cell r="C136">
            <v>31</v>
          </cell>
          <cell r="D136" t="str">
            <v>MODULOS EN TESORERIA</v>
          </cell>
          <cell r="E136">
            <v>12997</v>
          </cell>
          <cell r="F136">
            <v>9636</v>
          </cell>
          <cell r="G136">
            <v>14157</v>
          </cell>
          <cell r="H136">
            <v>36790</v>
          </cell>
          <cell r="I136">
            <v>15444</v>
          </cell>
          <cell r="J136">
            <v>9603</v>
          </cell>
          <cell r="K136">
            <v>10626</v>
          </cell>
          <cell r="L136">
            <v>35673</v>
          </cell>
          <cell r="M136">
            <v>9702</v>
          </cell>
          <cell r="N136">
            <v>10197</v>
          </cell>
          <cell r="O136">
            <v>11418</v>
          </cell>
          <cell r="P136">
            <v>31317</v>
          </cell>
          <cell r="T136">
            <v>0</v>
          </cell>
          <cell r="U136">
            <v>103780</v>
          </cell>
          <cell r="X136">
            <v>0</v>
          </cell>
          <cell r="Y136">
            <v>103780</v>
          </cell>
          <cell r="AB136">
            <v>208</v>
          </cell>
          <cell r="AC136">
            <v>31</v>
          </cell>
          <cell r="AD136" t="str">
            <v>MODULOS EN TESORERIA</v>
          </cell>
          <cell r="AE136">
            <v>11418</v>
          </cell>
          <cell r="AF136">
            <v>103780</v>
          </cell>
        </row>
        <row r="137">
          <cell r="A137">
            <v>20833</v>
          </cell>
          <cell r="B137">
            <v>208</v>
          </cell>
          <cell r="C137">
            <v>33</v>
          </cell>
          <cell r="D137" t="str">
            <v>COPIAS CERTIFICADAS EN BRIGADAS</v>
          </cell>
          <cell r="E137">
            <v>56133</v>
          </cell>
          <cell r="F137">
            <v>1383393</v>
          </cell>
          <cell r="G137">
            <v>589380</v>
          </cell>
          <cell r="H137">
            <v>2028906</v>
          </cell>
          <cell r="I137">
            <v>1914297</v>
          </cell>
          <cell r="J137">
            <v>2426259</v>
          </cell>
          <cell r="K137">
            <v>889383</v>
          </cell>
          <cell r="L137">
            <v>5229939</v>
          </cell>
          <cell r="M137">
            <v>771111</v>
          </cell>
          <cell r="N137">
            <v>2468334</v>
          </cell>
          <cell r="O137">
            <v>1357290</v>
          </cell>
          <cell r="P137">
            <v>4596735</v>
          </cell>
          <cell r="T137">
            <v>0</v>
          </cell>
          <cell r="U137">
            <v>11855580</v>
          </cell>
          <cell r="X137">
            <v>0</v>
          </cell>
          <cell r="Y137">
            <v>11855580</v>
          </cell>
          <cell r="AB137">
            <v>208</v>
          </cell>
          <cell r="AC137">
            <v>33</v>
          </cell>
          <cell r="AD137" t="str">
            <v>COPIAS CERTIFICADAS EN BRIGADAS</v>
          </cell>
          <cell r="AE137">
            <v>1357290</v>
          </cell>
          <cell r="AF137">
            <v>11855580</v>
          </cell>
        </row>
        <row r="138">
          <cell r="A138">
            <v>20834</v>
          </cell>
          <cell r="B138">
            <v>208</v>
          </cell>
          <cell r="C138">
            <v>34</v>
          </cell>
          <cell r="D138" t="str">
            <v>JUICIOS DIVERSOS EN BRIGADAS</v>
          </cell>
          <cell r="E138">
            <v>0</v>
          </cell>
          <cell r="F138">
            <v>7383</v>
          </cell>
          <cell r="G138">
            <v>14017</v>
          </cell>
          <cell r="H138">
            <v>21400</v>
          </cell>
          <cell r="I138">
            <v>7062</v>
          </cell>
          <cell r="J138">
            <v>10593</v>
          </cell>
          <cell r="K138">
            <v>15301</v>
          </cell>
          <cell r="L138">
            <v>32956</v>
          </cell>
          <cell r="M138">
            <v>0</v>
          </cell>
          <cell r="N138">
            <v>7918</v>
          </cell>
          <cell r="O138">
            <v>8774</v>
          </cell>
          <cell r="P138">
            <v>16692</v>
          </cell>
          <cell r="T138">
            <v>0</v>
          </cell>
          <cell r="U138">
            <v>71048</v>
          </cell>
          <cell r="X138">
            <v>0</v>
          </cell>
          <cell r="Y138">
            <v>71048</v>
          </cell>
          <cell r="AB138">
            <v>208</v>
          </cell>
          <cell r="AC138">
            <v>34</v>
          </cell>
          <cell r="AD138" t="str">
            <v>JUICIOS DIVERSOS EN BRIGADAS</v>
          </cell>
          <cell r="AE138">
            <v>8774</v>
          </cell>
          <cell r="AF138">
            <v>71048</v>
          </cell>
        </row>
        <row r="139">
          <cell r="A139">
            <v>20835</v>
          </cell>
          <cell r="B139">
            <v>208</v>
          </cell>
          <cell r="C139">
            <v>35</v>
          </cell>
          <cell r="D139" t="str">
            <v>SUBSIDIOS SERVICIO REGISTRO CIVIL</v>
          </cell>
          <cell r="E139">
            <v>-131989</v>
          </cell>
          <cell r="F139">
            <v>-1502168</v>
          </cell>
          <cell r="G139">
            <v>-1064266</v>
          </cell>
          <cell r="H139">
            <v>-2698423</v>
          </cell>
          <cell r="I139">
            <v>-2079261</v>
          </cell>
          <cell r="J139">
            <v>-2652083</v>
          </cell>
          <cell r="K139">
            <v>-1054766</v>
          </cell>
          <cell r="L139">
            <v>-5786110</v>
          </cell>
          <cell r="M139">
            <v>-1044200</v>
          </cell>
          <cell r="N139">
            <v>-2732571</v>
          </cell>
          <cell r="O139">
            <v>-1675222</v>
          </cell>
          <cell r="P139">
            <v>-5451993</v>
          </cell>
          <cell r="T139">
            <v>0</v>
          </cell>
          <cell r="U139">
            <v>-13936526</v>
          </cell>
          <cell r="X139">
            <v>0</v>
          </cell>
          <cell r="Y139">
            <v>-13936526</v>
          </cell>
          <cell r="AB139">
            <v>208</v>
          </cell>
          <cell r="AC139">
            <v>35</v>
          </cell>
          <cell r="AD139" t="str">
            <v>SUBSIDIOS SERVICIO REGISTRO CIVIL</v>
          </cell>
          <cell r="AE139">
            <v>-1675222</v>
          </cell>
          <cell r="AF139">
            <v>-13936526</v>
          </cell>
        </row>
        <row r="140">
          <cell r="A140">
            <v>20836</v>
          </cell>
          <cell r="B140">
            <v>208</v>
          </cell>
          <cell r="C140">
            <v>36</v>
          </cell>
          <cell r="D140" t="str">
            <v>DIVERSOS</v>
          </cell>
          <cell r="E140">
            <v>35814</v>
          </cell>
          <cell r="F140">
            <v>47563</v>
          </cell>
          <cell r="G140">
            <v>45002</v>
          </cell>
          <cell r="H140">
            <v>128379</v>
          </cell>
          <cell r="I140">
            <v>39884</v>
          </cell>
          <cell r="J140">
            <v>52749</v>
          </cell>
          <cell r="K140">
            <v>51490</v>
          </cell>
          <cell r="L140">
            <v>144123</v>
          </cell>
          <cell r="M140">
            <v>38007</v>
          </cell>
          <cell r="N140">
            <v>44821</v>
          </cell>
          <cell r="O140">
            <v>53983</v>
          </cell>
          <cell r="P140">
            <v>136811</v>
          </cell>
          <cell r="T140">
            <v>0</v>
          </cell>
          <cell r="U140">
            <v>409313</v>
          </cell>
          <cell r="X140">
            <v>0</v>
          </cell>
          <cell r="Y140">
            <v>409313</v>
          </cell>
          <cell r="AB140">
            <v>208</v>
          </cell>
          <cell r="AC140">
            <v>36</v>
          </cell>
          <cell r="AD140" t="str">
            <v>DIVERSOS</v>
          </cell>
          <cell r="AE140">
            <v>53983</v>
          </cell>
          <cell r="AF140">
            <v>409313</v>
          </cell>
        </row>
        <row r="141">
          <cell r="A141">
            <v>20901</v>
          </cell>
          <cell r="B141">
            <v>209</v>
          </cell>
          <cell r="C141">
            <v>1</v>
          </cell>
          <cell r="D141" t="str">
            <v>RECUPERACION POR CURSOS DE CAPACITACION</v>
          </cell>
          <cell r="G141">
            <v>203485</v>
          </cell>
          <cell r="H141">
            <v>203485</v>
          </cell>
          <cell r="I141">
            <v>57595.01</v>
          </cell>
          <cell r="J141">
            <v>44213</v>
          </cell>
          <cell r="K141">
            <v>54071.6</v>
          </cell>
          <cell r="L141">
            <v>155879.61000000002</v>
          </cell>
          <cell r="M141">
            <v>153811.01</v>
          </cell>
          <cell r="N141">
            <v>191852.01</v>
          </cell>
          <cell r="O141">
            <v>50608.02</v>
          </cell>
          <cell r="P141">
            <v>396271.04000000004</v>
          </cell>
          <cell r="T141">
            <v>0</v>
          </cell>
          <cell r="U141">
            <v>755635.65</v>
          </cell>
          <cell r="X141">
            <v>0</v>
          </cell>
          <cell r="Y141">
            <v>755635.65</v>
          </cell>
          <cell r="AB141">
            <v>209</v>
          </cell>
          <cell r="AC141">
            <v>1</v>
          </cell>
          <cell r="AD141" t="str">
            <v>RECUPERACION POR CURSOS DE CAPACITACION</v>
          </cell>
          <cell r="AE141">
            <v>50608.02</v>
          </cell>
          <cell r="AF141">
            <v>755635.65</v>
          </cell>
        </row>
        <row r="142">
          <cell r="B142">
            <v>208</v>
          </cell>
          <cell r="C142">
            <v>0</v>
          </cell>
          <cell r="D142" t="str">
            <v>SERVICIOS DE REG. CIVIL</v>
          </cell>
          <cell r="E142">
            <v>0</v>
          </cell>
          <cell r="F142">
            <v>0</v>
          </cell>
          <cell r="G142">
            <v>203485</v>
          </cell>
          <cell r="H142">
            <v>203485</v>
          </cell>
          <cell r="I142">
            <v>57595.01</v>
          </cell>
          <cell r="J142">
            <v>44213</v>
          </cell>
          <cell r="K142">
            <v>54071.6</v>
          </cell>
          <cell r="L142">
            <v>155879.61000000002</v>
          </cell>
          <cell r="M142">
            <v>153811.01</v>
          </cell>
          <cell r="N142">
            <v>191852.01</v>
          </cell>
          <cell r="O142">
            <v>50608.02</v>
          </cell>
          <cell r="P142">
            <v>396271.04000000004</v>
          </cell>
          <cell r="T142">
            <v>0</v>
          </cell>
          <cell r="U142">
            <v>755635.65</v>
          </cell>
          <cell r="X142">
            <v>0</v>
          </cell>
          <cell r="Y142">
            <v>755635.65</v>
          </cell>
          <cell r="AB142">
            <v>208</v>
          </cell>
          <cell r="AC142">
            <v>0</v>
          </cell>
          <cell r="AD142" t="str">
            <v>SERVICIOS DE REG. CIVIL</v>
          </cell>
          <cell r="AE142">
            <v>50608.02</v>
          </cell>
          <cell r="AF142">
            <v>755635.65</v>
          </cell>
        </row>
        <row r="143">
          <cell r="A143">
            <v>21001</v>
          </cell>
          <cell r="B143">
            <v>210</v>
          </cell>
          <cell r="C143">
            <v>1</v>
          </cell>
          <cell r="D143" t="str">
            <v>REGISTROS DE COMPRA VENTA</v>
          </cell>
          <cell r="E143">
            <v>5859152</v>
          </cell>
          <cell r="F143">
            <v>11571242</v>
          </cell>
          <cell r="G143">
            <v>12791041</v>
          </cell>
          <cell r="H143">
            <v>30221435</v>
          </cell>
          <cell r="I143">
            <v>6161329</v>
          </cell>
          <cell r="J143">
            <v>9454961</v>
          </cell>
          <cell r="K143">
            <v>10033358.5</v>
          </cell>
          <cell r="L143">
            <v>25649648.5</v>
          </cell>
          <cell r="M143">
            <v>6181256.5</v>
          </cell>
          <cell r="N143">
            <v>11057379.68</v>
          </cell>
          <cell r="O143">
            <v>8299944.5</v>
          </cell>
          <cell r="P143">
            <v>25538580.68</v>
          </cell>
          <cell r="T143">
            <v>0</v>
          </cell>
          <cell r="U143">
            <v>81409664.180000007</v>
          </cell>
          <cell r="X143">
            <v>0</v>
          </cell>
          <cell r="Y143">
            <v>81409664.180000007</v>
          </cell>
          <cell r="AB143">
            <v>210</v>
          </cell>
          <cell r="AC143">
            <v>1</v>
          </cell>
          <cell r="AD143" t="str">
            <v>REGISTROS DE COMPRA VENTA</v>
          </cell>
          <cell r="AE143">
            <v>8299944.5</v>
          </cell>
          <cell r="AF143">
            <v>81409664.180000007</v>
          </cell>
        </row>
        <row r="144">
          <cell r="A144">
            <v>21002</v>
          </cell>
          <cell r="B144">
            <v>210</v>
          </cell>
          <cell r="C144">
            <v>2</v>
          </cell>
          <cell r="D144" t="str">
            <v>REGISTROS DE HIPOTECAS</v>
          </cell>
          <cell r="E144">
            <v>2535923</v>
          </cell>
          <cell r="F144">
            <v>5594168.5</v>
          </cell>
          <cell r="G144">
            <v>6257589</v>
          </cell>
          <cell r="H144">
            <v>14387680.5</v>
          </cell>
          <cell r="I144">
            <v>3253757</v>
          </cell>
          <cell r="J144">
            <v>4039488</v>
          </cell>
          <cell r="K144">
            <v>4581973.5</v>
          </cell>
          <cell r="L144">
            <v>11875218.5</v>
          </cell>
          <cell r="M144">
            <v>2853150</v>
          </cell>
          <cell r="N144">
            <v>5263649</v>
          </cell>
          <cell r="O144">
            <v>3766070</v>
          </cell>
          <cell r="P144">
            <v>11882869</v>
          </cell>
          <cell r="T144">
            <v>0</v>
          </cell>
          <cell r="U144">
            <v>38145768</v>
          </cell>
          <cell r="X144">
            <v>0</v>
          </cell>
          <cell r="Y144">
            <v>38145768</v>
          </cell>
          <cell r="AB144">
            <v>210</v>
          </cell>
          <cell r="AC144">
            <v>2</v>
          </cell>
          <cell r="AD144" t="str">
            <v>REGISTROS DE HIPOTECAS</v>
          </cell>
          <cell r="AE144">
            <v>3766070</v>
          </cell>
          <cell r="AF144">
            <v>38145768</v>
          </cell>
        </row>
        <row r="145">
          <cell r="A145">
            <v>21003</v>
          </cell>
          <cell r="B145">
            <v>210</v>
          </cell>
          <cell r="C145">
            <v>3</v>
          </cell>
          <cell r="D145" t="str">
            <v>REGISTROS DE DONACIONES</v>
          </cell>
          <cell r="E145">
            <v>341777.5</v>
          </cell>
          <cell r="F145">
            <v>683168</v>
          </cell>
          <cell r="G145">
            <v>778010.5</v>
          </cell>
          <cell r="H145">
            <v>1802956</v>
          </cell>
          <cell r="I145">
            <v>418050</v>
          </cell>
          <cell r="J145">
            <v>502236.09</v>
          </cell>
          <cell r="K145">
            <v>688025.5</v>
          </cell>
          <cell r="L145">
            <v>1608311.59</v>
          </cell>
          <cell r="M145">
            <v>456101.5</v>
          </cell>
          <cell r="N145">
            <v>767999</v>
          </cell>
          <cell r="O145">
            <v>600443.43000000005</v>
          </cell>
          <cell r="P145">
            <v>1824543.9300000002</v>
          </cell>
          <cell r="T145">
            <v>0</v>
          </cell>
          <cell r="U145">
            <v>5235811.5200000005</v>
          </cell>
          <cell r="X145">
            <v>0</v>
          </cell>
          <cell r="Y145">
            <v>5235811.5199999996</v>
          </cell>
          <cell r="AB145">
            <v>210</v>
          </cell>
          <cell r="AC145">
            <v>3</v>
          </cell>
          <cell r="AD145" t="str">
            <v>REGISTROS DE DONACIONES</v>
          </cell>
          <cell r="AE145">
            <v>600443.43000000005</v>
          </cell>
          <cell r="AF145">
            <v>5235811.5199999996</v>
          </cell>
        </row>
        <row r="146">
          <cell r="A146">
            <v>21004</v>
          </cell>
          <cell r="B146">
            <v>210</v>
          </cell>
          <cell r="C146">
            <v>4</v>
          </cell>
          <cell r="D146" t="str">
            <v>REGISTROS DE CREDITOS OTORGADOS</v>
          </cell>
          <cell r="E146">
            <v>513919</v>
          </cell>
          <cell r="F146">
            <v>745252</v>
          </cell>
          <cell r="G146">
            <v>892193.5</v>
          </cell>
          <cell r="H146">
            <v>2151364.5</v>
          </cell>
          <cell r="I146">
            <v>444736</v>
          </cell>
          <cell r="J146">
            <v>887092</v>
          </cell>
          <cell r="K146">
            <v>1043919.5</v>
          </cell>
          <cell r="L146">
            <v>2375747.5</v>
          </cell>
          <cell r="M146">
            <v>585887</v>
          </cell>
          <cell r="N146">
            <v>1172705</v>
          </cell>
          <cell r="O146">
            <v>785246</v>
          </cell>
          <cell r="P146">
            <v>2543838</v>
          </cell>
          <cell r="T146">
            <v>0</v>
          </cell>
          <cell r="U146">
            <v>7070950</v>
          </cell>
          <cell r="X146">
            <v>0</v>
          </cell>
          <cell r="Y146">
            <v>7070950</v>
          </cell>
          <cell r="AB146">
            <v>210</v>
          </cell>
          <cell r="AC146">
            <v>4</v>
          </cell>
          <cell r="AD146" t="str">
            <v>REGISTROS DE CREDITOS OTORGADOS</v>
          </cell>
          <cell r="AE146">
            <v>785246</v>
          </cell>
          <cell r="AF146">
            <v>7070950</v>
          </cell>
        </row>
        <row r="147">
          <cell r="A147">
            <v>21005</v>
          </cell>
          <cell r="B147">
            <v>210</v>
          </cell>
          <cell r="C147">
            <v>5</v>
          </cell>
          <cell r="D147" t="str">
            <v>REG. DE AUMENTO O DISMINUCION DE CAPITAL</v>
          </cell>
          <cell r="E147">
            <v>440801.7</v>
          </cell>
          <cell r="F147">
            <v>644383</v>
          </cell>
          <cell r="G147">
            <v>532616</v>
          </cell>
          <cell r="H147">
            <v>1617800.7</v>
          </cell>
          <cell r="I147">
            <v>403970</v>
          </cell>
          <cell r="J147">
            <v>624982</v>
          </cell>
          <cell r="K147">
            <v>635293</v>
          </cell>
          <cell r="L147">
            <v>1664245</v>
          </cell>
          <cell r="M147">
            <v>408633</v>
          </cell>
          <cell r="N147">
            <v>535483</v>
          </cell>
          <cell r="O147">
            <v>536397</v>
          </cell>
          <cell r="P147">
            <v>1480513</v>
          </cell>
          <cell r="T147">
            <v>0</v>
          </cell>
          <cell r="U147">
            <v>4762558.7</v>
          </cell>
          <cell r="X147">
            <v>0</v>
          </cell>
          <cell r="Y147">
            <v>4762558.7</v>
          </cell>
          <cell r="AB147">
            <v>210</v>
          </cell>
          <cell r="AC147">
            <v>5</v>
          </cell>
          <cell r="AD147" t="str">
            <v>REG. DE AUMENTO O DISMINUCION DE CAPITAL</v>
          </cell>
          <cell r="AE147">
            <v>536397</v>
          </cell>
          <cell r="AF147">
            <v>4762558.7</v>
          </cell>
        </row>
        <row r="148">
          <cell r="A148">
            <v>21006</v>
          </cell>
          <cell r="B148">
            <v>210</v>
          </cell>
          <cell r="C148">
            <v>6</v>
          </cell>
          <cell r="D148" t="str">
            <v>REGISTRO DE INSCRIPCION DE SOCIEDADES</v>
          </cell>
          <cell r="E148">
            <v>147185</v>
          </cell>
          <cell r="F148">
            <v>284791</v>
          </cell>
          <cell r="G148">
            <v>390361</v>
          </cell>
          <cell r="H148">
            <v>822337</v>
          </cell>
          <cell r="I148">
            <v>162127</v>
          </cell>
          <cell r="J148">
            <v>215657</v>
          </cell>
          <cell r="K148">
            <v>262439</v>
          </cell>
          <cell r="L148">
            <v>640223</v>
          </cell>
          <cell r="M148">
            <v>146391</v>
          </cell>
          <cell r="N148">
            <v>229119</v>
          </cell>
          <cell r="O148">
            <v>174403</v>
          </cell>
          <cell r="P148">
            <v>549913</v>
          </cell>
          <cell r="T148">
            <v>0</v>
          </cell>
          <cell r="U148">
            <v>2012473</v>
          </cell>
          <cell r="X148">
            <v>0</v>
          </cell>
          <cell r="Y148">
            <v>2012473</v>
          </cell>
          <cell r="AB148">
            <v>210</v>
          </cell>
          <cell r="AC148">
            <v>6</v>
          </cell>
          <cell r="AD148" t="str">
            <v>REGISTRO DE INSCRIPCION DE SOCIEDADES</v>
          </cell>
          <cell r="AE148">
            <v>174403</v>
          </cell>
          <cell r="AF148">
            <v>2012473</v>
          </cell>
        </row>
        <row r="149">
          <cell r="A149">
            <v>21007</v>
          </cell>
          <cell r="B149">
            <v>210</v>
          </cell>
          <cell r="C149">
            <v>7</v>
          </cell>
          <cell r="D149" t="str">
            <v>REGISTRO DE SENTENCIAS Y SOCIEDADES</v>
          </cell>
          <cell r="E149">
            <v>13607</v>
          </cell>
          <cell r="F149">
            <v>32853</v>
          </cell>
          <cell r="G149">
            <v>13680</v>
          </cell>
          <cell r="H149">
            <v>60140</v>
          </cell>
          <cell r="I149">
            <v>5329</v>
          </cell>
          <cell r="J149">
            <v>27491</v>
          </cell>
          <cell r="K149">
            <v>38561</v>
          </cell>
          <cell r="L149">
            <v>71381</v>
          </cell>
          <cell r="M149">
            <v>6803</v>
          </cell>
          <cell r="N149">
            <v>25650</v>
          </cell>
          <cell r="O149">
            <v>17495.5</v>
          </cell>
          <cell r="P149">
            <v>49948.5</v>
          </cell>
          <cell r="T149">
            <v>0</v>
          </cell>
          <cell r="U149">
            <v>181469.5</v>
          </cell>
          <cell r="X149">
            <v>0</v>
          </cell>
          <cell r="Y149">
            <v>181469.5</v>
          </cell>
          <cell r="AB149">
            <v>210</v>
          </cell>
          <cell r="AC149">
            <v>7</v>
          </cell>
          <cell r="AD149" t="str">
            <v>REGISTRO DE SENTENCIAS Y SOCIEDADES</v>
          </cell>
          <cell r="AE149">
            <v>17495.5</v>
          </cell>
          <cell r="AF149">
            <v>181469.5</v>
          </cell>
        </row>
        <row r="150">
          <cell r="A150">
            <v>21008</v>
          </cell>
          <cell r="B150">
            <v>210</v>
          </cell>
          <cell r="C150">
            <v>8</v>
          </cell>
          <cell r="D150" t="str">
            <v>REGISTRO DE CONSTANCIAS Y CERTIFICADOS</v>
          </cell>
          <cell r="E150">
            <v>1012044</v>
          </cell>
          <cell r="F150">
            <v>1801531</v>
          </cell>
          <cell r="G150">
            <v>2100142</v>
          </cell>
          <cell r="H150">
            <v>4913717</v>
          </cell>
          <cell r="I150">
            <v>1089916</v>
          </cell>
          <cell r="J150">
            <v>1802373.01</v>
          </cell>
          <cell r="K150">
            <v>1969665</v>
          </cell>
          <cell r="L150">
            <v>4861954.01</v>
          </cell>
          <cell r="M150">
            <v>1315652</v>
          </cell>
          <cell r="N150">
            <v>2055178</v>
          </cell>
          <cell r="O150">
            <v>2741857</v>
          </cell>
          <cell r="P150">
            <v>6112687</v>
          </cell>
          <cell r="T150">
            <v>0</v>
          </cell>
          <cell r="U150">
            <v>15888358.01</v>
          </cell>
          <cell r="X150">
            <v>0</v>
          </cell>
          <cell r="Y150">
            <v>15888358.01</v>
          </cell>
          <cell r="AB150">
            <v>210</v>
          </cell>
          <cell r="AC150">
            <v>8</v>
          </cell>
          <cell r="AD150" t="str">
            <v>REGISTRO DE CONSTANCIAS Y CERTIFICADOS</v>
          </cell>
          <cell r="AE150">
            <v>2741857</v>
          </cell>
          <cell r="AF150">
            <v>15888358.01</v>
          </cell>
        </row>
        <row r="151">
          <cell r="A151">
            <v>21009</v>
          </cell>
          <cell r="B151">
            <v>210</v>
          </cell>
          <cell r="C151">
            <v>9</v>
          </cell>
          <cell r="D151" t="str">
            <v>REGISTRO DE ARRENDAMIENTO</v>
          </cell>
          <cell r="E151">
            <v>15852</v>
          </cell>
          <cell r="F151">
            <v>14313</v>
          </cell>
          <cell r="G151">
            <v>82662</v>
          </cell>
          <cell r="H151">
            <v>112827</v>
          </cell>
          <cell r="I151">
            <v>24738</v>
          </cell>
          <cell r="J151">
            <v>30545</v>
          </cell>
          <cell r="K151">
            <v>18535</v>
          </cell>
          <cell r="L151">
            <v>73818</v>
          </cell>
          <cell r="M151">
            <v>2050</v>
          </cell>
          <cell r="N151">
            <v>61425</v>
          </cell>
          <cell r="O151">
            <v>85995</v>
          </cell>
          <cell r="P151">
            <v>149470</v>
          </cell>
          <cell r="T151">
            <v>0</v>
          </cell>
          <cell r="U151">
            <v>336115</v>
          </cell>
          <cell r="X151">
            <v>0</v>
          </cell>
          <cell r="Y151">
            <v>336115</v>
          </cell>
          <cell r="AB151">
            <v>210</v>
          </cell>
          <cell r="AC151">
            <v>9</v>
          </cell>
          <cell r="AD151" t="str">
            <v>REGISTRO DE ARRENDAMIENTO</v>
          </cell>
          <cell r="AE151">
            <v>85995</v>
          </cell>
          <cell r="AF151">
            <v>336115</v>
          </cell>
        </row>
        <row r="152">
          <cell r="A152">
            <v>21010</v>
          </cell>
          <cell r="B152">
            <v>210</v>
          </cell>
          <cell r="C152">
            <v>10</v>
          </cell>
          <cell r="D152" t="str">
            <v>REGISTRO DE RECONOCIMIENTO DE ADEUDO</v>
          </cell>
          <cell r="E152">
            <v>254442</v>
          </cell>
          <cell r="F152">
            <v>249207</v>
          </cell>
          <cell r="G152">
            <v>400182</v>
          </cell>
          <cell r="H152">
            <v>903831</v>
          </cell>
          <cell r="I152">
            <v>282959</v>
          </cell>
          <cell r="J152">
            <v>272324.01</v>
          </cell>
          <cell r="K152">
            <v>317162</v>
          </cell>
          <cell r="L152">
            <v>872445.01</v>
          </cell>
          <cell r="M152">
            <v>138278</v>
          </cell>
          <cell r="N152">
            <v>303154</v>
          </cell>
          <cell r="O152">
            <v>303502</v>
          </cell>
          <cell r="P152">
            <v>744934</v>
          </cell>
          <cell r="T152">
            <v>0</v>
          </cell>
          <cell r="U152">
            <v>2521210.0099999998</v>
          </cell>
          <cell r="X152">
            <v>0</v>
          </cell>
          <cell r="Y152">
            <v>2521210.0099999998</v>
          </cell>
          <cell r="AB152">
            <v>210</v>
          </cell>
          <cell r="AC152">
            <v>10</v>
          </cell>
          <cell r="AD152" t="str">
            <v>REGISTRO DE RECONOCIMIENTO DE ADEUDO</v>
          </cell>
          <cell r="AE152">
            <v>303502</v>
          </cell>
          <cell r="AF152">
            <v>2521210.0099999998</v>
          </cell>
        </row>
        <row r="153">
          <cell r="A153">
            <v>21011</v>
          </cell>
          <cell r="B153">
            <v>210</v>
          </cell>
          <cell r="C153">
            <v>11</v>
          </cell>
          <cell r="D153" t="str">
            <v>REGISTRO DE CANCELACIONES</v>
          </cell>
          <cell r="E153">
            <v>440811.5</v>
          </cell>
          <cell r="F153">
            <v>985345</v>
          </cell>
          <cell r="G153">
            <v>1085238</v>
          </cell>
          <cell r="H153">
            <v>2511394.5</v>
          </cell>
          <cell r="I153">
            <v>661178</v>
          </cell>
          <cell r="J153">
            <v>798811</v>
          </cell>
          <cell r="K153">
            <v>866825</v>
          </cell>
          <cell r="L153">
            <v>2326814</v>
          </cell>
          <cell r="M153">
            <v>556738.5</v>
          </cell>
          <cell r="N153">
            <v>834797.25</v>
          </cell>
          <cell r="O153">
            <v>837585</v>
          </cell>
          <cell r="P153">
            <v>2229120.75</v>
          </cell>
          <cell r="T153">
            <v>0</v>
          </cell>
          <cell r="U153">
            <v>7067329.25</v>
          </cell>
          <cell r="X153">
            <v>0</v>
          </cell>
          <cell r="Y153">
            <v>7067329.25</v>
          </cell>
          <cell r="AB153">
            <v>210</v>
          </cell>
          <cell r="AC153">
            <v>11</v>
          </cell>
          <cell r="AD153" t="str">
            <v>REGISTRO DE CANCELACIONES</v>
          </cell>
          <cell r="AE153">
            <v>837585</v>
          </cell>
          <cell r="AF153">
            <v>7067329.25</v>
          </cell>
        </row>
        <row r="154">
          <cell r="A154">
            <v>21012</v>
          </cell>
          <cell r="B154">
            <v>210</v>
          </cell>
          <cell r="C154">
            <v>12</v>
          </cell>
          <cell r="D154" t="str">
            <v>REGISTRO DE DERECHOS POR HOJA</v>
          </cell>
          <cell r="E154">
            <v>296052</v>
          </cell>
          <cell r="F154">
            <v>413285</v>
          </cell>
          <cell r="G154">
            <v>696620.5</v>
          </cell>
          <cell r="H154">
            <v>1405957.5</v>
          </cell>
          <cell r="I154">
            <v>382702</v>
          </cell>
          <cell r="J154">
            <v>434686</v>
          </cell>
          <cell r="K154">
            <v>715505</v>
          </cell>
          <cell r="L154">
            <v>1532893</v>
          </cell>
          <cell r="M154">
            <v>338186</v>
          </cell>
          <cell r="N154">
            <v>640552</v>
          </cell>
          <cell r="O154">
            <v>438883</v>
          </cell>
          <cell r="P154">
            <v>1417621</v>
          </cell>
          <cell r="T154">
            <v>0</v>
          </cell>
          <cell r="U154">
            <v>4356471.5</v>
          </cell>
          <cell r="X154">
            <v>0</v>
          </cell>
          <cell r="Y154">
            <v>4356471.5</v>
          </cell>
          <cell r="AB154">
            <v>210</v>
          </cell>
          <cell r="AC154">
            <v>12</v>
          </cell>
          <cell r="AD154" t="str">
            <v>REGISTRO DE DERECHOS POR HOJA</v>
          </cell>
          <cell r="AE154">
            <v>438883</v>
          </cell>
          <cell r="AF154">
            <v>4356471.5</v>
          </cell>
        </row>
        <row r="155">
          <cell r="A155">
            <v>21013</v>
          </cell>
          <cell r="B155">
            <v>210</v>
          </cell>
          <cell r="C155">
            <v>13</v>
          </cell>
          <cell r="D155" t="str">
            <v>REGISTRO DE EMBARGOS</v>
          </cell>
          <cell r="E155">
            <v>208430.5</v>
          </cell>
          <cell r="F155">
            <v>325916</v>
          </cell>
          <cell r="G155">
            <v>409457</v>
          </cell>
          <cell r="H155">
            <v>943803.5</v>
          </cell>
          <cell r="I155">
            <v>316984</v>
          </cell>
          <cell r="J155">
            <v>609165</v>
          </cell>
          <cell r="K155">
            <v>634136</v>
          </cell>
          <cell r="L155">
            <v>1560285</v>
          </cell>
          <cell r="M155">
            <v>237314</v>
          </cell>
          <cell r="N155">
            <v>440124</v>
          </cell>
          <cell r="O155">
            <v>405044</v>
          </cell>
          <cell r="P155">
            <v>1082482</v>
          </cell>
          <cell r="T155">
            <v>0</v>
          </cell>
          <cell r="U155">
            <v>3586570.5</v>
          </cell>
          <cell r="X155">
            <v>0</v>
          </cell>
          <cell r="Y155">
            <v>3586570.5</v>
          </cell>
          <cell r="AB155">
            <v>210</v>
          </cell>
          <cell r="AC155">
            <v>13</v>
          </cell>
          <cell r="AD155" t="str">
            <v>REGISTRO DE EMBARGOS</v>
          </cell>
          <cell r="AE155">
            <v>405044</v>
          </cell>
          <cell r="AF155">
            <v>3586570.5</v>
          </cell>
        </row>
        <row r="156">
          <cell r="A156">
            <v>21014</v>
          </cell>
          <cell r="B156">
            <v>210</v>
          </cell>
          <cell r="C156">
            <v>14</v>
          </cell>
          <cell r="D156" t="str">
            <v>REGISTRO DE HIJUELAS</v>
          </cell>
          <cell r="E156">
            <v>215130</v>
          </cell>
          <cell r="F156">
            <v>320615.5</v>
          </cell>
          <cell r="G156">
            <v>466251</v>
          </cell>
          <cell r="H156">
            <v>1001996.5</v>
          </cell>
          <cell r="I156">
            <v>248731</v>
          </cell>
          <cell r="J156">
            <v>323630.5</v>
          </cell>
          <cell r="K156">
            <v>378051</v>
          </cell>
          <cell r="L156">
            <v>950412.5</v>
          </cell>
          <cell r="M156">
            <v>232515</v>
          </cell>
          <cell r="N156">
            <v>455900.5</v>
          </cell>
          <cell r="O156">
            <v>366341</v>
          </cell>
          <cell r="P156">
            <v>1054756.5</v>
          </cell>
          <cell r="T156">
            <v>0</v>
          </cell>
          <cell r="U156">
            <v>3007165.5</v>
          </cell>
          <cell r="X156">
            <v>0</v>
          </cell>
          <cell r="Y156">
            <v>3007165.5</v>
          </cell>
          <cell r="AB156">
            <v>210</v>
          </cell>
          <cell r="AC156">
            <v>14</v>
          </cell>
          <cell r="AD156" t="str">
            <v>REGISTRO DE HIJUELAS</v>
          </cell>
          <cell r="AE156">
            <v>366341</v>
          </cell>
          <cell r="AF156">
            <v>3007165.5</v>
          </cell>
        </row>
        <row r="157">
          <cell r="A157">
            <v>21015</v>
          </cell>
          <cell r="B157">
            <v>210</v>
          </cell>
          <cell r="C157">
            <v>15</v>
          </cell>
          <cell r="D157" t="str">
            <v>OTROS REGISTROS DEL REG PUB DE LA PROP</v>
          </cell>
          <cell r="E157">
            <v>4015497.5</v>
          </cell>
          <cell r="F157">
            <v>6521292</v>
          </cell>
          <cell r="G157">
            <v>7998003.3200000003</v>
          </cell>
          <cell r="H157">
            <v>18534792.82</v>
          </cell>
          <cell r="I157">
            <v>4294515.5</v>
          </cell>
          <cell r="J157">
            <v>6184661.0099999998</v>
          </cell>
          <cell r="K157">
            <v>7782465.5</v>
          </cell>
          <cell r="L157">
            <v>18261642.009999998</v>
          </cell>
          <cell r="M157">
            <v>3843640</v>
          </cell>
          <cell r="N157">
            <v>7541974.5199999996</v>
          </cell>
          <cell r="O157">
            <v>6367030.5300000003</v>
          </cell>
          <cell r="P157">
            <v>17752645.050000001</v>
          </cell>
          <cell r="T157">
            <v>0</v>
          </cell>
          <cell r="U157">
            <v>54549079.880000003</v>
          </cell>
          <cell r="X157">
            <v>0</v>
          </cell>
          <cell r="Y157">
            <v>54549079.880000003</v>
          </cell>
          <cell r="AB157">
            <v>210</v>
          </cell>
          <cell r="AC157">
            <v>15</v>
          </cell>
          <cell r="AD157" t="str">
            <v>OTROS REGISTROS DEL REG PUB DE LA PROP</v>
          </cell>
          <cell r="AE157">
            <v>6367030.5300000003</v>
          </cell>
          <cell r="AF157">
            <v>54549079.880000003</v>
          </cell>
        </row>
        <row r="158">
          <cell r="B158">
            <v>210</v>
          </cell>
          <cell r="C158">
            <v>0</v>
          </cell>
          <cell r="D158" t="str">
            <v>SERVICIOS DE REG. PUBLICO</v>
          </cell>
          <cell r="E158">
            <v>16310624.699999999</v>
          </cell>
          <cell r="F158">
            <v>30187362</v>
          </cell>
          <cell r="G158">
            <v>34894046.82</v>
          </cell>
          <cell r="H158">
            <v>81392033.520000011</v>
          </cell>
          <cell r="I158">
            <v>18151021.5</v>
          </cell>
          <cell r="J158">
            <v>26208102.620000001</v>
          </cell>
          <cell r="K158">
            <v>29965914.5</v>
          </cell>
          <cell r="L158">
            <v>74325038.620000005</v>
          </cell>
          <cell r="M158">
            <v>17302595.5</v>
          </cell>
          <cell r="N158">
            <v>31385089.949999999</v>
          </cell>
          <cell r="O158">
            <v>25726236.960000001</v>
          </cell>
          <cell r="P158">
            <v>74413922.409999996</v>
          </cell>
          <cell r="T158">
            <v>0</v>
          </cell>
          <cell r="U158">
            <v>230130994.55000001</v>
          </cell>
          <cell r="X158">
            <v>0</v>
          </cell>
          <cell r="Y158">
            <v>230130994.55000001</v>
          </cell>
          <cell r="AB158">
            <v>210</v>
          </cell>
          <cell r="AC158">
            <v>0</v>
          </cell>
          <cell r="AD158" t="str">
            <v>SERVICIOS DE REG. PUBLICO</v>
          </cell>
          <cell r="AE158">
            <v>25726236.960000001</v>
          </cell>
          <cell r="AF158">
            <v>230130994.55000001</v>
          </cell>
        </row>
        <row r="159">
          <cell r="A159">
            <v>21100</v>
          </cell>
          <cell r="B159">
            <v>211</v>
          </cell>
          <cell r="C159">
            <v>0</v>
          </cell>
          <cell r="D159" t="str">
            <v>AUTORIZACION DE PROTOCOLOS</v>
          </cell>
          <cell r="E159">
            <v>3881</v>
          </cell>
          <cell r="F159">
            <v>4663</v>
          </cell>
          <cell r="G159">
            <v>1927</v>
          </cell>
          <cell r="H159">
            <v>10471</v>
          </cell>
          <cell r="I159">
            <v>7260</v>
          </cell>
          <cell r="J159">
            <v>10209</v>
          </cell>
          <cell r="K159">
            <v>10666</v>
          </cell>
          <cell r="L159">
            <v>28135</v>
          </cell>
          <cell r="M159">
            <v>5408</v>
          </cell>
          <cell r="N159">
            <v>8712</v>
          </cell>
          <cell r="O159">
            <v>10164</v>
          </cell>
          <cell r="P159">
            <v>24284</v>
          </cell>
          <cell r="T159">
            <v>0</v>
          </cell>
          <cell r="U159">
            <v>62890</v>
          </cell>
          <cell r="X159">
            <v>0</v>
          </cell>
          <cell r="Y159">
            <v>62890</v>
          </cell>
          <cell r="AB159">
            <v>211</v>
          </cell>
          <cell r="AC159">
            <v>0</v>
          </cell>
          <cell r="AD159" t="str">
            <v>AUTORIZACION DE PROTOCOLOS</v>
          </cell>
          <cell r="AE159">
            <v>10164</v>
          </cell>
          <cell r="AF159">
            <v>62890</v>
          </cell>
        </row>
        <row r="160">
          <cell r="B160">
            <v>210</v>
          </cell>
          <cell r="C160">
            <v>0</v>
          </cell>
          <cell r="D160" t="str">
            <v>SERVICIOS DE REG. PUBLICO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T160">
            <v>0</v>
          </cell>
          <cell r="U160">
            <v>0</v>
          </cell>
          <cell r="X160">
            <v>0</v>
          </cell>
          <cell r="Y160">
            <v>0</v>
          </cell>
          <cell r="AB160">
            <v>210</v>
          </cell>
          <cell r="AC160">
            <v>0</v>
          </cell>
          <cell r="AD160" t="str">
            <v>SERVICIOS DE REG. PUBLICO</v>
          </cell>
          <cell r="AE160">
            <v>0</v>
          </cell>
          <cell r="AF160">
            <v>0</v>
          </cell>
        </row>
        <row r="161">
          <cell r="A161">
            <v>21101</v>
          </cell>
          <cell r="B161">
            <v>211</v>
          </cell>
          <cell r="C161">
            <v>1</v>
          </cell>
          <cell r="D161" t="str">
            <v>APERTURA DE FOLIOS DE PROTOCOLOS</v>
          </cell>
          <cell r="E161">
            <v>874000</v>
          </cell>
          <cell r="F161">
            <v>476000</v>
          </cell>
          <cell r="G161">
            <v>317200</v>
          </cell>
          <cell r="H161">
            <v>1667200</v>
          </cell>
          <cell r="I161">
            <v>695800</v>
          </cell>
          <cell r="J161">
            <v>509800</v>
          </cell>
          <cell r="K161">
            <v>613800</v>
          </cell>
          <cell r="L161">
            <v>1819400</v>
          </cell>
          <cell r="M161">
            <v>508000</v>
          </cell>
          <cell r="N161">
            <v>693200</v>
          </cell>
          <cell r="O161">
            <v>696000</v>
          </cell>
          <cell r="P161">
            <v>1897200</v>
          </cell>
          <cell r="T161">
            <v>0</v>
          </cell>
          <cell r="U161">
            <v>5383800</v>
          </cell>
          <cell r="X161">
            <v>0</v>
          </cell>
          <cell r="Y161">
            <v>5383800</v>
          </cell>
          <cell r="AB161">
            <v>211</v>
          </cell>
          <cell r="AC161">
            <v>1</v>
          </cell>
          <cell r="AD161" t="str">
            <v>APERTURA DE FOLIOS DE PROTOCOLOS</v>
          </cell>
          <cell r="AE161">
            <v>696000</v>
          </cell>
          <cell r="AF161">
            <v>5383800</v>
          </cell>
        </row>
        <row r="162">
          <cell r="B162">
            <v>210</v>
          </cell>
          <cell r="C162">
            <v>0</v>
          </cell>
          <cell r="D162" t="str">
            <v>SERVICIOS DE REG. PUBLICO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210</v>
          </cell>
          <cell r="AC162">
            <v>0</v>
          </cell>
          <cell r="AD162" t="str">
            <v>SERVICIOS DE REG. PUBLICO</v>
          </cell>
          <cell r="AE162">
            <v>0</v>
          </cell>
          <cell r="AF162">
            <v>0</v>
          </cell>
        </row>
        <row r="163">
          <cell r="A163">
            <v>21102</v>
          </cell>
          <cell r="B163">
            <v>211</v>
          </cell>
          <cell r="C163">
            <v>2</v>
          </cell>
          <cell r="D163" t="str">
            <v>CIERRE DE FOLIOS DE PROTOCOLOS</v>
          </cell>
          <cell r="E163">
            <v>64245</v>
          </cell>
          <cell r="F163">
            <v>241200</v>
          </cell>
          <cell r="G163">
            <v>332400</v>
          </cell>
          <cell r="H163">
            <v>637845</v>
          </cell>
          <cell r="I163">
            <v>180800</v>
          </cell>
          <cell r="J163">
            <v>215368</v>
          </cell>
          <cell r="K163">
            <v>600200</v>
          </cell>
          <cell r="L163">
            <v>996368</v>
          </cell>
          <cell r="M163">
            <v>255600</v>
          </cell>
          <cell r="N163">
            <v>346400</v>
          </cell>
          <cell r="O163">
            <v>275200</v>
          </cell>
          <cell r="P163">
            <v>877200</v>
          </cell>
          <cell r="T163">
            <v>0</v>
          </cell>
          <cell r="U163">
            <v>2511413</v>
          </cell>
          <cell r="X163">
            <v>0</v>
          </cell>
          <cell r="Y163">
            <v>2511413</v>
          </cell>
          <cell r="AB163">
            <v>211</v>
          </cell>
          <cell r="AC163">
            <v>2</v>
          </cell>
          <cell r="AD163" t="str">
            <v>CIERRE DE FOLIOS DE PROTOCOLOS</v>
          </cell>
          <cell r="AE163">
            <v>275200</v>
          </cell>
          <cell r="AF163">
            <v>2511413</v>
          </cell>
        </row>
        <row r="164">
          <cell r="A164">
            <v>21205</v>
          </cell>
          <cell r="B164">
            <v>212</v>
          </cell>
          <cell r="C164">
            <v>5</v>
          </cell>
          <cell r="D164" t="str">
            <v>SERVICIOS PRESTADOS A LAS EMPRESAS E.U.A</v>
          </cell>
          <cell r="H164">
            <v>0</v>
          </cell>
          <cell r="L164">
            <v>0</v>
          </cell>
          <cell r="O164">
            <v>4306.3999999999996</v>
          </cell>
          <cell r="P164">
            <v>4306.3999999999996</v>
          </cell>
          <cell r="T164">
            <v>0</v>
          </cell>
          <cell r="U164">
            <v>4306.3999999999996</v>
          </cell>
          <cell r="X164">
            <v>0</v>
          </cell>
          <cell r="Y164">
            <v>4306.3999999999996</v>
          </cell>
          <cell r="AB164">
            <v>212</v>
          </cell>
          <cell r="AC164">
            <v>5</v>
          </cell>
          <cell r="AD164" t="str">
            <v>SERVICIOS PRESTADOS A LAS EMPRESAS E.U.A</v>
          </cell>
          <cell r="AE164">
            <v>4306.3999999999996</v>
          </cell>
          <cell r="AF164">
            <v>4306.3999999999996</v>
          </cell>
        </row>
        <row r="165">
          <cell r="A165">
            <v>21300</v>
          </cell>
          <cell r="B165">
            <v>213</v>
          </cell>
          <cell r="C165">
            <v>0</v>
          </cell>
          <cell r="D165" t="str">
            <v>EXPEDICION DE CERTIFICADOS</v>
          </cell>
          <cell r="E165">
            <v>116120</v>
          </cell>
          <cell r="F165">
            <v>147000</v>
          </cell>
          <cell r="G165">
            <v>174941</v>
          </cell>
          <cell r="H165">
            <v>438061</v>
          </cell>
          <cell r="I165">
            <v>136024</v>
          </cell>
          <cell r="J165">
            <v>150757</v>
          </cell>
          <cell r="K165">
            <v>168944</v>
          </cell>
          <cell r="L165">
            <v>455725</v>
          </cell>
          <cell r="M165">
            <v>123145</v>
          </cell>
          <cell r="N165">
            <v>168922</v>
          </cell>
          <cell r="O165">
            <v>150106</v>
          </cell>
          <cell r="P165">
            <v>442173</v>
          </cell>
          <cell r="T165">
            <v>0</v>
          </cell>
          <cell r="U165">
            <v>1335959</v>
          </cell>
          <cell r="X165">
            <v>0</v>
          </cell>
          <cell r="Y165">
            <v>1335959</v>
          </cell>
          <cell r="AB165">
            <v>213</v>
          </cell>
          <cell r="AC165">
            <v>0</v>
          </cell>
          <cell r="AD165" t="str">
            <v>EXPEDICION DE CERTIFICADOS</v>
          </cell>
          <cell r="AE165">
            <v>150106</v>
          </cell>
          <cell r="AF165">
            <v>1335959</v>
          </cell>
        </row>
        <row r="166">
          <cell r="A166">
            <v>21301</v>
          </cell>
          <cell r="B166">
            <v>213</v>
          </cell>
          <cell r="C166">
            <v>1</v>
          </cell>
          <cell r="D166" t="str">
            <v>EXP.DE CARTAS DE NO ANTECEDENTES PENALES</v>
          </cell>
          <cell r="E166">
            <v>852422</v>
          </cell>
          <cell r="F166">
            <v>895048</v>
          </cell>
          <cell r="G166">
            <v>846664</v>
          </cell>
          <cell r="H166">
            <v>2594134</v>
          </cell>
          <cell r="I166">
            <v>768992</v>
          </cell>
          <cell r="J166">
            <v>782376</v>
          </cell>
          <cell r="K166">
            <v>906696</v>
          </cell>
          <cell r="L166">
            <v>2458064</v>
          </cell>
          <cell r="M166">
            <v>826224</v>
          </cell>
          <cell r="N166">
            <v>961184</v>
          </cell>
          <cell r="O166">
            <v>832720</v>
          </cell>
          <cell r="P166">
            <v>2620128</v>
          </cell>
          <cell r="T166">
            <v>0</v>
          </cell>
          <cell r="U166">
            <v>7672326</v>
          </cell>
          <cell r="X166">
            <v>0</v>
          </cell>
          <cell r="Y166">
            <v>7672326</v>
          </cell>
          <cell r="AB166">
            <v>213</v>
          </cell>
          <cell r="AC166">
            <v>1</v>
          </cell>
          <cell r="AD166" t="str">
            <v>EXP.DE CARTAS DE NO ANTECEDENTES PENALES</v>
          </cell>
          <cell r="AE166">
            <v>832720</v>
          </cell>
          <cell r="AF166">
            <v>7672326</v>
          </cell>
        </row>
        <row r="167">
          <cell r="A167">
            <v>21306</v>
          </cell>
          <cell r="B167">
            <v>213</v>
          </cell>
          <cell r="C167">
            <v>6</v>
          </cell>
          <cell r="D167" t="str">
            <v>SUB.CARTAS DE NO ANTECEDENTES PENALES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T167">
            <v>0</v>
          </cell>
          <cell r="U167">
            <v>0</v>
          </cell>
          <cell r="X167">
            <v>0</v>
          </cell>
          <cell r="Y167">
            <v>0</v>
          </cell>
          <cell r="AB167">
            <v>213</v>
          </cell>
          <cell r="AC167">
            <v>6</v>
          </cell>
          <cell r="AD167" t="str">
            <v>SUB.CARTAS DE NO ANTECEDENTES PENALES</v>
          </cell>
          <cell r="AE167">
            <v>0</v>
          </cell>
          <cell r="AF167">
            <v>0</v>
          </cell>
        </row>
        <row r="168">
          <cell r="A168">
            <v>21400</v>
          </cell>
          <cell r="B168">
            <v>214</v>
          </cell>
          <cell r="C168">
            <v>0</v>
          </cell>
          <cell r="D168" t="str">
            <v>LEGALIZACION DE FIRMAS</v>
          </cell>
          <cell r="E168">
            <v>0</v>
          </cell>
          <cell r="F168">
            <v>-62929</v>
          </cell>
          <cell r="G168">
            <v>0</v>
          </cell>
          <cell r="H168">
            <v>-62929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T168">
            <v>0</v>
          </cell>
          <cell r="U168">
            <v>-62929</v>
          </cell>
          <cell r="X168">
            <v>0</v>
          </cell>
          <cell r="Y168">
            <v>-62929</v>
          </cell>
          <cell r="AB168">
            <v>214</v>
          </cell>
          <cell r="AC168">
            <v>0</v>
          </cell>
          <cell r="AD168" t="str">
            <v>LEGALIZACION DE FIRMAS</v>
          </cell>
          <cell r="AE168">
            <v>0</v>
          </cell>
          <cell r="AF168">
            <v>-62929</v>
          </cell>
        </row>
        <row r="169">
          <cell r="A169">
            <v>21401</v>
          </cell>
          <cell r="B169">
            <v>214</v>
          </cell>
          <cell r="C169">
            <v>1</v>
          </cell>
          <cell r="D169" t="str">
            <v>LEGAL.DE CERT.DE FIRMAS D/PERITO TRADUC</v>
          </cell>
          <cell r="E169">
            <v>94289</v>
          </cell>
          <cell r="F169">
            <v>163912</v>
          </cell>
          <cell r="G169">
            <v>68471.009999999995</v>
          </cell>
          <cell r="H169">
            <v>326672.01</v>
          </cell>
          <cell r="I169">
            <v>103935</v>
          </cell>
          <cell r="J169">
            <v>22231</v>
          </cell>
          <cell r="K169">
            <v>2208</v>
          </cell>
          <cell r="L169">
            <v>128374</v>
          </cell>
          <cell r="M169">
            <v>624</v>
          </cell>
          <cell r="N169">
            <v>1397</v>
          </cell>
          <cell r="O169">
            <v>1453</v>
          </cell>
          <cell r="P169">
            <v>3474</v>
          </cell>
          <cell r="T169">
            <v>0</v>
          </cell>
          <cell r="U169">
            <v>458520.01</v>
          </cell>
          <cell r="X169">
            <v>0</v>
          </cell>
          <cell r="Y169">
            <v>458520.01</v>
          </cell>
          <cell r="AB169">
            <v>214</v>
          </cell>
          <cell r="AC169">
            <v>1</v>
          </cell>
          <cell r="AD169" t="str">
            <v>LEGALIZAC Y/O APOSTILLA D FIRMAS DEL TSJ</v>
          </cell>
          <cell r="AE169">
            <v>1453</v>
          </cell>
          <cell r="AF169">
            <v>458520.01</v>
          </cell>
        </row>
        <row r="170">
          <cell r="A170">
            <v>21402</v>
          </cell>
          <cell r="B170">
            <v>214</v>
          </cell>
          <cell r="C170">
            <v>2</v>
          </cell>
          <cell r="D170" t="str">
            <v>LEG Y/O APOSTILLA FIRMAS NOTARIOS Y RPC</v>
          </cell>
          <cell r="G170">
            <v>0</v>
          </cell>
          <cell r="H170">
            <v>0</v>
          </cell>
          <cell r="I170">
            <v>0</v>
          </cell>
          <cell r="J170">
            <v>79794</v>
          </cell>
          <cell r="K170">
            <v>129177</v>
          </cell>
          <cell r="L170">
            <v>208971</v>
          </cell>
          <cell r="M170">
            <v>84816</v>
          </cell>
          <cell r="N170">
            <v>82026</v>
          </cell>
          <cell r="O170">
            <v>58869</v>
          </cell>
          <cell r="P170">
            <v>225711</v>
          </cell>
          <cell r="T170">
            <v>0</v>
          </cell>
          <cell r="U170">
            <v>434682</v>
          </cell>
          <cell r="X170">
            <v>0</v>
          </cell>
          <cell r="Y170">
            <v>434682</v>
          </cell>
          <cell r="AB170">
            <v>214</v>
          </cell>
          <cell r="AC170">
            <v>2</v>
          </cell>
          <cell r="AD170" t="str">
            <v>LEG Y/O APOSTILLA FIRMAS NOTARIOS Y RPC</v>
          </cell>
          <cell r="AE170">
            <v>58869</v>
          </cell>
          <cell r="AF170">
            <v>434682</v>
          </cell>
        </row>
        <row r="171">
          <cell r="A171">
            <v>21403</v>
          </cell>
          <cell r="B171">
            <v>214</v>
          </cell>
          <cell r="C171">
            <v>3</v>
          </cell>
          <cell r="D171" t="str">
            <v>LEG Y/O APOSTILLA FIRMAS D DEPEND VARIAS</v>
          </cell>
          <cell r="G171">
            <v>0</v>
          </cell>
          <cell r="H171">
            <v>0</v>
          </cell>
          <cell r="I171">
            <v>0</v>
          </cell>
          <cell r="J171">
            <v>17080</v>
          </cell>
          <cell r="K171">
            <v>40764</v>
          </cell>
          <cell r="L171">
            <v>57844</v>
          </cell>
          <cell r="M171">
            <v>35448</v>
          </cell>
          <cell r="N171">
            <v>36706</v>
          </cell>
          <cell r="O171">
            <v>19824</v>
          </cell>
          <cell r="P171">
            <v>91978</v>
          </cell>
          <cell r="T171">
            <v>0</v>
          </cell>
          <cell r="U171">
            <v>149822</v>
          </cell>
          <cell r="X171">
            <v>0</v>
          </cell>
          <cell r="Y171">
            <v>149822</v>
          </cell>
          <cell r="AB171">
            <v>214</v>
          </cell>
          <cell r="AC171">
            <v>3</v>
          </cell>
          <cell r="AD171" t="str">
            <v>LEG Y/O APOSTILLA FIRMAS D DEPEND VARIAS</v>
          </cell>
          <cell r="AE171">
            <v>19824</v>
          </cell>
          <cell r="AF171">
            <v>149822</v>
          </cell>
        </row>
        <row r="172">
          <cell r="A172">
            <v>21404</v>
          </cell>
          <cell r="B172">
            <v>214</v>
          </cell>
          <cell r="C172">
            <v>4</v>
          </cell>
          <cell r="D172" t="str">
            <v>LEG Y/O APOS FIRMA P MUNICIPAL Y S AYUNT</v>
          </cell>
          <cell r="G172">
            <v>22565</v>
          </cell>
          <cell r="H172">
            <v>22565</v>
          </cell>
          <cell r="I172">
            <v>0</v>
          </cell>
          <cell r="J172">
            <v>0</v>
          </cell>
          <cell r="K172">
            <v>336</v>
          </cell>
          <cell r="L172">
            <v>336</v>
          </cell>
          <cell r="M172">
            <v>168</v>
          </cell>
          <cell r="N172">
            <v>560</v>
          </cell>
          <cell r="O172">
            <v>728</v>
          </cell>
          <cell r="P172">
            <v>1456</v>
          </cell>
          <cell r="T172">
            <v>0</v>
          </cell>
          <cell r="U172">
            <v>24357</v>
          </cell>
          <cell r="X172">
            <v>0</v>
          </cell>
          <cell r="Y172">
            <v>24357</v>
          </cell>
          <cell r="AB172">
            <v>214</v>
          </cell>
          <cell r="AC172">
            <v>4</v>
          </cell>
          <cell r="AD172" t="str">
            <v>LEG Y/O APOS FIRMA P MUNICIPAL Y S AYUNT</v>
          </cell>
          <cell r="AE172">
            <v>728</v>
          </cell>
          <cell r="AF172">
            <v>24357</v>
          </cell>
        </row>
        <row r="173">
          <cell r="A173">
            <v>21405</v>
          </cell>
          <cell r="B173">
            <v>214</v>
          </cell>
          <cell r="C173">
            <v>5</v>
          </cell>
          <cell r="D173" t="str">
            <v>LEG Y/O APOS FIRMAS DOC ESCOLARES UANL</v>
          </cell>
          <cell r="H173">
            <v>0</v>
          </cell>
          <cell r="I173">
            <v>0</v>
          </cell>
          <cell r="J173">
            <v>105338</v>
          </cell>
          <cell r="K173">
            <v>164649</v>
          </cell>
          <cell r="L173">
            <v>269987</v>
          </cell>
          <cell r="M173">
            <v>110051</v>
          </cell>
          <cell r="N173">
            <v>236657</v>
          </cell>
          <cell r="O173">
            <v>147690</v>
          </cell>
          <cell r="P173">
            <v>494398</v>
          </cell>
          <cell r="T173">
            <v>0</v>
          </cell>
          <cell r="U173">
            <v>764385</v>
          </cell>
          <cell r="X173">
            <v>0</v>
          </cell>
          <cell r="Y173">
            <v>764385</v>
          </cell>
          <cell r="AB173">
            <v>214</v>
          </cell>
          <cell r="AC173">
            <v>5</v>
          </cell>
          <cell r="AD173" t="str">
            <v>LEG Y/O APOS FIRMAS DOC ESCOLARES UANL</v>
          </cell>
          <cell r="AE173">
            <v>147690</v>
          </cell>
          <cell r="AF173">
            <v>764385</v>
          </cell>
        </row>
        <row r="174">
          <cell r="A174">
            <v>21406</v>
          </cell>
          <cell r="B174">
            <v>214</v>
          </cell>
          <cell r="C174">
            <v>6</v>
          </cell>
          <cell r="D174" t="str">
            <v>LEG Y/O APOS FIRMAS DOC ESCOLARES DE SE</v>
          </cell>
          <cell r="H174">
            <v>0</v>
          </cell>
          <cell r="I174">
            <v>0</v>
          </cell>
          <cell r="J174">
            <v>33756</v>
          </cell>
          <cell r="K174">
            <v>38470</v>
          </cell>
          <cell r="L174">
            <v>72226</v>
          </cell>
          <cell r="M174">
            <v>35140</v>
          </cell>
          <cell r="N174">
            <v>37422</v>
          </cell>
          <cell r="O174">
            <v>27720</v>
          </cell>
          <cell r="P174">
            <v>100282</v>
          </cell>
          <cell r="T174">
            <v>0</v>
          </cell>
          <cell r="U174">
            <v>172508</v>
          </cell>
          <cell r="X174">
            <v>0</v>
          </cell>
          <cell r="Y174">
            <v>172508</v>
          </cell>
          <cell r="AB174">
            <v>214</v>
          </cell>
          <cell r="AC174">
            <v>6</v>
          </cell>
          <cell r="AD174" t="str">
            <v>LEG Y/O APOS FIRMAS DOC ESCOLARES DE SE</v>
          </cell>
          <cell r="AE174">
            <v>27720</v>
          </cell>
          <cell r="AF174">
            <v>172508</v>
          </cell>
        </row>
        <row r="175">
          <cell r="A175">
            <v>21407</v>
          </cell>
          <cell r="B175">
            <v>214</v>
          </cell>
          <cell r="C175">
            <v>7</v>
          </cell>
          <cell r="D175" t="str">
            <v>LEG Y/O APOS FIRMA X SUBS Y/O EXENTOS SE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T175">
            <v>0</v>
          </cell>
          <cell r="U175">
            <v>0</v>
          </cell>
          <cell r="X175">
            <v>0</v>
          </cell>
          <cell r="Y175">
            <v>0</v>
          </cell>
          <cell r="AB175">
            <v>214</v>
          </cell>
          <cell r="AC175">
            <v>7</v>
          </cell>
          <cell r="AD175" t="str">
            <v>LEG Y/O APOS FIRMA X SUBS Y/O EXENTOS SE</v>
          </cell>
          <cell r="AE175">
            <v>0</v>
          </cell>
          <cell r="AF175">
            <v>0</v>
          </cell>
        </row>
        <row r="176">
          <cell r="A176">
            <v>21408</v>
          </cell>
          <cell r="B176">
            <v>214</v>
          </cell>
          <cell r="C176">
            <v>8</v>
          </cell>
          <cell r="D176" t="str">
            <v>LEG Y/O APOS FIR X SUB Y/O EXE TSJ OTROS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214</v>
          </cell>
          <cell r="AC176">
            <v>8</v>
          </cell>
          <cell r="AD176" t="str">
            <v>LEG Y/O APOS FIR X SUB Y/O EXE TSJ OTROS</v>
          </cell>
          <cell r="AE176">
            <v>0</v>
          </cell>
          <cell r="AF176">
            <v>0</v>
          </cell>
        </row>
        <row r="177">
          <cell r="A177">
            <v>21500</v>
          </cell>
          <cell r="B177">
            <v>215</v>
          </cell>
          <cell r="C177">
            <v>0</v>
          </cell>
          <cell r="D177" t="str">
            <v>REGISTRO DE TITULOS PROFESIONALES</v>
          </cell>
          <cell r="E177">
            <v>6440</v>
          </cell>
          <cell r="F177">
            <v>7980</v>
          </cell>
          <cell r="G177">
            <v>6580</v>
          </cell>
          <cell r="H177">
            <v>21000</v>
          </cell>
          <cell r="I177">
            <v>6720</v>
          </cell>
          <cell r="J177">
            <v>8247</v>
          </cell>
          <cell r="K177">
            <v>11607</v>
          </cell>
          <cell r="L177">
            <v>26574</v>
          </cell>
          <cell r="M177">
            <v>5609</v>
          </cell>
          <cell r="N177">
            <v>9660</v>
          </cell>
          <cell r="O177">
            <v>6028</v>
          </cell>
          <cell r="P177">
            <v>21297</v>
          </cell>
          <cell r="T177">
            <v>0</v>
          </cell>
          <cell r="U177">
            <v>68871</v>
          </cell>
          <cell r="X177">
            <v>0</v>
          </cell>
          <cell r="Y177">
            <v>68871</v>
          </cell>
          <cell r="AB177">
            <v>215</v>
          </cell>
          <cell r="AC177">
            <v>0</v>
          </cell>
          <cell r="AD177" t="str">
            <v>REGISTRO DE TITULOS PROFESIONALES</v>
          </cell>
          <cell r="AE177">
            <v>6028</v>
          </cell>
          <cell r="AF177">
            <v>68871</v>
          </cell>
        </row>
        <row r="178">
          <cell r="A178">
            <v>21800</v>
          </cell>
          <cell r="B178">
            <v>218</v>
          </cell>
          <cell r="C178">
            <v>0</v>
          </cell>
          <cell r="D178" t="str">
            <v>CONCURSOS PUBLICOS/DIR. ADQUISICIONES</v>
          </cell>
          <cell r="E178">
            <v>2850</v>
          </cell>
          <cell r="F178">
            <v>3350</v>
          </cell>
          <cell r="G178">
            <v>6700</v>
          </cell>
          <cell r="H178">
            <v>12900</v>
          </cell>
          <cell r="I178">
            <v>56950</v>
          </cell>
          <cell r="J178">
            <v>78900</v>
          </cell>
          <cell r="K178">
            <v>149500</v>
          </cell>
          <cell r="L178">
            <v>285350</v>
          </cell>
          <cell r="M178">
            <v>23550</v>
          </cell>
          <cell r="N178">
            <v>71450</v>
          </cell>
          <cell r="O178">
            <v>49900</v>
          </cell>
          <cell r="P178">
            <v>144900</v>
          </cell>
          <cell r="T178">
            <v>0</v>
          </cell>
          <cell r="U178">
            <v>443150</v>
          </cell>
          <cell r="X178">
            <v>0</v>
          </cell>
          <cell r="Y178">
            <v>443150</v>
          </cell>
          <cell r="AB178">
            <v>218</v>
          </cell>
          <cell r="AC178">
            <v>0</v>
          </cell>
          <cell r="AD178" t="str">
            <v>CONCURSOS PUBLICOS/DIR. ADQUISICIONES</v>
          </cell>
          <cell r="AE178">
            <v>49900</v>
          </cell>
          <cell r="AF178">
            <v>443150</v>
          </cell>
        </row>
        <row r="179">
          <cell r="B179">
            <v>223</v>
          </cell>
          <cell r="C179">
            <v>0</v>
          </cell>
          <cell r="D179" t="str">
            <v>POR INTRODUCCION DE SERVICIOS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T179">
            <v>0</v>
          </cell>
          <cell r="U179">
            <v>0</v>
          </cell>
          <cell r="X179">
            <v>0</v>
          </cell>
          <cell r="Y179">
            <v>0</v>
          </cell>
          <cell r="AB179">
            <v>223</v>
          </cell>
          <cell r="AC179">
            <v>0</v>
          </cell>
          <cell r="AD179" t="str">
            <v>POR INTRODUCCION DE SERVICIOS</v>
          </cell>
          <cell r="AE179">
            <v>0</v>
          </cell>
          <cell r="AF179">
            <v>0</v>
          </cell>
        </row>
        <row r="180">
          <cell r="A180">
            <v>22400</v>
          </cell>
          <cell r="B180">
            <v>224</v>
          </cell>
          <cell r="C180">
            <v>0</v>
          </cell>
          <cell r="D180" t="str">
            <v>EXAMEN Y REF. DE PATENTE DE NOTARIOS PUB</v>
          </cell>
          <cell r="E180">
            <v>109896</v>
          </cell>
          <cell r="F180">
            <v>238108</v>
          </cell>
          <cell r="G180">
            <v>119134</v>
          </cell>
          <cell r="H180">
            <v>467138</v>
          </cell>
          <cell r="I180">
            <v>18456</v>
          </cell>
          <cell r="J180">
            <v>27796</v>
          </cell>
          <cell r="K180">
            <v>27864</v>
          </cell>
          <cell r="L180">
            <v>74116</v>
          </cell>
          <cell r="M180">
            <v>23014</v>
          </cell>
          <cell r="N180">
            <v>32151</v>
          </cell>
          <cell r="O180">
            <v>22989</v>
          </cell>
          <cell r="P180">
            <v>78154</v>
          </cell>
          <cell r="T180">
            <v>0</v>
          </cell>
          <cell r="U180">
            <v>619408</v>
          </cell>
          <cell r="X180">
            <v>0</v>
          </cell>
          <cell r="Y180">
            <v>619408</v>
          </cell>
          <cell r="AB180">
            <v>224</v>
          </cell>
          <cell r="AC180">
            <v>0</v>
          </cell>
          <cell r="AD180" t="str">
            <v>EXAMEN Y REF PATENTE NOTARIOS PUBL</v>
          </cell>
          <cell r="AE180">
            <v>22989</v>
          </cell>
          <cell r="AF180">
            <v>619408</v>
          </cell>
        </row>
        <row r="181">
          <cell r="A181">
            <v>23000</v>
          </cell>
          <cell r="B181">
            <v>230</v>
          </cell>
          <cell r="C181">
            <v>0</v>
          </cell>
          <cell r="D181" t="str">
            <v>AGENCIA P/LA RACIONAL.Y MOD.TRANSP.PUB.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T181">
            <v>0</v>
          </cell>
          <cell r="U181">
            <v>0</v>
          </cell>
          <cell r="X181">
            <v>0</v>
          </cell>
          <cell r="Y181">
            <v>0</v>
          </cell>
          <cell r="AB181">
            <v>230</v>
          </cell>
          <cell r="AC181">
            <v>0</v>
          </cell>
          <cell r="AD181" t="str">
            <v>AGENCIA P/LA RACIONAL.Y MOD.TRANSP.PUB.</v>
          </cell>
          <cell r="AE181">
            <v>0</v>
          </cell>
          <cell r="AF181">
            <v>0</v>
          </cell>
        </row>
        <row r="182">
          <cell r="A182">
            <v>23001</v>
          </cell>
          <cell r="B182">
            <v>230</v>
          </cell>
          <cell r="C182">
            <v>1</v>
          </cell>
          <cell r="D182" t="str">
            <v>EXPEDICION O REFRENDO DE LA CONCESION</v>
          </cell>
          <cell r="E182">
            <v>0</v>
          </cell>
          <cell r="F182">
            <v>0</v>
          </cell>
          <cell r="G182">
            <v>4055270</v>
          </cell>
          <cell r="H182">
            <v>4055270</v>
          </cell>
          <cell r="I182">
            <v>0</v>
          </cell>
          <cell r="J182">
            <v>0</v>
          </cell>
          <cell r="K182">
            <v>1836378</v>
          </cell>
          <cell r="L182">
            <v>1836378</v>
          </cell>
          <cell r="M182">
            <v>0</v>
          </cell>
          <cell r="N182">
            <v>0</v>
          </cell>
          <cell r="O182">
            <v>609894</v>
          </cell>
          <cell r="P182">
            <v>609894</v>
          </cell>
          <cell r="T182">
            <v>0</v>
          </cell>
          <cell r="U182">
            <v>6501542</v>
          </cell>
          <cell r="X182">
            <v>0</v>
          </cell>
          <cell r="Y182">
            <v>6501542</v>
          </cell>
          <cell r="AB182">
            <v>230</v>
          </cell>
          <cell r="AC182">
            <v>1</v>
          </cell>
          <cell r="AD182" t="str">
            <v>EXPEDICION O REFRENDO DE LA CONCESION</v>
          </cell>
          <cell r="AE182">
            <v>609894</v>
          </cell>
          <cell r="AF182">
            <v>6501542</v>
          </cell>
        </row>
        <row r="183">
          <cell r="A183">
            <v>23002</v>
          </cell>
          <cell r="B183">
            <v>230</v>
          </cell>
          <cell r="C183">
            <v>2</v>
          </cell>
          <cell r="D183" t="str">
            <v>TRAMITE DE CESION DE DER.DE LA CONCESION</v>
          </cell>
          <cell r="E183">
            <v>0</v>
          </cell>
          <cell r="F183">
            <v>0</v>
          </cell>
          <cell r="G183">
            <v>637709</v>
          </cell>
          <cell r="H183">
            <v>637709</v>
          </cell>
          <cell r="I183">
            <v>0</v>
          </cell>
          <cell r="J183">
            <v>0</v>
          </cell>
          <cell r="K183">
            <v>529084</v>
          </cell>
          <cell r="L183">
            <v>529084</v>
          </cell>
          <cell r="M183">
            <v>0</v>
          </cell>
          <cell r="N183">
            <v>0</v>
          </cell>
          <cell r="O183">
            <v>466264</v>
          </cell>
          <cell r="P183">
            <v>466264</v>
          </cell>
          <cell r="T183">
            <v>0</v>
          </cell>
          <cell r="U183">
            <v>1633057</v>
          </cell>
          <cell r="X183">
            <v>0</v>
          </cell>
          <cell r="Y183">
            <v>1633057</v>
          </cell>
          <cell r="AB183">
            <v>230</v>
          </cell>
          <cell r="AC183">
            <v>2</v>
          </cell>
          <cell r="AD183" t="str">
            <v>TRAMITE DE CESION DE DER.DE LA CONCESION</v>
          </cell>
          <cell r="AE183">
            <v>466264</v>
          </cell>
          <cell r="AF183">
            <v>1633057</v>
          </cell>
        </row>
        <row r="184">
          <cell r="A184">
            <v>23003</v>
          </cell>
          <cell r="B184">
            <v>230</v>
          </cell>
          <cell r="C184">
            <v>3</v>
          </cell>
          <cell r="D184" t="str">
            <v>REP.DE DOC.EN EL QUE CONSTA LA CONCESION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T184">
            <v>0</v>
          </cell>
          <cell r="U184">
            <v>0</v>
          </cell>
          <cell r="X184">
            <v>0</v>
          </cell>
          <cell r="Y184">
            <v>0</v>
          </cell>
          <cell r="AB184">
            <v>230</v>
          </cell>
          <cell r="AC184">
            <v>3</v>
          </cell>
          <cell r="AD184" t="str">
            <v>REP.DE DOC.EN EL QUE CONSTA LA CONCESION</v>
          </cell>
          <cell r="AE184">
            <v>0</v>
          </cell>
          <cell r="AF184">
            <v>0</v>
          </cell>
        </row>
        <row r="185">
          <cell r="A185">
            <v>23004</v>
          </cell>
          <cell r="B185">
            <v>230</v>
          </cell>
          <cell r="C185">
            <v>4</v>
          </cell>
          <cell r="D185" t="str">
            <v>CAMBIO DE VEHICULO OBJ.DE LA CONCESION</v>
          </cell>
          <cell r="E185">
            <v>0</v>
          </cell>
          <cell r="F185">
            <v>0</v>
          </cell>
          <cell r="G185">
            <v>717469</v>
          </cell>
          <cell r="H185">
            <v>717469</v>
          </cell>
          <cell r="I185">
            <v>0</v>
          </cell>
          <cell r="J185">
            <v>0</v>
          </cell>
          <cell r="K185">
            <v>561348</v>
          </cell>
          <cell r="L185">
            <v>561348</v>
          </cell>
          <cell r="M185">
            <v>0</v>
          </cell>
          <cell r="N185">
            <v>0</v>
          </cell>
          <cell r="O185">
            <v>515034</v>
          </cell>
          <cell r="P185">
            <v>515034</v>
          </cell>
          <cell r="T185">
            <v>0</v>
          </cell>
          <cell r="U185">
            <v>1793851</v>
          </cell>
          <cell r="X185">
            <v>0</v>
          </cell>
          <cell r="Y185">
            <v>1793851</v>
          </cell>
          <cell r="AB185">
            <v>230</v>
          </cell>
          <cell r="AC185">
            <v>4</v>
          </cell>
          <cell r="AD185" t="str">
            <v>CAMBIO DE VEHICULO OBJ.DE LA CONCESION</v>
          </cell>
          <cell r="AE185">
            <v>515034</v>
          </cell>
          <cell r="AF185">
            <v>1793851</v>
          </cell>
        </row>
        <row r="186">
          <cell r="A186">
            <v>26200</v>
          </cell>
          <cell r="B186">
            <v>262</v>
          </cell>
          <cell r="C186">
            <v>0</v>
          </cell>
          <cell r="D186" t="str">
            <v>CERTIFICACION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262</v>
          </cell>
          <cell r="AC186">
            <v>0</v>
          </cell>
          <cell r="AD186" t="str">
            <v>CERTIFICACION</v>
          </cell>
          <cell r="AE186">
            <v>0</v>
          </cell>
          <cell r="AF186">
            <v>0</v>
          </cell>
        </row>
        <row r="187">
          <cell r="A187">
            <v>26201</v>
          </cell>
          <cell r="B187">
            <v>262</v>
          </cell>
          <cell r="C187">
            <v>1</v>
          </cell>
          <cell r="D187" t="str">
            <v>CERTIFICACION RECIBOS SUELDOS</v>
          </cell>
          <cell r="E187">
            <v>8232</v>
          </cell>
          <cell r="F187">
            <v>3304</v>
          </cell>
          <cell r="G187">
            <v>2912</v>
          </cell>
          <cell r="H187">
            <v>14448</v>
          </cell>
          <cell r="I187">
            <v>2240</v>
          </cell>
          <cell r="J187">
            <v>1512</v>
          </cell>
          <cell r="K187">
            <v>2800</v>
          </cell>
          <cell r="L187">
            <v>6552</v>
          </cell>
          <cell r="M187">
            <v>3080</v>
          </cell>
          <cell r="N187">
            <v>10720</v>
          </cell>
          <cell r="O187">
            <v>2744</v>
          </cell>
          <cell r="P187">
            <v>16544</v>
          </cell>
          <cell r="T187">
            <v>0</v>
          </cell>
          <cell r="U187">
            <v>37544</v>
          </cell>
          <cell r="X187">
            <v>0</v>
          </cell>
          <cell r="Y187">
            <v>37544</v>
          </cell>
          <cell r="AB187">
            <v>262</v>
          </cell>
          <cell r="AC187">
            <v>1</v>
          </cell>
          <cell r="AD187" t="str">
            <v>CERTIFICACION RECIBOS SUELDOS</v>
          </cell>
          <cell r="AE187">
            <v>2744</v>
          </cell>
          <cell r="AF187">
            <v>37544</v>
          </cell>
        </row>
        <row r="188">
          <cell r="A188">
            <v>26202</v>
          </cell>
          <cell r="B188">
            <v>262</v>
          </cell>
          <cell r="C188">
            <v>2</v>
          </cell>
          <cell r="D188" t="str">
            <v>CONSTANCIA O CARTA DE NO INHABILITACION</v>
          </cell>
          <cell r="E188">
            <v>127870</v>
          </cell>
          <cell r="F188">
            <v>128240</v>
          </cell>
          <cell r="G188">
            <v>115584</v>
          </cell>
          <cell r="H188">
            <v>371694</v>
          </cell>
          <cell r="I188">
            <v>58744</v>
          </cell>
          <cell r="J188">
            <v>57232</v>
          </cell>
          <cell r="K188">
            <v>70616</v>
          </cell>
          <cell r="L188">
            <v>186592</v>
          </cell>
          <cell r="M188">
            <v>53032</v>
          </cell>
          <cell r="N188">
            <v>64736</v>
          </cell>
          <cell r="O188">
            <v>54488</v>
          </cell>
          <cell r="P188">
            <v>172256</v>
          </cell>
          <cell r="T188">
            <v>0</v>
          </cell>
          <cell r="U188">
            <v>730542</v>
          </cell>
          <cell r="X188">
            <v>0</v>
          </cell>
          <cell r="Y188">
            <v>730542</v>
          </cell>
          <cell r="AB188">
            <v>262</v>
          </cell>
          <cell r="AC188">
            <v>2</v>
          </cell>
          <cell r="AD188" t="str">
            <v>CONSTANCIA O CARTA DE NO INHABILITACION</v>
          </cell>
          <cell r="AE188">
            <v>54488</v>
          </cell>
          <cell r="AF188">
            <v>730542</v>
          </cell>
        </row>
        <row r="189">
          <cell r="A189">
            <v>26203</v>
          </cell>
          <cell r="B189">
            <v>262</v>
          </cell>
          <cell r="C189">
            <v>3</v>
          </cell>
          <cell r="D189" t="str">
            <v>COPIAS DIVERSAS</v>
          </cell>
          <cell r="E189">
            <v>2716.8</v>
          </cell>
          <cell r="F189">
            <v>3836</v>
          </cell>
          <cell r="G189">
            <v>7141.96</v>
          </cell>
          <cell r="H189">
            <v>13694.76</v>
          </cell>
          <cell r="I189">
            <v>6587.42</v>
          </cell>
          <cell r="J189">
            <v>55515.49</v>
          </cell>
          <cell r="K189">
            <v>7994.79</v>
          </cell>
          <cell r="L189">
            <v>70097.7</v>
          </cell>
          <cell r="M189">
            <v>10353.24</v>
          </cell>
          <cell r="N189">
            <v>11078.59</v>
          </cell>
          <cell r="O189">
            <v>8620.31</v>
          </cell>
          <cell r="P189">
            <v>30052.14</v>
          </cell>
          <cell r="T189">
            <v>0</v>
          </cell>
          <cell r="U189">
            <v>113844.59999999999</v>
          </cell>
          <cell r="X189">
            <v>0</v>
          </cell>
          <cell r="Y189">
            <v>113844.6</v>
          </cell>
          <cell r="AB189">
            <v>262</v>
          </cell>
          <cell r="AC189">
            <v>3</v>
          </cell>
          <cell r="AD189" t="str">
            <v>COPIAS DIVERSAS</v>
          </cell>
          <cell r="AE189">
            <v>8620.31</v>
          </cell>
          <cell r="AF189">
            <v>113844.6</v>
          </cell>
        </row>
        <row r="190">
          <cell r="A190">
            <v>26204</v>
          </cell>
          <cell r="B190">
            <v>262</v>
          </cell>
          <cell r="C190">
            <v>4</v>
          </cell>
          <cell r="D190" t="str">
            <v>BUSQUEDA Y LOCALIZACION DE DOCUMENTOS</v>
          </cell>
          <cell r="E190">
            <v>0</v>
          </cell>
          <cell r="F190">
            <v>56</v>
          </cell>
          <cell r="G190">
            <v>112</v>
          </cell>
          <cell r="H190">
            <v>168</v>
          </cell>
          <cell r="I190">
            <v>112</v>
          </cell>
          <cell r="J190">
            <v>168</v>
          </cell>
          <cell r="K190">
            <v>448</v>
          </cell>
          <cell r="L190">
            <v>728</v>
          </cell>
          <cell r="M190">
            <v>56</v>
          </cell>
          <cell r="N190">
            <v>56</v>
          </cell>
          <cell r="O190">
            <v>0</v>
          </cell>
          <cell r="P190">
            <v>112</v>
          </cell>
          <cell r="T190">
            <v>0</v>
          </cell>
          <cell r="U190">
            <v>1008</v>
          </cell>
          <cell r="X190">
            <v>0</v>
          </cell>
          <cell r="Y190">
            <v>1008</v>
          </cell>
          <cell r="AB190">
            <v>262</v>
          </cell>
          <cell r="AC190">
            <v>4</v>
          </cell>
          <cell r="AD190" t="str">
            <v>BUSQUEDA Y LOCALIZACION DE DOCUMENTOS</v>
          </cell>
          <cell r="AE190">
            <v>0</v>
          </cell>
          <cell r="AF190">
            <v>1008</v>
          </cell>
        </row>
        <row r="191">
          <cell r="A191">
            <v>26300</v>
          </cell>
          <cell r="B191">
            <v>263</v>
          </cell>
          <cell r="C191">
            <v>0</v>
          </cell>
          <cell r="D191" t="str">
            <v>DERECHOS DE CONTROL VEHICULAR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263</v>
          </cell>
          <cell r="AC191">
            <v>0</v>
          </cell>
          <cell r="AD191" t="str">
            <v>CONTROL VEHICULAR</v>
          </cell>
          <cell r="AE191">
            <v>0</v>
          </cell>
          <cell r="AF191">
            <v>0</v>
          </cell>
        </row>
        <row r="192">
          <cell r="A192">
            <v>26301</v>
          </cell>
          <cell r="B192">
            <v>263</v>
          </cell>
          <cell r="C192">
            <v>1</v>
          </cell>
          <cell r="D192" t="str">
            <v>DERECHOS DE CONTROL VEHICULAR PTE. AÑO</v>
          </cell>
          <cell r="E192">
            <v>0</v>
          </cell>
          <cell r="F192">
            <v>0</v>
          </cell>
          <cell r="G192">
            <v>548720483</v>
          </cell>
          <cell r="H192">
            <v>548720483</v>
          </cell>
          <cell r="I192">
            <v>0</v>
          </cell>
          <cell r="J192">
            <v>0</v>
          </cell>
          <cell r="K192">
            <v>166295708.5</v>
          </cell>
          <cell r="L192">
            <v>166295708.5</v>
          </cell>
          <cell r="M192">
            <v>0</v>
          </cell>
          <cell r="N192">
            <v>0</v>
          </cell>
          <cell r="O192">
            <v>78062620</v>
          </cell>
          <cell r="P192">
            <v>78062620</v>
          </cell>
          <cell r="T192">
            <v>0</v>
          </cell>
          <cell r="U192">
            <v>793078811.5</v>
          </cell>
          <cell r="X192">
            <v>0</v>
          </cell>
          <cell r="Y192">
            <v>793078811.5</v>
          </cell>
          <cell r="AB192">
            <v>263</v>
          </cell>
          <cell r="AC192">
            <v>1</v>
          </cell>
          <cell r="AD192" t="str">
            <v>DERECHOS DE CONTROL VEHICULAR PTE. AÑO</v>
          </cell>
          <cell r="AE192">
            <v>78062620</v>
          </cell>
          <cell r="AF192">
            <v>793078811.5</v>
          </cell>
        </row>
        <row r="193">
          <cell r="A193">
            <v>26302</v>
          </cell>
          <cell r="B193">
            <v>263</v>
          </cell>
          <cell r="C193">
            <v>2</v>
          </cell>
          <cell r="D193" t="str">
            <v>DERECHOS DE CONTROL VEHICULAR REZAGOS</v>
          </cell>
          <cell r="E193">
            <v>0</v>
          </cell>
          <cell r="F193">
            <v>0</v>
          </cell>
          <cell r="G193">
            <v>52652346.93</v>
          </cell>
          <cell r="H193">
            <v>52652346.93</v>
          </cell>
          <cell r="I193">
            <v>0</v>
          </cell>
          <cell r="J193">
            <v>0</v>
          </cell>
          <cell r="K193">
            <v>27502905.170000002</v>
          </cell>
          <cell r="L193">
            <v>27502905.170000002</v>
          </cell>
          <cell r="M193">
            <v>0</v>
          </cell>
          <cell r="N193">
            <v>0</v>
          </cell>
          <cell r="O193">
            <v>16099852.73</v>
          </cell>
          <cell r="P193">
            <v>16099852.73</v>
          </cell>
          <cell r="T193">
            <v>0</v>
          </cell>
          <cell r="U193">
            <v>96255104.830000013</v>
          </cell>
          <cell r="X193">
            <v>0</v>
          </cell>
          <cell r="Y193">
            <v>96255104.829999998</v>
          </cell>
          <cell r="AB193">
            <v>263</v>
          </cell>
          <cell r="AC193">
            <v>2</v>
          </cell>
          <cell r="AD193" t="str">
            <v>DERECHOS DE CONTROL VEHICULAR REZAGOS</v>
          </cell>
          <cell r="AE193">
            <v>16099852.73</v>
          </cell>
          <cell r="AF193">
            <v>96255104.829999998</v>
          </cell>
        </row>
        <row r="194">
          <cell r="A194">
            <v>26303</v>
          </cell>
          <cell r="B194">
            <v>263</v>
          </cell>
          <cell r="C194">
            <v>3</v>
          </cell>
          <cell r="D194" t="str">
            <v>EXP.DE CERTIFICADOS DE CONTROL VEHICULAR</v>
          </cell>
          <cell r="E194">
            <v>0</v>
          </cell>
          <cell r="F194">
            <v>0</v>
          </cell>
          <cell r="G194">
            <v>838808</v>
          </cell>
          <cell r="H194">
            <v>838808</v>
          </cell>
          <cell r="I194">
            <v>0</v>
          </cell>
          <cell r="J194">
            <v>0</v>
          </cell>
          <cell r="K194">
            <v>754152</v>
          </cell>
          <cell r="L194">
            <v>754152</v>
          </cell>
          <cell r="M194">
            <v>0</v>
          </cell>
          <cell r="N194">
            <v>0</v>
          </cell>
          <cell r="O194">
            <v>865032</v>
          </cell>
          <cell r="P194">
            <v>865032</v>
          </cell>
          <cell r="T194">
            <v>0</v>
          </cell>
          <cell r="U194">
            <v>2457992</v>
          </cell>
          <cell r="X194">
            <v>0</v>
          </cell>
          <cell r="Y194">
            <v>2457992</v>
          </cell>
          <cell r="AB194">
            <v>263</v>
          </cell>
          <cell r="AC194">
            <v>3</v>
          </cell>
          <cell r="AD194" t="str">
            <v>EXP.DE CERTIFICADOS DE CONTROL VEHICULAR</v>
          </cell>
          <cell r="AE194">
            <v>865032</v>
          </cell>
          <cell r="AF194">
            <v>2457992</v>
          </cell>
        </row>
        <row r="195">
          <cell r="A195">
            <v>26304</v>
          </cell>
          <cell r="B195">
            <v>263</v>
          </cell>
          <cell r="C195">
            <v>4</v>
          </cell>
          <cell r="D195" t="str">
            <v>EXP.DE CERT.DE CTRL.VEH.OTROS ESTADOS</v>
          </cell>
          <cell r="E195">
            <v>0</v>
          </cell>
          <cell r="F195">
            <v>0</v>
          </cell>
          <cell r="G195">
            <v>1142502</v>
          </cell>
          <cell r="H195">
            <v>1142502</v>
          </cell>
          <cell r="I195">
            <v>0</v>
          </cell>
          <cell r="J195">
            <v>0</v>
          </cell>
          <cell r="K195">
            <v>1041066</v>
          </cell>
          <cell r="L195">
            <v>1041066</v>
          </cell>
          <cell r="M195">
            <v>0</v>
          </cell>
          <cell r="N195">
            <v>0</v>
          </cell>
          <cell r="O195">
            <v>994580</v>
          </cell>
          <cell r="P195">
            <v>994580</v>
          </cell>
          <cell r="T195">
            <v>0</v>
          </cell>
          <cell r="U195">
            <v>3178148</v>
          </cell>
          <cell r="X195">
            <v>0</v>
          </cell>
          <cell r="Y195">
            <v>3178148</v>
          </cell>
          <cell r="AB195">
            <v>263</v>
          </cell>
          <cell r="AC195">
            <v>4</v>
          </cell>
          <cell r="AD195" t="str">
            <v>EXP.DE CERT.DE CTRL.VEH.OTROS ESTADOS</v>
          </cell>
          <cell r="AE195">
            <v>994580</v>
          </cell>
          <cell r="AF195">
            <v>3178148</v>
          </cell>
        </row>
        <row r="196">
          <cell r="A196">
            <v>26305</v>
          </cell>
          <cell r="B196">
            <v>263</v>
          </cell>
          <cell r="C196">
            <v>5</v>
          </cell>
          <cell r="D196" t="str">
            <v>EXP.DE CERT.DE DOC.DE CTRL.VEHICULAR</v>
          </cell>
          <cell r="E196">
            <v>0</v>
          </cell>
          <cell r="F196">
            <v>0</v>
          </cell>
          <cell r="G196">
            <v>42664</v>
          </cell>
          <cell r="H196">
            <v>42664</v>
          </cell>
          <cell r="I196">
            <v>0</v>
          </cell>
          <cell r="J196">
            <v>0</v>
          </cell>
          <cell r="K196">
            <v>38808</v>
          </cell>
          <cell r="L196">
            <v>38808</v>
          </cell>
          <cell r="M196">
            <v>0</v>
          </cell>
          <cell r="N196">
            <v>0</v>
          </cell>
          <cell r="O196">
            <v>39144</v>
          </cell>
          <cell r="P196">
            <v>39144</v>
          </cell>
          <cell r="T196">
            <v>0</v>
          </cell>
          <cell r="U196">
            <v>120616</v>
          </cell>
          <cell r="X196">
            <v>0</v>
          </cell>
          <cell r="Y196">
            <v>120616</v>
          </cell>
          <cell r="AB196">
            <v>263</v>
          </cell>
          <cell r="AC196">
            <v>5</v>
          </cell>
          <cell r="AD196" t="str">
            <v>EXP.DE CERT.DE DOC.DE CTRL.VEHICULAR</v>
          </cell>
          <cell r="AE196">
            <v>39144</v>
          </cell>
          <cell r="AF196">
            <v>120616</v>
          </cell>
        </row>
        <row r="197">
          <cell r="A197">
            <v>26400</v>
          </cell>
          <cell r="B197">
            <v>264</v>
          </cell>
          <cell r="C197">
            <v>0</v>
          </cell>
          <cell r="D197" t="str">
            <v>PLACAS DE CIRCULACION VEHICULAR</v>
          </cell>
          <cell r="E197">
            <v>0</v>
          </cell>
          <cell r="F197">
            <v>0</v>
          </cell>
          <cell r="G197">
            <v>11914386</v>
          </cell>
          <cell r="H197">
            <v>11914386</v>
          </cell>
          <cell r="I197">
            <v>0</v>
          </cell>
          <cell r="J197">
            <v>0</v>
          </cell>
          <cell r="K197">
            <v>10219854</v>
          </cell>
          <cell r="L197">
            <v>10219854</v>
          </cell>
          <cell r="M197">
            <v>0</v>
          </cell>
          <cell r="N197">
            <v>0</v>
          </cell>
          <cell r="O197">
            <v>10706703</v>
          </cell>
          <cell r="P197">
            <v>10706703</v>
          </cell>
          <cell r="T197">
            <v>0</v>
          </cell>
          <cell r="U197">
            <v>32840943</v>
          </cell>
          <cell r="X197">
            <v>0</v>
          </cell>
          <cell r="Y197">
            <v>32840943</v>
          </cell>
          <cell r="AB197">
            <v>264</v>
          </cell>
          <cell r="AC197">
            <v>0</v>
          </cell>
          <cell r="AD197" t="str">
            <v>PLACAS DE CIRCULACION VEHICULAR</v>
          </cell>
          <cell r="AE197">
            <v>10706703</v>
          </cell>
          <cell r="AF197">
            <v>32840943</v>
          </cell>
        </row>
        <row r="198">
          <cell r="A198">
            <v>26500</v>
          </cell>
          <cell r="B198">
            <v>265</v>
          </cell>
          <cell r="C198">
            <v>0</v>
          </cell>
          <cell r="D198" t="str">
            <v>LICENCIAS DE MANEJAR</v>
          </cell>
          <cell r="E198">
            <v>0</v>
          </cell>
          <cell r="F198">
            <v>0</v>
          </cell>
          <cell r="G198">
            <v>26892665</v>
          </cell>
          <cell r="H198">
            <v>26892665</v>
          </cell>
          <cell r="I198">
            <v>0</v>
          </cell>
          <cell r="J198">
            <v>0</v>
          </cell>
          <cell r="K198">
            <v>22516974</v>
          </cell>
          <cell r="L198">
            <v>22516974</v>
          </cell>
          <cell r="M198">
            <v>0</v>
          </cell>
          <cell r="N198">
            <v>0</v>
          </cell>
          <cell r="O198">
            <v>23963031</v>
          </cell>
          <cell r="P198">
            <v>23963031</v>
          </cell>
          <cell r="T198">
            <v>0</v>
          </cell>
          <cell r="U198">
            <v>73372670</v>
          </cell>
          <cell r="X198">
            <v>0</v>
          </cell>
          <cell r="Y198">
            <v>73372670</v>
          </cell>
          <cell r="AB198">
            <v>265</v>
          </cell>
          <cell r="AC198">
            <v>0</v>
          </cell>
          <cell r="AD198" t="str">
            <v>LICENCIAS DE CONDUCIR</v>
          </cell>
          <cell r="AE198">
            <v>23963031</v>
          </cell>
          <cell r="AF198">
            <v>73372670</v>
          </cell>
        </row>
        <row r="199">
          <cell r="A199">
            <v>26503</v>
          </cell>
          <cell r="B199">
            <v>265</v>
          </cell>
          <cell r="C199">
            <v>3</v>
          </cell>
          <cell r="D199" t="str">
            <v>EXP.DE CERT.DE LICENCIAS DE CONDUCIR</v>
          </cell>
          <cell r="E199">
            <v>0</v>
          </cell>
          <cell r="F199">
            <v>0</v>
          </cell>
          <cell r="G199">
            <v>22832</v>
          </cell>
          <cell r="H199">
            <v>22832</v>
          </cell>
          <cell r="I199">
            <v>0</v>
          </cell>
          <cell r="J199">
            <v>0</v>
          </cell>
          <cell r="K199">
            <v>24360</v>
          </cell>
          <cell r="L199">
            <v>24360</v>
          </cell>
          <cell r="M199">
            <v>0</v>
          </cell>
          <cell r="N199">
            <v>0</v>
          </cell>
          <cell r="O199">
            <v>24864</v>
          </cell>
          <cell r="P199">
            <v>24864</v>
          </cell>
          <cell r="T199">
            <v>0</v>
          </cell>
          <cell r="U199">
            <v>72056</v>
          </cell>
          <cell r="X199">
            <v>0</v>
          </cell>
          <cell r="Y199">
            <v>72056</v>
          </cell>
          <cell r="AB199">
            <v>265</v>
          </cell>
          <cell r="AC199">
            <v>3</v>
          </cell>
          <cell r="AD199" t="str">
            <v>EXP.DE CERT.DE LICENCIAS DE CONDUCIR</v>
          </cell>
          <cell r="AE199">
            <v>24864</v>
          </cell>
          <cell r="AF199">
            <v>72056</v>
          </cell>
        </row>
        <row r="200">
          <cell r="A200">
            <v>26600</v>
          </cell>
          <cell r="B200">
            <v>266</v>
          </cell>
          <cell r="C200">
            <v>0</v>
          </cell>
          <cell r="D200" t="str">
            <v>DUPLICADOS DE LICENCIAS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266</v>
          </cell>
          <cell r="AC200">
            <v>0</v>
          </cell>
          <cell r="AD200" t="str">
            <v>DUPLICADOS DE LICENCIAS</v>
          </cell>
          <cell r="AE200">
            <v>0</v>
          </cell>
          <cell r="AF200">
            <v>0</v>
          </cell>
        </row>
        <row r="201">
          <cell r="A201">
            <v>26700</v>
          </cell>
          <cell r="B201">
            <v>267</v>
          </cell>
          <cell r="C201">
            <v>0</v>
          </cell>
          <cell r="D201" t="str">
            <v>DUPLICADOS DE TARJETAS DE CIRCULACION</v>
          </cell>
          <cell r="E201">
            <v>0</v>
          </cell>
          <cell r="F201">
            <v>0</v>
          </cell>
          <cell r="G201">
            <v>217336</v>
          </cell>
          <cell r="H201">
            <v>217336</v>
          </cell>
          <cell r="I201">
            <v>0</v>
          </cell>
          <cell r="J201">
            <v>0</v>
          </cell>
          <cell r="K201">
            <v>442512</v>
          </cell>
          <cell r="L201">
            <v>442512</v>
          </cell>
          <cell r="M201">
            <v>0</v>
          </cell>
          <cell r="N201">
            <v>0</v>
          </cell>
          <cell r="O201">
            <v>511616</v>
          </cell>
          <cell r="P201">
            <v>511616</v>
          </cell>
          <cell r="T201">
            <v>0</v>
          </cell>
          <cell r="U201">
            <v>1171464</v>
          </cell>
          <cell r="X201">
            <v>0</v>
          </cell>
          <cell r="Y201">
            <v>1171464</v>
          </cell>
          <cell r="AB201">
            <v>267</v>
          </cell>
          <cell r="AC201">
            <v>0</v>
          </cell>
          <cell r="AD201" t="str">
            <v>DUPLICADOS DE TARJETAS DE CIRCULACION</v>
          </cell>
          <cell r="AE201">
            <v>511616</v>
          </cell>
          <cell r="AF201">
            <v>1171464</v>
          </cell>
        </row>
        <row r="202">
          <cell r="A202">
            <v>26800</v>
          </cell>
          <cell r="B202">
            <v>268</v>
          </cell>
          <cell r="C202">
            <v>0</v>
          </cell>
          <cell r="D202" t="str">
            <v>BAJAS DE VEHICULOS DE MOTOR</v>
          </cell>
          <cell r="E202">
            <v>0</v>
          </cell>
          <cell r="F202">
            <v>0</v>
          </cell>
          <cell r="G202">
            <v>2216320</v>
          </cell>
          <cell r="H202">
            <v>2216320</v>
          </cell>
          <cell r="I202">
            <v>0</v>
          </cell>
          <cell r="J202">
            <v>0</v>
          </cell>
          <cell r="K202">
            <v>2232888</v>
          </cell>
          <cell r="L202">
            <v>2232888</v>
          </cell>
          <cell r="M202">
            <v>0</v>
          </cell>
          <cell r="N202">
            <v>0</v>
          </cell>
          <cell r="O202">
            <v>2940336</v>
          </cell>
          <cell r="P202">
            <v>2940336</v>
          </cell>
          <cell r="T202">
            <v>0</v>
          </cell>
          <cell r="U202">
            <v>7389544</v>
          </cell>
          <cell r="X202">
            <v>0</v>
          </cell>
          <cell r="Y202">
            <v>7389544</v>
          </cell>
          <cell r="AB202">
            <v>268</v>
          </cell>
          <cell r="AC202">
            <v>0</v>
          </cell>
          <cell r="AD202" t="str">
            <v>BAJAS DE VEHICULOS DE MOTOR</v>
          </cell>
          <cell r="AE202">
            <v>2940336</v>
          </cell>
          <cell r="AF202">
            <v>7389544</v>
          </cell>
        </row>
        <row r="203">
          <cell r="A203">
            <v>26901</v>
          </cell>
          <cell r="B203">
            <v>269</v>
          </cell>
          <cell r="C203">
            <v>1</v>
          </cell>
          <cell r="D203" t="str">
            <v>MULTAS DE CONTROL VEHICULAR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269</v>
          </cell>
          <cell r="AC203">
            <v>1</v>
          </cell>
          <cell r="AD203" t="str">
            <v>MULTAS DE CONTROL VEHICULAR</v>
          </cell>
          <cell r="AE203">
            <v>0</v>
          </cell>
          <cell r="AF203">
            <v>0</v>
          </cell>
        </row>
        <row r="204">
          <cell r="A204">
            <v>26902</v>
          </cell>
          <cell r="B204">
            <v>269</v>
          </cell>
          <cell r="C204">
            <v>2</v>
          </cell>
          <cell r="D204" t="str">
            <v>INTERESES POR CONVENIO CONTROL VEHICULAR</v>
          </cell>
          <cell r="E204">
            <v>0</v>
          </cell>
          <cell r="F204">
            <v>0</v>
          </cell>
          <cell r="G204">
            <v>2574629.29</v>
          </cell>
          <cell r="H204">
            <v>2574629.29</v>
          </cell>
          <cell r="I204">
            <v>0</v>
          </cell>
          <cell r="J204">
            <v>0</v>
          </cell>
          <cell r="K204">
            <v>2431395.12</v>
          </cell>
          <cell r="L204">
            <v>2431395.12</v>
          </cell>
          <cell r="M204">
            <v>0</v>
          </cell>
          <cell r="N204">
            <v>0</v>
          </cell>
          <cell r="O204">
            <v>1318396.8799999999</v>
          </cell>
          <cell r="P204">
            <v>1318396.8799999999</v>
          </cell>
          <cell r="T204">
            <v>0</v>
          </cell>
          <cell r="U204">
            <v>6324421.29</v>
          </cell>
          <cell r="X204">
            <v>0</v>
          </cell>
          <cell r="Y204">
            <v>6324421.29</v>
          </cell>
          <cell r="AB204">
            <v>269</v>
          </cell>
          <cell r="AC204">
            <v>2</v>
          </cell>
          <cell r="AD204" t="str">
            <v>INTERESES POR CONVENIO CONTROL VEHICULAR</v>
          </cell>
          <cell r="AE204">
            <v>1318396.8799999999</v>
          </cell>
          <cell r="AF204">
            <v>6324421.29</v>
          </cell>
        </row>
        <row r="205">
          <cell r="A205">
            <v>26903</v>
          </cell>
          <cell r="B205">
            <v>269</v>
          </cell>
          <cell r="C205">
            <v>3</v>
          </cell>
          <cell r="D205" t="str">
            <v>SANCIONES POR CANJE DE PLACAS EXTEMP</v>
          </cell>
          <cell r="E205">
            <v>0</v>
          </cell>
          <cell r="F205">
            <v>0</v>
          </cell>
          <cell r="G205">
            <v>1552936</v>
          </cell>
          <cell r="H205">
            <v>1552936</v>
          </cell>
          <cell r="I205">
            <v>0</v>
          </cell>
          <cell r="J205">
            <v>0</v>
          </cell>
          <cell r="K205">
            <v>867205</v>
          </cell>
          <cell r="L205">
            <v>867205</v>
          </cell>
          <cell r="M205">
            <v>0</v>
          </cell>
          <cell r="N205">
            <v>0</v>
          </cell>
          <cell r="O205">
            <v>516558</v>
          </cell>
          <cell r="P205">
            <v>516558</v>
          </cell>
          <cell r="T205">
            <v>0</v>
          </cell>
          <cell r="U205">
            <v>2936699</v>
          </cell>
          <cell r="X205">
            <v>0</v>
          </cell>
          <cell r="Y205">
            <v>2936699</v>
          </cell>
          <cell r="AB205">
            <v>269</v>
          </cell>
          <cell r="AC205">
            <v>3</v>
          </cell>
          <cell r="AD205" t="str">
            <v>SANCIONES POR CANJE DE PLACAS EXTEMP</v>
          </cell>
          <cell r="AE205">
            <v>516558</v>
          </cell>
          <cell r="AF205">
            <v>2936699</v>
          </cell>
        </row>
        <row r="206">
          <cell r="A206">
            <v>26904</v>
          </cell>
          <cell r="B206">
            <v>269</v>
          </cell>
          <cell r="C206">
            <v>4</v>
          </cell>
          <cell r="D206" t="str">
            <v>SAN.DE DER.DE CONTROL VEHICULAR PTE.AÑO</v>
          </cell>
          <cell r="E206">
            <v>0</v>
          </cell>
          <cell r="F206">
            <v>0</v>
          </cell>
          <cell r="G206">
            <v>691120</v>
          </cell>
          <cell r="H206">
            <v>691120</v>
          </cell>
          <cell r="I206">
            <v>0</v>
          </cell>
          <cell r="J206">
            <v>0</v>
          </cell>
          <cell r="K206">
            <v>7216166</v>
          </cell>
          <cell r="L206">
            <v>7216166</v>
          </cell>
          <cell r="M206">
            <v>0</v>
          </cell>
          <cell r="N206">
            <v>0</v>
          </cell>
          <cell r="O206">
            <v>4027733</v>
          </cell>
          <cell r="P206">
            <v>4027733</v>
          </cell>
          <cell r="T206">
            <v>0</v>
          </cell>
          <cell r="U206">
            <v>11935019</v>
          </cell>
          <cell r="X206">
            <v>0</v>
          </cell>
          <cell r="Y206">
            <v>11935019</v>
          </cell>
          <cell r="AB206">
            <v>269</v>
          </cell>
          <cell r="AC206">
            <v>4</v>
          </cell>
          <cell r="AD206" t="str">
            <v>SAN.DE DER.DE CONTROL VEHICULAR PTE.AÑO</v>
          </cell>
          <cell r="AE206">
            <v>4027733</v>
          </cell>
          <cell r="AF206">
            <v>11935019</v>
          </cell>
        </row>
        <row r="207">
          <cell r="A207">
            <v>26905</v>
          </cell>
          <cell r="B207">
            <v>269</v>
          </cell>
          <cell r="C207">
            <v>5</v>
          </cell>
          <cell r="D207" t="str">
            <v>SAN.DE DER.DE CONTROL VEHICULAR REZAGO</v>
          </cell>
          <cell r="E207">
            <v>0</v>
          </cell>
          <cell r="F207">
            <v>0</v>
          </cell>
          <cell r="G207">
            <v>11953762.59</v>
          </cell>
          <cell r="H207">
            <v>11953762.59</v>
          </cell>
          <cell r="I207">
            <v>0</v>
          </cell>
          <cell r="J207">
            <v>0</v>
          </cell>
          <cell r="K207">
            <v>5989308.1399999997</v>
          </cell>
          <cell r="L207">
            <v>5989308.1399999997</v>
          </cell>
          <cell r="M207">
            <v>0</v>
          </cell>
          <cell r="N207">
            <v>0</v>
          </cell>
          <cell r="O207">
            <v>3474096.32</v>
          </cell>
          <cell r="P207">
            <v>3474096.32</v>
          </cell>
          <cell r="T207">
            <v>0</v>
          </cell>
          <cell r="U207">
            <v>21417167.049999997</v>
          </cell>
          <cell r="X207">
            <v>0</v>
          </cell>
          <cell r="Y207">
            <v>21417167.050000001</v>
          </cell>
          <cell r="AB207">
            <v>269</v>
          </cell>
          <cell r="AC207">
            <v>5</v>
          </cell>
          <cell r="AD207" t="str">
            <v>SAN.DE DER.DE CONTROL VEHICULAR REZAGO</v>
          </cell>
          <cell r="AE207">
            <v>3474096.32</v>
          </cell>
          <cell r="AF207">
            <v>21417167.050000001</v>
          </cell>
        </row>
        <row r="208">
          <cell r="A208">
            <v>26906</v>
          </cell>
          <cell r="B208">
            <v>269</v>
          </cell>
          <cell r="C208">
            <v>6</v>
          </cell>
          <cell r="D208" t="str">
            <v>10% INFRACC.DE TRANSITO AREA METR.</v>
          </cell>
          <cell r="E208">
            <v>0</v>
          </cell>
          <cell r="F208">
            <v>0</v>
          </cell>
          <cell r="G208">
            <v>7388916.3600000003</v>
          </cell>
          <cell r="H208">
            <v>7388916.3600000003</v>
          </cell>
          <cell r="I208">
            <v>0</v>
          </cell>
          <cell r="J208">
            <v>0</v>
          </cell>
          <cell r="K208">
            <v>2846407.83</v>
          </cell>
          <cell r="L208">
            <v>2846407.83</v>
          </cell>
          <cell r="M208">
            <v>0</v>
          </cell>
          <cell r="N208">
            <v>0</v>
          </cell>
          <cell r="O208">
            <v>1114309.95</v>
          </cell>
          <cell r="P208">
            <v>1114309.95</v>
          </cell>
          <cell r="T208">
            <v>0</v>
          </cell>
          <cell r="U208">
            <v>11349634.140000001</v>
          </cell>
          <cell r="X208">
            <v>0</v>
          </cell>
          <cell r="Y208">
            <v>11349634.140000001</v>
          </cell>
          <cell r="AB208">
            <v>269</v>
          </cell>
          <cell r="AC208">
            <v>6</v>
          </cell>
          <cell r="AD208" t="str">
            <v>10% INFRACC.DE TRANSITO AREA METR.</v>
          </cell>
          <cell r="AE208">
            <v>1114309.95</v>
          </cell>
          <cell r="AF208">
            <v>11349634.140000001</v>
          </cell>
        </row>
        <row r="209">
          <cell r="A209">
            <v>26907</v>
          </cell>
          <cell r="B209">
            <v>269</v>
          </cell>
          <cell r="C209">
            <v>7</v>
          </cell>
          <cell r="D209" t="str">
            <v>EXDECENTE PAGOS CONTROL VEHICULAR</v>
          </cell>
          <cell r="E209">
            <v>0</v>
          </cell>
          <cell r="F209">
            <v>0</v>
          </cell>
          <cell r="G209">
            <v>129528.3</v>
          </cell>
          <cell r="H209">
            <v>129528.3</v>
          </cell>
          <cell r="I209">
            <v>0</v>
          </cell>
          <cell r="J209">
            <v>0</v>
          </cell>
          <cell r="K209">
            <v>21902.54</v>
          </cell>
          <cell r="L209">
            <v>21902.54</v>
          </cell>
          <cell r="M209">
            <v>0</v>
          </cell>
          <cell r="N209">
            <v>0</v>
          </cell>
          <cell r="O209">
            <v>14701.12</v>
          </cell>
          <cell r="P209">
            <v>14701.12</v>
          </cell>
          <cell r="T209">
            <v>0</v>
          </cell>
          <cell r="U209">
            <v>166131.96000000002</v>
          </cell>
          <cell r="X209">
            <v>0</v>
          </cell>
          <cell r="Y209">
            <v>166131.96</v>
          </cell>
          <cell r="AB209">
            <v>269</v>
          </cell>
          <cell r="AC209">
            <v>7</v>
          </cell>
          <cell r="AD209" t="str">
            <v>EXDECENTE PAGOS CONTROL VEHICULAR</v>
          </cell>
          <cell r="AE209">
            <v>14701.12</v>
          </cell>
          <cell r="AF209">
            <v>166131.96</v>
          </cell>
        </row>
        <row r="210">
          <cell r="A210">
            <v>26908</v>
          </cell>
          <cell r="B210">
            <v>269</v>
          </cell>
          <cell r="C210">
            <v>8</v>
          </cell>
          <cell r="D210" t="str">
            <v>RECARGOS CONVENIO CONTROL VEHICULAR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269</v>
          </cell>
          <cell r="AC210">
            <v>8</v>
          </cell>
          <cell r="AD210" t="str">
            <v>RECARGOS CONVENIO CONTROL VEHICULAR</v>
          </cell>
          <cell r="AE210">
            <v>0</v>
          </cell>
          <cell r="AF210">
            <v>0</v>
          </cell>
        </row>
        <row r="211">
          <cell r="A211">
            <v>26909</v>
          </cell>
          <cell r="B211">
            <v>269</v>
          </cell>
          <cell r="C211">
            <v>9</v>
          </cell>
          <cell r="D211" t="str">
            <v>GASTOS DE EJECUCION CONV.CONTROL VEH.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269</v>
          </cell>
          <cell r="AC211">
            <v>9</v>
          </cell>
          <cell r="AD211" t="str">
            <v>GASTOS DE EJECUCION CONV.CONTROL VEH.</v>
          </cell>
          <cell r="AE211">
            <v>0</v>
          </cell>
          <cell r="AF211">
            <v>0</v>
          </cell>
        </row>
        <row r="212">
          <cell r="A212">
            <v>26910</v>
          </cell>
          <cell r="B212">
            <v>269</v>
          </cell>
          <cell r="C212">
            <v>10</v>
          </cell>
          <cell r="D212" t="str">
            <v>QUALITAS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T212">
            <v>0</v>
          </cell>
          <cell r="U212">
            <v>0</v>
          </cell>
          <cell r="X212">
            <v>0</v>
          </cell>
          <cell r="Y212">
            <v>0</v>
          </cell>
          <cell r="AB212">
            <v>269</v>
          </cell>
          <cell r="AC212">
            <v>10</v>
          </cell>
          <cell r="AD212" t="str">
            <v>QUALITAS</v>
          </cell>
          <cell r="AE212">
            <v>0</v>
          </cell>
          <cell r="AF212">
            <v>0</v>
          </cell>
        </row>
        <row r="213">
          <cell r="A213">
            <v>26911</v>
          </cell>
          <cell r="B213">
            <v>269</v>
          </cell>
          <cell r="C213">
            <v>11</v>
          </cell>
          <cell r="D213" t="str">
            <v>ZURICH SEGUROS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269</v>
          </cell>
          <cell r="AC213">
            <v>11</v>
          </cell>
          <cell r="AD213" t="str">
            <v>ZURICH SEGUROS</v>
          </cell>
          <cell r="AE213">
            <v>0</v>
          </cell>
          <cell r="AF213">
            <v>0</v>
          </cell>
        </row>
        <row r="214">
          <cell r="A214">
            <v>26912</v>
          </cell>
          <cell r="B214">
            <v>269</v>
          </cell>
          <cell r="C214">
            <v>12</v>
          </cell>
          <cell r="D214" t="str">
            <v>SEGUROS BANORTE GENERALI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269</v>
          </cell>
          <cell r="AC214">
            <v>12</v>
          </cell>
          <cell r="AD214" t="str">
            <v>SEGUROS BANORTE GENERALI</v>
          </cell>
          <cell r="AE214">
            <v>0</v>
          </cell>
          <cell r="AF214">
            <v>0</v>
          </cell>
        </row>
        <row r="215">
          <cell r="A215">
            <v>26913</v>
          </cell>
          <cell r="B215">
            <v>269</v>
          </cell>
          <cell r="C215">
            <v>13</v>
          </cell>
          <cell r="D215" t="str">
            <v>SEGUROS ATLAS, S.A.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269</v>
          </cell>
          <cell r="AC215">
            <v>13</v>
          </cell>
          <cell r="AD215" t="str">
            <v>SEGUROS ATLAS, S.A.</v>
          </cell>
          <cell r="AE215">
            <v>0</v>
          </cell>
          <cell r="AF215">
            <v>0</v>
          </cell>
        </row>
        <row r="216">
          <cell r="A216">
            <v>26914</v>
          </cell>
          <cell r="B216">
            <v>269</v>
          </cell>
          <cell r="C216">
            <v>14</v>
          </cell>
          <cell r="D216" t="str">
            <v>SEGUROS AFIRME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T216">
            <v>0</v>
          </cell>
          <cell r="U216">
            <v>0</v>
          </cell>
          <cell r="X216">
            <v>0</v>
          </cell>
          <cell r="Y216">
            <v>0</v>
          </cell>
          <cell r="AB216">
            <v>269</v>
          </cell>
          <cell r="AC216">
            <v>14</v>
          </cell>
          <cell r="AD216" t="str">
            <v>SEGUROS AFIRME</v>
          </cell>
          <cell r="AE216">
            <v>0</v>
          </cell>
          <cell r="AF216">
            <v>0</v>
          </cell>
        </row>
        <row r="217">
          <cell r="A217">
            <v>26915</v>
          </cell>
          <cell r="B217">
            <v>269</v>
          </cell>
          <cell r="C217">
            <v>15</v>
          </cell>
          <cell r="D217" t="str">
            <v>SEGUROS BANCOMER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269</v>
          </cell>
          <cell r="AC217">
            <v>15</v>
          </cell>
          <cell r="AD217" t="str">
            <v>SEGUROS BANCOMER</v>
          </cell>
          <cell r="AE217">
            <v>0</v>
          </cell>
          <cell r="AF217">
            <v>0</v>
          </cell>
        </row>
        <row r="218">
          <cell r="A218">
            <v>26916</v>
          </cell>
          <cell r="B218">
            <v>269</v>
          </cell>
          <cell r="C218">
            <v>16</v>
          </cell>
          <cell r="D218" t="str">
            <v>10% INFRACC.DE TRANSITO ELECTRONICAS</v>
          </cell>
          <cell r="E218">
            <v>0</v>
          </cell>
          <cell r="F218">
            <v>0</v>
          </cell>
          <cell r="G218">
            <v>52.6</v>
          </cell>
          <cell r="H218">
            <v>52.6</v>
          </cell>
          <cell r="I218">
            <v>0</v>
          </cell>
          <cell r="J218">
            <v>0</v>
          </cell>
          <cell r="K218">
            <v>97.72</v>
          </cell>
          <cell r="L218">
            <v>97.72</v>
          </cell>
          <cell r="M218">
            <v>0</v>
          </cell>
          <cell r="N218">
            <v>0</v>
          </cell>
          <cell r="O218">
            <v>292.18</v>
          </cell>
          <cell r="P218">
            <v>292.18</v>
          </cell>
          <cell r="T218">
            <v>0</v>
          </cell>
          <cell r="U218">
            <v>442.5</v>
          </cell>
          <cell r="X218">
            <v>0</v>
          </cell>
          <cell r="Y218">
            <v>442.5</v>
          </cell>
          <cell r="AB218">
            <v>269</v>
          </cell>
          <cell r="AC218">
            <v>16</v>
          </cell>
          <cell r="AD218" t="str">
            <v>10% INFRACC.DE TRANSITO ELECTRONICAS</v>
          </cell>
          <cell r="AE218">
            <v>292.18</v>
          </cell>
          <cell r="AF218">
            <v>442.5</v>
          </cell>
        </row>
        <row r="219">
          <cell r="A219">
            <v>26917</v>
          </cell>
          <cell r="B219">
            <v>269</v>
          </cell>
          <cell r="C219">
            <v>17</v>
          </cell>
          <cell r="D219" t="str">
            <v>1ER.SORTEO ABRE UNA PTA.A LA SUERTE(REF)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269</v>
          </cell>
          <cell r="AC219">
            <v>17</v>
          </cell>
          <cell r="AD219" t="str">
            <v>1ER.SORTEO ABRE UNA PTA.A LA SUERTE(REF)</v>
          </cell>
          <cell r="AE219">
            <v>0</v>
          </cell>
          <cell r="AF219">
            <v>0</v>
          </cell>
        </row>
        <row r="220">
          <cell r="A220">
            <v>26918</v>
          </cell>
          <cell r="B220">
            <v>269</v>
          </cell>
          <cell r="C220">
            <v>18</v>
          </cell>
          <cell r="D220" t="str">
            <v>1ER.SORTEO ABRE UNA PTA.A LA SUERTE(LIC)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T220">
            <v>0</v>
          </cell>
          <cell r="U220">
            <v>0</v>
          </cell>
          <cell r="X220">
            <v>0</v>
          </cell>
          <cell r="Y220">
            <v>0</v>
          </cell>
          <cell r="AB220">
            <v>269</v>
          </cell>
          <cell r="AC220">
            <v>18</v>
          </cell>
          <cell r="AD220" t="str">
            <v>1ER.SORTEO ABRE UNA PTA.A LA SUERTE(LIC)</v>
          </cell>
          <cell r="AE220">
            <v>0</v>
          </cell>
          <cell r="AF220">
            <v>0</v>
          </cell>
        </row>
        <row r="221">
          <cell r="A221">
            <v>26919</v>
          </cell>
          <cell r="B221">
            <v>269</v>
          </cell>
          <cell r="C221">
            <v>19</v>
          </cell>
          <cell r="D221" t="str">
            <v>SERVICIOS DE MENSAJERIA</v>
          </cell>
          <cell r="E221">
            <v>0</v>
          </cell>
          <cell r="F221">
            <v>0</v>
          </cell>
          <cell r="G221">
            <v>883592.72</v>
          </cell>
          <cell r="H221">
            <v>883592.72</v>
          </cell>
          <cell r="I221">
            <v>0</v>
          </cell>
          <cell r="J221">
            <v>0</v>
          </cell>
          <cell r="K221">
            <v>352740.5</v>
          </cell>
          <cell r="L221">
            <v>352740.5</v>
          </cell>
          <cell r="M221">
            <v>0</v>
          </cell>
          <cell r="N221">
            <v>0</v>
          </cell>
          <cell r="O221">
            <v>34108.769999999997</v>
          </cell>
          <cell r="P221">
            <v>34108.769999999997</v>
          </cell>
          <cell r="T221">
            <v>0</v>
          </cell>
          <cell r="U221">
            <v>1270441.99</v>
          </cell>
          <cell r="X221">
            <v>0</v>
          </cell>
          <cell r="Y221">
            <v>1270441.99</v>
          </cell>
          <cell r="AB221">
            <v>269</v>
          </cell>
          <cell r="AC221">
            <v>19</v>
          </cell>
          <cell r="AD221" t="str">
            <v>SERVICIOS DE MENSAJERIA</v>
          </cell>
          <cell r="AE221">
            <v>34108.769999999997</v>
          </cell>
          <cell r="AF221">
            <v>1270441.99</v>
          </cell>
        </row>
        <row r="222">
          <cell r="A222">
            <v>26920</v>
          </cell>
          <cell r="B222">
            <v>269</v>
          </cell>
          <cell r="C222">
            <v>20</v>
          </cell>
          <cell r="D222" t="str">
            <v>DEV.DE ING.POR PAGO DE LO INDEBIDO</v>
          </cell>
          <cell r="E222">
            <v>0</v>
          </cell>
          <cell r="F222">
            <v>0</v>
          </cell>
          <cell r="G222">
            <v>-44069.62</v>
          </cell>
          <cell r="H222">
            <v>-44069.62</v>
          </cell>
          <cell r="I222">
            <v>0</v>
          </cell>
          <cell r="J222">
            <v>0</v>
          </cell>
          <cell r="K222">
            <v>-52118.15</v>
          </cell>
          <cell r="L222">
            <v>-52118.15</v>
          </cell>
          <cell r="M222">
            <v>0</v>
          </cell>
          <cell r="N222">
            <v>0</v>
          </cell>
          <cell r="O222">
            <v>-3575.71</v>
          </cell>
          <cell r="P222">
            <v>-3575.71</v>
          </cell>
          <cell r="T222">
            <v>0</v>
          </cell>
          <cell r="U222">
            <v>-99763.48000000001</v>
          </cell>
          <cell r="X222">
            <v>0</v>
          </cell>
          <cell r="Y222">
            <v>-99763.48</v>
          </cell>
          <cell r="AB222">
            <v>269</v>
          </cell>
          <cell r="AC222">
            <v>20</v>
          </cell>
          <cell r="AD222" t="str">
            <v>DEV.DE ING.POR PAGO DE LO INDEBIDO</v>
          </cell>
          <cell r="AE222">
            <v>-3575.71</v>
          </cell>
          <cell r="AF222">
            <v>-99763.48</v>
          </cell>
        </row>
        <row r="223">
          <cell r="A223">
            <v>27500</v>
          </cell>
          <cell r="B223">
            <v>275</v>
          </cell>
          <cell r="C223">
            <v>0</v>
          </cell>
          <cell r="D223" t="str">
            <v>SUBSIDIO POR REG. PUBLICO DE LA PROP.</v>
          </cell>
          <cell r="E223">
            <v>-6317852</v>
          </cell>
          <cell r="F223">
            <v>-13784977</v>
          </cell>
          <cell r="G223">
            <v>-14793008.42</v>
          </cell>
          <cell r="H223">
            <v>-34895837.420000002</v>
          </cell>
          <cell r="I223">
            <v>-7425518</v>
          </cell>
          <cell r="J223">
            <v>-9658864.5899999999</v>
          </cell>
          <cell r="K223">
            <v>-11417072</v>
          </cell>
          <cell r="L223">
            <v>-28501454.59</v>
          </cell>
          <cell r="M223">
            <v>-5789259</v>
          </cell>
          <cell r="N223">
            <v>-12809244</v>
          </cell>
          <cell r="O223">
            <v>-10374168.93</v>
          </cell>
          <cell r="P223">
            <v>-28972671.93</v>
          </cell>
          <cell r="T223">
            <v>0</v>
          </cell>
          <cell r="U223">
            <v>-92369963.939999998</v>
          </cell>
          <cell r="X223">
            <v>0</v>
          </cell>
          <cell r="Y223">
            <v>-92369963.939999998</v>
          </cell>
          <cell r="AB223">
            <v>275</v>
          </cell>
          <cell r="AC223">
            <v>0</v>
          </cell>
          <cell r="AD223" t="str">
            <v>SUBSIDIO POR REG. PUBLICO DE LA PROP.</v>
          </cell>
          <cell r="AE223">
            <v>-10374168.93</v>
          </cell>
          <cell r="AF223">
            <v>-92369963.939999998</v>
          </cell>
        </row>
        <row r="224">
          <cell r="A224">
            <v>27900</v>
          </cell>
          <cell r="B224">
            <v>279</v>
          </cell>
          <cell r="C224">
            <v>0</v>
          </cell>
          <cell r="D224" t="str">
            <v>DEVOLUCION DE DERECHOS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279</v>
          </cell>
          <cell r="AC224">
            <v>0</v>
          </cell>
          <cell r="AD224" t="str">
            <v>DEVOLUCIONES DE DERECHOS</v>
          </cell>
          <cell r="AE224">
            <v>0</v>
          </cell>
          <cell r="AF224">
            <v>0</v>
          </cell>
        </row>
        <row r="225">
          <cell r="A225">
            <v>27901</v>
          </cell>
          <cell r="B225">
            <v>279</v>
          </cell>
          <cell r="C225">
            <v>1</v>
          </cell>
          <cell r="D225" t="str">
            <v>DEV.REG.PUB. DE LA PROPIEDAD</v>
          </cell>
          <cell r="E225">
            <v>-21469.22</v>
          </cell>
          <cell r="F225">
            <v>-6200</v>
          </cell>
          <cell r="G225">
            <v>-35699</v>
          </cell>
          <cell r="H225">
            <v>-63368.22</v>
          </cell>
          <cell r="I225">
            <v>-5787</v>
          </cell>
          <cell r="J225">
            <v>-3929</v>
          </cell>
          <cell r="K225">
            <v>-3791</v>
          </cell>
          <cell r="L225">
            <v>-13507</v>
          </cell>
          <cell r="M225">
            <v>-15295</v>
          </cell>
          <cell r="N225">
            <v>0</v>
          </cell>
          <cell r="O225">
            <v>-38322</v>
          </cell>
          <cell r="P225">
            <v>-53617</v>
          </cell>
          <cell r="T225">
            <v>0</v>
          </cell>
          <cell r="U225">
            <v>-130492.22</v>
          </cell>
          <cell r="X225">
            <v>0</v>
          </cell>
          <cell r="Y225">
            <v>-130492.22</v>
          </cell>
          <cell r="AB225">
            <v>279</v>
          </cell>
          <cell r="AC225">
            <v>1</v>
          </cell>
          <cell r="AD225" t="str">
            <v>DEV.REG.PUB. DE LA PROPIEDAD</v>
          </cell>
          <cell r="AE225">
            <v>-38322</v>
          </cell>
          <cell r="AF225">
            <v>-130492.22</v>
          </cell>
        </row>
        <row r="226">
          <cell r="A226">
            <v>27902</v>
          </cell>
          <cell r="B226">
            <v>279</v>
          </cell>
          <cell r="C226">
            <v>2</v>
          </cell>
          <cell r="D226" t="str">
            <v>DEV. SERVICIOS DE CATASTRO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-61409.04</v>
          </cell>
          <cell r="K226">
            <v>0</v>
          </cell>
          <cell r="L226">
            <v>-61409.04</v>
          </cell>
          <cell r="M226">
            <v>-112</v>
          </cell>
          <cell r="N226">
            <v>0</v>
          </cell>
          <cell r="O226">
            <v>0</v>
          </cell>
          <cell r="P226">
            <v>-112</v>
          </cell>
          <cell r="T226">
            <v>0</v>
          </cell>
          <cell r="U226">
            <v>-61521.04</v>
          </cell>
          <cell r="X226">
            <v>0</v>
          </cell>
          <cell r="Y226">
            <v>-61521.04</v>
          </cell>
          <cell r="AB226">
            <v>279</v>
          </cell>
          <cell r="AC226">
            <v>2</v>
          </cell>
          <cell r="AD226" t="str">
            <v>DEV. SERVICIOS DE CATASTRO</v>
          </cell>
          <cell r="AE226">
            <v>0</v>
          </cell>
          <cell r="AF226">
            <v>-61521.04</v>
          </cell>
        </row>
        <row r="227">
          <cell r="A227">
            <v>27903</v>
          </cell>
          <cell r="B227">
            <v>279</v>
          </cell>
          <cell r="C227">
            <v>3</v>
          </cell>
          <cell r="D227" t="str">
            <v>DEV. CONTROL VEHICULAR</v>
          </cell>
          <cell r="E227">
            <v>-799</v>
          </cell>
          <cell r="F227">
            <v>-18762</v>
          </cell>
          <cell r="G227">
            <v>-53833</v>
          </cell>
          <cell r="H227">
            <v>-73394</v>
          </cell>
          <cell r="I227">
            <v>-6164</v>
          </cell>
          <cell r="J227">
            <v>-34562</v>
          </cell>
          <cell r="K227">
            <v>-24316</v>
          </cell>
          <cell r="L227">
            <v>-65042</v>
          </cell>
          <cell r="M227">
            <v>-9245</v>
          </cell>
          <cell r="N227">
            <v>-2941</v>
          </cell>
          <cell r="O227">
            <v>-6064</v>
          </cell>
          <cell r="P227">
            <v>-18250</v>
          </cell>
          <cell r="T227">
            <v>0</v>
          </cell>
          <cell r="U227">
            <v>-156686</v>
          </cell>
          <cell r="X227">
            <v>0</v>
          </cell>
          <cell r="Y227">
            <v>-156686</v>
          </cell>
          <cell r="AB227">
            <v>279</v>
          </cell>
          <cell r="AC227">
            <v>3</v>
          </cell>
          <cell r="AD227" t="str">
            <v>DEV. CONTROL VEHICULAR</v>
          </cell>
          <cell r="AE227">
            <v>-6064</v>
          </cell>
          <cell r="AF227">
            <v>-156686</v>
          </cell>
        </row>
        <row r="228">
          <cell r="A228">
            <v>27907</v>
          </cell>
          <cell r="B228">
            <v>279</v>
          </cell>
          <cell r="C228">
            <v>7</v>
          </cell>
          <cell r="D228" t="str">
            <v>DEVOLUCION SERVICIOS DE REGISTRO CIVIL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T228">
            <v>0</v>
          </cell>
          <cell r="U228">
            <v>0</v>
          </cell>
          <cell r="X228">
            <v>0</v>
          </cell>
          <cell r="Y228">
            <v>0</v>
          </cell>
          <cell r="AB228">
            <v>279</v>
          </cell>
          <cell r="AC228">
            <v>7</v>
          </cell>
          <cell r="AD228" t="str">
            <v>DEVOLUCION SERVICIOS DE REGISTRO CIVIL</v>
          </cell>
          <cell r="AE228">
            <v>0</v>
          </cell>
          <cell r="AF228">
            <v>0</v>
          </cell>
        </row>
        <row r="229">
          <cell r="A229">
            <v>27908</v>
          </cell>
          <cell r="B229">
            <v>279</v>
          </cell>
          <cell r="C229">
            <v>8</v>
          </cell>
          <cell r="D229" t="str">
            <v>DEV. DIVERSOS DERECHOS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279</v>
          </cell>
          <cell r="AC229">
            <v>8</v>
          </cell>
          <cell r="AD229" t="str">
            <v>DEV. DIVERSOS DERECHOS</v>
          </cell>
          <cell r="AE229">
            <v>0</v>
          </cell>
          <cell r="AF229">
            <v>0</v>
          </cell>
        </row>
        <row r="230">
          <cell r="A230">
            <v>27910</v>
          </cell>
          <cell r="B230">
            <v>279</v>
          </cell>
          <cell r="C230">
            <v>10</v>
          </cell>
          <cell r="D230" t="str">
            <v>ACTUALIZACION E INTERESES DEV.DERECHOS</v>
          </cell>
          <cell r="E230">
            <v>-1854.45</v>
          </cell>
          <cell r="F230">
            <v>-1168.7</v>
          </cell>
          <cell r="G230">
            <v>-1355.94</v>
          </cell>
          <cell r="H230">
            <v>-4379.09</v>
          </cell>
          <cell r="I230">
            <v>0</v>
          </cell>
          <cell r="J230">
            <v>-626.16999999999996</v>
          </cell>
          <cell r="K230">
            <v>0</v>
          </cell>
          <cell r="L230">
            <v>-626.16999999999996</v>
          </cell>
          <cell r="M230">
            <v>-33478</v>
          </cell>
          <cell r="N230">
            <v>0</v>
          </cell>
          <cell r="O230">
            <v>33471.96</v>
          </cell>
          <cell r="P230">
            <v>-6.0400000000008731</v>
          </cell>
          <cell r="T230">
            <v>0</v>
          </cell>
          <cell r="U230">
            <v>-5011.3000000000011</v>
          </cell>
          <cell r="X230">
            <v>0</v>
          </cell>
          <cell r="Y230">
            <v>-5011.3</v>
          </cell>
          <cell r="AB230">
            <v>279</v>
          </cell>
          <cell r="AC230">
            <v>10</v>
          </cell>
          <cell r="AD230" t="str">
            <v>ACTUALIZACION E INTERESES DEV.DERECHOS</v>
          </cell>
          <cell r="AE230">
            <v>33471.96</v>
          </cell>
          <cell r="AF230">
            <v>-5011.3</v>
          </cell>
        </row>
        <row r="231">
          <cell r="A231">
            <v>28001</v>
          </cell>
          <cell r="B231">
            <v>280</v>
          </cell>
          <cell r="C231">
            <v>1</v>
          </cell>
          <cell r="D231" t="str">
            <v>SUBSIDIO 10% Y 5%</v>
          </cell>
          <cell r="E231">
            <v>0</v>
          </cell>
          <cell r="F231">
            <v>0</v>
          </cell>
          <cell r="G231">
            <v>-24788550</v>
          </cell>
          <cell r="H231">
            <v>-24788550</v>
          </cell>
          <cell r="I231">
            <v>0</v>
          </cell>
          <cell r="J231">
            <v>0</v>
          </cell>
          <cell r="K231">
            <v>-5239</v>
          </cell>
          <cell r="L231">
            <v>-5239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T231">
            <v>0</v>
          </cell>
          <cell r="U231">
            <v>-24793789</v>
          </cell>
          <cell r="X231">
            <v>0</v>
          </cell>
          <cell r="Y231">
            <v>-24793789</v>
          </cell>
          <cell r="AB231">
            <v>280</v>
          </cell>
          <cell r="AC231">
            <v>1</v>
          </cell>
          <cell r="AD231" t="str">
            <v>SUBSIDIO 10% Y 5%</v>
          </cell>
          <cell r="AE231">
            <v>0</v>
          </cell>
          <cell r="AF231">
            <v>-24793789</v>
          </cell>
        </row>
        <row r="232">
          <cell r="A232">
            <v>28002</v>
          </cell>
          <cell r="B232">
            <v>280</v>
          </cell>
          <cell r="C232">
            <v>2</v>
          </cell>
          <cell r="D232" t="str">
            <v>SUBSIDIO ANTIGÜEDAD 5 AÑOS</v>
          </cell>
          <cell r="E232">
            <v>0</v>
          </cell>
          <cell r="F232">
            <v>0</v>
          </cell>
          <cell r="G232">
            <v>-23170836</v>
          </cell>
          <cell r="H232">
            <v>-23170836</v>
          </cell>
          <cell r="I232">
            <v>0</v>
          </cell>
          <cell r="J232">
            <v>0</v>
          </cell>
          <cell r="K232">
            <v>-7193550</v>
          </cell>
          <cell r="L232">
            <v>-7193550</v>
          </cell>
          <cell r="M232">
            <v>0</v>
          </cell>
          <cell r="N232">
            <v>0</v>
          </cell>
          <cell r="O232">
            <v>-2481570</v>
          </cell>
          <cell r="P232">
            <v>-2481570</v>
          </cell>
          <cell r="T232">
            <v>0</v>
          </cell>
          <cell r="U232">
            <v>-32845956</v>
          </cell>
          <cell r="X232">
            <v>0</v>
          </cell>
          <cell r="Y232">
            <v>-32845956</v>
          </cell>
          <cell r="AB232">
            <v>280</v>
          </cell>
          <cell r="AC232">
            <v>2</v>
          </cell>
          <cell r="AD232" t="str">
            <v>SUBSIDIO ANTIGÜEDAD 5 AÑOS</v>
          </cell>
          <cell r="AE232">
            <v>-2481570</v>
          </cell>
          <cell r="AF232">
            <v>-32845956</v>
          </cell>
        </row>
        <row r="233">
          <cell r="A233">
            <v>28003</v>
          </cell>
          <cell r="B233">
            <v>280</v>
          </cell>
          <cell r="C233">
            <v>3</v>
          </cell>
          <cell r="D233" t="str">
            <v>SUBSIDIO ANTIGÜEDAD 10 AÑOS</v>
          </cell>
          <cell r="E233">
            <v>0</v>
          </cell>
          <cell r="F233">
            <v>0</v>
          </cell>
          <cell r="G233">
            <v>-113550060</v>
          </cell>
          <cell r="H233">
            <v>-113550060</v>
          </cell>
          <cell r="I233">
            <v>0</v>
          </cell>
          <cell r="J233">
            <v>0</v>
          </cell>
          <cell r="K233">
            <v>-31298220</v>
          </cell>
          <cell r="L233">
            <v>-31298220</v>
          </cell>
          <cell r="M233">
            <v>0</v>
          </cell>
          <cell r="N233">
            <v>0</v>
          </cell>
          <cell r="O233">
            <v>-12571740</v>
          </cell>
          <cell r="P233">
            <v>-12571740</v>
          </cell>
          <cell r="T233">
            <v>0</v>
          </cell>
          <cell r="U233">
            <v>-157420020</v>
          </cell>
          <cell r="X233">
            <v>0</v>
          </cell>
          <cell r="Y233">
            <v>-157420020</v>
          </cell>
          <cell r="AB233">
            <v>280</v>
          </cell>
          <cell r="AC233">
            <v>3</v>
          </cell>
          <cell r="AD233" t="str">
            <v>SUBSIDIO ANTIGÜEDAD 10 AÑOS</v>
          </cell>
          <cell r="AE233">
            <v>-12571740</v>
          </cell>
          <cell r="AF233">
            <v>-157420020</v>
          </cell>
        </row>
        <row r="234">
          <cell r="A234">
            <v>28004</v>
          </cell>
          <cell r="B234">
            <v>280</v>
          </cell>
          <cell r="C234">
            <v>4</v>
          </cell>
          <cell r="D234" t="str">
            <v>SUBSIDIO LAMINAS CONTROL VEHICULAR</v>
          </cell>
          <cell r="E234">
            <v>0</v>
          </cell>
          <cell r="F234">
            <v>0</v>
          </cell>
          <cell r="G234">
            <v>-83185</v>
          </cell>
          <cell r="H234">
            <v>-83185</v>
          </cell>
          <cell r="I234">
            <v>0</v>
          </cell>
          <cell r="J234">
            <v>0</v>
          </cell>
          <cell r="K234">
            <v>-75024</v>
          </cell>
          <cell r="L234">
            <v>-75024</v>
          </cell>
          <cell r="M234">
            <v>0</v>
          </cell>
          <cell r="N234">
            <v>0</v>
          </cell>
          <cell r="O234">
            <v>-54182</v>
          </cell>
          <cell r="P234">
            <v>-54182</v>
          </cell>
          <cell r="T234">
            <v>0</v>
          </cell>
          <cell r="U234">
            <v>-212391</v>
          </cell>
          <cell r="X234">
            <v>0</v>
          </cell>
          <cell r="Y234">
            <v>-212391</v>
          </cell>
          <cell r="AB234">
            <v>280</v>
          </cell>
          <cell r="AC234">
            <v>4</v>
          </cell>
          <cell r="AD234" t="str">
            <v>SUBSIDIO LAMINAS CONTROL VEHICULAR</v>
          </cell>
          <cell r="AE234">
            <v>-54182</v>
          </cell>
          <cell r="AF234">
            <v>-212391</v>
          </cell>
        </row>
        <row r="235">
          <cell r="A235">
            <v>28005</v>
          </cell>
          <cell r="B235">
            <v>280</v>
          </cell>
          <cell r="C235">
            <v>5</v>
          </cell>
          <cell r="D235" t="str">
            <v>SUBSIDIO DERECHOS CONTROL VEHICULAR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T235">
            <v>0</v>
          </cell>
          <cell r="U235">
            <v>0</v>
          </cell>
          <cell r="X235">
            <v>0</v>
          </cell>
          <cell r="Y235">
            <v>0</v>
          </cell>
          <cell r="AB235">
            <v>280</v>
          </cell>
          <cell r="AC235">
            <v>5</v>
          </cell>
          <cell r="AD235" t="str">
            <v>SUBSIDIO DERECHOS CONTROL VEHICULAR</v>
          </cell>
          <cell r="AE235">
            <v>0</v>
          </cell>
          <cell r="AF235">
            <v>0</v>
          </cell>
        </row>
        <row r="236">
          <cell r="A236">
            <v>28006</v>
          </cell>
          <cell r="B236">
            <v>280</v>
          </cell>
          <cell r="C236">
            <v>6</v>
          </cell>
          <cell r="D236" t="str">
            <v>SUBSIDIOS LICENCIAS DE MANEJO</v>
          </cell>
          <cell r="E236">
            <v>0</v>
          </cell>
          <cell r="F236">
            <v>0</v>
          </cell>
          <cell r="G236">
            <v>-42645</v>
          </cell>
          <cell r="H236">
            <v>-42645</v>
          </cell>
          <cell r="I236">
            <v>0</v>
          </cell>
          <cell r="J236">
            <v>0</v>
          </cell>
          <cell r="K236">
            <v>-23991</v>
          </cell>
          <cell r="L236">
            <v>-23991</v>
          </cell>
          <cell r="M236">
            <v>0</v>
          </cell>
          <cell r="N236">
            <v>0</v>
          </cell>
          <cell r="O236">
            <v>-26223</v>
          </cell>
          <cell r="P236">
            <v>-26223</v>
          </cell>
          <cell r="T236">
            <v>0</v>
          </cell>
          <cell r="U236">
            <v>-92859</v>
          </cell>
          <cell r="X236">
            <v>0</v>
          </cell>
          <cell r="Y236">
            <v>-92859</v>
          </cell>
          <cell r="AB236">
            <v>280</v>
          </cell>
          <cell r="AC236">
            <v>6</v>
          </cell>
          <cell r="AD236" t="str">
            <v>SUBSIDIOS LICENCIAS DE MANEJO</v>
          </cell>
          <cell r="AE236">
            <v>-26223</v>
          </cell>
          <cell r="AF236">
            <v>-92859</v>
          </cell>
        </row>
        <row r="237">
          <cell r="A237">
            <v>28007</v>
          </cell>
          <cell r="B237">
            <v>280</v>
          </cell>
          <cell r="C237">
            <v>7</v>
          </cell>
          <cell r="D237" t="str">
            <v>SUB MAT.DE CONT.VEH.A PERS.MAYORES 65AÑO</v>
          </cell>
          <cell r="E237">
            <v>0</v>
          </cell>
          <cell r="F237">
            <v>0</v>
          </cell>
          <cell r="G237">
            <v>-2313081</v>
          </cell>
          <cell r="H237">
            <v>-2313081</v>
          </cell>
          <cell r="I237">
            <v>0</v>
          </cell>
          <cell r="J237">
            <v>0</v>
          </cell>
          <cell r="K237">
            <v>-351343</v>
          </cell>
          <cell r="L237">
            <v>-351343</v>
          </cell>
          <cell r="M237">
            <v>0</v>
          </cell>
          <cell r="N237">
            <v>0</v>
          </cell>
          <cell r="O237">
            <v>-90099</v>
          </cell>
          <cell r="P237">
            <v>-90099</v>
          </cell>
          <cell r="T237">
            <v>0</v>
          </cell>
          <cell r="U237">
            <v>-2754523</v>
          </cell>
          <cell r="X237">
            <v>0</v>
          </cell>
          <cell r="Y237">
            <v>-2754523</v>
          </cell>
          <cell r="AB237">
            <v>280</v>
          </cell>
          <cell r="AC237">
            <v>7</v>
          </cell>
          <cell r="AD237" t="str">
            <v>SUB MAT.DE CONT.VEH.A PERS.MAYORES 65AÑO</v>
          </cell>
          <cell r="AE237">
            <v>-90099</v>
          </cell>
          <cell r="AF237">
            <v>-2754523</v>
          </cell>
        </row>
        <row r="238">
          <cell r="A238">
            <v>28008</v>
          </cell>
          <cell r="B238">
            <v>280</v>
          </cell>
          <cell r="C238">
            <v>8</v>
          </cell>
          <cell r="D238" t="str">
            <v>SUBSIDIO REC.DERECHOS CTRL.VEH.PTE.AÑO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-168</v>
          </cell>
          <cell r="L238">
            <v>-168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T238">
            <v>0</v>
          </cell>
          <cell r="U238">
            <v>-168</v>
          </cell>
          <cell r="X238">
            <v>0</v>
          </cell>
          <cell r="Y238">
            <v>-168</v>
          </cell>
          <cell r="AB238">
            <v>280</v>
          </cell>
          <cell r="AC238">
            <v>8</v>
          </cell>
          <cell r="AD238" t="str">
            <v>SUBSIDIO REC.DERECHOS CTRL.VEH.PTE.AÑO</v>
          </cell>
          <cell r="AE238">
            <v>0</v>
          </cell>
          <cell r="AF238">
            <v>-168</v>
          </cell>
        </row>
        <row r="239">
          <cell r="A239">
            <v>28009</v>
          </cell>
          <cell r="B239">
            <v>280</v>
          </cell>
          <cell r="C239">
            <v>9</v>
          </cell>
          <cell r="D239" t="str">
            <v>SUBSIDIO BAJAS VEH MOTOR PRODIAT 100%</v>
          </cell>
          <cell r="G239">
            <v>-5040</v>
          </cell>
          <cell r="H239">
            <v>-5040</v>
          </cell>
          <cell r="I239">
            <v>0</v>
          </cell>
          <cell r="J239">
            <v>0</v>
          </cell>
          <cell r="K239">
            <v>-2016</v>
          </cell>
          <cell r="L239">
            <v>-2016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T239">
            <v>0</v>
          </cell>
          <cell r="U239">
            <v>-7056</v>
          </cell>
          <cell r="X239">
            <v>0</v>
          </cell>
          <cell r="Y239">
            <v>-7056</v>
          </cell>
          <cell r="AB239">
            <v>280</v>
          </cell>
          <cell r="AC239">
            <v>9</v>
          </cell>
          <cell r="AD239" t="str">
            <v>SUBSIDIO BAJAS VEH MOTOR PRODIAT 100%</v>
          </cell>
          <cell r="AE239">
            <v>0</v>
          </cell>
          <cell r="AF239">
            <v>-7056</v>
          </cell>
        </row>
        <row r="240">
          <cell r="A240">
            <v>28010</v>
          </cell>
          <cell r="B240">
            <v>280</v>
          </cell>
          <cell r="C240">
            <v>10</v>
          </cell>
          <cell r="D240" t="str">
            <v>SUB.SANCIONES REFRENDO VEH.PRODIAT 100%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T240">
            <v>0</v>
          </cell>
          <cell r="U240">
            <v>0</v>
          </cell>
          <cell r="X240">
            <v>0</v>
          </cell>
          <cell r="Y240">
            <v>0</v>
          </cell>
          <cell r="AB240">
            <v>280</v>
          </cell>
          <cell r="AC240">
            <v>10</v>
          </cell>
          <cell r="AD240" t="str">
            <v>SUB.SANCIONES REFRENDO VEH.PRODIAT 100%</v>
          </cell>
          <cell r="AE240">
            <v>0</v>
          </cell>
          <cell r="AF240">
            <v>0</v>
          </cell>
        </row>
        <row r="241">
          <cell r="A241">
            <v>28011</v>
          </cell>
          <cell r="B241">
            <v>280</v>
          </cell>
          <cell r="C241">
            <v>11</v>
          </cell>
          <cell r="D241" t="str">
            <v>SUB.INSC.Y REF.VEH.PTE.AÑO PRODIAT 100%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280</v>
          </cell>
          <cell r="AC241">
            <v>11</v>
          </cell>
          <cell r="AD241" t="str">
            <v>SUB.INSC.Y REF.VEH.PTE.AÑO PRODIAT 100%</v>
          </cell>
          <cell r="AE241">
            <v>0</v>
          </cell>
          <cell r="AF241">
            <v>0</v>
          </cell>
        </row>
        <row r="242">
          <cell r="A242">
            <v>28012</v>
          </cell>
          <cell r="B242">
            <v>280</v>
          </cell>
          <cell r="C242">
            <v>12</v>
          </cell>
          <cell r="D242" t="str">
            <v>SUBSIDIO INSC.Y REF.VEH.REZ.PRODIAT 50%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T242">
            <v>0</v>
          </cell>
          <cell r="U242">
            <v>0</v>
          </cell>
          <cell r="X242">
            <v>0</v>
          </cell>
          <cell r="Y242">
            <v>0</v>
          </cell>
          <cell r="AB242">
            <v>280</v>
          </cell>
          <cell r="AC242">
            <v>12</v>
          </cell>
          <cell r="AD242" t="str">
            <v>SUBSIDIO INSC.Y REF.VEH.REZ.PRODIAT 50%</v>
          </cell>
          <cell r="AE242">
            <v>0</v>
          </cell>
          <cell r="AF242">
            <v>0</v>
          </cell>
        </row>
        <row r="243">
          <cell r="A243">
            <v>28013</v>
          </cell>
          <cell r="B243">
            <v>280</v>
          </cell>
          <cell r="C243">
            <v>13</v>
          </cell>
          <cell r="D243" t="str">
            <v>SUB.PLACAS CIRCULACION VEH PRODIAT 100%</v>
          </cell>
          <cell r="G243">
            <v>-3724</v>
          </cell>
          <cell r="H243">
            <v>-3724</v>
          </cell>
          <cell r="I243">
            <v>0</v>
          </cell>
          <cell r="J243">
            <v>0</v>
          </cell>
          <cell r="K243">
            <v>-1064</v>
          </cell>
          <cell r="L243">
            <v>-1064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T243">
            <v>0</v>
          </cell>
          <cell r="U243">
            <v>-4788</v>
          </cell>
          <cell r="X243">
            <v>0</v>
          </cell>
          <cell r="Y243">
            <v>-4788</v>
          </cell>
          <cell r="AB243">
            <v>280</v>
          </cell>
          <cell r="AC243">
            <v>13</v>
          </cell>
          <cell r="AD243" t="str">
            <v>SUB.PLACAS CIRCULACION VEH PRODIAT 100%</v>
          </cell>
          <cell r="AE243">
            <v>0</v>
          </cell>
          <cell r="AF243">
            <v>-4788</v>
          </cell>
        </row>
        <row r="244">
          <cell r="A244">
            <v>0</v>
          </cell>
          <cell r="D244" t="str">
            <v>TOTAL DERECHOS</v>
          </cell>
          <cell r="E244">
            <v>25244898.039999999</v>
          </cell>
          <cell r="F244">
            <v>33535760.890000001</v>
          </cell>
          <cell r="G244">
            <v>552719284.01999998</v>
          </cell>
          <cell r="H244">
            <v>611499942.94999993</v>
          </cell>
          <cell r="I244">
            <v>31079447.68</v>
          </cell>
          <cell r="J244">
            <v>36919285.729999997</v>
          </cell>
          <cell r="K244">
            <v>253962892.43000001</v>
          </cell>
          <cell r="L244">
            <v>321961625.84000003</v>
          </cell>
          <cell r="M244">
            <v>29196236.52</v>
          </cell>
          <cell r="N244">
            <v>40462395.93</v>
          </cell>
          <cell r="O244">
            <v>164699692.50999999</v>
          </cell>
          <cell r="P244">
            <v>234358324.95999998</v>
          </cell>
          <cell r="T244">
            <v>0</v>
          </cell>
          <cell r="U244">
            <v>1167819893.75</v>
          </cell>
          <cell r="X244">
            <v>0</v>
          </cell>
          <cell r="Y244">
            <v>1167819893.75</v>
          </cell>
          <cell r="AB244">
            <v>0</v>
          </cell>
          <cell r="AC244">
            <v>0</v>
          </cell>
          <cell r="AD244" t="str">
            <v>TOTAL DERECHOS</v>
          </cell>
          <cell r="AE244">
            <v>164699692.50999999</v>
          </cell>
          <cell r="AF244">
            <v>1167819893.75</v>
          </cell>
        </row>
        <row r="245">
          <cell r="A245">
            <v>0</v>
          </cell>
          <cell r="D245" t="str">
            <v>P R O D U C T O S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 t="str">
            <v>P R O D U C T O S</v>
          </cell>
          <cell r="AE245">
            <v>0</v>
          </cell>
          <cell r="AF245">
            <v>0</v>
          </cell>
        </row>
        <row r="246">
          <cell r="A246">
            <v>30200</v>
          </cell>
          <cell r="B246">
            <v>302</v>
          </cell>
          <cell r="C246">
            <v>0</v>
          </cell>
          <cell r="D246" t="str">
            <v>VENTA DE LEYES Y PAPELERIA OFICIAL</v>
          </cell>
          <cell r="E246">
            <v>0</v>
          </cell>
          <cell r="F246">
            <v>290</v>
          </cell>
          <cell r="G246">
            <v>870</v>
          </cell>
          <cell r="H246">
            <v>1160</v>
          </cell>
          <cell r="I246">
            <v>790</v>
          </cell>
          <cell r="J246">
            <v>5250</v>
          </cell>
          <cell r="K246">
            <v>1000</v>
          </cell>
          <cell r="L246">
            <v>7040</v>
          </cell>
          <cell r="M246">
            <v>250</v>
          </cell>
          <cell r="N246">
            <v>1000</v>
          </cell>
          <cell r="O246">
            <v>2023</v>
          </cell>
          <cell r="P246">
            <v>3273</v>
          </cell>
          <cell r="T246">
            <v>0</v>
          </cell>
          <cell r="U246">
            <v>11473</v>
          </cell>
          <cell r="X246">
            <v>0</v>
          </cell>
          <cell r="Y246">
            <v>11473</v>
          </cell>
          <cell r="AB246">
            <v>302</v>
          </cell>
          <cell r="AC246">
            <v>0</v>
          </cell>
          <cell r="AD246" t="str">
            <v>VENTA LEYES E IMPRESOS</v>
          </cell>
          <cell r="AE246">
            <v>2023</v>
          </cell>
          <cell r="AF246">
            <v>11473</v>
          </cell>
        </row>
        <row r="247">
          <cell r="A247">
            <v>30201</v>
          </cell>
          <cell r="B247">
            <v>302</v>
          </cell>
          <cell r="C247">
            <v>1</v>
          </cell>
          <cell r="D247" t="str">
            <v>VENTA DE IMPRESOS (INFORMATEL)</v>
          </cell>
          <cell r="E247">
            <v>3534</v>
          </cell>
          <cell r="F247">
            <v>3780</v>
          </cell>
          <cell r="G247">
            <v>9968</v>
          </cell>
          <cell r="H247">
            <v>17282</v>
          </cell>
          <cell r="I247">
            <v>0</v>
          </cell>
          <cell r="J247">
            <v>7421</v>
          </cell>
          <cell r="K247">
            <v>7484</v>
          </cell>
          <cell r="L247">
            <v>14905</v>
          </cell>
          <cell r="M247">
            <v>4738</v>
          </cell>
          <cell r="N247">
            <v>1720</v>
          </cell>
          <cell r="O247">
            <v>4858</v>
          </cell>
          <cell r="P247">
            <v>11316</v>
          </cell>
          <cell r="T247">
            <v>0</v>
          </cell>
          <cell r="U247">
            <v>43503</v>
          </cell>
          <cell r="X247">
            <v>0</v>
          </cell>
          <cell r="Y247">
            <v>43503</v>
          </cell>
          <cell r="AB247">
            <v>302</v>
          </cell>
          <cell r="AC247">
            <v>1</v>
          </cell>
          <cell r="AD247" t="str">
            <v>VENTA DE IMPRESOS (INFORMATEL)</v>
          </cell>
          <cell r="AE247">
            <v>4858</v>
          </cell>
          <cell r="AF247">
            <v>43503</v>
          </cell>
        </row>
        <row r="248">
          <cell r="A248">
            <v>30300</v>
          </cell>
          <cell r="B248">
            <v>303</v>
          </cell>
          <cell r="C248">
            <v>0</v>
          </cell>
          <cell r="D248" t="str">
            <v>VENTA DE IMPRESOS IMPRENTA DEL ESTADO</v>
          </cell>
          <cell r="E248">
            <v>26118.03</v>
          </cell>
          <cell r="F248">
            <v>8103.6</v>
          </cell>
          <cell r="G248">
            <v>32043.61</v>
          </cell>
          <cell r="H248">
            <v>66265.239999999991</v>
          </cell>
          <cell r="I248">
            <v>17035.21</v>
          </cell>
          <cell r="J248">
            <v>14618.01</v>
          </cell>
          <cell r="K248">
            <v>29849.13</v>
          </cell>
          <cell r="L248">
            <v>61502.350000000006</v>
          </cell>
          <cell r="M248">
            <v>9351.4699999999993</v>
          </cell>
          <cell r="N248">
            <v>6719.29</v>
          </cell>
          <cell r="O248">
            <v>16007.81</v>
          </cell>
          <cell r="P248">
            <v>32078.57</v>
          </cell>
          <cell r="T248">
            <v>0</v>
          </cell>
          <cell r="U248">
            <v>159846.16</v>
          </cell>
          <cell r="X248">
            <v>0</v>
          </cell>
          <cell r="Y248">
            <v>159846.16</v>
          </cell>
          <cell r="AB248">
            <v>303</v>
          </cell>
          <cell r="AC248">
            <v>0</v>
          </cell>
          <cell r="AD248" t="str">
            <v>VENTA DE IMPRESOS IMPRENTA DEL ESTADO</v>
          </cell>
          <cell r="AE248">
            <v>16007.81</v>
          </cell>
          <cell r="AF248">
            <v>159846.16</v>
          </cell>
        </row>
        <row r="249">
          <cell r="A249">
            <v>30500</v>
          </cell>
          <cell r="B249">
            <v>305</v>
          </cell>
          <cell r="C249">
            <v>0</v>
          </cell>
          <cell r="D249" t="str">
            <v>DEL PERIODICO OFICIAL</v>
          </cell>
          <cell r="E249">
            <v>5136</v>
          </cell>
          <cell r="F249">
            <v>7735</v>
          </cell>
          <cell r="G249">
            <v>4012</v>
          </cell>
          <cell r="H249">
            <v>16883</v>
          </cell>
          <cell r="I249">
            <v>3168</v>
          </cell>
          <cell r="J249">
            <v>4434</v>
          </cell>
          <cell r="K249">
            <v>5859</v>
          </cell>
          <cell r="L249">
            <v>13461</v>
          </cell>
          <cell r="M249">
            <v>1983</v>
          </cell>
          <cell r="N249">
            <v>1585</v>
          </cell>
          <cell r="O249">
            <v>1607</v>
          </cell>
          <cell r="P249">
            <v>5175</v>
          </cell>
          <cell r="T249">
            <v>0</v>
          </cell>
          <cell r="U249">
            <v>35519</v>
          </cell>
          <cell r="X249">
            <v>0</v>
          </cell>
          <cell r="Y249">
            <v>35519</v>
          </cell>
          <cell r="AB249">
            <v>305</v>
          </cell>
          <cell r="AC249">
            <v>0</v>
          </cell>
          <cell r="AD249" t="str">
            <v>SUSCRIPSIONES AL PERIOD OFICIAL DEL EDO</v>
          </cell>
          <cell r="AE249">
            <v>1607</v>
          </cell>
          <cell r="AF249">
            <v>35519</v>
          </cell>
        </row>
        <row r="250">
          <cell r="A250">
            <v>30600</v>
          </cell>
          <cell r="B250">
            <v>306</v>
          </cell>
          <cell r="C250">
            <v>0</v>
          </cell>
          <cell r="D250" t="str">
            <v>VENTA DE PAPELERIA DIVERSA</v>
          </cell>
          <cell r="E250">
            <v>43778</v>
          </cell>
          <cell r="F250">
            <v>42885.11</v>
          </cell>
          <cell r="G250">
            <v>28915.9</v>
          </cell>
          <cell r="H250">
            <v>115579.01000000001</v>
          </cell>
          <cell r="I250">
            <v>20658</v>
          </cell>
          <cell r="J250">
            <v>27935.11</v>
          </cell>
          <cell r="K250">
            <v>25320.400000000001</v>
          </cell>
          <cell r="L250">
            <v>73913.510000000009</v>
          </cell>
          <cell r="M250">
            <v>24067</v>
          </cell>
          <cell r="N250">
            <v>27578</v>
          </cell>
          <cell r="O250">
            <v>17264.900000000001</v>
          </cell>
          <cell r="P250">
            <v>68909.899999999994</v>
          </cell>
          <cell r="T250">
            <v>0</v>
          </cell>
          <cell r="U250">
            <v>258402.42</v>
          </cell>
          <cell r="X250">
            <v>0</v>
          </cell>
          <cell r="Y250">
            <v>258402.42</v>
          </cell>
          <cell r="AB250">
            <v>306</v>
          </cell>
          <cell r="AC250">
            <v>0</v>
          </cell>
          <cell r="AD250" t="str">
            <v>VENTA DE PAPELERIA DIVERSA</v>
          </cell>
          <cell r="AE250">
            <v>17264.900000000001</v>
          </cell>
          <cell r="AF250">
            <v>258402.42</v>
          </cell>
        </row>
        <row r="251">
          <cell r="A251">
            <v>30701</v>
          </cell>
          <cell r="B251">
            <v>307</v>
          </cell>
          <cell r="C251">
            <v>1</v>
          </cell>
          <cell r="D251" t="str">
            <v>INSERCIONES EN EL BOLETIN JUDICIAL</v>
          </cell>
          <cell r="E251">
            <v>57213</v>
          </cell>
          <cell r="F251">
            <v>62491.65</v>
          </cell>
          <cell r="G251">
            <v>58012</v>
          </cell>
          <cell r="H251">
            <v>177716.65</v>
          </cell>
          <cell r="I251">
            <v>58421</v>
          </cell>
          <cell r="J251">
            <v>56040.5</v>
          </cell>
          <cell r="K251">
            <v>56763</v>
          </cell>
          <cell r="L251">
            <v>171224.5</v>
          </cell>
          <cell r="M251">
            <v>54009.5</v>
          </cell>
          <cell r="N251">
            <v>84186.5</v>
          </cell>
          <cell r="O251">
            <v>68094.5</v>
          </cell>
          <cell r="P251">
            <v>206290.5</v>
          </cell>
          <cell r="T251">
            <v>0</v>
          </cell>
          <cell r="U251">
            <v>555231.65</v>
          </cell>
          <cell r="X251">
            <v>0</v>
          </cell>
          <cell r="Y251">
            <v>555231.65</v>
          </cell>
          <cell r="AB251">
            <v>307</v>
          </cell>
          <cell r="AC251">
            <v>1</v>
          </cell>
          <cell r="AD251" t="str">
            <v>INSERCIONES EN EL BOLETIN JUDICIAL</v>
          </cell>
          <cell r="AE251">
            <v>68094.5</v>
          </cell>
          <cell r="AF251">
            <v>555231.65</v>
          </cell>
        </row>
        <row r="252">
          <cell r="A252">
            <v>30702</v>
          </cell>
          <cell r="B252">
            <v>307</v>
          </cell>
          <cell r="C252">
            <v>2</v>
          </cell>
          <cell r="D252" t="str">
            <v>VENTA DEL BOLETIN JUDICIAL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T252">
            <v>0</v>
          </cell>
          <cell r="U252">
            <v>0</v>
          </cell>
          <cell r="X252">
            <v>0</v>
          </cell>
          <cell r="Y252">
            <v>0</v>
          </cell>
          <cell r="AB252">
            <v>307</v>
          </cell>
          <cell r="AC252">
            <v>2</v>
          </cell>
          <cell r="AD252" t="str">
            <v>VENTA DEL BOLETIN JUDICIAL</v>
          </cell>
          <cell r="AE252">
            <v>0</v>
          </cell>
          <cell r="AF252">
            <v>0</v>
          </cell>
        </row>
        <row r="253">
          <cell r="A253">
            <v>30703</v>
          </cell>
          <cell r="B253">
            <v>307</v>
          </cell>
          <cell r="C253">
            <v>3</v>
          </cell>
          <cell r="D253" t="str">
            <v>COPIAS SIMPLES</v>
          </cell>
          <cell r="E253">
            <v>0</v>
          </cell>
          <cell r="F253">
            <v>0</v>
          </cell>
          <cell r="G253">
            <v>658</v>
          </cell>
          <cell r="H253">
            <v>658</v>
          </cell>
          <cell r="I253">
            <v>988</v>
          </cell>
          <cell r="J253">
            <v>0</v>
          </cell>
          <cell r="K253">
            <v>49</v>
          </cell>
          <cell r="L253">
            <v>1037</v>
          </cell>
          <cell r="M253">
            <v>0</v>
          </cell>
          <cell r="N253">
            <v>1832</v>
          </cell>
          <cell r="O253">
            <v>4026</v>
          </cell>
          <cell r="P253">
            <v>5858</v>
          </cell>
          <cell r="T253">
            <v>0</v>
          </cell>
          <cell r="U253">
            <v>7553</v>
          </cell>
          <cell r="X253">
            <v>0</v>
          </cell>
          <cell r="Y253">
            <v>7553</v>
          </cell>
          <cell r="AB253">
            <v>307</v>
          </cell>
          <cell r="AC253">
            <v>3</v>
          </cell>
          <cell r="AD253" t="str">
            <v>COPIAS SIMPLES</v>
          </cell>
          <cell r="AE253">
            <v>4026</v>
          </cell>
          <cell r="AF253">
            <v>7553</v>
          </cell>
        </row>
        <row r="254">
          <cell r="A254">
            <v>30801</v>
          </cell>
          <cell r="B254">
            <v>308</v>
          </cell>
          <cell r="C254">
            <v>1</v>
          </cell>
          <cell r="D254" t="str">
            <v>BIENES MUEBLES</v>
          </cell>
          <cell r="E254">
            <v>0</v>
          </cell>
          <cell r="F254">
            <v>0</v>
          </cell>
          <cell r="G254">
            <v>495</v>
          </cell>
          <cell r="H254">
            <v>495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T254">
            <v>0</v>
          </cell>
          <cell r="U254">
            <v>495</v>
          </cell>
          <cell r="X254">
            <v>0</v>
          </cell>
          <cell r="Y254">
            <v>495</v>
          </cell>
          <cell r="AB254">
            <v>308</v>
          </cell>
          <cell r="AC254">
            <v>1</v>
          </cell>
          <cell r="AD254" t="str">
            <v>BIENES MUEBLES</v>
          </cell>
          <cell r="AE254">
            <v>0</v>
          </cell>
          <cell r="AF254">
            <v>495</v>
          </cell>
        </row>
        <row r="255">
          <cell r="A255">
            <v>30802</v>
          </cell>
          <cell r="B255">
            <v>308</v>
          </cell>
          <cell r="C255">
            <v>2</v>
          </cell>
          <cell r="D255" t="str">
            <v>BIENES INMUEBLES</v>
          </cell>
          <cell r="E255">
            <v>0</v>
          </cell>
          <cell r="F255">
            <v>0</v>
          </cell>
          <cell r="G255">
            <v>30620</v>
          </cell>
          <cell r="H255">
            <v>30620</v>
          </cell>
          <cell r="I255">
            <v>0</v>
          </cell>
          <cell r="J255">
            <v>297056</v>
          </cell>
          <cell r="K255">
            <v>0</v>
          </cell>
          <cell r="L255">
            <v>297056</v>
          </cell>
          <cell r="M255">
            <v>780125</v>
          </cell>
          <cell r="N255">
            <v>0</v>
          </cell>
          <cell r="O255">
            <v>2640720.1</v>
          </cell>
          <cell r="P255">
            <v>3420845.1</v>
          </cell>
          <cell r="T255">
            <v>0</v>
          </cell>
          <cell r="U255">
            <v>3748521.1</v>
          </cell>
          <cell r="X255">
            <v>0</v>
          </cell>
          <cell r="Y255">
            <v>3748521.1</v>
          </cell>
          <cell r="AB255">
            <v>308</v>
          </cell>
          <cell r="AC255">
            <v>2</v>
          </cell>
          <cell r="AD255" t="str">
            <v>BIENES INMUEBLES</v>
          </cell>
          <cell r="AE255">
            <v>2640720.1</v>
          </cell>
          <cell r="AF255">
            <v>3748521.1</v>
          </cell>
        </row>
        <row r="256">
          <cell r="A256">
            <v>30803</v>
          </cell>
          <cell r="B256">
            <v>308</v>
          </cell>
          <cell r="C256">
            <v>3</v>
          </cell>
          <cell r="D256" t="str">
            <v>PARQUES INDUSTRIALES Y SUS DERIVADOS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T256">
            <v>0</v>
          </cell>
          <cell r="U256">
            <v>0</v>
          </cell>
          <cell r="X256">
            <v>0</v>
          </cell>
          <cell r="Y256">
            <v>0</v>
          </cell>
          <cell r="AB256">
            <v>308</v>
          </cell>
          <cell r="AC256">
            <v>3</v>
          </cell>
          <cell r="AD256" t="str">
            <v>PARQUES INDUSTRIALES Y SUS DERIVADOS</v>
          </cell>
          <cell r="AE256">
            <v>0</v>
          </cell>
          <cell r="AF256">
            <v>0</v>
          </cell>
        </row>
        <row r="257">
          <cell r="A257">
            <v>30804</v>
          </cell>
          <cell r="B257">
            <v>308</v>
          </cell>
          <cell r="C257">
            <v>4</v>
          </cell>
          <cell r="D257" t="str">
            <v>OTROS BIENES</v>
          </cell>
          <cell r="E257">
            <v>88300</v>
          </cell>
          <cell r="F257">
            <v>17</v>
          </cell>
          <cell r="G257">
            <v>3063.15</v>
          </cell>
          <cell r="H257">
            <v>91380.15</v>
          </cell>
          <cell r="I257">
            <v>0</v>
          </cell>
          <cell r="J257">
            <v>124804</v>
          </cell>
          <cell r="K257">
            <v>19360.5</v>
          </cell>
          <cell r="L257">
            <v>144164.5</v>
          </cell>
          <cell r="M257">
            <v>0</v>
          </cell>
          <cell r="N257">
            <v>0</v>
          </cell>
          <cell r="O257">
            <v>229700</v>
          </cell>
          <cell r="P257">
            <v>229700</v>
          </cell>
          <cell r="T257">
            <v>0</v>
          </cell>
          <cell r="U257">
            <v>465244.65</v>
          </cell>
          <cell r="X257">
            <v>0</v>
          </cell>
          <cell r="Y257">
            <v>465244.65</v>
          </cell>
          <cell r="AB257">
            <v>308</v>
          </cell>
          <cell r="AC257">
            <v>4</v>
          </cell>
          <cell r="AD257" t="str">
            <v>OTROS BIENES</v>
          </cell>
          <cell r="AE257">
            <v>229700</v>
          </cell>
          <cell r="AF257">
            <v>465244.65</v>
          </cell>
        </row>
        <row r="258">
          <cell r="A258">
            <v>30805</v>
          </cell>
          <cell r="B258">
            <v>308</v>
          </cell>
          <cell r="C258">
            <v>5</v>
          </cell>
          <cell r="D258" t="str">
            <v>VENTA D/BIENES EMB.ADJ.A FAVOR DEL FISCO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T258">
            <v>0</v>
          </cell>
          <cell r="U258">
            <v>0</v>
          </cell>
          <cell r="X258">
            <v>0</v>
          </cell>
          <cell r="Y258">
            <v>0</v>
          </cell>
          <cell r="AB258">
            <v>308</v>
          </cell>
          <cell r="AC258">
            <v>5</v>
          </cell>
          <cell r="AD258" t="str">
            <v>VENTA D/BIENES EMB.ADJ.A FAVOR DEL FISCO</v>
          </cell>
          <cell r="AE258">
            <v>0</v>
          </cell>
          <cell r="AF258">
            <v>0</v>
          </cell>
        </row>
        <row r="259">
          <cell r="A259">
            <v>30806</v>
          </cell>
          <cell r="B259">
            <v>308</v>
          </cell>
          <cell r="C259">
            <v>6</v>
          </cell>
          <cell r="D259" t="str">
            <v>VENTA DE VEHICULOS Y DAÑOS PATRIMONIALES</v>
          </cell>
          <cell r="E259">
            <v>623306.81000000006</v>
          </cell>
          <cell r="F259">
            <v>33600.32</v>
          </cell>
          <cell r="G259">
            <v>213173.32</v>
          </cell>
          <cell r="H259">
            <v>870080.45</v>
          </cell>
          <cell r="I259">
            <v>81218.990000000005</v>
          </cell>
          <cell r="J259">
            <v>1154311.02</v>
          </cell>
          <cell r="K259">
            <v>932360.02</v>
          </cell>
          <cell r="L259">
            <v>2167890.0300000003</v>
          </cell>
          <cell r="M259">
            <v>896593.83</v>
          </cell>
          <cell r="N259">
            <v>193773.77</v>
          </cell>
          <cell r="O259">
            <v>2293149.8199999998</v>
          </cell>
          <cell r="P259">
            <v>3383517.42</v>
          </cell>
          <cell r="T259">
            <v>0</v>
          </cell>
          <cell r="U259">
            <v>6421487.9000000004</v>
          </cell>
          <cell r="X259">
            <v>0</v>
          </cell>
          <cell r="Y259">
            <v>6421487.9000000004</v>
          </cell>
          <cell r="AB259">
            <v>308</v>
          </cell>
          <cell r="AC259">
            <v>6</v>
          </cell>
          <cell r="AD259" t="str">
            <v>VENTA DE VEHICULOS Y DAÑOS PATRIMONIALES</v>
          </cell>
          <cell r="AE259">
            <v>2293149.8199999998</v>
          </cell>
          <cell r="AF259">
            <v>6421487.9000000004</v>
          </cell>
        </row>
        <row r="260">
          <cell r="B260">
            <v>308</v>
          </cell>
          <cell r="C260">
            <v>0</v>
          </cell>
          <cell r="D260" t="str">
            <v>VENTA DE BIENES DEL ESTADO</v>
          </cell>
          <cell r="E260">
            <v>711606.81</v>
          </cell>
          <cell r="F260">
            <v>33617.32</v>
          </cell>
          <cell r="G260">
            <v>247351.47</v>
          </cell>
          <cell r="H260">
            <v>992575.6</v>
          </cell>
          <cell r="I260">
            <v>81218.990000000005</v>
          </cell>
          <cell r="J260">
            <v>1576171.02</v>
          </cell>
          <cell r="K260">
            <v>951720.52</v>
          </cell>
          <cell r="L260">
            <v>2609110.5300000003</v>
          </cell>
          <cell r="M260">
            <v>1676718.83</v>
          </cell>
          <cell r="N260">
            <v>193773.77</v>
          </cell>
          <cell r="O260">
            <v>5163569.92</v>
          </cell>
          <cell r="P260">
            <v>7034062.5199999996</v>
          </cell>
          <cell r="T260">
            <v>0</v>
          </cell>
          <cell r="U260">
            <v>10635748.65</v>
          </cell>
          <cell r="X260">
            <v>0</v>
          </cell>
          <cell r="Y260">
            <v>10635748.65</v>
          </cell>
          <cell r="AB260">
            <v>308</v>
          </cell>
          <cell r="AC260">
            <v>0</v>
          </cell>
          <cell r="AD260" t="str">
            <v>VENTA DE BIENES DEL ESTADO</v>
          </cell>
          <cell r="AE260">
            <v>5163569.92</v>
          </cell>
          <cell r="AF260">
            <v>10635748.65</v>
          </cell>
        </row>
        <row r="261">
          <cell r="A261">
            <v>30900</v>
          </cell>
          <cell r="B261">
            <v>309</v>
          </cell>
          <cell r="C261">
            <v>0</v>
          </cell>
          <cell r="D261" t="str">
            <v>DIVERSOS</v>
          </cell>
          <cell r="E261">
            <v>17849.240000000002</v>
          </cell>
          <cell r="F261">
            <v>132797</v>
          </cell>
          <cell r="G261">
            <v>160377.09</v>
          </cell>
          <cell r="H261">
            <v>311023.32999999996</v>
          </cell>
          <cell r="I261">
            <v>69828.37</v>
          </cell>
          <cell r="J261">
            <v>38437.89</v>
          </cell>
          <cell r="K261">
            <v>35268.19</v>
          </cell>
          <cell r="L261">
            <v>143534.45000000001</v>
          </cell>
          <cell r="M261">
            <v>235855.37</v>
          </cell>
          <cell r="N261">
            <v>28257.599999999999</v>
          </cell>
          <cell r="O261">
            <v>34434.980000000003</v>
          </cell>
          <cell r="P261">
            <v>298547.94999999995</v>
          </cell>
          <cell r="T261">
            <v>0</v>
          </cell>
          <cell r="U261">
            <v>753105.73</v>
          </cell>
          <cell r="X261">
            <v>0</v>
          </cell>
          <cell r="Y261">
            <v>753105.73</v>
          </cell>
          <cell r="AB261">
            <v>309</v>
          </cell>
          <cell r="AC261">
            <v>0</v>
          </cell>
          <cell r="AD261" t="str">
            <v>DIVERSOS</v>
          </cell>
          <cell r="AE261">
            <v>34434.980000000003</v>
          </cell>
          <cell r="AF261">
            <v>753105.73</v>
          </cell>
        </row>
        <row r="262">
          <cell r="B262">
            <v>308</v>
          </cell>
          <cell r="C262">
            <v>0</v>
          </cell>
          <cell r="D262" t="str">
            <v>VENTA DE BIENES DEL ESTADO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T262">
            <v>0</v>
          </cell>
          <cell r="U262">
            <v>0</v>
          </cell>
          <cell r="X262">
            <v>0</v>
          </cell>
          <cell r="Y262">
            <v>0</v>
          </cell>
          <cell r="AB262">
            <v>308</v>
          </cell>
          <cell r="AC262">
            <v>0</v>
          </cell>
          <cell r="AD262" t="str">
            <v>VENTA DE BIENES DEL ESTADO</v>
          </cell>
          <cell r="AE262">
            <v>0</v>
          </cell>
          <cell r="AF262">
            <v>0</v>
          </cell>
        </row>
        <row r="263">
          <cell r="A263">
            <v>30902</v>
          </cell>
          <cell r="B263">
            <v>309</v>
          </cell>
          <cell r="C263">
            <v>2</v>
          </cell>
          <cell r="D263" t="str">
            <v>IMPUESTO AL VALOR AGREGADO</v>
          </cell>
          <cell r="E263">
            <v>15875.24</v>
          </cell>
          <cell r="F263">
            <v>17232.28</v>
          </cell>
          <cell r="G263">
            <v>18578.330000000002</v>
          </cell>
          <cell r="H263">
            <v>51685.85</v>
          </cell>
          <cell r="I263">
            <v>17499.53</v>
          </cell>
          <cell r="J263">
            <v>10959.61</v>
          </cell>
          <cell r="K263">
            <v>216540.43</v>
          </cell>
          <cell r="L263">
            <v>244999.57</v>
          </cell>
          <cell r="M263">
            <v>5379.4</v>
          </cell>
          <cell r="N263">
            <v>12226.54</v>
          </cell>
          <cell r="O263">
            <v>3306.4</v>
          </cell>
          <cell r="P263">
            <v>20912.340000000004</v>
          </cell>
          <cell r="T263">
            <v>0</v>
          </cell>
          <cell r="U263">
            <v>317597.76</v>
          </cell>
          <cell r="X263">
            <v>0</v>
          </cell>
          <cell r="Y263">
            <v>317597.76</v>
          </cell>
          <cell r="AB263">
            <v>309</v>
          </cell>
          <cell r="AC263">
            <v>2</v>
          </cell>
          <cell r="AD263" t="str">
            <v>IMPUESTO AL VALOR AGREGADO</v>
          </cell>
          <cell r="AE263">
            <v>3306.4</v>
          </cell>
          <cell r="AF263">
            <v>317597.76</v>
          </cell>
        </row>
        <row r="264">
          <cell r="A264">
            <v>31000</v>
          </cell>
          <cell r="B264">
            <v>310</v>
          </cell>
          <cell r="C264">
            <v>0</v>
          </cell>
          <cell r="D264" t="str">
            <v>INTERESES POR DPTOS. A PLAZO FIJO</v>
          </cell>
          <cell r="E264">
            <v>2635385.89</v>
          </cell>
          <cell r="F264">
            <v>2327927.46</v>
          </cell>
          <cell r="G264">
            <v>2863330.35</v>
          </cell>
          <cell r="H264">
            <v>7826643.6999999993</v>
          </cell>
          <cell r="I264">
            <v>2173772.52</v>
          </cell>
          <cell r="J264">
            <v>1517535.65</v>
          </cell>
          <cell r="K264">
            <v>2155726.12</v>
          </cell>
          <cell r="L264">
            <v>5847034.29</v>
          </cell>
          <cell r="M264">
            <v>4956531.53</v>
          </cell>
          <cell r="N264">
            <v>6551261.6299999999</v>
          </cell>
          <cell r="O264">
            <v>5290860.7300000004</v>
          </cell>
          <cell r="P264">
            <v>16798653.890000001</v>
          </cell>
          <cell r="T264">
            <v>0</v>
          </cell>
          <cell r="U264">
            <v>30472331.879999999</v>
          </cell>
          <cell r="X264">
            <v>0</v>
          </cell>
          <cell r="Y264">
            <v>30472331.879999999</v>
          </cell>
          <cell r="AB264">
            <v>310</v>
          </cell>
          <cell r="AC264">
            <v>0</v>
          </cell>
          <cell r="AD264" t="str">
            <v>INTERESES</v>
          </cell>
          <cell r="AE264">
            <v>5290860.7300000004</v>
          </cell>
          <cell r="AF264">
            <v>30472331.879999999</v>
          </cell>
        </row>
        <row r="265">
          <cell r="A265">
            <v>31001</v>
          </cell>
          <cell r="B265">
            <v>310</v>
          </cell>
          <cell r="C265">
            <v>1</v>
          </cell>
          <cell r="D265" t="str">
            <v>INTERESES UNIDAD INTEGRACION EDUCATIVA</v>
          </cell>
          <cell r="E265">
            <v>997777.59</v>
          </cell>
          <cell r="F265">
            <v>219680.48</v>
          </cell>
          <cell r="G265">
            <v>737821.89</v>
          </cell>
          <cell r="H265">
            <v>1955279.96</v>
          </cell>
          <cell r="I265">
            <v>1599381.96</v>
          </cell>
          <cell r="J265">
            <v>0</v>
          </cell>
          <cell r="K265">
            <v>191677.45</v>
          </cell>
          <cell r="L265">
            <v>1791059.41</v>
          </cell>
          <cell r="M265">
            <v>498047.44</v>
          </cell>
          <cell r="N265">
            <v>1553558.54</v>
          </cell>
          <cell r="O265">
            <v>372922.28</v>
          </cell>
          <cell r="P265">
            <v>2424528.2599999998</v>
          </cell>
          <cell r="T265">
            <v>0</v>
          </cell>
          <cell r="U265">
            <v>6170867.6299999999</v>
          </cell>
          <cell r="X265">
            <v>0</v>
          </cell>
          <cell r="Y265">
            <v>6170867.6299999999</v>
          </cell>
          <cell r="AB265">
            <v>310</v>
          </cell>
          <cell r="AC265">
            <v>1</v>
          </cell>
          <cell r="AD265" t="str">
            <v>INTERESES UNIDAD INTEGRACION EDUCATIVA</v>
          </cell>
          <cell r="AE265">
            <v>372922.28</v>
          </cell>
          <cell r="AF265">
            <v>6170867.6299999999</v>
          </cell>
        </row>
        <row r="266">
          <cell r="A266">
            <v>31002</v>
          </cell>
          <cell r="B266">
            <v>310</v>
          </cell>
          <cell r="C266">
            <v>2</v>
          </cell>
          <cell r="D266" t="str">
            <v>INTERESES FIDEICOM.J.P.MORGAN</v>
          </cell>
          <cell r="E266">
            <v>1119521.6200000001</v>
          </cell>
          <cell r="F266">
            <v>1109856.73</v>
          </cell>
          <cell r="G266">
            <v>981818.69</v>
          </cell>
          <cell r="H266">
            <v>3211197.04</v>
          </cell>
          <cell r="I266">
            <v>1171212.29</v>
          </cell>
          <cell r="J266">
            <v>1132927.83</v>
          </cell>
          <cell r="K266">
            <v>1159359.5900000001</v>
          </cell>
          <cell r="L266">
            <v>3463499.71</v>
          </cell>
          <cell r="M266">
            <v>1238573.8799999999</v>
          </cell>
          <cell r="N266">
            <v>1185621.05</v>
          </cell>
          <cell r="O266">
            <v>1039314.7</v>
          </cell>
          <cell r="P266">
            <v>3463509.63</v>
          </cell>
          <cell r="T266">
            <v>0</v>
          </cell>
          <cell r="U266">
            <v>10138206.379999999</v>
          </cell>
          <cell r="X266">
            <v>0</v>
          </cell>
          <cell r="Y266">
            <v>10138206.380000001</v>
          </cell>
          <cell r="AB266">
            <v>310</v>
          </cell>
          <cell r="AC266">
            <v>2</v>
          </cell>
          <cell r="AD266" t="str">
            <v>INTERESES FIDEICOM.J.P.MORGAN</v>
          </cell>
          <cell r="AE266">
            <v>1039314.7</v>
          </cell>
          <cell r="AF266">
            <v>10138206.380000001</v>
          </cell>
        </row>
        <row r="267">
          <cell r="A267">
            <v>31003</v>
          </cell>
          <cell r="B267">
            <v>310</v>
          </cell>
          <cell r="C267">
            <v>3</v>
          </cell>
          <cell r="D267" t="str">
            <v>INTERESES FIDEICOM BANOBRAS</v>
          </cell>
          <cell r="E267">
            <v>0</v>
          </cell>
          <cell r="F267">
            <v>289299.02</v>
          </cell>
          <cell r="G267">
            <v>575934.93000000005</v>
          </cell>
          <cell r="H267">
            <v>865233.95000000007</v>
          </cell>
          <cell r="I267">
            <v>0</v>
          </cell>
          <cell r="J267">
            <v>280440.34000000003</v>
          </cell>
          <cell r="K267">
            <v>597553.86</v>
          </cell>
          <cell r="L267">
            <v>877994.2</v>
          </cell>
          <cell r="M267">
            <v>0</v>
          </cell>
          <cell r="N267">
            <v>300122.65999999997</v>
          </cell>
          <cell r="O267">
            <v>328974.15000000002</v>
          </cell>
          <cell r="P267">
            <v>629096.81000000006</v>
          </cell>
          <cell r="T267">
            <v>0</v>
          </cell>
          <cell r="U267">
            <v>2372324.96</v>
          </cell>
          <cell r="X267">
            <v>0</v>
          </cell>
          <cell r="Y267">
            <v>2372324.96</v>
          </cell>
          <cell r="AB267">
            <v>310</v>
          </cell>
          <cell r="AC267">
            <v>3</v>
          </cell>
          <cell r="AD267" t="str">
            <v>INTERESES FIDEICOM BANOBRAS</v>
          </cell>
          <cell r="AE267">
            <v>328974.15000000002</v>
          </cell>
          <cell r="AF267">
            <v>2372324.96</v>
          </cell>
        </row>
        <row r="268">
          <cell r="A268">
            <v>31004</v>
          </cell>
          <cell r="B268">
            <v>310</v>
          </cell>
          <cell r="C268">
            <v>4</v>
          </cell>
          <cell r="D268" t="str">
            <v>INTERESES INVERSIONES CERTIFICADOS</v>
          </cell>
          <cell r="E268">
            <v>0</v>
          </cell>
          <cell r="F268">
            <v>0</v>
          </cell>
          <cell r="G268">
            <v>1162357.8400000001</v>
          </cell>
          <cell r="H268">
            <v>1162357.8400000001</v>
          </cell>
          <cell r="I268">
            <v>0</v>
          </cell>
          <cell r="J268">
            <v>0</v>
          </cell>
          <cell r="K268">
            <v>848875.82</v>
          </cell>
          <cell r="L268">
            <v>848875.82</v>
          </cell>
          <cell r="M268">
            <v>0</v>
          </cell>
          <cell r="N268">
            <v>0</v>
          </cell>
          <cell r="O268">
            <v>79462.740000000005</v>
          </cell>
          <cell r="P268">
            <v>79462.740000000005</v>
          </cell>
          <cell r="T268">
            <v>0</v>
          </cell>
          <cell r="U268">
            <v>2090696.4</v>
          </cell>
          <cell r="X268">
            <v>0</v>
          </cell>
          <cell r="Y268">
            <v>2090696.4</v>
          </cell>
          <cell r="AB268">
            <v>310</v>
          </cell>
          <cell r="AC268">
            <v>4</v>
          </cell>
          <cell r="AD268" t="str">
            <v>INTERESES INVERSIONES CERTIFICADOS</v>
          </cell>
          <cell r="AE268">
            <v>79462.740000000005</v>
          </cell>
          <cell r="AF268">
            <v>2090696.4</v>
          </cell>
        </row>
        <row r="269">
          <cell r="A269">
            <v>31005</v>
          </cell>
          <cell r="B269">
            <v>310</v>
          </cell>
          <cell r="C269">
            <v>5</v>
          </cell>
          <cell r="D269" t="str">
            <v>INTERESES CUENTA DE CHEQUES</v>
          </cell>
          <cell r="E269">
            <v>224887.88</v>
          </cell>
          <cell r="F269">
            <v>57582.879999999997</v>
          </cell>
          <cell r="G269">
            <v>66560.98</v>
          </cell>
          <cell r="H269">
            <v>349031.74</v>
          </cell>
          <cell r="I269">
            <v>19101.830000000002</v>
          </cell>
          <cell r="J269">
            <v>124668.65</v>
          </cell>
          <cell r="K269">
            <v>293357.46999999997</v>
          </cell>
          <cell r="L269">
            <v>437127.94999999995</v>
          </cell>
          <cell r="M269">
            <v>237797.15</v>
          </cell>
          <cell r="N269">
            <v>319216.92</v>
          </cell>
          <cell r="O269">
            <v>429871.92</v>
          </cell>
          <cell r="P269">
            <v>986885.99</v>
          </cell>
          <cell r="T269">
            <v>0</v>
          </cell>
          <cell r="U269">
            <v>1773045.68</v>
          </cell>
          <cell r="X269">
            <v>0</v>
          </cell>
          <cell r="Y269">
            <v>1773045.68</v>
          </cell>
          <cell r="AB269">
            <v>310</v>
          </cell>
          <cell r="AC269">
            <v>5</v>
          </cell>
          <cell r="AD269" t="str">
            <v>INTERESES CUENTA DE CHEQUES</v>
          </cell>
          <cell r="AE269">
            <v>429871.92</v>
          </cell>
          <cell r="AF269">
            <v>1773045.68</v>
          </cell>
        </row>
        <row r="270">
          <cell r="A270">
            <v>31006</v>
          </cell>
          <cell r="B270">
            <v>310</v>
          </cell>
          <cell r="C270">
            <v>6</v>
          </cell>
          <cell r="D270" t="str">
            <v>INTERESES FINANZAS Y RENTAS</v>
          </cell>
          <cell r="E270">
            <v>59828.19</v>
          </cell>
          <cell r="F270">
            <v>270346.15000000002</v>
          </cell>
          <cell r="G270">
            <v>113458.3</v>
          </cell>
          <cell r="H270">
            <v>443632.64000000001</v>
          </cell>
          <cell r="I270">
            <v>6813.79</v>
          </cell>
          <cell r="J270">
            <v>127724.01</v>
          </cell>
          <cell r="K270">
            <v>7858599.7400000002</v>
          </cell>
          <cell r="L270">
            <v>7993137.54</v>
          </cell>
          <cell r="M270">
            <v>88509.759999999995</v>
          </cell>
          <cell r="N270">
            <v>3706570.37</v>
          </cell>
          <cell r="O270">
            <v>1098565.68</v>
          </cell>
          <cell r="P270">
            <v>4893645.8099999996</v>
          </cell>
          <cell r="T270">
            <v>0</v>
          </cell>
          <cell r="U270">
            <v>13330415.99</v>
          </cell>
          <cell r="X270">
            <v>0</v>
          </cell>
          <cell r="Y270">
            <v>13330415.99</v>
          </cell>
          <cell r="AB270">
            <v>310</v>
          </cell>
          <cell r="AC270">
            <v>6</v>
          </cell>
          <cell r="AD270" t="str">
            <v>INTERESES FINANZAS Y RENTAS</v>
          </cell>
          <cell r="AE270">
            <v>1098565.68</v>
          </cell>
          <cell r="AF270">
            <v>13330415.99</v>
          </cell>
        </row>
        <row r="271">
          <cell r="A271">
            <v>31008</v>
          </cell>
          <cell r="B271">
            <v>310</v>
          </cell>
          <cell r="C271">
            <v>8</v>
          </cell>
          <cell r="D271" t="str">
            <v>INTERESES FID. H.S.B.C</v>
          </cell>
          <cell r="E271">
            <v>151579.17000000001</v>
          </cell>
          <cell r="F271">
            <v>141722.01999999999</v>
          </cell>
          <cell r="G271">
            <v>171665.22</v>
          </cell>
          <cell r="H271">
            <v>464966.41000000003</v>
          </cell>
          <cell r="I271">
            <v>153874.81</v>
          </cell>
          <cell r="J271">
            <v>164368.56</v>
          </cell>
          <cell r="K271">
            <v>157241.59</v>
          </cell>
          <cell r="L271">
            <v>475484.95999999996</v>
          </cell>
          <cell r="M271">
            <v>156274.5</v>
          </cell>
          <cell r="N271">
            <v>175034.35</v>
          </cell>
          <cell r="O271">
            <v>153578.66</v>
          </cell>
          <cell r="P271">
            <v>484887.51</v>
          </cell>
          <cell r="T271">
            <v>0</v>
          </cell>
          <cell r="U271">
            <v>1425338.88</v>
          </cell>
          <cell r="X271">
            <v>0</v>
          </cell>
          <cell r="Y271">
            <v>1425338.88</v>
          </cell>
          <cell r="AB271">
            <v>310</v>
          </cell>
          <cell r="AC271">
            <v>8</v>
          </cell>
          <cell r="AD271" t="str">
            <v>INTERESES FID. H.S.B.C</v>
          </cell>
          <cell r="AE271">
            <v>153578.66</v>
          </cell>
          <cell r="AF271">
            <v>1425338.88</v>
          </cell>
        </row>
        <row r="272">
          <cell r="A272">
            <v>31009</v>
          </cell>
          <cell r="B272">
            <v>310</v>
          </cell>
          <cell r="C272">
            <v>9</v>
          </cell>
          <cell r="D272" t="str">
            <v>INTERESES FAEB</v>
          </cell>
          <cell r="E272">
            <v>9270.01</v>
          </cell>
          <cell r="F272">
            <v>3978.11</v>
          </cell>
          <cell r="G272">
            <v>336164.39</v>
          </cell>
          <cell r="H272">
            <v>349412.51</v>
          </cell>
          <cell r="I272">
            <v>2757.71</v>
          </cell>
          <cell r="J272">
            <v>0</v>
          </cell>
          <cell r="K272">
            <v>5646.83</v>
          </cell>
          <cell r="L272">
            <v>8404.5400000000009</v>
          </cell>
          <cell r="M272">
            <v>0</v>
          </cell>
          <cell r="N272">
            <v>2873.45</v>
          </cell>
          <cell r="O272">
            <v>96271.79</v>
          </cell>
          <cell r="P272">
            <v>99145.239999999991</v>
          </cell>
          <cell r="T272">
            <v>0</v>
          </cell>
          <cell r="U272">
            <v>456962.29000000004</v>
          </cell>
          <cell r="X272">
            <v>0</v>
          </cell>
          <cell r="Y272">
            <v>456962.29</v>
          </cell>
          <cell r="AB272">
            <v>310</v>
          </cell>
          <cell r="AC272">
            <v>9</v>
          </cell>
          <cell r="AD272" t="str">
            <v>INTERESES FAEB</v>
          </cell>
          <cell r="AE272">
            <v>96271.79</v>
          </cell>
          <cell r="AF272">
            <v>456962.29</v>
          </cell>
        </row>
        <row r="273">
          <cell r="A273">
            <v>31010</v>
          </cell>
          <cell r="B273">
            <v>310</v>
          </cell>
          <cell r="C273">
            <v>10</v>
          </cell>
          <cell r="D273" t="str">
            <v>INTERESES FASSA</v>
          </cell>
          <cell r="E273">
            <v>1423.98</v>
          </cell>
          <cell r="F273">
            <v>0</v>
          </cell>
          <cell r="G273">
            <v>84499.35</v>
          </cell>
          <cell r="H273">
            <v>85923.33</v>
          </cell>
          <cell r="I273">
            <v>0</v>
          </cell>
          <cell r="J273">
            <v>14728.51</v>
          </cell>
          <cell r="K273">
            <v>0</v>
          </cell>
          <cell r="L273">
            <v>14728.51</v>
          </cell>
          <cell r="M273">
            <v>46330.7</v>
          </cell>
          <cell r="N273">
            <v>50133.29</v>
          </cell>
          <cell r="O273">
            <v>136065.85</v>
          </cell>
          <cell r="P273">
            <v>232529.84</v>
          </cell>
          <cell r="T273">
            <v>0</v>
          </cell>
          <cell r="U273">
            <v>333181.68</v>
          </cell>
          <cell r="X273">
            <v>0</v>
          </cell>
          <cell r="Y273">
            <v>333181.68</v>
          </cell>
          <cell r="AB273">
            <v>310</v>
          </cell>
          <cell r="AC273">
            <v>10</v>
          </cell>
          <cell r="AD273" t="str">
            <v>INTERESES FASSA</v>
          </cell>
          <cell r="AE273">
            <v>136065.85</v>
          </cell>
          <cell r="AF273">
            <v>333181.68</v>
          </cell>
        </row>
        <row r="274">
          <cell r="A274">
            <v>31011</v>
          </cell>
          <cell r="B274">
            <v>310</v>
          </cell>
          <cell r="C274">
            <v>11</v>
          </cell>
          <cell r="D274" t="str">
            <v>INTERESES FISM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2.13</v>
          </cell>
          <cell r="K274">
            <v>1043.9100000000001</v>
          </cell>
          <cell r="L274">
            <v>1046.0400000000002</v>
          </cell>
          <cell r="M274">
            <v>612.24</v>
          </cell>
          <cell r="N274">
            <v>344.96</v>
          </cell>
          <cell r="O274">
            <v>3523.1</v>
          </cell>
          <cell r="P274">
            <v>4480.3</v>
          </cell>
          <cell r="T274">
            <v>0</v>
          </cell>
          <cell r="U274">
            <v>5526.34</v>
          </cell>
          <cell r="X274">
            <v>0</v>
          </cell>
          <cell r="Y274">
            <v>5526.34</v>
          </cell>
          <cell r="AB274">
            <v>310</v>
          </cell>
          <cell r="AC274">
            <v>11</v>
          </cell>
          <cell r="AD274" t="str">
            <v>INTERESES FISM</v>
          </cell>
          <cell r="AE274">
            <v>3523.1</v>
          </cell>
          <cell r="AF274">
            <v>5526.34</v>
          </cell>
        </row>
        <row r="275">
          <cell r="A275">
            <v>31012</v>
          </cell>
          <cell r="B275">
            <v>310</v>
          </cell>
          <cell r="C275">
            <v>12</v>
          </cell>
          <cell r="D275" t="str">
            <v>INTERESES FISE</v>
          </cell>
          <cell r="E275">
            <v>119826.99</v>
          </cell>
          <cell r="F275">
            <v>108942.92</v>
          </cell>
          <cell r="G275">
            <v>117927.88</v>
          </cell>
          <cell r="H275">
            <v>346697.79000000004</v>
          </cell>
          <cell r="I275">
            <v>102011.57</v>
          </cell>
          <cell r="J275">
            <v>99464.83</v>
          </cell>
          <cell r="K275">
            <v>84972.45</v>
          </cell>
          <cell r="L275">
            <v>286448.85000000003</v>
          </cell>
          <cell r="M275">
            <v>75496.350000000006</v>
          </cell>
          <cell r="N275">
            <v>72475.710000000006</v>
          </cell>
          <cell r="O275">
            <v>21819.83</v>
          </cell>
          <cell r="P275">
            <v>169791.89</v>
          </cell>
          <cell r="T275">
            <v>0</v>
          </cell>
          <cell r="U275">
            <v>802938.53</v>
          </cell>
          <cell r="X275">
            <v>0</v>
          </cell>
          <cell r="Y275">
            <v>802938.53</v>
          </cell>
          <cell r="AB275">
            <v>310</v>
          </cell>
          <cell r="AC275">
            <v>12</v>
          </cell>
          <cell r="AD275" t="str">
            <v>INTERESES FISE</v>
          </cell>
          <cell r="AE275">
            <v>21819.83</v>
          </cell>
          <cell r="AF275">
            <v>802938.53</v>
          </cell>
        </row>
        <row r="276">
          <cell r="A276">
            <v>31013</v>
          </cell>
          <cell r="B276">
            <v>310</v>
          </cell>
          <cell r="C276">
            <v>13</v>
          </cell>
          <cell r="D276" t="str">
            <v>INTERESES FORTAMUN-DF</v>
          </cell>
          <cell r="E276">
            <v>0</v>
          </cell>
          <cell r="F276">
            <v>0</v>
          </cell>
          <cell r="G276">
            <v>4.3</v>
          </cell>
          <cell r="H276">
            <v>4.3</v>
          </cell>
          <cell r="I276">
            <v>0</v>
          </cell>
          <cell r="J276">
            <v>32.549999999999997</v>
          </cell>
          <cell r="K276">
            <v>1481</v>
          </cell>
          <cell r="L276">
            <v>1513.55</v>
          </cell>
          <cell r="M276">
            <v>1229.93</v>
          </cell>
          <cell r="N276">
            <v>1986.2</v>
          </cell>
          <cell r="O276">
            <v>1010.83</v>
          </cell>
          <cell r="P276">
            <v>4226.96</v>
          </cell>
          <cell r="T276">
            <v>0</v>
          </cell>
          <cell r="U276">
            <v>5744.81</v>
          </cell>
          <cell r="X276">
            <v>0</v>
          </cell>
          <cell r="Y276">
            <v>5744.81</v>
          </cell>
          <cell r="AB276">
            <v>310</v>
          </cell>
          <cell r="AC276">
            <v>13</v>
          </cell>
          <cell r="AD276" t="str">
            <v>INTERESES FORTAMUN-DF</v>
          </cell>
          <cell r="AE276">
            <v>1010.83</v>
          </cell>
          <cell r="AF276">
            <v>5744.81</v>
          </cell>
        </row>
        <row r="277">
          <cell r="A277">
            <v>31014</v>
          </cell>
          <cell r="B277">
            <v>310</v>
          </cell>
          <cell r="C277">
            <v>14</v>
          </cell>
          <cell r="D277" t="str">
            <v>INTERESES FAM</v>
          </cell>
          <cell r="E277">
            <v>68436.45</v>
          </cell>
          <cell r="F277">
            <v>28779.15</v>
          </cell>
          <cell r="G277">
            <v>23179.85</v>
          </cell>
          <cell r="H277">
            <v>120395.45000000001</v>
          </cell>
          <cell r="I277">
            <v>27908.87</v>
          </cell>
          <cell r="J277">
            <v>2642.37</v>
          </cell>
          <cell r="K277">
            <v>281152.99</v>
          </cell>
          <cell r="L277">
            <v>311704.23</v>
          </cell>
          <cell r="M277">
            <v>148330.54</v>
          </cell>
          <cell r="N277">
            <v>494675.78</v>
          </cell>
          <cell r="O277">
            <v>294368.56</v>
          </cell>
          <cell r="P277">
            <v>937374.88000000012</v>
          </cell>
          <cell r="T277">
            <v>0</v>
          </cell>
          <cell r="U277">
            <v>1369474.56</v>
          </cell>
          <cell r="X277">
            <v>0</v>
          </cell>
          <cell r="Y277">
            <v>1369474.56</v>
          </cell>
          <cell r="AB277">
            <v>310</v>
          </cell>
          <cell r="AC277">
            <v>14</v>
          </cell>
          <cell r="AD277" t="str">
            <v>INTERESES FAM</v>
          </cell>
          <cell r="AE277">
            <v>294368.56</v>
          </cell>
          <cell r="AF277">
            <v>1369474.56</v>
          </cell>
        </row>
        <row r="278">
          <cell r="A278">
            <v>31015</v>
          </cell>
          <cell r="B278">
            <v>310</v>
          </cell>
          <cell r="C278">
            <v>15</v>
          </cell>
          <cell r="D278" t="str">
            <v>INTERESES FAETA</v>
          </cell>
          <cell r="E278">
            <v>0</v>
          </cell>
          <cell r="F278">
            <v>0</v>
          </cell>
          <cell r="G278">
            <v>178.46</v>
          </cell>
          <cell r="H278">
            <v>178.46</v>
          </cell>
          <cell r="I278">
            <v>0</v>
          </cell>
          <cell r="J278">
            <v>62.98</v>
          </cell>
          <cell r="K278">
            <v>9526.43</v>
          </cell>
          <cell r="L278">
            <v>9589.41</v>
          </cell>
          <cell r="M278">
            <v>7075.51</v>
          </cell>
          <cell r="N278">
            <v>6815.9</v>
          </cell>
          <cell r="O278">
            <v>20110.46</v>
          </cell>
          <cell r="P278">
            <v>34001.869999999995</v>
          </cell>
          <cell r="T278">
            <v>0</v>
          </cell>
          <cell r="U278">
            <v>43769.74</v>
          </cell>
          <cell r="X278">
            <v>0</v>
          </cell>
          <cell r="Y278">
            <v>43769.74</v>
          </cell>
          <cell r="AB278">
            <v>310</v>
          </cell>
          <cell r="AC278">
            <v>15</v>
          </cell>
          <cell r="AD278" t="str">
            <v>INTERESES FAETA</v>
          </cell>
          <cell r="AE278">
            <v>20110.46</v>
          </cell>
          <cell r="AF278">
            <v>43769.74</v>
          </cell>
        </row>
        <row r="279">
          <cell r="A279">
            <v>31016</v>
          </cell>
          <cell r="B279">
            <v>310</v>
          </cell>
          <cell r="C279">
            <v>16</v>
          </cell>
          <cell r="D279" t="str">
            <v>INTERESES FASP</v>
          </cell>
          <cell r="E279">
            <v>429639.54</v>
          </cell>
          <cell r="F279">
            <v>574262.27</v>
          </cell>
          <cell r="G279">
            <v>582625.36</v>
          </cell>
          <cell r="H279">
            <v>1586527.17</v>
          </cell>
          <cell r="I279">
            <v>123028.28</v>
          </cell>
          <cell r="J279">
            <v>479921.58</v>
          </cell>
          <cell r="K279">
            <v>537625.21</v>
          </cell>
          <cell r="L279">
            <v>1140575.0699999998</v>
          </cell>
          <cell r="M279">
            <v>1434624.71</v>
          </cell>
          <cell r="N279">
            <v>1059871.96</v>
          </cell>
          <cell r="O279">
            <v>911876.22</v>
          </cell>
          <cell r="P279">
            <v>3406372.8899999997</v>
          </cell>
          <cell r="T279">
            <v>0</v>
          </cell>
          <cell r="U279">
            <v>6133475.129999999</v>
          </cell>
          <cell r="X279">
            <v>0</v>
          </cell>
          <cell r="Y279">
            <v>6133475.1299999999</v>
          </cell>
          <cell r="AB279">
            <v>310</v>
          </cell>
          <cell r="AC279">
            <v>16</v>
          </cell>
          <cell r="AD279" t="str">
            <v>INTERESES FASP</v>
          </cell>
          <cell r="AE279">
            <v>911876.22</v>
          </cell>
          <cell r="AF279">
            <v>6133475.1299999999</v>
          </cell>
        </row>
        <row r="280">
          <cell r="A280">
            <v>31017</v>
          </cell>
          <cell r="B280">
            <v>310</v>
          </cell>
          <cell r="C280">
            <v>17</v>
          </cell>
          <cell r="D280" t="str">
            <v>INTERESES PAFEF</v>
          </cell>
          <cell r="E280">
            <v>0</v>
          </cell>
          <cell r="F280">
            <v>3.84</v>
          </cell>
          <cell r="G280">
            <v>4.22</v>
          </cell>
          <cell r="H280">
            <v>8.0599999999999987</v>
          </cell>
          <cell r="I280">
            <v>4.0599999999999996</v>
          </cell>
          <cell r="J280">
            <v>4.2699999999999996</v>
          </cell>
          <cell r="K280">
            <v>4.21</v>
          </cell>
          <cell r="L280">
            <v>12.54</v>
          </cell>
          <cell r="M280">
            <v>4.3600000000000003</v>
          </cell>
          <cell r="N280">
            <v>4.29</v>
          </cell>
          <cell r="O280">
            <v>4.08</v>
          </cell>
          <cell r="P280">
            <v>12.73</v>
          </cell>
          <cell r="T280">
            <v>0</v>
          </cell>
          <cell r="U280">
            <v>33.33</v>
          </cell>
          <cell r="X280">
            <v>0</v>
          </cell>
          <cell r="Y280">
            <v>33.33</v>
          </cell>
          <cell r="AB280">
            <v>310</v>
          </cell>
          <cell r="AC280">
            <v>17</v>
          </cell>
          <cell r="AD280" t="str">
            <v>INTERESES PAFEF</v>
          </cell>
          <cell r="AE280">
            <v>4.08</v>
          </cell>
          <cell r="AF280">
            <v>33.33</v>
          </cell>
        </row>
        <row r="281">
          <cell r="A281">
            <v>31018</v>
          </cell>
          <cell r="B281">
            <v>310</v>
          </cell>
          <cell r="C281">
            <v>18</v>
          </cell>
          <cell r="D281" t="str">
            <v>INTERESES FIES</v>
          </cell>
          <cell r="E281">
            <v>0</v>
          </cell>
          <cell r="F281">
            <v>897.23</v>
          </cell>
          <cell r="G281">
            <v>0</v>
          </cell>
          <cell r="H281">
            <v>897.23</v>
          </cell>
          <cell r="I281">
            <v>105340</v>
          </cell>
          <cell r="J281">
            <v>11467607.9</v>
          </cell>
          <cell r="K281">
            <v>1125235.55</v>
          </cell>
          <cell r="L281">
            <v>12698183.450000001</v>
          </cell>
          <cell r="M281">
            <v>626343.89</v>
          </cell>
          <cell r="N281">
            <v>674455.85</v>
          </cell>
          <cell r="O281">
            <v>637638.89</v>
          </cell>
          <cell r="P281">
            <v>1938438.63</v>
          </cell>
          <cell r="T281">
            <v>0</v>
          </cell>
          <cell r="U281">
            <v>14637519.310000002</v>
          </cell>
          <cell r="X281">
            <v>0</v>
          </cell>
          <cell r="Y281">
            <v>14637519.310000001</v>
          </cell>
          <cell r="AB281">
            <v>310</v>
          </cell>
          <cell r="AC281">
            <v>18</v>
          </cell>
          <cell r="AD281" t="str">
            <v>INTERESES FIES</v>
          </cell>
          <cell r="AE281">
            <v>637638.89</v>
          </cell>
          <cell r="AF281">
            <v>14637519.310000001</v>
          </cell>
        </row>
        <row r="282">
          <cell r="A282">
            <v>31019</v>
          </cell>
          <cell r="B282">
            <v>310</v>
          </cell>
          <cell r="C282">
            <v>19</v>
          </cell>
          <cell r="D282" t="str">
            <v>INTERESES OTRAS APORTACIONES EDUCACION</v>
          </cell>
          <cell r="E282">
            <v>17.149999999999999</v>
          </cell>
          <cell r="F282">
            <v>32.590000000000003</v>
          </cell>
          <cell r="G282">
            <v>16.989999999999998</v>
          </cell>
          <cell r="H282">
            <v>66.73</v>
          </cell>
          <cell r="I282">
            <v>20.46</v>
          </cell>
          <cell r="J282">
            <v>21.46</v>
          </cell>
          <cell r="K282">
            <v>21.16</v>
          </cell>
          <cell r="L282">
            <v>63.08</v>
          </cell>
          <cell r="M282">
            <v>21.91</v>
          </cell>
          <cell r="N282">
            <v>17.32</v>
          </cell>
          <cell r="O282">
            <v>16.43</v>
          </cell>
          <cell r="P282">
            <v>55.660000000000004</v>
          </cell>
          <cell r="T282">
            <v>0</v>
          </cell>
          <cell r="U282">
            <v>185.47000000000003</v>
          </cell>
          <cell r="X282">
            <v>0</v>
          </cell>
          <cell r="Y282">
            <v>185.47</v>
          </cell>
          <cell r="AB282">
            <v>310</v>
          </cell>
          <cell r="AC282">
            <v>19</v>
          </cell>
          <cell r="AD282" t="str">
            <v>INTERESES OTRAS APORTACIONES EDUCACION</v>
          </cell>
          <cell r="AE282">
            <v>16.43</v>
          </cell>
          <cell r="AF282">
            <v>185.47</v>
          </cell>
        </row>
        <row r="283">
          <cell r="A283">
            <v>31020</v>
          </cell>
          <cell r="B283">
            <v>310</v>
          </cell>
          <cell r="C283">
            <v>20</v>
          </cell>
          <cell r="D283" t="str">
            <v>INTERESES OTRAS APORTACIONES SALUD</v>
          </cell>
          <cell r="E283">
            <v>42861.91</v>
          </cell>
          <cell r="F283">
            <v>212.57</v>
          </cell>
          <cell r="G283">
            <v>38475.360000000001</v>
          </cell>
          <cell r="H283">
            <v>81549.84</v>
          </cell>
          <cell r="I283">
            <v>42787.01</v>
          </cell>
          <cell r="J283">
            <v>38795.31</v>
          </cell>
          <cell r="K283">
            <v>455.97</v>
          </cell>
          <cell r="L283">
            <v>82038.290000000008</v>
          </cell>
          <cell r="M283">
            <v>38860.720000000001</v>
          </cell>
          <cell r="N283">
            <v>100952.83</v>
          </cell>
          <cell r="O283">
            <v>36548.800000000003</v>
          </cell>
          <cell r="P283">
            <v>176362.34999999998</v>
          </cell>
          <cell r="T283">
            <v>0</v>
          </cell>
          <cell r="U283">
            <v>339950.48</v>
          </cell>
          <cell r="X283">
            <v>0</v>
          </cell>
          <cell r="Y283">
            <v>339950.48</v>
          </cell>
          <cell r="AB283">
            <v>310</v>
          </cell>
          <cell r="AC283">
            <v>20</v>
          </cell>
          <cell r="AD283" t="str">
            <v>INTERESES OTRAS APORTACIONES SALUD</v>
          </cell>
          <cell r="AE283">
            <v>36548.800000000003</v>
          </cell>
          <cell r="AF283">
            <v>339950.48</v>
          </cell>
        </row>
        <row r="284">
          <cell r="A284">
            <v>31021</v>
          </cell>
          <cell r="B284">
            <v>310</v>
          </cell>
          <cell r="C284">
            <v>21</v>
          </cell>
          <cell r="D284" t="str">
            <v>INTERESES EDUCACION SUPERIOR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T284">
            <v>0</v>
          </cell>
          <cell r="U284">
            <v>0</v>
          </cell>
          <cell r="X284">
            <v>0</v>
          </cell>
          <cell r="Y284">
            <v>0</v>
          </cell>
          <cell r="AB284">
            <v>310</v>
          </cell>
          <cell r="AC284">
            <v>21</v>
          </cell>
          <cell r="AD284" t="str">
            <v>INTERESES EDUCACION SUPERIOR</v>
          </cell>
          <cell r="AE284">
            <v>0</v>
          </cell>
          <cell r="AF284">
            <v>0</v>
          </cell>
        </row>
        <row r="285">
          <cell r="A285">
            <v>31022</v>
          </cell>
          <cell r="B285">
            <v>310</v>
          </cell>
          <cell r="C285">
            <v>22</v>
          </cell>
          <cell r="D285" t="str">
            <v>INTERESES OTRAS APORTACIONES FEDERALES</v>
          </cell>
          <cell r="E285">
            <v>180628.78</v>
          </cell>
          <cell r="F285">
            <v>36145.440000000002</v>
          </cell>
          <cell r="G285">
            <v>782267.91</v>
          </cell>
          <cell r="H285">
            <v>999042.13</v>
          </cell>
          <cell r="I285">
            <v>154159.34</v>
          </cell>
          <cell r="J285">
            <v>14235249.07</v>
          </cell>
          <cell r="K285">
            <v>347500.56</v>
          </cell>
          <cell r="L285">
            <v>14736908.970000001</v>
          </cell>
          <cell r="M285">
            <v>584623.29</v>
          </cell>
          <cell r="N285">
            <v>875294.47</v>
          </cell>
          <cell r="O285">
            <v>944709.49</v>
          </cell>
          <cell r="P285">
            <v>2404627.25</v>
          </cell>
          <cell r="T285">
            <v>0</v>
          </cell>
          <cell r="U285">
            <v>18140578.349999998</v>
          </cell>
          <cell r="X285">
            <v>0</v>
          </cell>
          <cell r="Y285">
            <v>18140578.350000001</v>
          </cell>
          <cell r="AB285">
            <v>310</v>
          </cell>
          <cell r="AC285">
            <v>22</v>
          </cell>
          <cell r="AD285" t="str">
            <v>INTERESES OTRAS APORTACIONES FEDERALES</v>
          </cell>
          <cell r="AE285">
            <v>944709.49</v>
          </cell>
          <cell r="AF285">
            <v>18140578.350000001</v>
          </cell>
        </row>
        <row r="286">
          <cell r="A286">
            <v>31023</v>
          </cell>
          <cell r="B286">
            <v>310</v>
          </cell>
          <cell r="C286">
            <v>23</v>
          </cell>
          <cell r="D286" t="str">
            <v>INTERESES APORTACIONES EDUCACION RAMO 11</v>
          </cell>
          <cell r="E286">
            <v>1181.08</v>
          </cell>
          <cell r="F286">
            <v>-584903.75</v>
          </cell>
          <cell r="G286">
            <v>415.83</v>
          </cell>
          <cell r="H286">
            <v>-583306.84000000008</v>
          </cell>
          <cell r="I286">
            <v>0</v>
          </cell>
          <cell r="J286">
            <v>1020.23</v>
          </cell>
          <cell r="K286">
            <v>399.4</v>
          </cell>
          <cell r="L286">
            <v>1419.63</v>
          </cell>
          <cell r="M286">
            <v>429.23</v>
          </cell>
          <cell r="N286">
            <v>586001.66</v>
          </cell>
          <cell r="O286">
            <v>233</v>
          </cell>
          <cell r="P286">
            <v>586663.89</v>
          </cell>
          <cell r="T286">
            <v>0</v>
          </cell>
          <cell r="U286">
            <v>4776.6799999999348</v>
          </cell>
          <cell r="X286">
            <v>-6.5483618527650833E-11</v>
          </cell>
          <cell r="Y286">
            <v>4776.68</v>
          </cell>
          <cell r="AB286">
            <v>310</v>
          </cell>
          <cell r="AC286">
            <v>23</v>
          </cell>
          <cell r="AD286" t="str">
            <v>INTERESES APORTACIONES EDUCACION RAMO 11</v>
          </cell>
          <cell r="AE286">
            <v>233</v>
          </cell>
          <cell r="AF286">
            <v>4776.68</v>
          </cell>
        </row>
        <row r="287">
          <cell r="A287">
            <v>31024</v>
          </cell>
          <cell r="B287">
            <v>310</v>
          </cell>
          <cell r="C287">
            <v>24</v>
          </cell>
          <cell r="D287" t="str">
            <v>INTERESES APORTACIONES DESAR REG RAMO 23</v>
          </cell>
          <cell r="E287">
            <v>623.37</v>
          </cell>
          <cell r="F287">
            <v>561.79999999999995</v>
          </cell>
          <cell r="G287">
            <v>684.4</v>
          </cell>
          <cell r="H287">
            <v>1869.5700000000002</v>
          </cell>
          <cell r="I287">
            <v>643.27</v>
          </cell>
          <cell r="J287">
            <v>949.46</v>
          </cell>
          <cell r="K287">
            <v>1252.4100000000001</v>
          </cell>
          <cell r="L287">
            <v>2845.1400000000003</v>
          </cell>
          <cell r="M287">
            <v>1336.59</v>
          </cell>
          <cell r="N287">
            <v>2286.84</v>
          </cell>
          <cell r="O287">
            <v>3137.61</v>
          </cell>
          <cell r="P287">
            <v>6761.0400000000009</v>
          </cell>
          <cell r="T287">
            <v>0</v>
          </cell>
          <cell r="U287">
            <v>11475.75</v>
          </cell>
          <cell r="X287">
            <v>0</v>
          </cell>
          <cell r="Y287">
            <v>11475.75</v>
          </cell>
          <cell r="AB287">
            <v>310</v>
          </cell>
          <cell r="AC287">
            <v>24</v>
          </cell>
          <cell r="AD287" t="str">
            <v>INTERESES APORTACIONES DESAR REG RAMO 23</v>
          </cell>
          <cell r="AE287">
            <v>3137.61</v>
          </cell>
          <cell r="AF287">
            <v>11475.75</v>
          </cell>
        </row>
        <row r="288">
          <cell r="A288">
            <v>31025</v>
          </cell>
          <cell r="B288">
            <v>310</v>
          </cell>
          <cell r="C288">
            <v>25</v>
          </cell>
          <cell r="D288" t="str">
            <v>INTERESES FEIEF</v>
          </cell>
          <cell r="E288">
            <v>57951.08</v>
          </cell>
          <cell r="F288">
            <v>28659.5</v>
          </cell>
          <cell r="G288">
            <v>31873.14</v>
          </cell>
          <cell r="H288">
            <v>118483.72</v>
          </cell>
          <cell r="I288">
            <v>31005.48</v>
          </cell>
          <cell r="J288">
            <v>0</v>
          </cell>
          <cell r="K288">
            <v>15441.83</v>
          </cell>
          <cell r="L288">
            <v>46447.31</v>
          </cell>
          <cell r="M288">
            <v>32234.87</v>
          </cell>
          <cell r="N288">
            <v>2426.52</v>
          </cell>
          <cell r="O288">
            <v>24858.38</v>
          </cell>
          <cell r="P288">
            <v>59519.770000000004</v>
          </cell>
          <cell r="T288">
            <v>0</v>
          </cell>
          <cell r="U288">
            <v>224450.8</v>
          </cell>
          <cell r="X288">
            <v>0</v>
          </cell>
          <cell r="Y288">
            <v>224450.8</v>
          </cell>
          <cell r="AB288">
            <v>310</v>
          </cell>
          <cell r="AC288">
            <v>25</v>
          </cell>
          <cell r="AD288" t="str">
            <v>INTERESES FEIEF</v>
          </cell>
          <cell r="AE288">
            <v>24858.38</v>
          </cell>
          <cell r="AF288">
            <v>224450.8</v>
          </cell>
        </row>
        <row r="289">
          <cell r="A289">
            <v>31026</v>
          </cell>
          <cell r="B289">
            <v>310</v>
          </cell>
          <cell r="C289">
            <v>26</v>
          </cell>
          <cell r="D289" t="str">
            <v>INTERESES INVEX FID. 948</v>
          </cell>
          <cell r="H289">
            <v>0</v>
          </cell>
          <cell r="L289">
            <v>0</v>
          </cell>
          <cell r="M289">
            <v>88981.22</v>
          </cell>
          <cell r="N289">
            <v>309415.89</v>
          </cell>
          <cell r="O289">
            <v>0</v>
          </cell>
          <cell r="P289">
            <v>398397.11</v>
          </cell>
          <cell r="T289">
            <v>0</v>
          </cell>
          <cell r="U289">
            <v>398397.11</v>
          </cell>
          <cell r="X289">
            <v>0</v>
          </cell>
          <cell r="Y289">
            <v>398397.11</v>
          </cell>
          <cell r="AB289">
            <v>310</v>
          </cell>
          <cell r="AC289">
            <v>26</v>
          </cell>
          <cell r="AD289" t="str">
            <v>INTERESES INVEX FID. 948</v>
          </cell>
          <cell r="AE289">
            <v>0</v>
          </cell>
          <cell r="AF289">
            <v>398397.11</v>
          </cell>
        </row>
        <row r="290">
          <cell r="A290">
            <v>31033</v>
          </cell>
          <cell r="B290">
            <v>310</v>
          </cell>
          <cell r="C290">
            <v>33</v>
          </cell>
          <cell r="D290" t="str">
            <v>INTERESES FAETA 2009</v>
          </cell>
          <cell r="H290">
            <v>0</v>
          </cell>
          <cell r="L290">
            <v>0</v>
          </cell>
          <cell r="O290">
            <v>605.55999999999995</v>
          </cell>
          <cell r="P290">
            <v>605.55999999999995</v>
          </cell>
          <cell r="T290">
            <v>0</v>
          </cell>
          <cell r="U290">
            <v>605.55999999999995</v>
          </cell>
          <cell r="X290">
            <v>0</v>
          </cell>
          <cell r="Y290">
            <v>605.55999999999995</v>
          </cell>
          <cell r="AB290">
            <v>310</v>
          </cell>
          <cell r="AC290">
            <v>33</v>
          </cell>
          <cell r="AD290" t="str">
            <v>INTERESES FAETA 2009</v>
          </cell>
          <cell r="AE290">
            <v>605.55999999999995</v>
          </cell>
          <cell r="AF290">
            <v>605.55999999999995</v>
          </cell>
        </row>
        <row r="291">
          <cell r="A291">
            <v>31100</v>
          </cell>
          <cell r="B291">
            <v>311</v>
          </cell>
          <cell r="C291">
            <v>0</v>
          </cell>
          <cell r="D291" t="str">
            <v>PUBLICIDAD RADIO GOBIERNO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T291">
            <v>0</v>
          </cell>
          <cell r="U291">
            <v>0</v>
          </cell>
          <cell r="X291">
            <v>0</v>
          </cell>
          <cell r="Y291">
            <v>0</v>
          </cell>
          <cell r="AB291">
            <v>311</v>
          </cell>
          <cell r="AC291">
            <v>0</v>
          </cell>
          <cell r="AD291" t="str">
            <v>PUBLICIDAD RADIO GOBIERNO</v>
          </cell>
          <cell r="AE291">
            <v>0</v>
          </cell>
          <cell r="AF291">
            <v>0</v>
          </cell>
        </row>
        <row r="292">
          <cell r="A292">
            <v>31101</v>
          </cell>
          <cell r="B292">
            <v>311</v>
          </cell>
          <cell r="C292">
            <v>1</v>
          </cell>
          <cell r="D292" t="str">
            <v>PUBLICIDAD CANAL 28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385125.23</v>
          </cell>
          <cell r="J292">
            <v>57841</v>
          </cell>
          <cell r="K292">
            <v>0</v>
          </cell>
          <cell r="L292">
            <v>442966.23</v>
          </cell>
          <cell r="M292">
            <v>0</v>
          </cell>
          <cell r="N292">
            <v>0</v>
          </cell>
          <cell r="O292">
            <v>76395</v>
          </cell>
          <cell r="P292">
            <v>76395</v>
          </cell>
          <cell r="T292">
            <v>0</v>
          </cell>
          <cell r="U292">
            <v>519361.23</v>
          </cell>
          <cell r="X292">
            <v>0</v>
          </cell>
          <cell r="Y292">
            <v>519361.23</v>
          </cell>
          <cell r="AB292">
            <v>311</v>
          </cell>
          <cell r="AC292">
            <v>1</v>
          </cell>
          <cell r="AD292" t="str">
            <v>PUBLICIDAD CANAL 28</v>
          </cell>
          <cell r="AE292">
            <v>76395</v>
          </cell>
          <cell r="AF292">
            <v>519361.23</v>
          </cell>
        </row>
        <row r="293">
          <cell r="A293">
            <v>31300</v>
          </cell>
          <cell r="B293">
            <v>313</v>
          </cell>
          <cell r="C293">
            <v>0</v>
          </cell>
          <cell r="D293" t="str">
            <v>SERV.PREST.P/ACADEMIA EST.DE POLICIA</v>
          </cell>
          <cell r="E293">
            <v>11100</v>
          </cell>
          <cell r="F293">
            <v>750</v>
          </cell>
          <cell r="G293">
            <v>16500</v>
          </cell>
          <cell r="H293">
            <v>28350</v>
          </cell>
          <cell r="I293">
            <v>3900</v>
          </cell>
          <cell r="J293">
            <v>1500</v>
          </cell>
          <cell r="K293">
            <v>21900</v>
          </cell>
          <cell r="L293">
            <v>27300</v>
          </cell>
          <cell r="M293">
            <v>4050</v>
          </cell>
          <cell r="N293">
            <v>750</v>
          </cell>
          <cell r="O293">
            <v>40053.56</v>
          </cell>
          <cell r="P293">
            <v>44853.56</v>
          </cell>
          <cell r="T293">
            <v>0</v>
          </cell>
          <cell r="U293">
            <v>100503.56</v>
          </cell>
          <cell r="X293">
            <v>0</v>
          </cell>
          <cell r="Y293">
            <v>100503.56</v>
          </cell>
          <cell r="AB293">
            <v>313</v>
          </cell>
          <cell r="AC293">
            <v>0</v>
          </cell>
          <cell r="AD293" t="str">
            <v>SERVICIOS ACADEMIA DE POLICIA</v>
          </cell>
          <cell r="AE293">
            <v>40053.56</v>
          </cell>
          <cell r="AF293">
            <v>100503.56</v>
          </cell>
        </row>
        <row r="294">
          <cell r="A294">
            <v>31400</v>
          </cell>
          <cell r="B294">
            <v>314</v>
          </cell>
          <cell r="C294">
            <v>0</v>
          </cell>
          <cell r="D294" t="str">
            <v>INTERESES SOBRE PRESTAMOS DIRECTOS</v>
          </cell>
          <cell r="E294">
            <v>708639</v>
          </cell>
          <cell r="F294">
            <v>450699</v>
          </cell>
          <cell r="G294">
            <v>428020</v>
          </cell>
          <cell r="H294">
            <v>1587358</v>
          </cell>
          <cell r="I294">
            <v>429585</v>
          </cell>
          <cell r="J294">
            <v>425237</v>
          </cell>
          <cell r="K294">
            <v>371410</v>
          </cell>
          <cell r="L294">
            <v>1226232</v>
          </cell>
          <cell r="M294">
            <v>323728</v>
          </cell>
          <cell r="N294">
            <v>315237</v>
          </cell>
          <cell r="O294">
            <v>329586</v>
          </cell>
          <cell r="P294">
            <v>968551</v>
          </cell>
          <cell r="T294">
            <v>0</v>
          </cell>
          <cell r="U294">
            <v>3782141</v>
          </cell>
          <cell r="X294">
            <v>0</v>
          </cell>
          <cell r="Y294">
            <v>3782141</v>
          </cell>
          <cell r="AB294">
            <v>314</v>
          </cell>
          <cell r="AC294">
            <v>0</v>
          </cell>
          <cell r="AD294" t="str">
            <v>INTERESES SOBRE PRESTAMOS DIRECTOS</v>
          </cell>
          <cell r="AE294">
            <v>329586</v>
          </cell>
          <cell r="AF294">
            <v>3782141</v>
          </cell>
        </row>
        <row r="295">
          <cell r="A295">
            <v>31401</v>
          </cell>
          <cell r="B295">
            <v>314</v>
          </cell>
          <cell r="C295">
            <v>1</v>
          </cell>
          <cell r="D295" t="str">
            <v>INTERESES TRIBUNAL SUPERIOR DE JUSTICIA</v>
          </cell>
          <cell r="E295">
            <v>8367.6299999999992</v>
          </cell>
          <cell r="F295">
            <v>11492.25</v>
          </cell>
          <cell r="G295">
            <v>21263.32</v>
          </cell>
          <cell r="H295">
            <v>41123.199999999997</v>
          </cell>
          <cell r="I295">
            <v>12648.77</v>
          </cell>
          <cell r="J295">
            <v>13102.74</v>
          </cell>
          <cell r="K295">
            <v>13500.86</v>
          </cell>
          <cell r="L295">
            <v>39252.370000000003</v>
          </cell>
          <cell r="M295">
            <v>17328.02</v>
          </cell>
          <cell r="N295">
            <v>14323.65</v>
          </cell>
          <cell r="O295">
            <v>14770.97</v>
          </cell>
          <cell r="P295">
            <v>46422.64</v>
          </cell>
          <cell r="T295">
            <v>0</v>
          </cell>
          <cell r="U295">
            <v>126798.21</v>
          </cell>
          <cell r="X295">
            <v>0</v>
          </cell>
          <cell r="Y295">
            <v>126798.21</v>
          </cell>
          <cell r="AB295">
            <v>314</v>
          </cell>
          <cell r="AC295">
            <v>1</v>
          </cell>
          <cell r="AD295" t="str">
            <v>INTERESES TRIBUNAL SUPERIOR DE JUSTICIA</v>
          </cell>
          <cell r="AE295">
            <v>14770.97</v>
          </cell>
          <cell r="AF295">
            <v>126798.21</v>
          </cell>
        </row>
        <row r="296">
          <cell r="A296">
            <v>31800</v>
          </cell>
          <cell r="B296">
            <v>318</v>
          </cell>
          <cell r="C296">
            <v>0</v>
          </cell>
          <cell r="D296" t="str">
            <v>ARREND. DE BIENES MUEBLES E INMUEBLES</v>
          </cell>
          <cell r="E296">
            <v>101566.7</v>
          </cell>
          <cell r="F296">
            <v>123526.96</v>
          </cell>
          <cell r="G296">
            <v>147538.99</v>
          </cell>
          <cell r="H296">
            <v>372632.65</v>
          </cell>
          <cell r="I296">
            <v>140132.01999999999</v>
          </cell>
          <cell r="J296">
            <v>68497.570000000007</v>
          </cell>
          <cell r="K296">
            <v>1369241.98</v>
          </cell>
          <cell r="L296">
            <v>1577871.57</v>
          </cell>
          <cell r="M296">
            <v>42121.27</v>
          </cell>
          <cell r="N296">
            <v>84915.87</v>
          </cell>
          <cell r="O296">
            <v>20821.27</v>
          </cell>
          <cell r="P296">
            <v>147858.40999999997</v>
          </cell>
          <cell r="T296">
            <v>0</v>
          </cell>
          <cell r="U296">
            <v>2098362.63</v>
          </cell>
          <cell r="X296">
            <v>0</v>
          </cell>
          <cell r="Y296">
            <v>2098362.63</v>
          </cell>
          <cell r="AB296">
            <v>318</v>
          </cell>
          <cell r="AC296">
            <v>0</v>
          </cell>
          <cell r="AD296" t="str">
            <v>ARREND. DE BIENES MUEBLES E INMUEBLES</v>
          </cell>
          <cell r="AE296">
            <v>20821.27</v>
          </cell>
          <cell r="AF296">
            <v>2098362.63</v>
          </cell>
        </row>
        <row r="297">
          <cell r="A297">
            <v>32603</v>
          </cell>
          <cell r="B297">
            <v>326</v>
          </cell>
          <cell r="C297">
            <v>3</v>
          </cell>
          <cell r="D297" t="str">
            <v>ESTACIONAMIENTO MATAMOROS Y ZUAZUA</v>
          </cell>
          <cell r="E297">
            <v>252390</v>
          </cell>
          <cell r="F297">
            <v>315945</v>
          </cell>
          <cell r="G297">
            <v>284070</v>
          </cell>
          <cell r="H297">
            <v>852405</v>
          </cell>
          <cell r="I297">
            <v>277290</v>
          </cell>
          <cell r="J297">
            <v>271785</v>
          </cell>
          <cell r="K297">
            <v>294090</v>
          </cell>
          <cell r="L297">
            <v>843165</v>
          </cell>
          <cell r="M297">
            <v>223755</v>
          </cell>
          <cell r="N297">
            <v>289320</v>
          </cell>
          <cell r="O297">
            <v>265135</v>
          </cell>
          <cell r="P297">
            <v>778210</v>
          </cell>
          <cell r="T297">
            <v>0</v>
          </cell>
          <cell r="U297">
            <v>2473780</v>
          </cell>
          <cell r="X297">
            <v>0</v>
          </cell>
          <cell r="Y297">
            <v>2473780</v>
          </cell>
          <cell r="AB297">
            <v>326</v>
          </cell>
          <cell r="AC297">
            <v>3</v>
          </cell>
          <cell r="AD297" t="str">
            <v>ESTACIONAMIENTO MATAMOROS Y ZUAZUA</v>
          </cell>
          <cell r="AE297">
            <v>265135</v>
          </cell>
          <cell r="AF297">
            <v>2473780</v>
          </cell>
        </row>
        <row r="298">
          <cell r="A298">
            <v>33001</v>
          </cell>
          <cell r="B298">
            <v>330</v>
          </cell>
          <cell r="C298">
            <v>1</v>
          </cell>
          <cell r="D298" t="str">
            <v>DEVOLUCION DE PRODUCTOS</v>
          </cell>
          <cell r="E298">
            <v>-43417.5</v>
          </cell>
          <cell r="F298">
            <v>0</v>
          </cell>
          <cell r="G298">
            <v>-1274164.82</v>
          </cell>
          <cell r="H298">
            <v>-1317582.32</v>
          </cell>
          <cell r="I298">
            <v>-1235.31</v>
          </cell>
          <cell r="J298">
            <v>-176351.04</v>
          </cell>
          <cell r="K298">
            <v>-16000.15</v>
          </cell>
          <cell r="L298">
            <v>-193586.5</v>
          </cell>
          <cell r="M298">
            <v>-132485.51</v>
          </cell>
          <cell r="N298">
            <v>-51381.120000000003</v>
          </cell>
          <cell r="O298">
            <v>-59699.93</v>
          </cell>
          <cell r="P298">
            <v>-243566.56</v>
          </cell>
          <cell r="T298">
            <v>0</v>
          </cell>
          <cell r="U298">
            <v>-1754735.3800000001</v>
          </cell>
          <cell r="X298">
            <v>0</v>
          </cell>
          <cell r="Y298">
            <v>-1754735.38</v>
          </cell>
          <cell r="AB298">
            <v>330</v>
          </cell>
          <cell r="AC298">
            <v>1</v>
          </cell>
          <cell r="AD298" t="str">
            <v>DEVOLUCION DE PRODUCTOS</v>
          </cell>
          <cell r="AE298">
            <v>-59699.93</v>
          </cell>
          <cell r="AF298">
            <v>-1754735.38</v>
          </cell>
        </row>
        <row r="299">
          <cell r="A299">
            <v>33002</v>
          </cell>
          <cell r="B299">
            <v>330</v>
          </cell>
          <cell r="C299">
            <v>2</v>
          </cell>
          <cell r="D299" t="str">
            <v>DEV. DE PAGO DE BASES DE LICITACION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T299">
            <v>0</v>
          </cell>
          <cell r="U299">
            <v>0</v>
          </cell>
          <cell r="X299">
            <v>0</v>
          </cell>
          <cell r="Y299">
            <v>0</v>
          </cell>
          <cell r="AB299">
            <v>330</v>
          </cell>
          <cell r="AC299">
            <v>2</v>
          </cell>
          <cell r="AD299" t="str">
            <v>DEV. DE PAGO DE BASES DE LICITACION</v>
          </cell>
          <cell r="AE299">
            <v>0</v>
          </cell>
          <cell r="AF299">
            <v>0</v>
          </cell>
        </row>
        <row r="300">
          <cell r="B300">
            <v>330</v>
          </cell>
          <cell r="C300">
            <v>0</v>
          </cell>
          <cell r="D300" t="str">
            <v>ESTACIONAMIENTO DE VEHICULOS</v>
          </cell>
          <cell r="E300">
            <v>252390</v>
          </cell>
          <cell r="F300">
            <v>315945</v>
          </cell>
          <cell r="G300">
            <v>284070</v>
          </cell>
          <cell r="H300">
            <v>852405</v>
          </cell>
          <cell r="I300">
            <v>277290</v>
          </cell>
          <cell r="J300">
            <v>271785</v>
          </cell>
          <cell r="K300">
            <v>294090</v>
          </cell>
          <cell r="L300">
            <v>843165</v>
          </cell>
          <cell r="M300">
            <v>223755</v>
          </cell>
          <cell r="N300">
            <v>289320</v>
          </cell>
          <cell r="O300">
            <v>265135</v>
          </cell>
          <cell r="P300">
            <v>778210</v>
          </cell>
          <cell r="T300">
            <v>0</v>
          </cell>
          <cell r="U300">
            <v>2473780</v>
          </cell>
          <cell r="X300">
            <v>0</v>
          </cell>
          <cell r="Y300">
            <v>2473780</v>
          </cell>
          <cell r="AB300">
            <v>330</v>
          </cell>
          <cell r="AC300">
            <v>0</v>
          </cell>
          <cell r="AD300" t="str">
            <v>ESTACIONAMIENTO DE VEHICULOS</v>
          </cell>
          <cell r="AE300">
            <v>265135</v>
          </cell>
          <cell r="AF300">
            <v>2473780</v>
          </cell>
        </row>
        <row r="301">
          <cell r="A301">
            <v>0</v>
          </cell>
          <cell r="D301" t="str">
            <v>TOTAL PRODUCTOS</v>
          </cell>
          <cell r="E301">
            <v>8020596.8300000001</v>
          </cell>
          <cell r="F301">
            <v>5825331.5800000001</v>
          </cell>
          <cell r="G301">
            <v>8855279.5299999993</v>
          </cell>
          <cell r="H301">
            <v>22701207.939999998</v>
          </cell>
          <cell r="I301">
            <v>7230876.0599999996</v>
          </cell>
          <cell r="J301">
            <v>32091047.100000001</v>
          </cell>
          <cell r="K301">
            <v>19058147.91</v>
          </cell>
          <cell r="L301">
            <v>58380071.070000008</v>
          </cell>
          <cell r="M301">
            <v>12753119.67</v>
          </cell>
          <cell r="N301">
            <v>19043462.539999999</v>
          </cell>
          <cell r="O301">
            <v>17928604.120000001</v>
          </cell>
          <cell r="P301">
            <v>49725186.329999998</v>
          </cell>
          <cell r="T301">
            <v>0</v>
          </cell>
          <cell r="U301">
            <v>130806465.34</v>
          </cell>
          <cell r="X301">
            <v>0</v>
          </cell>
          <cell r="Y301">
            <v>130806465.34</v>
          </cell>
          <cell r="AB301">
            <v>0</v>
          </cell>
          <cell r="AC301">
            <v>0</v>
          </cell>
          <cell r="AD301" t="str">
            <v>TOTAL PRODUCTOS</v>
          </cell>
          <cell r="AE301">
            <v>17928604.120000001</v>
          </cell>
          <cell r="AF301">
            <v>130806465.34</v>
          </cell>
        </row>
        <row r="302">
          <cell r="A302">
            <v>0</v>
          </cell>
          <cell r="D302" t="str">
            <v>A P R O V E C H A M I E N T O 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T302">
            <v>0</v>
          </cell>
          <cell r="U302">
            <v>0</v>
          </cell>
          <cell r="X302">
            <v>0</v>
          </cell>
          <cell r="Y302">
            <v>0</v>
          </cell>
          <cell r="AB302">
            <v>0</v>
          </cell>
          <cell r="AC302">
            <v>0</v>
          </cell>
          <cell r="AD302" t="str">
            <v>A P R O V E C H A M I E N T O S</v>
          </cell>
          <cell r="AE302">
            <v>0</v>
          </cell>
          <cell r="AF302">
            <v>0</v>
          </cell>
        </row>
        <row r="303">
          <cell r="A303">
            <v>40100</v>
          </cell>
          <cell r="B303">
            <v>401</v>
          </cell>
          <cell r="C303">
            <v>0</v>
          </cell>
          <cell r="D303" t="str">
            <v>MULTAS</v>
          </cell>
          <cell r="E303">
            <v>5077</v>
          </cell>
          <cell r="F303">
            <v>58671.37</v>
          </cell>
          <cell r="G303">
            <v>8061.28</v>
          </cell>
          <cell r="H303">
            <v>71809.650000000009</v>
          </cell>
          <cell r="I303">
            <v>22366.13</v>
          </cell>
          <cell r="J303">
            <v>17348.240000000002</v>
          </cell>
          <cell r="K303">
            <v>15118.96</v>
          </cell>
          <cell r="L303">
            <v>54833.33</v>
          </cell>
          <cell r="M303">
            <v>6470.08</v>
          </cell>
          <cell r="N303">
            <v>752.38</v>
          </cell>
          <cell r="O303">
            <v>407</v>
          </cell>
          <cell r="P303">
            <v>7629.46</v>
          </cell>
          <cell r="T303">
            <v>0</v>
          </cell>
          <cell r="U303">
            <v>134272.44</v>
          </cell>
          <cell r="X303">
            <v>0</v>
          </cell>
          <cell r="Y303">
            <v>134272.44</v>
          </cell>
          <cell r="AB303">
            <v>401</v>
          </cell>
          <cell r="AC303">
            <v>0</v>
          </cell>
          <cell r="AD303" t="str">
            <v>MULTAS</v>
          </cell>
          <cell r="AE303">
            <v>407</v>
          </cell>
          <cell r="AF303">
            <v>134272.44</v>
          </cell>
        </row>
        <row r="304">
          <cell r="A304">
            <v>40101</v>
          </cell>
          <cell r="B304">
            <v>401</v>
          </cell>
          <cell r="C304">
            <v>1</v>
          </cell>
          <cell r="D304" t="str">
            <v>MULTA IMP. P/LA AGENCIA EST.DE TRANSP.</v>
          </cell>
          <cell r="E304">
            <v>557221</v>
          </cell>
          <cell r="F304">
            <v>539010</v>
          </cell>
          <cell r="G304">
            <v>432073.7</v>
          </cell>
          <cell r="H304">
            <v>1528304.7</v>
          </cell>
          <cell r="I304">
            <v>338733</v>
          </cell>
          <cell r="J304">
            <v>303257</v>
          </cell>
          <cell r="K304">
            <v>364748</v>
          </cell>
          <cell r="L304">
            <v>1006738</v>
          </cell>
          <cell r="M304">
            <v>288208</v>
          </cell>
          <cell r="N304">
            <v>375699</v>
          </cell>
          <cell r="O304">
            <v>163319</v>
          </cell>
          <cell r="P304">
            <v>827226</v>
          </cell>
          <cell r="T304">
            <v>0</v>
          </cell>
          <cell r="U304">
            <v>3362268.7</v>
          </cell>
          <cell r="X304">
            <v>0</v>
          </cell>
          <cell r="Y304">
            <v>3362268.7</v>
          </cell>
          <cell r="AB304">
            <v>401</v>
          </cell>
          <cell r="AC304">
            <v>1</v>
          </cell>
          <cell r="AD304" t="str">
            <v>MULTA IMP. P/LA AGENCIA EST.DE TRANSP.</v>
          </cell>
          <cell r="AE304">
            <v>163319</v>
          </cell>
          <cell r="AF304">
            <v>3362268.7</v>
          </cell>
        </row>
        <row r="305">
          <cell r="A305">
            <v>40102</v>
          </cell>
          <cell r="B305">
            <v>401</v>
          </cell>
          <cell r="C305">
            <v>2</v>
          </cell>
          <cell r="D305" t="str">
            <v>MULTAS DE LA SUBSECRETARIA DE SALUD</v>
          </cell>
          <cell r="E305">
            <v>178529.14</v>
          </cell>
          <cell r="F305">
            <v>128925.53</v>
          </cell>
          <cell r="G305">
            <v>280191.03999999998</v>
          </cell>
          <cell r="H305">
            <v>587645.71</v>
          </cell>
          <cell r="I305">
            <v>102889.38</v>
          </cell>
          <cell r="J305">
            <v>157557.35</v>
          </cell>
          <cell r="K305">
            <v>168911.17</v>
          </cell>
          <cell r="L305">
            <v>429357.9</v>
          </cell>
          <cell r="M305">
            <v>104193.34</v>
          </cell>
          <cell r="N305">
            <v>187912.9</v>
          </cell>
          <cell r="O305">
            <v>227623.28</v>
          </cell>
          <cell r="P305">
            <v>519729.52</v>
          </cell>
          <cell r="T305">
            <v>0</v>
          </cell>
          <cell r="U305">
            <v>1536733.13</v>
          </cell>
          <cell r="X305">
            <v>0</v>
          </cell>
          <cell r="Y305">
            <v>1536733.13</v>
          </cell>
          <cell r="AB305">
            <v>401</v>
          </cell>
          <cell r="AC305">
            <v>2</v>
          </cell>
          <cell r="AD305" t="str">
            <v>MULTAS DE LA SUBSECRETARIA DE SALUD</v>
          </cell>
          <cell r="AE305">
            <v>227623.28</v>
          </cell>
          <cell r="AF305">
            <v>1536733.13</v>
          </cell>
        </row>
        <row r="306">
          <cell r="A306">
            <v>40103</v>
          </cell>
          <cell r="B306">
            <v>401</v>
          </cell>
          <cell r="C306">
            <v>3</v>
          </cell>
          <cell r="D306" t="str">
            <v>MULTAS DE LA SUBSECRETARIA DE ECOLOGIA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21912.799999999999</v>
          </cell>
          <cell r="K306">
            <v>28724.45</v>
          </cell>
          <cell r="L306">
            <v>50637.25</v>
          </cell>
          <cell r="M306">
            <v>22481.77</v>
          </cell>
          <cell r="N306">
            <v>14517.14</v>
          </cell>
          <cell r="O306">
            <v>5643.54</v>
          </cell>
          <cell r="P306">
            <v>42642.450000000004</v>
          </cell>
          <cell r="T306">
            <v>0</v>
          </cell>
          <cell r="U306">
            <v>93279.700000000012</v>
          </cell>
          <cell r="X306">
            <v>0</v>
          </cell>
          <cell r="Y306">
            <v>93279.7</v>
          </cell>
          <cell r="AB306">
            <v>401</v>
          </cell>
          <cell r="AC306">
            <v>3</v>
          </cell>
          <cell r="AD306" t="str">
            <v>MULTAS DE LA SUBSECRETARIA DE ECOLOGIA</v>
          </cell>
          <cell r="AE306">
            <v>5643.54</v>
          </cell>
          <cell r="AF306">
            <v>93279.7</v>
          </cell>
        </row>
        <row r="307">
          <cell r="A307">
            <v>40104</v>
          </cell>
          <cell r="B307">
            <v>401</v>
          </cell>
          <cell r="C307">
            <v>4</v>
          </cell>
          <cell r="D307" t="str">
            <v>MULTAS DE LA SUBSECRETARIA DEL TRABAJO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T307">
            <v>0</v>
          </cell>
          <cell r="U307">
            <v>0</v>
          </cell>
          <cell r="X307">
            <v>0</v>
          </cell>
          <cell r="Y307">
            <v>0</v>
          </cell>
          <cell r="AB307">
            <v>401</v>
          </cell>
          <cell r="AC307">
            <v>4</v>
          </cell>
          <cell r="AD307" t="str">
            <v>MULTAS DE LA SUBSECRETARIA DEL TRABAJO</v>
          </cell>
          <cell r="AE307">
            <v>0</v>
          </cell>
          <cell r="AF307">
            <v>0</v>
          </cell>
        </row>
        <row r="308">
          <cell r="A308">
            <v>40105</v>
          </cell>
          <cell r="B308">
            <v>401</v>
          </cell>
          <cell r="C308">
            <v>5</v>
          </cell>
          <cell r="D308" t="str">
            <v>OTRAS MULTAS</v>
          </cell>
          <cell r="E308">
            <v>59321.27</v>
          </cell>
          <cell r="F308">
            <v>129976.6</v>
          </cell>
          <cell r="G308">
            <v>19717.66</v>
          </cell>
          <cell r="H308">
            <v>209015.53</v>
          </cell>
          <cell r="I308">
            <v>12646.3</v>
          </cell>
          <cell r="J308">
            <v>56646.85</v>
          </cell>
          <cell r="K308">
            <v>31724.73</v>
          </cell>
          <cell r="L308">
            <v>101017.87999999999</v>
          </cell>
          <cell r="M308">
            <v>21163.93</v>
          </cell>
          <cell r="N308">
            <v>71302.179999999993</v>
          </cell>
          <cell r="O308">
            <v>12712.01</v>
          </cell>
          <cell r="P308">
            <v>105178.11999999998</v>
          </cell>
          <cell r="T308">
            <v>0</v>
          </cell>
          <cell r="U308">
            <v>415211.52999999997</v>
          </cell>
          <cell r="X308">
            <v>0</v>
          </cell>
          <cell r="Y308">
            <v>415211.53</v>
          </cell>
          <cell r="AB308">
            <v>401</v>
          </cell>
          <cell r="AC308">
            <v>5</v>
          </cell>
          <cell r="AD308" t="str">
            <v>OTRAS MULTAS</v>
          </cell>
          <cell r="AE308">
            <v>12712.01</v>
          </cell>
          <cell r="AF308">
            <v>415211.53</v>
          </cell>
        </row>
        <row r="309">
          <cell r="A309">
            <v>40107</v>
          </cell>
          <cell r="B309">
            <v>401</v>
          </cell>
          <cell r="C309">
            <v>7</v>
          </cell>
          <cell r="D309" t="str">
            <v>MULTAS DIRECCION DE PROTECCION CIVIL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T309">
            <v>0</v>
          </cell>
          <cell r="U309">
            <v>0</v>
          </cell>
          <cell r="X309">
            <v>0</v>
          </cell>
          <cell r="Y309">
            <v>0</v>
          </cell>
          <cell r="AB309">
            <v>401</v>
          </cell>
          <cell r="AC309">
            <v>7</v>
          </cell>
          <cell r="AD309" t="str">
            <v>MULTAS DIRECCION DE PROTECCION CIVIL</v>
          </cell>
          <cell r="AE309">
            <v>0</v>
          </cell>
          <cell r="AF309">
            <v>0</v>
          </cell>
        </row>
        <row r="310">
          <cell r="A310">
            <v>40108</v>
          </cell>
          <cell r="B310">
            <v>401</v>
          </cell>
          <cell r="C310">
            <v>8</v>
          </cell>
          <cell r="D310" t="str">
            <v>MULTAS POR INCUM.DE REQUERIMIENTOS</v>
          </cell>
          <cell r="E310">
            <v>16156</v>
          </cell>
          <cell r="F310">
            <v>23242</v>
          </cell>
          <cell r="G310">
            <v>25259</v>
          </cell>
          <cell r="H310">
            <v>64657</v>
          </cell>
          <cell r="I310">
            <v>28524</v>
          </cell>
          <cell r="J310">
            <v>39200</v>
          </cell>
          <cell r="K310">
            <v>37001</v>
          </cell>
          <cell r="L310">
            <v>104725</v>
          </cell>
          <cell r="M310">
            <v>21040</v>
          </cell>
          <cell r="N310">
            <v>7706</v>
          </cell>
          <cell r="O310">
            <v>1921</v>
          </cell>
          <cell r="P310">
            <v>30667</v>
          </cell>
          <cell r="T310">
            <v>0</v>
          </cell>
          <cell r="U310">
            <v>200049</v>
          </cell>
          <cell r="X310">
            <v>0</v>
          </cell>
          <cell r="Y310">
            <v>200049</v>
          </cell>
          <cell r="AB310">
            <v>401</v>
          </cell>
          <cell r="AC310">
            <v>8</v>
          </cell>
          <cell r="AD310" t="str">
            <v>MULTAS POR INCUM.DE REQUERIMIENTOS</v>
          </cell>
          <cell r="AE310">
            <v>1921</v>
          </cell>
          <cell r="AF310">
            <v>200049</v>
          </cell>
        </row>
        <row r="311">
          <cell r="A311">
            <v>40109</v>
          </cell>
          <cell r="B311">
            <v>401</v>
          </cell>
          <cell r="C311">
            <v>9</v>
          </cell>
          <cell r="D311" t="str">
            <v>MULTAS DEL IMP.DE TRANSMISION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T311">
            <v>0</v>
          </cell>
          <cell r="U311">
            <v>0</v>
          </cell>
          <cell r="X311">
            <v>0</v>
          </cell>
          <cell r="Y311">
            <v>0</v>
          </cell>
          <cell r="AB311">
            <v>401</v>
          </cell>
          <cell r="AC311">
            <v>9</v>
          </cell>
          <cell r="AD311" t="str">
            <v>MULTAS DEL IMP.DE TRANSMISION</v>
          </cell>
          <cell r="AE311">
            <v>0</v>
          </cell>
          <cell r="AF311">
            <v>0</v>
          </cell>
        </row>
        <row r="312">
          <cell r="A312">
            <v>40110</v>
          </cell>
          <cell r="B312">
            <v>401</v>
          </cell>
          <cell r="C312">
            <v>10</v>
          </cell>
          <cell r="D312" t="str">
            <v>SANCIONES EN CARTAS DE NO PROPIEDAD</v>
          </cell>
          <cell r="E312">
            <v>0</v>
          </cell>
          <cell r="F312">
            <v>1365</v>
          </cell>
          <cell r="G312">
            <v>1560</v>
          </cell>
          <cell r="H312">
            <v>2925</v>
          </cell>
          <cell r="I312">
            <v>975</v>
          </cell>
          <cell r="J312">
            <v>1365</v>
          </cell>
          <cell r="K312">
            <v>1365</v>
          </cell>
          <cell r="L312">
            <v>3705</v>
          </cell>
          <cell r="M312">
            <v>390</v>
          </cell>
          <cell r="N312">
            <v>1365</v>
          </cell>
          <cell r="O312">
            <v>585</v>
          </cell>
          <cell r="P312">
            <v>2340</v>
          </cell>
          <cell r="T312">
            <v>0</v>
          </cell>
          <cell r="U312">
            <v>8970</v>
          </cell>
          <cell r="X312">
            <v>0</v>
          </cell>
          <cell r="Y312">
            <v>8970</v>
          </cell>
          <cell r="AB312">
            <v>401</v>
          </cell>
          <cell r="AC312">
            <v>10</v>
          </cell>
          <cell r="AD312" t="str">
            <v>SANCIONES EN CARTAS DE NO PROPIEDAD</v>
          </cell>
          <cell r="AE312">
            <v>585</v>
          </cell>
          <cell r="AF312">
            <v>8970</v>
          </cell>
        </row>
        <row r="313">
          <cell r="A313">
            <v>40111</v>
          </cell>
          <cell r="B313">
            <v>401</v>
          </cell>
          <cell r="C313">
            <v>11</v>
          </cell>
          <cell r="D313" t="str">
            <v>SANC POR REGULARIZACION DE CONSTRUCCION</v>
          </cell>
          <cell r="E313">
            <v>124440</v>
          </cell>
          <cell r="F313">
            <v>335405</v>
          </cell>
          <cell r="G313">
            <v>405980</v>
          </cell>
          <cell r="H313">
            <v>865825</v>
          </cell>
          <cell r="I313">
            <v>37060</v>
          </cell>
          <cell r="J313">
            <v>81405</v>
          </cell>
          <cell r="K313">
            <v>31113</v>
          </cell>
          <cell r="L313">
            <v>149578</v>
          </cell>
          <cell r="M313">
            <v>10715</v>
          </cell>
          <cell r="N313">
            <v>107803</v>
          </cell>
          <cell r="O313">
            <v>56055</v>
          </cell>
          <cell r="P313">
            <v>174573</v>
          </cell>
          <cell r="T313">
            <v>0</v>
          </cell>
          <cell r="U313">
            <v>1189976</v>
          </cell>
          <cell r="X313">
            <v>0</v>
          </cell>
          <cell r="Y313">
            <v>1189976</v>
          </cell>
          <cell r="AB313">
            <v>401</v>
          </cell>
          <cell r="AC313">
            <v>11</v>
          </cell>
          <cell r="AD313" t="str">
            <v>SANC POR REGULARIZACION DE CONSTRUCCION</v>
          </cell>
          <cell r="AE313">
            <v>56055</v>
          </cell>
          <cell r="AF313">
            <v>1189976</v>
          </cell>
        </row>
        <row r="314">
          <cell r="A314">
            <v>40112</v>
          </cell>
          <cell r="B314">
            <v>401</v>
          </cell>
          <cell r="C314">
            <v>12</v>
          </cell>
          <cell r="D314" t="str">
            <v>SANC PRESENTACION DE AVISOS DE ENAJ</v>
          </cell>
          <cell r="E314">
            <v>76944</v>
          </cell>
          <cell r="F314">
            <v>69384</v>
          </cell>
          <cell r="G314">
            <v>0</v>
          </cell>
          <cell r="H314">
            <v>146328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916.8</v>
          </cell>
          <cell r="N314">
            <v>916.8</v>
          </cell>
          <cell r="O314">
            <v>1833.6</v>
          </cell>
          <cell r="P314">
            <v>3667.2</v>
          </cell>
          <cell r="T314">
            <v>0</v>
          </cell>
          <cell r="U314">
            <v>149995.20000000001</v>
          </cell>
          <cell r="X314">
            <v>0</v>
          </cell>
          <cell r="Y314">
            <v>149995.20000000001</v>
          </cell>
          <cell r="AB314">
            <v>401</v>
          </cell>
          <cell r="AC314">
            <v>12</v>
          </cell>
          <cell r="AD314" t="str">
            <v>SANC PRESENTACION DE AVISOS DE ENAJ</v>
          </cell>
          <cell r="AE314">
            <v>1833.6</v>
          </cell>
          <cell r="AF314">
            <v>149995.20000000001</v>
          </cell>
        </row>
        <row r="315">
          <cell r="A315">
            <v>40113</v>
          </cell>
          <cell r="B315">
            <v>401</v>
          </cell>
          <cell r="C315">
            <v>13</v>
          </cell>
          <cell r="D315" t="str">
            <v>MULTA POR AUTOCORRECCION ISN FISCALIZ.</v>
          </cell>
          <cell r="E315">
            <v>15839.08</v>
          </cell>
          <cell r="F315">
            <v>87255.34</v>
          </cell>
          <cell r="G315">
            <v>14620</v>
          </cell>
          <cell r="H315">
            <v>117714.42</v>
          </cell>
          <cell r="I315">
            <v>459.13</v>
          </cell>
          <cell r="J315">
            <v>-283.83</v>
          </cell>
          <cell r="K315">
            <v>0</v>
          </cell>
          <cell r="L315">
            <v>175.3</v>
          </cell>
          <cell r="M315">
            <v>0</v>
          </cell>
          <cell r="N315">
            <v>0</v>
          </cell>
          <cell r="O315">
            <v>9792</v>
          </cell>
          <cell r="P315">
            <v>9792</v>
          </cell>
          <cell r="T315">
            <v>0</v>
          </cell>
          <cell r="U315">
            <v>127681.72</v>
          </cell>
          <cell r="X315">
            <v>0</v>
          </cell>
          <cell r="Y315">
            <v>127681.72</v>
          </cell>
          <cell r="AB315">
            <v>401</v>
          </cell>
          <cell r="AC315">
            <v>13</v>
          </cell>
          <cell r="AD315" t="str">
            <v>MULTA POR AUTOCORRECCION ISN FISCALIZ.</v>
          </cell>
          <cell r="AE315">
            <v>9792</v>
          </cell>
          <cell r="AF315">
            <v>127681.72</v>
          </cell>
        </row>
        <row r="316">
          <cell r="A316">
            <v>40114</v>
          </cell>
          <cell r="B316">
            <v>401</v>
          </cell>
          <cell r="C316">
            <v>14</v>
          </cell>
          <cell r="D316" t="str">
            <v>MULTA POR DESACATO ISN FISCALIZ.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24023.5</v>
          </cell>
          <cell r="N316">
            <v>0</v>
          </cell>
          <cell r="O316">
            <v>0</v>
          </cell>
          <cell r="P316">
            <v>24023.5</v>
          </cell>
          <cell r="T316">
            <v>0</v>
          </cell>
          <cell r="U316">
            <v>24023.5</v>
          </cell>
          <cell r="X316">
            <v>0</v>
          </cell>
          <cell r="Y316">
            <v>24023.5</v>
          </cell>
          <cell r="AB316">
            <v>401</v>
          </cell>
          <cell r="AC316">
            <v>14</v>
          </cell>
          <cell r="AD316" t="str">
            <v>MULTA POR DESACATO ISN FISCALIZ.</v>
          </cell>
          <cell r="AE316">
            <v>0</v>
          </cell>
          <cell r="AF316">
            <v>24023.5</v>
          </cell>
        </row>
        <row r="317">
          <cell r="A317">
            <v>40117</v>
          </cell>
          <cell r="B317">
            <v>401</v>
          </cell>
          <cell r="C317">
            <v>17</v>
          </cell>
          <cell r="D317" t="str">
            <v>MULTAS PODER JUDICIAL</v>
          </cell>
          <cell r="E317">
            <v>38533.360000000001</v>
          </cell>
          <cell r="F317">
            <v>76582.350000000006</v>
          </cell>
          <cell r="G317">
            <v>252813.01</v>
          </cell>
          <cell r="H317">
            <v>367928.72000000003</v>
          </cell>
          <cell r="I317">
            <v>48266.12</v>
          </cell>
          <cell r="J317">
            <v>73508.149999999994</v>
          </cell>
          <cell r="K317">
            <v>90033.33</v>
          </cell>
          <cell r="L317">
            <v>211807.59999999998</v>
          </cell>
          <cell r="M317">
            <v>55577.279999999999</v>
          </cell>
          <cell r="N317">
            <v>46414.47</v>
          </cell>
          <cell r="O317">
            <v>73548.83</v>
          </cell>
          <cell r="P317">
            <v>175540.58000000002</v>
          </cell>
          <cell r="T317">
            <v>0</v>
          </cell>
          <cell r="U317">
            <v>755276.9</v>
          </cell>
          <cell r="X317">
            <v>0</v>
          </cell>
          <cell r="Y317">
            <v>755276.9</v>
          </cell>
          <cell r="AB317">
            <v>401</v>
          </cell>
          <cell r="AC317">
            <v>17</v>
          </cell>
          <cell r="AD317" t="str">
            <v>MULTAS PODER JUDICIAL</v>
          </cell>
          <cell r="AE317">
            <v>73548.83</v>
          </cell>
          <cell r="AF317">
            <v>755276.9</v>
          </cell>
        </row>
        <row r="318">
          <cell r="A318">
            <v>40118</v>
          </cell>
          <cell r="B318">
            <v>401</v>
          </cell>
          <cell r="C318">
            <v>18</v>
          </cell>
          <cell r="D318" t="str">
            <v>MULTAS IMPUESTAS POR LA CONTRALORIA</v>
          </cell>
          <cell r="E318">
            <v>0</v>
          </cell>
          <cell r="F318">
            <v>0</v>
          </cell>
          <cell r="G318">
            <v>500</v>
          </cell>
          <cell r="H318">
            <v>500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979.03</v>
          </cell>
          <cell r="O318">
            <v>765.06</v>
          </cell>
          <cell r="P318">
            <v>1744.09</v>
          </cell>
          <cell r="T318">
            <v>0</v>
          </cell>
          <cell r="U318">
            <v>2244.09</v>
          </cell>
          <cell r="X318">
            <v>0</v>
          </cell>
          <cell r="Y318">
            <v>2244.09</v>
          </cell>
          <cell r="AB318">
            <v>401</v>
          </cell>
          <cell r="AC318">
            <v>18</v>
          </cell>
          <cell r="AD318" t="str">
            <v>MULTAS IMPUESTAS POR LA CONTRALORIA</v>
          </cell>
          <cell r="AE318">
            <v>765.06</v>
          </cell>
          <cell r="AF318">
            <v>2244.09</v>
          </cell>
        </row>
        <row r="319">
          <cell r="A319">
            <v>40119</v>
          </cell>
          <cell r="B319">
            <v>401</v>
          </cell>
          <cell r="C319">
            <v>19</v>
          </cell>
          <cell r="D319" t="str">
            <v>MULTAS TRANSP.PUB.(TAXI)SIN CONCESION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1000</v>
          </cell>
          <cell r="J319">
            <v>0</v>
          </cell>
          <cell r="K319">
            <v>27920</v>
          </cell>
          <cell r="L319">
            <v>28920</v>
          </cell>
          <cell r="M319">
            <v>0</v>
          </cell>
          <cell r="N319">
            <v>0</v>
          </cell>
          <cell r="O319">
            <v>27920</v>
          </cell>
          <cell r="P319">
            <v>27920</v>
          </cell>
          <cell r="T319">
            <v>0</v>
          </cell>
          <cell r="U319">
            <v>56840</v>
          </cell>
          <cell r="X319">
            <v>0</v>
          </cell>
          <cell r="Y319">
            <v>56840</v>
          </cell>
          <cell r="AB319">
            <v>401</v>
          </cell>
          <cell r="AC319">
            <v>19</v>
          </cell>
          <cell r="AD319" t="str">
            <v>MULTAS TRANSP.PUB.(TAXI)SIN CONCESION</v>
          </cell>
          <cell r="AE319">
            <v>27920</v>
          </cell>
          <cell r="AF319">
            <v>56840</v>
          </cell>
        </row>
        <row r="320">
          <cell r="A320">
            <v>40160</v>
          </cell>
          <cell r="B320">
            <v>401</v>
          </cell>
          <cell r="C320">
            <v>60</v>
          </cell>
          <cell r="D320" t="str">
            <v>SUBSIDIOS SANCIONES EN CARTAS DE NO PROP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T320">
            <v>0</v>
          </cell>
          <cell r="U320">
            <v>0</v>
          </cell>
          <cell r="X320">
            <v>0</v>
          </cell>
          <cell r="Y320">
            <v>0</v>
          </cell>
          <cell r="AB320">
            <v>401</v>
          </cell>
          <cell r="AC320">
            <v>60</v>
          </cell>
          <cell r="AD320" t="str">
            <v>SUBSIDIOS SANCIONES EN CARTAS DE NO PROP</v>
          </cell>
          <cell r="AE320">
            <v>0</v>
          </cell>
          <cell r="AF320">
            <v>0</v>
          </cell>
        </row>
        <row r="321">
          <cell r="A321">
            <v>40161</v>
          </cell>
          <cell r="B321">
            <v>401</v>
          </cell>
          <cell r="C321">
            <v>61</v>
          </cell>
          <cell r="D321" t="str">
            <v>SUB SANCIONES POR REG DE CONSTRUCCION</v>
          </cell>
          <cell r="E321">
            <v>0</v>
          </cell>
          <cell r="F321">
            <v>-36450</v>
          </cell>
          <cell r="G321">
            <v>-282670</v>
          </cell>
          <cell r="H321">
            <v>-319120</v>
          </cell>
          <cell r="I321">
            <v>-32165</v>
          </cell>
          <cell r="J321">
            <v>-81405</v>
          </cell>
          <cell r="K321">
            <v>-31065</v>
          </cell>
          <cell r="L321">
            <v>-144635</v>
          </cell>
          <cell r="M321">
            <v>-10080</v>
          </cell>
          <cell r="N321">
            <v>-107545</v>
          </cell>
          <cell r="O321">
            <v>-56055</v>
          </cell>
          <cell r="P321">
            <v>-173680</v>
          </cell>
          <cell r="T321">
            <v>0</v>
          </cell>
          <cell r="U321">
            <v>-637435</v>
          </cell>
          <cell r="X321">
            <v>0</v>
          </cell>
          <cell r="Y321">
            <v>-637435</v>
          </cell>
          <cell r="AB321">
            <v>401</v>
          </cell>
          <cell r="AC321">
            <v>61</v>
          </cell>
          <cell r="AD321" t="str">
            <v>SUB SANCIONES POR REG DE CONSTRUCCION</v>
          </cell>
          <cell r="AE321">
            <v>-56055</v>
          </cell>
          <cell r="AF321">
            <v>-637435</v>
          </cell>
        </row>
        <row r="322">
          <cell r="A322">
            <v>40162</v>
          </cell>
          <cell r="B322">
            <v>401</v>
          </cell>
          <cell r="C322">
            <v>62</v>
          </cell>
          <cell r="D322" t="str">
            <v>SUB SANCIONES PRESENT DE AVISOS DE ENAJ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T322">
            <v>0</v>
          </cell>
          <cell r="U322">
            <v>0</v>
          </cell>
          <cell r="X322">
            <v>0</v>
          </cell>
          <cell r="Y322">
            <v>0</v>
          </cell>
          <cell r="AB322">
            <v>401</v>
          </cell>
          <cell r="AC322">
            <v>62</v>
          </cell>
          <cell r="AD322" t="str">
            <v>SUB SANCIONES PRESENT DE AVISOS DE ENAJ</v>
          </cell>
          <cell r="AE322">
            <v>0</v>
          </cell>
          <cell r="AF322">
            <v>0</v>
          </cell>
        </row>
        <row r="323">
          <cell r="A323">
            <v>40163</v>
          </cell>
          <cell r="B323">
            <v>401</v>
          </cell>
          <cell r="C323">
            <v>63</v>
          </cell>
          <cell r="D323" t="str">
            <v>SUBSIDIO MULTAS TRANSP.PUB.(TAXI)S/CONCE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T323">
            <v>0</v>
          </cell>
          <cell r="U323">
            <v>0</v>
          </cell>
          <cell r="X323">
            <v>0</v>
          </cell>
          <cell r="Y323">
            <v>0</v>
          </cell>
          <cell r="AB323">
            <v>401</v>
          </cell>
          <cell r="AC323">
            <v>63</v>
          </cell>
          <cell r="AD323" t="str">
            <v>SUBSIDIO MULTAS TRANSP.PUB.(TAXI)S/CONCE</v>
          </cell>
          <cell r="AE323">
            <v>0</v>
          </cell>
          <cell r="AF323">
            <v>0</v>
          </cell>
        </row>
        <row r="324">
          <cell r="A324">
            <v>40200</v>
          </cell>
          <cell r="B324">
            <v>402</v>
          </cell>
          <cell r="C324">
            <v>0</v>
          </cell>
          <cell r="D324" t="str">
            <v>RECARGOS</v>
          </cell>
          <cell r="E324">
            <v>0</v>
          </cell>
          <cell r="F324">
            <v>2900.6</v>
          </cell>
          <cell r="G324">
            <v>1541.62</v>
          </cell>
          <cell r="H324">
            <v>4442.2199999999993</v>
          </cell>
          <cell r="I324">
            <v>5764.53</v>
          </cell>
          <cell r="J324">
            <v>2103.4</v>
          </cell>
          <cell r="K324">
            <v>1819.75</v>
          </cell>
          <cell r="L324">
            <v>9687.68</v>
          </cell>
          <cell r="M324">
            <v>955.43</v>
          </cell>
          <cell r="N324">
            <v>11061.23</v>
          </cell>
          <cell r="O324">
            <v>2483.65</v>
          </cell>
          <cell r="P324">
            <v>14500.31</v>
          </cell>
          <cell r="T324">
            <v>0</v>
          </cell>
          <cell r="U324">
            <v>28630.21</v>
          </cell>
          <cell r="X324">
            <v>0</v>
          </cell>
          <cell r="Y324">
            <v>28630.21</v>
          </cell>
          <cell r="AB324">
            <v>402</v>
          </cell>
          <cell r="AC324">
            <v>0</v>
          </cell>
          <cell r="AD324" t="str">
            <v>RECARGOS</v>
          </cell>
          <cell r="AE324">
            <v>2483.65</v>
          </cell>
          <cell r="AF324">
            <v>28630.21</v>
          </cell>
        </row>
        <row r="325">
          <cell r="A325">
            <v>40201</v>
          </cell>
          <cell r="B325">
            <v>402</v>
          </cell>
          <cell r="C325">
            <v>1</v>
          </cell>
          <cell r="D325" t="str">
            <v>RECARGOS I.S.N. FISCALIZ.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270.99</v>
          </cell>
          <cell r="O325">
            <v>3174</v>
          </cell>
          <cell r="P325">
            <v>3444.99</v>
          </cell>
          <cell r="T325">
            <v>0</v>
          </cell>
          <cell r="U325">
            <v>3444.99</v>
          </cell>
          <cell r="X325">
            <v>0</v>
          </cell>
          <cell r="Y325">
            <v>3444.99</v>
          </cell>
          <cell r="AB325">
            <v>402</v>
          </cell>
          <cell r="AC325">
            <v>1</v>
          </cell>
          <cell r="AD325" t="str">
            <v>RECARGOS I.S.N. FISCALIZ.</v>
          </cell>
          <cell r="AE325">
            <v>3174</v>
          </cell>
          <cell r="AF325">
            <v>3444.99</v>
          </cell>
        </row>
        <row r="326">
          <cell r="A326">
            <v>40203</v>
          </cell>
          <cell r="B326">
            <v>402</v>
          </cell>
          <cell r="C326">
            <v>3</v>
          </cell>
          <cell r="D326" t="str">
            <v>RECARGOS DE IMP.DE TRANSMISION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T326">
            <v>0</v>
          </cell>
          <cell r="U326">
            <v>0</v>
          </cell>
          <cell r="X326">
            <v>0</v>
          </cell>
          <cell r="Y326">
            <v>0</v>
          </cell>
          <cell r="AB326">
            <v>402</v>
          </cell>
          <cell r="AC326">
            <v>3</v>
          </cell>
          <cell r="AD326" t="str">
            <v>RECARGOS DE IMP.DE TRANSMISION</v>
          </cell>
          <cell r="AE326">
            <v>0</v>
          </cell>
          <cell r="AF326">
            <v>0</v>
          </cell>
        </row>
        <row r="327">
          <cell r="A327">
            <v>40204</v>
          </cell>
          <cell r="B327">
            <v>402</v>
          </cell>
          <cell r="C327">
            <v>4</v>
          </cell>
          <cell r="D327" t="str">
            <v>RECARGOS DEL I.S.N</v>
          </cell>
          <cell r="E327">
            <v>380119.89</v>
          </cell>
          <cell r="F327">
            <v>252116.16</v>
          </cell>
          <cell r="G327">
            <v>322383.46000000002</v>
          </cell>
          <cell r="H327">
            <v>954619.51</v>
          </cell>
          <cell r="I327">
            <v>328585.15999999997</v>
          </cell>
          <cell r="J327">
            <v>1592060.65</v>
          </cell>
          <cell r="K327">
            <v>1118127.3799999999</v>
          </cell>
          <cell r="L327">
            <v>3038773.1899999995</v>
          </cell>
          <cell r="M327">
            <v>609876.98</v>
          </cell>
          <cell r="N327">
            <v>1755764.8</v>
          </cell>
          <cell r="O327">
            <v>464323.39</v>
          </cell>
          <cell r="P327">
            <v>2829965.1700000004</v>
          </cell>
          <cell r="T327">
            <v>0</v>
          </cell>
          <cell r="U327">
            <v>6823357.8699999992</v>
          </cell>
          <cell r="X327">
            <v>0</v>
          </cell>
          <cell r="Y327">
            <v>6823357.8700000001</v>
          </cell>
          <cell r="AB327">
            <v>402</v>
          </cell>
          <cell r="AC327">
            <v>4</v>
          </cell>
          <cell r="AD327" t="str">
            <v>RECARGOS DEL I.S.N</v>
          </cell>
          <cell r="AE327">
            <v>464323.39</v>
          </cell>
          <cell r="AF327">
            <v>6823357.8700000001</v>
          </cell>
        </row>
        <row r="328">
          <cell r="A328">
            <v>40205</v>
          </cell>
          <cell r="B328">
            <v>402</v>
          </cell>
          <cell r="C328">
            <v>5</v>
          </cell>
          <cell r="D328" t="str">
            <v>RECARGOS DEL IMP.SOBRE HOSPEDAJE</v>
          </cell>
          <cell r="E328">
            <v>2543.15</v>
          </cell>
          <cell r="F328">
            <v>3230.39</v>
          </cell>
          <cell r="G328">
            <v>6796</v>
          </cell>
          <cell r="H328">
            <v>12569.54</v>
          </cell>
          <cell r="I328">
            <v>877.1</v>
          </cell>
          <cell r="J328">
            <v>4291.12</v>
          </cell>
          <cell r="K328">
            <v>1430.57</v>
          </cell>
          <cell r="L328">
            <v>6598.79</v>
          </cell>
          <cell r="M328">
            <v>4427.3</v>
          </cell>
          <cell r="N328">
            <v>8881.6299999999992</v>
          </cell>
          <cell r="O328">
            <v>15501.16</v>
          </cell>
          <cell r="P328">
            <v>28810.09</v>
          </cell>
          <cell r="T328">
            <v>0</v>
          </cell>
          <cell r="U328">
            <v>47978.42</v>
          </cell>
          <cell r="X328">
            <v>0</v>
          </cell>
          <cell r="Y328">
            <v>47978.42</v>
          </cell>
          <cell r="AB328">
            <v>402</v>
          </cell>
          <cell r="AC328">
            <v>5</v>
          </cell>
          <cell r="AD328" t="str">
            <v>RECARGOS DEL IMP.SOBRE HOSPEDAJE</v>
          </cell>
          <cell r="AE328">
            <v>15501.16</v>
          </cell>
          <cell r="AF328">
            <v>47978.42</v>
          </cell>
        </row>
        <row r="329">
          <cell r="A329">
            <v>40206</v>
          </cell>
          <cell r="B329">
            <v>402</v>
          </cell>
          <cell r="C329">
            <v>6</v>
          </cell>
          <cell r="D329" t="str">
            <v>INTERESES POR PLAZO I.S.N.</v>
          </cell>
          <cell r="E329">
            <v>6601.32</v>
          </cell>
          <cell r="F329">
            <v>756.06</v>
          </cell>
          <cell r="G329">
            <v>1059.6099999999999</v>
          </cell>
          <cell r="H329">
            <v>8416.99</v>
          </cell>
          <cell r="I329">
            <v>1059.6099999999999</v>
          </cell>
          <cell r="J329">
            <v>1059.6099999999999</v>
          </cell>
          <cell r="K329">
            <v>1059.6099999999999</v>
          </cell>
          <cell r="L329">
            <v>3178.83</v>
          </cell>
          <cell r="M329">
            <v>1059.6199999999999</v>
          </cell>
          <cell r="N329">
            <v>1281.56</v>
          </cell>
          <cell r="O329">
            <v>1073.6199999999999</v>
          </cell>
          <cell r="P329">
            <v>3414.7999999999997</v>
          </cell>
          <cell r="T329">
            <v>0</v>
          </cell>
          <cell r="U329">
            <v>15010.619999999999</v>
          </cell>
          <cell r="X329">
            <v>0</v>
          </cell>
          <cell r="Y329">
            <v>15010.62</v>
          </cell>
          <cell r="AB329">
            <v>402</v>
          </cell>
          <cell r="AC329">
            <v>6</v>
          </cell>
          <cell r="AD329" t="str">
            <v>INTERESES POR PLAZO I.S.N.</v>
          </cell>
          <cell r="AE329">
            <v>1073.6199999999999</v>
          </cell>
          <cell r="AF329">
            <v>15010.62</v>
          </cell>
        </row>
        <row r="330">
          <cell r="A330">
            <v>40209</v>
          </cell>
          <cell r="B330">
            <v>402</v>
          </cell>
          <cell r="C330">
            <v>9</v>
          </cell>
          <cell r="D330" t="str">
            <v>RECARGOS X MULTAS AGENCIA EST.DE TRANSP.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T330">
            <v>0</v>
          </cell>
          <cell r="U330">
            <v>0</v>
          </cell>
          <cell r="X330">
            <v>0</v>
          </cell>
          <cell r="Y330">
            <v>0</v>
          </cell>
          <cell r="AB330">
            <v>402</v>
          </cell>
          <cell r="AC330">
            <v>9</v>
          </cell>
          <cell r="AD330" t="str">
            <v>RECARGOS X MULTAS AGENCIA EST.DE TRANSP.</v>
          </cell>
          <cell r="AE330">
            <v>0</v>
          </cell>
          <cell r="AF330">
            <v>0</v>
          </cell>
        </row>
        <row r="331">
          <cell r="A331">
            <v>40210</v>
          </cell>
          <cell r="B331">
            <v>402</v>
          </cell>
          <cell r="C331">
            <v>10</v>
          </cell>
          <cell r="D331" t="str">
            <v>INTS.X PLAZO X MULT.ESTAT.DIR.CRED.Y COB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T331">
            <v>0</v>
          </cell>
          <cell r="U331">
            <v>0</v>
          </cell>
          <cell r="X331">
            <v>0</v>
          </cell>
          <cell r="Y331">
            <v>0</v>
          </cell>
          <cell r="AB331">
            <v>402</v>
          </cell>
          <cell r="AC331">
            <v>10</v>
          </cell>
          <cell r="AD331" t="str">
            <v>INTS.X PLAZO X MULT.ESTAT.DIR.CRED.Y COB</v>
          </cell>
          <cell r="AE331">
            <v>0</v>
          </cell>
          <cell r="AF331">
            <v>0</v>
          </cell>
        </row>
        <row r="332">
          <cell r="A332">
            <v>40211</v>
          </cell>
          <cell r="B332">
            <v>402</v>
          </cell>
          <cell r="C332">
            <v>11</v>
          </cell>
          <cell r="D332" t="str">
            <v>SUB.DE RECARGOS DE IMPUESTO S/NOMINAS</v>
          </cell>
          <cell r="E332">
            <v>0</v>
          </cell>
          <cell r="F332">
            <v>-2340</v>
          </cell>
          <cell r="G332">
            <v>-103863.93</v>
          </cell>
          <cell r="H332">
            <v>-106203.93</v>
          </cell>
          <cell r="I332">
            <v>-143845.81</v>
          </cell>
          <cell r="J332">
            <v>-1235618.93</v>
          </cell>
          <cell r="K332">
            <v>-904380.38</v>
          </cell>
          <cell r="L332">
            <v>-2283845.12</v>
          </cell>
          <cell r="M332">
            <v>-216413.94</v>
          </cell>
          <cell r="N332">
            <v>-1507085.44</v>
          </cell>
          <cell r="O332">
            <v>-148704.51</v>
          </cell>
          <cell r="P332">
            <v>-1872203.89</v>
          </cell>
          <cell r="T332">
            <v>0</v>
          </cell>
          <cell r="U332">
            <v>-4262252.9399999995</v>
          </cell>
          <cell r="X332">
            <v>0</v>
          </cell>
          <cell r="Y332">
            <v>-4262252.9400000004</v>
          </cell>
          <cell r="AB332">
            <v>402</v>
          </cell>
          <cell r="AC332">
            <v>11</v>
          </cell>
          <cell r="AD332" t="str">
            <v>SUB.DE RECARGOS DE IMPUESTO S/NOMINAS</v>
          </cell>
          <cell r="AE332">
            <v>-148704.51</v>
          </cell>
          <cell r="AF332">
            <v>-4262252.9400000004</v>
          </cell>
        </row>
        <row r="333">
          <cell r="A333">
            <v>40212</v>
          </cell>
          <cell r="B333">
            <v>402</v>
          </cell>
          <cell r="C333">
            <v>12</v>
          </cell>
          <cell r="D333" t="str">
            <v>RECARGOS PLUSVALIA LINCOLN</v>
          </cell>
          <cell r="E333">
            <v>0</v>
          </cell>
          <cell r="F333">
            <v>79453</v>
          </cell>
          <cell r="G333">
            <v>348.57</v>
          </cell>
          <cell r="H333">
            <v>79801.570000000007</v>
          </cell>
          <cell r="I333">
            <v>110530.46</v>
          </cell>
          <cell r="J333">
            <v>14654.83</v>
          </cell>
          <cell r="K333">
            <v>998.61</v>
          </cell>
          <cell r="L333">
            <v>126183.90000000001</v>
          </cell>
          <cell r="M333">
            <v>0</v>
          </cell>
          <cell r="N333">
            <v>0</v>
          </cell>
          <cell r="O333">
            <v>2031.04</v>
          </cell>
          <cell r="P333">
            <v>2031.04</v>
          </cell>
          <cell r="T333">
            <v>0</v>
          </cell>
          <cell r="U333">
            <v>208016.51</v>
          </cell>
          <cell r="X333">
            <v>0</v>
          </cell>
          <cell r="Y333">
            <v>208016.51</v>
          </cell>
          <cell r="AB333">
            <v>402</v>
          </cell>
          <cell r="AC333">
            <v>12</v>
          </cell>
          <cell r="AD333" t="str">
            <v>RECARGOS PLUSVALIA LINCOLN</v>
          </cell>
          <cell r="AE333">
            <v>2031.04</v>
          </cell>
          <cell r="AF333">
            <v>208016.51</v>
          </cell>
        </row>
        <row r="334">
          <cell r="A334">
            <v>40250</v>
          </cell>
          <cell r="B334">
            <v>402</v>
          </cell>
          <cell r="C334">
            <v>50</v>
          </cell>
          <cell r="D334" t="str">
            <v>BONIFICACIONES PLUSVALIA LINCOLN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T334">
            <v>0</v>
          </cell>
          <cell r="U334">
            <v>0</v>
          </cell>
          <cell r="X334">
            <v>0</v>
          </cell>
          <cell r="Y334">
            <v>0</v>
          </cell>
          <cell r="AB334">
            <v>402</v>
          </cell>
          <cell r="AC334">
            <v>50</v>
          </cell>
          <cell r="AD334" t="str">
            <v>BONIFICACIONES PLUSVALIA LINCOLN</v>
          </cell>
          <cell r="AE334">
            <v>0</v>
          </cell>
          <cell r="AF334">
            <v>0</v>
          </cell>
        </row>
        <row r="335">
          <cell r="A335">
            <v>40300</v>
          </cell>
          <cell r="B335">
            <v>403</v>
          </cell>
          <cell r="C335">
            <v>0</v>
          </cell>
          <cell r="D335" t="str">
            <v>SANCIONES ADMINISTRATIVAS</v>
          </cell>
          <cell r="E335">
            <v>17597.29</v>
          </cell>
          <cell r="F335">
            <v>185795.67</v>
          </cell>
          <cell r="G335">
            <v>207973.44</v>
          </cell>
          <cell r="H335">
            <v>411366.40000000002</v>
          </cell>
          <cell r="I335">
            <v>66914.77</v>
          </cell>
          <cell r="J335">
            <v>73923.820000000007</v>
          </cell>
          <cell r="K335">
            <v>184151.54</v>
          </cell>
          <cell r="L335">
            <v>324990.13</v>
          </cell>
          <cell r="M335">
            <v>40195.78</v>
          </cell>
          <cell r="N335">
            <v>46323.22</v>
          </cell>
          <cell r="O335">
            <v>32630.26</v>
          </cell>
          <cell r="P335">
            <v>119149.26</v>
          </cell>
          <cell r="T335">
            <v>0</v>
          </cell>
          <cell r="U335">
            <v>855505.79</v>
          </cell>
          <cell r="X335">
            <v>0</v>
          </cell>
          <cell r="Y335">
            <v>855505.79</v>
          </cell>
          <cell r="AB335">
            <v>403</v>
          </cell>
          <cell r="AC335">
            <v>0</v>
          </cell>
          <cell r="AD335" t="str">
            <v>SANCIONES</v>
          </cell>
          <cell r="AE335">
            <v>32630.26</v>
          </cell>
          <cell r="AF335">
            <v>855505.79</v>
          </cell>
        </row>
        <row r="336">
          <cell r="A336">
            <v>40302</v>
          </cell>
          <cell r="B336">
            <v>403</v>
          </cell>
          <cell r="C336">
            <v>2</v>
          </cell>
          <cell r="D336" t="str">
            <v>SANCIONES IMPUESTO SOBRE HOSPEDAJE</v>
          </cell>
          <cell r="E336">
            <v>0</v>
          </cell>
          <cell r="F336">
            <v>4811</v>
          </cell>
          <cell r="G336">
            <v>20114.03</v>
          </cell>
          <cell r="H336">
            <v>24925.03</v>
          </cell>
          <cell r="I336">
            <v>0</v>
          </cell>
          <cell r="J336">
            <v>1797</v>
          </cell>
          <cell r="K336">
            <v>5409.4</v>
          </cell>
          <cell r="L336">
            <v>7206.4</v>
          </cell>
          <cell r="M336">
            <v>3391.32</v>
          </cell>
          <cell r="N336">
            <v>5448.76</v>
          </cell>
          <cell r="O336">
            <v>168</v>
          </cell>
          <cell r="P336">
            <v>9008.08</v>
          </cell>
          <cell r="T336">
            <v>0</v>
          </cell>
          <cell r="U336">
            <v>41139.509999999995</v>
          </cell>
          <cell r="X336">
            <v>0</v>
          </cell>
          <cell r="Y336">
            <v>41139.51</v>
          </cell>
          <cell r="AB336">
            <v>403</v>
          </cell>
          <cell r="AC336">
            <v>2</v>
          </cell>
          <cell r="AD336" t="str">
            <v>SANCIONES IMPUESTO SOBRE HOSPEDAJE</v>
          </cell>
          <cell r="AE336">
            <v>168</v>
          </cell>
          <cell r="AF336">
            <v>41139.51</v>
          </cell>
        </row>
        <row r="337">
          <cell r="A337">
            <v>40305</v>
          </cell>
          <cell r="B337">
            <v>403</v>
          </cell>
          <cell r="C337">
            <v>5</v>
          </cell>
          <cell r="D337" t="str">
            <v>SANCIONES I.S.N.</v>
          </cell>
          <cell r="E337">
            <v>225007.44</v>
          </cell>
          <cell r="F337">
            <v>246700.69</v>
          </cell>
          <cell r="G337">
            <v>380768.23</v>
          </cell>
          <cell r="H337">
            <v>852476.36</v>
          </cell>
          <cell r="I337">
            <v>866358.55</v>
          </cell>
          <cell r="J337">
            <v>2638940.21</v>
          </cell>
          <cell r="K337">
            <v>5173904.78</v>
          </cell>
          <cell r="L337">
            <v>8679203.5399999991</v>
          </cell>
          <cell r="M337">
            <v>715698.3</v>
          </cell>
          <cell r="N337">
            <v>2558625.1800000002</v>
          </cell>
          <cell r="O337">
            <v>657179.74</v>
          </cell>
          <cell r="P337">
            <v>3931503.2200000007</v>
          </cell>
          <cell r="T337">
            <v>0</v>
          </cell>
          <cell r="U337">
            <v>13463183.119999999</v>
          </cell>
          <cell r="X337">
            <v>0</v>
          </cell>
          <cell r="Y337">
            <v>13463183.119999999</v>
          </cell>
          <cell r="AB337">
            <v>403</v>
          </cell>
          <cell r="AC337">
            <v>5</v>
          </cell>
          <cell r="AD337" t="str">
            <v>SANCIONES I.S.N.</v>
          </cell>
          <cell r="AE337">
            <v>657179.74</v>
          </cell>
          <cell r="AF337">
            <v>13463183.119999999</v>
          </cell>
        </row>
        <row r="338">
          <cell r="A338">
            <v>40311</v>
          </cell>
          <cell r="B338">
            <v>403</v>
          </cell>
          <cell r="C338">
            <v>11</v>
          </cell>
          <cell r="D338" t="str">
            <v>CONDONACION DE SANCIONES DE ISN</v>
          </cell>
          <cell r="E338">
            <v>0</v>
          </cell>
          <cell r="F338">
            <v>0</v>
          </cell>
          <cell r="G338">
            <v>-214706.73</v>
          </cell>
          <cell r="H338">
            <v>-214706.73</v>
          </cell>
          <cell r="I338">
            <v>-749728.65</v>
          </cell>
          <cell r="J338">
            <v>-2468882.0699999998</v>
          </cell>
          <cell r="K338">
            <v>-5022661.78</v>
          </cell>
          <cell r="L338">
            <v>-8241272.5</v>
          </cell>
          <cell r="M338">
            <v>-568160.69999999995</v>
          </cell>
          <cell r="N338">
            <v>-2446795.81</v>
          </cell>
          <cell r="O338">
            <v>-497695.66</v>
          </cell>
          <cell r="P338">
            <v>-3512652.17</v>
          </cell>
          <cell r="T338">
            <v>0</v>
          </cell>
          <cell r="U338">
            <v>-11968631.4</v>
          </cell>
          <cell r="X338">
            <v>0</v>
          </cell>
          <cell r="Y338">
            <v>-11968631.4</v>
          </cell>
          <cell r="AB338">
            <v>403</v>
          </cell>
          <cell r="AC338">
            <v>11</v>
          </cell>
          <cell r="AD338" t="str">
            <v>CONDONACION DE SANCIONES DE ISN</v>
          </cell>
          <cell r="AE338">
            <v>-497695.66</v>
          </cell>
          <cell r="AF338">
            <v>-11968631.4</v>
          </cell>
        </row>
        <row r="339">
          <cell r="A339">
            <v>40400</v>
          </cell>
          <cell r="B339">
            <v>404</v>
          </cell>
          <cell r="C339">
            <v>0</v>
          </cell>
          <cell r="D339" t="str">
            <v>CONMUTACION DE PENAS</v>
          </cell>
          <cell r="E339">
            <v>43950</v>
          </cell>
          <cell r="F339">
            <v>98589.6</v>
          </cell>
          <cell r="G339">
            <v>152072.29999999999</v>
          </cell>
          <cell r="H339">
            <v>294611.90000000002</v>
          </cell>
          <cell r="I339">
            <v>56455.5</v>
          </cell>
          <cell r="J339">
            <v>79100</v>
          </cell>
          <cell r="K339">
            <v>224522</v>
          </cell>
          <cell r="L339">
            <v>360077.5</v>
          </cell>
          <cell r="M339">
            <v>38600</v>
          </cell>
          <cell r="N339">
            <v>68941.600000000006</v>
          </cell>
          <cell r="O339">
            <v>124778.8</v>
          </cell>
          <cell r="P339">
            <v>232320.40000000002</v>
          </cell>
          <cell r="T339">
            <v>0</v>
          </cell>
          <cell r="U339">
            <v>887009.8</v>
          </cell>
          <cell r="X339">
            <v>0</v>
          </cell>
          <cell r="Y339">
            <v>887009.8</v>
          </cell>
          <cell r="AB339">
            <v>404</v>
          </cell>
          <cell r="AC339">
            <v>0</v>
          </cell>
          <cell r="AD339" t="str">
            <v>CONMUTACION DE PENAS</v>
          </cell>
          <cell r="AE339">
            <v>124778.8</v>
          </cell>
          <cell r="AF339">
            <v>887009.8</v>
          </cell>
        </row>
        <row r="340">
          <cell r="A340">
            <v>40500</v>
          </cell>
          <cell r="B340">
            <v>405</v>
          </cell>
          <cell r="C340">
            <v>0</v>
          </cell>
          <cell r="D340" t="str">
            <v>GASTOS DE EJECUCION</v>
          </cell>
          <cell r="E340">
            <v>23434.44</v>
          </cell>
          <cell r="F340">
            <v>22329.59</v>
          </cell>
          <cell r="G340">
            <v>58905.93</v>
          </cell>
          <cell r="H340">
            <v>104669.95999999999</v>
          </cell>
          <cell r="I340">
            <v>3291.09</v>
          </cell>
          <cell r="J340">
            <v>19422.21</v>
          </cell>
          <cell r="K340">
            <v>18778.46</v>
          </cell>
          <cell r="L340">
            <v>41491.759999999995</v>
          </cell>
          <cell r="M340">
            <v>4145.12</v>
          </cell>
          <cell r="N340">
            <v>23155.119999999999</v>
          </cell>
          <cell r="O340">
            <v>17258.599999999999</v>
          </cell>
          <cell r="P340">
            <v>44558.84</v>
          </cell>
          <cell r="T340">
            <v>0</v>
          </cell>
          <cell r="U340">
            <v>190720.56</v>
          </cell>
          <cell r="X340">
            <v>0</v>
          </cell>
          <cell r="Y340">
            <v>190720.56</v>
          </cell>
          <cell r="AB340">
            <v>405</v>
          </cell>
          <cell r="AC340">
            <v>0</v>
          </cell>
          <cell r="AD340" t="str">
            <v>GASTOS DE EJECUCION</v>
          </cell>
          <cell r="AE340">
            <v>17258.599999999999</v>
          </cell>
          <cell r="AF340">
            <v>190720.56</v>
          </cell>
        </row>
        <row r="341">
          <cell r="A341">
            <v>40502</v>
          </cell>
          <cell r="B341">
            <v>405</v>
          </cell>
          <cell r="C341">
            <v>2</v>
          </cell>
          <cell r="D341" t="str">
            <v>GASTOS D/EJEC.X MULT.AGENCIA EST.D/TRANS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T341">
            <v>0</v>
          </cell>
          <cell r="U341">
            <v>0</v>
          </cell>
          <cell r="X341">
            <v>0</v>
          </cell>
          <cell r="Y341">
            <v>0</v>
          </cell>
          <cell r="AB341">
            <v>405</v>
          </cell>
          <cell r="AC341">
            <v>2</v>
          </cell>
          <cell r="AD341" t="str">
            <v>GASTOS D/EJEC.X MULT.AGENCIA EST.D/TRANS</v>
          </cell>
          <cell r="AE341">
            <v>0</v>
          </cell>
          <cell r="AF341">
            <v>0</v>
          </cell>
        </row>
        <row r="342">
          <cell r="A342">
            <v>40503</v>
          </cell>
          <cell r="B342">
            <v>405</v>
          </cell>
          <cell r="C342">
            <v>3</v>
          </cell>
          <cell r="D342" t="str">
            <v>GASTOS DE EJECUCION I.S.N.</v>
          </cell>
          <cell r="E342">
            <v>33633.67</v>
          </cell>
          <cell r="F342">
            <v>32667.71</v>
          </cell>
          <cell r="G342">
            <v>37185.74</v>
          </cell>
          <cell r="H342">
            <v>103487.12</v>
          </cell>
          <cell r="I342">
            <v>125378.27</v>
          </cell>
          <cell r="J342">
            <v>202793.74</v>
          </cell>
          <cell r="K342">
            <v>198868.09</v>
          </cell>
          <cell r="L342">
            <v>527040.1</v>
          </cell>
          <cell r="M342">
            <v>89293.51</v>
          </cell>
          <cell r="N342">
            <v>109028.02</v>
          </cell>
          <cell r="O342">
            <v>66482.95</v>
          </cell>
          <cell r="P342">
            <v>264804.47999999998</v>
          </cell>
          <cell r="T342">
            <v>0</v>
          </cell>
          <cell r="U342">
            <v>895331.7</v>
          </cell>
          <cell r="X342">
            <v>0</v>
          </cell>
          <cell r="Y342">
            <v>895331.7</v>
          </cell>
          <cell r="AB342">
            <v>405</v>
          </cell>
          <cell r="AC342">
            <v>3</v>
          </cell>
          <cell r="AD342" t="str">
            <v>GASTOS DE EJECUCION I.S.N.</v>
          </cell>
          <cell r="AE342">
            <v>66482.95</v>
          </cell>
          <cell r="AF342">
            <v>895331.7</v>
          </cell>
        </row>
        <row r="343">
          <cell r="A343">
            <v>40504</v>
          </cell>
          <cell r="B343">
            <v>405</v>
          </cell>
          <cell r="C343">
            <v>4</v>
          </cell>
          <cell r="D343" t="str">
            <v>GASTOS DE EJECUCION IMP.SOBRE HOSPEDAJE</v>
          </cell>
          <cell r="E343">
            <v>0</v>
          </cell>
          <cell r="F343">
            <v>2523.6999999999998</v>
          </cell>
          <cell r="G343">
            <v>7049.29</v>
          </cell>
          <cell r="H343">
            <v>9572.99</v>
          </cell>
          <cell r="I343">
            <v>0</v>
          </cell>
          <cell r="J343">
            <v>1680</v>
          </cell>
          <cell r="K343">
            <v>589.79999999999995</v>
          </cell>
          <cell r="L343">
            <v>2269.8000000000002</v>
          </cell>
          <cell r="M343">
            <v>481.93</v>
          </cell>
          <cell r="N343">
            <v>895.53</v>
          </cell>
          <cell r="O343">
            <v>112</v>
          </cell>
          <cell r="P343">
            <v>1489.46</v>
          </cell>
          <cell r="T343">
            <v>0</v>
          </cell>
          <cell r="U343">
            <v>13332.25</v>
          </cell>
          <cell r="X343">
            <v>0</v>
          </cell>
          <cell r="Y343">
            <v>13332.25</v>
          </cell>
          <cell r="AB343">
            <v>405</v>
          </cell>
          <cell r="AC343">
            <v>4</v>
          </cell>
          <cell r="AD343" t="str">
            <v>GASTOS DE EJECUCION IMP.SOBRE HOSPEDAJE</v>
          </cell>
          <cell r="AE343">
            <v>112</v>
          </cell>
          <cell r="AF343">
            <v>13332.25</v>
          </cell>
        </row>
        <row r="344">
          <cell r="A344">
            <v>40505</v>
          </cell>
          <cell r="B344">
            <v>405</v>
          </cell>
          <cell r="C344">
            <v>5</v>
          </cell>
          <cell r="D344" t="str">
            <v>GASTOS DE EJECUCION CHEQUES NO PAG.</v>
          </cell>
          <cell r="E344">
            <v>113516.35</v>
          </cell>
          <cell r="F344">
            <v>54421.57</v>
          </cell>
          <cell r="G344">
            <v>83026.600000000006</v>
          </cell>
          <cell r="H344">
            <v>250964.52000000002</v>
          </cell>
          <cell r="I344">
            <v>20240.490000000002</v>
          </cell>
          <cell r="J344">
            <v>25836.79</v>
          </cell>
          <cell r="K344">
            <v>22789.13</v>
          </cell>
          <cell r="L344">
            <v>68866.41</v>
          </cell>
          <cell r="M344">
            <v>17763.939999999999</v>
          </cell>
          <cell r="N344">
            <v>22060.28</v>
          </cell>
          <cell r="O344">
            <v>10761.91</v>
          </cell>
          <cell r="P344">
            <v>50586.130000000005</v>
          </cell>
          <cell r="T344">
            <v>0</v>
          </cell>
          <cell r="U344">
            <v>370417.06000000006</v>
          </cell>
          <cell r="X344">
            <v>0</v>
          </cell>
          <cell r="Y344">
            <v>370417.06</v>
          </cell>
          <cell r="AB344">
            <v>405</v>
          </cell>
          <cell r="AC344">
            <v>5</v>
          </cell>
          <cell r="AD344" t="str">
            <v>GASTOS DE EJECUCION CHEQUES NO PAG.</v>
          </cell>
          <cell r="AE344">
            <v>10761.91</v>
          </cell>
          <cell r="AF344">
            <v>370417.06</v>
          </cell>
        </row>
        <row r="345">
          <cell r="A345">
            <v>40506</v>
          </cell>
          <cell r="B345">
            <v>405</v>
          </cell>
          <cell r="C345">
            <v>6</v>
          </cell>
          <cell r="D345" t="str">
            <v>GASTOS DE EJEC.TRANS.VEH.MOTOR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T345">
            <v>0</v>
          </cell>
          <cell r="U345">
            <v>0</v>
          </cell>
          <cell r="X345">
            <v>0</v>
          </cell>
          <cell r="Y345">
            <v>0</v>
          </cell>
          <cell r="AB345">
            <v>405</v>
          </cell>
          <cell r="AC345">
            <v>6</v>
          </cell>
          <cell r="AD345" t="str">
            <v>GASTOS DE EJEC.TRANS.VEH.MOTOR</v>
          </cell>
          <cell r="AE345">
            <v>0</v>
          </cell>
          <cell r="AF345">
            <v>0</v>
          </cell>
        </row>
        <row r="346">
          <cell r="A346">
            <v>40507</v>
          </cell>
          <cell r="B346">
            <v>405</v>
          </cell>
          <cell r="C346">
            <v>7</v>
          </cell>
          <cell r="D346" t="str">
            <v>COBRO DE GASTOS EXTRAORDINARIOS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18000</v>
          </cell>
          <cell r="K346">
            <v>16100</v>
          </cell>
          <cell r="L346">
            <v>34100</v>
          </cell>
          <cell r="M346">
            <v>0</v>
          </cell>
          <cell r="N346">
            <v>464</v>
          </cell>
          <cell r="O346">
            <v>-1137.5</v>
          </cell>
          <cell r="P346">
            <v>-673.5</v>
          </cell>
          <cell r="T346">
            <v>0</v>
          </cell>
          <cell r="U346">
            <v>33426.5</v>
          </cell>
          <cell r="X346">
            <v>0</v>
          </cell>
          <cell r="Y346">
            <v>33426.5</v>
          </cell>
          <cell r="AB346">
            <v>405</v>
          </cell>
          <cell r="AC346">
            <v>7</v>
          </cell>
          <cell r="AD346" t="str">
            <v>COBRO DE GASTOS EXTRAORDINARIOS</v>
          </cell>
          <cell r="AE346">
            <v>-1137.5</v>
          </cell>
          <cell r="AF346">
            <v>33426.5</v>
          </cell>
        </row>
        <row r="347">
          <cell r="A347">
            <v>40509</v>
          </cell>
          <cell r="B347">
            <v>405</v>
          </cell>
          <cell r="C347">
            <v>9</v>
          </cell>
          <cell r="D347" t="str">
            <v>GASTOS DE COBRANZAS PLUSVALIA LINCOLN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T347">
            <v>0</v>
          </cell>
          <cell r="U347">
            <v>0</v>
          </cell>
          <cell r="X347">
            <v>0</v>
          </cell>
          <cell r="Y347">
            <v>0</v>
          </cell>
          <cell r="AB347">
            <v>405</v>
          </cell>
          <cell r="AC347">
            <v>9</v>
          </cell>
          <cell r="AD347" t="str">
            <v>GASTOS DE COBRANZAS PLUSVALIA LINCOLN</v>
          </cell>
          <cell r="AE347">
            <v>0</v>
          </cell>
          <cell r="AF347">
            <v>0</v>
          </cell>
        </row>
        <row r="348">
          <cell r="A348">
            <v>40600</v>
          </cell>
          <cell r="B348">
            <v>406</v>
          </cell>
          <cell r="C348">
            <v>0</v>
          </cell>
          <cell r="D348" t="str">
            <v>ACTUALIZACION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T348">
            <v>0</v>
          </cell>
          <cell r="U348">
            <v>0</v>
          </cell>
          <cell r="X348">
            <v>0</v>
          </cell>
          <cell r="Y348">
            <v>0</v>
          </cell>
          <cell r="AB348">
            <v>406</v>
          </cell>
          <cell r="AC348">
            <v>0</v>
          </cell>
          <cell r="AD348" t="str">
            <v>ACTUALIZACION</v>
          </cell>
          <cell r="AE348">
            <v>0</v>
          </cell>
          <cell r="AF348">
            <v>0</v>
          </cell>
        </row>
        <row r="349">
          <cell r="A349">
            <v>40601</v>
          </cell>
          <cell r="B349">
            <v>406</v>
          </cell>
          <cell r="C349">
            <v>1</v>
          </cell>
          <cell r="D349" t="str">
            <v>ACT.MULTAS ESTATALES DIR.CRED.Y COB.</v>
          </cell>
          <cell r="E349">
            <v>9830.52</v>
          </cell>
          <cell r="F349">
            <v>16872.41</v>
          </cell>
          <cell r="G349">
            <v>45392.88</v>
          </cell>
          <cell r="H349">
            <v>72095.81</v>
          </cell>
          <cell r="I349">
            <v>7741.9</v>
          </cell>
          <cell r="J349">
            <v>15111.31</v>
          </cell>
          <cell r="K349">
            <v>14376.02</v>
          </cell>
          <cell r="L349">
            <v>37229.229999999996</v>
          </cell>
          <cell r="M349">
            <v>24563.11</v>
          </cell>
          <cell r="N349">
            <v>9998.68</v>
          </cell>
          <cell r="O349">
            <v>10992.63</v>
          </cell>
          <cell r="P349">
            <v>45554.42</v>
          </cell>
          <cell r="T349">
            <v>0</v>
          </cell>
          <cell r="U349">
            <v>154879.46</v>
          </cell>
          <cell r="X349">
            <v>0</v>
          </cell>
          <cell r="Y349">
            <v>154879.46</v>
          </cell>
          <cell r="AB349">
            <v>406</v>
          </cell>
          <cell r="AC349">
            <v>1</v>
          </cell>
          <cell r="AD349" t="str">
            <v>ACT.MULTAS ESTATALES DIR.CRED.Y COB.</v>
          </cell>
          <cell r="AE349">
            <v>10992.63</v>
          </cell>
          <cell r="AF349">
            <v>154879.46</v>
          </cell>
        </row>
        <row r="350">
          <cell r="A350">
            <v>40602</v>
          </cell>
          <cell r="B350">
            <v>406</v>
          </cell>
          <cell r="C350">
            <v>2</v>
          </cell>
          <cell r="D350" t="str">
            <v>ACTUALIZACION MULT.AGENCIA EST.DE TRANSP</v>
          </cell>
          <cell r="E350">
            <v>0</v>
          </cell>
          <cell r="F350">
            <v>0</v>
          </cell>
          <cell r="G350">
            <v>37.299999999999997</v>
          </cell>
          <cell r="H350">
            <v>37.299999999999997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T350">
            <v>0</v>
          </cell>
          <cell r="U350">
            <v>37.299999999999997</v>
          </cell>
          <cell r="X350">
            <v>0</v>
          </cell>
          <cell r="Y350">
            <v>37.299999999999997</v>
          </cell>
          <cell r="AB350">
            <v>406</v>
          </cell>
          <cell r="AC350">
            <v>2</v>
          </cell>
          <cell r="AD350" t="str">
            <v>ACTUALIZACION MULT.AGENCIA EST.DE TRANSP</v>
          </cell>
          <cell r="AE350">
            <v>0</v>
          </cell>
          <cell r="AF350">
            <v>37.299999999999997</v>
          </cell>
        </row>
        <row r="351">
          <cell r="A351">
            <v>40700</v>
          </cell>
          <cell r="B351">
            <v>407</v>
          </cell>
          <cell r="C351">
            <v>0</v>
          </cell>
          <cell r="D351" t="str">
            <v>SERVICIOS DE MENSAJERIA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T351">
            <v>0</v>
          </cell>
          <cell r="U351">
            <v>0</v>
          </cell>
          <cell r="X351">
            <v>0</v>
          </cell>
          <cell r="Y351">
            <v>0</v>
          </cell>
          <cell r="AB351">
            <v>407</v>
          </cell>
          <cell r="AC351">
            <v>0</v>
          </cell>
          <cell r="AD351" t="str">
            <v>SERVICIOS DE MENSAJERIA</v>
          </cell>
          <cell r="AE351">
            <v>0</v>
          </cell>
          <cell r="AF351">
            <v>0</v>
          </cell>
        </row>
        <row r="352">
          <cell r="A352">
            <v>40701</v>
          </cell>
          <cell r="B352">
            <v>407</v>
          </cell>
          <cell r="C352">
            <v>1</v>
          </cell>
          <cell r="D352" t="str">
            <v>SERVICIOS DE MENSAJERIA</v>
          </cell>
          <cell r="E352">
            <v>7899.96</v>
          </cell>
          <cell r="F352">
            <v>6858.88</v>
          </cell>
          <cell r="G352">
            <v>10966.44</v>
          </cell>
          <cell r="H352">
            <v>25725.279999999999</v>
          </cell>
          <cell r="I352">
            <v>10439.129999999999</v>
          </cell>
          <cell r="J352">
            <v>7721.25</v>
          </cell>
          <cell r="K352">
            <v>7474.17</v>
          </cell>
          <cell r="L352">
            <v>25634.549999999996</v>
          </cell>
          <cell r="M352">
            <v>6732.93</v>
          </cell>
          <cell r="N352">
            <v>7659.48</v>
          </cell>
          <cell r="O352">
            <v>8277.18</v>
          </cell>
          <cell r="P352">
            <v>22669.59</v>
          </cell>
          <cell r="T352">
            <v>0</v>
          </cell>
          <cell r="U352">
            <v>74029.42</v>
          </cell>
          <cell r="X352">
            <v>0</v>
          </cell>
          <cell r="Y352">
            <v>74029.42</v>
          </cell>
          <cell r="AB352">
            <v>407</v>
          </cell>
          <cell r="AC352">
            <v>1</v>
          </cell>
          <cell r="AD352" t="str">
            <v>SERVICIOS DE MENSAJERIA</v>
          </cell>
          <cell r="AE352">
            <v>8277.18</v>
          </cell>
          <cell r="AF352">
            <v>74029.42</v>
          </cell>
        </row>
        <row r="353">
          <cell r="A353">
            <v>40900</v>
          </cell>
          <cell r="B353">
            <v>409</v>
          </cell>
          <cell r="C353">
            <v>0</v>
          </cell>
          <cell r="D353" t="str">
            <v>DIVERSOS</v>
          </cell>
          <cell r="E353">
            <v>443277.31</v>
          </cell>
          <cell r="F353">
            <v>-15636.51</v>
          </cell>
          <cell r="G353">
            <v>27614.1</v>
          </cell>
          <cell r="H353">
            <v>455254.89999999997</v>
          </cell>
          <cell r="I353">
            <v>4666521.13</v>
          </cell>
          <cell r="J353">
            <v>94429.02</v>
          </cell>
          <cell r="K353">
            <v>328606612.13999999</v>
          </cell>
          <cell r="L353">
            <v>333367562.28999996</v>
          </cell>
          <cell r="M353">
            <v>200380.13</v>
          </cell>
          <cell r="N353">
            <v>4224516</v>
          </cell>
          <cell r="O353">
            <v>122028477.89</v>
          </cell>
          <cell r="P353">
            <v>126453374.02</v>
          </cell>
          <cell r="T353">
            <v>0</v>
          </cell>
          <cell r="U353">
            <v>460276191.20999992</v>
          </cell>
          <cell r="X353">
            <v>0</v>
          </cell>
          <cell r="Y353">
            <v>460276191.20999998</v>
          </cell>
          <cell r="AB353">
            <v>409</v>
          </cell>
          <cell r="AC353">
            <v>0</v>
          </cell>
          <cell r="AD353" t="str">
            <v>DIVERSOS</v>
          </cell>
          <cell r="AE353">
            <v>122028477.89</v>
          </cell>
          <cell r="AF353">
            <v>460276191.20999998</v>
          </cell>
        </row>
        <row r="354">
          <cell r="A354">
            <v>40904</v>
          </cell>
          <cell r="B354">
            <v>409</v>
          </cell>
          <cell r="C354">
            <v>4</v>
          </cell>
          <cell r="D354" t="str">
            <v>APORTACION C.M.C.I.</v>
          </cell>
          <cell r="E354">
            <v>12302.86</v>
          </cell>
          <cell r="F354">
            <v>0</v>
          </cell>
          <cell r="G354">
            <v>0</v>
          </cell>
          <cell r="H354">
            <v>12302.86</v>
          </cell>
          <cell r="I354">
            <v>0</v>
          </cell>
          <cell r="J354">
            <v>0</v>
          </cell>
          <cell r="K354">
            <v>9526.18</v>
          </cell>
          <cell r="L354">
            <v>9526.18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T354">
            <v>0</v>
          </cell>
          <cell r="U354">
            <v>21829.040000000001</v>
          </cell>
          <cell r="X354">
            <v>0</v>
          </cell>
          <cell r="Y354">
            <v>21829.040000000001</v>
          </cell>
          <cell r="AB354">
            <v>409</v>
          </cell>
          <cell r="AC354">
            <v>4</v>
          </cell>
          <cell r="AD354" t="str">
            <v>APORTACION C.M.C.I.</v>
          </cell>
          <cell r="AE354">
            <v>0</v>
          </cell>
          <cell r="AF354">
            <v>21829.040000000001</v>
          </cell>
        </row>
        <row r="355">
          <cell r="A355">
            <v>40906</v>
          </cell>
          <cell r="B355">
            <v>409</v>
          </cell>
          <cell r="C355">
            <v>6</v>
          </cell>
          <cell r="D355" t="str">
            <v>SANCIONES A CONTRATISTAS P.E.I.</v>
          </cell>
          <cell r="E355">
            <v>0</v>
          </cell>
          <cell r="F355">
            <v>52952.53</v>
          </cell>
          <cell r="G355">
            <v>0</v>
          </cell>
          <cell r="H355">
            <v>52952.53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T355">
            <v>0</v>
          </cell>
          <cell r="U355">
            <v>52952.53</v>
          </cell>
          <cell r="X355">
            <v>0</v>
          </cell>
          <cell r="Y355">
            <v>52952.53</v>
          </cell>
          <cell r="AB355">
            <v>409</v>
          </cell>
          <cell r="AC355">
            <v>6</v>
          </cell>
          <cell r="AD355" t="str">
            <v>SANCIONES A CONTRATISTAS P.E.I.</v>
          </cell>
          <cell r="AE355">
            <v>0</v>
          </cell>
          <cell r="AF355">
            <v>52952.53</v>
          </cell>
        </row>
        <row r="356">
          <cell r="A356">
            <v>40908</v>
          </cell>
          <cell r="B356">
            <v>409</v>
          </cell>
          <cell r="C356">
            <v>8</v>
          </cell>
          <cell r="D356" t="str">
            <v>REINTEGROS DE PRESUPUESTO</v>
          </cell>
          <cell r="E356">
            <v>-2171867.62</v>
          </cell>
          <cell r="F356">
            <v>17093253.329999998</v>
          </cell>
          <cell r="G356">
            <v>-50002.14</v>
          </cell>
          <cell r="H356">
            <v>14871383.569999997</v>
          </cell>
          <cell r="I356">
            <v>55612.07</v>
          </cell>
          <cell r="J356">
            <v>1238494.78</v>
          </cell>
          <cell r="K356">
            <v>2049444.23</v>
          </cell>
          <cell r="L356">
            <v>3343551.08</v>
          </cell>
          <cell r="M356">
            <v>-865367.08</v>
          </cell>
          <cell r="N356">
            <v>-522745.97</v>
          </cell>
          <cell r="O356">
            <v>10099545.109999999</v>
          </cell>
          <cell r="P356">
            <v>8711432.0599999987</v>
          </cell>
          <cell r="T356">
            <v>0</v>
          </cell>
          <cell r="U356">
            <v>26926366.709999993</v>
          </cell>
          <cell r="X356">
            <v>0</v>
          </cell>
          <cell r="Y356">
            <v>26926366.710000001</v>
          </cell>
          <cell r="AB356">
            <v>409</v>
          </cell>
          <cell r="AC356">
            <v>8</v>
          </cell>
          <cell r="AD356" t="str">
            <v>REINTEGROS DE PRESUPUESTO</v>
          </cell>
          <cell r="AE356">
            <v>10099545.109999999</v>
          </cell>
          <cell r="AF356">
            <v>26926366.710000001</v>
          </cell>
        </row>
        <row r="357">
          <cell r="A357">
            <v>41000</v>
          </cell>
          <cell r="B357">
            <v>410</v>
          </cell>
          <cell r="C357">
            <v>0</v>
          </cell>
          <cell r="D357" t="str">
            <v>DONATIVOS PARA OBRAS Y GASTOS PUBLICOS</v>
          </cell>
          <cell r="E357">
            <v>25731.88</v>
          </cell>
          <cell r="F357">
            <v>31158.720000000001</v>
          </cell>
          <cell r="G357">
            <v>14300</v>
          </cell>
          <cell r="H357">
            <v>71190.600000000006</v>
          </cell>
          <cell r="I357">
            <v>42230.5</v>
          </cell>
          <cell r="J357">
            <v>27766.69</v>
          </cell>
          <cell r="K357">
            <v>34510</v>
          </cell>
          <cell r="L357">
            <v>104507.19</v>
          </cell>
          <cell r="M357">
            <v>27977.96</v>
          </cell>
          <cell r="N357">
            <v>80196</v>
          </cell>
          <cell r="O357">
            <v>0</v>
          </cell>
          <cell r="P357">
            <v>108173.95999999999</v>
          </cell>
          <cell r="T357">
            <v>0</v>
          </cell>
          <cell r="U357">
            <v>283871.75</v>
          </cell>
          <cell r="X357">
            <v>0</v>
          </cell>
          <cell r="Y357">
            <v>283871.75</v>
          </cell>
          <cell r="AB357">
            <v>410</v>
          </cell>
          <cell r="AC357">
            <v>0</v>
          </cell>
          <cell r="AD357" t="str">
            <v>DONATIVOS PARA OBRAS Y GASTOS PUBLICOS</v>
          </cell>
          <cell r="AE357">
            <v>0</v>
          </cell>
          <cell r="AF357">
            <v>283871.75</v>
          </cell>
        </row>
        <row r="358">
          <cell r="A358">
            <v>41001</v>
          </cell>
          <cell r="B358">
            <v>410</v>
          </cell>
          <cell r="C358">
            <v>1</v>
          </cell>
          <cell r="D358" t="str">
            <v>DONATIVO PARA OBRAS VIA RAPIDA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T358">
            <v>0</v>
          </cell>
          <cell r="U358">
            <v>0</v>
          </cell>
          <cell r="X358">
            <v>0</v>
          </cell>
          <cell r="Y358">
            <v>0</v>
          </cell>
          <cell r="AB358">
            <v>410</v>
          </cell>
          <cell r="AC358">
            <v>1</v>
          </cell>
          <cell r="AD358" t="str">
            <v>DONATIVO PARA OBRAS VIA RAPIDA</v>
          </cell>
          <cell r="AE358">
            <v>0</v>
          </cell>
          <cell r="AF358">
            <v>0</v>
          </cell>
        </row>
        <row r="359">
          <cell r="A359">
            <v>41002</v>
          </cell>
          <cell r="B359">
            <v>410</v>
          </cell>
          <cell r="C359">
            <v>2</v>
          </cell>
          <cell r="D359" t="str">
            <v>APORT.AL GOB.DEL EDO. POR APOYO DE SEG.</v>
          </cell>
          <cell r="E359">
            <v>1522542.3</v>
          </cell>
          <cell r="F359">
            <v>1685251.98</v>
          </cell>
          <cell r="G359">
            <v>1302166.67</v>
          </cell>
          <cell r="H359">
            <v>4509960.95</v>
          </cell>
          <cell r="I359">
            <v>563500</v>
          </cell>
          <cell r="J359">
            <v>965083.34</v>
          </cell>
          <cell r="K359">
            <v>588750</v>
          </cell>
          <cell r="L359">
            <v>2117333.34</v>
          </cell>
          <cell r="M359">
            <v>761333.33</v>
          </cell>
          <cell r="N359">
            <v>715000</v>
          </cell>
          <cell r="O359">
            <v>547500</v>
          </cell>
          <cell r="P359">
            <v>2023833.33</v>
          </cell>
          <cell r="T359">
            <v>0</v>
          </cell>
          <cell r="U359">
            <v>8651127.620000001</v>
          </cell>
          <cell r="X359">
            <v>0</v>
          </cell>
          <cell r="Y359">
            <v>8651127.6199999992</v>
          </cell>
          <cell r="AB359">
            <v>410</v>
          </cell>
          <cell r="AC359">
            <v>2</v>
          </cell>
          <cell r="AD359" t="str">
            <v>APORT.AL GOB.DEL EDO. POR APOYO DE SEG.</v>
          </cell>
          <cell r="AE359">
            <v>547500</v>
          </cell>
          <cell r="AF359">
            <v>8651127.6199999992</v>
          </cell>
        </row>
        <row r="360">
          <cell r="A360">
            <v>41004</v>
          </cell>
          <cell r="B360">
            <v>410</v>
          </cell>
          <cell r="C360">
            <v>4</v>
          </cell>
          <cell r="D360" t="str">
            <v>DONATIVOS PARA CRUZ ROJA</v>
          </cell>
          <cell r="E360">
            <v>165945.9</v>
          </cell>
          <cell r="F360">
            <v>60649.3</v>
          </cell>
          <cell r="G360">
            <v>38139</v>
          </cell>
          <cell r="H360">
            <v>264734.2</v>
          </cell>
          <cell r="I360">
            <v>34330.17</v>
          </cell>
          <cell r="J360">
            <v>21467</v>
          </cell>
          <cell r="K360">
            <v>5826</v>
          </cell>
          <cell r="L360">
            <v>61623.17</v>
          </cell>
          <cell r="M360">
            <v>3420</v>
          </cell>
          <cell r="N360">
            <v>3271</v>
          </cell>
          <cell r="O360">
            <v>2031</v>
          </cell>
          <cell r="P360">
            <v>8722</v>
          </cell>
          <cell r="T360">
            <v>0</v>
          </cell>
          <cell r="U360">
            <v>335079.37</v>
          </cell>
          <cell r="X360">
            <v>0</v>
          </cell>
          <cell r="Y360">
            <v>335079.37</v>
          </cell>
          <cell r="AB360">
            <v>410</v>
          </cell>
          <cell r="AC360">
            <v>4</v>
          </cell>
          <cell r="AD360" t="str">
            <v>DONATIVOS PARA CRUZ ROJA</v>
          </cell>
          <cell r="AE360">
            <v>2031</v>
          </cell>
          <cell r="AF360">
            <v>335079.37</v>
          </cell>
        </row>
        <row r="361">
          <cell r="A361">
            <v>41005</v>
          </cell>
          <cell r="B361">
            <v>410</v>
          </cell>
          <cell r="C361">
            <v>5</v>
          </cell>
          <cell r="D361" t="str">
            <v>DONATIVOS PARA PATRONATO DE BOMBEROS</v>
          </cell>
          <cell r="E361">
            <v>55150</v>
          </cell>
          <cell r="F361">
            <v>20205</v>
          </cell>
          <cell r="G361">
            <v>12670</v>
          </cell>
          <cell r="H361">
            <v>88025</v>
          </cell>
          <cell r="I361">
            <v>11370</v>
          </cell>
          <cell r="J361">
            <v>7030</v>
          </cell>
          <cell r="K361">
            <v>1915</v>
          </cell>
          <cell r="L361">
            <v>20315</v>
          </cell>
          <cell r="M361">
            <v>1135</v>
          </cell>
          <cell r="N361">
            <v>1080</v>
          </cell>
          <cell r="O361">
            <v>670</v>
          </cell>
          <cell r="P361">
            <v>2885</v>
          </cell>
          <cell r="T361">
            <v>0</v>
          </cell>
          <cell r="U361">
            <v>111225</v>
          </cell>
          <cell r="X361">
            <v>0</v>
          </cell>
          <cell r="Y361">
            <v>111225</v>
          </cell>
          <cell r="AB361">
            <v>410</v>
          </cell>
          <cell r="AC361">
            <v>5</v>
          </cell>
          <cell r="AD361" t="str">
            <v>DONATIVOS PARA PATRONATO DE BOMBEROS</v>
          </cell>
          <cell r="AE361">
            <v>670</v>
          </cell>
          <cell r="AF361">
            <v>111225</v>
          </cell>
        </row>
        <row r="362">
          <cell r="A362">
            <v>41006</v>
          </cell>
          <cell r="B362">
            <v>410</v>
          </cell>
          <cell r="C362">
            <v>6</v>
          </cell>
          <cell r="D362" t="str">
            <v>DONATIVOS PARA CRUZ VERDE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T362">
            <v>0</v>
          </cell>
          <cell r="U362">
            <v>0</v>
          </cell>
          <cell r="X362">
            <v>0</v>
          </cell>
          <cell r="Y362">
            <v>0</v>
          </cell>
          <cell r="AB362">
            <v>410</v>
          </cell>
          <cell r="AC362">
            <v>6</v>
          </cell>
          <cell r="AD362" t="str">
            <v>DONATIVOS PARA CRUZ VERDE</v>
          </cell>
          <cell r="AE362">
            <v>0</v>
          </cell>
          <cell r="AF362">
            <v>0</v>
          </cell>
        </row>
        <row r="363">
          <cell r="A363">
            <v>41007</v>
          </cell>
          <cell r="B363">
            <v>410</v>
          </cell>
          <cell r="C363">
            <v>7</v>
          </cell>
          <cell r="D363" t="str">
            <v>DONATIVOS POR APLICAR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T363">
            <v>0</v>
          </cell>
          <cell r="U363">
            <v>0</v>
          </cell>
          <cell r="X363">
            <v>0</v>
          </cell>
          <cell r="Y363">
            <v>0</v>
          </cell>
          <cell r="AB363">
            <v>410</v>
          </cell>
          <cell r="AC363">
            <v>7</v>
          </cell>
          <cell r="AD363" t="str">
            <v>DONATIVOS POR APLICAR</v>
          </cell>
          <cell r="AE363">
            <v>0</v>
          </cell>
          <cell r="AF363">
            <v>0</v>
          </cell>
        </row>
        <row r="364">
          <cell r="A364">
            <v>41008</v>
          </cell>
          <cell r="B364">
            <v>410</v>
          </cell>
          <cell r="C364">
            <v>8</v>
          </cell>
          <cell r="D364" t="str">
            <v>DONATIVO PRO PATRONATO RECONSTRUYAMOS NL</v>
          </cell>
          <cell r="H364">
            <v>0</v>
          </cell>
          <cell r="L364">
            <v>0</v>
          </cell>
          <cell r="M364">
            <v>111851.17</v>
          </cell>
          <cell r="N364">
            <v>84848.28</v>
          </cell>
          <cell r="O364">
            <v>-180413.67</v>
          </cell>
          <cell r="P364">
            <v>16285.779999999999</v>
          </cell>
          <cell r="T364">
            <v>0</v>
          </cell>
          <cell r="U364">
            <v>16285.779999999999</v>
          </cell>
          <cell r="X364">
            <v>0</v>
          </cell>
          <cell r="Y364">
            <v>16285.78</v>
          </cell>
          <cell r="AB364">
            <v>410</v>
          </cell>
          <cell r="AC364">
            <v>8</v>
          </cell>
          <cell r="AD364" t="str">
            <v>DONATIVO PRO PATRONATO RECONSTRUYAMOS NL</v>
          </cell>
          <cell r="AE364">
            <v>-180413.67</v>
          </cell>
          <cell r="AF364">
            <v>16285.78</v>
          </cell>
        </row>
        <row r="365">
          <cell r="A365">
            <v>41100</v>
          </cell>
          <cell r="B365">
            <v>411</v>
          </cell>
          <cell r="C365">
            <v>0</v>
          </cell>
          <cell r="D365" t="str">
            <v>APORT.DE ORGS.PARAESTATALES Y OTRAS ENTI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AB365">
            <v>411</v>
          </cell>
          <cell r="AC365">
            <v>0</v>
          </cell>
          <cell r="AD365" t="str">
            <v>APORT.DE ORGS.PARAESTATALES Y OTRAS ENTI</v>
          </cell>
          <cell r="AE365">
            <v>0</v>
          </cell>
          <cell r="AF365">
            <v>0</v>
          </cell>
        </row>
        <row r="366">
          <cell r="A366">
            <v>41101</v>
          </cell>
          <cell r="B366">
            <v>411</v>
          </cell>
          <cell r="C366">
            <v>1</v>
          </cell>
          <cell r="D366" t="str">
            <v>APORTACIONES U.I.E.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22775</v>
          </cell>
          <cell r="K366">
            <v>98000</v>
          </cell>
          <cell r="L366">
            <v>120775</v>
          </cell>
          <cell r="M366">
            <v>0</v>
          </cell>
          <cell r="N366">
            <v>0</v>
          </cell>
          <cell r="O366">
            <v>76136723.530000001</v>
          </cell>
          <cell r="P366">
            <v>76136723.530000001</v>
          </cell>
          <cell r="T366">
            <v>0</v>
          </cell>
          <cell r="U366">
            <v>76257498.530000001</v>
          </cell>
          <cell r="X366">
            <v>0</v>
          </cell>
          <cell r="Y366">
            <v>76257498.530000001</v>
          </cell>
          <cell r="AB366">
            <v>411</v>
          </cell>
          <cell r="AC366">
            <v>1</v>
          </cell>
          <cell r="AD366" t="str">
            <v>APORTACIONES U.I.E.</v>
          </cell>
          <cell r="AE366">
            <v>76136723.530000001</v>
          </cell>
          <cell r="AF366">
            <v>76257498.530000001</v>
          </cell>
        </row>
        <row r="367">
          <cell r="A367">
            <v>41102</v>
          </cell>
          <cell r="B367">
            <v>411</v>
          </cell>
          <cell r="C367">
            <v>2</v>
          </cell>
          <cell r="D367" t="str">
            <v>APORTACIONES SRIA. CONTRALORIA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T367">
            <v>0</v>
          </cell>
          <cell r="U367">
            <v>0</v>
          </cell>
          <cell r="X367">
            <v>0</v>
          </cell>
          <cell r="Y367">
            <v>0</v>
          </cell>
          <cell r="AB367">
            <v>411</v>
          </cell>
          <cell r="AC367">
            <v>2</v>
          </cell>
          <cell r="AD367" t="str">
            <v>APORTACIONES SRIA. CONTRALORIA</v>
          </cell>
          <cell r="AE367">
            <v>0</v>
          </cell>
          <cell r="AF367">
            <v>0</v>
          </cell>
        </row>
        <row r="368">
          <cell r="A368">
            <v>41106</v>
          </cell>
          <cell r="B368">
            <v>411</v>
          </cell>
          <cell r="C368">
            <v>6</v>
          </cell>
          <cell r="D368" t="str">
            <v>APORTACIONES I.C.V.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T368">
            <v>0</v>
          </cell>
          <cell r="U368">
            <v>0</v>
          </cell>
          <cell r="X368">
            <v>0</v>
          </cell>
          <cell r="Y368">
            <v>0</v>
          </cell>
          <cell r="AB368">
            <v>411</v>
          </cell>
          <cell r="AC368">
            <v>6</v>
          </cell>
          <cell r="AD368" t="str">
            <v>APORTACIONES I.C.V.</v>
          </cell>
          <cell r="AE368">
            <v>0</v>
          </cell>
          <cell r="AF368">
            <v>0</v>
          </cell>
        </row>
        <row r="369">
          <cell r="A369">
            <v>41109</v>
          </cell>
          <cell r="B369">
            <v>411</v>
          </cell>
          <cell r="C369">
            <v>9</v>
          </cell>
          <cell r="D369" t="str">
            <v>APORTACIONES U.A.N.L.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839484.8</v>
          </cell>
          <cell r="K369">
            <v>0</v>
          </cell>
          <cell r="L369">
            <v>839484.8</v>
          </cell>
          <cell r="M369">
            <v>0</v>
          </cell>
          <cell r="N369">
            <v>2197119.14</v>
          </cell>
          <cell r="O369">
            <v>0</v>
          </cell>
          <cell r="P369">
            <v>2197119.14</v>
          </cell>
          <cell r="T369">
            <v>0</v>
          </cell>
          <cell r="U369">
            <v>3036603.9400000004</v>
          </cell>
          <cell r="X369">
            <v>0</v>
          </cell>
          <cell r="Y369">
            <v>3036603.94</v>
          </cell>
          <cell r="AB369">
            <v>411</v>
          </cell>
          <cell r="AC369">
            <v>9</v>
          </cell>
          <cell r="AD369" t="str">
            <v>APORTACIONES U.A.N.L.</v>
          </cell>
          <cell r="AE369">
            <v>0</v>
          </cell>
          <cell r="AF369">
            <v>3036603.94</v>
          </cell>
        </row>
        <row r="370">
          <cell r="A370">
            <v>41111</v>
          </cell>
          <cell r="B370">
            <v>411</v>
          </cell>
          <cell r="C370">
            <v>11</v>
          </cell>
          <cell r="D370" t="str">
            <v>APORTACIONES OTROS ORGANISMOS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T370">
            <v>0</v>
          </cell>
          <cell r="U370">
            <v>0</v>
          </cell>
          <cell r="X370">
            <v>0</v>
          </cell>
          <cell r="Y370">
            <v>0</v>
          </cell>
          <cell r="AB370">
            <v>411</v>
          </cell>
          <cell r="AC370">
            <v>11</v>
          </cell>
          <cell r="AD370" t="str">
            <v>APORTACIONES OTROS ORGANISMOS</v>
          </cell>
          <cell r="AE370">
            <v>0</v>
          </cell>
          <cell r="AF370">
            <v>0</v>
          </cell>
        </row>
        <row r="371">
          <cell r="A371">
            <v>41607</v>
          </cell>
          <cell r="B371">
            <v>416</v>
          </cell>
          <cell r="C371">
            <v>7</v>
          </cell>
          <cell r="D371" t="str">
            <v>COORD.DE PROY.INFRAC.ESTRATEGICA(COPIES)</v>
          </cell>
          <cell r="E371">
            <v>0</v>
          </cell>
          <cell r="F371">
            <v>878323.15</v>
          </cell>
          <cell r="G371">
            <v>0</v>
          </cell>
          <cell r="H371">
            <v>878323.15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T371">
            <v>0</v>
          </cell>
          <cell r="U371">
            <v>878323.15</v>
          </cell>
          <cell r="X371">
            <v>0</v>
          </cell>
          <cell r="Y371">
            <v>878323.15</v>
          </cell>
          <cell r="AB371">
            <v>416</v>
          </cell>
          <cell r="AC371">
            <v>7</v>
          </cell>
          <cell r="AD371" t="str">
            <v>COORD.DE PROY.INFRAC.ESTRATEGICA(COPIES)</v>
          </cell>
          <cell r="AE371">
            <v>0</v>
          </cell>
          <cell r="AF371">
            <v>878323.15</v>
          </cell>
        </row>
        <row r="372">
          <cell r="A372">
            <v>44001</v>
          </cell>
          <cell r="B372">
            <v>440</v>
          </cell>
          <cell r="C372">
            <v>1</v>
          </cell>
          <cell r="D372" t="str">
            <v>MUNICIPIOS AREA METROP.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1747501.54</v>
          </cell>
          <cell r="K372">
            <v>0</v>
          </cell>
          <cell r="L372">
            <v>1747501.54</v>
          </cell>
          <cell r="M372">
            <v>0</v>
          </cell>
          <cell r="N372">
            <v>0</v>
          </cell>
          <cell r="O372">
            <v>-1747501.54</v>
          </cell>
          <cell r="P372">
            <v>-1747501.54</v>
          </cell>
          <cell r="T372">
            <v>0</v>
          </cell>
          <cell r="U372">
            <v>0</v>
          </cell>
          <cell r="X372">
            <v>0</v>
          </cell>
          <cell r="Y372">
            <v>0</v>
          </cell>
          <cell r="AB372">
            <v>440</v>
          </cell>
          <cell r="AC372">
            <v>1</v>
          </cell>
          <cell r="AD372" t="str">
            <v>MUNICIPIOS AREA METROP.</v>
          </cell>
          <cell r="AE372">
            <v>-1747501.54</v>
          </cell>
          <cell r="AF372">
            <v>0</v>
          </cell>
        </row>
        <row r="373">
          <cell r="A373">
            <v>44002</v>
          </cell>
          <cell r="B373">
            <v>440</v>
          </cell>
          <cell r="C373">
            <v>2</v>
          </cell>
          <cell r="D373" t="str">
            <v>OTROS MUNICIPIOS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1100000</v>
          </cell>
          <cell r="O373">
            <v>0</v>
          </cell>
          <cell r="P373">
            <v>1100000</v>
          </cell>
          <cell r="T373">
            <v>0</v>
          </cell>
          <cell r="U373">
            <v>1100000</v>
          </cell>
          <cell r="X373">
            <v>0</v>
          </cell>
          <cell r="Y373">
            <v>1100000</v>
          </cell>
          <cell r="AB373">
            <v>440</v>
          </cell>
          <cell r="AC373">
            <v>2</v>
          </cell>
          <cell r="AD373" t="str">
            <v>OTROS MUNICIPIOS</v>
          </cell>
          <cell r="AE373">
            <v>0</v>
          </cell>
          <cell r="AF373">
            <v>1100000</v>
          </cell>
        </row>
        <row r="374">
          <cell r="A374">
            <v>46001</v>
          </cell>
          <cell r="B374">
            <v>460</v>
          </cell>
          <cell r="C374">
            <v>1</v>
          </cell>
          <cell r="D374" t="str">
            <v>DEV.DIVERSOS APROVECHAMIENTOS</v>
          </cell>
          <cell r="E374">
            <v>-17092</v>
          </cell>
          <cell r="F374">
            <v>-47298</v>
          </cell>
          <cell r="G374">
            <v>-62717.54</v>
          </cell>
          <cell r="H374">
            <v>-127107.54000000001</v>
          </cell>
          <cell r="I374">
            <v>-8066.67</v>
          </cell>
          <cell r="J374">
            <v>-636688.31000000006</v>
          </cell>
          <cell r="K374">
            <v>-38318.58</v>
          </cell>
          <cell r="L374">
            <v>-683073.56</v>
          </cell>
          <cell r="M374">
            <v>-328029.01</v>
          </cell>
          <cell r="N374">
            <v>-300678.39</v>
          </cell>
          <cell r="O374">
            <v>41727.56</v>
          </cell>
          <cell r="P374">
            <v>-586979.84000000008</v>
          </cell>
          <cell r="T374">
            <v>0</v>
          </cell>
          <cell r="U374">
            <v>-1397160.9400000002</v>
          </cell>
          <cell r="X374">
            <v>0</v>
          </cell>
          <cell r="Y374">
            <v>-1397160.94</v>
          </cell>
          <cell r="AB374">
            <v>460</v>
          </cell>
          <cell r="AC374">
            <v>1</v>
          </cell>
          <cell r="AD374" t="str">
            <v>DEV.DIVERSOS APROVECHAMIENTOS</v>
          </cell>
          <cell r="AE374">
            <v>41727.56</v>
          </cell>
          <cell r="AF374">
            <v>-1397160.94</v>
          </cell>
        </row>
        <row r="375">
          <cell r="A375">
            <v>47000</v>
          </cell>
          <cell r="B375">
            <v>470</v>
          </cell>
          <cell r="C375">
            <v>0</v>
          </cell>
          <cell r="D375" t="str">
            <v>FINANCIAMIENTO PUBLICO</v>
          </cell>
          <cell r="E375">
            <v>0</v>
          </cell>
          <cell r="F375">
            <v>0</v>
          </cell>
          <cell r="G375">
            <v>274100000</v>
          </cell>
          <cell r="H375">
            <v>274100000</v>
          </cell>
          <cell r="I375">
            <v>300000000</v>
          </cell>
          <cell r="J375">
            <v>500000000</v>
          </cell>
          <cell r="K375">
            <v>3110000000</v>
          </cell>
          <cell r="L375">
            <v>3910000000</v>
          </cell>
          <cell r="M375">
            <v>350000000</v>
          </cell>
          <cell r="N375">
            <v>1600000000</v>
          </cell>
          <cell r="O375">
            <v>0</v>
          </cell>
          <cell r="P375">
            <v>1950000000</v>
          </cell>
          <cell r="T375">
            <v>0</v>
          </cell>
          <cell r="U375">
            <v>6134100000</v>
          </cell>
          <cell r="X375">
            <v>0</v>
          </cell>
          <cell r="Y375">
            <v>6134100000</v>
          </cell>
          <cell r="AB375">
            <v>470</v>
          </cell>
          <cell r="AC375">
            <v>0</v>
          </cell>
          <cell r="AD375" t="str">
            <v>FINANCIAMIENTO PUBLICO</v>
          </cell>
          <cell r="AE375">
            <v>0</v>
          </cell>
          <cell r="AF375">
            <v>6134100000</v>
          </cell>
        </row>
        <row r="376">
          <cell r="A376">
            <v>0</v>
          </cell>
          <cell r="D376" t="str">
            <v>SUB TOTAL APROVECHAMIENTOS</v>
          </cell>
          <cell r="E376">
            <v>1972185.51</v>
          </cell>
          <cell r="F376">
            <v>22179913.719999999</v>
          </cell>
          <cell r="G376">
            <v>277557326.56</v>
          </cell>
          <cell r="H376">
            <v>301709425.79000002</v>
          </cell>
          <cell r="I376">
            <v>306636313.36000001</v>
          </cell>
          <cell r="J376">
            <v>505991850.36000001</v>
          </cell>
          <cell r="K376">
            <v>3443185216.7600002</v>
          </cell>
          <cell r="L376">
            <v>4255813380.4800005</v>
          </cell>
          <cell r="M376">
            <v>351230411.82999998</v>
          </cell>
          <cell r="N376">
            <v>1608966407.79</v>
          </cell>
          <cell r="O376">
            <v>208224521.46000001</v>
          </cell>
          <cell r="P376">
            <v>2168421341.0799999</v>
          </cell>
          <cell r="T376">
            <v>0</v>
          </cell>
          <cell r="U376">
            <v>6725944147.3500004</v>
          </cell>
          <cell r="X376">
            <v>0</v>
          </cell>
          <cell r="Y376">
            <v>6725944147.3500004</v>
          </cell>
          <cell r="AB376">
            <v>0</v>
          </cell>
          <cell r="AC376">
            <v>0</v>
          </cell>
          <cell r="AD376" t="str">
            <v>SUB TOTAL APROVECHAMIENTOS</v>
          </cell>
          <cell r="AE376">
            <v>208224521.46000001</v>
          </cell>
          <cell r="AF376">
            <v>6725944147.3500004</v>
          </cell>
        </row>
        <row r="377">
          <cell r="A377">
            <v>0</v>
          </cell>
          <cell r="D377" t="str">
            <v>INCENTIVOS POR RECAUDACION DE IMPUESTOS FEDERALES COORDINADOS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T377">
            <v>0</v>
          </cell>
          <cell r="U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 t="str">
            <v>INCENTIVOS POR RECAUDACION DE IMPUESTOS FEDERALES COORDINADOS</v>
          </cell>
          <cell r="AE377">
            <v>0</v>
          </cell>
          <cell r="AF377">
            <v>0</v>
          </cell>
        </row>
        <row r="378">
          <cell r="A378">
            <v>51601</v>
          </cell>
          <cell r="B378">
            <v>516</v>
          </cell>
          <cell r="C378">
            <v>1</v>
          </cell>
          <cell r="D378" t="str">
            <v>INCENTIVOS POR FISC.CONCURRENTE</v>
          </cell>
          <cell r="E378">
            <v>0</v>
          </cell>
          <cell r="F378">
            <v>0</v>
          </cell>
          <cell r="G378">
            <v>28556408</v>
          </cell>
          <cell r="H378">
            <v>28556408</v>
          </cell>
          <cell r="I378">
            <v>11180361</v>
          </cell>
          <cell r="J378">
            <v>13924779</v>
          </cell>
          <cell r="K378">
            <v>17214451</v>
          </cell>
          <cell r="L378">
            <v>42319591</v>
          </cell>
          <cell r="M378">
            <v>2714124</v>
          </cell>
          <cell r="N378">
            <v>5310673</v>
          </cell>
          <cell r="O378">
            <v>8838444</v>
          </cell>
          <cell r="P378">
            <v>16863241</v>
          </cell>
          <cell r="T378">
            <v>0</v>
          </cell>
          <cell r="U378">
            <v>87739240</v>
          </cell>
          <cell r="X378">
            <v>0</v>
          </cell>
          <cell r="Y378">
            <v>87739240</v>
          </cell>
          <cell r="AB378">
            <v>516</v>
          </cell>
          <cell r="AC378">
            <v>1</v>
          </cell>
          <cell r="AD378" t="str">
            <v>INCENTIVOS POR FISC.CONCURRENTE</v>
          </cell>
          <cell r="AE378">
            <v>8838444</v>
          </cell>
          <cell r="AF378">
            <v>87739240</v>
          </cell>
        </row>
        <row r="379">
          <cell r="A379">
            <v>51602</v>
          </cell>
          <cell r="B379">
            <v>516</v>
          </cell>
          <cell r="C379">
            <v>2</v>
          </cell>
          <cell r="D379" t="str">
            <v>INCENTIVOS POR VIG.DE OBLIGACIONES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T379">
            <v>0</v>
          </cell>
          <cell r="U379">
            <v>0</v>
          </cell>
          <cell r="X379">
            <v>0</v>
          </cell>
          <cell r="Y379">
            <v>0</v>
          </cell>
          <cell r="AB379">
            <v>516</v>
          </cell>
          <cell r="AC379">
            <v>2</v>
          </cell>
          <cell r="AD379" t="str">
            <v>INCENTIVOS POR VIG.DE OBLIGACIONES</v>
          </cell>
          <cell r="AE379">
            <v>0</v>
          </cell>
          <cell r="AF379">
            <v>0</v>
          </cell>
        </row>
        <row r="380">
          <cell r="A380">
            <v>51603</v>
          </cell>
          <cell r="B380">
            <v>516</v>
          </cell>
          <cell r="C380">
            <v>3</v>
          </cell>
          <cell r="D380" t="str">
            <v>INCENTIVOS POR REG.PEQ.CONTRIBUYENTE</v>
          </cell>
          <cell r="E380">
            <v>0</v>
          </cell>
          <cell r="F380">
            <v>51857</v>
          </cell>
          <cell r="G380">
            <v>79733</v>
          </cell>
          <cell r="H380">
            <v>131590</v>
          </cell>
          <cell r="I380">
            <v>0</v>
          </cell>
          <cell r="J380">
            <v>82392</v>
          </cell>
          <cell r="K380">
            <v>0</v>
          </cell>
          <cell r="L380">
            <v>82392</v>
          </cell>
          <cell r="M380">
            <v>23130</v>
          </cell>
          <cell r="N380">
            <v>0</v>
          </cell>
          <cell r="O380">
            <v>0</v>
          </cell>
          <cell r="P380">
            <v>23130</v>
          </cell>
          <cell r="T380">
            <v>0</v>
          </cell>
          <cell r="U380">
            <v>237112</v>
          </cell>
          <cell r="X380">
            <v>0</v>
          </cell>
          <cell r="Y380">
            <v>237112</v>
          </cell>
          <cell r="AB380">
            <v>516</v>
          </cell>
          <cell r="AC380">
            <v>3</v>
          </cell>
          <cell r="AD380" t="str">
            <v>INCENTIVOS POR REG.PEQ.CONTRIBUYENTE</v>
          </cell>
          <cell r="AE380">
            <v>0</v>
          </cell>
          <cell r="AF380">
            <v>237112</v>
          </cell>
        </row>
        <row r="381">
          <cell r="A381">
            <v>51604</v>
          </cell>
          <cell r="B381">
            <v>516</v>
          </cell>
          <cell r="C381">
            <v>4</v>
          </cell>
          <cell r="D381" t="str">
            <v>INCENTIVOS POR REG. INTERMEDIO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T381">
            <v>0</v>
          </cell>
          <cell r="U381">
            <v>0</v>
          </cell>
          <cell r="X381">
            <v>0</v>
          </cell>
          <cell r="Y381">
            <v>0</v>
          </cell>
          <cell r="AB381">
            <v>516</v>
          </cell>
          <cell r="AC381">
            <v>4</v>
          </cell>
          <cell r="AD381" t="str">
            <v>INCENTIVOS POR REG. INTERMEDIO</v>
          </cell>
          <cell r="AE381">
            <v>0</v>
          </cell>
          <cell r="AF381">
            <v>0</v>
          </cell>
        </row>
        <row r="382">
          <cell r="A382">
            <v>51605</v>
          </cell>
          <cell r="B382">
            <v>516</v>
          </cell>
          <cell r="C382">
            <v>5</v>
          </cell>
          <cell r="D382" t="str">
            <v>INCEN.POR GANANCIA DE ENAJ.DE BIENES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T382">
            <v>0</v>
          </cell>
          <cell r="U382">
            <v>0</v>
          </cell>
          <cell r="X382">
            <v>0</v>
          </cell>
          <cell r="Y382">
            <v>0</v>
          </cell>
          <cell r="AB382">
            <v>516</v>
          </cell>
          <cell r="AC382">
            <v>5</v>
          </cell>
          <cell r="AD382" t="str">
            <v>INCEN.POR GANANCIA DE ENAJ.DE BIENES</v>
          </cell>
          <cell r="AE382">
            <v>0</v>
          </cell>
          <cell r="AF382">
            <v>0</v>
          </cell>
        </row>
        <row r="383">
          <cell r="A383">
            <v>51606</v>
          </cell>
          <cell r="B383">
            <v>516</v>
          </cell>
          <cell r="C383">
            <v>6</v>
          </cell>
          <cell r="D383" t="str">
            <v>INCENTIVOS POR IEPS GASOLINA Y DIESEL</v>
          </cell>
          <cell r="M383">
            <v>47572</v>
          </cell>
          <cell r="N383">
            <v>0</v>
          </cell>
          <cell r="O383">
            <v>0</v>
          </cell>
          <cell r="Y383">
            <v>47572</v>
          </cell>
          <cell r="AB383">
            <v>516</v>
          </cell>
          <cell r="AC383">
            <v>6</v>
          </cell>
          <cell r="AD383" t="str">
            <v>INCENTIVOS POR IEPS GASOLINA Y DIESEL</v>
          </cell>
          <cell r="AE383">
            <v>0</v>
          </cell>
          <cell r="AF383">
            <v>47572</v>
          </cell>
        </row>
        <row r="384">
          <cell r="A384">
            <v>56600</v>
          </cell>
          <cell r="B384">
            <v>566</v>
          </cell>
          <cell r="C384">
            <v>0</v>
          </cell>
          <cell r="D384" t="str">
            <v>IMPUESTO EMPRESARIAL A TASA UNICA(IETU)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T384">
            <v>0</v>
          </cell>
          <cell r="U384">
            <v>0</v>
          </cell>
          <cell r="X384">
            <v>0</v>
          </cell>
          <cell r="Y384">
            <v>0</v>
          </cell>
          <cell r="AB384">
            <v>566</v>
          </cell>
          <cell r="AC384">
            <v>0</v>
          </cell>
          <cell r="AD384" t="str">
            <v>IMPUESTO EMPRESARIAL A TASA UNICA(IETU)</v>
          </cell>
          <cell r="AE384">
            <v>0</v>
          </cell>
          <cell r="AF384">
            <v>0</v>
          </cell>
        </row>
        <row r="385">
          <cell r="A385">
            <v>56601</v>
          </cell>
          <cell r="B385">
            <v>566</v>
          </cell>
          <cell r="C385">
            <v>1</v>
          </cell>
          <cell r="D385" t="str">
            <v>IETU REG. PEQ. CONTRIB.(REPECOS)100%</v>
          </cell>
          <cell r="E385">
            <v>7365811</v>
          </cell>
          <cell r="F385">
            <v>2613297</v>
          </cell>
          <cell r="G385">
            <v>1834951</v>
          </cell>
          <cell r="H385">
            <v>11814059</v>
          </cell>
          <cell r="I385">
            <v>8161031</v>
          </cell>
          <cell r="J385">
            <v>2622432</v>
          </cell>
          <cell r="K385">
            <v>2434914</v>
          </cell>
          <cell r="L385">
            <v>13218377</v>
          </cell>
          <cell r="M385">
            <v>7751032</v>
          </cell>
          <cell r="N385">
            <v>3779887</v>
          </cell>
          <cell r="O385">
            <v>2260890</v>
          </cell>
          <cell r="P385">
            <v>13791809</v>
          </cell>
          <cell r="T385">
            <v>0</v>
          </cell>
          <cell r="U385">
            <v>38824245</v>
          </cell>
          <cell r="X385">
            <v>0</v>
          </cell>
          <cell r="Y385">
            <v>38824245</v>
          </cell>
          <cell r="AB385">
            <v>566</v>
          </cell>
          <cell r="AC385">
            <v>1</v>
          </cell>
          <cell r="AD385" t="str">
            <v>IETU REG. PEQ. CONTRIB.(REPECOS)100%</v>
          </cell>
          <cell r="AE385">
            <v>2260890</v>
          </cell>
          <cell r="AF385">
            <v>38824245</v>
          </cell>
        </row>
        <row r="386">
          <cell r="A386">
            <v>56602</v>
          </cell>
          <cell r="B386">
            <v>566</v>
          </cell>
          <cell r="C386">
            <v>2</v>
          </cell>
          <cell r="D386" t="str">
            <v>SUB.POR BENEFICIOS FISCALES IETU 100%</v>
          </cell>
          <cell r="H386">
            <v>0</v>
          </cell>
          <cell r="L386">
            <v>0</v>
          </cell>
          <cell r="M386">
            <v>-2781601</v>
          </cell>
          <cell r="N386">
            <v>-1783546</v>
          </cell>
          <cell r="O386">
            <v>-796408</v>
          </cell>
          <cell r="P386">
            <v>-5361555</v>
          </cell>
          <cell r="T386">
            <v>0</v>
          </cell>
          <cell r="U386">
            <v>-5361555</v>
          </cell>
          <cell r="X386">
            <v>0</v>
          </cell>
          <cell r="Y386">
            <v>-5361555</v>
          </cell>
          <cell r="AB386">
            <v>566</v>
          </cell>
          <cell r="AC386">
            <v>2</v>
          </cell>
          <cell r="AD386" t="str">
            <v>SUB.POR BENEFICIOS FISCALES IETU 100%</v>
          </cell>
          <cell r="AE386">
            <v>-796408</v>
          </cell>
          <cell r="AF386">
            <v>-5361555</v>
          </cell>
        </row>
        <row r="387">
          <cell r="A387">
            <v>56700</v>
          </cell>
          <cell r="B387">
            <v>567</v>
          </cell>
          <cell r="C387">
            <v>0</v>
          </cell>
          <cell r="D387" t="str">
            <v>IMPUESTO SOBRE LA RENTA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T387">
            <v>0</v>
          </cell>
          <cell r="U387">
            <v>0</v>
          </cell>
          <cell r="X387">
            <v>0</v>
          </cell>
          <cell r="Y387">
            <v>0</v>
          </cell>
          <cell r="AB387">
            <v>567</v>
          </cell>
          <cell r="AC387">
            <v>0</v>
          </cell>
          <cell r="AD387" t="str">
            <v>IMPUESTO SOBRE LA RENTA</v>
          </cell>
          <cell r="AE387">
            <v>0</v>
          </cell>
          <cell r="AF387">
            <v>0</v>
          </cell>
        </row>
        <row r="388">
          <cell r="A388">
            <v>56704</v>
          </cell>
          <cell r="B388">
            <v>567</v>
          </cell>
          <cell r="C388">
            <v>4</v>
          </cell>
          <cell r="D388" t="str">
            <v>ISR PERSONAS MORALES PAGOS PROV. 75%</v>
          </cell>
          <cell r="E388">
            <v>4254.54</v>
          </cell>
          <cell r="F388">
            <v>4254.54</v>
          </cell>
          <cell r="G388">
            <v>4254.54</v>
          </cell>
          <cell r="H388">
            <v>12763.619999999999</v>
          </cell>
          <cell r="I388">
            <v>4254.54</v>
          </cell>
          <cell r="J388">
            <v>369760.59</v>
          </cell>
          <cell r="K388">
            <v>4254.54</v>
          </cell>
          <cell r="L388">
            <v>378269.67</v>
          </cell>
          <cell r="M388">
            <v>69954.929999999993</v>
          </cell>
          <cell r="N388">
            <v>4254.54</v>
          </cell>
          <cell r="O388">
            <v>4254.54</v>
          </cell>
          <cell r="P388">
            <v>78464.00999999998</v>
          </cell>
          <cell r="T388">
            <v>0</v>
          </cell>
          <cell r="U388">
            <v>469497.29999999993</v>
          </cell>
          <cell r="X388">
            <v>0</v>
          </cell>
          <cell r="Y388">
            <v>469497.3</v>
          </cell>
          <cell r="AB388">
            <v>567</v>
          </cell>
          <cell r="AC388">
            <v>4</v>
          </cell>
          <cell r="AD388" t="str">
            <v>ISR PERSONAS MORALES PAGOS PROV. 75%</v>
          </cell>
          <cell r="AE388">
            <v>4254.54</v>
          </cell>
          <cell r="AF388">
            <v>469497.3</v>
          </cell>
        </row>
        <row r="389">
          <cell r="A389">
            <v>56739</v>
          </cell>
          <cell r="B389">
            <v>567</v>
          </cell>
          <cell r="C389">
            <v>39</v>
          </cell>
          <cell r="D389" t="str">
            <v>ISR PERSONAS MORALES PAG.PROV. 100%</v>
          </cell>
          <cell r="E389">
            <v>0</v>
          </cell>
          <cell r="F389">
            <v>261.01</v>
          </cell>
          <cell r="G389">
            <v>0</v>
          </cell>
          <cell r="H389">
            <v>261.01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T389">
            <v>0</v>
          </cell>
          <cell r="U389">
            <v>261.01</v>
          </cell>
          <cell r="X389">
            <v>0</v>
          </cell>
          <cell r="Y389">
            <v>261.01</v>
          </cell>
          <cell r="AB389">
            <v>567</v>
          </cell>
          <cell r="AC389">
            <v>39</v>
          </cell>
          <cell r="AD389" t="str">
            <v>ISR PERSONAS MORALES PAG.PROV. 100%</v>
          </cell>
          <cell r="AE389">
            <v>0</v>
          </cell>
          <cell r="AF389">
            <v>261.01</v>
          </cell>
        </row>
        <row r="390">
          <cell r="A390">
            <v>56748</v>
          </cell>
          <cell r="B390">
            <v>567</v>
          </cell>
          <cell r="C390">
            <v>48</v>
          </cell>
          <cell r="D390" t="str">
            <v>ISR P.FIS.PAG.PROV.ACT.PEQ.CONT.100%</v>
          </cell>
          <cell r="E390">
            <v>7235150</v>
          </cell>
          <cell r="F390">
            <v>2321574</v>
          </cell>
          <cell r="G390">
            <v>1451569</v>
          </cell>
          <cell r="H390">
            <v>11008293</v>
          </cell>
          <cell r="I390">
            <v>7433515</v>
          </cell>
          <cell r="J390">
            <v>1880164</v>
          </cell>
          <cell r="K390">
            <v>1779319</v>
          </cell>
          <cell r="L390">
            <v>11092998</v>
          </cell>
          <cell r="M390">
            <v>6998681</v>
          </cell>
          <cell r="N390">
            <v>2944838</v>
          </cell>
          <cell r="O390">
            <v>1527283</v>
          </cell>
          <cell r="P390">
            <v>11470802</v>
          </cell>
          <cell r="T390">
            <v>0</v>
          </cell>
          <cell r="U390">
            <v>33572093</v>
          </cell>
          <cell r="X390">
            <v>0</v>
          </cell>
          <cell r="Y390">
            <v>33572093</v>
          </cell>
          <cell r="AB390">
            <v>567</v>
          </cell>
          <cell r="AC390">
            <v>48</v>
          </cell>
          <cell r="AD390" t="str">
            <v>ISR P.FIS.PAG.PROV.ACT.PEQ.CONT.100%</v>
          </cell>
          <cell r="AE390">
            <v>1527283</v>
          </cell>
          <cell r="AF390">
            <v>33572093</v>
          </cell>
        </row>
        <row r="391">
          <cell r="A391">
            <v>56754</v>
          </cell>
          <cell r="B391">
            <v>567</v>
          </cell>
          <cell r="C391">
            <v>54</v>
          </cell>
          <cell r="D391" t="str">
            <v>ISR RET.P.MOR.YFIS.PAG.PRO.ENAJ.BIE.100%</v>
          </cell>
          <cell r="E391">
            <v>11221242</v>
          </cell>
          <cell r="F391">
            <v>7904460</v>
          </cell>
          <cell r="G391">
            <v>10048679</v>
          </cell>
          <cell r="H391">
            <v>29174381</v>
          </cell>
          <cell r="I391">
            <v>9582788</v>
          </cell>
          <cell r="J391">
            <v>6658275</v>
          </cell>
          <cell r="K391">
            <v>8321268</v>
          </cell>
          <cell r="L391">
            <v>24562331</v>
          </cell>
          <cell r="M391">
            <v>12443682</v>
          </cell>
          <cell r="N391">
            <v>7254018</v>
          </cell>
          <cell r="O391">
            <v>7603752</v>
          </cell>
          <cell r="P391">
            <v>27301452</v>
          </cell>
          <cell r="T391">
            <v>0</v>
          </cell>
          <cell r="U391">
            <v>81038164</v>
          </cell>
          <cell r="X391">
            <v>0</v>
          </cell>
          <cell r="Y391">
            <v>81038164</v>
          </cell>
          <cell r="AB391">
            <v>567</v>
          </cell>
          <cell r="AC391">
            <v>54</v>
          </cell>
          <cell r="AD391" t="str">
            <v>ISR RET.P.MOR.YFIS.PAG.PRO.ENAJ.BIE.100%</v>
          </cell>
          <cell r="AE391">
            <v>7603752</v>
          </cell>
          <cell r="AF391">
            <v>81038164</v>
          </cell>
        </row>
        <row r="392">
          <cell r="A392">
            <v>56756</v>
          </cell>
          <cell r="B392">
            <v>567</v>
          </cell>
          <cell r="C392">
            <v>56</v>
          </cell>
          <cell r="D392" t="str">
            <v>ISR P.FIS.PAG.PROV.ACT.EMP.REG.INT.100%</v>
          </cell>
          <cell r="E392">
            <v>823541</v>
          </cell>
          <cell r="F392">
            <v>764702</v>
          </cell>
          <cell r="G392">
            <v>1197550</v>
          </cell>
          <cell r="H392">
            <v>2785793</v>
          </cell>
          <cell r="I392">
            <v>1087700.8899999999</v>
          </cell>
          <cell r="J392">
            <v>1136644.94</v>
          </cell>
          <cell r="K392">
            <v>1002129.18</v>
          </cell>
          <cell r="L392">
            <v>3226475.0100000002</v>
          </cell>
          <cell r="M392">
            <v>845381.98</v>
          </cell>
          <cell r="N392">
            <v>874452.98</v>
          </cell>
          <cell r="O392">
            <v>968804.35</v>
          </cell>
          <cell r="P392">
            <v>2688639.31</v>
          </cell>
          <cell r="T392">
            <v>0</v>
          </cell>
          <cell r="U392">
            <v>8700907.3200000003</v>
          </cell>
          <cell r="X392">
            <v>0</v>
          </cell>
          <cell r="Y392">
            <v>8700907.3200000003</v>
          </cell>
          <cell r="AB392">
            <v>567</v>
          </cell>
          <cell r="AC392">
            <v>56</v>
          </cell>
          <cell r="AD392" t="str">
            <v>ISR P.FIS.PAG.PROV.ACT.EMP.REG.INT.100%</v>
          </cell>
          <cell r="AE392">
            <v>968804.35</v>
          </cell>
          <cell r="AF392">
            <v>8700907.3200000003</v>
          </cell>
        </row>
        <row r="393">
          <cell r="A393">
            <v>56757</v>
          </cell>
          <cell r="B393">
            <v>567</v>
          </cell>
          <cell r="C393">
            <v>57</v>
          </cell>
          <cell r="D393" t="str">
            <v>SUB.POR BENEFICIOS FISCALES ISR 100%</v>
          </cell>
          <cell r="H393">
            <v>0</v>
          </cell>
          <cell r="L393">
            <v>0</v>
          </cell>
          <cell r="M393">
            <v>-2585093</v>
          </cell>
          <cell r="N393">
            <v>-1394290</v>
          </cell>
          <cell r="O393">
            <v>-592519</v>
          </cell>
          <cell r="P393">
            <v>-4571902</v>
          </cell>
          <cell r="T393">
            <v>0</v>
          </cell>
          <cell r="U393">
            <v>-4571902</v>
          </cell>
          <cell r="X393">
            <v>0</v>
          </cell>
          <cell r="Y393">
            <v>-4571902</v>
          </cell>
          <cell r="AB393">
            <v>567</v>
          </cell>
          <cell r="AC393">
            <v>57</v>
          </cell>
          <cell r="AD393" t="str">
            <v>SUB.POR BENEFICIOS FISCALES ISR 100%</v>
          </cell>
          <cell r="AE393">
            <v>-592519</v>
          </cell>
          <cell r="AF393">
            <v>-4571902</v>
          </cell>
        </row>
        <row r="394">
          <cell r="B394">
            <v>568</v>
          </cell>
          <cell r="C394">
            <v>0</v>
          </cell>
          <cell r="D394" t="str">
            <v>TOTAL IMPUESTO AL ACTIVO</v>
          </cell>
          <cell r="E394">
            <v>19284187.539999999</v>
          </cell>
          <cell r="F394">
            <v>10995251.550000001</v>
          </cell>
          <cell r="G394">
            <v>12702052.539999999</v>
          </cell>
          <cell r="H394">
            <v>42981491.629999995</v>
          </cell>
          <cell r="I394">
            <v>18108258.43</v>
          </cell>
          <cell r="J394">
            <v>10044844.529999999</v>
          </cell>
          <cell r="K394">
            <v>11106970.720000001</v>
          </cell>
          <cell r="L394">
            <v>39260073.68</v>
          </cell>
          <cell r="M394">
            <v>17772606.91</v>
          </cell>
          <cell r="N394">
            <v>9683273.5199999996</v>
          </cell>
          <cell r="O394">
            <v>9511574.8900000006</v>
          </cell>
          <cell r="P394">
            <v>36967455.32</v>
          </cell>
          <cell r="T394">
            <v>0</v>
          </cell>
          <cell r="U394">
            <v>119209020.63</v>
          </cell>
          <cell r="X394">
            <v>0</v>
          </cell>
          <cell r="Y394">
            <v>119209020.63</v>
          </cell>
          <cell r="AB394">
            <v>568</v>
          </cell>
          <cell r="AC394">
            <v>0</v>
          </cell>
          <cell r="AD394" t="str">
            <v>TOTAL IMPUESTO AL ACTIVO</v>
          </cell>
          <cell r="AE394">
            <v>9511574.8900000006</v>
          </cell>
          <cell r="AF394">
            <v>119209020.63</v>
          </cell>
        </row>
        <row r="395">
          <cell r="A395">
            <v>56900</v>
          </cell>
          <cell r="B395">
            <v>569</v>
          </cell>
          <cell r="C395">
            <v>0</v>
          </cell>
          <cell r="D395" t="str">
            <v>IMPUESTO AL VALOR AGREGADO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T395">
            <v>0</v>
          </cell>
          <cell r="U395">
            <v>0</v>
          </cell>
          <cell r="X395">
            <v>0</v>
          </cell>
          <cell r="Y395">
            <v>0</v>
          </cell>
          <cell r="AB395">
            <v>569</v>
          </cell>
          <cell r="AC395">
            <v>0</v>
          </cell>
          <cell r="AD395" t="str">
            <v>IMPUESTO AL VALOR AGREGADO</v>
          </cell>
          <cell r="AE395">
            <v>0</v>
          </cell>
          <cell r="AF395">
            <v>0</v>
          </cell>
        </row>
        <row r="396">
          <cell r="A396">
            <v>56901</v>
          </cell>
          <cell r="B396">
            <v>569</v>
          </cell>
          <cell r="C396">
            <v>1</v>
          </cell>
          <cell r="D396" t="str">
            <v>IVA PAG.PROV.PERS.MOR.Y FIS. 100%</v>
          </cell>
          <cell r="E396">
            <v>0</v>
          </cell>
          <cell r="F396">
            <v>12937.66</v>
          </cell>
          <cell r="G396">
            <v>0</v>
          </cell>
          <cell r="H396">
            <v>12937.66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T396">
            <v>0</v>
          </cell>
          <cell r="U396">
            <v>12937.66</v>
          </cell>
          <cell r="X396">
            <v>0</v>
          </cell>
          <cell r="Y396">
            <v>12937.66</v>
          </cell>
          <cell r="AB396">
            <v>569</v>
          </cell>
          <cell r="AC396">
            <v>1</v>
          </cell>
          <cell r="AD396" t="str">
            <v>IVA PAG.PROV.PERS.MOR.Y FIS. 100%</v>
          </cell>
          <cell r="AE396">
            <v>0</v>
          </cell>
          <cell r="AF396">
            <v>12937.66</v>
          </cell>
        </row>
        <row r="397">
          <cell r="A397">
            <v>56905</v>
          </cell>
          <cell r="B397">
            <v>569</v>
          </cell>
          <cell r="C397">
            <v>5</v>
          </cell>
          <cell r="D397" t="str">
            <v>DEC ANUAL Y COMP R SIMPLIF 100% (054)</v>
          </cell>
          <cell r="E397">
            <v>0</v>
          </cell>
          <cell r="F397">
            <v>52.42</v>
          </cell>
          <cell r="G397">
            <v>0</v>
          </cell>
          <cell r="H397">
            <v>52.42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24150.2</v>
          </cell>
          <cell r="N397">
            <v>0</v>
          </cell>
          <cell r="O397">
            <v>0</v>
          </cell>
          <cell r="P397">
            <v>24150.2</v>
          </cell>
          <cell r="T397">
            <v>0</v>
          </cell>
          <cell r="U397">
            <v>24202.62</v>
          </cell>
          <cell r="X397">
            <v>0</v>
          </cell>
          <cell r="Y397">
            <v>24202.62</v>
          </cell>
          <cell r="AB397">
            <v>569</v>
          </cell>
          <cell r="AC397">
            <v>5</v>
          </cell>
          <cell r="AD397" t="str">
            <v>DEC ANUAL Y COMP R SIMPLIF 100% (054)</v>
          </cell>
          <cell r="AE397">
            <v>0</v>
          </cell>
          <cell r="AF397">
            <v>24202.62</v>
          </cell>
        </row>
        <row r="398">
          <cell r="A398">
            <v>56913</v>
          </cell>
          <cell r="B398">
            <v>569</v>
          </cell>
          <cell r="C398">
            <v>13</v>
          </cell>
          <cell r="D398" t="str">
            <v>REGIMEN DE PEQUEÑOS CONT 100%(048)</v>
          </cell>
          <cell r="E398">
            <v>7377182</v>
          </cell>
          <cell r="F398">
            <v>2371028</v>
          </cell>
          <cell r="G398">
            <v>1618224</v>
          </cell>
          <cell r="H398">
            <v>11366434</v>
          </cell>
          <cell r="I398">
            <v>7926262</v>
          </cell>
          <cell r="J398">
            <v>2064179</v>
          </cell>
          <cell r="K398">
            <v>2000550</v>
          </cell>
          <cell r="L398">
            <v>11990991</v>
          </cell>
          <cell r="M398">
            <v>7451853</v>
          </cell>
          <cell r="N398">
            <v>3117197</v>
          </cell>
          <cell r="O398">
            <v>1685028</v>
          </cell>
          <cell r="P398">
            <v>12254078</v>
          </cell>
          <cell r="T398">
            <v>0</v>
          </cell>
          <cell r="U398">
            <v>35611503</v>
          </cell>
          <cell r="X398">
            <v>0</v>
          </cell>
          <cell r="Y398">
            <v>35611503</v>
          </cell>
          <cell r="AB398">
            <v>569</v>
          </cell>
          <cell r="AC398">
            <v>13</v>
          </cell>
          <cell r="AD398" t="str">
            <v>REGIMEN DE PEQUEÑOS CONT 100%(048)</v>
          </cell>
          <cell r="AE398">
            <v>1685028</v>
          </cell>
          <cell r="AF398">
            <v>35611503</v>
          </cell>
        </row>
        <row r="399">
          <cell r="A399">
            <v>56914</v>
          </cell>
          <cell r="B399">
            <v>569</v>
          </cell>
          <cell r="C399">
            <v>14</v>
          </cell>
          <cell r="D399" t="str">
            <v>SUB.POR BENEFICIOS FISCALES IVA 100%</v>
          </cell>
          <cell r="H399">
            <v>0</v>
          </cell>
          <cell r="L399">
            <v>0</v>
          </cell>
          <cell r="M399">
            <v>-2738992</v>
          </cell>
          <cell r="N399">
            <v>-1518107</v>
          </cell>
          <cell r="O399">
            <v>-650717</v>
          </cell>
          <cell r="P399">
            <v>-4907816</v>
          </cell>
          <cell r="T399">
            <v>0</v>
          </cell>
          <cell r="U399">
            <v>-4907816</v>
          </cell>
          <cell r="X399">
            <v>0</v>
          </cell>
          <cell r="Y399">
            <v>-4907816</v>
          </cell>
          <cell r="AB399">
            <v>569</v>
          </cell>
          <cell r="AC399">
            <v>14</v>
          </cell>
          <cell r="AD399" t="str">
            <v>SUB.POR BENEFICIOS FISCALES IVA 100%</v>
          </cell>
          <cell r="AE399">
            <v>-650717</v>
          </cell>
          <cell r="AF399">
            <v>-4907816</v>
          </cell>
        </row>
        <row r="400">
          <cell r="B400">
            <v>569</v>
          </cell>
          <cell r="C400">
            <v>0</v>
          </cell>
          <cell r="D400" t="str">
            <v>TOTAL IMPUESTO AL VALOR AGREGADO</v>
          </cell>
          <cell r="E400">
            <v>7377182</v>
          </cell>
          <cell r="F400">
            <v>2384018.08</v>
          </cell>
          <cell r="G400">
            <v>1618224</v>
          </cell>
          <cell r="H400">
            <v>11379424.08</v>
          </cell>
          <cell r="I400">
            <v>7926262</v>
          </cell>
          <cell r="J400">
            <v>2064179</v>
          </cell>
          <cell r="K400">
            <v>2000550</v>
          </cell>
          <cell r="L400">
            <v>11990991</v>
          </cell>
          <cell r="M400">
            <v>4737011.2</v>
          </cell>
          <cell r="N400">
            <v>1599090</v>
          </cell>
          <cell r="O400">
            <v>1034311</v>
          </cell>
          <cell r="P400">
            <v>7370412.2000000002</v>
          </cell>
          <cell r="T400">
            <v>0</v>
          </cell>
          <cell r="U400">
            <v>30740827.280000001</v>
          </cell>
          <cell r="X400">
            <v>0</v>
          </cell>
          <cell r="Y400">
            <v>30740827.280000001</v>
          </cell>
          <cell r="AB400">
            <v>569</v>
          </cell>
          <cell r="AC400">
            <v>0</v>
          </cell>
          <cell r="AD400" t="str">
            <v>TOTAL IMPUESTO AL VALOR AGREGADO</v>
          </cell>
          <cell r="AE400">
            <v>1034311</v>
          </cell>
          <cell r="AF400">
            <v>30740827.280000001</v>
          </cell>
        </row>
        <row r="401">
          <cell r="A401">
            <v>57400</v>
          </cell>
          <cell r="B401">
            <v>574</v>
          </cell>
          <cell r="C401">
            <v>0</v>
          </cell>
          <cell r="D401" t="str">
            <v>TOTAL GASTOS DE EJECUCION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T401">
            <v>0</v>
          </cell>
          <cell r="U401">
            <v>0</v>
          </cell>
          <cell r="X401">
            <v>0</v>
          </cell>
          <cell r="Y401">
            <v>0</v>
          </cell>
          <cell r="AB401">
            <v>574</v>
          </cell>
          <cell r="AC401">
            <v>0</v>
          </cell>
          <cell r="AD401" t="str">
            <v>GASTOS DE EJECUCION</v>
          </cell>
          <cell r="AE401">
            <v>0</v>
          </cell>
          <cell r="AF401">
            <v>0</v>
          </cell>
        </row>
        <row r="402">
          <cell r="A402">
            <v>57401</v>
          </cell>
          <cell r="B402">
            <v>574</v>
          </cell>
          <cell r="C402">
            <v>1</v>
          </cell>
          <cell r="D402" t="str">
            <v>GASTOS DE EJECUCION ISAN</v>
          </cell>
          <cell r="E402">
            <v>0</v>
          </cell>
          <cell r="F402">
            <v>1140</v>
          </cell>
          <cell r="G402">
            <v>0</v>
          </cell>
          <cell r="H402">
            <v>1140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380</v>
          </cell>
          <cell r="O402">
            <v>56</v>
          </cell>
          <cell r="P402">
            <v>436</v>
          </cell>
          <cell r="T402">
            <v>0</v>
          </cell>
          <cell r="U402">
            <v>1576</v>
          </cell>
          <cell r="X402">
            <v>0</v>
          </cell>
          <cell r="Y402">
            <v>1576</v>
          </cell>
          <cell r="AB402">
            <v>574</v>
          </cell>
          <cell r="AC402">
            <v>1</v>
          </cell>
          <cell r="AD402" t="str">
            <v>GASTOS DE EJECUCION ISAN</v>
          </cell>
          <cell r="AE402">
            <v>56</v>
          </cell>
          <cell r="AF402">
            <v>1576</v>
          </cell>
        </row>
        <row r="403">
          <cell r="A403">
            <v>57403</v>
          </cell>
          <cell r="B403">
            <v>574</v>
          </cell>
          <cell r="C403">
            <v>3</v>
          </cell>
          <cell r="D403" t="str">
            <v>GASTOS DE EJEC.VIG.DE OBLIGACIONES 100%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T403">
            <v>0</v>
          </cell>
          <cell r="U403">
            <v>0</v>
          </cell>
          <cell r="X403">
            <v>0</v>
          </cell>
          <cell r="Y403">
            <v>0</v>
          </cell>
          <cell r="AB403">
            <v>574</v>
          </cell>
          <cell r="AC403">
            <v>3</v>
          </cell>
          <cell r="AD403" t="str">
            <v>GASTOS DE EJEC.VIG.DE OBLIGACIONES 100%</v>
          </cell>
          <cell r="AE403">
            <v>0</v>
          </cell>
          <cell r="AF403">
            <v>0</v>
          </cell>
        </row>
        <row r="404">
          <cell r="A404">
            <v>57404</v>
          </cell>
          <cell r="B404">
            <v>574</v>
          </cell>
          <cell r="C404">
            <v>4</v>
          </cell>
          <cell r="D404" t="str">
            <v>GASTOS DE EJECUCION IMP. SOBRE TENENCIA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T404">
            <v>0</v>
          </cell>
          <cell r="U404">
            <v>0</v>
          </cell>
          <cell r="X404">
            <v>0</v>
          </cell>
          <cell r="Y404">
            <v>0</v>
          </cell>
          <cell r="AB404">
            <v>574</v>
          </cell>
          <cell r="AC404">
            <v>4</v>
          </cell>
          <cell r="AD404" t="str">
            <v>GASTOS DE EJECUCION IMP. SOBRE TENENCIA</v>
          </cell>
          <cell r="AE404">
            <v>0</v>
          </cell>
          <cell r="AF404">
            <v>0</v>
          </cell>
        </row>
        <row r="405">
          <cell r="A405">
            <v>57405</v>
          </cell>
          <cell r="B405">
            <v>574</v>
          </cell>
          <cell r="C405">
            <v>5</v>
          </cell>
          <cell r="D405" t="str">
            <v>GASTOS DE EJEC.DE CREDITOS FIS.FEDERALES</v>
          </cell>
          <cell r="E405">
            <v>3511.77</v>
          </cell>
          <cell r="F405">
            <v>2653.51</v>
          </cell>
          <cell r="G405">
            <v>44450.2</v>
          </cell>
          <cell r="H405">
            <v>50615.479999999996</v>
          </cell>
          <cell r="I405">
            <v>33541.839999999997</v>
          </cell>
          <cell r="J405">
            <v>54413.120000000003</v>
          </cell>
          <cell r="K405">
            <v>53195.53</v>
          </cell>
          <cell r="L405">
            <v>141150.49</v>
          </cell>
          <cell r="M405">
            <v>54867.83</v>
          </cell>
          <cell r="N405">
            <v>48430</v>
          </cell>
          <cell r="O405">
            <v>2400</v>
          </cell>
          <cell r="P405">
            <v>105697.83</v>
          </cell>
          <cell r="T405">
            <v>0</v>
          </cell>
          <cell r="U405">
            <v>297463.8</v>
          </cell>
          <cell r="X405">
            <v>0</v>
          </cell>
          <cell r="Y405">
            <v>297463.8</v>
          </cell>
          <cell r="AB405">
            <v>574</v>
          </cell>
          <cell r="AC405">
            <v>5</v>
          </cell>
          <cell r="AD405" t="str">
            <v>GASTOS DE EJEC.DE CREDITOS FIS.FEDERALES</v>
          </cell>
          <cell r="AE405">
            <v>2400</v>
          </cell>
          <cell r="AF405">
            <v>297463.8</v>
          </cell>
        </row>
        <row r="406">
          <cell r="A406">
            <v>57406</v>
          </cell>
          <cell r="B406">
            <v>574</v>
          </cell>
          <cell r="C406">
            <v>6</v>
          </cell>
          <cell r="D406" t="str">
            <v>GASTOS DE EJEC.IMP.S/TENENCIA REZAGO</v>
          </cell>
          <cell r="E406">
            <v>609</v>
          </cell>
          <cell r="F406">
            <v>0</v>
          </cell>
          <cell r="G406">
            <v>0</v>
          </cell>
          <cell r="H406">
            <v>609</v>
          </cell>
          <cell r="I406">
            <v>0</v>
          </cell>
          <cell r="J406">
            <v>609</v>
          </cell>
          <cell r="K406">
            <v>0</v>
          </cell>
          <cell r="L406">
            <v>609</v>
          </cell>
          <cell r="M406">
            <v>0</v>
          </cell>
          <cell r="N406">
            <v>30</v>
          </cell>
          <cell r="O406">
            <v>0</v>
          </cell>
          <cell r="P406">
            <v>30</v>
          </cell>
          <cell r="T406">
            <v>0</v>
          </cell>
          <cell r="U406">
            <v>1248</v>
          </cell>
          <cell r="X406">
            <v>0</v>
          </cell>
          <cell r="Y406">
            <v>1248</v>
          </cell>
          <cell r="AB406">
            <v>574</v>
          </cell>
          <cell r="AC406">
            <v>6</v>
          </cell>
          <cell r="AD406" t="str">
            <v>GASTOS DE EJEC.IMP.S/TENENCIA REZAGO</v>
          </cell>
          <cell r="AE406">
            <v>0</v>
          </cell>
          <cell r="AF406">
            <v>1248</v>
          </cell>
        </row>
        <row r="407">
          <cell r="A407">
            <v>57407</v>
          </cell>
          <cell r="B407">
            <v>574</v>
          </cell>
          <cell r="C407">
            <v>7</v>
          </cell>
          <cell r="D407" t="str">
            <v>GASTOS DE EJECUCION ISAN REZAGO</v>
          </cell>
          <cell r="E407">
            <v>30</v>
          </cell>
          <cell r="F407">
            <v>0</v>
          </cell>
          <cell r="G407">
            <v>380</v>
          </cell>
          <cell r="H407">
            <v>410</v>
          </cell>
          <cell r="I407">
            <v>0</v>
          </cell>
          <cell r="J407">
            <v>380</v>
          </cell>
          <cell r="K407">
            <v>1900</v>
          </cell>
          <cell r="L407">
            <v>2280</v>
          </cell>
          <cell r="M407">
            <v>380</v>
          </cell>
          <cell r="N407">
            <v>0</v>
          </cell>
          <cell r="O407">
            <v>0</v>
          </cell>
          <cell r="P407">
            <v>380</v>
          </cell>
          <cell r="T407">
            <v>0</v>
          </cell>
          <cell r="U407">
            <v>3070</v>
          </cell>
          <cell r="X407">
            <v>0</v>
          </cell>
          <cell r="Y407">
            <v>3070</v>
          </cell>
          <cell r="AB407">
            <v>574</v>
          </cell>
          <cell r="AC407">
            <v>7</v>
          </cell>
          <cell r="AD407" t="str">
            <v>GASTOS DE EJECUCION ISAN REZAGO</v>
          </cell>
          <cell r="AE407">
            <v>0</v>
          </cell>
          <cell r="AF407">
            <v>3070</v>
          </cell>
        </row>
        <row r="408">
          <cell r="A408">
            <v>57408</v>
          </cell>
          <cell r="B408">
            <v>574</v>
          </cell>
          <cell r="C408">
            <v>8</v>
          </cell>
          <cell r="D408" t="str">
            <v>GASTOS DE EJEC.DE MULTAS FED.NO FISCALES</v>
          </cell>
          <cell r="E408">
            <v>56767.27</v>
          </cell>
          <cell r="F408">
            <v>101771.04</v>
          </cell>
          <cell r="G408">
            <v>46523.43</v>
          </cell>
          <cell r="H408">
            <v>205061.74</v>
          </cell>
          <cell r="I408">
            <v>27071.14</v>
          </cell>
          <cell r="J408">
            <v>85462.59</v>
          </cell>
          <cell r="K408">
            <v>85419.32</v>
          </cell>
          <cell r="L408">
            <v>197953.05</v>
          </cell>
          <cell r="M408">
            <v>84742.49</v>
          </cell>
          <cell r="N408">
            <v>150828.28</v>
          </cell>
          <cell r="O408">
            <v>114955.99</v>
          </cell>
          <cell r="P408">
            <v>350526.76</v>
          </cell>
          <cell r="T408">
            <v>0</v>
          </cell>
          <cell r="U408">
            <v>753541.55</v>
          </cell>
          <cell r="X408">
            <v>0</v>
          </cell>
          <cell r="Y408">
            <v>753541.55</v>
          </cell>
          <cell r="AB408">
            <v>574</v>
          </cell>
          <cell r="AC408">
            <v>8</v>
          </cell>
          <cell r="AD408" t="str">
            <v>GASTOS DE EJEC.DE MULTAS FED.NO FISCALES</v>
          </cell>
          <cell r="AE408">
            <v>114955.99</v>
          </cell>
          <cell r="AF408">
            <v>753541.55</v>
          </cell>
        </row>
        <row r="409">
          <cell r="B409">
            <v>574</v>
          </cell>
          <cell r="C409">
            <v>0</v>
          </cell>
          <cell r="D409" t="str">
            <v>GASTOS DE EJECUCION</v>
          </cell>
          <cell r="E409">
            <v>60918.04</v>
          </cell>
          <cell r="F409">
            <v>105564.55</v>
          </cell>
          <cell r="G409">
            <v>91353.63</v>
          </cell>
          <cell r="H409">
            <v>257836.22</v>
          </cell>
          <cell r="I409">
            <v>60612.98</v>
          </cell>
          <cell r="J409">
            <v>140864.71</v>
          </cell>
          <cell r="K409">
            <v>140514.85</v>
          </cell>
          <cell r="L409">
            <v>341992.54000000004</v>
          </cell>
          <cell r="M409">
            <v>139990.32</v>
          </cell>
          <cell r="N409">
            <v>199668.28</v>
          </cell>
          <cell r="O409">
            <v>117411.99</v>
          </cell>
          <cell r="P409">
            <v>457070.58999999997</v>
          </cell>
          <cell r="T409">
            <v>0</v>
          </cell>
          <cell r="U409">
            <v>1056899.3500000001</v>
          </cell>
          <cell r="X409">
            <v>0</v>
          </cell>
          <cell r="Y409">
            <v>1056899.3500000001</v>
          </cell>
          <cell r="AB409">
            <v>574</v>
          </cell>
          <cell r="AC409">
            <v>0</v>
          </cell>
          <cell r="AD409" t="str">
            <v>GASTOS DE EJECUCION</v>
          </cell>
          <cell r="AE409">
            <v>117411.99</v>
          </cell>
          <cell r="AF409">
            <v>1056899.3500000001</v>
          </cell>
        </row>
        <row r="410">
          <cell r="A410">
            <v>57500</v>
          </cell>
          <cell r="B410">
            <v>575</v>
          </cell>
          <cell r="C410">
            <v>0</v>
          </cell>
          <cell r="D410" t="str">
            <v>TOTAL MULTAS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T410">
            <v>0</v>
          </cell>
          <cell r="U410">
            <v>0</v>
          </cell>
          <cell r="X410">
            <v>0</v>
          </cell>
          <cell r="Y410">
            <v>0</v>
          </cell>
          <cell r="AB410">
            <v>575</v>
          </cell>
          <cell r="AC410">
            <v>0</v>
          </cell>
          <cell r="AD410" t="str">
            <v>MULTAS</v>
          </cell>
          <cell r="AE410">
            <v>0</v>
          </cell>
          <cell r="AF410">
            <v>0</v>
          </cell>
        </row>
        <row r="411">
          <cell r="A411">
            <v>57502</v>
          </cell>
          <cell r="B411">
            <v>575</v>
          </cell>
          <cell r="C411">
            <v>2</v>
          </cell>
          <cell r="D411" t="str">
            <v>MULTAS ISR,IA,IVA FISCALIZACION 100%</v>
          </cell>
          <cell r="E411">
            <v>91912.8</v>
          </cell>
          <cell r="F411">
            <v>90101.27</v>
          </cell>
          <cell r="G411">
            <v>89472.91</v>
          </cell>
          <cell r="H411">
            <v>271486.98</v>
          </cell>
          <cell r="I411">
            <v>184050.87</v>
          </cell>
          <cell r="J411">
            <v>55729.26</v>
          </cell>
          <cell r="K411">
            <v>122605.43</v>
          </cell>
          <cell r="L411">
            <v>362385.56</v>
          </cell>
          <cell r="M411">
            <v>328242.62</v>
          </cell>
          <cell r="N411">
            <v>104983.01</v>
          </cell>
          <cell r="O411">
            <v>67823.63</v>
          </cell>
          <cell r="P411">
            <v>501049.26</v>
          </cell>
          <cell r="T411">
            <v>0</v>
          </cell>
          <cell r="U411">
            <v>1134921.8</v>
          </cell>
          <cell r="X411">
            <v>0</v>
          </cell>
          <cell r="Y411">
            <v>1134921.8</v>
          </cell>
          <cell r="AB411">
            <v>575</v>
          </cell>
          <cell r="AC411">
            <v>2</v>
          </cell>
          <cell r="AD411" t="str">
            <v>MULTAS ISR,IA,IVA FISCALIZACION 100%</v>
          </cell>
          <cell r="AE411">
            <v>67823.63</v>
          </cell>
          <cell r="AF411">
            <v>1134921.8</v>
          </cell>
        </row>
        <row r="412">
          <cell r="A412">
            <v>57503</v>
          </cell>
          <cell r="B412">
            <v>575</v>
          </cell>
          <cell r="C412">
            <v>3</v>
          </cell>
          <cell r="D412" t="str">
            <v>MULTAS ISR,IA,IVA VIG OBLIGACIONES 100%</v>
          </cell>
          <cell r="E412">
            <v>90</v>
          </cell>
          <cell r="F412">
            <v>490</v>
          </cell>
          <cell r="G412">
            <v>60</v>
          </cell>
          <cell r="H412">
            <v>640</v>
          </cell>
          <cell r="I412">
            <v>0</v>
          </cell>
          <cell r="J412">
            <v>760</v>
          </cell>
          <cell r="K412">
            <v>13822</v>
          </cell>
          <cell r="L412">
            <v>14582</v>
          </cell>
          <cell r="M412">
            <v>1900</v>
          </cell>
          <cell r="N412">
            <v>31500</v>
          </cell>
          <cell r="O412">
            <v>109190</v>
          </cell>
          <cell r="P412">
            <v>142590</v>
          </cell>
          <cell r="T412">
            <v>0</v>
          </cell>
          <cell r="U412">
            <v>157812</v>
          </cell>
          <cell r="X412">
            <v>0</v>
          </cell>
          <cell r="Y412">
            <v>157812</v>
          </cell>
          <cell r="AB412">
            <v>575</v>
          </cell>
          <cell r="AC412">
            <v>3</v>
          </cell>
          <cell r="AD412" t="str">
            <v>MULTAS ISR,IA,IVA VIG OBLIGACIONES 100%</v>
          </cell>
          <cell r="AE412">
            <v>109190</v>
          </cell>
          <cell r="AF412">
            <v>157812</v>
          </cell>
        </row>
        <row r="413">
          <cell r="A413">
            <v>57505</v>
          </cell>
          <cell r="B413">
            <v>575</v>
          </cell>
          <cell r="C413">
            <v>5</v>
          </cell>
          <cell r="D413" t="str">
            <v>MULTAS POR CORRECCION FISCAL 100%</v>
          </cell>
          <cell r="E413">
            <v>9659.8799999999992</v>
          </cell>
          <cell r="F413">
            <v>0</v>
          </cell>
          <cell r="G413">
            <v>0</v>
          </cell>
          <cell r="H413">
            <v>9659.8799999999992</v>
          </cell>
          <cell r="I413">
            <v>0</v>
          </cell>
          <cell r="J413">
            <v>782.75</v>
          </cell>
          <cell r="K413">
            <v>0</v>
          </cell>
          <cell r="L413">
            <v>782.75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T413">
            <v>0</v>
          </cell>
          <cell r="U413">
            <v>10442.629999999999</v>
          </cell>
          <cell r="X413">
            <v>0</v>
          </cell>
          <cell r="Y413">
            <v>10442.629999999999</v>
          </cell>
          <cell r="AB413">
            <v>575</v>
          </cell>
          <cell r="AC413">
            <v>5</v>
          </cell>
          <cell r="AD413" t="str">
            <v>MULTAS POR CORRECCION FISCAL 100%</v>
          </cell>
          <cell r="AE413">
            <v>0</v>
          </cell>
          <cell r="AF413">
            <v>10442.629999999999</v>
          </cell>
        </row>
        <row r="414">
          <cell r="A414">
            <v>57507</v>
          </cell>
          <cell r="B414">
            <v>575</v>
          </cell>
          <cell r="C414">
            <v>7</v>
          </cell>
          <cell r="D414" t="str">
            <v>MULTAS IMP S/TENENCIA CTRL.DE OBLIG 100%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T414">
            <v>0</v>
          </cell>
          <cell r="U414">
            <v>0</v>
          </cell>
          <cell r="X414">
            <v>0</v>
          </cell>
          <cell r="Y414">
            <v>0</v>
          </cell>
          <cell r="AB414">
            <v>575</v>
          </cell>
          <cell r="AC414">
            <v>7</v>
          </cell>
          <cell r="AD414" t="str">
            <v>MULTAS IMP S/TENENCIA CTRL.DE OBLIG 100%</v>
          </cell>
          <cell r="AE414">
            <v>0</v>
          </cell>
          <cell r="AF414">
            <v>0</v>
          </cell>
        </row>
        <row r="415">
          <cell r="A415">
            <v>57508</v>
          </cell>
          <cell r="B415">
            <v>575</v>
          </cell>
          <cell r="C415">
            <v>8</v>
          </cell>
          <cell r="D415" t="str">
            <v>MULTAS ISR 5% S/ENAJ.DE INMUEBLES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T415">
            <v>0</v>
          </cell>
          <cell r="U415">
            <v>0</v>
          </cell>
          <cell r="X415">
            <v>0</v>
          </cell>
          <cell r="Y415">
            <v>0</v>
          </cell>
          <cell r="AB415">
            <v>575</v>
          </cell>
          <cell r="AC415">
            <v>8</v>
          </cell>
          <cell r="AD415" t="str">
            <v>MULTAS ISR 5% S/ENAJ.DE INMUEBLES</v>
          </cell>
          <cell r="AE415">
            <v>0</v>
          </cell>
          <cell r="AF415">
            <v>0</v>
          </cell>
        </row>
        <row r="416">
          <cell r="A416">
            <v>57509</v>
          </cell>
          <cell r="B416">
            <v>575</v>
          </cell>
          <cell r="C416">
            <v>9</v>
          </cell>
          <cell r="D416" t="str">
            <v>MULTAS IMP.S/TENENCIA CTRL.OBLIG.REZAGO</v>
          </cell>
          <cell r="E416">
            <v>2436</v>
          </cell>
          <cell r="F416">
            <v>4872</v>
          </cell>
          <cell r="G416">
            <v>2436</v>
          </cell>
          <cell r="H416">
            <v>9744</v>
          </cell>
          <cell r="I416">
            <v>1827</v>
          </cell>
          <cell r="J416">
            <v>1827</v>
          </cell>
          <cell r="K416">
            <v>3045</v>
          </cell>
          <cell r="L416">
            <v>6699</v>
          </cell>
          <cell r="M416">
            <v>1827</v>
          </cell>
          <cell r="N416">
            <v>4263</v>
          </cell>
          <cell r="O416">
            <v>1827</v>
          </cell>
          <cell r="P416">
            <v>7917</v>
          </cell>
          <cell r="T416">
            <v>0</v>
          </cell>
          <cell r="U416">
            <v>24360</v>
          </cell>
          <cell r="X416">
            <v>0</v>
          </cell>
          <cell r="Y416">
            <v>24360</v>
          </cell>
          <cell r="AB416">
            <v>575</v>
          </cell>
          <cell r="AC416">
            <v>9</v>
          </cell>
          <cell r="AD416" t="str">
            <v>MULTAS IMP.S/TENENCIA CTRL.OBLIG.REZAGO</v>
          </cell>
          <cell r="AE416">
            <v>1827</v>
          </cell>
          <cell r="AF416">
            <v>24360</v>
          </cell>
        </row>
        <row r="417">
          <cell r="A417">
            <v>57510</v>
          </cell>
          <cell r="B417">
            <v>575</v>
          </cell>
          <cell r="C417">
            <v>10</v>
          </cell>
          <cell r="D417" t="str">
            <v>MULTAS ISR 5% REGIMEN INTERMEDIO 100%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T417">
            <v>0</v>
          </cell>
          <cell r="U417">
            <v>0</v>
          </cell>
          <cell r="X417">
            <v>0</v>
          </cell>
          <cell r="Y417">
            <v>0</v>
          </cell>
          <cell r="AB417">
            <v>575</v>
          </cell>
          <cell r="AC417">
            <v>10</v>
          </cell>
          <cell r="AD417" t="str">
            <v>MULTAS ISR 5% REGIMEN INTERMEDIO 100%</v>
          </cell>
          <cell r="AE417">
            <v>0</v>
          </cell>
          <cell r="AF417">
            <v>0</v>
          </cell>
        </row>
        <row r="418">
          <cell r="B418">
            <v>575</v>
          </cell>
          <cell r="C418">
            <v>0</v>
          </cell>
          <cell r="D418" t="str">
            <v>MULTAS</v>
          </cell>
          <cell r="E418">
            <v>104098.68</v>
          </cell>
          <cell r="F418">
            <v>95463.27</v>
          </cell>
          <cell r="G418">
            <v>91968.91</v>
          </cell>
          <cell r="H418">
            <v>291530.86</v>
          </cell>
          <cell r="I418">
            <v>185877.87</v>
          </cell>
          <cell r="J418">
            <v>59099.01</v>
          </cell>
          <cell r="K418">
            <v>139472.43</v>
          </cell>
          <cell r="L418">
            <v>384449.31</v>
          </cell>
          <cell r="M418">
            <v>331969.62</v>
          </cell>
          <cell r="N418">
            <v>140746.01</v>
          </cell>
          <cell r="O418">
            <v>178840.63</v>
          </cell>
          <cell r="P418">
            <v>651556.26</v>
          </cell>
          <cell r="T418">
            <v>0</v>
          </cell>
          <cell r="U418">
            <v>1327536.4300000002</v>
          </cell>
          <cell r="X418">
            <v>0</v>
          </cell>
          <cell r="Y418">
            <v>1327536.43</v>
          </cell>
          <cell r="AB418">
            <v>575</v>
          </cell>
          <cell r="AC418">
            <v>0</v>
          </cell>
          <cell r="AD418" t="str">
            <v>MULTAS</v>
          </cell>
          <cell r="AE418">
            <v>178840.63</v>
          </cell>
          <cell r="AF418">
            <v>1327536.43</v>
          </cell>
        </row>
        <row r="419">
          <cell r="A419">
            <v>57600</v>
          </cell>
          <cell r="B419">
            <v>576</v>
          </cell>
          <cell r="C419">
            <v>0</v>
          </cell>
          <cell r="D419" t="str">
            <v>TOTAL RECARGOS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T419">
            <v>0</v>
          </cell>
          <cell r="U419">
            <v>0</v>
          </cell>
          <cell r="X419">
            <v>0</v>
          </cell>
          <cell r="Y419">
            <v>0</v>
          </cell>
          <cell r="AB419">
            <v>576</v>
          </cell>
          <cell r="AC419">
            <v>0</v>
          </cell>
          <cell r="AD419" t="str">
            <v>RECARGOS</v>
          </cell>
          <cell r="AE419">
            <v>0</v>
          </cell>
          <cell r="AF419">
            <v>0</v>
          </cell>
        </row>
        <row r="420">
          <cell r="A420">
            <v>57604</v>
          </cell>
          <cell r="B420">
            <v>576</v>
          </cell>
          <cell r="C420">
            <v>4</v>
          </cell>
          <cell r="D420" t="str">
            <v>INTERESES POR PLAZO (98%)</v>
          </cell>
          <cell r="E420">
            <v>1083.04</v>
          </cell>
          <cell r="F420">
            <v>1311.37</v>
          </cell>
          <cell r="G420">
            <v>1669.35</v>
          </cell>
          <cell r="H420">
            <v>4063.7599999999998</v>
          </cell>
          <cell r="I420">
            <v>1242.9100000000001</v>
          </cell>
          <cell r="J420">
            <v>1404.15</v>
          </cell>
          <cell r="K420">
            <v>1054.58</v>
          </cell>
          <cell r="L420">
            <v>3701.6400000000003</v>
          </cell>
          <cell r="M420">
            <v>1064.92</v>
          </cell>
          <cell r="N420">
            <v>1175.83</v>
          </cell>
          <cell r="O420">
            <v>992.25</v>
          </cell>
          <cell r="P420">
            <v>3233</v>
          </cell>
          <cell r="T420">
            <v>0</v>
          </cell>
          <cell r="U420">
            <v>10998.4</v>
          </cell>
          <cell r="X420">
            <v>0</v>
          </cell>
          <cell r="Y420">
            <v>10998.4</v>
          </cell>
          <cell r="AB420">
            <v>576</v>
          </cell>
          <cell r="AC420">
            <v>4</v>
          </cell>
          <cell r="AD420" t="str">
            <v>INTERESES POR PLAZO (98%)</v>
          </cell>
          <cell r="AE420">
            <v>992.25</v>
          </cell>
          <cell r="AF420">
            <v>10998.4</v>
          </cell>
        </row>
        <row r="421">
          <cell r="A421">
            <v>57605</v>
          </cell>
          <cell r="B421">
            <v>576</v>
          </cell>
          <cell r="C421">
            <v>5</v>
          </cell>
          <cell r="D421" t="str">
            <v>RECARGOS ISR 100%</v>
          </cell>
          <cell r="E421">
            <v>0</v>
          </cell>
          <cell r="F421">
            <v>2277.1799999999998</v>
          </cell>
          <cell r="G421">
            <v>0</v>
          </cell>
          <cell r="H421">
            <v>2277.1799999999998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T421">
            <v>0</v>
          </cell>
          <cell r="U421">
            <v>2277.1799999999998</v>
          </cell>
          <cell r="X421">
            <v>0</v>
          </cell>
          <cell r="Y421">
            <v>2277.1799999999998</v>
          </cell>
          <cell r="AB421">
            <v>576</v>
          </cell>
          <cell r="AC421">
            <v>5</v>
          </cell>
          <cell r="AD421" t="str">
            <v>RECARGOS ISR 100%</v>
          </cell>
          <cell r="AE421">
            <v>0</v>
          </cell>
          <cell r="AF421">
            <v>2277.1799999999998</v>
          </cell>
        </row>
        <row r="422">
          <cell r="A422">
            <v>57608</v>
          </cell>
          <cell r="B422">
            <v>576</v>
          </cell>
          <cell r="C422">
            <v>8</v>
          </cell>
          <cell r="D422" t="str">
            <v>RECARGOS ISR REPECOS 100%</v>
          </cell>
          <cell r="E422">
            <v>108939</v>
          </cell>
          <cell r="F422">
            <v>86185</v>
          </cell>
          <cell r="G422">
            <v>103046</v>
          </cell>
          <cell r="H422">
            <v>298170</v>
          </cell>
          <cell r="I422">
            <v>117180</v>
          </cell>
          <cell r="J422">
            <v>150413</v>
          </cell>
          <cell r="K422">
            <v>162005</v>
          </cell>
          <cell r="L422">
            <v>429598</v>
          </cell>
          <cell r="M422">
            <v>101580</v>
          </cell>
          <cell r="N422">
            <v>133413</v>
          </cell>
          <cell r="O422">
            <v>99300</v>
          </cell>
          <cell r="P422">
            <v>334293</v>
          </cell>
          <cell r="T422">
            <v>0</v>
          </cell>
          <cell r="U422">
            <v>1062061</v>
          </cell>
          <cell r="X422">
            <v>0</v>
          </cell>
          <cell r="Y422">
            <v>1062061</v>
          </cell>
          <cell r="AB422">
            <v>576</v>
          </cell>
          <cell r="AC422">
            <v>8</v>
          </cell>
          <cell r="AD422" t="str">
            <v>RECARGOS ISR REPECOS 100%</v>
          </cell>
          <cell r="AE422">
            <v>99300</v>
          </cell>
          <cell r="AF422">
            <v>1062061</v>
          </cell>
        </row>
        <row r="423">
          <cell r="A423">
            <v>57609</v>
          </cell>
          <cell r="B423">
            <v>576</v>
          </cell>
          <cell r="C423">
            <v>9</v>
          </cell>
          <cell r="D423" t="str">
            <v>RECARGOS IVA REPECOS 100%</v>
          </cell>
          <cell r="E423">
            <v>129776</v>
          </cell>
          <cell r="F423">
            <v>99169</v>
          </cell>
          <cell r="G423">
            <v>116638</v>
          </cell>
          <cell r="H423">
            <v>345583</v>
          </cell>
          <cell r="I423">
            <v>122702</v>
          </cell>
          <cell r="J423">
            <v>160026</v>
          </cell>
          <cell r="K423">
            <v>176375</v>
          </cell>
          <cell r="L423">
            <v>459103</v>
          </cell>
          <cell r="M423">
            <v>95094</v>
          </cell>
          <cell r="N423">
            <v>123414</v>
          </cell>
          <cell r="O423">
            <v>104855</v>
          </cell>
          <cell r="P423">
            <v>323363</v>
          </cell>
          <cell r="T423">
            <v>0</v>
          </cell>
          <cell r="U423">
            <v>1128049</v>
          </cell>
          <cell r="X423">
            <v>0</v>
          </cell>
          <cell r="Y423">
            <v>1128049</v>
          </cell>
          <cell r="AB423">
            <v>576</v>
          </cell>
          <cell r="AC423">
            <v>9</v>
          </cell>
          <cell r="AD423" t="str">
            <v>RECARGOS IVA REPECOS 100%</v>
          </cell>
          <cell r="AE423">
            <v>104855</v>
          </cell>
          <cell r="AF423">
            <v>1128049</v>
          </cell>
        </row>
        <row r="424">
          <cell r="A424">
            <v>57610</v>
          </cell>
          <cell r="B424">
            <v>576</v>
          </cell>
          <cell r="C424">
            <v>10</v>
          </cell>
          <cell r="D424" t="str">
            <v>INT.POR PLAZO CREDITOS FISCALIZACION 75%</v>
          </cell>
          <cell r="E424">
            <v>1643.15</v>
          </cell>
          <cell r="F424">
            <v>3721.66</v>
          </cell>
          <cell r="G424">
            <v>26539.31</v>
          </cell>
          <cell r="H424">
            <v>31904.120000000003</v>
          </cell>
          <cell r="I424">
            <v>1643.15</v>
          </cell>
          <cell r="J424">
            <v>1643.15</v>
          </cell>
          <cell r="K424">
            <v>1643.15</v>
          </cell>
          <cell r="L424">
            <v>4929.4500000000007</v>
          </cell>
          <cell r="M424">
            <v>13183.82</v>
          </cell>
          <cell r="N424">
            <v>1643.15</v>
          </cell>
          <cell r="O424">
            <v>1643.15</v>
          </cell>
          <cell r="P424">
            <v>16470.12</v>
          </cell>
          <cell r="T424">
            <v>0</v>
          </cell>
          <cell r="U424">
            <v>53303.69</v>
          </cell>
          <cell r="X424">
            <v>0</v>
          </cell>
          <cell r="Y424">
            <v>53303.69</v>
          </cell>
          <cell r="AB424">
            <v>576</v>
          </cell>
          <cell r="AC424">
            <v>10</v>
          </cell>
          <cell r="AD424" t="str">
            <v>INT.POR PLAZO CREDITOS FISCALIZACION 75%</v>
          </cell>
          <cell r="AE424">
            <v>1643.15</v>
          </cell>
          <cell r="AF424">
            <v>53303.69</v>
          </cell>
        </row>
        <row r="425">
          <cell r="A425">
            <v>57611</v>
          </cell>
          <cell r="B425">
            <v>576</v>
          </cell>
          <cell r="C425">
            <v>11</v>
          </cell>
          <cell r="D425" t="str">
            <v>REC.POR MORA CREDITOS FISCALIZACION 75%</v>
          </cell>
          <cell r="E425">
            <v>91.19</v>
          </cell>
          <cell r="F425">
            <v>0</v>
          </cell>
          <cell r="G425">
            <v>0</v>
          </cell>
          <cell r="H425">
            <v>91.19</v>
          </cell>
          <cell r="I425">
            <v>91.19</v>
          </cell>
          <cell r="J425">
            <v>91.19</v>
          </cell>
          <cell r="K425">
            <v>91.19</v>
          </cell>
          <cell r="L425">
            <v>273.57</v>
          </cell>
          <cell r="M425">
            <v>91.19</v>
          </cell>
          <cell r="N425">
            <v>91.19</v>
          </cell>
          <cell r="O425">
            <v>91.19</v>
          </cell>
          <cell r="P425">
            <v>273.57</v>
          </cell>
          <cell r="T425">
            <v>0</v>
          </cell>
          <cell r="U425">
            <v>638.32999999999993</v>
          </cell>
          <cell r="X425">
            <v>0</v>
          </cell>
          <cell r="Y425">
            <v>638.33000000000004</v>
          </cell>
          <cell r="AB425">
            <v>576</v>
          </cell>
          <cell r="AC425">
            <v>11</v>
          </cell>
          <cell r="AD425" t="str">
            <v>REC.POR MORA CREDITOS FISCALIZACION 75%</v>
          </cell>
          <cell r="AE425">
            <v>91.19</v>
          </cell>
          <cell r="AF425">
            <v>638.33000000000004</v>
          </cell>
        </row>
        <row r="426">
          <cell r="A426">
            <v>57612</v>
          </cell>
          <cell r="B426">
            <v>576</v>
          </cell>
          <cell r="C426">
            <v>12</v>
          </cell>
          <cell r="D426" t="str">
            <v>RECARGOS ISR 5% S/ENAJ.DE INMUEBLES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T426">
            <v>0</v>
          </cell>
          <cell r="U426">
            <v>0</v>
          </cell>
          <cell r="X426">
            <v>0</v>
          </cell>
          <cell r="Y426">
            <v>0</v>
          </cell>
          <cell r="AB426">
            <v>576</v>
          </cell>
          <cell r="AC426">
            <v>12</v>
          </cell>
          <cell r="AD426" t="str">
            <v>RECARGOS ISR 5% S/ENAJ.DE INMUEBLES</v>
          </cell>
          <cell r="AE426">
            <v>0</v>
          </cell>
          <cell r="AF426">
            <v>0</v>
          </cell>
        </row>
        <row r="427">
          <cell r="A427">
            <v>57613</v>
          </cell>
          <cell r="B427">
            <v>576</v>
          </cell>
          <cell r="C427">
            <v>13</v>
          </cell>
          <cell r="D427" t="str">
            <v>REC.IETU REG.PEQ.CONTRIB.(REPECOS)100%</v>
          </cell>
          <cell r="E427">
            <v>136726</v>
          </cell>
          <cell r="F427">
            <v>104119</v>
          </cell>
          <cell r="G427">
            <v>110124</v>
          </cell>
          <cell r="H427">
            <v>350969</v>
          </cell>
          <cell r="I427">
            <v>145974</v>
          </cell>
          <cell r="J427">
            <v>204119</v>
          </cell>
          <cell r="K427">
            <v>211468</v>
          </cell>
          <cell r="L427">
            <v>561561</v>
          </cell>
          <cell r="M427">
            <v>135745</v>
          </cell>
          <cell r="N427">
            <v>163237</v>
          </cell>
          <cell r="O427">
            <v>169646</v>
          </cell>
          <cell r="P427">
            <v>468628</v>
          </cell>
          <cell r="T427">
            <v>0</v>
          </cell>
          <cell r="U427">
            <v>1381158</v>
          </cell>
          <cell r="X427">
            <v>0</v>
          </cell>
          <cell r="Y427">
            <v>1381158</v>
          </cell>
          <cell r="AB427">
            <v>576</v>
          </cell>
          <cell r="AC427">
            <v>13</v>
          </cell>
          <cell r="AD427" t="str">
            <v>REC.IETU REG.PEQ.CONTRIB.(REPECOS)100%</v>
          </cell>
          <cell r="AE427">
            <v>169646</v>
          </cell>
          <cell r="AF427">
            <v>1381158</v>
          </cell>
        </row>
        <row r="428">
          <cell r="A428">
            <v>57614</v>
          </cell>
          <cell r="B428">
            <v>576</v>
          </cell>
          <cell r="C428">
            <v>14</v>
          </cell>
          <cell r="D428" t="str">
            <v>RECARGOS ISR 5% REGIMEN INTERMEDIO 100%</v>
          </cell>
          <cell r="E428">
            <v>18208</v>
          </cell>
          <cell r="F428">
            <v>24562.7</v>
          </cell>
          <cell r="G428">
            <v>30313.45</v>
          </cell>
          <cell r="H428">
            <v>73084.149999999994</v>
          </cell>
          <cell r="I428">
            <v>39658.04</v>
          </cell>
          <cell r="J428">
            <v>60949.45</v>
          </cell>
          <cell r="K428">
            <v>36739.22</v>
          </cell>
          <cell r="L428">
            <v>137346.71</v>
          </cell>
          <cell r="M428">
            <v>45232.5</v>
          </cell>
          <cell r="N428">
            <v>33679.410000000003</v>
          </cell>
          <cell r="O428">
            <v>33101.99</v>
          </cell>
          <cell r="P428">
            <v>112013.9</v>
          </cell>
          <cell r="T428">
            <v>0</v>
          </cell>
          <cell r="U428">
            <v>322444.76</v>
          </cell>
          <cell r="X428">
            <v>0</v>
          </cell>
          <cell r="Y428">
            <v>322444.76</v>
          </cell>
          <cell r="AB428">
            <v>576</v>
          </cell>
          <cell r="AC428">
            <v>14</v>
          </cell>
          <cell r="AD428" t="str">
            <v>RECARGOS ISR 5% REGIMEN INTERMEDIO 100%</v>
          </cell>
          <cell r="AE428">
            <v>33101.99</v>
          </cell>
          <cell r="AF428">
            <v>322444.76</v>
          </cell>
        </row>
        <row r="429">
          <cell r="A429">
            <v>57615</v>
          </cell>
          <cell r="B429">
            <v>576</v>
          </cell>
          <cell r="C429">
            <v>15</v>
          </cell>
          <cell r="D429" t="str">
            <v>REC.DE MULTAS ADM.FED.NO FISCALES 98%</v>
          </cell>
          <cell r="E429">
            <v>165.12</v>
          </cell>
          <cell r="F429">
            <v>232.46</v>
          </cell>
          <cell r="G429">
            <v>716.37</v>
          </cell>
          <cell r="H429">
            <v>1113.95</v>
          </cell>
          <cell r="I429">
            <v>131.87</v>
          </cell>
          <cell r="J429">
            <v>257.89</v>
          </cell>
          <cell r="K429">
            <v>73.37</v>
          </cell>
          <cell r="L429">
            <v>463.13</v>
          </cell>
          <cell r="M429">
            <v>103.73</v>
          </cell>
          <cell r="N429">
            <v>172.97</v>
          </cell>
          <cell r="O429">
            <v>1093.43</v>
          </cell>
          <cell r="P429">
            <v>1370.13</v>
          </cell>
          <cell r="T429">
            <v>0</v>
          </cell>
          <cell r="U429">
            <v>2947.21</v>
          </cell>
          <cell r="X429">
            <v>0</v>
          </cell>
          <cell r="Y429">
            <v>2947.21</v>
          </cell>
          <cell r="AB429">
            <v>576</v>
          </cell>
          <cell r="AC429">
            <v>15</v>
          </cell>
          <cell r="AD429" t="str">
            <v>REC.DE MULTAS ADM.FED.NO FISCALES 98%</v>
          </cell>
          <cell r="AE429">
            <v>1093.43</v>
          </cell>
          <cell r="AF429">
            <v>2947.21</v>
          </cell>
        </row>
        <row r="430">
          <cell r="B430">
            <v>576</v>
          </cell>
          <cell r="C430">
            <v>0</v>
          </cell>
          <cell r="D430" t="str">
            <v>RECARGOS</v>
          </cell>
          <cell r="E430">
            <v>396631.5</v>
          </cell>
          <cell r="F430">
            <v>321578.37</v>
          </cell>
          <cell r="G430">
            <v>389046.48</v>
          </cell>
          <cell r="H430">
            <v>1107256.3500000001</v>
          </cell>
          <cell r="I430">
            <v>428623.16</v>
          </cell>
          <cell r="J430">
            <v>578903.82999999996</v>
          </cell>
          <cell r="K430">
            <v>589449.51</v>
          </cell>
          <cell r="L430">
            <v>1596976.5</v>
          </cell>
          <cell r="M430">
            <v>392095.16</v>
          </cell>
          <cell r="N430">
            <v>456826.55</v>
          </cell>
          <cell r="O430">
            <v>410723.01</v>
          </cell>
          <cell r="P430">
            <v>1259644.72</v>
          </cell>
          <cell r="T430">
            <v>0</v>
          </cell>
          <cell r="U430">
            <v>3963877.57</v>
          </cell>
          <cell r="X430">
            <v>0</v>
          </cell>
          <cell r="Y430">
            <v>3963877.57</v>
          </cell>
          <cell r="AB430">
            <v>576</v>
          </cell>
          <cell r="AC430">
            <v>0</v>
          </cell>
          <cell r="AD430" t="str">
            <v>RECARGOS</v>
          </cell>
          <cell r="AE430">
            <v>410723.01</v>
          </cell>
          <cell r="AF430">
            <v>3963877.57</v>
          </cell>
        </row>
        <row r="431">
          <cell r="A431">
            <v>57900</v>
          </cell>
          <cell r="B431">
            <v>579</v>
          </cell>
          <cell r="C431">
            <v>0</v>
          </cell>
          <cell r="D431" t="str">
            <v>TOTAL ACTUALIZACION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T431">
            <v>0</v>
          </cell>
          <cell r="U431">
            <v>0</v>
          </cell>
          <cell r="X431">
            <v>0</v>
          </cell>
          <cell r="Y431">
            <v>0</v>
          </cell>
          <cell r="AB431">
            <v>579</v>
          </cell>
          <cell r="AC431">
            <v>0</v>
          </cell>
          <cell r="AD431" t="str">
            <v>ACTUALIZACION</v>
          </cell>
          <cell r="AE431">
            <v>0</v>
          </cell>
          <cell r="AF431">
            <v>0</v>
          </cell>
        </row>
        <row r="432">
          <cell r="A432">
            <v>57902</v>
          </cell>
          <cell r="B432">
            <v>579</v>
          </cell>
          <cell r="C432">
            <v>2</v>
          </cell>
          <cell r="D432" t="str">
            <v>ACTUALIZACION ISR 75%</v>
          </cell>
          <cell r="E432">
            <v>3298.79</v>
          </cell>
          <cell r="F432">
            <v>3298.79</v>
          </cell>
          <cell r="G432">
            <v>3298.79</v>
          </cell>
          <cell r="H432">
            <v>9896.369999999999</v>
          </cell>
          <cell r="I432">
            <v>3298.79</v>
          </cell>
          <cell r="J432">
            <v>3298.79</v>
          </cell>
          <cell r="K432">
            <v>3298.79</v>
          </cell>
          <cell r="L432">
            <v>9896.369999999999</v>
          </cell>
          <cell r="M432">
            <v>3298.79</v>
          </cell>
          <cell r="N432">
            <v>3298.79</v>
          </cell>
          <cell r="O432">
            <v>3298.79</v>
          </cell>
          <cell r="P432">
            <v>9896.369999999999</v>
          </cell>
          <cell r="T432">
            <v>0</v>
          </cell>
          <cell r="U432">
            <v>29689.109999999997</v>
          </cell>
          <cell r="X432">
            <v>0</v>
          </cell>
          <cell r="Y432">
            <v>29689.11</v>
          </cell>
          <cell r="AB432">
            <v>579</v>
          </cell>
          <cell r="AC432">
            <v>2</v>
          </cell>
          <cell r="AD432" t="str">
            <v>ACTUALIZACION ISR 75%</v>
          </cell>
          <cell r="AE432">
            <v>3298.79</v>
          </cell>
          <cell r="AF432">
            <v>29689.11</v>
          </cell>
        </row>
        <row r="433">
          <cell r="A433">
            <v>57908</v>
          </cell>
          <cell r="B433">
            <v>579</v>
          </cell>
          <cell r="C433">
            <v>8</v>
          </cell>
          <cell r="D433" t="str">
            <v>ACTUALIZACION ISR REPECOS 100%</v>
          </cell>
          <cell r="E433">
            <v>31584</v>
          </cell>
          <cell r="F433">
            <v>28163</v>
          </cell>
          <cell r="G433">
            <v>40963</v>
          </cell>
          <cell r="H433">
            <v>100710</v>
          </cell>
          <cell r="I433">
            <v>46546</v>
          </cell>
          <cell r="J433">
            <v>50712</v>
          </cell>
          <cell r="K433">
            <v>43706</v>
          </cell>
          <cell r="L433">
            <v>140964</v>
          </cell>
          <cell r="M433">
            <v>23376</v>
          </cell>
          <cell r="N433">
            <v>31682</v>
          </cell>
          <cell r="O433">
            <v>20915</v>
          </cell>
          <cell r="P433">
            <v>75973</v>
          </cell>
          <cell r="T433">
            <v>0</v>
          </cell>
          <cell r="U433">
            <v>317647</v>
          </cell>
          <cell r="X433">
            <v>0</v>
          </cell>
          <cell r="Y433">
            <v>317647</v>
          </cell>
          <cell r="AB433">
            <v>579</v>
          </cell>
          <cell r="AC433">
            <v>8</v>
          </cell>
          <cell r="AD433" t="str">
            <v>ACTUALIZACION ISR REPECOS 100%</v>
          </cell>
          <cell r="AE433">
            <v>20915</v>
          </cell>
          <cell r="AF433">
            <v>317647</v>
          </cell>
        </row>
        <row r="434">
          <cell r="A434">
            <v>57909</v>
          </cell>
          <cell r="B434">
            <v>579</v>
          </cell>
          <cell r="C434">
            <v>9</v>
          </cell>
          <cell r="D434" t="str">
            <v>ACTUALIZACION IVA REPECOS 100%</v>
          </cell>
          <cell r="E434">
            <v>37510</v>
          </cell>
          <cell r="F434">
            <v>32264</v>
          </cell>
          <cell r="G434">
            <v>45588</v>
          </cell>
          <cell r="H434">
            <v>115362</v>
          </cell>
          <cell r="I434">
            <v>48960</v>
          </cell>
          <cell r="J434">
            <v>53799</v>
          </cell>
          <cell r="K434">
            <v>47647</v>
          </cell>
          <cell r="L434">
            <v>150406</v>
          </cell>
          <cell r="M434">
            <v>21109</v>
          </cell>
          <cell r="N434">
            <v>28030</v>
          </cell>
          <cell r="O434">
            <v>21645</v>
          </cell>
          <cell r="P434">
            <v>70784</v>
          </cell>
          <cell r="T434">
            <v>0</v>
          </cell>
          <cell r="U434">
            <v>336552</v>
          </cell>
          <cell r="X434">
            <v>0</v>
          </cell>
          <cell r="Y434">
            <v>336552</v>
          </cell>
          <cell r="AB434">
            <v>579</v>
          </cell>
          <cell r="AC434">
            <v>9</v>
          </cell>
          <cell r="AD434" t="str">
            <v>ACTUALIZACION IVA REPECOS 100%</v>
          </cell>
          <cell r="AE434">
            <v>21645</v>
          </cell>
          <cell r="AF434">
            <v>336552</v>
          </cell>
        </row>
        <row r="435">
          <cell r="A435">
            <v>57910</v>
          </cell>
          <cell r="B435">
            <v>579</v>
          </cell>
          <cell r="C435">
            <v>10</v>
          </cell>
          <cell r="D435" t="str">
            <v>ACTUALIZACION ISR 5% S/ENAJ.DE INMUEBLES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T435">
            <v>0</v>
          </cell>
          <cell r="U435">
            <v>0</v>
          </cell>
          <cell r="X435">
            <v>0</v>
          </cell>
          <cell r="Y435">
            <v>0</v>
          </cell>
          <cell r="AB435">
            <v>579</v>
          </cell>
          <cell r="AC435">
            <v>10</v>
          </cell>
          <cell r="AD435" t="str">
            <v>ACTUALIZACION ISR 5% S/ENAJ.DE INMUEBLES</v>
          </cell>
          <cell r="AE435">
            <v>0</v>
          </cell>
          <cell r="AF435">
            <v>0</v>
          </cell>
        </row>
        <row r="436">
          <cell r="A436">
            <v>57911</v>
          </cell>
          <cell r="B436">
            <v>579</v>
          </cell>
          <cell r="C436">
            <v>11</v>
          </cell>
          <cell r="D436" t="str">
            <v>ACT.IETU REG.PEQ.CONTRIB.(REPECOS)100%</v>
          </cell>
          <cell r="E436">
            <v>38935</v>
          </cell>
          <cell r="F436">
            <v>33069</v>
          </cell>
          <cell r="G436">
            <v>43469</v>
          </cell>
          <cell r="H436">
            <v>115473</v>
          </cell>
          <cell r="I436">
            <v>57874</v>
          </cell>
          <cell r="J436">
            <v>67984</v>
          </cell>
          <cell r="K436">
            <v>57642</v>
          </cell>
          <cell r="L436">
            <v>183500</v>
          </cell>
          <cell r="M436">
            <v>31798</v>
          </cell>
          <cell r="N436">
            <v>38525</v>
          </cell>
          <cell r="O436">
            <v>37080</v>
          </cell>
          <cell r="P436">
            <v>107403</v>
          </cell>
          <cell r="T436">
            <v>0</v>
          </cell>
          <cell r="U436">
            <v>406376</v>
          </cell>
          <cell r="X436">
            <v>0</v>
          </cell>
          <cell r="Y436">
            <v>406376</v>
          </cell>
          <cell r="AB436">
            <v>579</v>
          </cell>
          <cell r="AC436">
            <v>11</v>
          </cell>
          <cell r="AD436" t="str">
            <v>ACT.IETU REG.PEQ.CONTRIB.(REPECOS)100%</v>
          </cell>
          <cell r="AE436">
            <v>37080</v>
          </cell>
          <cell r="AF436">
            <v>406376</v>
          </cell>
        </row>
        <row r="437">
          <cell r="A437">
            <v>57912</v>
          </cell>
          <cell r="B437">
            <v>579</v>
          </cell>
          <cell r="C437">
            <v>12</v>
          </cell>
          <cell r="D437" t="str">
            <v>ACT. ISR 5% REGIMEN INTERMEDIO 100%</v>
          </cell>
          <cell r="E437">
            <v>5960</v>
          </cell>
          <cell r="F437">
            <v>10170.299999999999</v>
          </cell>
          <cell r="G437">
            <v>13440</v>
          </cell>
          <cell r="H437">
            <v>29570.3</v>
          </cell>
          <cell r="I437">
            <v>19584.669999999998</v>
          </cell>
          <cell r="J437">
            <v>22937.01</v>
          </cell>
          <cell r="K437">
            <v>13107.18</v>
          </cell>
          <cell r="L437">
            <v>55628.859999999993</v>
          </cell>
          <cell r="M437">
            <v>12632.05</v>
          </cell>
          <cell r="N437">
            <v>11830.67</v>
          </cell>
          <cell r="O437">
            <v>8552.0499999999993</v>
          </cell>
          <cell r="P437">
            <v>33014.770000000004</v>
          </cell>
          <cell r="T437">
            <v>0</v>
          </cell>
          <cell r="U437">
            <v>118213.93000000001</v>
          </cell>
          <cell r="X437">
            <v>0</v>
          </cell>
          <cell r="Y437">
            <v>118213.93</v>
          </cell>
          <cell r="AB437">
            <v>579</v>
          </cell>
          <cell r="AC437">
            <v>12</v>
          </cell>
          <cell r="AD437" t="str">
            <v>ACT. ISR 5% REGIMEN INTERMEDIO 100%</v>
          </cell>
          <cell r="AE437">
            <v>8552.0499999999993</v>
          </cell>
          <cell r="AF437">
            <v>118213.93</v>
          </cell>
        </row>
        <row r="438">
          <cell r="A438">
            <v>57913</v>
          </cell>
          <cell r="B438">
            <v>579</v>
          </cell>
          <cell r="C438">
            <v>13</v>
          </cell>
          <cell r="D438" t="str">
            <v>ACT.DE MULTAS ADM.FED.NO FISCALES 98%</v>
          </cell>
          <cell r="E438">
            <v>45307.53</v>
          </cell>
          <cell r="F438">
            <v>50121.25</v>
          </cell>
          <cell r="G438">
            <v>59221.42</v>
          </cell>
          <cell r="H438">
            <v>154650.20000000001</v>
          </cell>
          <cell r="I438">
            <v>46280.58</v>
          </cell>
          <cell r="J438">
            <v>61604.3</v>
          </cell>
          <cell r="K438">
            <v>76539.31</v>
          </cell>
          <cell r="L438">
            <v>184424.19</v>
          </cell>
          <cell r="M438">
            <v>66614.95</v>
          </cell>
          <cell r="N438">
            <v>193065.63</v>
          </cell>
          <cell r="O438">
            <v>106535.44</v>
          </cell>
          <cell r="P438">
            <v>366216.02</v>
          </cell>
          <cell r="T438">
            <v>0</v>
          </cell>
          <cell r="U438">
            <v>705290.40999999992</v>
          </cell>
          <cell r="X438">
            <v>0</v>
          </cell>
          <cell r="Y438">
            <v>705290.41</v>
          </cell>
          <cell r="AB438">
            <v>579</v>
          </cell>
          <cell r="AC438">
            <v>13</v>
          </cell>
          <cell r="AD438" t="str">
            <v>ACT.DE MULTAS ADM.FED.NO FISCALES 98%</v>
          </cell>
          <cell r="AE438">
            <v>106535.44</v>
          </cell>
          <cell r="AF438">
            <v>705290.41</v>
          </cell>
        </row>
        <row r="439">
          <cell r="A439">
            <v>57914</v>
          </cell>
          <cell r="B439">
            <v>579</v>
          </cell>
          <cell r="C439">
            <v>14</v>
          </cell>
          <cell r="D439" t="str">
            <v>ACT.DE MULTAS IMP.POR FISCALIZACION 100%</v>
          </cell>
          <cell r="E439">
            <v>7418.02</v>
          </cell>
          <cell r="F439">
            <v>10647.67</v>
          </cell>
          <cell r="G439">
            <v>14745.94</v>
          </cell>
          <cell r="H439">
            <v>32811.630000000005</v>
          </cell>
          <cell r="I439">
            <v>12843.39</v>
          </cell>
          <cell r="J439">
            <v>3702.78</v>
          </cell>
          <cell r="K439">
            <v>2440.33</v>
          </cell>
          <cell r="L439">
            <v>18986.5</v>
          </cell>
          <cell r="M439">
            <v>-5151.09</v>
          </cell>
          <cell r="N439">
            <v>2199.98</v>
          </cell>
          <cell r="O439">
            <v>12697.61</v>
          </cell>
          <cell r="P439">
            <v>9746.5</v>
          </cell>
          <cell r="T439">
            <v>0</v>
          </cell>
          <cell r="U439">
            <v>61544.630000000005</v>
          </cell>
          <cell r="X439">
            <v>0</v>
          </cell>
          <cell r="Y439">
            <v>61544.63</v>
          </cell>
          <cell r="AB439">
            <v>579</v>
          </cell>
          <cell r="AC439">
            <v>14</v>
          </cell>
          <cell r="AD439" t="str">
            <v>ACT MULTAS ISR,IA,IVA IMP POR FISC 100%</v>
          </cell>
          <cell r="AE439">
            <v>12697.61</v>
          </cell>
          <cell r="AF439">
            <v>61544.63</v>
          </cell>
        </row>
        <row r="440">
          <cell r="B440">
            <v>579</v>
          </cell>
          <cell r="C440">
            <v>0</v>
          </cell>
          <cell r="D440" t="str">
            <v>ACTUALIZACION</v>
          </cell>
          <cell r="E440">
            <v>170013.34</v>
          </cell>
          <cell r="F440">
            <v>167734.01</v>
          </cell>
          <cell r="G440">
            <v>220726.15</v>
          </cell>
          <cell r="H440">
            <v>558473.5</v>
          </cell>
          <cell r="I440">
            <v>235387.43</v>
          </cell>
          <cell r="J440">
            <v>264037.88</v>
          </cell>
          <cell r="K440">
            <v>244380.61</v>
          </cell>
          <cell r="L440">
            <v>743805.91999999993</v>
          </cell>
          <cell r="M440">
            <v>153677.70000000001</v>
          </cell>
          <cell r="N440">
            <v>308632.07</v>
          </cell>
          <cell r="O440">
            <v>210723.89</v>
          </cell>
          <cell r="P440">
            <v>673033.66</v>
          </cell>
          <cell r="T440">
            <v>0</v>
          </cell>
          <cell r="U440">
            <v>1975313.08</v>
          </cell>
          <cell r="X440">
            <v>0</v>
          </cell>
          <cell r="Y440">
            <v>1975313.08</v>
          </cell>
          <cell r="AB440">
            <v>579</v>
          </cell>
          <cell r="AC440">
            <v>0</v>
          </cell>
          <cell r="AD440" t="str">
            <v>ACTUALIZACION</v>
          </cell>
          <cell r="AE440">
            <v>210723.89</v>
          </cell>
          <cell r="AF440">
            <v>1975313.08</v>
          </cell>
        </row>
        <row r="441">
          <cell r="A441">
            <v>58000</v>
          </cell>
          <cell r="B441">
            <v>580</v>
          </cell>
          <cell r="C441">
            <v>0</v>
          </cell>
          <cell r="D441" t="str">
            <v>HONOR DE EJE POR C DE OBLIG 100% (523)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T441">
            <v>0</v>
          </cell>
          <cell r="U441">
            <v>0</v>
          </cell>
          <cell r="X441">
            <v>0</v>
          </cell>
          <cell r="Y441">
            <v>0</v>
          </cell>
          <cell r="AB441">
            <v>580</v>
          </cell>
          <cell r="AC441">
            <v>0</v>
          </cell>
          <cell r="AD441" t="str">
            <v>HONORARIOS DE EJECUCION</v>
          </cell>
          <cell r="AE441">
            <v>0</v>
          </cell>
          <cell r="AF441">
            <v>0</v>
          </cell>
        </row>
        <row r="442">
          <cell r="A442">
            <v>58001</v>
          </cell>
          <cell r="B442">
            <v>580</v>
          </cell>
          <cell r="C442">
            <v>1</v>
          </cell>
          <cell r="D442" t="str">
            <v>HONORARIOS EJEC.POR CONTROL VEHICULAR</v>
          </cell>
          <cell r="E442">
            <v>90</v>
          </cell>
          <cell r="F442">
            <v>210</v>
          </cell>
          <cell r="G442">
            <v>60</v>
          </cell>
          <cell r="H442">
            <v>360</v>
          </cell>
          <cell r="I442">
            <v>60</v>
          </cell>
          <cell r="J442">
            <v>120</v>
          </cell>
          <cell r="K442">
            <v>60</v>
          </cell>
          <cell r="L442">
            <v>240</v>
          </cell>
          <cell r="M442">
            <v>90</v>
          </cell>
          <cell r="N442">
            <v>150</v>
          </cell>
          <cell r="O442">
            <v>90</v>
          </cell>
          <cell r="P442">
            <v>330</v>
          </cell>
          <cell r="T442">
            <v>0</v>
          </cell>
          <cell r="U442">
            <v>930</v>
          </cell>
          <cell r="X442">
            <v>0</v>
          </cell>
          <cell r="Y442">
            <v>930</v>
          </cell>
          <cell r="AB442">
            <v>580</v>
          </cell>
          <cell r="AC442">
            <v>1</v>
          </cell>
          <cell r="AD442" t="str">
            <v>HONORARIOS EJEC.POR CONTROL VEHICULAR</v>
          </cell>
          <cell r="AE442">
            <v>90</v>
          </cell>
          <cell r="AF442">
            <v>930</v>
          </cell>
        </row>
        <row r="443">
          <cell r="A443">
            <v>58002</v>
          </cell>
          <cell r="B443">
            <v>580</v>
          </cell>
          <cell r="C443">
            <v>2</v>
          </cell>
          <cell r="D443" t="str">
            <v>HONORARIOS EJEC. ISAN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T443">
            <v>0</v>
          </cell>
          <cell r="U443">
            <v>0</v>
          </cell>
          <cell r="X443">
            <v>0</v>
          </cell>
          <cell r="Y443">
            <v>0</v>
          </cell>
          <cell r="AB443">
            <v>580</v>
          </cell>
          <cell r="AC443">
            <v>2</v>
          </cell>
          <cell r="AD443" t="str">
            <v>HONORARIOS EJEC. ISAN</v>
          </cell>
          <cell r="AE443">
            <v>0</v>
          </cell>
          <cell r="AF443">
            <v>0</v>
          </cell>
        </row>
        <row r="444">
          <cell r="A444">
            <v>58003</v>
          </cell>
          <cell r="B444">
            <v>580</v>
          </cell>
          <cell r="C444">
            <v>3</v>
          </cell>
          <cell r="D444" t="str">
            <v>HONORARIOS EJEC.POR CONTROL OBLIG.100%</v>
          </cell>
          <cell r="E444">
            <v>20100</v>
          </cell>
          <cell r="F444">
            <v>7020</v>
          </cell>
          <cell r="G444">
            <v>31000</v>
          </cell>
          <cell r="H444">
            <v>58120</v>
          </cell>
          <cell r="I444">
            <v>69027.22</v>
          </cell>
          <cell r="J444">
            <v>213744.3</v>
          </cell>
          <cell r="K444">
            <v>354040</v>
          </cell>
          <cell r="L444">
            <v>636811.52000000002</v>
          </cell>
          <cell r="M444">
            <v>106690</v>
          </cell>
          <cell r="N444">
            <v>373127</v>
          </cell>
          <cell r="O444">
            <v>597740</v>
          </cell>
          <cell r="P444">
            <v>1077557</v>
          </cell>
          <cell r="T444">
            <v>0</v>
          </cell>
          <cell r="U444">
            <v>1772488.52</v>
          </cell>
          <cell r="X444">
            <v>0</v>
          </cell>
          <cell r="Y444">
            <v>1772488.52</v>
          </cell>
          <cell r="AB444">
            <v>580</v>
          </cell>
          <cell r="AC444">
            <v>3</v>
          </cell>
          <cell r="AD444" t="str">
            <v>HONORARIOS EJEC.POR CONTROL OBLIG.100%</v>
          </cell>
          <cell r="AE444">
            <v>597740</v>
          </cell>
          <cell r="AF444">
            <v>1772488.52</v>
          </cell>
        </row>
        <row r="445">
          <cell r="A445">
            <v>58004</v>
          </cell>
          <cell r="B445">
            <v>580</v>
          </cell>
          <cell r="C445">
            <v>4</v>
          </cell>
          <cell r="D445" t="str">
            <v>HONORARIOS DE EJECUCION ISAN REZAGO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T445">
            <v>0</v>
          </cell>
          <cell r="U445">
            <v>0</v>
          </cell>
          <cell r="X445">
            <v>0</v>
          </cell>
          <cell r="Y445">
            <v>0</v>
          </cell>
          <cell r="AB445">
            <v>580</v>
          </cell>
          <cell r="AC445">
            <v>4</v>
          </cell>
          <cell r="AD445" t="str">
            <v>HONORARIOS DE EJECUCION ISAN REZAGO</v>
          </cell>
          <cell r="AE445">
            <v>0</v>
          </cell>
          <cell r="AF445">
            <v>0</v>
          </cell>
        </row>
        <row r="446">
          <cell r="A446">
            <v>58900</v>
          </cell>
          <cell r="B446">
            <v>589</v>
          </cell>
          <cell r="C446">
            <v>0</v>
          </cell>
          <cell r="D446" t="str">
            <v>MULTAS ADMVAS FEDERALES NO FISCALES 98%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T446">
            <v>0</v>
          </cell>
          <cell r="U446">
            <v>0</v>
          </cell>
          <cell r="X446">
            <v>0</v>
          </cell>
          <cell r="Y446">
            <v>0</v>
          </cell>
          <cell r="AB446">
            <v>589</v>
          </cell>
          <cell r="AC446">
            <v>0</v>
          </cell>
          <cell r="AD446" t="str">
            <v>MULTAS ADMVAS FEDERALES NO FISCALES 98%</v>
          </cell>
          <cell r="AE446">
            <v>0</v>
          </cell>
          <cell r="AF446">
            <v>0</v>
          </cell>
        </row>
        <row r="447">
          <cell r="A447">
            <v>58901</v>
          </cell>
          <cell r="B447">
            <v>589</v>
          </cell>
          <cell r="C447">
            <v>1</v>
          </cell>
          <cell r="D447" t="str">
            <v>MULTAS INFRACC LEY FED TRAB 98% (325)</v>
          </cell>
          <cell r="E447">
            <v>18320.37</v>
          </cell>
          <cell r="F447">
            <v>22811.32</v>
          </cell>
          <cell r="G447">
            <v>14564.09</v>
          </cell>
          <cell r="H447">
            <v>55695.78</v>
          </cell>
          <cell r="I447">
            <v>20995.47</v>
          </cell>
          <cell r="J447">
            <v>24979.42</v>
          </cell>
          <cell r="K447">
            <v>24206.080000000002</v>
          </cell>
          <cell r="L447">
            <v>70180.97</v>
          </cell>
          <cell r="M447">
            <v>8044.31</v>
          </cell>
          <cell r="N447">
            <v>30543.68</v>
          </cell>
          <cell r="O447">
            <v>42150.3</v>
          </cell>
          <cell r="P447">
            <v>80738.290000000008</v>
          </cell>
          <cell r="T447">
            <v>0</v>
          </cell>
          <cell r="U447">
            <v>206615.04000000001</v>
          </cell>
          <cell r="X447">
            <v>0</v>
          </cell>
          <cell r="Y447">
            <v>206615.04000000001</v>
          </cell>
          <cell r="AB447">
            <v>589</v>
          </cell>
          <cell r="AC447">
            <v>1</v>
          </cell>
          <cell r="AD447" t="str">
            <v>MULTAS INFRACC LEY FED TRAB 98% (325)</v>
          </cell>
          <cell r="AE447">
            <v>42150.3</v>
          </cell>
          <cell r="AF447">
            <v>206615.04000000001</v>
          </cell>
        </row>
        <row r="448">
          <cell r="A448">
            <v>58902</v>
          </cell>
          <cell r="B448">
            <v>589</v>
          </cell>
          <cell r="C448">
            <v>2</v>
          </cell>
          <cell r="D448" t="str">
            <v>MULTAS INF REGLAM DE TRAN FED 98% (327)</v>
          </cell>
          <cell r="E448">
            <v>177001.84</v>
          </cell>
          <cell r="F448">
            <v>148380.31</v>
          </cell>
          <cell r="G448">
            <v>87674.29</v>
          </cell>
          <cell r="H448">
            <v>413056.44</v>
          </cell>
          <cell r="I448">
            <v>129836.01</v>
          </cell>
          <cell r="J448">
            <v>260672.37</v>
          </cell>
          <cell r="K448">
            <v>260305.65</v>
          </cell>
          <cell r="L448">
            <v>650814.03</v>
          </cell>
          <cell r="M448">
            <v>313804.08</v>
          </cell>
          <cell r="N448">
            <v>999380.94</v>
          </cell>
          <cell r="O448">
            <v>738217.12</v>
          </cell>
          <cell r="P448">
            <v>2051402.1400000001</v>
          </cell>
          <cell r="T448">
            <v>0</v>
          </cell>
          <cell r="U448">
            <v>3115272.61</v>
          </cell>
          <cell r="X448">
            <v>0</v>
          </cell>
          <cell r="Y448">
            <v>3115272.61</v>
          </cell>
          <cell r="AB448">
            <v>589</v>
          </cell>
          <cell r="AC448">
            <v>2</v>
          </cell>
          <cell r="AD448" t="str">
            <v>MULTAS INF REGLAM DE TRAN FED 98% (327)</v>
          </cell>
          <cell r="AE448">
            <v>738217.12</v>
          </cell>
          <cell r="AF448">
            <v>3115272.61</v>
          </cell>
        </row>
        <row r="449">
          <cell r="A449">
            <v>58903</v>
          </cell>
          <cell r="B449">
            <v>589</v>
          </cell>
          <cell r="C449">
            <v>3</v>
          </cell>
          <cell r="D449" t="str">
            <v>MULTAS DE LA PROFECO 98% (332)</v>
          </cell>
          <cell r="E449">
            <v>489726.56</v>
          </cell>
          <cell r="F449">
            <v>471096.36</v>
          </cell>
          <cell r="G449">
            <v>872691.04</v>
          </cell>
          <cell r="H449">
            <v>1833513.96</v>
          </cell>
          <cell r="I449">
            <v>369489.37</v>
          </cell>
          <cell r="J449">
            <v>452497.91999999998</v>
          </cell>
          <cell r="K449">
            <v>412611.35</v>
          </cell>
          <cell r="L449">
            <v>1234598.6400000001</v>
          </cell>
          <cell r="M449">
            <v>549193.30000000005</v>
          </cell>
          <cell r="N449">
            <v>237387.79</v>
          </cell>
          <cell r="O449">
            <v>372271.79</v>
          </cell>
          <cell r="P449">
            <v>1158852.8800000001</v>
          </cell>
          <cell r="T449">
            <v>0</v>
          </cell>
          <cell r="U449">
            <v>4226965.4800000004</v>
          </cell>
          <cell r="X449">
            <v>0</v>
          </cell>
          <cell r="Y449">
            <v>4226965.4800000004</v>
          </cell>
          <cell r="AB449">
            <v>589</v>
          </cell>
          <cell r="AC449">
            <v>3</v>
          </cell>
          <cell r="AD449" t="str">
            <v>MULTAS DE LA PROFECO 98% (332)</v>
          </cell>
          <cell r="AE449">
            <v>372271.79</v>
          </cell>
          <cell r="AF449">
            <v>4226965.4800000004</v>
          </cell>
        </row>
        <row r="450">
          <cell r="A450">
            <v>58904</v>
          </cell>
          <cell r="B450">
            <v>589</v>
          </cell>
          <cell r="C450">
            <v>4</v>
          </cell>
          <cell r="D450" t="str">
            <v>MULTAS DE VARIAS DEP FED 98% (334)</v>
          </cell>
          <cell r="E450">
            <v>10524.22</v>
          </cell>
          <cell r="F450">
            <v>39241.65</v>
          </cell>
          <cell r="G450">
            <v>24258.49</v>
          </cell>
          <cell r="H450">
            <v>74024.36</v>
          </cell>
          <cell r="I450">
            <v>9172.7999999999993</v>
          </cell>
          <cell r="J450">
            <v>6027.99</v>
          </cell>
          <cell r="K450">
            <v>251296.11</v>
          </cell>
          <cell r="L450">
            <v>266496.89999999997</v>
          </cell>
          <cell r="M450">
            <v>29365.7</v>
          </cell>
          <cell r="N450">
            <v>13708.83</v>
          </cell>
          <cell r="O450">
            <v>78539.009999999995</v>
          </cell>
          <cell r="P450">
            <v>121613.54</v>
          </cell>
          <cell r="T450">
            <v>0</v>
          </cell>
          <cell r="U450">
            <v>462134.79999999993</v>
          </cell>
          <cell r="X450">
            <v>0</v>
          </cell>
          <cell r="Y450">
            <v>462134.8</v>
          </cell>
          <cell r="AB450">
            <v>589</v>
          </cell>
          <cell r="AC450">
            <v>4</v>
          </cell>
          <cell r="AD450" t="str">
            <v>MULTAS DE VARIAS DEP FED 98% (334)</v>
          </cell>
          <cell r="AE450">
            <v>78539.009999999995</v>
          </cell>
          <cell r="AF450">
            <v>462134.8</v>
          </cell>
        </row>
        <row r="451">
          <cell r="A451">
            <v>58905</v>
          </cell>
          <cell r="B451">
            <v>589</v>
          </cell>
          <cell r="C451">
            <v>5</v>
          </cell>
          <cell r="D451" t="str">
            <v>MULTAS SECOFI 98%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1012.83</v>
          </cell>
          <cell r="P451">
            <v>1012.83</v>
          </cell>
          <cell r="T451">
            <v>0</v>
          </cell>
          <cell r="U451">
            <v>1012.83</v>
          </cell>
          <cell r="X451">
            <v>0</v>
          </cell>
          <cell r="Y451">
            <v>1012.83</v>
          </cell>
          <cell r="AB451">
            <v>589</v>
          </cell>
          <cell r="AC451">
            <v>5</v>
          </cell>
          <cell r="AD451" t="str">
            <v>MULTAS SECOFI 98%</v>
          </cell>
          <cell r="AE451">
            <v>1012.83</v>
          </cell>
          <cell r="AF451">
            <v>1012.83</v>
          </cell>
        </row>
        <row r="452">
          <cell r="A452">
            <v>58906</v>
          </cell>
          <cell r="B452">
            <v>589</v>
          </cell>
          <cell r="C452">
            <v>6</v>
          </cell>
          <cell r="D452" t="str">
            <v>MULTAS PROFEPA 98%</v>
          </cell>
          <cell r="E452">
            <v>18457.87</v>
          </cell>
          <cell r="F452">
            <v>402011.9</v>
          </cell>
          <cell r="G452">
            <v>60409.65</v>
          </cell>
          <cell r="H452">
            <v>480879.42000000004</v>
          </cell>
          <cell r="I452">
            <v>4955.8599999999997</v>
          </cell>
          <cell r="J452">
            <v>4955.8599999999997</v>
          </cell>
          <cell r="K452">
            <v>31142.93</v>
          </cell>
          <cell r="L452">
            <v>41054.65</v>
          </cell>
          <cell r="M452">
            <v>0</v>
          </cell>
          <cell r="N452">
            <v>24536.36</v>
          </cell>
          <cell r="O452">
            <v>117610.17</v>
          </cell>
          <cell r="P452">
            <v>142146.53</v>
          </cell>
          <cell r="T452">
            <v>0</v>
          </cell>
          <cell r="U452">
            <v>664080.60000000009</v>
          </cell>
          <cell r="X452">
            <v>0</v>
          </cell>
          <cell r="Y452">
            <v>664080.6</v>
          </cell>
          <cell r="AB452">
            <v>589</v>
          </cell>
          <cell r="AC452">
            <v>6</v>
          </cell>
          <cell r="AD452" t="str">
            <v>MULTAS PROFEPA 98%</v>
          </cell>
          <cell r="AE452">
            <v>117610.17</v>
          </cell>
          <cell r="AF452">
            <v>664080.6</v>
          </cell>
        </row>
        <row r="453">
          <cell r="A453">
            <v>58910</v>
          </cell>
          <cell r="B453">
            <v>589</v>
          </cell>
          <cell r="C453">
            <v>10</v>
          </cell>
          <cell r="D453" t="str">
            <v>DEV. S/MULTAS ADMVAS FED(98%)</v>
          </cell>
          <cell r="H453">
            <v>0</v>
          </cell>
          <cell r="L453">
            <v>0</v>
          </cell>
          <cell r="O453">
            <v>-252658.56</v>
          </cell>
          <cell r="P453">
            <v>-252658.56</v>
          </cell>
          <cell r="T453">
            <v>0</v>
          </cell>
          <cell r="U453">
            <v>-252658.56</v>
          </cell>
          <cell r="X453">
            <v>0</v>
          </cell>
          <cell r="Y453">
            <v>-252658.56</v>
          </cell>
          <cell r="AB453">
            <v>589</v>
          </cell>
          <cell r="AC453">
            <v>10</v>
          </cell>
          <cell r="AD453" t="str">
            <v>DEV. S/MULTAS ADMVAS FED(98%)</v>
          </cell>
          <cell r="AE453">
            <v>-252658.56</v>
          </cell>
          <cell r="AF453">
            <v>-252658.56</v>
          </cell>
        </row>
        <row r="454">
          <cell r="B454">
            <v>579</v>
          </cell>
          <cell r="C454">
            <v>0</v>
          </cell>
          <cell r="D454" t="str">
            <v>TOTAL MULTAS</v>
          </cell>
          <cell r="E454">
            <v>714030.86</v>
          </cell>
          <cell r="F454">
            <v>1083541.54</v>
          </cell>
          <cell r="G454">
            <v>1059597.56</v>
          </cell>
          <cell r="H454">
            <v>2857169.96</v>
          </cell>
          <cell r="I454">
            <v>534449.51</v>
          </cell>
          <cell r="J454">
            <v>749133.56</v>
          </cell>
          <cell r="K454">
            <v>979562.12</v>
          </cell>
          <cell r="L454">
            <v>2263145.19</v>
          </cell>
          <cell r="M454">
            <v>900407.39</v>
          </cell>
          <cell r="N454">
            <v>1305557.6000000001</v>
          </cell>
          <cell r="O454">
            <v>1097142.6599999999</v>
          </cell>
          <cell r="P454">
            <v>3303107.6500000004</v>
          </cell>
          <cell r="T454">
            <v>0</v>
          </cell>
          <cell r="U454">
            <v>8423422.8000000007</v>
          </cell>
          <cell r="X454">
            <v>0</v>
          </cell>
          <cell r="Y454">
            <v>8423422.8000000007</v>
          </cell>
          <cell r="AB454">
            <v>579</v>
          </cell>
          <cell r="AC454">
            <v>0</v>
          </cell>
          <cell r="AD454" t="str">
            <v>TOTAL MULTAS</v>
          </cell>
          <cell r="AE454">
            <v>1097142.6599999999</v>
          </cell>
          <cell r="AF454">
            <v>8423422.8000000007</v>
          </cell>
        </row>
        <row r="455">
          <cell r="A455">
            <v>0</v>
          </cell>
          <cell r="D455" t="str">
            <v>SUB TOTAL INCENTIVOS</v>
          </cell>
          <cell r="E455">
            <v>35493062.960000001</v>
          </cell>
          <cell r="F455">
            <v>17825535.370000001</v>
          </cell>
          <cell r="G455">
            <v>46675121.270000003</v>
          </cell>
          <cell r="H455">
            <v>99993719.599999994</v>
          </cell>
          <cell r="I455">
            <v>46889950.600000001</v>
          </cell>
          <cell r="J455">
            <v>30744529.82</v>
          </cell>
          <cell r="K455">
            <v>35204365.240000002</v>
          </cell>
          <cell r="L455">
            <v>112838845.66</v>
          </cell>
          <cell r="M455">
            <v>32288795.300000001</v>
          </cell>
          <cell r="N455">
            <v>21374085.030000001</v>
          </cell>
          <cell r="O455">
            <v>23461484.07</v>
          </cell>
          <cell r="P455">
            <v>77124364.400000006</v>
          </cell>
          <cell r="T455">
            <v>0</v>
          </cell>
          <cell r="U455">
            <v>289956929.65999997</v>
          </cell>
          <cell r="X455">
            <v>47571.999999940395</v>
          </cell>
          <cell r="Y455">
            <v>289909357.66000003</v>
          </cell>
          <cell r="AB455">
            <v>0</v>
          </cell>
          <cell r="AC455">
            <v>0</v>
          </cell>
          <cell r="AD455" t="str">
            <v>SUB TOTAL INCENTIVOS</v>
          </cell>
          <cell r="AE455">
            <v>23461484.07</v>
          </cell>
          <cell r="AF455">
            <v>289909357.66000003</v>
          </cell>
        </row>
        <row r="456">
          <cell r="A456">
            <v>0</v>
          </cell>
          <cell r="D456" t="str">
            <v>TOTAL APROVECHAMIENTOS</v>
          </cell>
          <cell r="E456">
            <v>37465248.469999999</v>
          </cell>
          <cell r="F456">
            <v>40005449.090000004</v>
          </cell>
          <cell r="G456">
            <v>324232447.82999998</v>
          </cell>
          <cell r="H456">
            <v>401703145.38999999</v>
          </cell>
          <cell r="I456">
            <v>353526263.95999998</v>
          </cell>
          <cell r="J456">
            <v>536736380.18000001</v>
          </cell>
          <cell r="K456">
            <v>3478389582</v>
          </cell>
          <cell r="L456">
            <v>4368652226.1400003</v>
          </cell>
          <cell r="M456">
            <v>383519207.13</v>
          </cell>
          <cell r="N456">
            <v>1630340492.8199999</v>
          </cell>
          <cell r="O456">
            <v>231686005.53</v>
          </cell>
          <cell r="P456">
            <v>2245545705.48</v>
          </cell>
          <cell r="T456">
            <v>0</v>
          </cell>
          <cell r="U456">
            <v>7015901077.0100012</v>
          </cell>
          <cell r="X456">
            <v>47572.000000953674</v>
          </cell>
          <cell r="Y456">
            <v>7015853505.0100002</v>
          </cell>
          <cell r="AB456">
            <v>0</v>
          </cell>
          <cell r="AC456">
            <v>0</v>
          </cell>
          <cell r="AD456" t="str">
            <v>TOTAL APROVECHAMIENTOS</v>
          </cell>
          <cell r="AE456">
            <v>231686005.53</v>
          </cell>
          <cell r="AF456">
            <v>7015853505.0100002</v>
          </cell>
        </row>
        <row r="457">
          <cell r="A457">
            <v>0</v>
          </cell>
          <cell r="D457" t="str">
            <v>PARTICIPACION ESTATAL EN  IMPUESTOS FEDERALES COORDINADOS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T457">
            <v>0</v>
          </cell>
          <cell r="U457">
            <v>0</v>
          </cell>
          <cell r="X457">
            <v>0</v>
          </cell>
          <cell r="Y457">
            <v>0</v>
          </cell>
          <cell r="AB457">
            <v>0</v>
          </cell>
          <cell r="AC457">
            <v>0</v>
          </cell>
          <cell r="AD457" t="str">
            <v>PARTICIPACION ESTATAL EN  IMPUESTOS FEDERALES COORDINADOS</v>
          </cell>
          <cell r="AE457">
            <v>0</v>
          </cell>
          <cell r="AF457">
            <v>0</v>
          </cell>
        </row>
        <row r="458">
          <cell r="A458">
            <v>51300</v>
          </cell>
          <cell r="B458">
            <v>513</v>
          </cell>
          <cell r="C458">
            <v>0</v>
          </cell>
          <cell r="D458" t="str">
            <v>FONDO DE PART. FEDERALES AÑOS ANTERIORES</v>
          </cell>
          <cell r="E458">
            <v>0</v>
          </cell>
          <cell r="F458">
            <v>29531124</v>
          </cell>
          <cell r="G458">
            <v>0</v>
          </cell>
          <cell r="H458">
            <v>29531124</v>
          </cell>
          <cell r="I458">
            <v>0</v>
          </cell>
          <cell r="J458">
            <v>12443759</v>
          </cell>
          <cell r="K458">
            <v>0</v>
          </cell>
          <cell r="L458">
            <v>12443759</v>
          </cell>
          <cell r="M458">
            <v>3062132</v>
          </cell>
          <cell r="N458">
            <v>0</v>
          </cell>
          <cell r="O458">
            <v>0</v>
          </cell>
          <cell r="P458">
            <v>3062132</v>
          </cell>
          <cell r="T458">
            <v>0</v>
          </cell>
          <cell r="U458">
            <v>45037015</v>
          </cell>
          <cell r="X458">
            <v>0</v>
          </cell>
          <cell r="Y458">
            <v>45037015</v>
          </cell>
          <cell r="AB458">
            <v>513</v>
          </cell>
          <cell r="AC458">
            <v>0</v>
          </cell>
          <cell r="AD458" t="str">
            <v>FONDO DE PART. FEDERALES AÑOS ANTERIORES</v>
          </cell>
          <cell r="AE458">
            <v>0</v>
          </cell>
          <cell r="AF458">
            <v>45037015</v>
          </cell>
        </row>
        <row r="459">
          <cell r="A459">
            <v>51400</v>
          </cell>
          <cell r="B459">
            <v>514</v>
          </cell>
          <cell r="C459">
            <v>0</v>
          </cell>
          <cell r="D459" t="str">
            <v>FONDO DE FISCALIZACION</v>
          </cell>
          <cell r="E459">
            <v>62446932</v>
          </cell>
          <cell r="F459">
            <v>53091560</v>
          </cell>
          <cell r="G459">
            <v>53091560</v>
          </cell>
          <cell r="H459">
            <v>168630052</v>
          </cell>
          <cell r="I459">
            <v>99330123</v>
          </cell>
          <cell r="J459">
            <v>54684059</v>
          </cell>
          <cell r="K459">
            <v>53091560</v>
          </cell>
          <cell r="L459">
            <v>207105742</v>
          </cell>
          <cell r="M459">
            <v>59961935</v>
          </cell>
          <cell r="N459">
            <v>58235473</v>
          </cell>
          <cell r="O459">
            <v>53091560</v>
          </cell>
          <cell r="P459">
            <v>171288968</v>
          </cell>
          <cell r="T459">
            <v>0</v>
          </cell>
          <cell r="U459">
            <v>547024762</v>
          </cell>
          <cell r="X459">
            <v>0</v>
          </cell>
          <cell r="Y459">
            <v>547024762</v>
          </cell>
          <cell r="AB459">
            <v>514</v>
          </cell>
          <cell r="AC459">
            <v>0</v>
          </cell>
          <cell r="AD459" t="str">
            <v>FONDO DE FISCALIZACION</v>
          </cell>
          <cell r="AE459">
            <v>53091560</v>
          </cell>
          <cell r="AF459">
            <v>547024762</v>
          </cell>
        </row>
        <row r="460">
          <cell r="A460">
            <v>53400</v>
          </cell>
          <cell r="B460">
            <v>534</v>
          </cell>
          <cell r="C460">
            <v>0</v>
          </cell>
          <cell r="D460" t="str">
            <v>FONDO GENERAL DE PARTICIPACIONES</v>
          </cell>
          <cell r="E460">
            <v>1200616312</v>
          </cell>
          <cell r="F460">
            <v>1583031068</v>
          </cell>
          <cell r="G460">
            <v>1302555195</v>
          </cell>
          <cell r="H460">
            <v>4086202575</v>
          </cell>
          <cell r="I460">
            <v>1370076429</v>
          </cell>
          <cell r="J460">
            <v>1202210688</v>
          </cell>
          <cell r="K460">
            <v>1238446831</v>
          </cell>
          <cell r="L460">
            <v>3810733948</v>
          </cell>
          <cell r="M460">
            <v>1223897347</v>
          </cell>
          <cell r="N460">
            <v>1137093774</v>
          </cell>
          <cell r="O460">
            <v>1329029311</v>
          </cell>
          <cell r="P460">
            <v>3690020432</v>
          </cell>
          <cell r="T460">
            <v>0</v>
          </cell>
          <cell r="U460">
            <v>11586956955</v>
          </cell>
          <cell r="X460">
            <v>0</v>
          </cell>
          <cell r="Y460">
            <v>11586956955</v>
          </cell>
          <cell r="AB460">
            <v>534</v>
          </cell>
          <cell r="AC460">
            <v>0</v>
          </cell>
          <cell r="AD460" t="str">
            <v>FONDO GENERAL DE PARTICIPACIONES</v>
          </cell>
          <cell r="AE460">
            <v>1329029311</v>
          </cell>
          <cell r="AF460">
            <v>11586956955</v>
          </cell>
        </row>
        <row r="461">
          <cell r="A461">
            <v>53500</v>
          </cell>
          <cell r="B461">
            <v>535</v>
          </cell>
          <cell r="C461">
            <v>0</v>
          </cell>
          <cell r="D461" t="str">
            <v>IMP ESP S/PROD Y SERV ALC, TAB Y CERVEZA</v>
          </cell>
          <cell r="E461">
            <v>47022879</v>
          </cell>
          <cell r="F461">
            <v>89513624</v>
          </cell>
          <cell r="G461">
            <v>32225097</v>
          </cell>
          <cell r="H461">
            <v>168761600</v>
          </cell>
          <cell r="I461">
            <v>37352501</v>
          </cell>
          <cell r="J461">
            <v>45562422</v>
          </cell>
          <cell r="K461">
            <v>22831701</v>
          </cell>
          <cell r="L461">
            <v>105746624</v>
          </cell>
          <cell r="M461">
            <v>47620551</v>
          </cell>
          <cell r="N461">
            <v>43628138</v>
          </cell>
          <cell r="O461">
            <v>45155546</v>
          </cell>
          <cell r="P461">
            <v>136404235</v>
          </cell>
          <cell r="T461">
            <v>0</v>
          </cell>
          <cell r="U461">
            <v>410912459</v>
          </cell>
          <cell r="X461">
            <v>0</v>
          </cell>
          <cell r="Y461">
            <v>410912459</v>
          </cell>
          <cell r="AB461">
            <v>535</v>
          </cell>
          <cell r="AC461">
            <v>0</v>
          </cell>
          <cell r="AD461" t="str">
            <v>IMP ESP S/PROD Y SERV ALC, TAB Y CERVEZA</v>
          </cell>
          <cell r="AE461">
            <v>45155546</v>
          </cell>
          <cell r="AF461">
            <v>410912459</v>
          </cell>
        </row>
        <row r="462">
          <cell r="A462">
            <v>53501</v>
          </cell>
          <cell r="B462">
            <v>535</v>
          </cell>
          <cell r="C462">
            <v>1</v>
          </cell>
          <cell r="D462" t="str">
            <v>I.E.P.S. EJERCICIOS ANTERIORES</v>
          </cell>
          <cell r="E462">
            <v>0</v>
          </cell>
          <cell r="F462">
            <v>-5974886</v>
          </cell>
          <cell r="G462">
            <v>0</v>
          </cell>
          <cell r="H462">
            <v>-5974886</v>
          </cell>
          <cell r="I462">
            <v>0</v>
          </cell>
          <cell r="J462">
            <v>-798033</v>
          </cell>
          <cell r="K462">
            <v>0</v>
          </cell>
          <cell r="L462">
            <v>-798033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T462">
            <v>0</v>
          </cell>
          <cell r="U462">
            <v>-6772919</v>
          </cell>
          <cell r="X462">
            <v>0</v>
          </cell>
          <cell r="Y462">
            <v>-6772919</v>
          </cell>
          <cell r="AB462">
            <v>535</v>
          </cell>
          <cell r="AC462">
            <v>1</v>
          </cell>
          <cell r="AD462" t="str">
            <v>I.E.P.S. EJERCICIOS ANTERIORES</v>
          </cell>
          <cell r="AE462">
            <v>0</v>
          </cell>
          <cell r="AF462">
            <v>-6772919</v>
          </cell>
        </row>
        <row r="463">
          <cell r="A463">
            <v>53600</v>
          </cell>
          <cell r="B463">
            <v>536</v>
          </cell>
          <cell r="C463">
            <v>0</v>
          </cell>
          <cell r="D463" t="str">
            <v>FONDO DE FOMENTO MUNICIPAL</v>
          </cell>
          <cell r="E463">
            <v>20263760</v>
          </cell>
          <cell r="F463">
            <v>38975722</v>
          </cell>
          <cell r="G463">
            <v>25251545</v>
          </cell>
          <cell r="H463">
            <v>84491027</v>
          </cell>
          <cell r="I463">
            <v>28907312</v>
          </cell>
          <cell r="J463">
            <v>20499745</v>
          </cell>
          <cell r="K463">
            <v>23470494</v>
          </cell>
          <cell r="L463">
            <v>72877551</v>
          </cell>
          <cell r="M463">
            <v>23602277</v>
          </cell>
          <cell r="N463">
            <v>17341517</v>
          </cell>
          <cell r="O463">
            <v>27161184</v>
          </cell>
          <cell r="P463">
            <v>68104978</v>
          </cell>
          <cell r="T463">
            <v>0</v>
          </cell>
          <cell r="U463">
            <v>225473556</v>
          </cell>
          <cell r="X463">
            <v>0</v>
          </cell>
          <cell r="Y463">
            <v>225473556</v>
          </cell>
          <cell r="AB463">
            <v>536</v>
          </cell>
          <cell r="AC463">
            <v>0</v>
          </cell>
          <cell r="AD463" t="str">
            <v>FONDO DE FOMENTO MUNICIPAL</v>
          </cell>
          <cell r="AE463">
            <v>27161184</v>
          </cell>
          <cell r="AF463">
            <v>225473556</v>
          </cell>
        </row>
        <row r="464">
          <cell r="A464">
            <v>53700</v>
          </cell>
          <cell r="B464">
            <v>537</v>
          </cell>
          <cell r="C464">
            <v>0</v>
          </cell>
          <cell r="D464" t="str">
            <v>FONDO DE FOMENTO AÑOS ANTERIORES</v>
          </cell>
          <cell r="E464">
            <v>0</v>
          </cell>
          <cell r="F464">
            <v>-2270956</v>
          </cell>
          <cell r="G464">
            <v>0</v>
          </cell>
          <cell r="H464">
            <v>-2270956</v>
          </cell>
          <cell r="I464">
            <v>0</v>
          </cell>
          <cell r="J464">
            <v>449440</v>
          </cell>
          <cell r="K464">
            <v>0</v>
          </cell>
          <cell r="L464">
            <v>449440</v>
          </cell>
          <cell r="M464">
            <v>114443</v>
          </cell>
          <cell r="N464">
            <v>0</v>
          </cell>
          <cell r="O464">
            <v>0</v>
          </cell>
          <cell r="P464">
            <v>114443</v>
          </cell>
          <cell r="T464">
            <v>0</v>
          </cell>
          <cell r="U464">
            <v>-1707073</v>
          </cell>
          <cell r="X464">
            <v>0</v>
          </cell>
          <cell r="Y464">
            <v>-1707073</v>
          </cell>
          <cell r="AB464">
            <v>537</v>
          </cell>
          <cell r="AC464">
            <v>0</v>
          </cell>
          <cell r="AD464" t="str">
            <v>FONDO DE FOMENTO AÑOS ANTERIORES</v>
          </cell>
          <cell r="AE464">
            <v>0</v>
          </cell>
          <cell r="AF464">
            <v>-1707073</v>
          </cell>
        </row>
        <row r="465">
          <cell r="A465">
            <v>53800</v>
          </cell>
          <cell r="B465">
            <v>538</v>
          </cell>
          <cell r="C465">
            <v>0</v>
          </cell>
          <cell r="D465" t="str">
            <v>I.S.A.N. PAGOS PROVISIONALES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T465">
            <v>0</v>
          </cell>
          <cell r="U465">
            <v>0</v>
          </cell>
          <cell r="X465">
            <v>0</v>
          </cell>
          <cell r="Y465">
            <v>0</v>
          </cell>
          <cell r="AB465">
            <v>538</v>
          </cell>
          <cell r="AC465">
            <v>0</v>
          </cell>
          <cell r="AD465" t="str">
            <v>I.S.A.N. PAGOS PROVISIONALES</v>
          </cell>
          <cell r="AE465">
            <v>0</v>
          </cell>
          <cell r="AF465">
            <v>0</v>
          </cell>
        </row>
        <row r="466">
          <cell r="A466">
            <v>53801</v>
          </cell>
          <cell r="B466">
            <v>538</v>
          </cell>
          <cell r="C466">
            <v>1</v>
          </cell>
          <cell r="D466" t="str">
            <v>INCENTIVOS POR ISAN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P466">
            <v>0</v>
          </cell>
          <cell r="T466">
            <v>0</v>
          </cell>
          <cell r="U466">
            <v>0</v>
          </cell>
          <cell r="X466">
            <v>0</v>
          </cell>
        </row>
        <row r="467">
          <cell r="A467">
            <v>53802</v>
          </cell>
          <cell r="B467">
            <v>538</v>
          </cell>
          <cell r="C467">
            <v>2</v>
          </cell>
          <cell r="D467" t="str">
            <v>RECARGOS DE I.S.A.N.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100</v>
          </cell>
          <cell r="L467">
            <v>100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T467">
            <v>0</v>
          </cell>
          <cell r="U467">
            <v>100</v>
          </cell>
          <cell r="X467">
            <v>0</v>
          </cell>
          <cell r="Y467">
            <v>100</v>
          </cell>
          <cell r="AB467">
            <v>538</v>
          </cell>
          <cell r="AC467">
            <v>2</v>
          </cell>
          <cell r="AD467" t="str">
            <v>RECARGOS DE I.S.A.N.</v>
          </cell>
          <cell r="AE467">
            <v>0</v>
          </cell>
          <cell r="AF467">
            <v>100</v>
          </cell>
        </row>
        <row r="468">
          <cell r="A468">
            <v>53803</v>
          </cell>
          <cell r="B468">
            <v>538</v>
          </cell>
          <cell r="C468">
            <v>3</v>
          </cell>
          <cell r="D468" t="str">
            <v>SANCIONES ISAN</v>
          </cell>
          <cell r="E468">
            <v>980</v>
          </cell>
          <cell r="F468">
            <v>2940</v>
          </cell>
          <cell r="G468">
            <v>980</v>
          </cell>
          <cell r="H468">
            <v>4900</v>
          </cell>
          <cell r="I468">
            <v>0</v>
          </cell>
          <cell r="J468">
            <v>0</v>
          </cell>
          <cell r="K468">
            <v>4900</v>
          </cell>
          <cell r="L468">
            <v>4900</v>
          </cell>
          <cell r="M468">
            <v>980</v>
          </cell>
          <cell r="N468">
            <v>980</v>
          </cell>
          <cell r="O468">
            <v>0</v>
          </cell>
          <cell r="P468">
            <v>1960</v>
          </cell>
          <cell r="T468">
            <v>0</v>
          </cell>
          <cell r="U468">
            <v>11760</v>
          </cell>
          <cell r="X468">
            <v>0</v>
          </cell>
          <cell r="Y468">
            <v>11760</v>
          </cell>
          <cell r="AB468">
            <v>538</v>
          </cell>
          <cell r="AC468">
            <v>3</v>
          </cell>
          <cell r="AD468" t="str">
            <v>SANCIONES ISAN</v>
          </cell>
          <cell r="AE468">
            <v>0</v>
          </cell>
          <cell r="AF468">
            <v>11760</v>
          </cell>
        </row>
        <row r="469">
          <cell r="A469">
            <v>53809</v>
          </cell>
          <cell r="B469">
            <v>538</v>
          </cell>
          <cell r="C469">
            <v>9</v>
          </cell>
          <cell r="D469" t="str">
            <v>I.S.A.N. PAGOS PROVISIONALES</v>
          </cell>
          <cell r="E469">
            <v>31479563</v>
          </cell>
          <cell r="F469">
            <v>17910852</v>
          </cell>
          <cell r="G469">
            <v>16157980</v>
          </cell>
          <cell r="H469">
            <v>65548395</v>
          </cell>
          <cell r="I469">
            <v>20337985</v>
          </cell>
          <cell r="J469">
            <v>16704932</v>
          </cell>
          <cell r="K469">
            <v>20295121.670000002</v>
          </cell>
          <cell r="L469">
            <v>57338038.670000002</v>
          </cell>
          <cell r="M469">
            <v>18109814</v>
          </cell>
          <cell r="N469">
            <v>17591562</v>
          </cell>
          <cell r="O469">
            <v>14679625</v>
          </cell>
          <cell r="P469">
            <v>50381001</v>
          </cell>
          <cell r="T469">
            <v>0</v>
          </cell>
          <cell r="U469">
            <v>173267434.67000002</v>
          </cell>
          <cell r="X469">
            <v>0</v>
          </cell>
          <cell r="Y469">
            <v>173267434.66999999</v>
          </cell>
          <cell r="AB469">
            <v>538</v>
          </cell>
          <cell r="AC469">
            <v>9</v>
          </cell>
          <cell r="AD469" t="str">
            <v>I.S.A.N. PAGOS PROVISIONALES</v>
          </cell>
          <cell r="AE469">
            <v>14679625</v>
          </cell>
          <cell r="AF469">
            <v>173267434.66999999</v>
          </cell>
        </row>
        <row r="470">
          <cell r="A470">
            <v>53810</v>
          </cell>
          <cell r="B470">
            <v>538</v>
          </cell>
          <cell r="C470">
            <v>10</v>
          </cell>
          <cell r="D470" t="str">
            <v>ACTUALIZACION DE I.S.A.N.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T470">
            <v>0</v>
          </cell>
          <cell r="U470">
            <v>0</v>
          </cell>
          <cell r="X470">
            <v>0</v>
          </cell>
          <cell r="Y470">
            <v>0</v>
          </cell>
          <cell r="AB470">
            <v>538</v>
          </cell>
          <cell r="AC470">
            <v>10</v>
          </cell>
          <cell r="AD470" t="str">
            <v>ACTUALIZACION DE I.S.A.N.</v>
          </cell>
          <cell r="AE470">
            <v>0</v>
          </cell>
          <cell r="AF470">
            <v>0</v>
          </cell>
        </row>
        <row r="471">
          <cell r="A471">
            <v>53811</v>
          </cell>
          <cell r="B471">
            <v>538</v>
          </cell>
          <cell r="C471">
            <v>11</v>
          </cell>
          <cell r="D471" t="str">
            <v>FONDO DE COMPENSACION DEL I.S.A.N.</v>
          </cell>
          <cell r="E471">
            <v>10746896</v>
          </cell>
          <cell r="F471">
            <v>10746896</v>
          </cell>
          <cell r="G471">
            <v>10746896</v>
          </cell>
          <cell r="H471">
            <v>32240688</v>
          </cell>
          <cell r="I471">
            <v>10746896</v>
          </cell>
          <cell r="J471">
            <v>10746896</v>
          </cell>
          <cell r="K471">
            <v>10746896</v>
          </cell>
          <cell r="L471">
            <v>32240688</v>
          </cell>
          <cell r="M471">
            <v>10746896</v>
          </cell>
          <cell r="N471">
            <v>10746896</v>
          </cell>
          <cell r="O471">
            <v>10746896</v>
          </cell>
          <cell r="P471">
            <v>32240688</v>
          </cell>
          <cell r="T471">
            <v>0</v>
          </cell>
          <cell r="U471">
            <v>96722064</v>
          </cell>
          <cell r="X471">
            <v>0</v>
          </cell>
          <cell r="Y471">
            <v>96722064</v>
          </cell>
          <cell r="AB471">
            <v>538</v>
          </cell>
          <cell r="AC471">
            <v>11</v>
          </cell>
          <cell r="AD471" t="str">
            <v>FONDO DE COMPENSACION DEL I.S.A.N.</v>
          </cell>
          <cell r="AE471">
            <v>10746896</v>
          </cell>
          <cell r="AF471">
            <v>96722064</v>
          </cell>
        </row>
        <row r="472">
          <cell r="A472">
            <v>53812</v>
          </cell>
          <cell r="B472">
            <v>538</v>
          </cell>
          <cell r="C472">
            <v>12</v>
          </cell>
          <cell r="D472" t="str">
            <v>MULTAS POR AUTOCORRECCION I.S.A.N.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61200</v>
          </cell>
          <cell r="K472">
            <v>6120</v>
          </cell>
          <cell r="L472">
            <v>67320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T472">
            <v>0</v>
          </cell>
          <cell r="U472">
            <v>67320</v>
          </cell>
          <cell r="X472">
            <v>0</v>
          </cell>
          <cell r="Y472">
            <v>67320</v>
          </cell>
          <cell r="AB472">
            <v>538</v>
          </cell>
          <cell r="AC472">
            <v>12</v>
          </cell>
          <cell r="AD472" t="str">
            <v>MULTAS POR AUTOCORRECCION I.S.A.N.</v>
          </cell>
          <cell r="AE472">
            <v>0</v>
          </cell>
          <cell r="AF472">
            <v>67320</v>
          </cell>
        </row>
        <row r="473">
          <cell r="A473">
            <v>53813</v>
          </cell>
          <cell r="B473">
            <v>538</v>
          </cell>
          <cell r="C473">
            <v>13</v>
          </cell>
          <cell r="D473" t="str">
            <v>INCENTIVOS POR ISAN REZAGO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T473">
            <v>0</v>
          </cell>
          <cell r="U473">
            <v>0</v>
          </cell>
          <cell r="X473">
            <v>0</v>
          </cell>
          <cell r="Y473">
            <v>0</v>
          </cell>
          <cell r="AB473">
            <v>538</v>
          </cell>
          <cell r="AC473">
            <v>13</v>
          </cell>
          <cell r="AD473" t="str">
            <v>INCENTIVOS POR ISAN REZAGO</v>
          </cell>
          <cell r="AE473">
            <v>0</v>
          </cell>
          <cell r="AF473">
            <v>0</v>
          </cell>
        </row>
        <row r="474">
          <cell r="A474">
            <v>53814</v>
          </cell>
          <cell r="B474">
            <v>538</v>
          </cell>
          <cell r="C474">
            <v>14</v>
          </cell>
          <cell r="D474" t="str">
            <v>RECARGOS ISAN REZAGO</v>
          </cell>
          <cell r="E474">
            <v>74133</v>
          </cell>
          <cell r="F474">
            <v>174</v>
          </cell>
          <cell r="G474">
            <v>44096</v>
          </cell>
          <cell r="H474">
            <v>118403</v>
          </cell>
          <cell r="I474">
            <v>3048</v>
          </cell>
          <cell r="J474">
            <v>231238</v>
          </cell>
          <cell r="K474">
            <v>58819</v>
          </cell>
          <cell r="L474">
            <v>293105</v>
          </cell>
          <cell r="M474">
            <v>179</v>
          </cell>
          <cell r="N474">
            <v>18388</v>
          </cell>
          <cell r="O474">
            <v>6769</v>
          </cell>
          <cell r="P474">
            <v>25336</v>
          </cell>
          <cell r="T474">
            <v>0</v>
          </cell>
          <cell r="U474">
            <v>436844</v>
          </cell>
          <cell r="X474">
            <v>0</v>
          </cell>
          <cell r="Y474">
            <v>436844</v>
          </cell>
          <cell r="AB474">
            <v>538</v>
          </cell>
          <cell r="AC474">
            <v>14</v>
          </cell>
          <cell r="AD474" t="str">
            <v>RECARGOS ISAN REZAGO</v>
          </cell>
          <cell r="AE474">
            <v>6769</v>
          </cell>
          <cell r="AF474">
            <v>436844</v>
          </cell>
        </row>
        <row r="475">
          <cell r="A475">
            <v>53815</v>
          </cell>
          <cell r="B475">
            <v>538</v>
          </cell>
          <cell r="C475">
            <v>15</v>
          </cell>
          <cell r="D475" t="str">
            <v>SANCIONES ISAN REZAGO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T475">
            <v>0</v>
          </cell>
          <cell r="U475">
            <v>0</v>
          </cell>
          <cell r="X475">
            <v>0</v>
          </cell>
          <cell r="Y475">
            <v>0</v>
          </cell>
          <cell r="AB475">
            <v>538</v>
          </cell>
          <cell r="AC475">
            <v>15</v>
          </cell>
          <cell r="AD475" t="str">
            <v>SANCIONES ISAN REZAGO</v>
          </cell>
          <cell r="AE475">
            <v>0</v>
          </cell>
          <cell r="AF475">
            <v>0</v>
          </cell>
        </row>
        <row r="476">
          <cell r="A476">
            <v>53816</v>
          </cell>
          <cell r="B476">
            <v>538</v>
          </cell>
          <cell r="C476">
            <v>16</v>
          </cell>
          <cell r="D476" t="str">
            <v>ISAN PAGOS PROVISIONALES REZAGO</v>
          </cell>
          <cell r="E476">
            <v>3312137</v>
          </cell>
          <cell r="F476">
            <v>7627</v>
          </cell>
          <cell r="G476">
            <v>2335412</v>
          </cell>
          <cell r="H476">
            <v>5655176</v>
          </cell>
          <cell r="I476">
            <v>320270</v>
          </cell>
          <cell r="J476">
            <v>2423907</v>
          </cell>
          <cell r="K476">
            <v>2167712</v>
          </cell>
          <cell r="L476">
            <v>4911889</v>
          </cell>
          <cell r="M476">
            <v>17878</v>
          </cell>
          <cell r="N476">
            <v>681131</v>
          </cell>
          <cell r="O476">
            <v>6209471</v>
          </cell>
          <cell r="P476">
            <v>6908480</v>
          </cell>
          <cell r="T476">
            <v>0</v>
          </cell>
          <cell r="U476">
            <v>17475545</v>
          </cell>
          <cell r="X476">
            <v>0</v>
          </cell>
          <cell r="Y476">
            <v>17475545</v>
          </cell>
          <cell r="AB476">
            <v>538</v>
          </cell>
          <cell r="AC476">
            <v>16</v>
          </cell>
          <cell r="AD476" t="str">
            <v>ISAN PAGOS PROVISIONALES REZAGO</v>
          </cell>
          <cell r="AE476">
            <v>6209471</v>
          </cell>
          <cell r="AF476">
            <v>17475545</v>
          </cell>
        </row>
        <row r="477">
          <cell r="A477">
            <v>53817</v>
          </cell>
          <cell r="B477">
            <v>538</v>
          </cell>
          <cell r="C477">
            <v>17</v>
          </cell>
          <cell r="D477" t="str">
            <v>ACTUALIZACION DE ISAN REZAGO</v>
          </cell>
          <cell r="E477">
            <v>14135</v>
          </cell>
          <cell r="F477">
            <v>83</v>
          </cell>
          <cell r="G477">
            <v>18258</v>
          </cell>
          <cell r="H477">
            <v>32476</v>
          </cell>
          <cell r="I477">
            <v>0</v>
          </cell>
          <cell r="J477">
            <v>67376</v>
          </cell>
          <cell r="K477">
            <v>3776</v>
          </cell>
          <cell r="L477">
            <v>71152</v>
          </cell>
          <cell r="M477">
            <v>0</v>
          </cell>
          <cell r="N477">
            <v>10325</v>
          </cell>
          <cell r="O477">
            <v>0</v>
          </cell>
          <cell r="P477">
            <v>10325</v>
          </cell>
          <cell r="T477">
            <v>0</v>
          </cell>
          <cell r="U477">
            <v>113953</v>
          </cell>
          <cell r="X477">
            <v>0</v>
          </cell>
          <cell r="Y477">
            <v>113953</v>
          </cell>
          <cell r="AB477">
            <v>538</v>
          </cell>
          <cell r="AC477">
            <v>17</v>
          </cell>
          <cell r="AD477" t="str">
            <v>ACTUALIZACION DE ISAN REZAGO</v>
          </cell>
          <cell r="AE477">
            <v>0</v>
          </cell>
          <cell r="AF477">
            <v>113953</v>
          </cell>
        </row>
        <row r="478">
          <cell r="A478">
            <v>53818</v>
          </cell>
          <cell r="B478">
            <v>538</v>
          </cell>
          <cell r="C478">
            <v>18</v>
          </cell>
          <cell r="D478" t="str">
            <v>MULTAS POR AUTOCORRECION ISAN REZAGO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141598</v>
          </cell>
          <cell r="O478">
            <v>0</v>
          </cell>
          <cell r="P478">
            <v>141598</v>
          </cell>
          <cell r="T478">
            <v>0</v>
          </cell>
          <cell r="U478">
            <v>141598</v>
          </cell>
          <cell r="X478">
            <v>0</v>
          </cell>
          <cell r="Y478">
            <v>141598</v>
          </cell>
          <cell r="AB478">
            <v>538</v>
          </cell>
          <cell r="AC478">
            <v>18</v>
          </cell>
          <cell r="AD478" t="str">
            <v>MULTAS POR AUTOCORRECION ISAN REZAGO</v>
          </cell>
          <cell r="AE478">
            <v>0</v>
          </cell>
          <cell r="AF478">
            <v>141598</v>
          </cell>
        </row>
        <row r="479">
          <cell r="A479">
            <v>53819</v>
          </cell>
          <cell r="B479">
            <v>538</v>
          </cell>
          <cell r="C479">
            <v>19</v>
          </cell>
          <cell r="D479" t="str">
            <v>FONDO DE COMPENSACION DEL ISAN REZAGO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T479">
            <v>0</v>
          </cell>
          <cell r="U479">
            <v>0</v>
          </cell>
          <cell r="X479">
            <v>0</v>
          </cell>
          <cell r="Y479">
            <v>0</v>
          </cell>
          <cell r="AB479">
            <v>538</v>
          </cell>
          <cell r="AC479">
            <v>19</v>
          </cell>
          <cell r="AD479" t="str">
            <v>FONDO DE COMPENSACION DEL ISAN REZAGO</v>
          </cell>
          <cell r="AE479">
            <v>0</v>
          </cell>
          <cell r="AF479">
            <v>0</v>
          </cell>
        </row>
        <row r="480">
          <cell r="A480">
            <v>53901</v>
          </cell>
          <cell r="B480">
            <v>539</v>
          </cell>
          <cell r="C480">
            <v>1</v>
          </cell>
          <cell r="D480" t="str">
            <v>DEVOLUCION IMP. SOBRE AUTOMOVILES NUEVOS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T480">
            <v>0</v>
          </cell>
          <cell r="U480">
            <v>0</v>
          </cell>
          <cell r="X480">
            <v>0</v>
          </cell>
          <cell r="Y480">
            <v>0</v>
          </cell>
          <cell r="AB480">
            <v>539</v>
          </cell>
          <cell r="AC480">
            <v>1</v>
          </cell>
          <cell r="AD480" t="str">
            <v>DEVOLUCION IMP. SOBRE AUTOMOVILES NUEVOS</v>
          </cell>
          <cell r="AE480">
            <v>0</v>
          </cell>
          <cell r="AF480">
            <v>0</v>
          </cell>
        </row>
        <row r="481">
          <cell r="A481">
            <v>53902</v>
          </cell>
          <cell r="B481">
            <v>539</v>
          </cell>
          <cell r="C481">
            <v>2</v>
          </cell>
          <cell r="D481" t="str">
            <v>ACT.E INT'S.POR DEV.IMP.S/AUTOMOV.NVOS.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T481">
            <v>0</v>
          </cell>
          <cell r="U481">
            <v>0</v>
          </cell>
          <cell r="X481">
            <v>0</v>
          </cell>
          <cell r="Y481">
            <v>0</v>
          </cell>
          <cell r="AB481">
            <v>539</v>
          </cell>
          <cell r="AC481">
            <v>2</v>
          </cell>
          <cell r="AD481" t="str">
            <v>ACT.E INT'S.POR DEV.IMP.S/AUTOMOV.NVOS.</v>
          </cell>
          <cell r="AE481">
            <v>0</v>
          </cell>
          <cell r="AF481">
            <v>0</v>
          </cell>
        </row>
        <row r="482">
          <cell r="A482">
            <v>53903</v>
          </cell>
          <cell r="B482">
            <v>539</v>
          </cell>
          <cell r="C482">
            <v>3</v>
          </cell>
          <cell r="D482" t="str">
            <v>DEV.IMP.S/AUTOMOVILES NUEVOS REZAGO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T482">
            <v>0</v>
          </cell>
          <cell r="U482">
            <v>0</v>
          </cell>
          <cell r="X482">
            <v>0</v>
          </cell>
          <cell r="Y482">
            <v>0</v>
          </cell>
          <cell r="AB482">
            <v>539</v>
          </cell>
          <cell r="AC482">
            <v>3</v>
          </cell>
          <cell r="AD482" t="str">
            <v>DEV.IMP.S/AUTOMOVILES NUEVOS REZAGO</v>
          </cell>
          <cell r="AE482">
            <v>0</v>
          </cell>
          <cell r="AF482">
            <v>0</v>
          </cell>
        </row>
        <row r="483">
          <cell r="A483">
            <v>53904</v>
          </cell>
          <cell r="B483">
            <v>539</v>
          </cell>
          <cell r="C483">
            <v>4</v>
          </cell>
          <cell r="D483" t="str">
            <v>ACT.E INT'S POR DEV.ISAN REZAGO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T483">
            <v>0</v>
          </cell>
          <cell r="U483">
            <v>0</v>
          </cell>
          <cell r="X483">
            <v>0</v>
          </cell>
          <cell r="Y483">
            <v>0</v>
          </cell>
          <cell r="AB483">
            <v>539</v>
          </cell>
          <cell r="AC483">
            <v>4</v>
          </cell>
          <cell r="AD483" t="str">
            <v>ACT.E INT'S POR DEV.ISAN REZAGO</v>
          </cell>
          <cell r="AE483">
            <v>0</v>
          </cell>
          <cell r="AF483">
            <v>0</v>
          </cell>
        </row>
        <row r="484">
          <cell r="A484">
            <v>55800</v>
          </cell>
          <cell r="B484">
            <v>558</v>
          </cell>
          <cell r="C484">
            <v>0</v>
          </cell>
          <cell r="D484" t="str">
            <v>IMPUESTO S/TENENCIA O USO DE VEHICULOS</v>
          </cell>
          <cell r="E484">
            <v>289179998</v>
          </cell>
          <cell r="F484">
            <v>288778572</v>
          </cell>
          <cell r="G484">
            <v>222496225.87</v>
          </cell>
          <cell r="H484">
            <v>800454795.87</v>
          </cell>
          <cell r="I484">
            <v>154263056.61000001</v>
          </cell>
          <cell r="J484">
            <v>53299460.399999999</v>
          </cell>
          <cell r="K484">
            <v>45304971</v>
          </cell>
          <cell r="L484">
            <v>252867488.01000002</v>
          </cell>
          <cell r="M484">
            <v>27992538.5</v>
          </cell>
          <cell r="N484">
            <v>37161801.719999999</v>
          </cell>
          <cell r="O484">
            <v>28569574</v>
          </cell>
          <cell r="P484">
            <v>93723914.219999999</v>
          </cell>
          <cell r="T484">
            <v>0</v>
          </cell>
          <cell r="U484">
            <v>1147046198.0999999</v>
          </cell>
          <cell r="X484">
            <v>0</v>
          </cell>
          <cell r="Y484">
            <v>1147046198.0999999</v>
          </cell>
          <cell r="AB484">
            <v>558</v>
          </cell>
          <cell r="AC484">
            <v>0</v>
          </cell>
          <cell r="AD484" t="str">
            <v>IMPUESTO S/TENENCIA O USO DE VEHICULOS</v>
          </cell>
          <cell r="AE484">
            <v>28569574</v>
          </cell>
          <cell r="AF484">
            <v>1147046198.0999999</v>
          </cell>
        </row>
        <row r="485">
          <cell r="A485">
            <v>55801</v>
          </cell>
          <cell r="B485">
            <v>558</v>
          </cell>
          <cell r="C485">
            <v>1</v>
          </cell>
          <cell r="D485" t="str">
            <v>IMPUESTO S/TENENCIA, MOTOCICLETAS</v>
          </cell>
          <cell r="E485">
            <v>885313</v>
          </cell>
          <cell r="F485">
            <v>1732081</v>
          </cell>
          <cell r="G485">
            <v>1778467</v>
          </cell>
          <cell r="H485">
            <v>4395861</v>
          </cell>
          <cell r="I485">
            <v>1522237</v>
          </cell>
          <cell r="J485">
            <v>925697</v>
          </cell>
          <cell r="K485">
            <v>763149</v>
          </cell>
          <cell r="L485">
            <v>3211083</v>
          </cell>
          <cell r="M485">
            <v>380889</v>
          </cell>
          <cell r="N485">
            <v>477555</v>
          </cell>
          <cell r="O485">
            <v>482877</v>
          </cell>
          <cell r="P485">
            <v>1341321</v>
          </cell>
          <cell r="T485">
            <v>0</v>
          </cell>
          <cell r="U485">
            <v>8948265</v>
          </cell>
          <cell r="X485">
            <v>0</v>
          </cell>
          <cell r="Y485">
            <v>8948265</v>
          </cell>
          <cell r="AB485">
            <v>558</v>
          </cell>
          <cell r="AC485">
            <v>1</v>
          </cell>
          <cell r="AD485" t="str">
            <v>IMPUESTO S/TENENCIA, MOTOCICLETAS</v>
          </cell>
          <cell r="AE485">
            <v>482877</v>
          </cell>
          <cell r="AF485">
            <v>8948265</v>
          </cell>
        </row>
        <row r="486">
          <cell r="A486">
            <v>55804</v>
          </cell>
          <cell r="B486">
            <v>558</v>
          </cell>
          <cell r="C486">
            <v>4</v>
          </cell>
          <cell r="D486" t="str">
            <v>IMP.S/TENENCIA O USO DE VEHICULOS REZAGO</v>
          </cell>
          <cell r="E486">
            <v>25597006.609999999</v>
          </cell>
          <cell r="F486">
            <v>32747833.460000001</v>
          </cell>
          <cell r="G486">
            <v>28587573.899999999</v>
          </cell>
          <cell r="H486">
            <v>86932413.969999999</v>
          </cell>
          <cell r="I486">
            <v>24248553.280000001</v>
          </cell>
          <cell r="J486">
            <v>14435476.68</v>
          </cell>
          <cell r="K486">
            <v>14620638.42</v>
          </cell>
          <cell r="L486">
            <v>53304668.380000003</v>
          </cell>
          <cell r="M486">
            <v>9142386.2100000009</v>
          </cell>
          <cell r="N486">
            <v>12789160.380000001</v>
          </cell>
          <cell r="O486">
            <v>9467934.6799999997</v>
          </cell>
          <cell r="P486">
            <v>31399481.270000003</v>
          </cell>
          <cell r="T486">
            <v>0</v>
          </cell>
          <cell r="U486">
            <v>171636563.62</v>
          </cell>
          <cell r="X486">
            <v>0</v>
          </cell>
          <cell r="Y486">
            <v>171636563.62</v>
          </cell>
          <cell r="AB486">
            <v>558</v>
          </cell>
          <cell r="AC486">
            <v>4</v>
          </cell>
          <cell r="AD486" t="str">
            <v>IMP.S/TENENCIA O USO DE VEHICULOS REZAGO</v>
          </cell>
          <cell r="AE486">
            <v>9467934.6799999997</v>
          </cell>
          <cell r="AF486">
            <v>171636563.62</v>
          </cell>
        </row>
        <row r="487">
          <cell r="A487">
            <v>55805</v>
          </cell>
          <cell r="B487">
            <v>558</v>
          </cell>
          <cell r="C487">
            <v>5</v>
          </cell>
          <cell r="D487" t="str">
            <v>IMP.S/TENENCIA MOTOCICLETAS REZAGO</v>
          </cell>
          <cell r="E487">
            <v>104598</v>
          </cell>
          <cell r="F487">
            <v>252021</v>
          </cell>
          <cell r="G487">
            <v>286484</v>
          </cell>
          <cell r="H487">
            <v>643103</v>
          </cell>
          <cell r="I487">
            <v>160708</v>
          </cell>
          <cell r="J487">
            <v>156027</v>
          </cell>
          <cell r="K487">
            <v>167256</v>
          </cell>
          <cell r="L487">
            <v>483991</v>
          </cell>
          <cell r="M487">
            <v>96763</v>
          </cell>
          <cell r="N487">
            <v>109961</v>
          </cell>
          <cell r="O487">
            <v>161919</v>
          </cell>
          <cell r="P487">
            <v>368643</v>
          </cell>
          <cell r="T487">
            <v>0</v>
          </cell>
          <cell r="U487">
            <v>1495737</v>
          </cell>
          <cell r="X487">
            <v>0</v>
          </cell>
          <cell r="Y487">
            <v>1495737</v>
          </cell>
          <cell r="AB487">
            <v>558</v>
          </cell>
          <cell r="AC487">
            <v>5</v>
          </cell>
          <cell r="AD487" t="str">
            <v>IMP.S/TENENCIA MOTOCICLETAS REZAGO</v>
          </cell>
          <cell r="AE487">
            <v>161919</v>
          </cell>
          <cell r="AF487">
            <v>1495737</v>
          </cell>
        </row>
        <row r="488">
          <cell r="A488">
            <v>55900</v>
          </cell>
          <cell r="B488">
            <v>559</v>
          </cell>
          <cell r="C488">
            <v>0</v>
          </cell>
          <cell r="D488" t="str">
            <v>RECARGOS Y ACT DE IMP S/TENENCIA DE VEH</v>
          </cell>
          <cell r="E488">
            <v>1794727.77</v>
          </cell>
          <cell r="F488">
            <v>0</v>
          </cell>
          <cell r="G488">
            <v>3776</v>
          </cell>
          <cell r="H488">
            <v>1798503.77</v>
          </cell>
          <cell r="I488">
            <v>437613.65</v>
          </cell>
          <cell r="J488">
            <v>965187.26</v>
          </cell>
          <cell r="K488">
            <v>1109862.02</v>
          </cell>
          <cell r="L488">
            <v>2512662.9300000002</v>
          </cell>
          <cell r="M488">
            <v>799928.15</v>
          </cell>
          <cell r="N488">
            <v>1220797.98</v>
          </cell>
          <cell r="O488">
            <v>1145080.22</v>
          </cell>
          <cell r="P488">
            <v>3165806.3499999996</v>
          </cell>
          <cell r="T488">
            <v>0</v>
          </cell>
          <cell r="U488">
            <v>7476973.0499999989</v>
          </cell>
          <cell r="X488">
            <v>0</v>
          </cell>
          <cell r="Y488">
            <v>7476973.0499999998</v>
          </cell>
          <cell r="AB488">
            <v>559</v>
          </cell>
          <cell r="AC488">
            <v>0</v>
          </cell>
          <cell r="AD488" t="str">
            <v>RECARGOS Y ACT DE IMP S/TENENCIA DE VEH</v>
          </cell>
          <cell r="AE488">
            <v>1145080.22</v>
          </cell>
          <cell r="AF488">
            <v>7476973.0499999998</v>
          </cell>
        </row>
        <row r="489">
          <cell r="A489">
            <v>55901</v>
          </cell>
          <cell r="B489">
            <v>559</v>
          </cell>
          <cell r="C489">
            <v>1</v>
          </cell>
          <cell r="D489" t="str">
            <v>RECARGOS Y ACT DE IMP S/TEN DE MOTOS</v>
          </cell>
          <cell r="E489">
            <v>4590</v>
          </cell>
          <cell r="F489">
            <v>0</v>
          </cell>
          <cell r="G489">
            <v>0</v>
          </cell>
          <cell r="H489">
            <v>4590</v>
          </cell>
          <cell r="I489">
            <v>4285</v>
          </cell>
          <cell r="J489">
            <v>12917</v>
          </cell>
          <cell r="K489">
            <v>18765</v>
          </cell>
          <cell r="L489">
            <v>35967</v>
          </cell>
          <cell r="M489">
            <v>11027</v>
          </cell>
          <cell r="N489">
            <v>16554</v>
          </cell>
          <cell r="O489">
            <v>23724</v>
          </cell>
          <cell r="P489">
            <v>51305</v>
          </cell>
          <cell r="T489">
            <v>0</v>
          </cell>
          <cell r="U489">
            <v>91862</v>
          </cell>
          <cell r="X489">
            <v>0</v>
          </cell>
          <cell r="Y489">
            <v>91862</v>
          </cell>
          <cell r="AB489">
            <v>559</v>
          </cell>
          <cell r="AC489">
            <v>1</v>
          </cell>
          <cell r="AD489" t="str">
            <v>RECARGOS Y ACT DE IMP S/TEN DE MOTOS</v>
          </cell>
          <cell r="AE489">
            <v>23724</v>
          </cell>
          <cell r="AF489">
            <v>91862</v>
          </cell>
        </row>
        <row r="490">
          <cell r="A490">
            <v>55903</v>
          </cell>
          <cell r="B490">
            <v>559</v>
          </cell>
          <cell r="C490">
            <v>3</v>
          </cell>
          <cell r="D490" t="str">
            <v>REC.Y ACT.DE IMP.S/TEN.O USO REZAGO</v>
          </cell>
          <cell r="E490">
            <v>4870156.01</v>
          </cell>
          <cell r="F490">
            <v>6404494.2199999997</v>
          </cell>
          <cell r="G490">
            <v>6362644.79</v>
          </cell>
          <cell r="H490">
            <v>17637295.02</v>
          </cell>
          <cell r="I490">
            <v>5645393.3399999999</v>
          </cell>
          <cell r="J490">
            <v>3976339.5</v>
          </cell>
          <cell r="K490">
            <v>4193901.43</v>
          </cell>
          <cell r="L490">
            <v>13815634.27</v>
          </cell>
          <cell r="M490">
            <v>2721464.3</v>
          </cell>
          <cell r="N490">
            <v>3904486.33</v>
          </cell>
          <cell r="O490">
            <v>2887939.33</v>
          </cell>
          <cell r="P490">
            <v>9513889.9600000009</v>
          </cell>
          <cell r="T490">
            <v>0</v>
          </cell>
          <cell r="U490">
            <v>40966819.25</v>
          </cell>
          <cell r="X490">
            <v>0</v>
          </cell>
          <cell r="Y490">
            <v>40966819.25</v>
          </cell>
          <cell r="AB490">
            <v>559</v>
          </cell>
          <cell r="AC490">
            <v>3</v>
          </cell>
          <cell r="AD490" t="str">
            <v>REC.Y ACT.DE IMP.S/TEN.O USO REZAGO</v>
          </cell>
          <cell r="AE490">
            <v>2887939.33</v>
          </cell>
          <cell r="AF490">
            <v>40966819.25</v>
          </cell>
        </row>
        <row r="491">
          <cell r="A491">
            <v>55904</v>
          </cell>
          <cell r="B491">
            <v>559</v>
          </cell>
          <cell r="C491">
            <v>4</v>
          </cell>
          <cell r="D491" t="str">
            <v>REC.Y ACT.DE IMP.S/TEN.MOTOCICLETA REZ.</v>
          </cell>
          <cell r="E491">
            <v>17147.7</v>
          </cell>
          <cell r="F491">
            <v>47813.07</v>
          </cell>
          <cell r="G491">
            <v>59448.38</v>
          </cell>
          <cell r="H491">
            <v>124409.15</v>
          </cell>
          <cell r="I491">
            <v>39738.519999999997</v>
          </cell>
          <cell r="J491">
            <v>43714.25</v>
          </cell>
          <cell r="K491">
            <v>38184</v>
          </cell>
          <cell r="L491">
            <v>121636.76999999999</v>
          </cell>
          <cell r="M491">
            <v>38445</v>
          </cell>
          <cell r="N491">
            <v>33808</v>
          </cell>
          <cell r="O491">
            <v>34920</v>
          </cell>
          <cell r="P491">
            <v>107173</v>
          </cell>
          <cell r="T491">
            <v>0</v>
          </cell>
          <cell r="U491">
            <v>353218.92</v>
          </cell>
          <cell r="X491">
            <v>0</v>
          </cell>
          <cell r="Y491">
            <v>353218.92</v>
          </cell>
          <cell r="AB491">
            <v>559</v>
          </cell>
          <cell r="AC491">
            <v>4</v>
          </cell>
          <cell r="AD491" t="str">
            <v>REC.Y ACT.DE IMP.S/TEN.MOTOCICLETA REZ.</v>
          </cell>
          <cell r="AE491">
            <v>34920</v>
          </cell>
          <cell r="AF491">
            <v>353218.92</v>
          </cell>
        </row>
        <row r="492">
          <cell r="A492">
            <v>56101</v>
          </cell>
          <cell r="B492">
            <v>561</v>
          </cell>
          <cell r="C492">
            <v>1</v>
          </cell>
          <cell r="D492" t="str">
            <v>ACTUALIZACION IMP.S/TENENCIA DE VEH.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T492">
            <v>0</v>
          </cell>
          <cell r="U492">
            <v>0</v>
          </cell>
          <cell r="X492">
            <v>0</v>
          </cell>
          <cell r="Y492">
            <v>0</v>
          </cell>
          <cell r="AB492">
            <v>561</v>
          </cell>
          <cell r="AC492">
            <v>1</v>
          </cell>
          <cell r="AD492" t="str">
            <v>ACTUALIZACION IMP.S/TENENCIA DE VEH.</v>
          </cell>
          <cell r="AE492">
            <v>0</v>
          </cell>
          <cell r="AF492">
            <v>0</v>
          </cell>
        </row>
        <row r="493">
          <cell r="A493">
            <v>56102</v>
          </cell>
          <cell r="B493">
            <v>561</v>
          </cell>
          <cell r="C493">
            <v>2</v>
          </cell>
          <cell r="D493" t="str">
            <v>ACTUALIZACION DE IMP.S/TENENCIA DE MOTOS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T493">
            <v>0</v>
          </cell>
          <cell r="U493">
            <v>0</v>
          </cell>
          <cell r="X493">
            <v>0</v>
          </cell>
          <cell r="Y493">
            <v>0</v>
          </cell>
          <cell r="AB493">
            <v>561</v>
          </cell>
          <cell r="AC493">
            <v>2</v>
          </cell>
          <cell r="AD493" t="str">
            <v>ACTUALIZACION DE IMP.S/TENENCIA DE MOTOS</v>
          </cell>
          <cell r="AE493">
            <v>0</v>
          </cell>
          <cell r="AF493">
            <v>0</v>
          </cell>
        </row>
        <row r="494">
          <cell r="A494">
            <v>56103</v>
          </cell>
          <cell r="B494">
            <v>561</v>
          </cell>
          <cell r="C494">
            <v>3</v>
          </cell>
          <cell r="D494" t="str">
            <v>ACT.IMP.S/TENENCIA VEHICULOS REZAGO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T494">
            <v>0</v>
          </cell>
          <cell r="U494">
            <v>0</v>
          </cell>
          <cell r="X494">
            <v>0</v>
          </cell>
          <cell r="Y494">
            <v>0</v>
          </cell>
          <cell r="AB494">
            <v>561</v>
          </cell>
          <cell r="AC494">
            <v>3</v>
          </cell>
          <cell r="AD494" t="str">
            <v>ACT.IMP.S/TENENCIA VEHICULOS REZAGO</v>
          </cell>
          <cell r="AE494">
            <v>0</v>
          </cell>
          <cell r="AF494">
            <v>0</v>
          </cell>
        </row>
        <row r="495">
          <cell r="A495">
            <v>56104</v>
          </cell>
          <cell r="B495">
            <v>561</v>
          </cell>
          <cell r="C495">
            <v>4</v>
          </cell>
          <cell r="D495" t="str">
            <v>ACT.IMP.S/TENENCIA MOTOCICLETAS REZAGO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T495">
            <v>0</v>
          </cell>
          <cell r="U495">
            <v>0</v>
          </cell>
          <cell r="X495">
            <v>0</v>
          </cell>
          <cell r="Y495">
            <v>0</v>
          </cell>
          <cell r="AB495">
            <v>561</v>
          </cell>
          <cell r="AC495">
            <v>4</v>
          </cell>
          <cell r="AD495" t="str">
            <v>ACT.IMP.S/TENENCIA MOTOCICLETAS REZAGO</v>
          </cell>
          <cell r="AE495">
            <v>0</v>
          </cell>
          <cell r="AF495">
            <v>0</v>
          </cell>
        </row>
        <row r="496">
          <cell r="A496">
            <v>56201</v>
          </cell>
          <cell r="B496">
            <v>562</v>
          </cell>
          <cell r="C496">
            <v>1</v>
          </cell>
          <cell r="D496" t="str">
            <v>SUBSIDIO REC.Y ACT.IMP.S/TENENCIA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T496">
            <v>0</v>
          </cell>
          <cell r="U496">
            <v>0</v>
          </cell>
          <cell r="X496">
            <v>0</v>
          </cell>
          <cell r="Y496">
            <v>0</v>
          </cell>
          <cell r="AB496">
            <v>562</v>
          </cell>
          <cell r="AC496">
            <v>1</v>
          </cell>
          <cell r="AD496" t="str">
            <v>SUBSIDIO REC.Y ACT.IMP.S/TENENCIA</v>
          </cell>
          <cell r="AE496">
            <v>0</v>
          </cell>
          <cell r="AF496">
            <v>0</v>
          </cell>
        </row>
        <row r="497">
          <cell r="A497">
            <v>57000</v>
          </cell>
          <cell r="B497">
            <v>570</v>
          </cell>
          <cell r="C497">
            <v>0</v>
          </cell>
          <cell r="D497" t="str">
            <v>INSCR. DE VEHICULOS EXTRANJEROS(F.E.E.)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T497">
            <v>0</v>
          </cell>
          <cell r="U497">
            <v>0</v>
          </cell>
          <cell r="X497">
            <v>0</v>
          </cell>
          <cell r="Y497">
            <v>0</v>
          </cell>
          <cell r="AB497">
            <v>570</v>
          </cell>
          <cell r="AC497">
            <v>0</v>
          </cell>
          <cell r="AD497" t="str">
            <v>INSCR. DE VEHICULOS EXTRANJEROS(F.E.E.)</v>
          </cell>
          <cell r="AE497">
            <v>0</v>
          </cell>
          <cell r="AF497">
            <v>0</v>
          </cell>
        </row>
        <row r="498">
          <cell r="A498">
            <v>57001</v>
          </cell>
          <cell r="B498">
            <v>570</v>
          </cell>
          <cell r="C498">
            <v>1</v>
          </cell>
          <cell r="D498" t="str">
            <v>DEV.INSCR.VEH.EXTRANJEROS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T498">
            <v>0</v>
          </cell>
          <cell r="U498">
            <v>0</v>
          </cell>
          <cell r="X498">
            <v>0</v>
          </cell>
          <cell r="Y498">
            <v>0</v>
          </cell>
          <cell r="AB498">
            <v>570</v>
          </cell>
          <cell r="AC498">
            <v>1</v>
          </cell>
          <cell r="AD498" t="str">
            <v>DEV.INSCR.VEH.EXTRANJEROS</v>
          </cell>
          <cell r="AE498">
            <v>0</v>
          </cell>
          <cell r="AF498">
            <v>0</v>
          </cell>
        </row>
        <row r="499">
          <cell r="A499">
            <v>57002</v>
          </cell>
          <cell r="B499">
            <v>570</v>
          </cell>
          <cell r="C499">
            <v>2</v>
          </cell>
          <cell r="D499" t="str">
            <v>ACT.E INTS.POR DEV.INSCR.VEH.EXTRANJEROS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T499">
            <v>0</v>
          </cell>
          <cell r="U499">
            <v>0</v>
          </cell>
          <cell r="X499">
            <v>0</v>
          </cell>
          <cell r="Y499">
            <v>0</v>
          </cell>
          <cell r="AB499">
            <v>570</v>
          </cell>
          <cell r="AC499">
            <v>2</v>
          </cell>
          <cell r="AD499" t="str">
            <v>ACT.E INTS.POR DEV.INSCR.VEH.EXTRANJEROS</v>
          </cell>
          <cell r="AE499">
            <v>0</v>
          </cell>
          <cell r="AF499">
            <v>0</v>
          </cell>
        </row>
        <row r="500">
          <cell r="A500">
            <v>57100</v>
          </cell>
          <cell r="B500">
            <v>571</v>
          </cell>
          <cell r="C500">
            <v>0</v>
          </cell>
          <cell r="D500" t="str">
            <v>DEVOLUCION IMPUESTOS SOBRE TENENCIA</v>
          </cell>
          <cell r="E500">
            <v>-11295</v>
          </cell>
          <cell r="F500">
            <v>-29132</v>
          </cell>
          <cell r="G500">
            <v>-140897</v>
          </cell>
          <cell r="H500">
            <v>-181324</v>
          </cell>
          <cell r="I500">
            <v>-17380</v>
          </cell>
          <cell r="J500">
            <v>-107261</v>
          </cell>
          <cell r="K500">
            <v>-31547</v>
          </cell>
          <cell r="L500">
            <v>-156188</v>
          </cell>
          <cell r="M500">
            <v>-17436</v>
          </cell>
          <cell r="N500">
            <v>-19743</v>
          </cell>
          <cell r="O500">
            <v>-29864</v>
          </cell>
          <cell r="P500">
            <v>-67043</v>
          </cell>
          <cell r="T500">
            <v>0</v>
          </cell>
          <cell r="U500">
            <v>-404555</v>
          </cell>
          <cell r="X500">
            <v>0</v>
          </cell>
          <cell r="Y500">
            <v>-404555</v>
          </cell>
          <cell r="AB500">
            <v>571</v>
          </cell>
          <cell r="AC500">
            <v>0</v>
          </cell>
          <cell r="AD500" t="str">
            <v>DEVOLUCION IMPUESTOS SOBRE TENENCIA</v>
          </cell>
          <cell r="AE500">
            <v>-29864</v>
          </cell>
          <cell r="AF500">
            <v>-404555</v>
          </cell>
        </row>
        <row r="501">
          <cell r="A501">
            <v>57101</v>
          </cell>
          <cell r="B501">
            <v>571</v>
          </cell>
          <cell r="C501">
            <v>1</v>
          </cell>
          <cell r="D501" t="str">
            <v>ACT.E INTS.POR DEV.IMP.S/TENENCIA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-378.88</v>
          </cell>
          <cell r="N501">
            <v>0</v>
          </cell>
          <cell r="O501">
            <v>0</v>
          </cell>
          <cell r="P501">
            <v>-378.88</v>
          </cell>
          <cell r="T501">
            <v>0</v>
          </cell>
          <cell r="U501">
            <v>-378.88</v>
          </cell>
          <cell r="X501">
            <v>0</v>
          </cell>
          <cell r="Y501">
            <v>-378.88</v>
          </cell>
          <cell r="AB501">
            <v>571</v>
          </cell>
          <cell r="AC501">
            <v>1</v>
          </cell>
          <cell r="AD501" t="str">
            <v>ACT.E INTS.POR DEV.IMP.S/TENENCIA</v>
          </cell>
          <cell r="AE501">
            <v>0</v>
          </cell>
          <cell r="AF501">
            <v>-378.88</v>
          </cell>
        </row>
        <row r="502">
          <cell r="A502">
            <v>57102</v>
          </cell>
          <cell r="B502">
            <v>571</v>
          </cell>
          <cell r="C502">
            <v>2</v>
          </cell>
          <cell r="D502" t="str">
            <v>ACREDITAMENTO DEL IMP.S/TENENCIA AR.15-D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P502">
            <v>0</v>
          </cell>
          <cell r="T502">
            <v>0</v>
          </cell>
          <cell r="U502">
            <v>0</v>
          </cell>
          <cell r="X502">
            <v>0</v>
          </cell>
        </row>
        <row r="503">
          <cell r="A503">
            <v>57103</v>
          </cell>
          <cell r="B503">
            <v>571</v>
          </cell>
          <cell r="C503">
            <v>3</v>
          </cell>
          <cell r="D503" t="str">
            <v>DEVOLUCION IMP.S/TENENCIA REZAGO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T503">
            <v>0</v>
          </cell>
          <cell r="U503">
            <v>0</v>
          </cell>
          <cell r="X503">
            <v>0</v>
          </cell>
          <cell r="Y503">
            <v>0</v>
          </cell>
          <cell r="AB503">
            <v>571</v>
          </cell>
          <cell r="AC503">
            <v>3</v>
          </cell>
          <cell r="AD503" t="str">
            <v>DEVOLUCION IMP.S/TENENCIA REZAGO</v>
          </cell>
          <cell r="AE503">
            <v>0</v>
          </cell>
          <cell r="AF503">
            <v>0</v>
          </cell>
        </row>
        <row r="504">
          <cell r="A504">
            <v>57104</v>
          </cell>
          <cell r="B504">
            <v>571</v>
          </cell>
          <cell r="C504">
            <v>4</v>
          </cell>
          <cell r="D504" t="str">
            <v>ACT.E INTS.POR DEV.IMP.S/TENENCIA REZAGO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T504">
            <v>0</v>
          </cell>
          <cell r="U504">
            <v>0</v>
          </cell>
          <cell r="X504">
            <v>0</v>
          </cell>
          <cell r="Y504">
            <v>0</v>
          </cell>
          <cell r="AB504">
            <v>571</v>
          </cell>
          <cell r="AC504">
            <v>4</v>
          </cell>
          <cell r="AD504" t="str">
            <v>ACT.E INTS.POR DEV.IMP.S/TENENCIA REZAGO</v>
          </cell>
          <cell r="AE504">
            <v>0</v>
          </cell>
          <cell r="AF504">
            <v>0</v>
          </cell>
        </row>
        <row r="505">
          <cell r="A505">
            <v>57105</v>
          </cell>
          <cell r="B505">
            <v>571</v>
          </cell>
          <cell r="C505">
            <v>5</v>
          </cell>
          <cell r="D505" t="str">
            <v>ACREDITAMIENTO DEL IMP.S/TENENCIA REZAGO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P505">
            <v>0</v>
          </cell>
          <cell r="T505">
            <v>0</v>
          </cell>
          <cell r="U505">
            <v>0</v>
          </cell>
          <cell r="X505">
            <v>0</v>
          </cell>
        </row>
        <row r="506">
          <cell r="A506">
            <v>57200</v>
          </cell>
          <cell r="B506">
            <v>572</v>
          </cell>
          <cell r="C506">
            <v>0</v>
          </cell>
          <cell r="D506" t="str">
            <v>IEPS (IMP.ESP.SOBRE PROD. Y SERVICIOS)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X506">
            <v>0</v>
          </cell>
          <cell r="Y506">
            <v>0</v>
          </cell>
          <cell r="AB506">
            <v>572</v>
          </cell>
          <cell r="AC506">
            <v>0</v>
          </cell>
          <cell r="AD506" t="str">
            <v>IEPS GASOLINA Y DIESEL</v>
          </cell>
          <cell r="AE506">
            <v>0</v>
          </cell>
          <cell r="AF506">
            <v>0</v>
          </cell>
        </row>
        <row r="507">
          <cell r="A507">
            <v>57201</v>
          </cell>
          <cell r="B507">
            <v>572</v>
          </cell>
          <cell r="C507">
            <v>1</v>
          </cell>
          <cell r="D507" t="str">
            <v>IEPS GASOLINA 9/11</v>
          </cell>
          <cell r="E507">
            <v>99748744.359999999</v>
          </cell>
          <cell r="F507">
            <v>39514808.450000003</v>
          </cell>
          <cell r="G507">
            <v>102163086.90000001</v>
          </cell>
          <cell r="H507">
            <v>241426639.71000001</v>
          </cell>
          <cell r="I507">
            <v>82067553</v>
          </cell>
          <cell r="J507">
            <v>75158150.549999997</v>
          </cell>
          <cell r="K507">
            <v>81002507.730000004</v>
          </cell>
          <cell r="L507">
            <v>238228211.28000003</v>
          </cell>
          <cell r="M507">
            <v>76991189.730000004</v>
          </cell>
          <cell r="N507">
            <v>76035636</v>
          </cell>
          <cell r="O507">
            <v>80592035.730000004</v>
          </cell>
          <cell r="P507">
            <v>233618861.46000004</v>
          </cell>
          <cell r="T507">
            <v>0</v>
          </cell>
          <cell r="U507">
            <v>713273712.45000005</v>
          </cell>
          <cell r="X507">
            <v>0</v>
          </cell>
          <cell r="Y507">
            <v>713273712.45000005</v>
          </cell>
          <cell r="AB507">
            <v>572</v>
          </cell>
          <cell r="AC507">
            <v>1</v>
          </cell>
          <cell r="AD507" t="str">
            <v>IEPS GASOLINA 9/11</v>
          </cell>
          <cell r="AE507">
            <v>80592035.730000004</v>
          </cell>
          <cell r="AF507">
            <v>713273712.45000005</v>
          </cell>
        </row>
        <row r="508">
          <cell r="A508">
            <v>57202</v>
          </cell>
          <cell r="B508">
            <v>572</v>
          </cell>
          <cell r="C508">
            <v>2</v>
          </cell>
          <cell r="D508" t="str">
            <v>RECARGOS IEPS GASOLINA 9/11</v>
          </cell>
          <cell r="E508">
            <v>454914.64</v>
          </cell>
          <cell r="F508">
            <v>254664.56</v>
          </cell>
          <cell r="G508">
            <v>317195.58</v>
          </cell>
          <cell r="H508">
            <v>1026774.78</v>
          </cell>
          <cell r="I508">
            <v>382705.7</v>
          </cell>
          <cell r="J508">
            <v>340417.01</v>
          </cell>
          <cell r="K508">
            <v>521901</v>
          </cell>
          <cell r="L508">
            <v>1245023.71</v>
          </cell>
          <cell r="M508">
            <v>636174</v>
          </cell>
          <cell r="N508">
            <v>509871.27</v>
          </cell>
          <cell r="O508">
            <v>825732</v>
          </cell>
          <cell r="P508">
            <v>1971777.27</v>
          </cell>
          <cell r="T508">
            <v>0</v>
          </cell>
          <cell r="U508">
            <v>4243575.76</v>
          </cell>
          <cell r="X508">
            <v>0</v>
          </cell>
          <cell r="Y508">
            <v>4243575.76</v>
          </cell>
          <cell r="AB508">
            <v>572</v>
          </cell>
          <cell r="AC508">
            <v>2</v>
          </cell>
          <cell r="AD508" t="str">
            <v>RECARGOS IEPS GASOLINA 9/11</v>
          </cell>
          <cell r="AE508">
            <v>825732</v>
          </cell>
          <cell r="AF508">
            <v>4243575.76</v>
          </cell>
        </row>
        <row r="509">
          <cell r="A509">
            <v>57203</v>
          </cell>
          <cell r="B509">
            <v>572</v>
          </cell>
          <cell r="C509">
            <v>3</v>
          </cell>
          <cell r="D509" t="str">
            <v>ACTUALIZACION IEPS GASOLINA 9/11</v>
          </cell>
          <cell r="E509">
            <v>76496.92</v>
          </cell>
          <cell r="F509">
            <v>66929.78</v>
          </cell>
          <cell r="G509">
            <v>103147.81</v>
          </cell>
          <cell r="H509">
            <v>246574.51</v>
          </cell>
          <cell r="I509">
            <v>145065.19</v>
          </cell>
          <cell r="J509">
            <v>106717.95</v>
          </cell>
          <cell r="K509">
            <v>130878</v>
          </cell>
          <cell r="L509">
            <v>382661.14</v>
          </cell>
          <cell r="M509">
            <v>130645.64</v>
          </cell>
          <cell r="N509">
            <v>63157.91</v>
          </cell>
          <cell r="O509">
            <v>141835.91</v>
          </cell>
          <cell r="P509">
            <v>335639.45999999996</v>
          </cell>
          <cell r="T509">
            <v>0</v>
          </cell>
          <cell r="U509">
            <v>964875.11</v>
          </cell>
          <cell r="X509">
            <v>0</v>
          </cell>
          <cell r="Y509">
            <v>964875.11</v>
          </cell>
          <cell r="AB509">
            <v>572</v>
          </cell>
          <cell r="AC509">
            <v>3</v>
          </cell>
          <cell r="AD509" t="str">
            <v>ACTUALIZACION IEPS GASOLINA 9/11</v>
          </cell>
          <cell r="AE509">
            <v>141835.91</v>
          </cell>
          <cell r="AF509">
            <v>964875.11</v>
          </cell>
        </row>
        <row r="510">
          <cell r="A510">
            <v>57204</v>
          </cell>
          <cell r="B510">
            <v>572</v>
          </cell>
          <cell r="C510">
            <v>4</v>
          </cell>
          <cell r="D510" t="str">
            <v>MULTAS POR COR FISCAL IEPS GASOLINA 9/11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2069.1799999999998</v>
          </cell>
          <cell r="K510">
            <v>14235.55</v>
          </cell>
          <cell r="L510">
            <v>16304.73</v>
          </cell>
          <cell r="M510">
            <v>27009</v>
          </cell>
          <cell r="N510">
            <v>38059.360000000001</v>
          </cell>
          <cell r="O510">
            <v>56518.36</v>
          </cell>
          <cell r="P510">
            <v>121586.72</v>
          </cell>
          <cell r="T510">
            <v>0</v>
          </cell>
          <cell r="U510">
            <v>137891.45000000001</v>
          </cell>
          <cell r="X510">
            <v>0</v>
          </cell>
          <cell r="Y510">
            <v>137891.45000000001</v>
          </cell>
          <cell r="AB510">
            <v>572</v>
          </cell>
          <cell r="AC510">
            <v>4</v>
          </cell>
          <cell r="AD510" t="str">
            <v>MULTAS POR COR FISCAL IEPS GASOLINA 9/11</v>
          </cell>
          <cell r="AE510">
            <v>56518.36</v>
          </cell>
          <cell r="AF510">
            <v>137891.45000000001</v>
          </cell>
        </row>
        <row r="511">
          <cell r="A511">
            <v>57205</v>
          </cell>
          <cell r="B511">
            <v>572</v>
          </cell>
          <cell r="C511">
            <v>5</v>
          </cell>
          <cell r="D511" t="str">
            <v>GASTOS DE EJECUCION IEPS 9/11</v>
          </cell>
          <cell r="E511">
            <v>0</v>
          </cell>
          <cell r="F511">
            <v>98.18</v>
          </cell>
          <cell r="G511">
            <v>98.18</v>
          </cell>
          <cell r="H511">
            <v>196.36</v>
          </cell>
          <cell r="I511">
            <v>171.82</v>
          </cell>
          <cell r="J511">
            <v>310.91000000000003</v>
          </cell>
          <cell r="K511">
            <v>310.91000000000003</v>
          </cell>
          <cell r="L511">
            <v>793.6400000000001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T511">
            <v>0</v>
          </cell>
          <cell r="U511">
            <v>990.00000000000011</v>
          </cell>
          <cell r="X511">
            <v>0</v>
          </cell>
          <cell r="Y511">
            <v>990</v>
          </cell>
          <cell r="AB511">
            <v>572</v>
          </cell>
          <cell r="AC511">
            <v>5</v>
          </cell>
          <cell r="AD511" t="str">
            <v>GASTOS DE EJECUCION IEPS 9/11</v>
          </cell>
          <cell r="AE511">
            <v>0</v>
          </cell>
          <cell r="AF511">
            <v>990</v>
          </cell>
        </row>
        <row r="512">
          <cell r="A512">
            <v>57206</v>
          </cell>
          <cell r="B512">
            <v>572</v>
          </cell>
          <cell r="C512">
            <v>6</v>
          </cell>
          <cell r="D512" t="str">
            <v>MULTAS X INCUMPLIMIENTO A REQ.IEPS 9/11</v>
          </cell>
          <cell r="E512">
            <v>0</v>
          </cell>
          <cell r="F512">
            <v>9042.5499999999993</v>
          </cell>
          <cell r="G512">
            <v>18792</v>
          </cell>
          <cell r="H512">
            <v>27834.55</v>
          </cell>
          <cell r="I512">
            <v>2006.18</v>
          </cell>
          <cell r="J512">
            <v>10430.18</v>
          </cell>
          <cell r="K512">
            <v>10279.64</v>
          </cell>
          <cell r="L512">
            <v>22716</v>
          </cell>
          <cell r="M512">
            <v>1282.9100000000001</v>
          </cell>
          <cell r="N512">
            <v>7216.36</v>
          </cell>
          <cell r="O512">
            <v>2405.4499999999998</v>
          </cell>
          <cell r="P512">
            <v>10904.720000000001</v>
          </cell>
          <cell r="T512">
            <v>0</v>
          </cell>
          <cell r="U512">
            <v>61455.270000000004</v>
          </cell>
          <cell r="X512">
            <v>0</v>
          </cell>
          <cell r="Y512">
            <v>61455.27</v>
          </cell>
          <cell r="AB512">
            <v>572</v>
          </cell>
          <cell r="AC512">
            <v>6</v>
          </cell>
          <cell r="AD512" t="str">
            <v>MULTAS X INCUMPLIMIENTO A REQ.IEPS 9/11</v>
          </cell>
          <cell r="AE512">
            <v>2405.4499999999998</v>
          </cell>
          <cell r="AF512">
            <v>61455.27</v>
          </cell>
        </row>
        <row r="513">
          <cell r="A513">
            <v>57207</v>
          </cell>
          <cell r="B513">
            <v>572</v>
          </cell>
          <cell r="C513">
            <v>7</v>
          </cell>
          <cell r="D513" t="str">
            <v>MULTAS POR EXTEMPORANEIDAD IEPS 9/11</v>
          </cell>
          <cell r="E513">
            <v>0</v>
          </cell>
          <cell r="F513">
            <v>8559.82</v>
          </cell>
          <cell r="G513">
            <v>20143.64</v>
          </cell>
          <cell r="H513">
            <v>28703.46</v>
          </cell>
          <cell r="I513">
            <v>5521.09</v>
          </cell>
          <cell r="J513">
            <v>12498.55</v>
          </cell>
          <cell r="K513">
            <v>14056.36</v>
          </cell>
          <cell r="L513">
            <v>32076</v>
          </cell>
          <cell r="M513">
            <v>5177.45</v>
          </cell>
          <cell r="N513">
            <v>4009.09</v>
          </cell>
          <cell r="O513">
            <v>3207.27</v>
          </cell>
          <cell r="P513">
            <v>12393.810000000001</v>
          </cell>
          <cell r="T513">
            <v>0</v>
          </cell>
          <cell r="U513">
            <v>73173.26999999999</v>
          </cell>
          <cell r="X513">
            <v>0</v>
          </cell>
          <cell r="Y513">
            <v>73173.27</v>
          </cell>
          <cell r="AB513">
            <v>572</v>
          </cell>
          <cell r="AC513">
            <v>7</v>
          </cell>
          <cell r="AD513" t="str">
            <v>MULTAS POR EXTEMPORANEIDAD IEPS 9/11</v>
          </cell>
          <cell r="AE513">
            <v>3207.27</v>
          </cell>
          <cell r="AF513">
            <v>73173.27</v>
          </cell>
        </row>
        <row r="514">
          <cell r="A514">
            <v>57211</v>
          </cell>
          <cell r="B514">
            <v>572</v>
          </cell>
          <cell r="C514">
            <v>11</v>
          </cell>
          <cell r="D514" t="str">
            <v>IEPS GASOLINA 9/11 FISCALIZADO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T514">
            <v>0</v>
          </cell>
          <cell r="U514">
            <v>0</v>
          </cell>
          <cell r="X514">
            <v>0</v>
          </cell>
          <cell r="Y514">
            <v>0</v>
          </cell>
          <cell r="AB514">
            <v>572</v>
          </cell>
          <cell r="AC514">
            <v>11</v>
          </cell>
          <cell r="AD514" t="str">
            <v>IEPS GASOLINA 9/11 FISCALIZADO</v>
          </cell>
          <cell r="AE514">
            <v>0</v>
          </cell>
          <cell r="AF514">
            <v>0</v>
          </cell>
        </row>
        <row r="515">
          <cell r="A515">
            <v>57212</v>
          </cell>
          <cell r="B515">
            <v>572</v>
          </cell>
          <cell r="C515">
            <v>12</v>
          </cell>
          <cell r="D515" t="str">
            <v>RECARGOS IEPS GASOLINA 9/11 FISCALIZADO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T515">
            <v>0</v>
          </cell>
          <cell r="U515">
            <v>0</v>
          </cell>
          <cell r="X515">
            <v>0</v>
          </cell>
          <cell r="Y515">
            <v>0</v>
          </cell>
          <cell r="AB515">
            <v>572</v>
          </cell>
          <cell r="AC515">
            <v>12</v>
          </cell>
          <cell r="AD515" t="str">
            <v>RECARGOS IEPS GASOLINA 9/11 FISCALIZADO</v>
          </cell>
          <cell r="AE515">
            <v>0</v>
          </cell>
          <cell r="AF515">
            <v>0</v>
          </cell>
        </row>
        <row r="516">
          <cell r="A516">
            <v>57213</v>
          </cell>
          <cell r="B516">
            <v>572</v>
          </cell>
          <cell r="C516">
            <v>13</v>
          </cell>
          <cell r="D516" t="str">
            <v>ACTUALIZACION IEPS GASOLINA 9/11 FISCALI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T516">
            <v>0</v>
          </cell>
          <cell r="U516">
            <v>0</v>
          </cell>
          <cell r="X516">
            <v>0</v>
          </cell>
          <cell r="Y516">
            <v>0</v>
          </cell>
          <cell r="AB516">
            <v>572</v>
          </cell>
          <cell r="AC516">
            <v>13</v>
          </cell>
          <cell r="AD516" t="str">
            <v>ACTUALIZACION IEPS GASOLINA 9/11 FISCALI</v>
          </cell>
          <cell r="AE516">
            <v>0</v>
          </cell>
          <cell r="AF516">
            <v>0</v>
          </cell>
        </row>
        <row r="517">
          <cell r="A517">
            <v>57214</v>
          </cell>
          <cell r="B517">
            <v>572</v>
          </cell>
          <cell r="C517">
            <v>14</v>
          </cell>
          <cell r="D517" t="str">
            <v>MULTA X CORREC.FISCAL IEPS GAS.9/11 FISC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T517">
            <v>0</v>
          </cell>
          <cell r="U517">
            <v>0</v>
          </cell>
          <cell r="X517">
            <v>0</v>
          </cell>
          <cell r="Y517">
            <v>0</v>
          </cell>
          <cell r="AB517">
            <v>572</v>
          </cell>
          <cell r="AC517">
            <v>14</v>
          </cell>
          <cell r="AD517" t="str">
            <v>MULTA X CORREC.FISCAL IEPS GAS.9/11 FISC</v>
          </cell>
          <cell r="AE517">
            <v>0</v>
          </cell>
          <cell r="AF517">
            <v>0</v>
          </cell>
        </row>
        <row r="518">
          <cell r="A518">
            <v>57300</v>
          </cell>
          <cell r="B518">
            <v>573</v>
          </cell>
          <cell r="C518">
            <v>0</v>
          </cell>
          <cell r="D518" t="str">
            <v>PESCA DEPORTIVA Y VIDA SILVESTRE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T518">
            <v>0</v>
          </cell>
          <cell r="U518">
            <v>0</v>
          </cell>
          <cell r="X518">
            <v>0</v>
          </cell>
          <cell r="Y518">
            <v>0</v>
          </cell>
          <cell r="AB518">
            <v>573</v>
          </cell>
          <cell r="AC518">
            <v>0</v>
          </cell>
          <cell r="AD518" t="str">
            <v>PESCA DEPORTIVA Y VIDA SILVESTRE</v>
          </cell>
          <cell r="AE518">
            <v>0</v>
          </cell>
          <cell r="AF518">
            <v>0</v>
          </cell>
        </row>
        <row r="519">
          <cell r="A519">
            <v>57301</v>
          </cell>
          <cell r="B519">
            <v>573</v>
          </cell>
          <cell r="C519">
            <v>1</v>
          </cell>
          <cell r="D519" t="str">
            <v>PERMISOS PARA PESCA DEPORTIVA</v>
          </cell>
          <cell r="E519">
            <v>2048</v>
          </cell>
          <cell r="F519">
            <v>21713</v>
          </cell>
          <cell r="G519">
            <v>22432</v>
          </cell>
          <cell r="H519">
            <v>46193</v>
          </cell>
          <cell r="I519">
            <v>17381</v>
          </cell>
          <cell r="J519">
            <v>20148</v>
          </cell>
          <cell r="K519">
            <v>6514</v>
          </cell>
          <cell r="L519">
            <v>44043</v>
          </cell>
          <cell r="M519">
            <v>7130</v>
          </cell>
          <cell r="N519">
            <v>6674</v>
          </cell>
          <cell r="O519">
            <v>7223</v>
          </cell>
          <cell r="P519">
            <v>21027</v>
          </cell>
          <cell r="T519">
            <v>0</v>
          </cell>
          <cell r="U519">
            <v>111263</v>
          </cell>
          <cell r="X519">
            <v>0</v>
          </cell>
          <cell r="Y519">
            <v>111263</v>
          </cell>
          <cell r="AB519">
            <v>573</v>
          </cell>
          <cell r="AC519">
            <v>1</v>
          </cell>
          <cell r="AD519" t="str">
            <v>PERMISOS PARA PESCA DEPORTIVA</v>
          </cell>
          <cell r="AE519">
            <v>7223</v>
          </cell>
          <cell r="AF519">
            <v>111263</v>
          </cell>
        </row>
        <row r="520">
          <cell r="A520">
            <v>57302</v>
          </cell>
          <cell r="B520">
            <v>573</v>
          </cell>
          <cell r="C520">
            <v>2</v>
          </cell>
          <cell r="D520" t="str">
            <v>APROVECHAMIENTO RECURSOS PESQUEROS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T520">
            <v>0</v>
          </cell>
          <cell r="U520">
            <v>0</v>
          </cell>
          <cell r="X520">
            <v>0</v>
          </cell>
          <cell r="Y520">
            <v>0</v>
          </cell>
          <cell r="AB520">
            <v>573</v>
          </cell>
          <cell r="AC520">
            <v>2</v>
          </cell>
          <cell r="AD520" t="str">
            <v>APROVECHAMIENTO RECURSOS PESQUEROS</v>
          </cell>
          <cell r="AE520">
            <v>0</v>
          </cell>
          <cell r="AF520">
            <v>0</v>
          </cell>
        </row>
        <row r="521">
          <cell r="A521">
            <v>57303</v>
          </cell>
          <cell r="B521">
            <v>573</v>
          </cell>
          <cell r="C521">
            <v>3</v>
          </cell>
          <cell r="D521" t="str">
            <v>LICENCIA DE CAZA DEPORTIVA</v>
          </cell>
          <cell r="E521">
            <v>86877</v>
          </cell>
          <cell r="F521">
            <v>65583</v>
          </cell>
          <cell r="G521">
            <v>46863</v>
          </cell>
          <cell r="H521">
            <v>199323</v>
          </cell>
          <cell r="I521">
            <v>29475</v>
          </cell>
          <cell r="J521">
            <v>77031</v>
          </cell>
          <cell r="K521">
            <v>107379</v>
          </cell>
          <cell r="L521">
            <v>213885</v>
          </cell>
          <cell r="M521">
            <v>114147</v>
          </cell>
          <cell r="N521">
            <v>178992</v>
          </cell>
          <cell r="O521">
            <v>256689</v>
          </cell>
          <cell r="P521">
            <v>549828</v>
          </cell>
          <cell r="T521">
            <v>0</v>
          </cell>
          <cell r="U521">
            <v>963036</v>
          </cell>
          <cell r="X521">
            <v>0</v>
          </cell>
          <cell r="Y521">
            <v>963036</v>
          </cell>
          <cell r="AB521">
            <v>573</v>
          </cell>
          <cell r="AC521">
            <v>3</v>
          </cell>
          <cell r="AD521" t="str">
            <v>LICENCIA DE CAZA DEPORTIVA</v>
          </cell>
          <cell r="AE521">
            <v>256689</v>
          </cell>
          <cell r="AF521">
            <v>963036</v>
          </cell>
        </row>
        <row r="522">
          <cell r="A522">
            <v>57304</v>
          </cell>
          <cell r="B522">
            <v>573</v>
          </cell>
          <cell r="C522">
            <v>4</v>
          </cell>
          <cell r="D522" t="str">
            <v>REGISTRO DE ORGANIZACIONES (CLUBS CAZA)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T522">
            <v>0</v>
          </cell>
          <cell r="U522">
            <v>0</v>
          </cell>
          <cell r="X522">
            <v>0</v>
          </cell>
          <cell r="Y522">
            <v>0</v>
          </cell>
          <cell r="AB522">
            <v>573</v>
          </cell>
          <cell r="AC522">
            <v>4</v>
          </cell>
          <cell r="AD522" t="str">
            <v>REGISTRO DE ORGANIZACIONES (CLUBS CAZA)</v>
          </cell>
          <cell r="AE522">
            <v>0</v>
          </cell>
          <cell r="AF522">
            <v>0</v>
          </cell>
        </row>
        <row r="523">
          <cell r="A523">
            <v>57305</v>
          </cell>
          <cell r="B523">
            <v>573</v>
          </cell>
          <cell r="C523">
            <v>5</v>
          </cell>
          <cell r="D523" t="str">
            <v>REG.PRESTADORES D/SERV(TIENDAS MASCOTAS)</v>
          </cell>
          <cell r="E523">
            <v>0</v>
          </cell>
          <cell r="F523">
            <v>331</v>
          </cell>
          <cell r="G523">
            <v>0</v>
          </cell>
          <cell r="H523">
            <v>331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331</v>
          </cell>
          <cell r="O523">
            <v>0</v>
          </cell>
          <cell r="P523">
            <v>331</v>
          </cell>
          <cell r="T523">
            <v>0</v>
          </cell>
          <cell r="U523">
            <v>662</v>
          </cell>
          <cell r="X523">
            <v>0</v>
          </cell>
          <cell r="Y523">
            <v>662</v>
          </cell>
          <cell r="AB523">
            <v>573</v>
          </cell>
          <cell r="AC523">
            <v>5</v>
          </cell>
          <cell r="AD523" t="str">
            <v>REG.PRESTADORES D/SERV(TIENDAS MASCOTAS)</v>
          </cell>
          <cell r="AE523">
            <v>0</v>
          </cell>
          <cell r="AF523">
            <v>662</v>
          </cell>
        </row>
        <row r="524">
          <cell r="A524">
            <v>57306</v>
          </cell>
          <cell r="B524">
            <v>573</v>
          </cell>
          <cell r="C524">
            <v>6</v>
          </cell>
          <cell r="D524" t="str">
            <v>REG.PRESTADORES D/SERV.(TAXIDERMISTAS)</v>
          </cell>
          <cell r="E524">
            <v>331</v>
          </cell>
          <cell r="F524">
            <v>0</v>
          </cell>
          <cell r="G524">
            <v>331</v>
          </cell>
          <cell r="H524">
            <v>662</v>
          </cell>
          <cell r="I524">
            <v>0</v>
          </cell>
          <cell r="J524">
            <v>0</v>
          </cell>
          <cell r="K524">
            <v>993</v>
          </cell>
          <cell r="L524">
            <v>993</v>
          </cell>
          <cell r="M524">
            <v>331</v>
          </cell>
          <cell r="N524">
            <v>331</v>
          </cell>
          <cell r="O524">
            <v>662</v>
          </cell>
          <cell r="P524">
            <v>1324</v>
          </cell>
          <cell r="T524">
            <v>0</v>
          </cell>
          <cell r="U524">
            <v>2979</v>
          </cell>
          <cell r="X524">
            <v>0</v>
          </cell>
          <cell r="Y524">
            <v>2979</v>
          </cell>
          <cell r="AB524">
            <v>573</v>
          </cell>
          <cell r="AC524">
            <v>6</v>
          </cell>
          <cell r="AD524" t="str">
            <v>REG.PRESTADORES D/SERV.(TAXIDERMISTAS)</v>
          </cell>
          <cell r="AE524">
            <v>662</v>
          </cell>
          <cell r="AF524">
            <v>2979</v>
          </cell>
        </row>
        <row r="525">
          <cell r="A525">
            <v>57308</v>
          </cell>
          <cell r="B525">
            <v>573</v>
          </cell>
          <cell r="C525">
            <v>8</v>
          </cell>
          <cell r="D525" t="str">
            <v>LICENCIAS DE PRESTADORES D/SERV.APROVEC.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919</v>
          </cell>
          <cell r="P525">
            <v>919</v>
          </cell>
          <cell r="T525">
            <v>0</v>
          </cell>
          <cell r="U525">
            <v>919</v>
          </cell>
          <cell r="X525">
            <v>0</v>
          </cell>
          <cell r="Y525">
            <v>919</v>
          </cell>
          <cell r="AB525">
            <v>573</v>
          </cell>
          <cell r="AC525">
            <v>8</v>
          </cell>
          <cell r="AD525" t="str">
            <v>LICENCIAS DE PRESTADORES D/SERV.APROVEC.</v>
          </cell>
          <cell r="AE525">
            <v>919</v>
          </cell>
          <cell r="AF525">
            <v>919</v>
          </cell>
        </row>
        <row r="526">
          <cell r="A526">
            <v>57309</v>
          </cell>
          <cell r="B526">
            <v>573</v>
          </cell>
          <cell r="C526">
            <v>9</v>
          </cell>
          <cell r="D526" t="str">
            <v>REG.DE COLECC.D/ESPECIMENES D/VIDA SILV.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T526">
            <v>0</v>
          </cell>
          <cell r="U526">
            <v>0</v>
          </cell>
          <cell r="X526">
            <v>0</v>
          </cell>
          <cell r="Y526">
            <v>0</v>
          </cell>
          <cell r="AB526">
            <v>573</v>
          </cell>
          <cell r="AC526">
            <v>9</v>
          </cell>
          <cell r="AD526" t="str">
            <v>REG.DE COLECC.D/ESPECIMENES D/VIDA SILV.</v>
          </cell>
          <cell r="AE526">
            <v>0</v>
          </cell>
          <cell r="AF526">
            <v>0</v>
          </cell>
        </row>
        <row r="527">
          <cell r="A527">
            <v>57310</v>
          </cell>
          <cell r="B527">
            <v>573</v>
          </cell>
          <cell r="C527">
            <v>10</v>
          </cell>
          <cell r="D527" t="str">
            <v>REG.D/EJEMP.D/FAUNA SILV.MOD.AVE D/PRESA</v>
          </cell>
          <cell r="E527">
            <v>0</v>
          </cell>
          <cell r="F527">
            <v>331</v>
          </cell>
          <cell r="G527">
            <v>0</v>
          </cell>
          <cell r="H527">
            <v>331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T527">
            <v>0</v>
          </cell>
          <cell r="U527">
            <v>331</v>
          </cell>
          <cell r="X527">
            <v>0</v>
          </cell>
          <cell r="Y527">
            <v>331</v>
          </cell>
          <cell r="AB527">
            <v>573</v>
          </cell>
          <cell r="AC527">
            <v>10</v>
          </cell>
          <cell r="AD527" t="str">
            <v>REG.D/EJEMP.D/FAUNA SILV.MOD.AVE D/PRESA</v>
          </cell>
          <cell r="AE527">
            <v>0</v>
          </cell>
          <cell r="AF527">
            <v>331</v>
          </cell>
        </row>
        <row r="528">
          <cell r="A528">
            <v>57311</v>
          </cell>
          <cell r="B528">
            <v>573</v>
          </cell>
          <cell r="C528">
            <v>11</v>
          </cell>
          <cell r="D528" t="str">
            <v>EXPEDICION DE CINTILLOS</v>
          </cell>
          <cell r="E528">
            <v>55806</v>
          </cell>
          <cell r="F528">
            <v>11928</v>
          </cell>
          <cell r="G528">
            <v>15762</v>
          </cell>
          <cell r="H528">
            <v>83496</v>
          </cell>
          <cell r="I528">
            <v>2343</v>
          </cell>
          <cell r="J528">
            <v>2130</v>
          </cell>
          <cell r="K528">
            <v>0</v>
          </cell>
          <cell r="L528">
            <v>4473</v>
          </cell>
          <cell r="M528">
            <v>7455</v>
          </cell>
          <cell r="N528">
            <v>87969</v>
          </cell>
          <cell r="O528">
            <v>135894</v>
          </cell>
          <cell r="P528">
            <v>231318</v>
          </cell>
          <cell r="T528">
            <v>0</v>
          </cell>
          <cell r="U528">
            <v>319287</v>
          </cell>
          <cell r="X528">
            <v>0</v>
          </cell>
          <cell r="Y528">
            <v>319287</v>
          </cell>
          <cell r="AB528">
            <v>573</v>
          </cell>
          <cell r="AC528">
            <v>11</v>
          </cell>
          <cell r="AD528" t="str">
            <v>EXPEDICION DE CINTILLOS</v>
          </cell>
          <cell r="AE528">
            <v>135894</v>
          </cell>
          <cell r="AF528">
            <v>319287</v>
          </cell>
        </row>
        <row r="529">
          <cell r="A529">
            <v>57312</v>
          </cell>
          <cell r="B529">
            <v>573</v>
          </cell>
          <cell r="C529">
            <v>12</v>
          </cell>
          <cell r="D529" t="str">
            <v>REG.D/EJEMP.D/FAUNA SILV.MOD.MASCOTA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331</v>
          </cell>
          <cell r="L529">
            <v>331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T529">
            <v>0</v>
          </cell>
          <cell r="U529">
            <v>331</v>
          </cell>
          <cell r="X529">
            <v>0</v>
          </cell>
          <cell r="Y529">
            <v>331</v>
          </cell>
          <cell r="AB529">
            <v>573</v>
          </cell>
          <cell r="AC529">
            <v>12</v>
          </cell>
          <cell r="AD529" t="str">
            <v>REG.D/EJEMP.D/FAUNA SILV.MOD.MASCOTA</v>
          </cell>
          <cell r="AE529">
            <v>0</v>
          </cell>
          <cell r="AF529">
            <v>331</v>
          </cell>
        </row>
        <row r="530">
          <cell r="A530">
            <v>57313</v>
          </cell>
          <cell r="B530">
            <v>573</v>
          </cell>
          <cell r="C530">
            <v>13</v>
          </cell>
          <cell r="D530" t="str">
            <v>ACT.DE LA LIC.DE PRESTADOR DE SERVICIOS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T530">
            <v>0</v>
          </cell>
          <cell r="U530">
            <v>0</v>
          </cell>
          <cell r="X530">
            <v>0</v>
          </cell>
          <cell r="Y530">
            <v>0</v>
          </cell>
          <cell r="AB530">
            <v>573</v>
          </cell>
          <cell r="AC530">
            <v>13</v>
          </cell>
          <cell r="AD530" t="str">
            <v>ACT.DE LA LIC.DE PRESTADOR DE SERVICIOS</v>
          </cell>
          <cell r="AE530">
            <v>0</v>
          </cell>
          <cell r="AF530">
            <v>0</v>
          </cell>
        </row>
        <row r="531">
          <cell r="A531">
            <v>57314</v>
          </cell>
          <cell r="B531">
            <v>573</v>
          </cell>
          <cell r="C531">
            <v>14</v>
          </cell>
          <cell r="D531" t="str">
            <v>TRAMITE P/EXP.DE PERMISOS P/PESCA DEPOR.</v>
          </cell>
          <cell r="E531">
            <v>76</v>
          </cell>
          <cell r="F531">
            <v>798</v>
          </cell>
          <cell r="G531">
            <v>1102</v>
          </cell>
          <cell r="H531">
            <v>1976</v>
          </cell>
          <cell r="I531">
            <v>304</v>
          </cell>
          <cell r="J531">
            <v>1216</v>
          </cell>
          <cell r="K531">
            <v>266</v>
          </cell>
          <cell r="L531">
            <v>1786</v>
          </cell>
          <cell r="M531">
            <v>304</v>
          </cell>
          <cell r="N531">
            <v>266</v>
          </cell>
          <cell r="O531">
            <v>532</v>
          </cell>
          <cell r="P531">
            <v>1102</v>
          </cell>
          <cell r="T531">
            <v>0</v>
          </cell>
          <cell r="U531">
            <v>4864</v>
          </cell>
          <cell r="X531">
            <v>0</v>
          </cell>
          <cell r="Y531">
            <v>4864</v>
          </cell>
          <cell r="AB531">
            <v>573</v>
          </cell>
          <cell r="AC531">
            <v>14</v>
          </cell>
          <cell r="AD531" t="str">
            <v>TRAMITE P/EXP.DE PERMISOS P/PESCA DEPOR.</v>
          </cell>
          <cell r="AE531">
            <v>532</v>
          </cell>
          <cell r="AF531">
            <v>4864</v>
          </cell>
        </row>
        <row r="532">
          <cell r="A532">
            <v>57315</v>
          </cell>
          <cell r="B532">
            <v>573</v>
          </cell>
          <cell r="C532">
            <v>15</v>
          </cell>
          <cell r="D532" t="str">
            <v>MULTAS DE PARQUES Y VIDA SILVESTRE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T532">
            <v>0</v>
          </cell>
          <cell r="U532">
            <v>0</v>
          </cell>
          <cell r="X532">
            <v>0</v>
          </cell>
          <cell r="Y532">
            <v>0</v>
          </cell>
          <cell r="AB532">
            <v>573</v>
          </cell>
          <cell r="AC532">
            <v>15</v>
          </cell>
          <cell r="AD532" t="str">
            <v>MULTAS DE PARQUES Y VIDA SILVESTRE</v>
          </cell>
          <cell r="AE532">
            <v>0</v>
          </cell>
          <cell r="AF532">
            <v>0</v>
          </cell>
        </row>
        <row r="533">
          <cell r="A533">
            <v>57316</v>
          </cell>
          <cell r="B533">
            <v>573</v>
          </cell>
          <cell r="C533">
            <v>16</v>
          </cell>
          <cell r="D533" t="str">
            <v>REG PADRON DE PARQ,ZOO Y ESP PUB(PIMVS)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T533">
            <v>0</v>
          </cell>
          <cell r="U533">
            <v>0</v>
          </cell>
          <cell r="X533">
            <v>0</v>
          </cell>
          <cell r="Y533">
            <v>0</v>
          </cell>
          <cell r="AB533">
            <v>573</v>
          </cell>
          <cell r="AC533">
            <v>16</v>
          </cell>
          <cell r="AD533" t="str">
            <v>REG PADRON DE PARQ,ZOO Y ESP PUB(PIMVS)</v>
          </cell>
          <cell r="AE533">
            <v>0</v>
          </cell>
          <cell r="AF533">
            <v>0</v>
          </cell>
        </row>
        <row r="534">
          <cell r="A534">
            <v>59000</v>
          </cell>
          <cell r="B534">
            <v>590</v>
          </cell>
          <cell r="C534">
            <v>0</v>
          </cell>
          <cell r="D534" t="str">
            <v>APORTACIONES FEDERALES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T534">
            <v>0</v>
          </cell>
          <cell r="U534">
            <v>0</v>
          </cell>
          <cell r="X534">
            <v>0</v>
          </cell>
          <cell r="Y534">
            <v>0</v>
          </cell>
          <cell r="AB534">
            <v>590</v>
          </cell>
          <cell r="AC534">
            <v>0</v>
          </cell>
          <cell r="AD534" t="str">
            <v>APORTACIONES FEDERALES</v>
          </cell>
          <cell r="AE534">
            <v>0</v>
          </cell>
          <cell r="AF534">
            <v>0</v>
          </cell>
        </row>
        <row r="535">
          <cell r="A535">
            <v>59100</v>
          </cell>
          <cell r="B535">
            <v>591</v>
          </cell>
          <cell r="C535">
            <v>0</v>
          </cell>
          <cell r="D535" t="str">
            <v>RAMO 39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T535">
            <v>0</v>
          </cell>
          <cell r="U535">
            <v>0</v>
          </cell>
          <cell r="X535">
            <v>0</v>
          </cell>
          <cell r="Y535">
            <v>0</v>
          </cell>
          <cell r="AB535">
            <v>591</v>
          </cell>
          <cell r="AC535">
            <v>0</v>
          </cell>
          <cell r="AD535" t="str">
            <v>RAMO 39</v>
          </cell>
          <cell r="AE535">
            <v>0</v>
          </cell>
          <cell r="AF535">
            <v>0</v>
          </cell>
        </row>
        <row r="536">
          <cell r="A536">
            <v>59101</v>
          </cell>
          <cell r="B536">
            <v>591</v>
          </cell>
          <cell r="C536">
            <v>1</v>
          </cell>
          <cell r="D536" t="str">
            <v>FORTALECIMIENTO A ENTIDADES FEDERATIVAS</v>
          </cell>
          <cell r="E536">
            <v>75821055</v>
          </cell>
          <cell r="F536">
            <v>75821055</v>
          </cell>
          <cell r="G536">
            <v>75821055</v>
          </cell>
          <cell r="H536">
            <v>227463165</v>
          </cell>
          <cell r="I536">
            <v>75821055</v>
          </cell>
          <cell r="J536">
            <v>75821055</v>
          </cell>
          <cell r="K536">
            <v>75821055</v>
          </cell>
          <cell r="L536">
            <v>227463165</v>
          </cell>
          <cell r="M536">
            <v>75821055</v>
          </cell>
          <cell r="N536">
            <v>75821055</v>
          </cell>
          <cell r="O536">
            <v>75821055</v>
          </cell>
          <cell r="P536">
            <v>227463165</v>
          </cell>
          <cell r="T536">
            <v>0</v>
          </cell>
          <cell r="U536">
            <v>682389495</v>
          </cell>
          <cell r="X536">
            <v>0</v>
          </cell>
          <cell r="Y536">
            <v>682389495</v>
          </cell>
          <cell r="AB536">
            <v>591</v>
          </cell>
          <cell r="AC536">
            <v>1</v>
          </cell>
          <cell r="AD536" t="str">
            <v>FORTALECIMIENTO A ENTIDADES FEDERATIVAS</v>
          </cell>
          <cell r="AE536">
            <v>75821055</v>
          </cell>
          <cell r="AF536">
            <v>682389495</v>
          </cell>
        </row>
        <row r="537">
          <cell r="A537">
            <v>59200</v>
          </cell>
          <cell r="B537">
            <v>592</v>
          </cell>
          <cell r="C537">
            <v>0</v>
          </cell>
          <cell r="D537" t="str">
            <v>RAMO 33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T537">
            <v>0</v>
          </cell>
          <cell r="U537">
            <v>0</v>
          </cell>
          <cell r="X537">
            <v>0</v>
          </cell>
          <cell r="Y537">
            <v>0</v>
          </cell>
          <cell r="AB537">
            <v>592</v>
          </cell>
          <cell r="AC537">
            <v>0</v>
          </cell>
          <cell r="AD537" t="str">
            <v>RAMO 33</v>
          </cell>
          <cell r="AE537">
            <v>0</v>
          </cell>
          <cell r="AF537">
            <v>0</v>
          </cell>
        </row>
        <row r="538">
          <cell r="A538">
            <v>59201</v>
          </cell>
          <cell r="B538">
            <v>592</v>
          </cell>
          <cell r="C538">
            <v>1</v>
          </cell>
          <cell r="D538" t="str">
            <v>EDUCACION BASICA Y NORMAL</v>
          </cell>
          <cell r="E538">
            <v>820287854.51999998</v>
          </cell>
          <cell r="F538">
            <v>528931047.62</v>
          </cell>
          <cell r="G538">
            <v>501074075.60000002</v>
          </cell>
          <cell r="H538">
            <v>1850292977.7399998</v>
          </cell>
          <cell r="I538">
            <v>556712843.16999996</v>
          </cell>
          <cell r="J538">
            <v>539052300.49000001</v>
          </cell>
          <cell r="K538">
            <v>485895311.75999999</v>
          </cell>
          <cell r="L538">
            <v>1581660455.4199998</v>
          </cell>
          <cell r="M538">
            <v>1072285517.97</v>
          </cell>
          <cell r="N538">
            <v>95081369.900000006</v>
          </cell>
          <cell r="O538">
            <v>514779183.43000001</v>
          </cell>
          <cell r="P538">
            <v>1682146071.3000002</v>
          </cell>
          <cell r="T538">
            <v>0</v>
          </cell>
          <cell r="U538">
            <v>5114099504.46</v>
          </cell>
          <cell r="X538">
            <v>0</v>
          </cell>
          <cell r="Y538">
            <v>5114099504.46</v>
          </cell>
          <cell r="AB538">
            <v>592</v>
          </cell>
          <cell r="AC538">
            <v>1</v>
          </cell>
          <cell r="AD538" t="str">
            <v>EDUCACION BASICA Y NORMAL</v>
          </cell>
          <cell r="AE538">
            <v>514779183.43000001</v>
          </cell>
          <cell r="AF538">
            <v>5114099504.46</v>
          </cell>
        </row>
        <row r="539">
          <cell r="A539">
            <v>59202</v>
          </cell>
          <cell r="B539">
            <v>592</v>
          </cell>
          <cell r="C539">
            <v>2</v>
          </cell>
          <cell r="D539" t="str">
            <v>ALTA CARGA EDUCATIVA</v>
          </cell>
          <cell r="E539">
            <v>52262916.68</v>
          </cell>
          <cell r="F539">
            <v>52262916.68</v>
          </cell>
          <cell r="G539">
            <v>55910196.689999998</v>
          </cell>
          <cell r="H539">
            <v>160436030.05000001</v>
          </cell>
          <cell r="I539">
            <v>59557476.700000003</v>
          </cell>
          <cell r="J539">
            <v>59557476.700000003</v>
          </cell>
          <cell r="K539">
            <v>59557476.700000003</v>
          </cell>
          <cell r="L539">
            <v>178672430.10000002</v>
          </cell>
          <cell r="M539">
            <v>59557476.700000003</v>
          </cell>
          <cell r="N539">
            <v>29778738.350000001</v>
          </cell>
          <cell r="O539">
            <v>59557476.700000003</v>
          </cell>
          <cell r="P539">
            <v>148893691.75</v>
          </cell>
          <cell r="T539">
            <v>0</v>
          </cell>
          <cell r="U539">
            <v>488002151.90000004</v>
          </cell>
          <cell r="X539">
            <v>0</v>
          </cell>
          <cell r="Y539">
            <v>488002151.89999998</v>
          </cell>
          <cell r="AB539">
            <v>592</v>
          </cell>
          <cell r="AC539">
            <v>2</v>
          </cell>
          <cell r="AD539" t="str">
            <v>ALTA CARGA EDUCATIVA</v>
          </cell>
          <cell r="AE539">
            <v>59557476.700000003</v>
          </cell>
          <cell r="AF539">
            <v>488002151.89999998</v>
          </cell>
        </row>
        <row r="540">
          <cell r="A540">
            <v>59203</v>
          </cell>
          <cell r="B540">
            <v>592</v>
          </cell>
          <cell r="C540">
            <v>3</v>
          </cell>
          <cell r="D540" t="str">
            <v>SERVICIOS DE SALUD</v>
          </cell>
          <cell r="E540">
            <v>134877342</v>
          </cell>
          <cell r="F540">
            <v>109602387</v>
          </cell>
          <cell r="G540">
            <v>119226983.48999999</v>
          </cell>
          <cell r="H540">
            <v>363706712.49000001</v>
          </cell>
          <cell r="I540">
            <v>101436446.33</v>
          </cell>
          <cell r="J540">
            <v>104691482.23</v>
          </cell>
          <cell r="K540">
            <v>113066894.11</v>
          </cell>
          <cell r="L540">
            <v>319194822.67000002</v>
          </cell>
          <cell r="M540">
            <v>101563945.63</v>
          </cell>
          <cell r="N540">
            <v>121125236.76000001</v>
          </cell>
          <cell r="O540">
            <v>110573793.36</v>
          </cell>
          <cell r="P540">
            <v>333262975.75</v>
          </cell>
          <cell r="T540">
            <v>0</v>
          </cell>
          <cell r="U540">
            <v>1016164510.9100001</v>
          </cell>
          <cell r="X540">
            <v>0</v>
          </cell>
          <cell r="Y540">
            <v>1016164510.91</v>
          </cell>
          <cell r="AB540">
            <v>592</v>
          </cell>
          <cell r="AC540">
            <v>3</v>
          </cell>
          <cell r="AD540" t="str">
            <v>SERVICIOS DE SALUD</v>
          </cell>
          <cell r="AE540">
            <v>110573793.36</v>
          </cell>
          <cell r="AF540">
            <v>1016164510.91</v>
          </cell>
        </row>
        <row r="541">
          <cell r="A541">
            <v>59204</v>
          </cell>
          <cell r="B541">
            <v>592</v>
          </cell>
          <cell r="C541">
            <v>4</v>
          </cell>
          <cell r="D541" t="str">
            <v>INFRAESTRUCTURA SOCIAL ESTATAL (FISE)</v>
          </cell>
          <cell r="E541">
            <v>4919055</v>
          </cell>
          <cell r="F541">
            <v>4919055</v>
          </cell>
          <cell r="G541">
            <v>4919055</v>
          </cell>
          <cell r="H541">
            <v>14757165</v>
          </cell>
          <cell r="I541">
            <v>4919055</v>
          </cell>
          <cell r="J541">
            <v>4919055</v>
          </cell>
          <cell r="K541">
            <v>4919055</v>
          </cell>
          <cell r="L541">
            <v>14757165</v>
          </cell>
          <cell r="M541">
            <v>4919055</v>
          </cell>
          <cell r="N541">
            <v>4919055</v>
          </cell>
          <cell r="O541">
            <v>4919055</v>
          </cell>
          <cell r="P541">
            <v>14757165</v>
          </cell>
          <cell r="T541">
            <v>0</v>
          </cell>
          <cell r="U541">
            <v>44271495</v>
          </cell>
          <cell r="X541">
            <v>0</v>
          </cell>
          <cell r="Y541">
            <v>44271495</v>
          </cell>
          <cell r="AB541">
            <v>592</v>
          </cell>
          <cell r="AC541">
            <v>4</v>
          </cell>
          <cell r="AD541" t="str">
            <v>INFRAESTRUCTURA SOCIAL ESTATAL (FISE)</v>
          </cell>
          <cell r="AE541">
            <v>4919055</v>
          </cell>
          <cell r="AF541">
            <v>44271495</v>
          </cell>
        </row>
        <row r="542">
          <cell r="A542">
            <v>59205</v>
          </cell>
          <cell r="B542">
            <v>592</v>
          </cell>
          <cell r="C542">
            <v>5</v>
          </cell>
          <cell r="D542" t="str">
            <v>INFRAESTRUCTURA SOCIAL MUNICIPAL (FISM)</v>
          </cell>
          <cell r="E542">
            <v>35667204</v>
          </cell>
          <cell r="F542">
            <v>35667204</v>
          </cell>
          <cell r="G542">
            <v>35667204</v>
          </cell>
          <cell r="H542">
            <v>107001612</v>
          </cell>
          <cell r="I542">
            <v>35667204</v>
          </cell>
          <cell r="J542">
            <v>35667204</v>
          </cell>
          <cell r="K542">
            <v>35667204</v>
          </cell>
          <cell r="L542">
            <v>107001612</v>
          </cell>
          <cell r="M542">
            <v>35667204</v>
          </cell>
          <cell r="N542">
            <v>35250003.57</v>
          </cell>
          <cell r="O542">
            <v>36084404.43</v>
          </cell>
          <cell r="P542">
            <v>107001612</v>
          </cell>
          <cell r="T542">
            <v>0</v>
          </cell>
          <cell r="U542">
            <v>321004836</v>
          </cell>
          <cell r="X542">
            <v>0</v>
          </cell>
          <cell r="Y542">
            <v>321004836</v>
          </cell>
          <cell r="AB542">
            <v>592</v>
          </cell>
          <cell r="AC542">
            <v>5</v>
          </cell>
          <cell r="AD542" t="str">
            <v>INFRAESTRUCTURA SOCIAL MUNICIPAL (FISM)</v>
          </cell>
          <cell r="AE542">
            <v>36084404.43</v>
          </cell>
          <cell r="AF542">
            <v>321004836</v>
          </cell>
        </row>
        <row r="543">
          <cell r="A543">
            <v>59206</v>
          </cell>
          <cell r="B543">
            <v>592</v>
          </cell>
          <cell r="C543">
            <v>6</v>
          </cell>
          <cell r="D543" t="str">
            <v>FORTALECIMIENTO DE LOS MUN. (FORTAMUN)</v>
          </cell>
          <cell r="E543">
            <v>146157340</v>
          </cell>
          <cell r="F543">
            <v>146157340</v>
          </cell>
          <cell r="G543">
            <v>146157340</v>
          </cell>
          <cell r="H543">
            <v>438472020</v>
          </cell>
          <cell r="I543">
            <v>146157340</v>
          </cell>
          <cell r="J543">
            <v>146157340</v>
          </cell>
          <cell r="K543">
            <v>146157340</v>
          </cell>
          <cell r="L543">
            <v>438472020</v>
          </cell>
          <cell r="M543">
            <v>146157340</v>
          </cell>
          <cell r="N543">
            <v>146157340</v>
          </cell>
          <cell r="O543">
            <v>146157340</v>
          </cell>
          <cell r="P543">
            <v>438472020</v>
          </cell>
          <cell r="T543">
            <v>0</v>
          </cell>
          <cell r="U543">
            <v>1315416060</v>
          </cell>
          <cell r="X543">
            <v>0</v>
          </cell>
          <cell r="Y543">
            <v>1315416060</v>
          </cell>
          <cell r="AB543">
            <v>592</v>
          </cell>
          <cell r="AC543">
            <v>6</v>
          </cell>
          <cell r="AD543" t="str">
            <v>FORTALECIMIENTO DE LOS MUN. (FORTAMUN)</v>
          </cell>
          <cell r="AE543">
            <v>146157340</v>
          </cell>
          <cell r="AF543">
            <v>1315416060</v>
          </cell>
        </row>
        <row r="544">
          <cell r="A544">
            <v>59207</v>
          </cell>
          <cell r="B544">
            <v>592</v>
          </cell>
          <cell r="C544">
            <v>7</v>
          </cell>
          <cell r="D544" t="str">
            <v>ASISTENCIA SOCIAL</v>
          </cell>
          <cell r="E544">
            <v>12915493</v>
          </cell>
          <cell r="F544">
            <v>12915493</v>
          </cell>
          <cell r="G544">
            <v>12915493</v>
          </cell>
          <cell r="H544">
            <v>38746479</v>
          </cell>
          <cell r="I544">
            <v>12915493</v>
          </cell>
          <cell r="J544">
            <v>12915493</v>
          </cell>
          <cell r="K544">
            <v>12915493</v>
          </cell>
          <cell r="L544">
            <v>38746479</v>
          </cell>
          <cell r="M544">
            <v>12915493</v>
          </cell>
          <cell r="N544">
            <v>12915493</v>
          </cell>
          <cell r="O544">
            <v>12915493</v>
          </cell>
          <cell r="P544">
            <v>38746479</v>
          </cell>
          <cell r="T544">
            <v>0</v>
          </cell>
          <cell r="U544">
            <v>116239437</v>
          </cell>
          <cell r="X544">
            <v>0</v>
          </cell>
          <cell r="Y544">
            <v>116239437</v>
          </cell>
          <cell r="AB544">
            <v>592</v>
          </cell>
          <cell r="AC544">
            <v>7</v>
          </cell>
          <cell r="AD544" t="str">
            <v>ASISTENCIA SOCIAL</v>
          </cell>
          <cell r="AE544">
            <v>12915493</v>
          </cell>
          <cell r="AF544">
            <v>116239437</v>
          </cell>
        </row>
        <row r="545">
          <cell r="A545">
            <v>59208</v>
          </cell>
          <cell r="B545">
            <v>592</v>
          </cell>
          <cell r="C545">
            <v>8</v>
          </cell>
          <cell r="D545" t="str">
            <v>INFRAESTRUCTURA EDUCATIVA BASICA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67562868</v>
          </cell>
          <cell r="L545">
            <v>67562868</v>
          </cell>
          <cell r="M545">
            <v>11260478</v>
          </cell>
          <cell r="N545">
            <v>11260478</v>
          </cell>
          <cell r="O545">
            <v>11260478</v>
          </cell>
          <cell r="P545">
            <v>33781434</v>
          </cell>
          <cell r="T545">
            <v>0</v>
          </cell>
          <cell r="U545">
            <v>101344302</v>
          </cell>
          <cell r="X545">
            <v>0</v>
          </cell>
          <cell r="Y545">
            <v>101344302</v>
          </cell>
          <cell r="AB545">
            <v>592</v>
          </cell>
          <cell r="AC545">
            <v>8</v>
          </cell>
          <cell r="AD545" t="str">
            <v>INFRAESTRUCTURA EDUCATIVA BASICA</v>
          </cell>
          <cell r="AE545">
            <v>11260478</v>
          </cell>
          <cell r="AF545">
            <v>101344302</v>
          </cell>
        </row>
        <row r="546">
          <cell r="A546">
            <v>59209</v>
          </cell>
          <cell r="B546">
            <v>592</v>
          </cell>
          <cell r="C546">
            <v>9</v>
          </cell>
          <cell r="D546" t="str">
            <v>INFRAESTRUCTURA EDUCATIVA SUPERIOR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58113930</v>
          </cell>
          <cell r="L546">
            <v>58113930</v>
          </cell>
          <cell r="M546">
            <v>9685655</v>
          </cell>
          <cell r="N546">
            <v>9685655</v>
          </cell>
          <cell r="O546">
            <v>9685655</v>
          </cell>
          <cell r="P546">
            <v>29056965</v>
          </cell>
          <cell r="T546">
            <v>0</v>
          </cell>
          <cell r="U546">
            <v>87170895</v>
          </cell>
          <cell r="X546">
            <v>0</v>
          </cell>
          <cell r="Y546">
            <v>87170895</v>
          </cell>
          <cell r="AB546">
            <v>592</v>
          </cell>
          <cell r="AC546">
            <v>9</v>
          </cell>
          <cell r="AD546" t="str">
            <v>INFRAESTRUCTURA EDUCATIVA SUPERIOR</v>
          </cell>
          <cell r="AE546">
            <v>9685655</v>
          </cell>
          <cell r="AF546">
            <v>87170895</v>
          </cell>
        </row>
        <row r="547">
          <cell r="A547">
            <v>59210</v>
          </cell>
          <cell r="B547">
            <v>592</v>
          </cell>
          <cell r="C547">
            <v>10</v>
          </cell>
          <cell r="D547" t="str">
            <v>EDUCACION TECNOLOGICA (FAETA)</v>
          </cell>
          <cell r="E547">
            <v>16357592</v>
          </cell>
          <cell r="F547">
            <v>10006651</v>
          </cell>
          <cell r="G547">
            <v>10250458</v>
          </cell>
          <cell r="H547">
            <v>36614701</v>
          </cell>
          <cell r="I547">
            <v>9991797</v>
          </cell>
          <cell r="J547">
            <v>9525012</v>
          </cell>
          <cell r="K547">
            <v>10017590</v>
          </cell>
          <cell r="L547">
            <v>29534399</v>
          </cell>
          <cell r="M547">
            <v>20184054</v>
          </cell>
          <cell r="N547">
            <v>1879462</v>
          </cell>
          <cell r="O547">
            <v>10955117.4</v>
          </cell>
          <cell r="P547">
            <v>33018633.399999999</v>
          </cell>
          <cell r="T547">
            <v>0</v>
          </cell>
          <cell r="U547">
            <v>99167733.400000006</v>
          </cell>
          <cell r="X547">
            <v>0</v>
          </cell>
          <cell r="Y547">
            <v>99167733.400000006</v>
          </cell>
          <cell r="AB547">
            <v>592</v>
          </cell>
          <cell r="AC547">
            <v>10</v>
          </cell>
          <cell r="AD547" t="str">
            <v>EDUCACION TECNOLOGICA (FAETA)</v>
          </cell>
          <cell r="AE547">
            <v>10955117.4</v>
          </cell>
          <cell r="AF547">
            <v>99167733.400000006</v>
          </cell>
        </row>
        <row r="548">
          <cell r="A548">
            <v>59211</v>
          </cell>
          <cell r="B548">
            <v>592</v>
          </cell>
          <cell r="C548">
            <v>11</v>
          </cell>
          <cell r="D548" t="str">
            <v>EDUCACION DE ADULTOS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T548">
            <v>0</v>
          </cell>
          <cell r="U548">
            <v>0</v>
          </cell>
          <cell r="X548">
            <v>0</v>
          </cell>
          <cell r="Y548">
            <v>0</v>
          </cell>
          <cell r="AB548">
            <v>592</v>
          </cell>
          <cell r="AC548">
            <v>11</v>
          </cell>
          <cell r="AD548" t="str">
            <v>EDUCACION DE ADULTOS</v>
          </cell>
          <cell r="AE548">
            <v>0</v>
          </cell>
          <cell r="AF548">
            <v>0</v>
          </cell>
        </row>
        <row r="549">
          <cell r="A549">
            <v>59212</v>
          </cell>
          <cell r="B549">
            <v>592</v>
          </cell>
          <cell r="C549">
            <v>12</v>
          </cell>
          <cell r="D549" t="str">
            <v>SEGURIDAD PUBLICA</v>
          </cell>
          <cell r="E549">
            <v>26508736</v>
          </cell>
          <cell r="F549">
            <v>26508736</v>
          </cell>
          <cell r="G549">
            <v>26508736</v>
          </cell>
          <cell r="H549">
            <v>79526208</v>
          </cell>
          <cell r="I549">
            <v>26508736</v>
          </cell>
          <cell r="J549">
            <v>26508736</v>
          </cell>
          <cell r="K549">
            <v>26508736</v>
          </cell>
          <cell r="L549">
            <v>79526208</v>
          </cell>
          <cell r="M549">
            <v>26508736</v>
          </cell>
          <cell r="N549">
            <v>26508736</v>
          </cell>
          <cell r="O549">
            <v>26508736</v>
          </cell>
          <cell r="P549">
            <v>79526208</v>
          </cell>
          <cell r="T549">
            <v>0</v>
          </cell>
          <cell r="U549">
            <v>238578624</v>
          </cell>
          <cell r="X549">
            <v>0</v>
          </cell>
          <cell r="Y549">
            <v>238578624</v>
          </cell>
          <cell r="AB549">
            <v>592</v>
          </cell>
          <cell r="AC549">
            <v>12</v>
          </cell>
          <cell r="AD549" t="str">
            <v>SEGURIDAD PUBLICA</v>
          </cell>
          <cell r="AE549">
            <v>26508736</v>
          </cell>
          <cell r="AF549">
            <v>238578624</v>
          </cell>
        </row>
        <row r="550">
          <cell r="A550">
            <v>59213</v>
          </cell>
          <cell r="B550">
            <v>592</v>
          </cell>
          <cell r="C550">
            <v>13</v>
          </cell>
          <cell r="D550" t="str">
            <v>APORT. FEDERALES CARRERA MAGISTERIAL</v>
          </cell>
          <cell r="E550">
            <v>54994595.799999997</v>
          </cell>
          <cell r="F550">
            <v>58075440.700000003</v>
          </cell>
          <cell r="G550">
            <v>58089312.710000001</v>
          </cell>
          <cell r="H550">
            <v>171159349.21000001</v>
          </cell>
          <cell r="I550">
            <v>58084454</v>
          </cell>
          <cell r="J550">
            <v>88042227</v>
          </cell>
          <cell r="K550">
            <v>104431653.7</v>
          </cell>
          <cell r="L550">
            <v>250558334.69999999</v>
          </cell>
          <cell r="M550">
            <v>65839868.390000001</v>
          </cell>
          <cell r="N550">
            <v>5299897.2300000004</v>
          </cell>
          <cell r="O550">
            <v>126306839.56</v>
          </cell>
          <cell r="P550">
            <v>197446605.18000001</v>
          </cell>
          <cell r="T550">
            <v>0</v>
          </cell>
          <cell r="U550">
            <v>619164289.09000003</v>
          </cell>
          <cell r="X550">
            <v>0</v>
          </cell>
          <cell r="Y550">
            <v>619164289.09000003</v>
          </cell>
          <cell r="AB550">
            <v>592</v>
          </cell>
          <cell r="AC550">
            <v>13</v>
          </cell>
          <cell r="AD550" t="str">
            <v>APORT. FEDERALES CARRERA MAGISTERIAL</v>
          </cell>
          <cell r="AE550">
            <v>126306839.56</v>
          </cell>
          <cell r="AF550">
            <v>619164289.09000003</v>
          </cell>
        </row>
        <row r="551">
          <cell r="A551">
            <v>59214</v>
          </cell>
          <cell r="B551">
            <v>592</v>
          </cell>
          <cell r="C551">
            <v>14</v>
          </cell>
          <cell r="D551" t="str">
            <v>APORT CARRERA MAGISTRAL EJ. ANTERIORES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T551">
            <v>0</v>
          </cell>
          <cell r="U551">
            <v>0</v>
          </cell>
          <cell r="X551">
            <v>0</v>
          </cell>
          <cell r="Y551">
            <v>0</v>
          </cell>
          <cell r="AB551">
            <v>592</v>
          </cell>
          <cell r="AC551">
            <v>14</v>
          </cell>
          <cell r="AD551" t="str">
            <v>APORT CARRERA MAGISTRAL EJ. ANTERIORES</v>
          </cell>
          <cell r="AE551">
            <v>0</v>
          </cell>
          <cell r="AF551">
            <v>0</v>
          </cell>
        </row>
        <row r="552">
          <cell r="A552">
            <v>59300</v>
          </cell>
          <cell r="B552">
            <v>593</v>
          </cell>
          <cell r="C552">
            <v>0</v>
          </cell>
          <cell r="D552" t="str">
            <v>OTRAS APORTACIONES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T552">
            <v>0</v>
          </cell>
          <cell r="U552">
            <v>0</v>
          </cell>
          <cell r="X552">
            <v>0</v>
          </cell>
          <cell r="Y552">
            <v>0</v>
          </cell>
          <cell r="AB552">
            <v>593</v>
          </cell>
          <cell r="AC552">
            <v>0</v>
          </cell>
          <cell r="AD552" t="str">
            <v>OTRAS APORTACIONES</v>
          </cell>
          <cell r="AE552">
            <v>0</v>
          </cell>
          <cell r="AF552">
            <v>0</v>
          </cell>
        </row>
        <row r="553">
          <cell r="A553">
            <v>59301</v>
          </cell>
          <cell r="B553">
            <v>593</v>
          </cell>
          <cell r="C553">
            <v>1</v>
          </cell>
          <cell r="D553" t="str">
            <v>UNIVERSIDAD AUTONOMA DE N.L. (UANL)</v>
          </cell>
          <cell r="E553">
            <v>432428000</v>
          </cell>
          <cell r="F553">
            <v>285538000</v>
          </cell>
          <cell r="G553">
            <v>390629304.19999999</v>
          </cell>
          <cell r="H553">
            <v>1108595304.2</v>
          </cell>
          <cell r="I553">
            <v>234657865.80000001</v>
          </cell>
          <cell r="J553">
            <v>220326000</v>
          </cell>
          <cell r="K553">
            <v>243121344</v>
          </cell>
          <cell r="L553">
            <v>698105209.79999995</v>
          </cell>
          <cell r="M553">
            <v>243515000</v>
          </cell>
          <cell r="N553">
            <v>344148000</v>
          </cell>
          <cell r="O553">
            <v>498951780</v>
          </cell>
          <cell r="P553">
            <v>1086614780</v>
          </cell>
          <cell r="T553">
            <v>0</v>
          </cell>
          <cell r="U553">
            <v>2893315294</v>
          </cell>
          <cell r="X553">
            <v>0</v>
          </cell>
          <cell r="Y553">
            <v>2893315294</v>
          </cell>
          <cell r="AB553">
            <v>593</v>
          </cell>
          <cell r="AC553">
            <v>1</v>
          </cell>
          <cell r="AD553" t="str">
            <v>UNIVERSIDAD AUTONOMA DE N.L. (UANL)</v>
          </cell>
          <cell r="AE553">
            <v>498951780</v>
          </cell>
          <cell r="AF553">
            <v>2893315294</v>
          </cell>
        </row>
        <row r="554">
          <cell r="A554">
            <v>59302</v>
          </cell>
          <cell r="B554">
            <v>593</v>
          </cell>
          <cell r="C554">
            <v>2</v>
          </cell>
          <cell r="D554" t="str">
            <v>APORTACIONES DIVERSAS</v>
          </cell>
          <cell r="E554">
            <v>15035439</v>
          </cell>
          <cell r="F554">
            <v>9135866</v>
          </cell>
          <cell r="G554">
            <v>65042509</v>
          </cell>
          <cell r="H554">
            <v>89213814</v>
          </cell>
          <cell r="I554">
            <v>7352251</v>
          </cell>
          <cell r="J554">
            <v>9912343.2799999993</v>
          </cell>
          <cell r="K554">
            <v>-42480692.280000001</v>
          </cell>
          <cell r="L554">
            <v>-25216098</v>
          </cell>
          <cell r="M554">
            <v>35436000</v>
          </cell>
          <cell r="N554">
            <v>7905793</v>
          </cell>
          <cell r="O554">
            <v>0</v>
          </cell>
          <cell r="P554">
            <v>43341793</v>
          </cell>
          <cell r="T554">
            <v>0</v>
          </cell>
          <cell r="U554">
            <v>107339509</v>
          </cell>
          <cell r="X554">
            <v>0</v>
          </cell>
          <cell r="Y554">
            <v>107339509</v>
          </cell>
          <cell r="AB554">
            <v>593</v>
          </cell>
          <cell r="AC554">
            <v>2</v>
          </cell>
          <cell r="AD554" t="str">
            <v>APORTACIONES DIVERSAS</v>
          </cell>
          <cell r="AE554">
            <v>0</v>
          </cell>
          <cell r="AF554">
            <v>107339509</v>
          </cell>
        </row>
        <row r="555">
          <cell r="A555">
            <v>59303</v>
          </cell>
          <cell r="B555">
            <v>593</v>
          </cell>
          <cell r="C555">
            <v>3</v>
          </cell>
          <cell r="D555" t="str">
            <v>PROGRAMAS SRIA.DESARROLLO SUSTENTABLE</v>
          </cell>
          <cell r="H555">
            <v>0</v>
          </cell>
          <cell r="K555">
            <v>220000</v>
          </cell>
          <cell r="L555">
            <v>220000</v>
          </cell>
          <cell r="M555">
            <v>0</v>
          </cell>
          <cell r="N555">
            <v>5272858</v>
          </cell>
          <cell r="O555">
            <v>1311100</v>
          </cell>
          <cell r="P555">
            <v>6583958</v>
          </cell>
          <cell r="T555">
            <v>0</v>
          </cell>
          <cell r="U555">
            <v>6803958</v>
          </cell>
          <cell r="X555">
            <v>0</v>
          </cell>
          <cell r="Y555">
            <v>6803958</v>
          </cell>
          <cell r="AB555">
            <v>593</v>
          </cell>
          <cell r="AC555">
            <v>3</v>
          </cell>
          <cell r="AD555" t="str">
            <v>PROGRAMAS SRIA.DESARROLLO SUSTENTABLE</v>
          </cell>
          <cell r="AE555">
            <v>1311100</v>
          </cell>
          <cell r="AF555">
            <v>6803958</v>
          </cell>
        </row>
        <row r="556">
          <cell r="A556">
            <v>59304</v>
          </cell>
          <cell r="B556">
            <v>593</v>
          </cell>
          <cell r="C556">
            <v>4</v>
          </cell>
          <cell r="D556" t="str">
            <v>CONAGUA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119840049</v>
          </cell>
          <cell r="L556">
            <v>119840049</v>
          </cell>
          <cell r="M556">
            <v>43920425</v>
          </cell>
          <cell r="N556">
            <v>240810904.78999999</v>
          </cell>
          <cell r="O556">
            <v>26070729</v>
          </cell>
          <cell r="P556">
            <v>310802058.78999996</v>
          </cell>
          <cell r="T556">
            <v>0</v>
          </cell>
          <cell r="U556">
            <v>430642107.78999996</v>
          </cell>
          <cell r="X556">
            <v>0</v>
          </cell>
          <cell r="Y556">
            <v>430642107.79000002</v>
          </cell>
          <cell r="AB556">
            <v>593</v>
          </cell>
          <cell r="AC556">
            <v>4</v>
          </cell>
          <cell r="AD556" t="str">
            <v>CONAGUA</v>
          </cell>
          <cell r="AE556">
            <v>26070729</v>
          </cell>
          <cell r="AF556">
            <v>430642107.79000002</v>
          </cell>
        </row>
        <row r="557">
          <cell r="A557">
            <v>59305</v>
          </cell>
          <cell r="B557">
            <v>593</v>
          </cell>
          <cell r="C557">
            <v>5</v>
          </cell>
          <cell r="D557" t="str">
            <v>CAPUFE</v>
          </cell>
          <cell r="E557">
            <v>213855.84</v>
          </cell>
          <cell r="F557">
            <v>0</v>
          </cell>
          <cell r="G557">
            <v>520732.72</v>
          </cell>
          <cell r="H557">
            <v>734588.55999999994</v>
          </cell>
          <cell r="I557">
            <v>223782.25</v>
          </cell>
          <cell r="J557">
            <v>214814.61</v>
          </cell>
          <cell r="K557">
            <v>112733.1</v>
          </cell>
          <cell r="L557">
            <v>551329.96</v>
          </cell>
          <cell r="M557">
            <v>339020.52</v>
          </cell>
          <cell r="N557">
            <v>236619.99</v>
          </cell>
          <cell r="O557">
            <v>114688.22</v>
          </cell>
          <cell r="P557">
            <v>690328.73</v>
          </cell>
          <cell r="T557">
            <v>0</v>
          </cell>
          <cell r="U557">
            <v>1976247.25</v>
          </cell>
          <cell r="X557">
            <v>0</v>
          </cell>
          <cell r="Y557">
            <v>1976247.25</v>
          </cell>
          <cell r="AB557">
            <v>593</v>
          </cell>
          <cell r="AC557">
            <v>5</v>
          </cell>
          <cell r="AD557" t="str">
            <v>CAPUFE</v>
          </cell>
          <cell r="AE557">
            <v>114688.22</v>
          </cell>
          <cell r="AF557">
            <v>1976247.25</v>
          </cell>
        </row>
        <row r="558">
          <cell r="A558">
            <v>59306</v>
          </cell>
          <cell r="B558">
            <v>593</v>
          </cell>
          <cell r="C558">
            <v>6</v>
          </cell>
          <cell r="D558" t="str">
            <v>BECAS PROBECAT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T558">
            <v>0</v>
          </cell>
          <cell r="U558">
            <v>0</v>
          </cell>
          <cell r="X558">
            <v>0</v>
          </cell>
          <cell r="Y558">
            <v>0</v>
          </cell>
          <cell r="AB558">
            <v>593</v>
          </cell>
          <cell r="AC558">
            <v>6</v>
          </cell>
          <cell r="AD558" t="str">
            <v>BECAS PROBECAT</v>
          </cell>
          <cell r="AE558">
            <v>0</v>
          </cell>
          <cell r="AF558">
            <v>0</v>
          </cell>
        </row>
        <row r="559">
          <cell r="A559">
            <v>59307</v>
          </cell>
          <cell r="B559">
            <v>593</v>
          </cell>
          <cell r="C559">
            <v>7</v>
          </cell>
          <cell r="D559" t="str">
            <v>BECAS PROFSNE</v>
          </cell>
          <cell r="E559">
            <v>0</v>
          </cell>
          <cell r="F559">
            <v>0</v>
          </cell>
          <cell r="G559">
            <v>983568.74</v>
          </cell>
          <cell r="H559">
            <v>983568.74</v>
          </cell>
          <cell r="I559">
            <v>12878068.67</v>
          </cell>
          <cell r="J559">
            <v>5460217.8499999996</v>
          </cell>
          <cell r="K559">
            <v>6462834.5599999996</v>
          </cell>
          <cell r="L559">
            <v>24801121.079999998</v>
          </cell>
          <cell r="M559">
            <v>4872418.5599999996</v>
          </cell>
          <cell r="N559">
            <v>79935.11</v>
          </cell>
          <cell r="O559">
            <v>6321013.0700000003</v>
          </cell>
          <cell r="P559">
            <v>11273366.74</v>
          </cell>
          <cell r="T559">
            <v>0</v>
          </cell>
          <cell r="U559">
            <v>37058056.560000002</v>
          </cell>
          <cell r="X559">
            <v>0</v>
          </cell>
          <cell r="Y559">
            <v>37058056.560000002</v>
          </cell>
          <cell r="AB559">
            <v>593</v>
          </cell>
          <cell r="AC559">
            <v>7</v>
          </cell>
          <cell r="AD559" t="str">
            <v>BECAS PROFSNE</v>
          </cell>
          <cell r="AE559">
            <v>6321013.0700000003</v>
          </cell>
          <cell r="AF559">
            <v>37058056.560000002</v>
          </cell>
        </row>
        <row r="560">
          <cell r="A560">
            <v>59308</v>
          </cell>
          <cell r="B560">
            <v>593</v>
          </cell>
          <cell r="C560">
            <v>8</v>
          </cell>
          <cell r="D560" t="str">
            <v>FIDEICOMISO DE APOYO A LOS AHORRADORES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T560">
            <v>0</v>
          </cell>
          <cell r="U560">
            <v>0</v>
          </cell>
          <cell r="X560">
            <v>0</v>
          </cell>
          <cell r="Y560">
            <v>0</v>
          </cell>
          <cell r="AB560">
            <v>593</v>
          </cell>
          <cell r="AC560">
            <v>8</v>
          </cell>
          <cell r="AD560" t="str">
            <v>FIDEICOMISO DE APOYO A LOS AHORRADORES</v>
          </cell>
          <cell r="AE560">
            <v>0</v>
          </cell>
          <cell r="AF560">
            <v>0</v>
          </cell>
        </row>
        <row r="561">
          <cell r="A561">
            <v>59309</v>
          </cell>
          <cell r="B561">
            <v>593</v>
          </cell>
          <cell r="C561">
            <v>9</v>
          </cell>
          <cell r="D561" t="str">
            <v>ALIM.REOS FEDERALES(SOCORRO DE LEY)</v>
          </cell>
          <cell r="E561">
            <v>5024480</v>
          </cell>
          <cell r="F561">
            <v>0</v>
          </cell>
          <cell r="G561">
            <v>5170140</v>
          </cell>
          <cell r="H561">
            <v>10194620</v>
          </cell>
          <cell r="I561">
            <v>2749950</v>
          </cell>
          <cell r="J561">
            <v>2576350</v>
          </cell>
          <cell r="K561">
            <v>0</v>
          </cell>
          <cell r="L561">
            <v>5326300</v>
          </cell>
          <cell r="M561">
            <v>4837800</v>
          </cell>
          <cell r="N561">
            <v>2301950</v>
          </cell>
          <cell r="O561">
            <v>2212040</v>
          </cell>
          <cell r="P561">
            <v>9351790</v>
          </cell>
          <cell r="T561">
            <v>0</v>
          </cell>
          <cell r="U561">
            <v>24872710</v>
          </cell>
          <cell r="X561">
            <v>0</v>
          </cell>
          <cell r="Y561">
            <v>24872710</v>
          </cell>
          <cell r="AB561">
            <v>593</v>
          </cell>
          <cell r="AC561">
            <v>9</v>
          </cell>
          <cell r="AD561" t="str">
            <v>ALIM.REOS FEDERALES(SOCORRO DE LEY)</v>
          </cell>
          <cell r="AE561">
            <v>2212040</v>
          </cell>
          <cell r="AF561">
            <v>24872710</v>
          </cell>
        </row>
        <row r="562">
          <cell r="A562">
            <v>59310</v>
          </cell>
          <cell r="B562">
            <v>593</v>
          </cell>
          <cell r="C562">
            <v>10</v>
          </cell>
          <cell r="D562" t="str">
            <v>FONDO DE APOYO A LA MIC. PEQ. Y MED. EMP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T562">
            <v>0</v>
          </cell>
          <cell r="U562">
            <v>0</v>
          </cell>
          <cell r="X562">
            <v>0</v>
          </cell>
          <cell r="Y562">
            <v>0</v>
          </cell>
          <cell r="AB562">
            <v>593</v>
          </cell>
          <cell r="AC562">
            <v>10</v>
          </cell>
          <cell r="AD562" t="str">
            <v>FONDO DE APOYO A LA MIC. PEQ. Y MED. EMP</v>
          </cell>
          <cell r="AE562">
            <v>0</v>
          </cell>
          <cell r="AF562">
            <v>0</v>
          </cell>
        </row>
        <row r="563">
          <cell r="A563">
            <v>59311</v>
          </cell>
          <cell r="B563">
            <v>593</v>
          </cell>
          <cell r="C563">
            <v>11</v>
          </cell>
          <cell r="D563" t="str">
            <v>FONDO DE FOM. A LA INTEG. DE CAD. PROD.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T563">
            <v>0</v>
          </cell>
          <cell r="U563">
            <v>0</v>
          </cell>
          <cell r="X563">
            <v>0</v>
          </cell>
          <cell r="Y563">
            <v>0</v>
          </cell>
          <cell r="AB563">
            <v>593</v>
          </cell>
          <cell r="AC563">
            <v>11</v>
          </cell>
          <cell r="AD563" t="str">
            <v>FONDO DE FOM. A LA INTEG. DE CAD. PROD.</v>
          </cell>
          <cell r="AE563">
            <v>0</v>
          </cell>
          <cell r="AF563">
            <v>0</v>
          </cell>
        </row>
        <row r="564">
          <cell r="A564">
            <v>59312</v>
          </cell>
          <cell r="B564">
            <v>593</v>
          </cell>
          <cell r="C564">
            <v>12</v>
          </cell>
          <cell r="D564" t="str">
            <v>INFRAESTRUC EDUCATIVA NIVEL MEDIO SUP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T564">
            <v>0</v>
          </cell>
          <cell r="U564">
            <v>0</v>
          </cell>
          <cell r="X564">
            <v>0</v>
          </cell>
          <cell r="Y564">
            <v>0</v>
          </cell>
          <cell r="AB564">
            <v>593</v>
          </cell>
          <cell r="AC564">
            <v>12</v>
          </cell>
          <cell r="AD564" t="str">
            <v>INFRAESTRUC EDUCATIVA NIVEL MEDIO SUP</v>
          </cell>
          <cell r="AE564">
            <v>0</v>
          </cell>
          <cell r="AF564">
            <v>0</v>
          </cell>
        </row>
        <row r="565">
          <cell r="A565">
            <v>59313</v>
          </cell>
          <cell r="B565">
            <v>593</v>
          </cell>
          <cell r="C565">
            <v>13</v>
          </cell>
          <cell r="D565" t="str">
            <v>COMISION NACIONAL FORESTAL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T565">
            <v>0</v>
          </cell>
          <cell r="U565">
            <v>0</v>
          </cell>
          <cell r="X565">
            <v>0</v>
          </cell>
          <cell r="Y565">
            <v>0</v>
          </cell>
          <cell r="AB565">
            <v>593</v>
          </cell>
          <cell r="AC565">
            <v>13</v>
          </cell>
          <cell r="AD565" t="str">
            <v>COMISION NACIONAL FORESTAL</v>
          </cell>
          <cell r="AE565">
            <v>0</v>
          </cell>
          <cell r="AF565">
            <v>0</v>
          </cell>
        </row>
        <row r="566">
          <cell r="A566">
            <v>59314</v>
          </cell>
          <cell r="B566">
            <v>593</v>
          </cell>
          <cell r="C566">
            <v>14</v>
          </cell>
          <cell r="D566" t="str">
            <v>PROG.TECNOLOGIAS EDUCATIVAS Y DE LA INF.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T566">
            <v>0</v>
          </cell>
          <cell r="U566">
            <v>0</v>
          </cell>
          <cell r="X566">
            <v>0</v>
          </cell>
          <cell r="Y566">
            <v>0</v>
          </cell>
          <cell r="AB566">
            <v>593</v>
          </cell>
          <cell r="AC566">
            <v>14</v>
          </cell>
          <cell r="AD566" t="str">
            <v>PROG.TECNOLOGIAS EDUCATIVAS Y DE LA INF.</v>
          </cell>
          <cell r="AE566">
            <v>0</v>
          </cell>
          <cell r="AF566">
            <v>0</v>
          </cell>
        </row>
        <row r="567">
          <cell r="A567">
            <v>59315</v>
          </cell>
          <cell r="B567">
            <v>593</v>
          </cell>
          <cell r="C567">
            <v>15</v>
          </cell>
          <cell r="D567" t="str">
            <v>FIDEICOMISO INFRAESTRUCTURA DE LOS EDOS.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T567">
            <v>0</v>
          </cell>
          <cell r="U567">
            <v>0</v>
          </cell>
          <cell r="X567">
            <v>0</v>
          </cell>
          <cell r="Y567">
            <v>0</v>
          </cell>
          <cell r="AB567">
            <v>593</v>
          </cell>
          <cell r="AC567">
            <v>15</v>
          </cell>
          <cell r="AD567" t="str">
            <v>FIDEICOMISO INFRAESTRUCTURA DE LOS EDOS.</v>
          </cell>
          <cell r="AE567">
            <v>0</v>
          </cell>
          <cell r="AF567">
            <v>0</v>
          </cell>
        </row>
        <row r="568">
          <cell r="A568">
            <v>59316</v>
          </cell>
          <cell r="B568">
            <v>593</v>
          </cell>
          <cell r="C568">
            <v>16</v>
          </cell>
          <cell r="D568" t="str">
            <v>CENTRO DE DESARROLLO INFANTIL(CENDIS)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T568">
            <v>0</v>
          </cell>
          <cell r="U568">
            <v>0</v>
          </cell>
          <cell r="X568">
            <v>0</v>
          </cell>
          <cell r="Y568">
            <v>0</v>
          </cell>
          <cell r="AB568">
            <v>593</v>
          </cell>
          <cell r="AC568">
            <v>16</v>
          </cell>
          <cell r="AD568" t="str">
            <v>CENTRO DE DESARROLLO INFANTIL(CENDIS)</v>
          </cell>
          <cell r="AE568">
            <v>0</v>
          </cell>
          <cell r="AF568">
            <v>0</v>
          </cell>
        </row>
        <row r="569">
          <cell r="A569">
            <v>59317</v>
          </cell>
          <cell r="B569">
            <v>593</v>
          </cell>
          <cell r="C569">
            <v>17</v>
          </cell>
          <cell r="D569" t="str">
            <v>FIDEICOMISO INFRA.DE LOS EDOS.PTE.AÑO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T569">
            <v>0</v>
          </cell>
          <cell r="U569">
            <v>0</v>
          </cell>
          <cell r="X569">
            <v>0</v>
          </cell>
          <cell r="Y569">
            <v>0</v>
          </cell>
          <cell r="AB569">
            <v>593</v>
          </cell>
          <cell r="AC569">
            <v>17</v>
          </cell>
          <cell r="AD569" t="str">
            <v>FIDEICOMISO INFRA.DE LOS EDOS.PTE.AÑO</v>
          </cell>
          <cell r="AE569">
            <v>0</v>
          </cell>
          <cell r="AF569">
            <v>0</v>
          </cell>
        </row>
        <row r="570">
          <cell r="A570">
            <v>59318</v>
          </cell>
          <cell r="B570">
            <v>593</v>
          </cell>
          <cell r="C570">
            <v>18</v>
          </cell>
          <cell r="D570" t="str">
            <v>APORTACION FORUM DE LAS CULTURAS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P570">
            <v>0</v>
          </cell>
          <cell r="T570">
            <v>0</v>
          </cell>
          <cell r="U570">
            <v>0</v>
          </cell>
          <cell r="X570">
            <v>0</v>
          </cell>
        </row>
        <row r="571">
          <cell r="A571">
            <v>59319</v>
          </cell>
          <cell r="B571">
            <v>593</v>
          </cell>
          <cell r="C571">
            <v>19</v>
          </cell>
          <cell r="D571" t="str">
            <v>FONDO DE EST.DE ING.DE LAS ENTIDADES FED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T571">
            <v>0</v>
          </cell>
          <cell r="U571">
            <v>0</v>
          </cell>
          <cell r="X571">
            <v>0</v>
          </cell>
          <cell r="Y571">
            <v>0</v>
          </cell>
          <cell r="AB571">
            <v>593</v>
          </cell>
          <cell r="AC571">
            <v>19</v>
          </cell>
          <cell r="AD571" t="str">
            <v>FONDO DE EST.DE ING.DE LAS ENTIDADES FED</v>
          </cell>
          <cell r="AE571">
            <v>0</v>
          </cell>
          <cell r="AF571">
            <v>0</v>
          </cell>
        </row>
        <row r="572">
          <cell r="A572">
            <v>59320</v>
          </cell>
          <cell r="B572">
            <v>593</v>
          </cell>
          <cell r="C572">
            <v>20</v>
          </cell>
          <cell r="D572" t="str">
            <v>INFRAESTRUCTURA EDUCATIVA (CAPFCE)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T572">
            <v>0</v>
          </cell>
          <cell r="U572">
            <v>0</v>
          </cell>
          <cell r="X572">
            <v>0</v>
          </cell>
          <cell r="Y572">
            <v>0</v>
          </cell>
          <cell r="AB572">
            <v>593</v>
          </cell>
          <cell r="AC572">
            <v>20</v>
          </cell>
          <cell r="AD572" t="str">
            <v>INFRAESTRUCTURA EDUCATIVA (CAPFCE)</v>
          </cell>
          <cell r="AE572">
            <v>0</v>
          </cell>
          <cell r="AF572">
            <v>0</v>
          </cell>
        </row>
        <row r="573">
          <cell r="A573">
            <v>59321</v>
          </cell>
          <cell r="B573">
            <v>593</v>
          </cell>
          <cell r="C573">
            <v>21</v>
          </cell>
          <cell r="D573" t="str">
            <v>OTROS SECRETARIA DE EDUCACION PUBLICA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34245068.009999998</v>
          </cell>
          <cell r="J573">
            <v>0</v>
          </cell>
          <cell r="K573">
            <v>116551166.42</v>
          </cell>
          <cell r="L573">
            <v>150796234.43000001</v>
          </cell>
          <cell r="M573">
            <v>0</v>
          </cell>
          <cell r="N573">
            <v>125946408.2</v>
          </cell>
          <cell r="O573">
            <v>2759166</v>
          </cell>
          <cell r="P573">
            <v>128705574.2</v>
          </cell>
          <cell r="T573">
            <v>0</v>
          </cell>
          <cell r="U573">
            <v>279501808.63</v>
          </cell>
          <cell r="X573">
            <v>0</v>
          </cell>
          <cell r="Y573">
            <v>279501808.63</v>
          </cell>
          <cell r="AB573">
            <v>593</v>
          </cell>
          <cell r="AC573">
            <v>21</v>
          </cell>
          <cell r="AD573" t="str">
            <v>OTROS SECRETARIA DE EDUCACION PUBLICA</v>
          </cell>
          <cell r="AE573">
            <v>2759166</v>
          </cell>
          <cell r="AF573">
            <v>279501808.63</v>
          </cell>
        </row>
        <row r="574">
          <cell r="A574">
            <v>59322</v>
          </cell>
          <cell r="B574">
            <v>593</v>
          </cell>
          <cell r="C574">
            <v>22</v>
          </cell>
          <cell r="D574" t="str">
            <v>FONDO D/EST.D/INGRESOS ENT.FED.EJER.ANT.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T574">
            <v>0</v>
          </cell>
          <cell r="U574">
            <v>0</v>
          </cell>
          <cell r="X574">
            <v>0</v>
          </cell>
          <cell r="Y574">
            <v>0</v>
          </cell>
          <cell r="AB574">
            <v>593</v>
          </cell>
          <cell r="AC574">
            <v>22</v>
          </cell>
          <cell r="AD574" t="str">
            <v>FONDO D/EST.D/INGRESOS ENT.FED.EJER.ANT.</v>
          </cell>
          <cell r="AE574">
            <v>0</v>
          </cell>
          <cell r="AF574">
            <v>0</v>
          </cell>
        </row>
        <row r="575">
          <cell r="A575">
            <v>59323</v>
          </cell>
          <cell r="B575">
            <v>593</v>
          </cell>
          <cell r="C575">
            <v>23</v>
          </cell>
          <cell r="D575" t="str">
            <v>APOYO FINANCIERO TRANSITORIO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T575">
            <v>0</v>
          </cell>
          <cell r="U575">
            <v>0</v>
          </cell>
          <cell r="X575">
            <v>0</v>
          </cell>
          <cell r="Y575">
            <v>0</v>
          </cell>
          <cell r="AB575">
            <v>593</v>
          </cell>
          <cell r="AC575">
            <v>23</v>
          </cell>
          <cell r="AD575" t="str">
            <v>APOYO FINANCIERO TRANSITORIO</v>
          </cell>
          <cell r="AE575">
            <v>0</v>
          </cell>
          <cell r="AF575">
            <v>0</v>
          </cell>
        </row>
        <row r="576">
          <cell r="A576">
            <v>59324</v>
          </cell>
          <cell r="B576">
            <v>593</v>
          </cell>
          <cell r="C576">
            <v>24</v>
          </cell>
          <cell r="D576" t="str">
            <v>FONDO METROPOLITANO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232569319.80000001</v>
          </cell>
          <cell r="K576">
            <v>0</v>
          </cell>
          <cell r="L576">
            <v>232569319.80000001</v>
          </cell>
          <cell r="M576">
            <v>465138639.60000002</v>
          </cell>
          <cell r="N576">
            <v>77523106.599999994</v>
          </cell>
          <cell r="O576">
            <v>0</v>
          </cell>
          <cell r="P576">
            <v>542661746.20000005</v>
          </cell>
          <cell r="T576">
            <v>0</v>
          </cell>
          <cell r="U576">
            <v>775231066</v>
          </cell>
          <cell r="X576">
            <v>0</v>
          </cell>
          <cell r="Y576">
            <v>775231066</v>
          </cell>
          <cell r="AB576">
            <v>593</v>
          </cell>
          <cell r="AC576">
            <v>24</v>
          </cell>
          <cell r="AD576" t="str">
            <v>FONDO METROPOLITANO</v>
          </cell>
          <cell r="AE576">
            <v>0</v>
          </cell>
          <cell r="AF576">
            <v>775231066</v>
          </cell>
        </row>
        <row r="577">
          <cell r="A577">
            <v>59325</v>
          </cell>
          <cell r="B577">
            <v>593</v>
          </cell>
          <cell r="C577">
            <v>25</v>
          </cell>
          <cell r="D577" t="str">
            <v>PROGRAMA DESARROLLO REGIONAL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20000000</v>
          </cell>
          <cell r="P577">
            <v>20000000</v>
          </cell>
          <cell r="T577">
            <v>0</v>
          </cell>
          <cell r="U577">
            <v>20000000</v>
          </cell>
          <cell r="X577">
            <v>0</v>
          </cell>
          <cell r="Y577">
            <v>20000000</v>
          </cell>
          <cell r="AB577">
            <v>593</v>
          </cell>
          <cell r="AC577">
            <v>25</v>
          </cell>
          <cell r="AD577" t="str">
            <v>PROGRAMA DESARROLLO REGIONAL</v>
          </cell>
          <cell r="AE577">
            <v>20000000</v>
          </cell>
          <cell r="AF577">
            <v>20000000</v>
          </cell>
        </row>
        <row r="578">
          <cell r="A578">
            <v>59326</v>
          </cell>
          <cell r="B578">
            <v>593</v>
          </cell>
          <cell r="C578">
            <v>26</v>
          </cell>
          <cell r="D578" t="str">
            <v>PROGRAMAS SERVICIOS DE SALUD</v>
          </cell>
          <cell r="E578">
            <v>25396432.449999999</v>
          </cell>
          <cell r="F578">
            <v>86339678.459999993</v>
          </cell>
          <cell r="G578">
            <v>4625236</v>
          </cell>
          <cell r="H578">
            <v>116361346.91</v>
          </cell>
          <cell r="I578">
            <v>71496421.680000007</v>
          </cell>
          <cell r="J578">
            <v>26454012.120000001</v>
          </cell>
          <cell r="K578">
            <v>178749504.38</v>
          </cell>
          <cell r="L578">
            <v>276699938.18000001</v>
          </cell>
          <cell r="M578">
            <v>165981380.80000001</v>
          </cell>
          <cell r="N578">
            <v>9453935.0800000001</v>
          </cell>
          <cell r="O578">
            <v>40133250.979999997</v>
          </cell>
          <cell r="P578">
            <v>215568566.86000001</v>
          </cell>
          <cell r="T578">
            <v>0</v>
          </cell>
          <cell r="U578">
            <v>608629851.95000005</v>
          </cell>
          <cell r="X578">
            <v>0</v>
          </cell>
          <cell r="Y578">
            <v>608629851.95000005</v>
          </cell>
          <cell r="AB578">
            <v>593</v>
          </cell>
          <cell r="AC578">
            <v>26</v>
          </cell>
          <cell r="AD578" t="str">
            <v>PROGRAMAS SERVICIOS DE SALUD</v>
          </cell>
          <cell r="AE578">
            <v>40133250.979999997</v>
          </cell>
          <cell r="AF578">
            <v>608629851.95000005</v>
          </cell>
        </row>
        <row r="579">
          <cell r="A579">
            <v>59327</v>
          </cell>
          <cell r="B579">
            <v>593</v>
          </cell>
          <cell r="C579">
            <v>27</v>
          </cell>
          <cell r="D579" t="str">
            <v>PROG.P/LA FIS.DEL GTO.FED.(PROFIS)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2089925</v>
          </cell>
          <cell r="K579">
            <v>0</v>
          </cell>
          <cell r="L579">
            <v>2089925</v>
          </cell>
          <cell r="M579">
            <v>835970</v>
          </cell>
          <cell r="N579">
            <v>417985</v>
          </cell>
          <cell r="O579">
            <v>417985</v>
          </cell>
          <cell r="P579">
            <v>1671940</v>
          </cell>
          <cell r="T579">
            <v>0</v>
          </cell>
          <cell r="U579">
            <v>3761865</v>
          </cell>
          <cell r="X579">
            <v>0</v>
          </cell>
          <cell r="Y579">
            <v>3761865</v>
          </cell>
          <cell r="AB579">
            <v>593</v>
          </cell>
          <cell r="AC579">
            <v>27</v>
          </cell>
          <cell r="AD579" t="str">
            <v>PROG.P/LA FIS.DEL GTO.FED.(PROFIS)</v>
          </cell>
          <cell r="AE579">
            <v>417985</v>
          </cell>
          <cell r="AF579">
            <v>3761865</v>
          </cell>
        </row>
        <row r="580">
          <cell r="A580">
            <v>59328</v>
          </cell>
          <cell r="B580">
            <v>593</v>
          </cell>
          <cell r="C580">
            <v>28</v>
          </cell>
          <cell r="D580" t="str">
            <v>PROG.P/EL DES.IND.SOFTWARE(PROSOFT)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T580">
            <v>0</v>
          </cell>
          <cell r="U580">
            <v>0</v>
          </cell>
          <cell r="X580">
            <v>0</v>
          </cell>
          <cell r="Y580">
            <v>0</v>
          </cell>
          <cell r="AB580">
            <v>593</v>
          </cell>
          <cell r="AC580">
            <v>28</v>
          </cell>
          <cell r="AD580" t="str">
            <v>PROG.P/EL DES.IND.SOFTWARE(PROSOFT)</v>
          </cell>
          <cell r="AE580">
            <v>0</v>
          </cell>
          <cell r="AF580">
            <v>0</v>
          </cell>
        </row>
        <row r="581">
          <cell r="A581">
            <v>59329</v>
          </cell>
          <cell r="B581">
            <v>593</v>
          </cell>
          <cell r="C581">
            <v>29</v>
          </cell>
          <cell r="D581" t="str">
            <v>SEGURIDAD PUBLICA SUB.MPIO MTY RAMO 36</v>
          </cell>
          <cell r="E581">
            <v>18896418.57</v>
          </cell>
          <cell r="F581">
            <v>0</v>
          </cell>
          <cell r="G581">
            <v>0</v>
          </cell>
          <cell r="H581">
            <v>18896418.57</v>
          </cell>
          <cell r="I581">
            <v>0</v>
          </cell>
          <cell r="J581">
            <v>62500000</v>
          </cell>
          <cell r="K581">
            <v>23555487.449999999</v>
          </cell>
          <cell r="L581">
            <v>86055487.450000003</v>
          </cell>
          <cell r="M581">
            <v>0</v>
          </cell>
          <cell r="N581">
            <v>68844389.959999993</v>
          </cell>
          <cell r="O581">
            <v>0</v>
          </cell>
          <cell r="P581">
            <v>68844389.959999993</v>
          </cell>
          <cell r="T581">
            <v>0</v>
          </cell>
          <cell r="U581">
            <v>173796295.97999999</v>
          </cell>
          <cell r="X581">
            <v>0</v>
          </cell>
          <cell r="Y581">
            <v>173796295.97999999</v>
          </cell>
          <cell r="AB581">
            <v>593</v>
          </cell>
          <cell r="AC581">
            <v>29</v>
          </cell>
          <cell r="AD581" t="str">
            <v>SEGURIDAD PUBLICA SUB.MPIO MTY RAMO 36</v>
          </cell>
          <cell r="AE581">
            <v>0</v>
          </cell>
          <cell r="AF581">
            <v>173796295.97999999</v>
          </cell>
        </row>
        <row r="582">
          <cell r="A582">
            <v>59330</v>
          </cell>
          <cell r="B582">
            <v>593</v>
          </cell>
          <cell r="C582">
            <v>30</v>
          </cell>
          <cell r="D582" t="str">
            <v>(CECYTE)COLEGIO DE ESTUDIOS CIENT Y TECN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42829843.259999998</v>
          </cell>
          <cell r="L582">
            <v>42829843.259999998</v>
          </cell>
          <cell r="M582">
            <v>8555095</v>
          </cell>
          <cell r="N582">
            <v>5939141</v>
          </cell>
          <cell r="O582">
            <v>20837289.010000002</v>
          </cell>
          <cell r="P582">
            <v>35331525.010000005</v>
          </cell>
          <cell r="T582">
            <v>0</v>
          </cell>
          <cell r="U582">
            <v>78161368.270000011</v>
          </cell>
          <cell r="X582">
            <v>0</v>
          </cell>
          <cell r="Y582">
            <v>78161368.269999996</v>
          </cell>
          <cell r="AB582">
            <v>593</v>
          </cell>
          <cell r="AC582">
            <v>30</v>
          </cell>
          <cell r="AD582" t="str">
            <v>(CECYTE)COLEGIO DE ESTUDIOS CIENT Y TECN</v>
          </cell>
          <cell r="AE582">
            <v>20837289.010000002</v>
          </cell>
          <cell r="AF582">
            <v>78161368.269999996</v>
          </cell>
        </row>
        <row r="583">
          <cell r="A583">
            <v>59331</v>
          </cell>
          <cell r="B583">
            <v>593</v>
          </cell>
          <cell r="C583">
            <v>31</v>
          </cell>
          <cell r="D583" t="str">
            <v>(ICET)INST.DE CAP.Y EDUCACION P/EL TRAB.</v>
          </cell>
          <cell r="H583">
            <v>0</v>
          </cell>
          <cell r="K583">
            <v>12295445.02</v>
          </cell>
          <cell r="L583">
            <v>12295445.02</v>
          </cell>
          <cell r="M583">
            <v>2589779</v>
          </cell>
          <cell r="N583">
            <v>1808960</v>
          </cell>
          <cell r="O583">
            <v>4534149</v>
          </cell>
          <cell r="P583">
            <v>8932888</v>
          </cell>
          <cell r="T583">
            <v>0</v>
          </cell>
          <cell r="U583">
            <v>21228333.02</v>
          </cell>
          <cell r="X583">
            <v>0</v>
          </cell>
          <cell r="Y583">
            <v>21228333.02</v>
          </cell>
          <cell r="AB583">
            <v>593</v>
          </cell>
          <cell r="AC583">
            <v>31</v>
          </cell>
          <cell r="AD583" t="str">
            <v>(ICET)INST.DE CAP.Y EDUCACION P/EL TRAB.</v>
          </cell>
          <cell r="AE583">
            <v>4534149</v>
          </cell>
          <cell r="AF583">
            <v>21228333.02</v>
          </cell>
        </row>
        <row r="584">
          <cell r="A584">
            <v>59400</v>
          </cell>
          <cell r="B584">
            <v>594</v>
          </cell>
          <cell r="C584">
            <v>0</v>
          </cell>
          <cell r="D584" t="str">
            <v>DEVOLUCION DE APORTACIONES FEDERALES</v>
          </cell>
          <cell r="H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T584">
            <v>0</v>
          </cell>
          <cell r="U584">
            <v>0</v>
          </cell>
          <cell r="X584">
            <v>0</v>
          </cell>
          <cell r="Y584">
            <v>0</v>
          </cell>
          <cell r="AB584">
            <v>594</v>
          </cell>
          <cell r="AC584">
            <v>0</v>
          </cell>
          <cell r="AD584" t="str">
            <v>DEVOLUCION DE APORTACIONES FEDERALES</v>
          </cell>
          <cell r="AE584">
            <v>0</v>
          </cell>
          <cell r="AF584">
            <v>0</v>
          </cell>
        </row>
        <row r="585">
          <cell r="A585">
            <v>0</v>
          </cell>
          <cell r="D585" t="str">
            <v>SUB TOTAL PARTICIPACIONES</v>
          </cell>
          <cell r="E585">
            <v>3676609072.8699999</v>
          </cell>
          <cell r="F585">
            <v>3626335168.5500002</v>
          </cell>
          <cell r="G585">
            <v>3318081096.1999998</v>
          </cell>
          <cell r="H585">
            <v>10621025337.619999</v>
          </cell>
          <cell r="I585">
            <v>3287406602.9899998</v>
          </cell>
          <cell r="J585">
            <v>3179686670.5</v>
          </cell>
          <cell r="K585">
            <v>3421011184.9099998</v>
          </cell>
          <cell r="L585">
            <v>9888104458.3999996</v>
          </cell>
          <cell r="M585">
            <v>4124608311.1799998</v>
          </cell>
          <cell r="N585">
            <v>2884489182.9400001</v>
          </cell>
          <cell r="O585">
            <v>3380035937.1100001</v>
          </cell>
          <cell r="P585">
            <v>10389133431.23</v>
          </cell>
          <cell r="T585">
            <v>0</v>
          </cell>
          <cell r="U585">
            <v>30898263227.249996</v>
          </cell>
          <cell r="X585">
            <v>0</v>
          </cell>
          <cell r="Y585">
            <v>30898263227.25</v>
          </cell>
          <cell r="AB585">
            <v>0</v>
          </cell>
          <cell r="AC585">
            <v>0</v>
          </cell>
          <cell r="AD585" t="str">
            <v>SUB TOTAL PARTICIPACIONES</v>
          </cell>
          <cell r="AE585">
            <v>3380035937.1100001</v>
          </cell>
          <cell r="AF585">
            <v>30898263227.25</v>
          </cell>
        </row>
        <row r="586">
          <cell r="A586">
            <v>0</v>
          </cell>
          <cell r="D586" t="str">
            <v>TOTAL PRESUPUESTAL</v>
          </cell>
          <cell r="E586">
            <v>4064402532.48</v>
          </cell>
          <cell r="F586">
            <v>3881630667.3600001</v>
          </cell>
          <cell r="G586">
            <v>4445648492.6099997</v>
          </cell>
          <cell r="H586">
            <v>12391681692.450001</v>
          </cell>
          <cell r="I586">
            <v>3904083265.6100001</v>
          </cell>
          <cell r="J586">
            <v>3999215288</v>
          </cell>
          <cell r="K586">
            <v>7384392292.0699997</v>
          </cell>
          <cell r="L586">
            <v>15287690845.68</v>
          </cell>
          <cell r="M586">
            <v>4752438540.7299995</v>
          </cell>
          <cell r="N586">
            <v>4788375947.7200003</v>
          </cell>
          <cell r="O586">
            <v>4001591262.52</v>
          </cell>
          <cell r="P586">
            <v>13542405750.970001</v>
          </cell>
          <cell r="T586">
            <v>0</v>
          </cell>
          <cell r="U586">
            <v>41221778289.100006</v>
          </cell>
          <cell r="X586">
            <v>0</v>
          </cell>
          <cell r="Y586">
            <v>41221778289.099998</v>
          </cell>
          <cell r="AB586">
            <v>0</v>
          </cell>
          <cell r="AC586">
            <v>0</v>
          </cell>
          <cell r="AD586" t="str">
            <v>TOTAL PRESUPUESTAL</v>
          </cell>
          <cell r="AE586">
            <v>4001591262.52</v>
          </cell>
          <cell r="AF586">
            <v>41221778289.099998</v>
          </cell>
        </row>
        <row r="587">
          <cell r="A587">
            <v>0</v>
          </cell>
          <cell r="D587" t="str">
            <v>INGRESOS EXTRAORDINARIOS AJENOS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T587">
            <v>0</v>
          </cell>
          <cell r="U587">
            <v>0</v>
          </cell>
          <cell r="X587">
            <v>0</v>
          </cell>
          <cell r="Y587">
            <v>0</v>
          </cell>
          <cell r="AB587">
            <v>0</v>
          </cell>
          <cell r="AC587">
            <v>0</v>
          </cell>
          <cell r="AD587" t="str">
            <v>INGRESOS EXTRAORDINARIOS AJENOS</v>
          </cell>
          <cell r="AE587">
            <v>0</v>
          </cell>
          <cell r="AF587">
            <v>0</v>
          </cell>
        </row>
        <row r="588">
          <cell r="A588">
            <v>61000</v>
          </cell>
          <cell r="B588">
            <v>610</v>
          </cell>
          <cell r="C588">
            <v>0</v>
          </cell>
          <cell r="D588" t="str">
            <v>REINTEGROS APLICABLES A EGRESOS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-0.3</v>
          </cell>
          <cell r="P588">
            <v>-0.3</v>
          </cell>
          <cell r="T588">
            <v>0</v>
          </cell>
          <cell r="U588">
            <v>-0.3</v>
          </cell>
          <cell r="X588">
            <v>0</v>
          </cell>
          <cell r="Y588">
            <v>-0.3</v>
          </cell>
          <cell r="AB588">
            <v>610</v>
          </cell>
          <cell r="AC588">
            <v>0</v>
          </cell>
          <cell r="AD588" t="str">
            <v>REINTEGROS APLICABLES A EGRESOS</v>
          </cell>
          <cell r="AE588">
            <v>-0.3</v>
          </cell>
          <cell r="AF588">
            <v>-0.3</v>
          </cell>
        </row>
        <row r="589">
          <cell r="A589">
            <v>62300</v>
          </cell>
          <cell r="B589">
            <v>623</v>
          </cell>
          <cell r="C589">
            <v>0</v>
          </cell>
          <cell r="D589" t="str">
            <v>DONATIVOS AJENOS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T589">
            <v>0</v>
          </cell>
          <cell r="U589">
            <v>0</v>
          </cell>
          <cell r="X589">
            <v>0</v>
          </cell>
          <cell r="Y589">
            <v>0</v>
          </cell>
          <cell r="AB589">
            <v>623</v>
          </cell>
          <cell r="AC589">
            <v>0</v>
          </cell>
          <cell r="AD589" t="str">
            <v>DONATIVOS AJENOS</v>
          </cell>
          <cell r="AE589">
            <v>0</v>
          </cell>
          <cell r="AF589">
            <v>0</v>
          </cell>
        </row>
        <row r="590">
          <cell r="A590">
            <v>62301</v>
          </cell>
          <cell r="B590">
            <v>623</v>
          </cell>
          <cell r="C590">
            <v>1</v>
          </cell>
          <cell r="D590" t="str">
            <v>DONATIVOS AJENOS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X590">
            <v>0</v>
          </cell>
          <cell r="Y590">
            <v>0</v>
          </cell>
          <cell r="AB590">
            <v>623</v>
          </cell>
          <cell r="AC590">
            <v>1</v>
          </cell>
          <cell r="AD590" t="str">
            <v>DONATIVOS AJENOS</v>
          </cell>
          <cell r="AE590">
            <v>0</v>
          </cell>
          <cell r="AF590">
            <v>0</v>
          </cell>
        </row>
        <row r="591">
          <cell r="A591">
            <v>63000</v>
          </cell>
          <cell r="B591">
            <v>630</v>
          </cell>
          <cell r="C591">
            <v>0</v>
          </cell>
          <cell r="D591" t="str">
            <v>INGRESOS DE BANCOS POR APLICAR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T591">
            <v>0</v>
          </cell>
          <cell r="U591">
            <v>0</v>
          </cell>
          <cell r="X591">
            <v>0</v>
          </cell>
          <cell r="Y591">
            <v>0</v>
          </cell>
          <cell r="AB591">
            <v>630</v>
          </cell>
          <cell r="AC591">
            <v>0</v>
          </cell>
          <cell r="AD591" t="str">
            <v>INGRESOS DE BANCOS POR APLICAR</v>
          </cell>
          <cell r="AE591">
            <v>0</v>
          </cell>
          <cell r="AF591">
            <v>0</v>
          </cell>
        </row>
        <row r="592">
          <cell r="A592">
            <v>0</v>
          </cell>
          <cell r="D592" t="str">
            <v>TOTAL ING. EXTRAORDINARIOS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-0.3</v>
          </cell>
          <cell r="P592">
            <v>-0.3</v>
          </cell>
          <cell r="T592">
            <v>0</v>
          </cell>
          <cell r="U592">
            <v>-0.3</v>
          </cell>
          <cell r="X592">
            <v>0</v>
          </cell>
          <cell r="Y592">
            <v>-0.3</v>
          </cell>
          <cell r="AB592">
            <v>0</v>
          </cell>
          <cell r="AC592">
            <v>0</v>
          </cell>
          <cell r="AD592" t="str">
            <v>TOTAL ING. EXTRAORDINARIOS</v>
          </cell>
          <cell r="AE592">
            <v>-0.3</v>
          </cell>
          <cell r="AF592">
            <v>-0.3</v>
          </cell>
        </row>
        <row r="593">
          <cell r="A593">
            <v>0</v>
          </cell>
          <cell r="D593" t="str">
            <v>INGRESOS FED. CONVENIO DE COORD.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T593">
            <v>0</v>
          </cell>
          <cell r="U593">
            <v>0</v>
          </cell>
          <cell r="X593">
            <v>0</v>
          </cell>
          <cell r="Y593">
            <v>0</v>
          </cell>
          <cell r="AB593">
            <v>0</v>
          </cell>
          <cell r="AC593">
            <v>0</v>
          </cell>
          <cell r="AD593" t="str">
            <v>INGRESOS FED. CONVENIO DE COORD.</v>
          </cell>
          <cell r="AE593">
            <v>0</v>
          </cell>
          <cell r="AF593">
            <v>0</v>
          </cell>
        </row>
        <row r="594">
          <cell r="A594">
            <v>70200</v>
          </cell>
          <cell r="B594">
            <v>702</v>
          </cell>
          <cell r="C594">
            <v>0</v>
          </cell>
          <cell r="D594" t="str">
            <v>ANTICIPOS DE PART PARA EL EDO Y MPIOS</v>
          </cell>
          <cell r="E594">
            <v>1254403545</v>
          </cell>
          <cell r="F594">
            <v>3102929</v>
          </cell>
          <cell r="G594">
            <v>396940452</v>
          </cell>
          <cell r="H594">
            <v>1654446926</v>
          </cell>
          <cell r="I594">
            <v>-313362118</v>
          </cell>
          <cell r="J594">
            <v>57898933</v>
          </cell>
          <cell r="K594">
            <v>-176273308</v>
          </cell>
          <cell r="L594">
            <v>-431736493</v>
          </cell>
          <cell r="M594">
            <v>38294571</v>
          </cell>
          <cell r="N594">
            <v>21298548</v>
          </cell>
          <cell r="O594">
            <v>-127868261</v>
          </cell>
          <cell r="P594">
            <v>-68275142</v>
          </cell>
          <cell r="T594">
            <v>0</v>
          </cell>
          <cell r="U594">
            <v>1154435291</v>
          </cell>
          <cell r="X594">
            <v>0</v>
          </cell>
          <cell r="Y594">
            <v>1154435291</v>
          </cell>
          <cell r="AB594">
            <v>702</v>
          </cell>
          <cell r="AC594">
            <v>0</v>
          </cell>
          <cell r="AD594" t="str">
            <v>ANTICIPOS DE PART PARA EL EDO Y MPIOS</v>
          </cell>
          <cell r="AE594">
            <v>-127868261</v>
          </cell>
          <cell r="AF594">
            <v>1154435291</v>
          </cell>
        </row>
        <row r="595">
          <cell r="A595">
            <v>70201</v>
          </cell>
          <cell r="B595">
            <v>702</v>
          </cell>
          <cell r="C595">
            <v>1</v>
          </cell>
          <cell r="D595" t="str">
            <v>ANTICIPO EXTRAORDINARIO PARTICIPACIONES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1300000000</v>
          </cell>
          <cell r="P595">
            <v>1300000000</v>
          </cell>
          <cell r="T595">
            <v>0</v>
          </cell>
          <cell r="U595">
            <v>1300000000</v>
          </cell>
          <cell r="X595">
            <v>0</v>
          </cell>
          <cell r="Y595">
            <v>1300000000</v>
          </cell>
          <cell r="AB595">
            <v>702</v>
          </cell>
          <cell r="AC595">
            <v>1</v>
          </cell>
          <cell r="AD595" t="str">
            <v>ANTICIPO EXTRAORDINARIO PARTICIPACIONES</v>
          </cell>
          <cell r="AE595">
            <v>1300000000</v>
          </cell>
          <cell r="AF595">
            <v>1300000000</v>
          </cell>
        </row>
        <row r="596">
          <cell r="A596">
            <v>76704</v>
          </cell>
          <cell r="B596">
            <v>767</v>
          </cell>
          <cell r="C596">
            <v>4</v>
          </cell>
          <cell r="D596" t="str">
            <v>ISR PERSONAS MORALES PAGOS PROV. 25%</v>
          </cell>
          <cell r="E596">
            <v>1418.18</v>
          </cell>
          <cell r="F596">
            <v>0</v>
          </cell>
          <cell r="G596">
            <v>0</v>
          </cell>
          <cell r="H596">
            <v>1418.18</v>
          </cell>
          <cell r="I596">
            <v>0</v>
          </cell>
          <cell r="J596">
            <v>121835.35</v>
          </cell>
          <cell r="K596">
            <v>-121835.35</v>
          </cell>
          <cell r="L596">
            <v>0</v>
          </cell>
          <cell r="M596">
            <v>21900.13</v>
          </cell>
          <cell r="N596">
            <v>-21900.13</v>
          </cell>
          <cell r="O596">
            <v>0</v>
          </cell>
          <cell r="P596">
            <v>0</v>
          </cell>
          <cell r="T596">
            <v>0</v>
          </cell>
          <cell r="U596">
            <v>1418.18</v>
          </cell>
          <cell r="X596">
            <v>0</v>
          </cell>
          <cell r="Y596">
            <v>1418.18</v>
          </cell>
          <cell r="AB596">
            <v>767</v>
          </cell>
          <cell r="AC596">
            <v>4</v>
          </cell>
          <cell r="AD596" t="str">
            <v>ISR PERSONAS MORALES PAGOS PROV. 25%</v>
          </cell>
          <cell r="AE596">
            <v>0</v>
          </cell>
          <cell r="AF596">
            <v>1418.18</v>
          </cell>
        </row>
        <row r="597">
          <cell r="A597">
            <v>77200</v>
          </cell>
          <cell r="B597">
            <v>772</v>
          </cell>
          <cell r="C597">
            <v>0</v>
          </cell>
          <cell r="D597" t="str">
            <v>IMP.ESP.S/PROD.Y SERV.ALC.TAB.Y CERV.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T597">
            <v>0</v>
          </cell>
          <cell r="U597">
            <v>0</v>
          </cell>
          <cell r="X597">
            <v>0</v>
          </cell>
          <cell r="Y597">
            <v>0</v>
          </cell>
          <cell r="AB597">
            <v>772</v>
          </cell>
          <cell r="AC597">
            <v>0</v>
          </cell>
          <cell r="AD597" t="str">
            <v>IEPS GASOLINA Y DIESEL</v>
          </cell>
          <cell r="AE597">
            <v>0</v>
          </cell>
          <cell r="AF597">
            <v>0</v>
          </cell>
        </row>
        <row r="598">
          <cell r="A598">
            <v>77201</v>
          </cell>
          <cell r="B598">
            <v>772</v>
          </cell>
          <cell r="C598">
            <v>1</v>
          </cell>
          <cell r="D598" t="str">
            <v>IEPS GASOLINA 2/11</v>
          </cell>
          <cell r="E598">
            <v>22166387.640000001</v>
          </cell>
          <cell r="F598">
            <v>-13385319.09</v>
          </cell>
          <cell r="G598">
            <v>13921839.65</v>
          </cell>
          <cell r="H598">
            <v>22702908.200000003</v>
          </cell>
          <cell r="I598">
            <v>-4465674.2</v>
          </cell>
          <cell r="J598">
            <v>-1535422.77</v>
          </cell>
          <cell r="K598">
            <v>1298746.04</v>
          </cell>
          <cell r="L598">
            <v>-4702350.9300000006</v>
          </cell>
          <cell r="M598">
            <v>-891404</v>
          </cell>
          <cell r="N598">
            <v>-212345.27</v>
          </cell>
          <cell r="O598">
            <v>1012533.27</v>
          </cell>
          <cell r="P598">
            <v>-91216</v>
          </cell>
          <cell r="T598">
            <v>0</v>
          </cell>
          <cell r="U598">
            <v>17909341.270000003</v>
          </cell>
          <cell r="X598">
            <v>0</v>
          </cell>
          <cell r="Y598">
            <v>17909341.27</v>
          </cell>
          <cell r="AB598">
            <v>772</v>
          </cell>
          <cell r="AC598">
            <v>1</v>
          </cell>
          <cell r="AD598" t="str">
            <v>IEPS GASOLINA 2/11</v>
          </cell>
          <cell r="AE598">
            <v>1012533.27</v>
          </cell>
          <cell r="AF598">
            <v>17909341.27</v>
          </cell>
        </row>
        <row r="599">
          <cell r="A599">
            <v>77202</v>
          </cell>
          <cell r="B599">
            <v>772</v>
          </cell>
          <cell r="C599">
            <v>2</v>
          </cell>
          <cell r="D599" t="str">
            <v>RECARGOS IEPS GASOLINA 2/11</v>
          </cell>
          <cell r="E599">
            <v>101092.14</v>
          </cell>
          <cell r="F599">
            <v>-44500.01</v>
          </cell>
          <cell r="G599">
            <v>13895.78</v>
          </cell>
          <cell r="H599">
            <v>70487.91</v>
          </cell>
          <cell r="I599">
            <v>14557.8</v>
          </cell>
          <cell r="J599">
            <v>-9397.49</v>
          </cell>
          <cell r="K599">
            <v>40329.78</v>
          </cell>
          <cell r="L599">
            <v>45490.09</v>
          </cell>
          <cell r="M599">
            <v>25394</v>
          </cell>
          <cell r="N599">
            <v>-28067.27</v>
          </cell>
          <cell r="O599">
            <v>70191.27</v>
          </cell>
          <cell r="P599">
            <v>67518</v>
          </cell>
          <cell r="T599">
            <v>0</v>
          </cell>
          <cell r="U599">
            <v>183496</v>
          </cell>
          <cell r="X599">
            <v>0</v>
          </cell>
          <cell r="Y599">
            <v>183496</v>
          </cell>
          <cell r="AB599">
            <v>772</v>
          </cell>
          <cell r="AC599">
            <v>2</v>
          </cell>
          <cell r="AD599" t="str">
            <v>RECARGOS IEPS GASOLINA 2/11</v>
          </cell>
          <cell r="AE599">
            <v>70191.27</v>
          </cell>
          <cell r="AF599">
            <v>183496</v>
          </cell>
        </row>
        <row r="600">
          <cell r="A600">
            <v>77203</v>
          </cell>
          <cell r="B600">
            <v>772</v>
          </cell>
          <cell r="C600">
            <v>3</v>
          </cell>
          <cell r="D600" t="str">
            <v>ACTUALIZACION IEPS GASOLINA 2/11</v>
          </cell>
          <cell r="E600">
            <v>16999.310000000001</v>
          </cell>
          <cell r="F600">
            <v>-2126.0300000000002</v>
          </cell>
          <cell r="G600">
            <v>8048.45</v>
          </cell>
          <cell r="H600">
            <v>22921.73</v>
          </cell>
          <cell r="I600">
            <v>9314.98</v>
          </cell>
          <cell r="J600">
            <v>-8521.61</v>
          </cell>
          <cell r="K600">
            <v>5368.9</v>
          </cell>
          <cell r="L600">
            <v>6162.2699999999986</v>
          </cell>
          <cell r="M600">
            <v>-51.64</v>
          </cell>
          <cell r="N600">
            <v>-14997.27</v>
          </cell>
          <cell r="O600">
            <v>17484</v>
          </cell>
          <cell r="P600">
            <v>2435.09</v>
          </cell>
          <cell r="T600">
            <v>0</v>
          </cell>
          <cell r="U600">
            <v>31519.089999999997</v>
          </cell>
          <cell r="X600">
            <v>0</v>
          </cell>
          <cell r="Y600">
            <v>31519.09</v>
          </cell>
          <cell r="AB600">
            <v>772</v>
          </cell>
          <cell r="AC600">
            <v>3</v>
          </cell>
          <cell r="AD600" t="str">
            <v>ACTUALIZACION IEPS GASOLINA 2/11</v>
          </cell>
          <cell r="AE600">
            <v>17484</v>
          </cell>
          <cell r="AF600">
            <v>31519.09</v>
          </cell>
        </row>
        <row r="601">
          <cell r="A601">
            <v>77204</v>
          </cell>
          <cell r="B601">
            <v>772</v>
          </cell>
          <cell r="C601">
            <v>4</v>
          </cell>
          <cell r="D601" t="str">
            <v>MULTAS POR COR FISCAL IEPS GASOLINA 2/11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459.82</v>
          </cell>
          <cell r="K601">
            <v>2703.63</v>
          </cell>
          <cell r="L601">
            <v>3163.4500000000003</v>
          </cell>
          <cell r="M601">
            <v>2838.55</v>
          </cell>
          <cell r="N601">
            <v>2455.64</v>
          </cell>
          <cell r="O601">
            <v>4102</v>
          </cell>
          <cell r="P601">
            <v>9396.19</v>
          </cell>
          <cell r="T601">
            <v>0</v>
          </cell>
          <cell r="U601">
            <v>12559.640000000001</v>
          </cell>
          <cell r="X601">
            <v>0</v>
          </cell>
          <cell r="Y601">
            <v>12559.64</v>
          </cell>
          <cell r="AB601">
            <v>772</v>
          </cell>
          <cell r="AC601">
            <v>4</v>
          </cell>
          <cell r="AD601" t="str">
            <v>MULTAS POR COR FISCAL IEPS GASOLINA 2/11</v>
          </cell>
          <cell r="AE601">
            <v>4102</v>
          </cell>
          <cell r="AF601">
            <v>12559.64</v>
          </cell>
        </row>
        <row r="602">
          <cell r="A602">
            <v>77205</v>
          </cell>
          <cell r="B602">
            <v>772</v>
          </cell>
          <cell r="C602">
            <v>5</v>
          </cell>
          <cell r="D602" t="str">
            <v>GASTOS DE EJECUCION IEPS 2/11</v>
          </cell>
          <cell r="E602">
            <v>0</v>
          </cell>
          <cell r="F602">
            <v>21.82</v>
          </cell>
          <cell r="G602">
            <v>0</v>
          </cell>
          <cell r="H602">
            <v>21.82</v>
          </cell>
          <cell r="I602">
            <v>16.36</v>
          </cell>
          <cell r="J602">
            <v>30.91</v>
          </cell>
          <cell r="K602">
            <v>0</v>
          </cell>
          <cell r="L602">
            <v>47.269999999999996</v>
          </cell>
          <cell r="M602">
            <v>-69.09</v>
          </cell>
          <cell r="N602">
            <v>0</v>
          </cell>
          <cell r="O602">
            <v>0</v>
          </cell>
          <cell r="P602">
            <v>-69.09</v>
          </cell>
          <cell r="T602">
            <v>0</v>
          </cell>
          <cell r="U602">
            <v>0</v>
          </cell>
          <cell r="X602">
            <v>0</v>
          </cell>
          <cell r="Y602">
            <v>0</v>
          </cell>
          <cell r="AB602">
            <v>772</v>
          </cell>
          <cell r="AC602">
            <v>5</v>
          </cell>
          <cell r="AD602" t="str">
            <v>GASTOS DE EJECUCION IEPS 2/11</v>
          </cell>
          <cell r="AE602">
            <v>0</v>
          </cell>
          <cell r="AF602">
            <v>0</v>
          </cell>
        </row>
        <row r="603">
          <cell r="A603">
            <v>77206</v>
          </cell>
          <cell r="B603">
            <v>772</v>
          </cell>
          <cell r="C603">
            <v>6</v>
          </cell>
          <cell r="D603" t="str">
            <v>MULTAS X INCUMPLIMIENTO A REQ.IEPS 2/11</v>
          </cell>
          <cell r="E603">
            <v>0</v>
          </cell>
          <cell r="F603">
            <v>2009.45</v>
          </cell>
          <cell r="G603">
            <v>2166.5500000000002</v>
          </cell>
          <cell r="H603">
            <v>4176</v>
          </cell>
          <cell r="I603">
            <v>-3730.18</v>
          </cell>
          <cell r="J603">
            <v>1872</v>
          </cell>
          <cell r="K603">
            <v>-33.46</v>
          </cell>
          <cell r="L603">
            <v>-1891.6399999999999</v>
          </cell>
          <cell r="M603">
            <v>-1999.27</v>
          </cell>
          <cell r="N603">
            <v>1318.55</v>
          </cell>
          <cell r="O603">
            <v>-1069.0899999999999</v>
          </cell>
          <cell r="P603">
            <v>-1749.81</v>
          </cell>
          <cell r="T603">
            <v>0</v>
          </cell>
          <cell r="U603">
            <v>534.55000000000018</v>
          </cell>
          <cell r="X603">
            <v>0</v>
          </cell>
          <cell r="Y603">
            <v>534.54999999999995</v>
          </cell>
          <cell r="AB603">
            <v>772</v>
          </cell>
          <cell r="AC603">
            <v>6</v>
          </cell>
          <cell r="AD603" t="str">
            <v>MULTAS X INCUMPLIMIENTO A REQ.IEPS 2/11</v>
          </cell>
          <cell r="AE603">
            <v>-1069.0899999999999</v>
          </cell>
          <cell r="AF603">
            <v>534.54999999999995</v>
          </cell>
        </row>
        <row r="604">
          <cell r="A604">
            <v>77207</v>
          </cell>
          <cell r="B604">
            <v>772</v>
          </cell>
          <cell r="C604">
            <v>7</v>
          </cell>
          <cell r="D604" t="str">
            <v>MULTAS POR EXTEMPORANEIDAD IEPS 2/11</v>
          </cell>
          <cell r="E604">
            <v>0</v>
          </cell>
          <cell r="F604">
            <v>1902.18</v>
          </cell>
          <cell r="G604">
            <v>2574.1799999999998</v>
          </cell>
          <cell r="H604">
            <v>4476.3599999999997</v>
          </cell>
          <cell r="I604">
            <v>-3249.45</v>
          </cell>
          <cell r="J604">
            <v>1550.54</v>
          </cell>
          <cell r="K604">
            <v>346.19</v>
          </cell>
          <cell r="L604">
            <v>-1352.7199999999998</v>
          </cell>
          <cell r="M604">
            <v>-1973.09</v>
          </cell>
          <cell r="N604">
            <v>-259.64</v>
          </cell>
          <cell r="O604">
            <v>-178.18</v>
          </cell>
          <cell r="P604">
            <v>-2410.91</v>
          </cell>
          <cell r="T604">
            <v>0</v>
          </cell>
          <cell r="U604">
            <v>712.73</v>
          </cell>
          <cell r="X604">
            <v>0</v>
          </cell>
          <cell r="Y604">
            <v>712.73</v>
          </cell>
          <cell r="AB604">
            <v>772</v>
          </cell>
          <cell r="AC604">
            <v>7</v>
          </cell>
          <cell r="AD604" t="str">
            <v>MULTAS POR EXTEMPORANEIDAD IEPS 2/11</v>
          </cell>
          <cell r="AE604">
            <v>-178.18</v>
          </cell>
          <cell r="AF604">
            <v>712.73</v>
          </cell>
        </row>
        <row r="605">
          <cell r="A605">
            <v>77211</v>
          </cell>
          <cell r="B605">
            <v>772</v>
          </cell>
          <cell r="C605">
            <v>11</v>
          </cell>
          <cell r="D605" t="str">
            <v>IEPS GASOLINA 2/11 FISCALIZADO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T605">
            <v>0</v>
          </cell>
          <cell r="U605">
            <v>0</v>
          </cell>
          <cell r="X605">
            <v>0</v>
          </cell>
          <cell r="Y605">
            <v>0</v>
          </cell>
          <cell r="AB605">
            <v>772</v>
          </cell>
          <cell r="AC605">
            <v>11</v>
          </cell>
          <cell r="AD605" t="str">
            <v>IEPS GASOLINA 2/11 FISCALIZADO</v>
          </cell>
          <cell r="AE605">
            <v>0</v>
          </cell>
          <cell r="AF605">
            <v>0</v>
          </cell>
        </row>
        <row r="606">
          <cell r="A606">
            <v>77212</v>
          </cell>
          <cell r="B606">
            <v>772</v>
          </cell>
          <cell r="C606">
            <v>12</v>
          </cell>
          <cell r="D606" t="str">
            <v>RECARGOS IEPS GASOLINA 2/11 FISCALIZADO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T606">
            <v>0</v>
          </cell>
          <cell r="U606">
            <v>0</v>
          </cell>
          <cell r="X606">
            <v>0</v>
          </cell>
          <cell r="Y606">
            <v>0</v>
          </cell>
          <cell r="AB606">
            <v>772</v>
          </cell>
          <cell r="AC606">
            <v>12</v>
          </cell>
          <cell r="AD606" t="str">
            <v>RECARGOS IEPS GASOLINA 2/11 FISCALIZADO</v>
          </cell>
          <cell r="AE606">
            <v>0</v>
          </cell>
          <cell r="AF606">
            <v>0</v>
          </cell>
        </row>
        <row r="607">
          <cell r="A607">
            <v>77213</v>
          </cell>
          <cell r="B607">
            <v>772</v>
          </cell>
          <cell r="C607">
            <v>13</v>
          </cell>
          <cell r="D607" t="str">
            <v>ACTUALIZACION IEPS GASOLINA 2/11 FISCALI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T607">
            <v>0</v>
          </cell>
          <cell r="U607">
            <v>0</v>
          </cell>
          <cell r="X607">
            <v>0</v>
          </cell>
          <cell r="Y607">
            <v>0</v>
          </cell>
          <cell r="AB607">
            <v>772</v>
          </cell>
          <cell r="AC607">
            <v>13</v>
          </cell>
          <cell r="AD607" t="str">
            <v>ACTUALIZACION IEPS GASOLINA 2/11 FISCALI</v>
          </cell>
          <cell r="AE607">
            <v>0</v>
          </cell>
          <cell r="AF607">
            <v>0</v>
          </cell>
        </row>
        <row r="608">
          <cell r="A608">
            <v>77214</v>
          </cell>
          <cell r="B608">
            <v>772</v>
          </cell>
          <cell r="C608">
            <v>14</v>
          </cell>
          <cell r="D608" t="str">
            <v>MULTA X CORREC.FISCAL IEPS GAS.2/11 FISC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T608">
            <v>0</v>
          </cell>
          <cell r="U608">
            <v>0</v>
          </cell>
          <cell r="X608">
            <v>0</v>
          </cell>
          <cell r="Y608">
            <v>0</v>
          </cell>
          <cell r="AB608">
            <v>772</v>
          </cell>
          <cell r="AC608">
            <v>14</v>
          </cell>
          <cell r="AD608" t="str">
            <v>MULTA X CORREC.FISCAL IEPS GAS.2/11 FISC</v>
          </cell>
          <cell r="AE608">
            <v>0</v>
          </cell>
          <cell r="AF608">
            <v>0</v>
          </cell>
        </row>
        <row r="609">
          <cell r="A609">
            <v>77604</v>
          </cell>
          <cell r="B609">
            <v>776</v>
          </cell>
          <cell r="C609">
            <v>4</v>
          </cell>
          <cell r="D609" t="str">
            <v>INTERESES POR PLAZO (2%)</v>
          </cell>
          <cell r="E609">
            <v>22.1</v>
          </cell>
          <cell r="F609">
            <v>4.66</v>
          </cell>
          <cell r="G609">
            <v>7.31</v>
          </cell>
          <cell r="H609">
            <v>34.07</v>
          </cell>
          <cell r="I609">
            <v>-8.6999999999999993</v>
          </cell>
          <cell r="J609">
            <v>3.29</v>
          </cell>
          <cell r="K609">
            <v>-7.14</v>
          </cell>
          <cell r="L609">
            <v>-12.549999999999999</v>
          </cell>
          <cell r="M609">
            <v>0.21</v>
          </cell>
          <cell r="N609">
            <v>2.27</v>
          </cell>
          <cell r="O609">
            <v>-3.75</v>
          </cell>
          <cell r="P609">
            <v>-1.27</v>
          </cell>
          <cell r="T609">
            <v>0</v>
          </cell>
          <cell r="U609">
            <v>20.25</v>
          </cell>
          <cell r="X609">
            <v>0</v>
          </cell>
          <cell r="Y609">
            <v>20.25</v>
          </cell>
          <cell r="AB609">
            <v>776</v>
          </cell>
          <cell r="AC609">
            <v>4</v>
          </cell>
          <cell r="AD609" t="str">
            <v>INTERESES POR PLAZO (2%)</v>
          </cell>
          <cell r="AE609">
            <v>-3.75</v>
          </cell>
          <cell r="AF609">
            <v>20.25</v>
          </cell>
        </row>
        <row r="610">
          <cell r="A610">
            <v>77610</v>
          </cell>
          <cell r="B610">
            <v>776</v>
          </cell>
          <cell r="C610">
            <v>10</v>
          </cell>
          <cell r="D610" t="str">
            <v>INT.POR PLAZO CREDITOS FISCALIZACION 25%</v>
          </cell>
          <cell r="E610">
            <v>547.72</v>
          </cell>
          <cell r="F610">
            <v>692.83</v>
          </cell>
          <cell r="G610">
            <v>7605.88</v>
          </cell>
          <cell r="H610">
            <v>8846.43</v>
          </cell>
          <cell r="I610">
            <v>-8298.7099999999991</v>
          </cell>
          <cell r="J610">
            <v>0</v>
          </cell>
          <cell r="K610">
            <v>0</v>
          </cell>
          <cell r="L610">
            <v>-8298.7099999999991</v>
          </cell>
          <cell r="M610">
            <v>3846.89</v>
          </cell>
          <cell r="N610">
            <v>-3846.89</v>
          </cell>
          <cell r="O610">
            <v>0</v>
          </cell>
          <cell r="P610">
            <v>0</v>
          </cell>
          <cell r="T610">
            <v>0</v>
          </cell>
          <cell r="U610">
            <v>547.72000000000116</v>
          </cell>
          <cell r="X610">
            <v>1.1368683772161603E-12</v>
          </cell>
          <cell r="Y610">
            <v>547.72</v>
          </cell>
          <cell r="AB610">
            <v>776</v>
          </cell>
          <cell r="AC610">
            <v>10</v>
          </cell>
          <cell r="AD610" t="str">
            <v>INT.POR PLAZO CREDITOS FISCALIZACION 25%</v>
          </cell>
          <cell r="AE610">
            <v>0</v>
          </cell>
          <cell r="AF610">
            <v>547.72</v>
          </cell>
        </row>
        <row r="611">
          <cell r="A611">
            <v>77611</v>
          </cell>
          <cell r="B611">
            <v>776</v>
          </cell>
          <cell r="C611">
            <v>11</v>
          </cell>
          <cell r="D611" t="str">
            <v>REC.POR MORA CREDITOS FISCALIZACION 25%</v>
          </cell>
          <cell r="E611">
            <v>30.4</v>
          </cell>
          <cell r="F611">
            <v>-30.4</v>
          </cell>
          <cell r="G611">
            <v>0</v>
          </cell>
          <cell r="H611">
            <v>0</v>
          </cell>
          <cell r="I611">
            <v>30.4</v>
          </cell>
          <cell r="J611">
            <v>0</v>
          </cell>
          <cell r="K611">
            <v>0</v>
          </cell>
          <cell r="L611">
            <v>30.4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T611">
            <v>0</v>
          </cell>
          <cell r="U611">
            <v>30.4</v>
          </cell>
          <cell r="X611">
            <v>0</v>
          </cell>
          <cell r="Y611">
            <v>30.4</v>
          </cell>
          <cell r="AB611">
            <v>776</v>
          </cell>
          <cell r="AC611">
            <v>11</v>
          </cell>
          <cell r="AD611" t="str">
            <v>REC.POR MORA CREDITOS FISCALIZACION 25%</v>
          </cell>
          <cell r="AE611">
            <v>0</v>
          </cell>
          <cell r="AF611">
            <v>30.4</v>
          </cell>
        </row>
        <row r="612">
          <cell r="A612">
            <v>77615</v>
          </cell>
          <cell r="B612">
            <v>776</v>
          </cell>
          <cell r="C612">
            <v>15</v>
          </cell>
          <cell r="D612" t="str">
            <v>REC.DE MULTAS ADM.FED.NO FISCALES 2%</v>
          </cell>
          <cell r="E612">
            <v>3.37</v>
          </cell>
          <cell r="F612">
            <v>1.37</v>
          </cell>
          <cell r="G612">
            <v>9.8800000000000008</v>
          </cell>
          <cell r="H612">
            <v>14.620000000000001</v>
          </cell>
          <cell r="I612">
            <v>-11.93</v>
          </cell>
          <cell r="J612">
            <v>2.57</v>
          </cell>
          <cell r="K612">
            <v>-3.76</v>
          </cell>
          <cell r="L612">
            <v>-13.12</v>
          </cell>
          <cell r="M612">
            <v>0.62</v>
          </cell>
          <cell r="N612">
            <v>1.41</v>
          </cell>
          <cell r="O612">
            <v>18.78</v>
          </cell>
          <cell r="P612">
            <v>20.810000000000002</v>
          </cell>
          <cell r="T612">
            <v>0</v>
          </cell>
          <cell r="U612">
            <v>22.310000000000002</v>
          </cell>
          <cell r="X612">
            <v>0</v>
          </cell>
          <cell r="Y612">
            <v>22.31</v>
          </cell>
          <cell r="AB612">
            <v>776</v>
          </cell>
          <cell r="AC612">
            <v>15</v>
          </cell>
          <cell r="AD612" t="str">
            <v>REC.DE MULTAS ADM.FED.NO FISCALES 2%</v>
          </cell>
          <cell r="AE612">
            <v>18.78</v>
          </cell>
          <cell r="AF612">
            <v>22.31</v>
          </cell>
        </row>
        <row r="613">
          <cell r="B613">
            <v>776</v>
          </cell>
          <cell r="C613">
            <v>0</v>
          </cell>
          <cell r="D613" t="str">
            <v>RECARGOS</v>
          </cell>
          <cell r="E613">
            <v>2021.77</v>
          </cell>
          <cell r="F613">
            <v>668.46</v>
          </cell>
          <cell r="G613">
            <v>7623.07</v>
          </cell>
          <cell r="H613">
            <v>10313.299999999999</v>
          </cell>
          <cell r="I613">
            <v>-8288.94</v>
          </cell>
          <cell r="J613">
            <v>121841.21</v>
          </cell>
          <cell r="K613">
            <v>-121846.25</v>
          </cell>
          <cell r="L613">
            <v>-8293.9799999999959</v>
          </cell>
          <cell r="M613">
            <v>25747.85</v>
          </cell>
          <cell r="N613">
            <v>-25743.34</v>
          </cell>
          <cell r="O613">
            <v>15.03</v>
          </cell>
          <cell r="P613">
            <v>19.5399999999984</v>
          </cell>
          <cell r="T613">
            <v>0</v>
          </cell>
          <cell r="U613">
            <v>2038.8600000000024</v>
          </cell>
          <cell r="X613">
            <v>2.5011104298755527E-12</v>
          </cell>
          <cell r="Y613">
            <v>2038.86</v>
          </cell>
          <cell r="AB613">
            <v>776</v>
          </cell>
          <cell r="AC613">
            <v>0</v>
          </cell>
          <cell r="AD613" t="str">
            <v>RECARGOS</v>
          </cell>
          <cell r="AE613">
            <v>15.03</v>
          </cell>
          <cell r="AF613">
            <v>2038.86</v>
          </cell>
        </row>
        <row r="614">
          <cell r="A614">
            <v>77902</v>
          </cell>
          <cell r="B614">
            <v>779</v>
          </cell>
          <cell r="C614">
            <v>2</v>
          </cell>
          <cell r="D614" t="str">
            <v>ACTUALIZACION ISR 25%</v>
          </cell>
          <cell r="E614">
            <v>1099.5999999999999</v>
          </cell>
          <cell r="F614">
            <v>0</v>
          </cell>
          <cell r="G614">
            <v>0</v>
          </cell>
          <cell r="H614">
            <v>1099.5999999999999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T614">
            <v>0</v>
          </cell>
          <cell r="U614">
            <v>1099.5999999999999</v>
          </cell>
          <cell r="X614">
            <v>0</v>
          </cell>
          <cell r="Y614">
            <v>1099.5999999999999</v>
          </cell>
          <cell r="AB614">
            <v>779</v>
          </cell>
          <cell r="AC614">
            <v>2</v>
          </cell>
          <cell r="AD614" t="str">
            <v>ACTUALIZACION ISR 25%</v>
          </cell>
          <cell r="AE614">
            <v>0</v>
          </cell>
          <cell r="AF614">
            <v>1099.5999999999999</v>
          </cell>
        </row>
        <row r="615">
          <cell r="A615">
            <v>77913</v>
          </cell>
          <cell r="B615">
            <v>779</v>
          </cell>
          <cell r="C615">
            <v>13</v>
          </cell>
          <cell r="D615" t="str">
            <v>ACT.MULTAS ADM.FEDERALES NO FISCALES 2%</v>
          </cell>
          <cell r="E615">
            <v>924.64</v>
          </cell>
          <cell r="F615">
            <v>98.24</v>
          </cell>
          <cell r="G615">
            <v>185.72</v>
          </cell>
          <cell r="H615">
            <v>1208.5999999999999</v>
          </cell>
          <cell r="I615">
            <v>-264.10000000000002</v>
          </cell>
          <cell r="J615">
            <v>312.73</v>
          </cell>
          <cell r="K615">
            <v>304.8</v>
          </cell>
          <cell r="L615">
            <v>353.43</v>
          </cell>
          <cell r="M615">
            <v>-202.54</v>
          </cell>
          <cell r="N615">
            <v>2580.62</v>
          </cell>
          <cell r="O615">
            <v>-1765.92</v>
          </cell>
          <cell r="P615">
            <v>612.15999999999985</v>
          </cell>
          <cell r="T615">
            <v>0</v>
          </cell>
          <cell r="U615">
            <v>2174.1899999999996</v>
          </cell>
          <cell r="X615">
            <v>0</v>
          </cell>
          <cell r="Y615">
            <v>2174.19</v>
          </cell>
          <cell r="AB615">
            <v>779</v>
          </cell>
          <cell r="AC615">
            <v>13</v>
          </cell>
          <cell r="AD615" t="str">
            <v>ACT.MULTAS ADM.FEDERALES NO FISCALES 2%</v>
          </cell>
          <cell r="AE615">
            <v>-1765.92</v>
          </cell>
          <cell r="AF615">
            <v>2174.19</v>
          </cell>
        </row>
        <row r="616">
          <cell r="A616">
            <v>78901</v>
          </cell>
          <cell r="B616">
            <v>789</v>
          </cell>
          <cell r="C616">
            <v>1</v>
          </cell>
          <cell r="D616" t="str">
            <v>MULTAS INFRACC LEY FED TRAB 2% (325)</v>
          </cell>
          <cell r="E616">
            <v>373.89</v>
          </cell>
          <cell r="F616">
            <v>91.65</v>
          </cell>
          <cell r="G616">
            <v>-168.31</v>
          </cell>
          <cell r="H616">
            <v>297.22999999999996</v>
          </cell>
          <cell r="I616">
            <v>131.25</v>
          </cell>
          <cell r="J616">
            <v>81.3</v>
          </cell>
          <cell r="K616">
            <v>-15.78</v>
          </cell>
          <cell r="L616">
            <v>196.77</v>
          </cell>
          <cell r="M616">
            <v>-329.83</v>
          </cell>
          <cell r="N616">
            <v>459.17</v>
          </cell>
          <cell r="O616">
            <v>236.87</v>
          </cell>
          <cell r="P616">
            <v>366.21000000000004</v>
          </cell>
          <cell r="T616">
            <v>0</v>
          </cell>
          <cell r="U616">
            <v>860.21</v>
          </cell>
          <cell r="X616">
            <v>0</v>
          </cell>
          <cell r="Y616">
            <v>860.21</v>
          </cell>
          <cell r="AB616">
            <v>789</v>
          </cell>
          <cell r="AC616">
            <v>1</v>
          </cell>
          <cell r="AD616" t="str">
            <v>MULTAS INFRACC LEY FED TRAB 2% (325)</v>
          </cell>
          <cell r="AE616">
            <v>236.87</v>
          </cell>
          <cell r="AF616">
            <v>860.21</v>
          </cell>
        </row>
        <row r="617">
          <cell r="A617">
            <v>78902</v>
          </cell>
          <cell r="B617">
            <v>789</v>
          </cell>
          <cell r="C617">
            <v>2</v>
          </cell>
          <cell r="D617" t="str">
            <v>MULTAS INFRACC REG TRAN FED 2% (327)</v>
          </cell>
          <cell r="E617">
            <v>3612.28</v>
          </cell>
          <cell r="F617">
            <v>-584.11</v>
          </cell>
          <cell r="G617">
            <v>-1238.9000000000001</v>
          </cell>
          <cell r="H617">
            <v>1789.27</v>
          </cell>
          <cell r="I617">
            <v>860.44</v>
          </cell>
          <cell r="J617">
            <v>2670.13</v>
          </cell>
          <cell r="K617">
            <v>-7.48</v>
          </cell>
          <cell r="L617">
            <v>3523.09</v>
          </cell>
          <cell r="M617">
            <v>1091.8</v>
          </cell>
          <cell r="N617">
            <v>13991.37</v>
          </cell>
          <cell r="O617">
            <v>-5329.88</v>
          </cell>
          <cell r="P617">
            <v>9753.2900000000009</v>
          </cell>
          <cell r="T617">
            <v>0</v>
          </cell>
          <cell r="U617">
            <v>15065.650000000001</v>
          </cell>
          <cell r="X617">
            <v>0</v>
          </cell>
          <cell r="Y617">
            <v>15065.65</v>
          </cell>
          <cell r="AB617">
            <v>789</v>
          </cell>
          <cell r="AC617">
            <v>2</v>
          </cell>
          <cell r="AD617" t="str">
            <v>MULTAS INFRACC REG TRAN FED 2% (327)</v>
          </cell>
          <cell r="AE617">
            <v>-5329.88</v>
          </cell>
          <cell r="AF617">
            <v>15065.65</v>
          </cell>
        </row>
        <row r="618">
          <cell r="A618">
            <v>78903</v>
          </cell>
          <cell r="B618">
            <v>789</v>
          </cell>
          <cell r="C618">
            <v>3</v>
          </cell>
          <cell r="D618" t="str">
            <v>MULTAS DE LA PROFECO 2% (332)</v>
          </cell>
          <cell r="E618">
            <v>9994.42</v>
          </cell>
          <cell r="F618">
            <v>-380.21</v>
          </cell>
          <cell r="G618">
            <v>8195.81</v>
          </cell>
          <cell r="H618">
            <v>17810.02</v>
          </cell>
          <cell r="I618">
            <v>-10269.42</v>
          </cell>
          <cell r="J618">
            <v>1694.05</v>
          </cell>
          <cell r="K618">
            <v>-814.01</v>
          </cell>
          <cell r="L618">
            <v>-9389.380000000001</v>
          </cell>
          <cell r="M618">
            <v>2787.39</v>
          </cell>
          <cell r="N618">
            <v>-6363.38</v>
          </cell>
          <cell r="O618">
            <v>2752.73</v>
          </cell>
          <cell r="P618">
            <v>-823.26000000000022</v>
          </cell>
          <cell r="T618">
            <v>0</v>
          </cell>
          <cell r="U618">
            <v>7597.3799999999992</v>
          </cell>
          <cell r="X618">
            <v>0</v>
          </cell>
          <cell r="Y618">
            <v>7597.38</v>
          </cell>
          <cell r="AB618">
            <v>789</v>
          </cell>
          <cell r="AC618">
            <v>3</v>
          </cell>
          <cell r="AD618" t="str">
            <v>MULTAS DE LA PROFECO 2% (332)</v>
          </cell>
          <cell r="AE618">
            <v>2752.73</v>
          </cell>
          <cell r="AF618">
            <v>7597.38</v>
          </cell>
        </row>
        <row r="619">
          <cell r="A619">
            <v>78904</v>
          </cell>
          <cell r="B619">
            <v>789</v>
          </cell>
          <cell r="C619">
            <v>4</v>
          </cell>
          <cell r="D619" t="str">
            <v>MULTAS DE VARIAS DEP FED 2% (334)</v>
          </cell>
          <cell r="E619">
            <v>214.78</v>
          </cell>
          <cell r="F619">
            <v>586.07000000000005</v>
          </cell>
          <cell r="G619">
            <v>-305.77999999999997</v>
          </cell>
          <cell r="H619">
            <v>495.07000000000005</v>
          </cell>
          <cell r="I619">
            <v>-307.87</v>
          </cell>
          <cell r="J619">
            <v>-64.180000000000007</v>
          </cell>
          <cell r="K619">
            <v>5005.47</v>
          </cell>
          <cell r="L619">
            <v>4633.42</v>
          </cell>
          <cell r="M619">
            <v>-4529.1899999999996</v>
          </cell>
          <cell r="N619">
            <v>-319.52999999999997</v>
          </cell>
          <cell r="O619">
            <v>1323.07</v>
          </cell>
          <cell r="P619">
            <v>-3525.6499999999996</v>
          </cell>
          <cell r="T619">
            <v>0</v>
          </cell>
          <cell r="U619">
            <v>1602.8400000000006</v>
          </cell>
          <cell r="X619">
            <v>0</v>
          </cell>
          <cell r="Y619">
            <v>1602.84</v>
          </cell>
          <cell r="AB619">
            <v>789</v>
          </cell>
          <cell r="AC619">
            <v>4</v>
          </cell>
          <cell r="AD619" t="str">
            <v>MULTAS DE VARIAS DEP FED 2% (334)</v>
          </cell>
          <cell r="AE619">
            <v>1323.07</v>
          </cell>
          <cell r="AF619">
            <v>1602.84</v>
          </cell>
        </row>
        <row r="620">
          <cell r="A620">
            <v>78905</v>
          </cell>
          <cell r="B620">
            <v>789</v>
          </cell>
          <cell r="C620">
            <v>5</v>
          </cell>
          <cell r="D620" t="str">
            <v>MULTAS SECOFI 2%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20.67</v>
          </cell>
          <cell r="P620">
            <v>20.67</v>
          </cell>
          <cell r="T620">
            <v>0</v>
          </cell>
          <cell r="U620">
            <v>20.67</v>
          </cell>
          <cell r="X620">
            <v>0</v>
          </cell>
          <cell r="Y620">
            <v>20.67</v>
          </cell>
          <cell r="AB620">
            <v>789</v>
          </cell>
          <cell r="AC620">
            <v>5</v>
          </cell>
          <cell r="AD620" t="str">
            <v>MULTAS SECOFI 2%</v>
          </cell>
          <cell r="AE620">
            <v>20.67</v>
          </cell>
          <cell r="AF620">
            <v>20.67</v>
          </cell>
        </row>
        <row r="621">
          <cell r="A621">
            <v>78906</v>
          </cell>
          <cell r="B621">
            <v>789</v>
          </cell>
          <cell r="C621">
            <v>6</v>
          </cell>
          <cell r="D621" t="str">
            <v>MULTAS PROFEPA 2%</v>
          </cell>
          <cell r="E621">
            <v>376.69</v>
          </cell>
          <cell r="F621">
            <v>7827.63</v>
          </cell>
          <cell r="G621">
            <v>-6971.47</v>
          </cell>
          <cell r="H621">
            <v>1232.8499999999995</v>
          </cell>
          <cell r="I621">
            <v>-1131.71</v>
          </cell>
          <cell r="J621">
            <v>0</v>
          </cell>
          <cell r="K621">
            <v>534.42999999999995</v>
          </cell>
          <cell r="L621">
            <v>-597.28000000000009</v>
          </cell>
          <cell r="M621">
            <v>-635.57000000000005</v>
          </cell>
          <cell r="N621">
            <v>500.74</v>
          </cell>
          <cell r="O621">
            <v>1899.47</v>
          </cell>
          <cell r="P621">
            <v>1764.6399999999999</v>
          </cell>
          <cell r="T621">
            <v>0</v>
          </cell>
          <cell r="U621">
            <v>2400.2099999999991</v>
          </cell>
          <cell r="X621">
            <v>0</v>
          </cell>
          <cell r="Y621">
            <v>2400.21</v>
          </cell>
          <cell r="AB621">
            <v>789</v>
          </cell>
          <cell r="AC621">
            <v>6</v>
          </cell>
          <cell r="AD621" t="str">
            <v>MULTAS PROFEPA 2%</v>
          </cell>
          <cell r="AE621">
            <v>1899.47</v>
          </cell>
          <cell r="AF621">
            <v>2400.21</v>
          </cell>
        </row>
        <row r="622">
          <cell r="A622">
            <v>78910</v>
          </cell>
          <cell r="B622">
            <v>789</v>
          </cell>
          <cell r="C622">
            <v>10</v>
          </cell>
          <cell r="D622" t="str">
            <v>DEV. S/MULTAS ADMVAS FED(2%)</v>
          </cell>
          <cell r="H622">
            <v>0</v>
          </cell>
          <cell r="L622">
            <v>0</v>
          </cell>
          <cell r="O622">
            <v>-5156.3</v>
          </cell>
          <cell r="P622">
            <v>-5156.3</v>
          </cell>
          <cell r="T622">
            <v>0</v>
          </cell>
          <cell r="U622">
            <v>-5156.3</v>
          </cell>
          <cell r="X622">
            <v>0</v>
          </cell>
          <cell r="Y622">
            <v>-5156.3</v>
          </cell>
          <cell r="AB622">
            <v>789</v>
          </cell>
          <cell r="AC622">
            <v>10</v>
          </cell>
          <cell r="AD622" t="str">
            <v>DEV. S/MULTAS ADMVAS FED(2%)</v>
          </cell>
          <cell r="AE622">
            <v>-5156.3</v>
          </cell>
          <cell r="AF622">
            <v>-5156.3</v>
          </cell>
        </row>
        <row r="623">
          <cell r="A623">
            <v>78900</v>
          </cell>
          <cell r="B623">
            <v>789</v>
          </cell>
          <cell r="C623">
            <v>0</v>
          </cell>
          <cell r="D623" t="str">
            <v>TOTAL MULTAS</v>
          </cell>
          <cell r="E623">
            <v>16596.3</v>
          </cell>
          <cell r="F623">
            <v>7639.27</v>
          </cell>
          <cell r="G623">
            <v>-302.93</v>
          </cell>
          <cell r="H623">
            <v>23932.639999999999</v>
          </cell>
          <cell r="I623">
            <v>-10981.41</v>
          </cell>
          <cell r="J623">
            <v>4694.03</v>
          </cell>
          <cell r="K623">
            <v>5007.43</v>
          </cell>
          <cell r="L623">
            <v>-1279.9499999999998</v>
          </cell>
          <cell r="M623">
            <v>-1817.94</v>
          </cell>
          <cell r="N623">
            <v>10848.99</v>
          </cell>
          <cell r="O623">
            <v>-6019.29</v>
          </cell>
          <cell r="P623">
            <v>3011.7599999999993</v>
          </cell>
          <cell r="T623">
            <v>0</v>
          </cell>
          <cell r="U623">
            <v>25664.449999999997</v>
          </cell>
          <cell r="X623">
            <v>0</v>
          </cell>
          <cell r="Y623">
            <v>25664.45</v>
          </cell>
          <cell r="AB623">
            <v>789</v>
          </cell>
          <cell r="AC623">
            <v>0</v>
          </cell>
          <cell r="AD623" t="str">
            <v>TOTAL MULTAS</v>
          </cell>
          <cell r="AE623">
            <v>-6019.29</v>
          </cell>
          <cell r="AF623">
            <v>25664.45</v>
          </cell>
        </row>
        <row r="624">
          <cell r="A624">
            <v>0</v>
          </cell>
          <cell r="D624" t="str">
            <v>TOTAL ING. FEDERALES DE COORDINACION</v>
          </cell>
          <cell r="E624">
            <v>1276706642.1600001</v>
          </cell>
          <cell r="F624">
            <v>-10316774.949999999</v>
          </cell>
          <cell r="G624">
            <v>410896296.75</v>
          </cell>
          <cell r="H624">
            <v>1677286163.96</v>
          </cell>
          <cell r="I624">
            <v>-317830153.04000002</v>
          </cell>
          <cell r="J624">
            <v>56476039.640000001</v>
          </cell>
          <cell r="K624">
            <v>-175042685.74000001</v>
          </cell>
          <cell r="L624">
            <v>-436396799.14000005</v>
          </cell>
          <cell r="M624">
            <v>37451236.369999997</v>
          </cell>
          <cell r="N624">
            <v>21031758.390000001</v>
          </cell>
          <cell r="O624">
            <v>1173228798.01</v>
          </cell>
          <cell r="P624">
            <v>1231711792.77</v>
          </cell>
          <cell r="T624">
            <v>0</v>
          </cell>
          <cell r="U624">
            <v>2472601157.5900002</v>
          </cell>
          <cell r="X624">
            <v>0</v>
          </cell>
          <cell r="Y624">
            <v>2472601157.5900002</v>
          </cell>
          <cell r="AB624">
            <v>0</v>
          </cell>
          <cell r="AC624">
            <v>0</v>
          </cell>
          <cell r="AD624" t="str">
            <v>TOTAL ING. FEDERALES DE COORDINACION</v>
          </cell>
          <cell r="AE624">
            <v>1173228798.01</v>
          </cell>
          <cell r="AF624">
            <v>2472601157.5900002</v>
          </cell>
        </row>
        <row r="625">
          <cell r="B625">
            <v>789</v>
          </cell>
          <cell r="C625">
            <v>0</v>
          </cell>
          <cell r="D625" t="str">
            <v>TOTAL MULTAS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T625">
            <v>0</v>
          </cell>
          <cell r="U625">
            <v>0</v>
          </cell>
          <cell r="X625">
            <v>0</v>
          </cell>
          <cell r="Y625">
            <v>0</v>
          </cell>
          <cell r="AB625">
            <v>789</v>
          </cell>
          <cell r="AC625">
            <v>0</v>
          </cell>
          <cell r="AD625" t="str">
            <v>TOTAL MULTAS</v>
          </cell>
          <cell r="AE625">
            <v>0</v>
          </cell>
          <cell r="AF625">
            <v>0</v>
          </cell>
        </row>
        <row r="626">
          <cell r="B626">
            <v>789</v>
          </cell>
          <cell r="C626">
            <v>0</v>
          </cell>
          <cell r="D626" t="str">
            <v>ACREEDORES DIVERSOS DE ADMINISTRACION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T626">
            <v>0</v>
          </cell>
          <cell r="U626">
            <v>0</v>
          </cell>
          <cell r="X626">
            <v>0</v>
          </cell>
          <cell r="Y626">
            <v>0</v>
          </cell>
          <cell r="AB626">
            <v>789</v>
          </cell>
          <cell r="AC626">
            <v>0</v>
          </cell>
          <cell r="AD626" t="str">
            <v>ACREEDORES DIVERSOS DE ADMINISTRACION</v>
          </cell>
          <cell r="AE626">
            <v>0</v>
          </cell>
          <cell r="AF626">
            <v>0</v>
          </cell>
        </row>
        <row r="627">
          <cell r="B627">
            <v>801</v>
          </cell>
          <cell r="C627">
            <v>0</v>
          </cell>
          <cell r="D627" t="str">
            <v>ORGANISMOS DESCENTRALIZADOS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T627">
            <v>0</v>
          </cell>
          <cell r="U627">
            <v>0</v>
          </cell>
          <cell r="X627">
            <v>0</v>
          </cell>
          <cell r="Y627">
            <v>0</v>
          </cell>
          <cell r="AB627">
            <v>801</v>
          </cell>
          <cell r="AC627">
            <v>0</v>
          </cell>
          <cell r="AD627" t="str">
            <v>ORGANISMOS DESCENTRALIZADOS</v>
          </cell>
          <cell r="AE627">
            <v>0</v>
          </cell>
          <cell r="AF627">
            <v>0</v>
          </cell>
        </row>
        <row r="628">
          <cell r="A628">
            <v>80200</v>
          </cell>
          <cell r="B628">
            <v>802</v>
          </cell>
          <cell r="C628">
            <v>0</v>
          </cell>
          <cell r="D628" t="str">
            <v>MENSAJERIA OTROS SERVICIO</v>
          </cell>
          <cell r="E628">
            <v>0</v>
          </cell>
          <cell r="F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T628">
            <v>0</v>
          </cell>
          <cell r="U628">
            <v>0</v>
          </cell>
          <cell r="X628">
            <v>0</v>
          </cell>
          <cell r="Y628">
            <v>0</v>
          </cell>
          <cell r="AB628">
            <v>802</v>
          </cell>
          <cell r="AC628">
            <v>0</v>
          </cell>
          <cell r="AD628" t="str">
            <v>MENSAJERIA OTROS SERVICIO</v>
          </cell>
          <cell r="AE628">
            <v>0</v>
          </cell>
          <cell r="AF628">
            <v>0</v>
          </cell>
        </row>
        <row r="629">
          <cell r="B629">
            <v>801</v>
          </cell>
          <cell r="C629">
            <v>0</v>
          </cell>
          <cell r="D629" t="str">
            <v>ORGANISMOS DESCENTRALIZADOS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T629">
            <v>0</v>
          </cell>
          <cell r="U629">
            <v>0</v>
          </cell>
          <cell r="X629">
            <v>0</v>
          </cell>
          <cell r="Y629">
            <v>0</v>
          </cell>
          <cell r="AB629">
            <v>801</v>
          </cell>
          <cell r="AC629">
            <v>0</v>
          </cell>
          <cell r="AD629" t="str">
            <v>ORGANISMOS DESCENTRALIZADOS</v>
          </cell>
          <cell r="AE629">
            <v>0</v>
          </cell>
          <cell r="AF629">
            <v>0</v>
          </cell>
        </row>
        <row r="630">
          <cell r="A630">
            <v>80201</v>
          </cell>
          <cell r="B630">
            <v>802</v>
          </cell>
          <cell r="C630">
            <v>1</v>
          </cell>
          <cell r="D630" t="str">
            <v>MENSAJERIA OTROS SERVICIO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T630">
            <v>0</v>
          </cell>
          <cell r="U630">
            <v>0</v>
          </cell>
          <cell r="X630">
            <v>0</v>
          </cell>
          <cell r="Y630">
            <v>0</v>
          </cell>
          <cell r="AB630">
            <v>802</v>
          </cell>
          <cell r="AC630">
            <v>1</v>
          </cell>
          <cell r="AD630" t="str">
            <v>MENSAJERIA OTROS SERVICIO</v>
          </cell>
          <cell r="AE630">
            <v>0</v>
          </cell>
          <cell r="AF630">
            <v>0</v>
          </cell>
        </row>
        <row r="631">
          <cell r="A631">
            <v>80500</v>
          </cell>
          <cell r="B631">
            <v>805</v>
          </cell>
          <cell r="C631">
            <v>0</v>
          </cell>
          <cell r="D631" t="str">
            <v>90% INFRACCIONES DE TRANSITO AREA MET.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T631">
            <v>0</v>
          </cell>
          <cell r="U631">
            <v>0</v>
          </cell>
          <cell r="X631">
            <v>0</v>
          </cell>
          <cell r="Y631">
            <v>0</v>
          </cell>
          <cell r="AB631">
            <v>805</v>
          </cell>
          <cell r="AC631">
            <v>0</v>
          </cell>
          <cell r="AD631" t="str">
            <v>90% INFRACCIONES DE TRANSITO AREA MET.</v>
          </cell>
          <cell r="AE631">
            <v>0</v>
          </cell>
          <cell r="AF631">
            <v>0</v>
          </cell>
        </row>
        <row r="632">
          <cell r="A632">
            <v>80502</v>
          </cell>
          <cell r="B632">
            <v>805</v>
          </cell>
          <cell r="C632">
            <v>2</v>
          </cell>
          <cell r="D632" t="str">
            <v>IMPTO. MEJ. ESP. GARCIA N.L.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T632">
            <v>0</v>
          </cell>
          <cell r="U632">
            <v>0</v>
          </cell>
          <cell r="X632">
            <v>0</v>
          </cell>
          <cell r="Y632">
            <v>0</v>
          </cell>
          <cell r="AB632">
            <v>805</v>
          </cell>
          <cell r="AC632">
            <v>2</v>
          </cell>
          <cell r="AD632" t="str">
            <v>IMPTO. MEJ. ESP. GARCIA N.L.</v>
          </cell>
          <cell r="AE632">
            <v>0</v>
          </cell>
          <cell r="AF632">
            <v>0</v>
          </cell>
        </row>
        <row r="633">
          <cell r="A633">
            <v>80600</v>
          </cell>
          <cell r="B633">
            <v>806</v>
          </cell>
          <cell r="C633">
            <v>0</v>
          </cell>
          <cell r="D633" t="str">
            <v>PLUSVALIA LINCOLN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T633">
            <v>0</v>
          </cell>
          <cell r="U633">
            <v>0</v>
          </cell>
          <cell r="X633">
            <v>0</v>
          </cell>
          <cell r="Y633">
            <v>0</v>
          </cell>
          <cell r="AB633">
            <v>806</v>
          </cell>
          <cell r="AC633">
            <v>0</v>
          </cell>
          <cell r="AD633" t="str">
            <v>PLUSVALIA LINCOLN</v>
          </cell>
          <cell r="AE633">
            <v>0</v>
          </cell>
          <cell r="AF633">
            <v>0</v>
          </cell>
        </row>
        <row r="634">
          <cell r="A634">
            <v>80601</v>
          </cell>
          <cell r="B634">
            <v>806</v>
          </cell>
          <cell r="C634">
            <v>1</v>
          </cell>
          <cell r="D634" t="str">
            <v>IMP.MEJORA ESPECIFICA PLUSVALIA LINCOLN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T634">
            <v>0</v>
          </cell>
          <cell r="U634">
            <v>0</v>
          </cell>
          <cell r="X634">
            <v>0</v>
          </cell>
          <cell r="Y634">
            <v>0</v>
          </cell>
          <cell r="AB634">
            <v>806</v>
          </cell>
          <cell r="AC634">
            <v>1</v>
          </cell>
          <cell r="AD634" t="str">
            <v>IMP.MEJORA ESPECIFICA PLUSVALIA LINCOLN</v>
          </cell>
          <cell r="AE634">
            <v>0</v>
          </cell>
          <cell r="AF634">
            <v>0</v>
          </cell>
        </row>
        <row r="635">
          <cell r="A635">
            <v>80602</v>
          </cell>
          <cell r="B635">
            <v>806</v>
          </cell>
          <cell r="C635">
            <v>2</v>
          </cell>
          <cell r="D635" t="str">
            <v>FINANCIAMIENTO PLUSVALIA LINCOLN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T635">
            <v>0</v>
          </cell>
          <cell r="U635">
            <v>0</v>
          </cell>
          <cell r="X635">
            <v>0</v>
          </cell>
          <cell r="Y635">
            <v>0</v>
          </cell>
          <cell r="AB635">
            <v>806</v>
          </cell>
          <cell r="AC635">
            <v>2</v>
          </cell>
          <cell r="AD635" t="str">
            <v>FINANCIAMIENTO PLUSVALIA LINCOLN</v>
          </cell>
          <cell r="AE635">
            <v>0</v>
          </cell>
          <cell r="AF635">
            <v>0</v>
          </cell>
        </row>
        <row r="636">
          <cell r="A636">
            <v>80603</v>
          </cell>
          <cell r="B636">
            <v>806</v>
          </cell>
          <cell r="C636">
            <v>3</v>
          </cell>
          <cell r="D636" t="str">
            <v>COMP.S/IMP.MEJORA ESP.PLUSVALIA LINCOLN</v>
          </cell>
          <cell r="E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T636">
            <v>0</v>
          </cell>
          <cell r="U636">
            <v>0</v>
          </cell>
          <cell r="X636">
            <v>0</v>
          </cell>
          <cell r="Y636">
            <v>0</v>
          </cell>
          <cell r="AB636">
            <v>806</v>
          </cell>
          <cell r="AC636">
            <v>3</v>
          </cell>
          <cell r="AD636" t="str">
            <v>COMP.S/IMP.MEJORA ESP.PLUSVALIA LINCOLN</v>
          </cell>
          <cell r="AE636">
            <v>0</v>
          </cell>
          <cell r="AF636">
            <v>0</v>
          </cell>
        </row>
        <row r="637">
          <cell r="A637">
            <v>80700</v>
          </cell>
          <cell r="B637">
            <v>807</v>
          </cell>
          <cell r="C637">
            <v>0</v>
          </cell>
          <cell r="D637" t="str">
            <v>RET DEL 2 AL MILLAR S/RECURSOS RAMO 33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T637">
            <v>0</v>
          </cell>
          <cell r="U637">
            <v>0</v>
          </cell>
          <cell r="X637">
            <v>0</v>
          </cell>
          <cell r="Y637">
            <v>0</v>
          </cell>
          <cell r="AB637">
            <v>807</v>
          </cell>
          <cell r="AC637">
            <v>0</v>
          </cell>
          <cell r="AD637" t="str">
            <v>RET DEL 2 AL MILLAR S/RECURSOS RAMO 33</v>
          </cell>
          <cell r="AE637">
            <v>0</v>
          </cell>
          <cell r="AF637">
            <v>0</v>
          </cell>
        </row>
        <row r="638">
          <cell r="A638">
            <v>80800</v>
          </cell>
          <cell r="B638">
            <v>808</v>
          </cell>
          <cell r="C638">
            <v>0</v>
          </cell>
          <cell r="D638" t="str">
            <v>RET DEL 5 AL MILLAR P/INSP Y VIG DE O.P.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T638">
            <v>0</v>
          </cell>
          <cell r="U638">
            <v>0</v>
          </cell>
          <cell r="X638">
            <v>0</v>
          </cell>
          <cell r="Y638">
            <v>0</v>
          </cell>
          <cell r="AB638">
            <v>808</v>
          </cell>
          <cell r="AC638">
            <v>0</v>
          </cell>
          <cell r="AD638" t="str">
            <v>RET DEL 5 AL MILLAR P/INSP Y VIG DE O.P.</v>
          </cell>
          <cell r="AE638">
            <v>0</v>
          </cell>
          <cell r="AF638">
            <v>0</v>
          </cell>
        </row>
        <row r="639">
          <cell r="A639">
            <v>81700</v>
          </cell>
          <cell r="B639">
            <v>817</v>
          </cell>
          <cell r="C639">
            <v>0</v>
          </cell>
          <cell r="D639" t="str">
            <v>APORT.DE CONT. P/ICIC (2 AL MILLAR)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T639">
            <v>0</v>
          </cell>
          <cell r="U639">
            <v>0</v>
          </cell>
          <cell r="X639">
            <v>0</v>
          </cell>
          <cell r="Y639">
            <v>0</v>
          </cell>
          <cell r="AB639">
            <v>817</v>
          </cell>
          <cell r="AC639">
            <v>0</v>
          </cell>
          <cell r="AD639" t="str">
            <v>APORT.DE CONT. P/ICIC (2 AL MILLAR)</v>
          </cell>
          <cell r="AE639">
            <v>0</v>
          </cell>
          <cell r="AF639">
            <v>0</v>
          </cell>
        </row>
        <row r="640">
          <cell r="A640">
            <v>82500</v>
          </cell>
          <cell r="B640">
            <v>825</v>
          </cell>
          <cell r="C640">
            <v>0</v>
          </cell>
          <cell r="D640" t="str">
            <v>PROGRAMA TIERRA PROPIA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T640">
            <v>0</v>
          </cell>
          <cell r="U640">
            <v>0</v>
          </cell>
          <cell r="X640">
            <v>0</v>
          </cell>
          <cell r="Y640">
            <v>0</v>
          </cell>
          <cell r="AB640">
            <v>825</v>
          </cell>
          <cell r="AC640">
            <v>0</v>
          </cell>
          <cell r="AD640" t="str">
            <v>PROGRAMA TIERRA PROPIA</v>
          </cell>
          <cell r="AE640">
            <v>0</v>
          </cell>
          <cell r="AF640">
            <v>0</v>
          </cell>
        </row>
        <row r="641">
          <cell r="A641">
            <v>83900</v>
          </cell>
          <cell r="B641">
            <v>839</v>
          </cell>
          <cell r="C641">
            <v>0</v>
          </cell>
          <cell r="D641" t="str">
            <v>DEP EN GARANTIA FIANZAS PODER JUD P/ANO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T641">
            <v>0</v>
          </cell>
          <cell r="U641">
            <v>0</v>
          </cell>
          <cell r="X641">
            <v>0</v>
          </cell>
          <cell r="Y641">
            <v>0</v>
          </cell>
          <cell r="AB641">
            <v>839</v>
          </cell>
          <cell r="AC641">
            <v>0</v>
          </cell>
          <cell r="AD641" t="str">
            <v>DEP EN GARANTIA FIANZAS PODER JUD P/ANO</v>
          </cell>
          <cell r="AE641">
            <v>0</v>
          </cell>
          <cell r="AF641">
            <v>0</v>
          </cell>
        </row>
        <row r="642">
          <cell r="A642">
            <v>83901</v>
          </cell>
          <cell r="B642">
            <v>839</v>
          </cell>
          <cell r="C642">
            <v>1</v>
          </cell>
          <cell r="D642" t="str">
            <v>FIANZAS DE INTERES SOCIAL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T642">
            <v>0</v>
          </cell>
          <cell r="U642">
            <v>0</v>
          </cell>
          <cell r="X642">
            <v>0</v>
          </cell>
          <cell r="Y642">
            <v>0</v>
          </cell>
          <cell r="AB642">
            <v>839</v>
          </cell>
          <cell r="AC642">
            <v>1</v>
          </cell>
          <cell r="AD642" t="str">
            <v>FIANZAS DE INTERES SOCIAL</v>
          </cell>
          <cell r="AE642">
            <v>0</v>
          </cell>
          <cell r="AF642">
            <v>0</v>
          </cell>
        </row>
        <row r="643">
          <cell r="A643">
            <v>84000</v>
          </cell>
          <cell r="B643">
            <v>840</v>
          </cell>
          <cell r="C643">
            <v>0</v>
          </cell>
          <cell r="D643" t="str">
            <v>DEP DE RENTA JUZGADOS PTE ANO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T643">
            <v>0</v>
          </cell>
          <cell r="U643">
            <v>0</v>
          </cell>
          <cell r="X643">
            <v>0</v>
          </cell>
          <cell r="Y643">
            <v>0</v>
          </cell>
          <cell r="AB643">
            <v>840</v>
          </cell>
          <cell r="AC643">
            <v>0</v>
          </cell>
          <cell r="AD643" t="str">
            <v>DEP DE RENTA JUZGADOS PTE ANO</v>
          </cell>
          <cell r="AE643">
            <v>0</v>
          </cell>
          <cell r="AF643">
            <v>0</v>
          </cell>
        </row>
        <row r="644">
          <cell r="A644">
            <v>85000</v>
          </cell>
          <cell r="B644">
            <v>850</v>
          </cell>
          <cell r="C644">
            <v>0</v>
          </cell>
          <cell r="D644" t="str">
            <v>ACREEDORES DIVERSOS ADMINISTRACION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T644">
            <v>0</v>
          </cell>
          <cell r="U644">
            <v>0</v>
          </cell>
          <cell r="X644">
            <v>0</v>
          </cell>
          <cell r="Y644">
            <v>0</v>
          </cell>
          <cell r="AB644">
            <v>850</v>
          </cell>
          <cell r="AC644">
            <v>0</v>
          </cell>
          <cell r="AD644" t="str">
            <v>ACREEDORES DIVERSOS ADMINISTRACION</v>
          </cell>
          <cell r="AE644">
            <v>0</v>
          </cell>
          <cell r="AF644">
            <v>0</v>
          </cell>
        </row>
        <row r="645">
          <cell r="A645">
            <v>89000</v>
          </cell>
          <cell r="B645">
            <v>890</v>
          </cell>
          <cell r="C645">
            <v>0</v>
          </cell>
          <cell r="D645" t="str">
            <v>TRANSFERENCIAS INFORMATICA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T645">
            <v>0</v>
          </cell>
          <cell r="U645">
            <v>0</v>
          </cell>
          <cell r="X645">
            <v>0</v>
          </cell>
          <cell r="Y645">
            <v>0</v>
          </cell>
          <cell r="AB645">
            <v>890</v>
          </cell>
          <cell r="AC645">
            <v>0</v>
          </cell>
          <cell r="AD645" t="str">
            <v>TRANSFERENCIAS INFORMATICA</v>
          </cell>
          <cell r="AE645">
            <v>0</v>
          </cell>
          <cell r="AF645">
            <v>0</v>
          </cell>
        </row>
        <row r="646">
          <cell r="A646">
            <v>89001</v>
          </cell>
          <cell r="B646">
            <v>890</v>
          </cell>
          <cell r="C646">
            <v>1</v>
          </cell>
          <cell r="D646" t="str">
            <v>TRANSFERENCIAS DEPOSITOS DEL DIA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T646">
            <v>0</v>
          </cell>
          <cell r="U646">
            <v>0</v>
          </cell>
          <cell r="X646">
            <v>0</v>
          </cell>
          <cell r="Y646">
            <v>0</v>
          </cell>
          <cell r="AB646">
            <v>890</v>
          </cell>
          <cell r="AC646">
            <v>1</v>
          </cell>
          <cell r="AD646" t="str">
            <v>TRANSFERENCIAS DEPOSITOS DEL DIA</v>
          </cell>
          <cell r="AE646">
            <v>0</v>
          </cell>
          <cell r="AF646">
            <v>0</v>
          </cell>
        </row>
        <row r="647">
          <cell r="A647">
            <v>89102</v>
          </cell>
          <cell r="B647">
            <v>891</v>
          </cell>
          <cell r="C647">
            <v>2</v>
          </cell>
          <cell r="D647" t="str">
            <v>RESTO MUNICIPIOS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T647">
            <v>0</v>
          </cell>
          <cell r="U647">
            <v>0</v>
          </cell>
          <cell r="X647">
            <v>0</v>
          </cell>
          <cell r="Y647">
            <v>0</v>
          </cell>
          <cell r="AB647">
            <v>891</v>
          </cell>
          <cell r="AC647">
            <v>2</v>
          </cell>
          <cell r="AD647" t="str">
            <v>RESTO MUNICIPIOS</v>
          </cell>
          <cell r="AE647">
            <v>0</v>
          </cell>
          <cell r="AF647">
            <v>0</v>
          </cell>
        </row>
        <row r="648">
          <cell r="A648">
            <v>89201</v>
          </cell>
          <cell r="B648">
            <v>892</v>
          </cell>
          <cell r="C648">
            <v>1</v>
          </cell>
          <cell r="D648" t="str">
            <v>ISR H.CONGRESO DEL ESTADO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T648">
            <v>0</v>
          </cell>
          <cell r="U648">
            <v>0</v>
          </cell>
          <cell r="X648">
            <v>0</v>
          </cell>
          <cell r="Y648">
            <v>0</v>
          </cell>
          <cell r="AB648">
            <v>892</v>
          </cell>
          <cell r="AC648">
            <v>1</v>
          </cell>
          <cell r="AD648" t="str">
            <v>ISR H.CONGRESO DEL ESTADO</v>
          </cell>
          <cell r="AE648">
            <v>0</v>
          </cell>
          <cell r="AF648">
            <v>0</v>
          </cell>
        </row>
        <row r="649">
          <cell r="A649">
            <v>89202</v>
          </cell>
          <cell r="B649">
            <v>892</v>
          </cell>
          <cell r="C649">
            <v>2</v>
          </cell>
          <cell r="D649" t="str">
            <v>ISR TRIBUNAL SUPERIOR DE JUSTICIA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T649">
            <v>0</v>
          </cell>
          <cell r="U649">
            <v>0</v>
          </cell>
          <cell r="X649">
            <v>0</v>
          </cell>
          <cell r="Y649">
            <v>0</v>
          </cell>
          <cell r="AB649">
            <v>892</v>
          </cell>
          <cell r="AC649">
            <v>2</v>
          </cell>
          <cell r="AD649" t="str">
            <v>ISR TRIBUNAL SUPERIOR DE JUSTICIA</v>
          </cell>
          <cell r="AE649">
            <v>0</v>
          </cell>
          <cell r="AF649">
            <v>0</v>
          </cell>
        </row>
        <row r="650">
          <cell r="A650">
            <v>89203</v>
          </cell>
          <cell r="B650">
            <v>892</v>
          </cell>
          <cell r="C650">
            <v>3</v>
          </cell>
          <cell r="D650" t="str">
            <v>ISR CONTADURIA MAYOR DE HACIENDA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T650">
            <v>0</v>
          </cell>
          <cell r="U650">
            <v>0</v>
          </cell>
          <cell r="X650">
            <v>0</v>
          </cell>
          <cell r="Y650">
            <v>0</v>
          </cell>
          <cell r="AB650">
            <v>892</v>
          </cell>
          <cell r="AC650">
            <v>3</v>
          </cell>
          <cell r="AD650" t="str">
            <v>ISR CONTADURIA MAYOR DE HACIENDA</v>
          </cell>
          <cell r="AE650">
            <v>0</v>
          </cell>
          <cell r="AF650">
            <v>0</v>
          </cell>
        </row>
        <row r="651">
          <cell r="A651">
            <v>89204</v>
          </cell>
          <cell r="B651">
            <v>892</v>
          </cell>
          <cell r="C651">
            <v>4</v>
          </cell>
          <cell r="D651" t="str">
            <v>ISR FIDEICOMISO DE SEGURIDAD PUBLICA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T651">
            <v>0</v>
          </cell>
          <cell r="U651">
            <v>0</v>
          </cell>
          <cell r="X651">
            <v>0</v>
          </cell>
          <cell r="Y651">
            <v>0</v>
          </cell>
          <cell r="AB651">
            <v>892</v>
          </cell>
          <cell r="AC651">
            <v>4</v>
          </cell>
          <cell r="AD651" t="str">
            <v>ISR FIDEICOMISO DE SEGURIDAD PUBLICA</v>
          </cell>
          <cell r="AE651">
            <v>0</v>
          </cell>
          <cell r="AF651">
            <v>0</v>
          </cell>
        </row>
        <row r="652">
          <cell r="A652">
            <v>89205</v>
          </cell>
          <cell r="B652">
            <v>892</v>
          </cell>
          <cell r="C652">
            <v>5</v>
          </cell>
          <cell r="D652" t="str">
            <v>ISR NORMAL SUPERIOR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T652">
            <v>0</v>
          </cell>
          <cell r="U652">
            <v>0</v>
          </cell>
          <cell r="X652">
            <v>0</v>
          </cell>
          <cell r="Y652">
            <v>0</v>
          </cell>
          <cell r="AB652">
            <v>892</v>
          </cell>
          <cell r="AC652">
            <v>5</v>
          </cell>
          <cell r="AD652" t="str">
            <v>ISR NORMAL SUPERIOR</v>
          </cell>
          <cell r="AE652">
            <v>0</v>
          </cell>
          <cell r="AF652">
            <v>0</v>
          </cell>
        </row>
        <row r="653">
          <cell r="A653">
            <v>89206</v>
          </cell>
          <cell r="B653">
            <v>892</v>
          </cell>
          <cell r="C653">
            <v>6</v>
          </cell>
          <cell r="D653" t="str">
            <v>ISR CONSEJO DE LA JUDICATURA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T653">
            <v>0</v>
          </cell>
          <cell r="U653">
            <v>0</v>
          </cell>
          <cell r="X653">
            <v>0</v>
          </cell>
          <cell r="Y653">
            <v>0</v>
          </cell>
          <cell r="AB653">
            <v>892</v>
          </cell>
          <cell r="AC653">
            <v>6</v>
          </cell>
          <cell r="AD653" t="str">
            <v>ISR CONSEJO DE LA JUDICATURA</v>
          </cell>
          <cell r="AE653">
            <v>0</v>
          </cell>
          <cell r="AF653">
            <v>0</v>
          </cell>
        </row>
        <row r="654">
          <cell r="A654">
            <v>89207</v>
          </cell>
          <cell r="B654">
            <v>892</v>
          </cell>
          <cell r="C654">
            <v>7</v>
          </cell>
          <cell r="D654" t="str">
            <v>ISR ESCUELAS DE CALIDAD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T654">
            <v>0</v>
          </cell>
          <cell r="U654">
            <v>0</v>
          </cell>
          <cell r="X654">
            <v>0</v>
          </cell>
          <cell r="Y654">
            <v>0</v>
          </cell>
          <cell r="AB654">
            <v>892</v>
          </cell>
          <cell r="AC654">
            <v>7</v>
          </cell>
          <cell r="AD654" t="str">
            <v>ISR ESCUELAS DE CALIDAD</v>
          </cell>
          <cell r="AE654">
            <v>0</v>
          </cell>
          <cell r="AF654">
            <v>0</v>
          </cell>
        </row>
        <row r="655">
          <cell r="A655">
            <v>89208</v>
          </cell>
          <cell r="B655">
            <v>892</v>
          </cell>
          <cell r="C655">
            <v>8</v>
          </cell>
          <cell r="D655" t="str">
            <v>ISR FIRECOM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T655">
            <v>0</v>
          </cell>
          <cell r="U655">
            <v>0</v>
          </cell>
          <cell r="X655">
            <v>0</v>
          </cell>
          <cell r="Y655">
            <v>0</v>
          </cell>
          <cell r="AB655">
            <v>892</v>
          </cell>
          <cell r="AC655">
            <v>8</v>
          </cell>
          <cell r="AD655" t="str">
            <v>ISR FIRECOM</v>
          </cell>
          <cell r="AE655">
            <v>0</v>
          </cell>
          <cell r="AF655">
            <v>0</v>
          </cell>
        </row>
        <row r="656">
          <cell r="A656">
            <v>89209</v>
          </cell>
          <cell r="B656">
            <v>892</v>
          </cell>
          <cell r="C656">
            <v>9</v>
          </cell>
          <cell r="D656" t="str">
            <v>ISR FID.FONDO DE FOM.AGROPECUARIO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T656">
            <v>0</v>
          </cell>
          <cell r="U656">
            <v>0</v>
          </cell>
          <cell r="X656">
            <v>0</v>
          </cell>
          <cell r="Y656">
            <v>0</v>
          </cell>
          <cell r="AB656">
            <v>892</v>
          </cell>
          <cell r="AC656">
            <v>9</v>
          </cell>
          <cell r="AD656" t="str">
            <v>ISR FID.FONDO DE FOM.AGROPECUARIO</v>
          </cell>
          <cell r="AE656">
            <v>0</v>
          </cell>
          <cell r="AF656">
            <v>0</v>
          </cell>
        </row>
        <row r="657">
          <cell r="A657">
            <v>89210</v>
          </cell>
          <cell r="B657">
            <v>892</v>
          </cell>
          <cell r="C657">
            <v>10</v>
          </cell>
          <cell r="D657" t="str">
            <v>ISR CONTRALORIA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T657">
            <v>0</v>
          </cell>
          <cell r="U657">
            <v>0</v>
          </cell>
          <cell r="X657">
            <v>0</v>
          </cell>
          <cell r="Y657">
            <v>0</v>
          </cell>
          <cell r="AB657">
            <v>892</v>
          </cell>
          <cell r="AC657">
            <v>10</v>
          </cell>
          <cell r="AD657" t="str">
            <v>ISR CONTRALORIA</v>
          </cell>
          <cell r="AE657">
            <v>0</v>
          </cell>
          <cell r="AF657">
            <v>0</v>
          </cell>
        </row>
        <row r="658">
          <cell r="A658">
            <v>89211</v>
          </cell>
          <cell r="B658">
            <v>892</v>
          </cell>
          <cell r="C658">
            <v>11</v>
          </cell>
          <cell r="D658" t="str">
            <v>FONDO DE AHORRO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T658">
            <v>0</v>
          </cell>
          <cell r="U658">
            <v>0</v>
          </cell>
          <cell r="X658">
            <v>0</v>
          </cell>
          <cell r="Y658">
            <v>0</v>
          </cell>
          <cell r="AB658">
            <v>892</v>
          </cell>
          <cell r="AC658">
            <v>11</v>
          </cell>
          <cell r="AD658" t="str">
            <v>FONDO DE AHORRO</v>
          </cell>
          <cell r="AE658">
            <v>0</v>
          </cell>
          <cell r="AF658">
            <v>0</v>
          </cell>
        </row>
        <row r="659">
          <cell r="A659">
            <v>0</v>
          </cell>
          <cell r="D659" t="str">
            <v>SUB TOTAL PARTICIPACIONES FEDERALES A MPIOS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T659">
            <v>0</v>
          </cell>
          <cell r="U659">
            <v>0</v>
          </cell>
          <cell r="X659">
            <v>0</v>
          </cell>
          <cell r="Y659">
            <v>0</v>
          </cell>
          <cell r="AB659">
            <v>0</v>
          </cell>
          <cell r="AC659">
            <v>0</v>
          </cell>
          <cell r="AD659" t="str">
            <v>SUB TOTAL PARTICIPACIONES FEDERALES A MPIOS</v>
          </cell>
          <cell r="AE659">
            <v>0</v>
          </cell>
          <cell r="AF659">
            <v>0</v>
          </cell>
        </row>
        <row r="660">
          <cell r="A660">
            <v>0</v>
          </cell>
          <cell r="D660" t="str">
            <v>TOTAL ACREEDORES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T660">
            <v>0</v>
          </cell>
          <cell r="U660">
            <v>0</v>
          </cell>
          <cell r="X660">
            <v>0</v>
          </cell>
          <cell r="Y660">
            <v>0</v>
          </cell>
          <cell r="AB660">
            <v>0</v>
          </cell>
          <cell r="AC660">
            <v>0</v>
          </cell>
          <cell r="AD660" t="str">
            <v>TOTAL ACREEDORES</v>
          </cell>
          <cell r="AE660">
            <v>0</v>
          </cell>
          <cell r="AF660">
            <v>0</v>
          </cell>
        </row>
        <row r="661">
          <cell r="A661">
            <v>0</v>
          </cell>
          <cell r="D661" t="str">
            <v>DEUDORES DIVERSOS DE ADMINISTRACION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T661">
            <v>0</v>
          </cell>
          <cell r="U661">
            <v>0</v>
          </cell>
          <cell r="X661">
            <v>0</v>
          </cell>
          <cell r="Y661">
            <v>0</v>
          </cell>
          <cell r="AB661">
            <v>0</v>
          </cell>
          <cell r="AC661">
            <v>0</v>
          </cell>
          <cell r="AD661" t="str">
            <v>DEUDORES DIVERSOS DE ADMINISTRACION</v>
          </cell>
          <cell r="AE661">
            <v>0</v>
          </cell>
          <cell r="AF661">
            <v>0</v>
          </cell>
        </row>
        <row r="662">
          <cell r="A662">
            <v>90200</v>
          </cell>
          <cell r="B662">
            <v>902</v>
          </cell>
          <cell r="C662">
            <v>0</v>
          </cell>
          <cell r="D662" t="str">
            <v>DEUDORES DIVERSOS DE ADMINISTRACION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T662">
            <v>0</v>
          </cell>
          <cell r="U662">
            <v>0</v>
          </cell>
          <cell r="X662">
            <v>0</v>
          </cell>
          <cell r="Y662">
            <v>0</v>
          </cell>
          <cell r="AB662">
            <v>902</v>
          </cell>
          <cell r="AC662">
            <v>0</v>
          </cell>
          <cell r="AD662" t="str">
            <v>DEUDORES DIVERSOS DE ADMINISTRACION</v>
          </cell>
          <cell r="AE662">
            <v>0</v>
          </cell>
          <cell r="AF662">
            <v>0</v>
          </cell>
        </row>
        <row r="663">
          <cell r="A663">
            <v>90201</v>
          </cell>
          <cell r="B663">
            <v>902</v>
          </cell>
          <cell r="C663">
            <v>1</v>
          </cell>
          <cell r="D663" t="str">
            <v>DEUDORES DIVERSOS DIRECC DE RECAUDACION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T663">
            <v>0</v>
          </cell>
          <cell r="U663">
            <v>0</v>
          </cell>
          <cell r="X663">
            <v>0</v>
          </cell>
          <cell r="Y663">
            <v>0</v>
          </cell>
          <cell r="AB663">
            <v>902</v>
          </cell>
          <cell r="AC663">
            <v>1</v>
          </cell>
          <cell r="AD663" t="str">
            <v>DEUDORES DIVERSOS DIRECC DE RECAUDACION</v>
          </cell>
          <cell r="AE663">
            <v>0</v>
          </cell>
          <cell r="AF663">
            <v>0</v>
          </cell>
        </row>
        <row r="664">
          <cell r="A664">
            <v>90202</v>
          </cell>
          <cell r="B664">
            <v>902</v>
          </cell>
          <cell r="C664">
            <v>2</v>
          </cell>
          <cell r="D664" t="str">
            <v>DEUDORES DIVERSOS INST.CONTROL VEHICULAR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T664">
            <v>0</v>
          </cell>
          <cell r="U664">
            <v>0</v>
          </cell>
          <cell r="X664">
            <v>0</v>
          </cell>
          <cell r="Y664">
            <v>0</v>
          </cell>
          <cell r="AB664">
            <v>902</v>
          </cell>
          <cell r="AC664">
            <v>2</v>
          </cell>
          <cell r="AD664" t="str">
            <v>DEUDORES DIVERSOS INST.CONTROL VEHICULAR</v>
          </cell>
          <cell r="AE664">
            <v>0</v>
          </cell>
          <cell r="AF664">
            <v>0</v>
          </cell>
        </row>
        <row r="665">
          <cell r="A665">
            <v>95000</v>
          </cell>
          <cell r="B665">
            <v>950</v>
          </cell>
          <cell r="C665">
            <v>0</v>
          </cell>
          <cell r="D665" t="str">
            <v>DEPOSITOS DIVERSOS DE ADMINISTRACION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T665">
            <v>0</v>
          </cell>
          <cell r="U665">
            <v>0</v>
          </cell>
          <cell r="X665">
            <v>0</v>
          </cell>
          <cell r="Y665">
            <v>0</v>
          </cell>
          <cell r="AB665">
            <v>950</v>
          </cell>
          <cell r="AC665">
            <v>0</v>
          </cell>
          <cell r="AD665" t="str">
            <v>DEPOSITOS DIVERSOS DE ADMINISTRACION</v>
          </cell>
          <cell r="AE665">
            <v>0</v>
          </cell>
          <cell r="AF665">
            <v>0</v>
          </cell>
        </row>
        <row r="666">
          <cell r="A666">
            <v>95100</v>
          </cell>
          <cell r="B666">
            <v>951</v>
          </cell>
          <cell r="C666">
            <v>0</v>
          </cell>
          <cell r="D666" t="str">
            <v>INSTITUTO CONTROL VEH.RECURSOS PROPIOS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T666">
            <v>0</v>
          </cell>
          <cell r="U666">
            <v>0</v>
          </cell>
          <cell r="X666">
            <v>0</v>
          </cell>
          <cell r="Y666">
            <v>0</v>
          </cell>
          <cell r="AB666">
            <v>951</v>
          </cell>
          <cell r="AC666">
            <v>0</v>
          </cell>
          <cell r="AD666" t="str">
            <v>INSTITUTO CONTROL VEH.RECURSOS PROPIOS</v>
          </cell>
          <cell r="AE666">
            <v>0</v>
          </cell>
          <cell r="AF666">
            <v>0</v>
          </cell>
        </row>
        <row r="667">
          <cell r="A667">
            <v>95101</v>
          </cell>
          <cell r="B667">
            <v>951</v>
          </cell>
          <cell r="C667">
            <v>1</v>
          </cell>
          <cell r="D667" t="str">
            <v>DERECHOS DE CONTROL VEHICULAR PTE.AÑO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T667">
            <v>0</v>
          </cell>
          <cell r="U667">
            <v>0</v>
          </cell>
          <cell r="X667">
            <v>0</v>
          </cell>
          <cell r="Y667">
            <v>0</v>
          </cell>
          <cell r="AB667">
            <v>951</v>
          </cell>
          <cell r="AC667">
            <v>1</v>
          </cell>
          <cell r="AD667" t="str">
            <v>DERECHOS DE CONTROL VEHICULAR PTE.AÑO</v>
          </cell>
          <cell r="AE667">
            <v>0</v>
          </cell>
          <cell r="AF667">
            <v>0</v>
          </cell>
        </row>
        <row r="668">
          <cell r="A668">
            <v>95102</v>
          </cell>
          <cell r="B668">
            <v>951</v>
          </cell>
          <cell r="C668">
            <v>2</v>
          </cell>
          <cell r="D668" t="str">
            <v>DERECHOS DE CONTROL VEHICULAR REZAGOS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T668">
            <v>0</v>
          </cell>
          <cell r="U668">
            <v>0</v>
          </cell>
          <cell r="X668">
            <v>0</v>
          </cell>
          <cell r="Y668">
            <v>0</v>
          </cell>
          <cell r="AB668">
            <v>951</v>
          </cell>
          <cell r="AC668">
            <v>2</v>
          </cell>
          <cell r="AD668" t="str">
            <v>DERECHOS DE CONTROL VEHICULAR REZAGOS</v>
          </cell>
          <cell r="AE668">
            <v>0</v>
          </cell>
          <cell r="AF668">
            <v>0</v>
          </cell>
        </row>
        <row r="669">
          <cell r="A669">
            <v>95103</v>
          </cell>
          <cell r="B669">
            <v>951</v>
          </cell>
          <cell r="C669">
            <v>3</v>
          </cell>
          <cell r="D669" t="str">
            <v>DEVOLUCION CONTROL VEHICULAR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T669">
            <v>0</v>
          </cell>
          <cell r="U669">
            <v>0</v>
          </cell>
          <cell r="X669">
            <v>0</v>
          </cell>
          <cell r="Y669">
            <v>0</v>
          </cell>
          <cell r="AB669">
            <v>951</v>
          </cell>
          <cell r="AC669">
            <v>3</v>
          </cell>
          <cell r="AD669" t="str">
            <v>DEVOLUCION CONTROL VEHICULAR</v>
          </cell>
          <cell r="AE669">
            <v>0</v>
          </cell>
          <cell r="AF669">
            <v>0</v>
          </cell>
        </row>
        <row r="670">
          <cell r="A670">
            <v>95104</v>
          </cell>
          <cell r="B670">
            <v>951</v>
          </cell>
          <cell r="C670">
            <v>4</v>
          </cell>
          <cell r="D670" t="str">
            <v>SUBSIDIO 10% Y 5%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T670">
            <v>0</v>
          </cell>
          <cell r="U670">
            <v>0</v>
          </cell>
          <cell r="X670">
            <v>0</v>
          </cell>
          <cell r="Y670">
            <v>0</v>
          </cell>
          <cell r="AB670">
            <v>951</v>
          </cell>
          <cell r="AC670">
            <v>4</v>
          </cell>
          <cell r="AD670" t="str">
            <v>SUBSIDIO 10% Y 5%</v>
          </cell>
          <cell r="AE670">
            <v>0</v>
          </cell>
          <cell r="AF670">
            <v>0</v>
          </cell>
        </row>
        <row r="671">
          <cell r="A671">
            <v>95105</v>
          </cell>
          <cell r="B671">
            <v>951</v>
          </cell>
          <cell r="C671">
            <v>5</v>
          </cell>
          <cell r="D671" t="str">
            <v>SUBSIDIO ANTIGUEDAD 5 AÑOS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T671">
            <v>0</v>
          </cell>
          <cell r="U671">
            <v>0</v>
          </cell>
          <cell r="X671">
            <v>0</v>
          </cell>
          <cell r="Y671">
            <v>0</v>
          </cell>
          <cell r="AB671">
            <v>951</v>
          </cell>
          <cell r="AC671">
            <v>5</v>
          </cell>
          <cell r="AD671" t="str">
            <v>SUBSIDIO ANTIGUEDAD 5 AÑOS</v>
          </cell>
          <cell r="AE671">
            <v>0</v>
          </cell>
          <cell r="AF671">
            <v>0</v>
          </cell>
        </row>
        <row r="672">
          <cell r="A672">
            <v>95106</v>
          </cell>
          <cell r="B672">
            <v>951</v>
          </cell>
          <cell r="C672">
            <v>6</v>
          </cell>
          <cell r="D672" t="str">
            <v>SUBSIDIO ANTIGUEDAD 10 AÑOS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T672">
            <v>0</v>
          </cell>
          <cell r="U672">
            <v>0</v>
          </cell>
          <cell r="X672">
            <v>0</v>
          </cell>
          <cell r="Y672">
            <v>0</v>
          </cell>
          <cell r="AB672">
            <v>951</v>
          </cell>
          <cell r="AC672">
            <v>6</v>
          </cell>
          <cell r="AD672" t="str">
            <v>SUBSIDIO ANTIGUEDAD 10 AÑOS</v>
          </cell>
          <cell r="AE672">
            <v>0</v>
          </cell>
          <cell r="AF672">
            <v>0</v>
          </cell>
        </row>
        <row r="673">
          <cell r="A673">
            <v>95107</v>
          </cell>
          <cell r="B673">
            <v>951</v>
          </cell>
          <cell r="C673">
            <v>7</v>
          </cell>
          <cell r="D673" t="str">
            <v>SUBSIDIO DERECHOS CONTROL VEHICULAR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T673">
            <v>0</v>
          </cell>
          <cell r="U673">
            <v>0</v>
          </cell>
          <cell r="X673">
            <v>0</v>
          </cell>
          <cell r="Y673">
            <v>0</v>
          </cell>
          <cell r="AB673">
            <v>951</v>
          </cell>
          <cell r="AC673">
            <v>7</v>
          </cell>
          <cell r="AD673" t="str">
            <v>SUBSIDIO DERECHOS CONTROL VEHICULAR</v>
          </cell>
          <cell r="AE673">
            <v>0</v>
          </cell>
          <cell r="AF673">
            <v>0</v>
          </cell>
        </row>
        <row r="674">
          <cell r="A674">
            <v>95108</v>
          </cell>
          <cell r="B674">
            <v>951</v>
          </cell>
          <cell r="C674">
            <v>8</v>
          </cell>
          <cell r="D674" t="str">
            <v>SUB.MAT.CONT.VEH.A PERS.MAYORES 65 AÑOS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T674">
            <v>0</v>
          </cell>
          <cell r="U674">
            <v>0</v>
          </cell>
          <cell r="X674">
            <v>0</v>
          </cell>
          <cell r="Y674">
            <v>0</v>
          </cell>
          <cell r="AB674">
            <v>951</v>
          </cell>
          <cell r="AC674">
            <v>8</v>
          </cell>
          <cell r="AD674" t="str">
            <v>SUB.MAT.CONT.VEH.A PERS.MAYORES 65 AÑOS</v>
          </cell>
          <cell r="AE674">
            <v>0</v>
          </cell>
          <cell r="AF674">
            <v>0</v>
          </cell>
        </row>
        <row r="675">
          <cell r="A675">
            <v>95109</v>
          </cell>
          <cell r="B675">
            <v>951</v>
          </cell>
          <cell r="C675">
            <v>9</v>
          </cell>
          <cell r="D675" t="str">
            <v>EXP.DE CERTIFICADOS DE CONTROL VEHICULAR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T675">
            <v>0</v>
          </cell>
          <cell r="U675">
            <v>0</v>
          </cell>
          <cell r="X675">
            <v>0</v>
          </cell>
          <cell r="Y675">
            <v>0</v>
          </cell>
          <cell r="AB675">
            <v>951</v>
          </cell>
          <cell r="AC675">
            <v>9</v>
          </cell>
          <cell r="AD675" t="str">
            <v>EXP.DE CERTIFICADOS DE CONTROL VEHICULAR</v>
          </cell>
          <cell r="AE675">
            <v>0</v>
          </cell>
          <cell r="AF675">
            <v>0</v>
          </cell>
        </row>
        <row r="676">
          <cell r="A676">
            <v>95110</v>
          </cell>
          <cell r="B676">
            <v>951</v>
          </cell>
          <cell r="C676">
            <v>10</v>
          </cell>
          <cell r="D676" t="str">
            <v>EXP.DE CERT.DE CONTROL VEH.OTROS ESTADOS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T676">
            <v>0</v>
          </cell>
          <cell r="U676">
            <v>0</v>
          </cell>
          <cell r="X676">
            <v>0</v>
          </cell>
          <cell r="Y676">
            <v>0</v>
          </cell>
          <cell r="AB676">
            <v>951</v>
          </cell>
          <cell r="AC676">
            <v>10</v>
          </cell>
          <cell r="AD676" t="str">
            <v>EXP.DE CERT.DE CONTROL VEH.OTROS ESTADOS</v>
          </cell>
          <cell r="AE676">
            <v>0</v>
          </cell>
          <cell r="AF676">
            <v>0</v>
          </cell>
        </row>
        <row r="677">
          <cell r="A677">
            <v>95111</v>
          </cell>
          <cell r="B677">
            <v>951</v>
          </cell>
          <cell r="C677">
            <v>11</v>
          </cell>
          <cell r="D677" t="str">
            <v>EXP.DE CERT.DE DOCUM.DE CTRL.VEHICULAR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X677">
            <v>0</v>
          </cell>
          <cell r="Y677">
            <v>0</v>
          </cell>
          <cell r="AB677">
            <v>951</v>
          </cell>
          <cell r="AC677">
            <v>11</v>
          </cell>
          <cell r="AD677" t="str">
            <v>EXP.DE CERT.DE DOCUM.DE CTRL.VEHICULAR</v>
          </cell>
          <cell r="AE677">
            <v>0</v>
          </cell>
          <cell r="AF677">
            <v>0</v>
          </cell>
        </row>
        <row r="678">
          <cell r="A678">
            <v>95112</v>
          </cell>
          <cell r="B678">
            <v>951</v>
          </cell>
          <cell r="C678">
            <v>12</v>
          </cell>
          <cell r="D678" t="str">
            <v>PLACAS DE CIRCULACION VEHICULAR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T678">
            <v>0</v>
          </cell>
          <cell r="U678">
            <v>0</v>
          </cell>
          <cell r="X678">
            <v>0</v>
          </cell>
          <cell r="Y678">
            <v>0</v>
          </cell>
          <cell r="AB678">
            <v>951</v>
          </cell>
          <cell r="AC678">
            <v>12</v>
          </cell>
          <cell r="AD678" t="str">
            <v>PLACAS DE CIRCULACION VEHICULAR</v>
          </cell>
          <cell r="AE678">
            <v>0</v>
          </cell>
          <cell r="AF678">
            <v>0</v>
          </cell>
        </row>
        <row r="679">
          <cell r="A679">
            <v>95113</v>
          </cell>
          <cell r="B679">
            <v>951</v>
          </cell>
          <cell r="C679">
            <v>13</v>
          </cell>
          <cell r="D679" t="str">
            <v>LICENCIAS DE MANEJAR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T679">
            <v>0</v>
          </cell>
          <cell r="U679">
            <v>0</v>
          </cell>
          <cell r="X679">
            <v>0</v>
          </cell>
          <cell r="Y679">
            <v>0</v>
          </cell>
          <cell r="AB679">
            <v>951</v>
          </cell>
          <cell r="AC679">
            <v>13</v>
          </cell>
          <cell r="AD679" t="str">
            <v>LICENCIAS DE MANEJAR</v>
          </cell>
          <cell r="AE679">
            <v>0</v>
          </cell>
          <cell r="AF679">
            <v>0</v>
          </cell>
        </row>
        <row r="680">
          <cell r="A680">
            <v>95114</v>
          </cell>
          <cell r="B680">
            <v>951</v>
          </cell>
          <cell r="C680">
            <v>14</v>
          </cell>
          <cell r="D680" t="str">
            <v>EXP.DE CERT.DE LICENCIAS DE CONDUCIR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T680">
            <v>0</v>
          </cell>
          <cell r="U680">
            <v>0</v>
          </cell>
          <cell r="X680">
            <v>0</v>
          </cell>
          <cell r="Y680">
            <v>0</v>
          </cell>
          <cell r="AB680">
            <v>951</v>
          </cell>
          <cell r="AC680">
            <v>14</v>
          </cell>
          <cell r="AD680" t="str">
            <v>EXP.DE CERT.DE LICENCIAS DE CONDUCIR</v>
          </cell>
          <cell r="AE680">
            <v>0</v>
          </cell>
          <cell r="AF680">
            <v>0</v>
          </cell>
        </row>
        <row r="681">
          <cell r="A681">
            <v>95115</v>
          </cell>
          <cell r="B681">
            <v>951</v>
          </cell>
          <cell r="C681">
            <v>15</v>
          </cell>
          <cell r="D681" t="str">
            <v>DUPLICADOS DE LICENCIAS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T681">
            <v>0</v>
          </cell>
          <cell r="U681">
            <v>0</v>
          </cell>
          <cell r="X681">
            <v>0</v>
          </cell>
          <cell r="Y681">
            <v>0</v>
          </cell>
          <cell r="AB681">
            <v>951</v>
          </cell>
          <cell r="AC681">
            <v>15</v>
          </cell>
          <cell r="AD681" t="str">
            <v>DUPLICADOS DE LICENCIAS</v>
          </cell>
          <cell r="AE681">
            <v>0</v>
          </cell>
          <cell r="AF681">
            <v>0</v>
          </cell>
        </row>
        <row r="682">
          <cell r="A682">
            <v>95116</v>
          </cell>
          <cell r="B682">
            <v>951</v>
          </cell>
          <cell r="C682">
            <v>16</v>
          </cell>
          <cell r="D682" t="str">
            <v>DUPLICADOS DE TARJETAS DE CIRCULACION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T682">
            <v>0</v>
          </cell>
          <cell r="U682">
            <v>0</v>
          </cell>
          <cell r="X682">
            <v>0</v>
          </cell>
          <cell r="Y682">
            <v>0</v>
          </cell>
          <cell r="AB682">
            <v>951</v>
          </cell>
          <cell r="AC682">
            <v>16</v>
          </cell>
          <cell r="AD682" t="str">
            <v>DUPLICADOS DE TARJETAS DE CIRCULACION</v>
          </cell>
          <cell r="AE682">
            <v>0</v>
          </cell>
          <cell r="AF682">
            <v>0</v>
          </cell>
        </row>
        <row r="683">
          <cell r="A683">
            <v>95117</v>
          </cell>
          <cell r="B683">
            <v>951</v>
          </cell>
          <cell r="C683">
            <v>17</v>
          </cell>
          <cell r="D683" t="str">
            <v>BAJAS DE VEHICULOS DE MOTOR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T683">
            <v>0</v>
          </cell>
          <cell r="U683">
            <v>0</v>
          </cell>
          <cell r="X683">
            <v>0</v>
          </cell>
          <cell r="Y683">
            <v>0</v>
          </cell>
          <cell r="AB683">
            <v>951</v>
          </cell>
          <cell r="AC683">
            <v>17</v>
          </cell>
          <cell r="AD683" t="str">
            <v>BAJAS DE VEHICULOS DE MOTOR</v>
          </cell>
          <cell r="AE683">
            <v>0</v>
          </cell>
          <cell r="AF683">
            <v>0</v>
          </cell>
        </row>
        <row r="684">
          <cell r="A684">
            <v>95118</v>
          </cell>
          <cell r="B684">
            <v>951</v>
          </cell>
          <cell r="C684">
            <v>18</v>
          </cell>
          <cell r="D684" t="str">
            <v>SUBSIDIO LAMINAS CONTROL VEHICULAR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T684">
            <v>0</v>
          </cell>
          <cell r="U684">
            <v>0</v>
          </cell>
          <cell r="X684">
            <v>0</v>
          </cell>
          <cell r="Y684">
            <v>0</v>
          </cell>
          <cell r="AB684">
            <v>951</v>
          </cell>
          <cell r="AC684">
            <v>18</v>
          </cell>
          <cell r="AD684" t="str">
            <v>SUBSIDIO LAMINAS CONTROL VEHICULAR</v>
          </cell>
          <cell r="AE684">
            <v>0</v>
          </cell>
          <cell r="AF684">
            <v>0</v>
          </cell>
        </row>
        <row r="685">
          <cell r="A685">
            <v>95119</v>
          </cell>
          <cell r="B685">
            <v>951</v>
          </cell>
          <cell r="C685">
            <v>19</v>
          </cell>
          <cell r="D685" t="str">
            <v>SUBSIDIOS LICENCIAS DE MANEJO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T685">
            <v>0</v>
          </cell>
          <cell r="U685">
            <v>0</v>
          </cell>
          <cell r="X685">
            <v>0</v>
          </cell>
          <cell r="Y685">
            <v>0</v>
          </cell>
          <cell r="AB685">
            <v>951</v>
          </cell>
          <cell r="AC685">
            <v>19</v>
          </cell>
          <cell r="AD685" t="str">
            <v>SUBSIDIOS LICENCIAS DE MANEJO</v>
          </cell>
          <cell r="AE685">
            <v>0</v>
          </cell>
          <cell r="AF685">
            <v>0</v>
          </cell>
        </row>
        <row r="686">
          <cell r="A686">
            <v>95120</v>
          </cell>
          <cell r="B686">
            <v>951</v>
          </cell>
          <cell r="C686">
            <v>20</v>
          </cell>
          <cell r="D686" t="str">
            <v>MULTAS DE CONTROL VEHICULAR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T686">
            <v>0</v>
          </cell>
          <cell r="U686">
            <v>0</v>
          </cell>
          <cell r="X686">
            <v>0</v>
          </cell>
          <cell r="Y686">
            <v>0</v>
          </cell>
          <cell r="AB686">
            <v>951</v>
          </cell>
          <cell r="AC686">
            <v>20</v>
          </cell>
          <cell r="AD686" t="str">
            <v>MULTAS DE CONTROL VEHICULAR</v>
          </cell>
          <cell r="AE686">
            <v>0</v>
          </cell>
          <cell r="AF686">
            <v>0</v>
          </cell>
        </row>
        <row r="687">
          <cell r="A687">
            <v>95121</v>
          </cell>
          <cell r="B687">
            <v>951</v>
          </cell>
          <cell r="C687">
            <v>21</v>
          </cell>
          <cell r="D687" t="str">
            <v>INTERESES POR CONVENIO CONTROL VEHICULAR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0</v>
          </cell>
          <cell r="AB687">
            <v>951</v>
          </cell>
          <cell r="AC687">
            <v>21</v>
          </cell>
          <cell r="AD687" t="str">
            <v>INTERESES POR CONVENIO CONTROL VEHICULAR</v>
          </cell>
          <cell r="AE687">
            <v>0</v>
          </cell>
          <cell r="AF687">
            <v>0</v>
          </cell>
        </row>
        <row r="688">
          <cell r="A688">
            <v>95122</v>
          </cell>
          <cell r="B688">
            <v>951</v>
          </cell>
          <cell r="C688">
            <v>22</v>
          </cell>
          <cell r="D688" t="str">
            <v>SANCIONES POR CANJE DE PLACAS EXTEMP.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T688">
            <v>0</v>
          </cell>
          <cell r="U688">
            <v>0</v>
          </cell>
          <cell r="X688">
            <v>0</v>
          </cell>
          <cell r="Y688">
            <v>0</v>
          </cell>
          <cell r="AB688">
            <v>951</v>
          </cell>
          <cell r="AC688">
            <v>22</v>
          </cell>
          <cell r="AD688" t="str">
            <v>SANCIONES POR CANJE DE PLACAS EXTEMP.</v>
          </cell>
          <cell r="AE688">
            <v>0</v>
          </cell>
          <cell r="AF688">
            <v>0</v>
          </cell>
        </row>
        <row r="689">
          <cell r="A689">
            <v>95123</v>
          </cell>
          <cell r="B689">
            <v>951</v>
          </cell>
          <cell r="C689">
            <v>23</v>
          </cell>
          <cell r="D689" t="str">
            <v>SAN.DE DER.DE CONTROL VEH.PTE.AÑO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T689">
            <v>0</v>
          </cell>
          <cell r="U689">
            <v>0</v>
          </cell>
          <cell r="X689">
            <v>0</v>
          </cell>
          <cell r="Y689">
            <v>0</v>
          </cell>
          <cell r="AB689">
            <v>951</v>
          </cell>
          <cell r="AC689">
            <v>23</v>
          </cell>
          <cell r="AD689" t="str">
            <v>SAN.DE DER.DE CONTROL VEH.PTE.AÑO</v>
          </cell>
          <cell r="AE689">
            <v>0</v>
          </cell>
          <cell r="AF689">
            <v>0</v>
          </cell>
        </row>
        <row r="690">
          <cell r="A690">
            <v>95124</v>
          </cell>
          <cell r="B690">
            <v>951</v>
          </cell>
          <cell r="C690">
            <v>24</v>
          </cell>
          <cell r="D690" t="str">
            <v>SAN.DE DER.CONTROL VEH.REZAGO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T690">
            <v>0</v>
          </cell>
          <cell r="U690">
            <v>0</v>
          </cell>
          <cell r="X690">
            <v>0</v>
          </cell>
          <cell r="Y690">
            <v>0</v>
          </cell>
          <cell r="AB690">
            <v>951</v>
          </cell>
          <cell r="AC690">
            <v>24</v>
          </cell>
          <cell r="AD690" t="str">
            <v>SAN.DE DER.CONTROL VEH.REZAGO</v>
          </cell>
          <cell r="AE690">
            <v>0</v>
          </cell>
          <cell r="AF690">
            <v>0</v>
          </cell>
        </row>
        <row r="691">
          <cell r="A691">
            <v>95125</v>
          </cell>
          <cell r="B691">
            <v>951</v>
          </cell>
          <cell r="C691">
            <v>25</v>
          </cell>
          <cell r="D691" t="str">
            <v>10% INFRACC.DE TRANSITO AREA MET.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T691">
            <v>0</v>
          </cell>
          <cell r="U691">
            <v>0</v>
          </cell>
          <cell r="X691">
            <v>0</v>
          </cell>
          <cell r="Y691">
            <v>0</v>
          </cell>
          <cell r="AB691">
            <v>951</v>
          </cell>
          <cell r="AC691">
            <v>25</v>
          </cell>
          <cell r="AD691" t="str">
            <v>10% INFRACC.DE TRANSITO AREA MET.</v>
          </cell>
          <cell r="AE691">
            <v>0</v>
          </cell>
          <cell r="AF691">
            <v>0</v>
          </cell>
        </row>
        <row r="692">
          <cell r="A692">
            <v>95126</v>
          </cell>
          <cell r="B692">
            <v>951</v>
          </cell>
          <cell r="C692">
            <v>26</v>
          </cell>
          <cell r="D692" t="str">
            <v>EXCEDENTE PAGOS CONTROL VEHICULAR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T692">
            <v>0</v>
          </cell>
          <cell r="U692">
            <v>0</v>
          </cell>
          <cell r="X692">
            <v>0</v>
          </cell>
          <cell r="Y692">
            <v>0</v>
          </cell>
          <cell r="AB692">
            <v>951</v>
          </cell>
          <cell r="AC692">
            <v>26</v>
          </cell>
          <cell r="AD692" t="str">
            <v>EXCEDENTE PAGOS CONTROL VEHICULAR</v>
          </cell>
          <cell r="AE692">
            <v>0</v>
          </cell>
          <cell r="AF692">
            <v>0</v>
          </cell>
        </row>
        <row r="693">
          <cell r="A693">
            <v>95127</v>
          </cell>
          <cell r="B693">
            <v>951</v>
          </cell>
          <cell r="C693">
            <v>27</v>
          </cell>
          <cell r="D693" t="str">
            <v>RECARGOS CONVENIO CONTROL VEHICULAR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T693">
            <v>0</v>
          </cell>
          <cell r="U693">
            <v>0</v>
          </cell>
          <cell r="X693">
            <v>0</v>
          </cell>
          <cell r="Y693">
            <v>0</v>
          </cell>
          <cell r="AB693">
            <v>951</v>
          </cell>
          <cell r="AC693">
            <v>27</v>
          </cell>
          <cell r="AD693" t="str">
            <v>RECARGOS CONVENIO CONTROL VEHICULAR</v>
          </cell>
          <cell r="AE693">
            <v>0</v>
          </cell>
          <cell r="AF693">
            <v>0</v>
          </cell>
        </row>
        <row r="694">
          <cell r="A694">
            <v>95128</v>
          </cell>
          <cell r="B694">
            <v>951</v>
          </cell>
          <cell r="C694">
            <v>28</v>
          </cell>
          <cell r="D694" t="str">
            <v>GASTOS DE EJE.CONV.CONTROL VEHICULAR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T694">
            <v>0</v>
          </cell>
          <cell r="U694">
            <v>0</v>
          </cell>
          <cell r="X694">
            <v>0</v>
          </cell>
          <cell r="Y694">
            <v>0</v>
          </cell>
          <cell r="AB694">
            <v>951</v>
          </cell>
          <cell r="AC694">
            <v>28</v>
          </cell>
          <cell r="AD694" t="str">
            <v>GASTOS DE EJE.CONV.CONTROL VEHICULAR</v>
          </cell>
          <cell r="AE694">
            <v>0</v>
          </cell>
          <cell r="AF694">
            <v>0</v>
          </cell>
        </row>
        <row r="695">
          <cell r="A695">
            <v>95129</v>
          </cell>
          <cell r="B695">
            <v>951</v>
          </cell>
          <cell r="C695">
            <v>29</v>
          </cell>
          <cell r="D695" t="str">
            <v>QUALITAS COMPAÑIA DE SEGUROS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T695">
            <v>0</v>
          </cell>
          <cell r="U695">
            <v>0</v>
          </cell>
          <cell r="X695">
            <v>0</v>
          </cell>
          <cell r="Y695">
            <v>0</v>
          </cell>
          <cell r="AB695">
            <v>951</v>
          </cell>
          <cell r="AC695">
            <v>29</v>
          </cell>
          <cell r="AD695" t="str">
            <v>QUALITAS COMPAÑIA DE SEGUROS</v>
          </cell>
          <cell r="AE695">
            <v>0</v>
          </cell>
          <cell r="AF695">
            <v>0</v>
          </cell>
        </row>
        <row r="696">
          <cell r="A696">
            <v>95130</v>
          </cell>
          <cell r="B696">
            <v>951</v>
          </cell>
          <cell r="C696">
            <v>30</v>
          </cell>
          <cell r="D696" t="str">
            <v>ZURICH SEGUROS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T696">
            <v>0</v>
          </cell>
          <cell r="U696">
            <v>0</v>
          </cell>
          <cell r="X696">
            <v>0</v>
          </cell>
          <cell r="Y696">
            <v>0</v>
          </cell>
          <cell r="AB696">
            <v>951</v>
          </cell>
          <cell r="AC696">
            <v>30</v>
          </cell>
          <cell r="AD696" t="str">
            <v>ZURICH SEGUROS</v>
          </cell>
          <cell r="AE696">
            <v>0</v>
          </cell>
          <cell r="AF696">
            <v>0</v>
          </cell>
        </row>
        <row r="697">
          <cell r="A697">
            <v>95131</v>
          </cell>
          <cell r="B697">
            <v>951</v>
          </cell>
          <cell r="C697">
            <v>31</v>
          </cell>
          <cell r="D697" t="str">
            <v>SEGUROS BANORTE GENERALI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T697">
            <v>0</v>
          </cell>
          <cell r="U697">
            <v>0</v>
          </cell>
          <cell r="X697">
            <v>0</v>
          </cell>
          <cell r="Y697">
            <v>0</v>
          </cell>
          <cell r="AB697">
            <v>951</v>
          </cell>
          <cell r="AC697">
            <v>31</v>
          </cell>
          <cell r="AD697" t="str">
            <v>SEGUROS BANORTE GENERALI</v>
          </cell>
          <cell r="AE697">
            <v>0</v>
          </cell>
          <cell r="AF697">
            <v>0</v>
          </cell>
        </row>
        <row r="698">
          <cell r="A698">
            <v>95132</v>
          </cell>
          <cell r="B698">
            <v>951</v>
          </cell>
          <cell r="C698">
            <v>32</v>
          </cell>
          <cell r="D698" t="str">
            <v>SEGUROS ATLAS,S.A.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T698">
            <v>0</v>
          </cell>
          <cell r="U698">
            <v>0</v>
          </cell>
          <cell r="X698">
            <v>0</v>
          </cell>
          <cell r="Y698">
            <v>0</v>
          </cell>
          <cell r="AB698">
            <v>951</v>
          </cell>
          <cell r="AC698">
            <v>32</v>
          </cell>
          <cell r="AD698" t="str">
            <v>SEGUROS ATLAS,S.A.</v>
          </cell>
          <cell r="AE698">
            <v>0</v>
          </cell>
          <cell r="AF698">
            <v>0</v>
          </cell>
        </row>
        <row r="699">
          <cell r="A699">
            <v>95133</v>
          </cell>
          <cell r="B699">
            <v>951</v>
          </cell>
          <cell r="C699">
            <v>33</v>
          </cell>
          <cell r="D699" t="str">
            <v>SEGUROS AFIRME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T699">
            <v>0</v>
          </cell>
          <cell r="U699">
            <v>0</v>
          </cell>
          <cell r="X699">
            <v>0</v>
          </cell>
          <cell r="Y699">
            <v>0</v>
          </cell>
          <cell r="AB699">
            <v>951</v>
          </cell>
          <cell r="AC699">
            <v>33</v>
          </cell>
          <cell r="AD699" t="str">
            <v>SEGUROS AFIRME</v>
          </cell>
          <cell r="AE699">
            <v>0</v>
          </cell>
          <cell r="AF699">
            <v>0</v>
          </cell>
        </row>
        <row r="700">
          <cell r="A700">
            <v>95134</v>
          </cell>
          <cell r="B700">
            <v>951</v>
          </cell>
          <cell r="C700">
            <v>34</v>
          </cell>
          <cell r="D700" t="str">
            <v>SEGUROS BANCOMER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T700">
            <v>0</v>
          </cell>
          <cell r="U700">
            <v>0</v>
          </cell>
          <cell r="X700">
            <v>0</v>
          </cell>
          <cell r="Y700">
            <v>0</v>
          </cell>
          <cell r="AB700">
            <v>951</v>
          </cell>
          <cell r="AC700">
            <v>34</v>
          </cell>
          <cell r="AD700" t="str">
            <v>SEGUROS BANCOMER</v>
          </cell>
          <cell r="AE700">
            <v>0</v>
          </cell>
          <cell r="AF700">
            <v>0</v>
          </cell>
        </row>
        <row r="701">
          <cell r="A701">
            <v>95135</v>
          </cell>
          <cell r="B701">
            <v>951</v>
          </cell>
          <cell r="C701">
            <v>35</v>
          </cell>
          <cell r="D701" t="str">
            <v>10% INFRACCIONES D/TRANSITO ELECTRONICAS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T701">
            <v>0</v>
          </cell>
          <cell r="U701">
            <v>0</v>
          </cell>
          <cell r="X701">
            <v>0</v>
          </cell>
          <cell r="Y701">
            <v>0</v>
          </cell>
          <cell r="AB701">
            <v>951</v>
          </cell>
          <cell r="AC701">
            <v>35</v>
          </cell>
          <cell r="AD701" t="str">
            <v>10% INFRACCIONES D/TRANSITO ELECTRONICAS</v>
          </cell>
          <cell r="AE701">
            <v>0</v>
          </cell>
          <cell r="AF701">
            <v>0</v>
          </cell>
        </row>
        <row r="702">
          <cell r="A702">
            <v>95136</v>
          </cell>
          <cell r="B702">
            <v>951</v>
          </cell>
          <cell r="C702">
            <v>36</v>
          </cell>
          <cell r="D702" t="str">
            <v>SUBSIDIO REC.DERECHOS CTRL.VEH.PTE.AÑO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T702">
            <v>0</v>
          </cell>
          <cell r="U702">
            <v>0</v>
          </cell>
          <cell r="X702">
            <v>0</v>
          </cell>
          <cell r="Y702">
            <v>0</v>
          </cell>
          <cell r="AB702">
            <v>951</v>
          </cell>
          <cell r="AC702">
            <v>36</v>
          </cell>
          <cell r="AD702" t="str">
            <v>SUBSIDIO REC.DERECHOS CTRL.VEH.PTE.AÑO</v>
          </cell>
          <cell r="AE702">
            <v>0</v>
          </cell>
          <cell r="AF702">
            <v>0</v>
          </cell>
        </row>
        <row r="703">
          <cell r="A703">
            <v>95137</v>
          </cell>
          <cell r="B703">
            <v>951</v>
          </cell>
          <cell r="C703">
            <v>37</v>
          </cell>
          <cell r="D703" t="str">
            <v>1ER SORTEO ABRE UNA PTA.A LA SUERTE(REF)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T703">
            <v>0</v>
          </cell>
          <cell r="U703">
            <v>0</v>
          </cell>
          <cell r="X703">
            <v>0</v>
          </cell>
          <cell r="Y703">
            <v>0</v>
          </cell>
          <cell r="AB703">
            <v>951</v>
          </cell>
          <cell r="AC703">
            <v>37</v>
          </cell>
          <cell r="AD703" t="str">
            <v>1ER SORTEO ABRE UNA PTA.A LA SUERTE(REF)</v>
          </cell>
          <cell r="AE703">
            <v>0</v>
          </cell>
          <cell r="AF703">
            <v>0</v>
          </cell>
        </row>
        <row r="704">
          <cell r="A704">
            <v>95138</v>
          </cell>
          <cell r="B704">
            <v>951</v>
          </cell>
          <cell r="C704">
            <v>38</v>
          </cell>
          <cell r="D704" t="str">
            <v>1ER SORTEO ABRE UNA PTA.A LA SUERTE(LIC)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  <cell r="AB704">
            <v>951</v>
          </cell>
          <cell r="AC704">
            <v>38</v>
          </cell>
          <cell r="AD704" t="str">
            <v>1ER SORTEO ABRE UNA PTA.A LA SUERTE(LIC)</v>
          </cell>
          <cell r="AE704">
            <v>0</v>
          </cell>
          <cell r="AF704">
            <v>0</v>
          </cell>
        </row>
        <row r="705">
          <cell r="A705">
            <v>95139</v>
          </cell>
          <cell r="B705">
            <v>951</v>
          </cell>
          <cell r="C705">
            <v>39</v>
          </cell>
          <cell r="D705" t="str">
            <v>SERVICIOS DE MENSAJERIA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T705">
            <v>0</v>
          </cell>
          <cell r="U705">
            <v>0</v>
          </cell>
          <cell r="X705">
            <v>0</v>
          </cell>
          <cell r="Y705">
            <v>0</v>
          </cell>
          <cell r="AB705">
            <v>951</v>
          </cell>
          <cell r="AC705">
            <v>39</v>
          </cell>
          <cell r="AD705" t="str">
            <v>SERVICIOS DE MENSAJERIA</v>
          </cell>
          <cell r="AE705">
            <v>0</v>
          </cell>
          <cell r="AF705">
            <v>0</v>
          </cell>
        </row>
        <row r="706">
          <cell r="A706">
            <v>95140</v>
          </cell>
          <cell r="B706">
            <v>951</v>
          </cell>
          <cell r="C706">
            <v>40</v>
          </cell>
          <cell r="D706" t="str">
            <v>90% INFRACC.TRANSITO AREA METROPOLITANA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T706">
            <v>0</v>
          </cell>
          <cell r="U706">
            <v>0</v>
          </cell>
          <cell r="X706">
            <v>0</v>
          </cell>
          <cell r="Y706">
            <v>0</v>
          </cell>
          <cell r="AB706">
            <v>951</v>
          </cell>
          <cell r="AC706">
            <v>40</v>
          </cell>
          <cell r="AD706" t="str">
            <v>90% INFRACC.TRANSITO AREA METROPOLITANA</v>
          </cell>
          <cell r="AE706">
            <v>0</v>
          </cell>
          <cell r="AF706">
            <v>0</v>
          </cell>
        </row>
        <row r="707">
          <cell r="A707">
            <v>95141</v>
          </cell>
          <cell r="B707">
            <v>951</v>
          </cell>
          <cell r="C707">
            <v>41</v>
          </cell>
          <cell r="D707" t="str">
            <v>90% INFRACCIONES D/TRANSITO ELECTRONICAS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T707">
            <v>0</v>
          </cell>
          <cell r="U707">
            <v>0</v>
          </cell>
          <cell r="X707">
            <v>0</v>
          </cell>
          <cell r="Y707">
            <v>0</v>
          </cell>
          <cell r="AB707">
            <v>951</v>
          </cell>
          <cell r="AC707">
            <v>41</v>
          </cell>
          <cell r="AD707" t="str">
            <v>90% INFRACCIONES D/TRANSITO ELECTRONICAS</v>
          </cell>
          <cell r="AE707">
            <v>0</v>
          </cell>
          <cell r="AF707">
            <v>0</v>
          </cell>
        </row>
        <row r="708">
          <cell r="A708">
            <v>95142</v>
          </cell>
          <cell r="B708">
            <v>951</v>
          </cell>
          <cell r="C708">
            <v>42</v>
          </cell>
          <cell r="D708" t="str">
            <v>SUBSIDIO BAJAS VEH MOTOR PRODIAT 100%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T708">
            <v>0</v>
          </cell>
          <cell r="U708">
            <v>0</v>
          </cell>
          <cell r="X708">
            <v>0</v>
          </cell>
          <cell r="Y708">
            <v>0</v>
          </cell>
          <cell r="AB708">
            <v>951</v>
          </cell>
          <cell r="AC708">
            <v>42</v>
          </cell>
          <cell r="AD708" t="str">
            <v>SUBSIDIO BAJAS VEH MOTOR PRODIAT 100%</v>
          </cell>
          <cell r="AE708">
            <v>0</v>
          </cell>
          <cell r="AF708">
            <v>0</v>
          </cell>
        </row>
        <row r="709">
          <cell r="A709">
            <v>95143</v>
          </cell>
          <cell r="B709">
            <v>951</v>
          </cell>
          <cell r="C709">
            <v>43</v>
          </cell>
          <cell r="D709" t="str">
            <v>SUB.SANCIONES REFRENDO VEH.PRODIAT 100%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T709">
            <v>0</v>
          </cell>
          <cell r="U709">
            <v>0</v>
          </cell>
          <cell r="X709">
            <v>0</v>
          </cell>
          <cell r="Y709">
            <v>0</v>
          </cell>
          <cell r="AB709">
            <v>951</v>
          </cell>
          <cell r="AC709">
            <v>43</v>
          </cell>
          <cell r="AD709" t="str">
            <v>SUB.SANCIONES REFRENDO VEH.PRODIAT 100%</v>
          </cell>
          <cell r="AE709">
            <v>0</v>
          </cell>
          <cell r="AF709">
            <v>0</v>
          </cell>
        </row>
        <row r="710">
          <cell r="A710">
            <v>95144</v>
          </cell>
          <cell r="B710">
            <v>951</v>
          </cell>
          <cell r="C710">
            <v>44</v>
          </cell>
          <cell r="D710" t="str">
            <v>SUB.INSC.Y REF.VEH.PTE.AÑO PRODIAT 100%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T710">
            <v>0</v>
          </cell>
          <cell r="U710">
            <v>0</v>
          </cell>
          <cell r="X710">
            <v>0</v>
          </cell>
          <cell r="Y710">
            <v>0</v>
          </cell>
          <cell r="AB710">
            <v>951</v>
          </cell>
          <cell r="AC710">
            <v>44</v>
          </cell>
          <cell r="AD710" t="str">
            <v>SUB.INSC.Y REF.VEH.PTE.AÑO PRODIAT 100%</v>
          </cell>
          <cell r="AE710">
            <v>0</v>
          </cell>
          <cell r="AF710">
            <v>0</v>
          </cell>
        </row>
        <row r="711">
          <cell r="A711">
            <v>95145</v>
          </cell>
          <cell r="B711">
            <v>951</v>
          </cell>
          <cell r="C711">
            <v>45</v>
          </cell>
          <cell r="D711" t="str">
            <v>SUBSIDIO INSC.Y REF.VEH.REZ.PRODIAT 50%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T711">
            <v>0</v>
          </cell>
          <cell r="U711">
            <v>0</v>
          </cell>
          <cell r="X711">
            <v>0</v>
          </cell>
          <cell r="Y711">
            <v>0</v>
          </cell>
          <cell r="AB711">
            <v>951</v>
          </cell>
          <cell r="AC711">
            <v>45</v>
          </cell>
          <cell r="AD711" t="str">
            <v>SUBSIDIO INSC.Y REF.VEH.REZ.PRODIAT 50%</v>
          </cell>
          <cell r="AE711">
            <v>0</v>
          </cell>
          <cell r="AF711">
            <v>0</v>
          </cell>
        </row>
        <row r="712">
          <cell r="A712">
            <v>95146</v>
          </cell>
          <cell r="B712">
            <v>951</v>
          </cell>
          <cell r="C712">
            <v>46</v>
          </cell>
          <cell r="D712" t="str">
            <v>SUB.PLACAS CIRCULACION VEH PRODIAT 100%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T712">
            <v>0</v>
          </cell>
          <cell r="U712">
            <v>0</v>
          </cell>
          <cell r="X712">
            <v>0</v>
          </cell>
          <cell r="Y712">
            <v>0</v>
          </cell>
          <cell r="AB712">
            <v>951</v>
          </cell>
          <cell r="AC712">
            <v>46</v>
          </cell>
          <cell r="AD712" t="str">
            <v>SUB.PLACAS CIRCULACION VEH PRODIAT 100%</v>
          </cell>
          <cell r="AE712">
            <v>0</v>
          </cell>
          <cell r="AF712">
            <v>0</v>
          </cell>
        </row>
        <row r="713">
          <cell r="A713">
            <v>95147</v>
          </cell>
          <cell r="B713">
            <v>951</v>
          </cell>
          <cell r="C713">
            <v>47</v>
          </cell>
          <cell r="D713" t="str">
            <v>COMPRA DE BASES DE LICITACIONES PUBLICAS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T713">
            <v>0</v>
          </cell>
          <cell r="U713">
            <v>0</v>
          </cell>
          <cell r="X713">
            <v>0</v>
          </cell>
          <cell r="Y713">
            <v>0</v>
          </cell>
          <cell r="AB713">
            <v>951</v>
          </cell>
          <cell r="AC713">
            <v>47</v>
          </cell>
          <cell r="AD713" t="str">
            <v>COMPRA DE BASES DE LICITACIONES PUBLICAS</v>
          </cell>
          <cell r="AE713">
            <v>0</v>
          </cell>
          <cell r="AF713">
            <v>0</v>
          </cell>
        </row>
        <row r="714">
          <cell r="A714">
            <v>95200</v>
          </cell>
          <cell r="B714">
            <v>952</v>
          </cell>
          <cell r="C714">
            <v>0</v>
          </cell>
          <cell r="D714" t="str">
            <v>INSTITUTO DE CONTROL VEH.RECURSOS ADMON.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T714">
            <v>0</v>
          </cell>
          <cell r="U714">
            <v>0</v>
          </cell>
          <cell r="X714">
            <v>0</v>
          </cell>
          <cell r="Y714">
            <v>0</v>
          </cell>
          <cell r="AB714">
            <v>952</v>
          </cell>
          <cell r="AC714">
            <v>0</v>
          </cell>
          <cell r="AD714" t="str">
            <v>INSTITUTO DE CONTROL VEH.RECURSOS ADMON.</v>
          </cell>
          <cell r="AE714">
            <v>0</v>
          </cell>
          <cell r="AF714">
            <v>0</v>
          </cell>
        </row>
        <row r="715">
          <cell r="A715">
            <v>95201</v>
          </cell>
          <cell r="B715">
            <v>952</v>
          </cell>
          <cell r="C715">
            <v>1</v>
          </cell>
          <cell r="D715" t="str">
            <v>IMP.SOBRE TRANS.DE PROP.DE VEH.AUT.USADO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T715">
            <v>0</v>
          </cell>
          <cell r="U715">
            <v>0</v>
          </cell>
          <cell r="X715">
            <v>0</v>
          </cell>
          <cell r="Y715">
            <v>0</v>
          </cell>
          <cell r="AB715">
            <v>952</v>
          </cell>
          <cell r="AC715">
            <v>1</v>
          </cell>
          <cell r="AD715" t="str">
            <v>IMP.SOBRE TRANS.DE PROP.DE VEH.AUT.USADO</v>
          </cell>
          <cell r="AE715">
            <v>0</v>
          </cell>
          <cell r="AF715">
            <v>0</v>
          </cell>
        </row>
        <row r="716">
          <cell r="A716">
            <v>95202</v>
          </cell>
          <cell r="B716">
            <v>952</v>
          </cell>
          <cell r="C716">
            <v>2</v>
          </cell>
          <cell r="D716" t="str">
            <v>IMP.DE TRANSM.POR REQUERIMIENTO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T716">
            <v>0</v>
          </cell>
          <cell r="U716">
            <v>0</v>
          </cell>
          <cell r="X716">
            <v>0</v>
          </cell>
          <cell r="Y716">
            <v>0</v>
          </cell>
          <cell r="AB716">
            <v>952</v>
          </cell>
          <cell r="AC716">
            <v>2</v>
          </cell>
          <cell r="AD716" t="str">
            <v>IMP.DE TRANSM.POR REQUERIMIENTO</v>
          </cell>
          <cell r="AE716">
            <v>0</v>
          </cell>
          <cell r="AF716">
            <v>0</v>
          </cell>
        </row>
        <row r="717">
          <cell r="A717">
            <v>95203</v>
          </cell>
          <cell r="B717">
            <v>952</v>
          </cell>
          <cell r="C717">
            <v>3</v>
          </cell>
          <cell r="D717" t="str">
            <v>ACT.E INTS.POR DEV.IMP.S/TRANS.VEH.USADO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T717">
            <v>0</v>
          </cell>
          <cell r="U717">
            <v>0</v>
          </cell>
          <cell r="X717">
            <v>0</v>
          </cell>
          <cell r="Y717">
            <v>0</v>
          </cell>
          <cell r="AB717">
            <v>952</v>
          </cell>
          <cell r="AC717">
            <v>3</v>
          </cell>
          <cell r="AD717" t="str">
            <v>ACT.E INTS.POR DEV.IMP.S/TRANS.VEH.USADO</v>
          </cell>
          <cell r="AE717">
            <v>0</v>
          </cell>
          <cell r="AF717">
            <v>0</v>
          </cell>
        </row>
        <row r="718">
          <cell r="A718">
            <v>95204</v>
          </cell>
          <cell r="B718">
            <v>952</v>
          </cell>
          <cell r="C718">
            <v>4</v>
          </cell>
          <cell r="D718" t="str">
            <v>DEV.IMP.S/TRANS.PROP.VEH.USADOS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T718">
            <v>0</v>
          </cell>
          <cell r="U718">
            <v>0</v>
          </cell>
          <cell r="X718">
            <v>0</v>
          </cell>
          <cell r="Y718">
            <v>0</v>
          </cell>
          <cell r="AB718">
            <v>952</v>
          </cell>
          <cell r="AC718">
            <v>4</v>
          </cell>
          <cell r="AD718" t="str">
            <v>DEV.IMP.S/TRANS.PROP.VEH.USADOS</v>
          </cell>
          <cell r="AE718">
            <v>0</v>
          </cell>
          <cell r="AF718">
            <v>0</v>
          </cell>
        </row>
        <row r="719">
          <cell r="A719">
            <v>95205</v>
          </cell>
          <cell r="B719">
            <v>952</v>
          </cell>
          <cell r="C719">
            <v>5</v>
          </cell>
          <cell r="D719" t="str">
            <v>MULTA IMP.P/LA AGENCIA EST.DE TRANSP.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T719">
            <v>0</v>
          </cell>
          <cell r="U719">
            <v>0</v>
          </cell>
          <cell r="X719">
            <v>0</v>
          </cell>
          <cell r="Y719">
            <v>0</v>
          </cell>
          <cell r="AB719">
            <v>952</v>
          </cell>
          <cell r="AC719">
            <v>5</v>
          </cell>
          <cell r="AD719" t="str">
            <v>MULTA IMP.P/LA AGENCIA EST.DE TRANSP.</v>
          </cell>
          <cell r="AE719">
            <v>0</v>
          </cell>
          <cell r="AF719">
            <v>0</v>
          </cell>
        </row>
        <row r="720">
          <cell r="A720">
            <v>95206</v>
          </cell>
          <cell r="B720">
            <v>952</v>
          </cell>
          <cell r="C720">
            <v>6</v>
          </cell>
          <cell r="D720" t="str">
            <v>MULTA DEL IMP.DE TRANSMISION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T720">
            <v>0</v>
          </cell>
          <cell r="U720">
            <v>0</v>
          </cell>
          <cell r="X720">
            <v>0</v>
          </cell>
          <cell r="Y720">
            <v>0</v>
          </cell>
          <cell r="AB720">
            <v>952</v>
          </cell>
          <cell r="AC720">
            <v>6</v>
          </cell>
          <cell r="AD720" t="str">
            <v>MULTA DEL IMP.DE TRANSMISION</v>
          </cell>
          <cell r="AE720">
            <v>0</v>
          </cell>
          <cell r="AF720">
            <v>0</v>
          </cell>
        </row>
        <row r="721">
          <cell r="A721">
            <v>95207</v>
          </cell>
          <cell r="B721">
            <v>952</v>
          </cell>
          <cell r="C721">
            <v>7</v>
          </cell>
          <cell r="D721" t="str">
            <v>RECARGOS DE IMP.DE TRANSMISION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T721">
            <v>0</v>
          </cell>
          <cell r="U721">
            <v>0</v>
          </cell>
          <cell r="X721">
            <v>0</v>
          </cell>
          <cell r="Y721">
            <v>0</v>
          </cell>
          <cell r="AB721">
            <v>952</v>
          </cell>
          <cell r="AC721">
            <v>7</v>
          </cell>
          <cell r="AD721" t="str">
            <v>RECARGOS DE IMP.DE TRANSMISION</v>
          </cell>
          <cell r="AE721">
            <v>0</v>
          </cell>
          <cell r="AF721">
            <v>0</v>
          </cell>
        </row>
        <row r="722">
          <cell r="A722">
            <v>95208</v>
          </cell>
          <cell r="B722">
            <v>952</v>
          </cell>
          <cell r="C722">
            <v>8</v>
          </cell>
          <cell r="D722" t="str">
            <v>GASTOS DE EJEC.TRANS.VEH.MOTOR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T722">
            <v>0</v>
          </cell>
          <cell r="U722">
            <v>0</v>
          </cell>
          <cell r="X722">
            <v>0</v>
          </cell>
          <cell r="Y722">
            <v>0</v>
          </cell>
          <cell r="AB722">
            <v>952</v>
          </cell>
          <cell r="AC722">
            <v>8</v>
          </cell>
          <cell r="AD722" t="str">
            <v>GASTOS DE EJEC.TRANS.VEH.MOTOR</v>
          </cell>
          <cell r="AE722">
            <v>0</v>
          </cell>
          <cell r="AF722">
            <v>0</v>
          </cell>
        </row>
        <row r="723">
          <cell r="A723">
            <v>95209</v>
          </cell>
          <cell r="B723">
            <v>952</v>
          </cell>
          <cell r="C723">
            <v>9</v>
          </cell>
          <cell r="D723" t="str">
            <v>INCENTIVOS POR ISAN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P723">
            <v>0</v>
          </cell>
          <cell r="T723">
            <v>0</v>
          </cell>
          <cell r="U723">
            <v>0</v>
          </cell>
          <cell r="X723">
            <v>0</v>
          </cell>
        </row>
        <row r="724">
          <cell r="A724">
            <v>95210</v>
          </cell>
          <cell r="B724">
            <v>952</v>
          </cell>
          <cell r="C724">
            <v>10</v>
          </cell>
          <cell r="D724" t="str">
            <v>RECARGOS DE ISAN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T724">
            <v>0</v>
          </cell>
          <cell r="U724">
            <v>0</v>
          </cell>
          <cell r="X724">
            <v>0</v>
          </cell>
          <cell r="Y724">
            <v>0</v>
          </cell>
          <cell r="AB724">
            <v>952</v>
          </cell>
          <cell r="AC724">
            <v>10</v>
          </cell>
          <cell r="AD724" t="str">
            <v>RECARGOS DE ISAN</v>
          </cell>
          <cell r="AE724">
            <v>0</v>
          </cell>
          <cell r="AF724">
            <v>0</v>
          </cell>
        </row>
        <row r="725">
          <cell r="A725">
            <v>95211</v>
          </cell>
          <cell r="B725">
            <v>952</v>
          </cell>
          <cell r="C725">
            <v>11</v>
          </cell>
          <cell r="D725" t="str">
            <v>SANCIONES ISAN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T725">
            <v>0</v>
          </cell>
          <cell r="U725">
            <v>0</v>
          </cell>
          <cell r="X725">
            <v>0</v>
          </cell>
          <cell r="Y725">
            <v>0</v>
          </cell>
          <cell r="AB725">
            <v>952</v>
          </cell>
          <cell r="AC725">
            <v>11</v>
          </cell>
          <cell r="AD725" t="str">
            <v>SANCIONES ISAN</v>
          </cell>
          <cell r="AE725">
            <v>0</v>
          </cell>
          <cell r="AF725">
            <v>0</v>
          </cell>
        </row>
        <row r="726">
          <cell r="A726">
            <v>95212</v>
          </cell>
          <cell r="B726">
            <v>952</v>
          </cell>
          <cell r="C726">
            <v>12</v>
          </cell>
          <cell r="D726" t="str">
            <v>ISAN PAGOS PROVISIONALES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T726">
            <v>0</v>
          </cell>
          <cell r="U726">
            <v>0</v>
          </cell>
          <cell r="X726">
            <v>0</v>
          </cell>
          <cell r="Y726">
            <v>0</v>
          </cell>
          <cell r="AB726">
            <v>952</v>
          </cell>
          <cell r="AC726">
            <v>12</v>
          </cell>
          <cell r="AD726" t="str">
            <v>ISAN PAGOS PROVISIONALES</v>
          </cell>
          <cell r="AE726">
            <v>0</v>
          </cell>
          <cell r="AF726">
            <v>0</v>
          </cell>
        </row>
        <row r="727">
          <cell r="A727">
            <v>95213</v>
          </cell>
          <cell r="B727">
            <v>952</v>
          </cell>
          <cell r="C727">
            <v>13</v>
          </cell>
          <cell r="D727" t="str">
            <v>ACTUALIZACION DE ISAN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T727">
            <v>0</v>
          </cell>
          <cell r="U727">
            <v>0</v>
          </cell>
          <cell r="X727">
            <v>0</v>
          </cell>
          <cell r="Y727">
            <v>0</v>
          </cell>
          <cell r="AB727">
            <v>952</v>
          </cell>
          <cell r="AC727">
            <v>13</v>
          </cell>
          <cell r="AD727" t="str">
            <v>ACTUALIZACION DE ISAN</v>
          </cell>
          <cell r="AE727">
            <v>0</v>
          </cell>
          <cell r="AF727">
            <v>0</v>
          </cell>
        </row>
        <row r="728">
          <cell r="A728">
            <v>95214</v>
          </cell>
          <cell r="B728">
            <v>952</v>
          </cell>
          <cell r="C728">
            <v>14</v>
          </cell>
          <cell r="D728" t="str">
            <v>DEVOLUCION IMP.SOBRE AUTOMOVILES NUEVOS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T728">
            <v>0</v>
          </cell>
          <cell r="U728">
            <v>0</v>
          </cell>
          <cell r="X728">
            <v>0</v>
          </cell>
          <cell r="Y728">
            <v>0</v>
          </cell>
          <cell r="AB728">
            <v>952</v>
          </cell>
          <cell r="AC728">
            <v>14</v>
          </cell>
          <cell r="AD728" t="str">
            <v>DEVOLUCION IMP.SOBRE AUTOMOVILES NUEVOS</v>
          </cell>
          <cell r="AE728">
            <v>0</v>
          </cell>
          <cell r="AF728">
            <v>0</v>
          </cell>
        </row>
        <row r="729">
          <cell r="A729">
            <v>95215</v>
          </cell>
          <cell r="B729">
            <v>952</v>
          </cell>
          <cell r="C729">
            <v>15</v>
          </cell>
          <cell r="D729" t="str">
            <v>ACT.E INT'S.POR DEV.ISAN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T729">
            <v>0</v>
          </cell>
          <cell r="U729">
            <v>0</v>
          </cell>
          <cell r="X729">
            <v>0</v>
          </cell>
          <cell r="Y729">
            <v>0</v>
          </cell>
          <cell r="AB729">
            <v>952</v>
          </cell>
          <cell r="AC729">
            <v>15</v>
          </cell>
          <cell r="AD729" t="str">
            <v>ACT.E INT'S.POR DEV.ISAN</v>
          </cell>
          <cell r="AE729">
            <v>0</v>
          </cell>
          <cell r="AF729">
            <v>0</v>
          </cell>
        </row>
        <row r="730">
          <cell r="A730">
            <v>95216</v>
          </cell>
          <cell r="B730">
            <v>952</v>
          </cell>
          <cell r="C730">
            <v>16</v>
          </cell>
          <cell r="D730" t="str">
            <v>IMPUESTO S/TENENCIA O USO DE VEHICULOS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T730">
            <v>0</v>
          </cell>
          <cell r="U730">
            <v>0</v>
          </cell>
          <cell r="X730">
            <v>0</v>
          </cell>
          <cell r="Y730">
            <v>0</v>
          </cell>
          <cell r="AB730">
            <v>952</v>
          </cell>
          <cell r="AC730">
            <v>16</v>
          </cell>
          <cell r="AD730" t="str">
            <v>IMPUESTO S/TENENCIA O USO DE VEHICULOS</v>
          </cell>
          <cell r="AE730">
            <v>0</v>
          </cell>
          <cell r="AF730">
            <v>0</v>
          </cell>
        </row>
        <row r="731">
          <cell r="A731">
            <v>95217</v>
          </cell>
          <cell r="B731">
            <v>952</v>
          </cell>
          <cell r="C731">
            <v>17</v>
          </cell>
          <cell r="D731" t="str">
            <v>IMPUESTO S/TENENCIA MOTOCICLETAS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T731">
            <v>0</v>
          </cell>
          <cell r="U731">
            <v>0</v>
          </cell>
          <cell r="X731">
            <v>0</v>
          </cell>
          <cell r="Y731">
            <v>0</v>
          </cell>
          <cell r="AB731">
            <v>952</v>
          </cell>
          <cell r="AC731">
            <v>17</v>
          </cell>
          <cell r="AD731" t="str">
            <v>IMPUESTO S/TENENCIA MOTOCICLETAS</v>
          </cell>
          <cell r="AE731">
            <v>0</v>
          </cell>
          <cell r="AF731">
            <v>0</v>
          </cell>
        </row>
        <row r="732">
          <cell r="A732">
            <v>95218</v>
          </cell>
          <cell r="B732">
            <v>952</v>
          </cell>
          <cell r="C732">
            <v>18</v>
          </cell>
          <cell r="D732" t="str">
            <v>RECARGOS Y ACT.DE IMP.S/TENENCIA DE VEH.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T732">
            <v>0</v>
          </cell>
          <cell r="U732">
            <v>0</v>
          </cell>
          <cell r="X732">
            <v>0</v>
          </cell>
          <cell r="Y732">
            <v>0</v>
          </cell>
          <cell r="AB732">
            <v>952</v>
          </cell>
          <cell r="AC732">
            <v>18</v>
          </cell>
          <cell r="AD732" t="str">
            <v>RECARGOS Y ACT.DE IMP.S/TENENCIA DE VEH.</v>
          </cell>
          <cell r="AE732">
            <v>0</v>
          </cell>
          <cell r="AF732">
            <v>0</v>
          </cell>
        </row>
        <row r="733">
          <cell r="A733">
            <v>95219</v>
          </cell>
          <cell r="B733">
            <v>952</v>
          </cell>
          <cell r="C733">
            <v>19</v>
          </cell>
          <cell r="D733" t="str">
            <v>RECARGOS Y ACT.DE IMP.S/TENENCIA DE MOTO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T733">
            <v>0</v>
          </cell>
          <cell r="U733">
            <v>0</v>
          </cell>
          <cell r="X733">
            <v>0</v>
          </cell>
          <cell r="Y733">
            <v>0</v>
          </cell>
          <cell r="AB733">
            <v>952</v>
          </cell>
          <cell r="AC733">
            <v>19</v>
          </cell>
          <cell r="AD733" t="str">
            <v>RECARGOS Y ACT.DE IMP.S/TENENCIA DE MOTO</v>
          </cell>
          <cell r="AE733">
            <v>0</v>
          </cell>
          <cell r="AF733">
            <v>0</v>
          </cell>
        </row>
        <row r="734">
          <cell r="A734">
            <v>95220</v>
          </cell>
          <cell r="B734">
            <v>952</v>
          </cell>
          <cell r="C734">
            <v>20</v>
          </cell>
          <cell r="D734" t="str">
            <v>DEVOLUCION IMPUESTOS SOBRE TENENCIA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T734">
            <v>0</v>
          </cell>
          <cell r="U734">
            <v>0</v>
          </cell>
          <cell r="X734">
            <v>0</v>
          </cell>
          <cell r="Y734">
            <v>0</v>
          </cell>
          <cell r="AB734">
            <v>952</v>
          </cell>
          <cell r="AC734">
            <v>20</v>
          </cell>
          <cell r="AD734" t="str">
            <v>DEVOLUCION IMPUESTOS SOBRE TENENCIA</v>
          </cell>
          <cell r="AE734">
            <v>0</v>
          </cell>
          <cell r="AF734">
            <v>0</v>
          </cell>
        </row>
        <row r="735">
          <cell r="A735">
            <v>95221</v>
          </cell>
          <cell r="B735">
            <v>952</v>
          </cell>
          <cell r="C735">
            <v>21</v>
          </cell>
          <cell r="D735" t="str">
            <v>ACT.E INT'S POR DEV.IMP.S/TENENCIA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T735">
            <v>0</v>
          </cell>
          <cell r="U735">
            <v>0</v>
          </cell>
          <cell r="X735">
            <v>0</v>
          </cell>
          <cell r="Y735">
            <v>0</v>
          </cell>
          <cell r="AB735">
            <v>952</v>
          </cell>
          <cell r="AC735">
            <v>21</v>
          </cell>
          <cell r="AD735" t="str">
            <v>ACT.E INT'S POR DEV.IMP.S/TENENCIA</v>
          </cell>
          <cell r="AE735">
            <v>0</v>
          </cell>
          <cell r="AF735">
            <v>0</v>
          </cell>
        </row>
        <row r="736">
          <cell r="A736">
            <v>95222</v>
          </cell>
          <cell r="B736">
            <v>952</v>
          </cell>
          <cell r="C736">
            <v>22</v>
          </cell>
          <cell r="D736" t="str">
            <v>ACREDITAMIENTO DEL IMP.S/TENENCIA AR.15D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T736">
            <v>0</v>
          </cell>
          <cell r="U736">
            <v>0</v>
          </cell>
          <cell r="X736">
            <v>0</v>
          </cell>
          <cell r="Y736">
            <v>0</v>
          </cell>
          <cell r="AB736">
            <v>952</v>
          </cell>
          <cell r="AC736">
            <v>22</v>
          </cell>
          <cell r="AD736" t="str">
            <v>ACREDITAMIENTO DEL IMP.S/TENENCIA AR.15D</v>
          </cell>
          <cell r="AE736">
            <v>0</v>
          </cell>
          <cell r="AF736">
            <v>0</v>
          </cell>
        </row>
        <row r="737">
          <cell r="A737">
            <v>95223</v>
          </cell>
          <cell r="B737">
            <v>952</v>
          </cell>
          <cell r="C737">
            <v>23</v>
          </cell>
          <cell r="D737" t="str">
            <v>GASTOS DE EJECUCION ISAN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T737">
            <v>0</v>
          </cell>
          <cell r="U737">
            <v>0</v>
          </cell>
          <cell r="X737">
            <v>0</v>
          </cell>
          <cell r="Y737">
            <v>0</v>
          </cell>
          <cell r="AB737">
            <v>952</v>
          </cell>
          <cell r="AC737">
            <v>23</v>
          </cell>
          <cell r="AD737" t="str">
            <v>GASTOS DE EJECUCION ISAN</v>
          </cell>
          <cell r="AE737">
            <v>0</v>
          </cell>
          <cell r="AF737">
            <v>0</v>
          </cell>
        </row>
        <row r="738">
          <cell r="A738">
            <v>95224</v>
          </cell>
          <cell r="B738">
            <v>952</v>
          </cell>
          <cell r="C738">
            <v>24</v>
          </cell>
          <cell r="D738" t="str">
            <v>GASTOS DE EJEC.IMP.SOBRE TENENCIA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T738">
            <v>0</v>
          </cell>
          <cell r="U738">
            <v>0</v>
          </cell>
          <cell r="X738">
            <v>0</v>
          </cell>
          <cell r="Y738">
            <v>0</v>
          </cell>
          <cell r="AB738">
            <v>952</v>
          </cell>
          <cell r="AC738">
            <v>24</v>
          </cell>
          <cell r="AD738" t="str">
            <v>GASTOS DE EJEC.IMP.SOBRE TENENCIA</v>
          </cell>
          <cell r="AE738">
            <v>0</v>
          </cell>
          <cell r="AF738">
            <v>0</v>
          </cell>
        </row>
        <row r="739">
          <cell r="A739">
            <v>95225</v>
          </cell>
          <cell r="B739">
            <v>952</v>
          </cell>
          <cell r="C739">
            <v>25</v>
          </cell>
          <cell r="D739" t="str">
            <v>MULTAS IMP.S/TENENCIA CTRL.DE OBLIG.100%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T739">
            <v>0</v>
          </cell>
          <cell r="U739">
            <v>0</v>
          </cell>
          <cell r="X739">
            <v>0</v>
          </cell>
          <cell r="Y739">
            <v>0</v>
          </cell>
          <cell r="AB739">
            <v>952</v>
          </cell>
          <cell r="AC739">
            <v>25</v>
          </cell>
          <cell r="AD739" t="str">
            <v>MULTAS IMP.S/TENENCIA CTRL.DE OBLIG.100%</v>
          </cell>
          <cell r="AE739">
            <v>0</v>
          </cell>
          <cell r="AF739">
            <v>0</v>
          </cell>
        </row>
        <row r="740">
          <cell r="A740">
            <v>95226</v>
          </cell>
          <cell r="B740">
            <v>952</v>
          </cell>
          <cell r="C740">
            <v>26</v>
          </cell>
          <cell r="D740" t="str">
            <v>HONORARIOS EJEC.POR CONTROL VEHICULAR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T740">
            <v>0</v>
          </cell>
          <cell r="U740">
            <v>0</v>
          </cell>
          <cell r="X740">
            <v>0</v>
          </cell>
          <cell r="Y740">
            <v>0</v>
          </cell>
          <cell r="AB740">
            <v>952</v>
          </cell>
          <cell r="AC740">
            <v>26</v>
          </cell>
          <cell r="AD740" t="str">
            <v>HONORARIOS EJEC.POR CONTROL VEHICULAR</v>
          </cell>
          <cell r="AE740">
            <v>0</v>
          </cell>
          <cell r="AF740">
            <v>0</v>
          </cell>
        </row>
        <row r="741">
          <cell r="A741">
            <v>95227</v>
          </cell>
          <cell r="B741">
            <v>952</v>
          </cell>
          <cell r="C741">
            <v>27</v>
          </cell>
          <cell r="D741" t="str">
            <v>HONORARIOS EJECUCION ISAN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T741">
            <v>0</v>
          </cell>
          <cell r="U741">
            <v>0</v>
          </cell>
          <cell r="X741">
            <v>0</v>
          </cell>
          <cell r="Y741">
            <v>0</v>
          </cell>
          <cell r="AB741">
            <v>952</v>
          </cell>
          <cell r="AC741">
            <v>27</v>
          </cell>
          <cell r="AD741" t="str">
            <v>HONORARIOS EJECUCION ISAN</v>
          </cell>
          <cell r="AE741">
            <v>0</v>
          </cell>
          <cell r="AF741">
            <v>0</v>
          </cell>
        </row>
        <row r="742">
          <cell r="A742">
            <v>95228</v>
          </cell>
          <cell r="B742">
            <v>952</v>
          </cell>
          <cell r="C742">
            <v>28</v>
          </cell>
          <cell r="D742" t="str">
            <v>90% INFRACC.TRANSITO AREA METROPOLITANA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T742">
            <v>0</v>
          </cell>
          <cell r="U742">
            <v>0</v>
          </cell>
          <cell r="X742">
            <v>0</v>
          </cell>
          <cell r="Y742">
            <v>0</v>
          </cell>
          <cell r="AB742">
            <v>952</v>
          </cell>
          <cell r="AC742">
            <v>28</v>
          </cell>
          <cell r="AD742" t="str">
            <v>90% INFRACC.TRANSITO AREA METROPOLITANA</v>
          </cell>
          <cell r="AE742">
            <v>0</v>
          </cell>
          <cell r="AF742">
            <v>0</v>
          </cell>
        </row>
        <row r="743">
          <cell r="A743">
            <v>95229</v>
          </cell>
          <cell r="B743">
            <v>952</v>
          </cell>
          <cell r="C743">
            <v>29</v>
          </cell>
          <cell r="D743" t="str">
            <v>MULTAS POR AUTOCORRECCION I.S.A.N.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T743">
            <v>0</v>
          </cell>
          <cell r="U743">
            <v>0</v>
          </cell>
          <cell r="X743">
            <v>0</v>
          </cell>
          <cell r="Y743">
            <v>0</v>
          </cell>
          <cell r="AB743">
            <v>952</v>
          </cell>
          <cell r="AC743">
            <v>29</v>
          </cell>
          <cell r="AD743" t="str">
            <v>MULTAS POR AUTOCORRECCION I.S.A.N.</v>
          </cell>
          <cell r="AE743">
            <v>0</v>
          </cell>
          <cell r="AF743">
            <v>0</v>
          </cell>
        </row>
        <row r="744">
          <cell r="A744">
            <v>95235</v>
          </cell>
          <cell r="B744">
            <v>952</v>
          </cell>
          <cell r="C744">
            <v>35</v>
          </cell>
          <cell r="D744" t="str">
            <v>FONDO DE COMPENSACIÓN ISAN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T744">
            <v>0</v>
          </cell>
          <cell r="U744">
            <v>0</v>
          </cell>
          <cell r="X744">
            <v>0</v>
          </cell>
          <cell r="Y744">
            <v>0</v>
          </cell>
          <cell r="AB744">
            <v>952</v>
          </cell>
          <cell r="AC744">
            <v>35</v>
          </cell>
          <cell r="AD744" t="str">
            <v>FONDO DE COMPENSACIÓN ISAN</v>
          </cell>
          <cell r="AE744">
            <v>0</v>
          </cell>
          <cell r="AF744">
            <v>0</v>
          </cell>
        </row>
        <row r="745">
          <cell r="A745">
            <v>95241</v>
          </cell>
          <cell r="B745">
            <v>952</v>
          </cell>
          <cell r="C745">
            <v>41</v>
          </cell>
          <cell r="D745" t="str">
            <v>ACTUALIZ IMP.S/TEN DE VEHICULOS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T745">
            <v>0</v>
          </cell>
          <cell r="U745">
            <v>0</v>
          </cell>
          <cell r="X745">
            <v>0</v>
          </cell>
          <cell r="Y745">
            <v>0</v>
          </cell>
          <cell r="AB745">
            <v>952</v>
          </cell>
          <cell r="AC745">
            <v>41</v>
          </cell>
          <cell r="AD745" t="str">
            <v>ACTUALIZ IMP.S/TEN DE VEHICULOS</v>
          </cell>
          <cell r="AE745">
            <v>0</v>
          </cell>
          <cell r="AF745">
            <v>0</v>
          </cell>
        </row>
        <row r="746">
          <cell r="A746">
            <v>95242</v>
          </cell>
          <cell r="B746">
            <v>952</v>
          </cell>
          <cell r="C746">
            <v>42</v>
          </cell>
          <cell r="D746" t="str">
            <v>ACTUALIZ IMP. S/TEN DE MOTOS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T746">
            <v>0</v>
          </cell>
          <cell r="U746">
            <v>0</v>
          </cell>
          <cell r="X746">
            <v>0</v>
          </cell>
          <cell r="Y746">
            <v>0</v>
          </cell>
          <cell r="AB746">
            <v>952</v>
          </cell>
          <cell r="AC746">
            <v>42</v>
          </cell>
          <cell r="AD746" t="str">
            <v>ACTUALIZ IMP. S/TEN DE MOTOS</v>
          </cell>
          <cell r="AE746">
            <v>0</v>
          </cell>
          <cell r="AF746">
            <v>0</v>
          </cell>
        </row>
        <row r="747">
          <cell r="A747">
            <v>95243</v>
          </cell>
          <cell r="B747">
            <v>952</v>
          </cell>
          <cell r="C747">
            <v>43</v>
          </cell>
          <cell r="D747" t="str">
            <v>INSCRIPCION VEH. EXTRANJEROS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T747">
            <v>0</v>
          </cell>
          <cell r="U747">
            <v>0</v>
          </cell>
          <cell r="X747">
            <v>0</v>
          </cell>
          <cell r="Y747">
            <v>0</v>
          </cell>
          <cell r="AB747">
            <v>952</v>
          </cell>
          <cell r="AC747">
            <v>43</v>
          </cell>
          <cell r="AD747" t="str">
            <v>INSCRIPCION VEH. EXTRANJEROS</v>
          </cell>
          <cell r="AE747">
            <v>0</v>
          </cell>
          <cell r="AF747">
            <v>0</v>
          </cell>
        </row>
        <row r="748">
          <cell r="A748">
            <v>95244</v>
          </cell>
          <cell r="B748">
            <v>952</v>
          </cell>
          <cell r="C748">
            <v>44</v>
          </cell>
          <cell r="D748" t="str">
            <v>DEV. INSCRIPC. VEH. EXT.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T748">
            <v>0</v>
          </cell>
          <cell r="U748">
            <v>0</v>
          </cell>
          <cell r="X748">
            <v>0</v>
          </cell>
          <cell r="Y748">
            <v>0</v>
          </cell>
          <cell r="AB748">
            <v>952</v>
          </cell>
          <cell r="AC748">
            <v>44</v>
          </cell>
          <cell r="AD748" t="str">
            <v>DEV. INSCRIPC. VEH. EXT.</v>
          </cell>
          <cell r="AE748">
            <v>0</v>
          </cell>
          <cell r="AF748">
            <v>0</v>
          </cell>
        </row>
        <row r="749">
          <cell r="A749">
            <v>95245</v>
          </cell>
          <cell r="B749">
            <v>952</v>
          </cell>
          <cell r="C749">
            <v>45</v>
          </cell>
          <cell r="D749" t="str">
            <v>ACT.E INTS. POR DEV.INSCRIP.VEH.EXT.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T749">
            <v>0</v>
          </cell>
          <cell r="U749">
            <v>0</v>
          </cell>
          <cell r="X749">
            <v>0</v>
          </cell>
          <cell r="Y749">
            <v>0</v>
          </cell>
          <cell r="AB749">
            <v>952</v>
          </cell>
          <cell r="AC749">
            <v>45</v>
          </cell>
          <cell r="AD749" t="str">
            <v>ACT.E INTS. POR DEV.INSCRIP.VEH.EXT.</v>
          </cell>
          <cell r="AE749">
            <v>0</v>
          </cell>
          <cell r="AF749">
            <v>0</v>
          </cell>
        </row>
        <row r="750">
          <cell r="A750">
            <v>95246</v>
          </cell>
          <cell r="B750">
            <v>952</v>
          </cell>
          <cell r="C750">
            <v>46</v>
          </cell>
          <cell r="D750" t="str">
            <v>EXPEDICION O REFRENDO DE LA CONCESION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T750">
            <v>0</v>
          </cell>
          <cell r="U750">
            <v>0</v>
          </cell>
          <cell r="X750">
            <v>0</v>
          </cell>
          <cell r="Y750">
            <v>0</v>
          </cell>
          <cell r="AB750">
            <v>952</v>
          </cell>
          <cell r="AC750">
            <v>46</v>
          </cell>
          <cell r="AD750" t="str">
            <v>EXPEDICION O REFRENDO DE LA CONCESION</v>
          </cell>
          <cell r="AE750">
            <v>0</v>
          </cell>
          <cell r="AF750">
            <v>0</v>
          </cell>
        </row>
        <row r="751">
          <cell r="A751">
            <v>95247</v>
          </cell>
          <cell r="B751">
            <v>952</v>
          </cell>
          <cell r="C751">
            <v>47</v>
          </cell>
          <cell r="D751" t="str">
            <v>TRAMITE DE CESION DE DER.DE LA CONCESION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T751">
            <v>0</v>
          </cell>
          <cell r="U751">
            <v>0</v>
          </cell>
          <cell r="X751">
            <v>0</v>
          </cell>
          <cell r="Y751">
            <v>0</v>
          </cell>
          <cell r="AB751">
            <v>952</v>
          </cell>
          <cell r="AC751">
            <v>47</v>
          </cell>
          <cell r="AD751" t="str">
            <v>TRAMITE DE CESION DE DER.DE LA CONCESION</v>
          </cell>
          <cell r="AE751">
            <v>0</v>
          </cell>
          <cell r="AF751">
            <v>0</v>
          </cell>
        </row>
        <row r="752">
          <cell r="A752">
            <v>95248</v>
          </cell>
          <cell r="B752">
            <v>952</v>
          </cell>
          <cell r="C752">
            <v>48</v>
          </cell>
          <cell r="D752" t="str">
            <v>REP.DE DOC.EN EL QUE CONSTA LA CONCESION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T752">
            <v>0</v>
          </cell>
          <cell r="U752">
            <v>0</v>
          </cell>
          <cell r="X752">
            <v>0</v>
          </cell>
          <cell r="Y752">
            <v>0</v>
          </cell>
          <cell r="AB752">
            <v>952</v>
          </cell>
          <cell r="AC752">
            <v>48</v>
          </cell>
          <cell r="AD752" t="str">
            <v>REP.DE DOC.EN EL QUE CONSTA LA CONCESION</v>
          </cell>
          <cell r="AE752">
            <v>0</v>
          </cell>
          <cell r="AF752">
            <v>0</v>
          </cell>
        </row>
        <row r="753">
          <cell r="A753">
            <v>95249</v>
          </cell>
          <cell r="B753">
            <v>952</v>
          </cell>
          <cell r="C753">
            <v>49</v>
          </cell>
          <cell r="D753" t="str">
            <v>CAMBIO DE VEHICULO OBJ.DE LA CONCESION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T753">
            <v>0</v>
          </cell>
          <cell r="U753">
            <v>0</v>
          </cell>
          <cell r="X753">
            <v>0</v>
          </cell>
          <cell r="Y753">
            <v>0</v>
          </cell>
          <cell r="AB753">
            <v>952</v>
          </cell>
          <cell r="AC753">
            <v>49</v>
          </cell>
          <cell r="AD753" t="str">
            <v>CAMBIO DE VEHICULO OBJ.DE LA CONCESION</v>
          </cell>
          <cell r="AE753">
            <v>0</v>
          </cell>
          <cell r="AF753">
            <v>0</v>
          </cell>
        </row>
        <row r="754">
          <cell r="A754">
            <v>95250</v>
          </cell>
          <cell r="B754">
            <v>952</v>
          </cell>
          <cell r="C754">
            <v>50</v>
          </cell>
          <cell r="D754" t="str">
            <v>DONATIVOS PARA CRUZ ROJA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T754">
            <v>0</v>
          </cell>
          <cell r="U754">
            <v>0</v>
          </cell>
          <cell r="X754">
            <v>0</v>
          </cell>
          <cell r="Y754">
            <v>0</v>
          </cell>
          <cell r="AB754">
            <v>952</v>
          </cell>
          <cell r="AC754">
            <v>50</v>
          </cell>
          <cell r="AD754" t="str">
            <v>DONATIVOS PARA CRUZ ROJA</v>
          </cell>
          <cell r="AE754">
            <v>0</v>
          </cell>
          <cell r="AF754">
            <v>0</v>
          </cell>
        </row>
        <row r="755">
          <cell r="A755">
            <v>95251</v>
          </cell>
          <cell r="B755">
            <v>952</v>
          </cell>
          <cell r="C755">
            <v>51</v>
          </cell>
          <cell r="D755" t="str">
            <v>DONATIVOS PARA PATRONATO DE BOMBEROS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T755">
            <v>0</v>
          </cell>
          <cell r="U755">
            <v>0</v>
          </cell>
          <cell r="X755">
            <v>0</v>
          </cell>
          <cell r="Y755">
            <v>0</v>
          </cell>
          <cell r="AB755">
            <v>952</v>
          </cell>
          <cell r="AC755">
            <v>51</v>
          </cell>
          <cell r="AD755" t="str">
            <v>DONATIVOS PARA PATRONATO DE BOMBEROS</v>
          </cell>
          <cell r="AE755">
            <v>0</v>
          </cell>
          <cell r="AF755">
            <v>0</v>
          </cell>
        </row>
        <row r="756">
          <cell r="A756">
            <v>95252</v>
          </cell>
          <cell r="B756">
            <v>952</v>
          </cell>
          <cell r="C756">
            <v>52</v>
          </cell>
          <cell r="D756" t="str">
            <v>DONATIVOS PARA CRUZ VERDE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T756">
            <v>0</v>
          </cell>
          <cell r="U756">
            <v>0</v>
          </cell>
          <cell r="X756">
            <v>0</v>
          </cell>
          <cell r="Y756">
            <v>0</v>
          </cell>
          <cell r="AB756">
            <v>952</v>
          </cell>
          <cell r="AC756">
            <v>52</v>
          </cell>
          <cell r="AD756" t="str">
            <v>DONATIVOS PARA CRUZ VERDE</v>
          </cell>
          <cell r="AE756">
            <v>0</v>
          </cell>
          <cell r="AF756">
            <v>0</v>
          </cell>
        </row>
        <row r="757">
          <cell r="A757">
            <v>95253</v>
          </cell>
          <cell r="B757">
            <v>952</v>
          </cell>
          <cell r="C757">
            <v>53</v>
          </cell>
          <cell r="D757" t="str">
            <v>DONATIVOS POR APLICAR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T757">
            <v>0</v>
          </cell>
          <cell r="U757">
            <v>0</v>
          </cell>
          <cell r="X757">
            <v>0</v>
          </cell>
          <cell r="Y757">
            <v>0</v>
          </cell>
          <cell r="AB757">
            <v>952</v>
          </cell>
          <cell r="AC757">
            <v>53</v>
          </cell>
          <cell r="AD757" t="str">
            <v>DONATIVOS POR APLICAR</v>
          </cell>
          <cell r="AE757">
            <v>0</v>
          </cell>
          <cell r="AF757">
            <v>0</v>
          </cell>
        </row>
        <row r="758">
          <cell r="A758">
            <v>95254</v>
          </cell>
          <cell r="B758">
            <v>952</v>
          </cell>
          <cell r="C758">
            <v>54</v>
          </cell>
          <cell r="D758" t="str">
            <v>MULTAS TRANSP.PUB. (TAXIS) SIN CONCESION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T758">
            <v>0</v>
          </cell>
          <cell r="U758">
            <v>0</v>
          </cell>
          <cell r="X758">
            <v>0</v>
          </cell>
          <cell r="Y758">
            <v>0</v>
          </cell>
          <cell r="AB758">
            <v>952</v>
          </cell>
          <cell r="AC758">
            <v>54</v>
          </cell>
          <cell r="AD758" t="str">
            <v>MULTAS TRANSP.PUB. (TAXIS) SIN CONCESION</v>
          </cell>
          <cell r="AE758">
            <v>0</v>
          </cell>
          <cell r="AF758">
            <v>0</v>
          </cell>
        </row>
        <row r="759">
          <cell r="A759">
            <v>95255</v>
          </cell>
          <cell r="B759">
            <v>952</v>
          </cell>
          <cell r="C759">
            <v>55</v>
          </cell>
          <cell r="D759" t="str">
            <v>SUBSIDIO MULTAS TRANSP.PUB.(TAXI)S/CONCE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T759">
            <v>0</v>
          </cell>
          <cell r="U759">
            <v>0</v>
          </cell>
          <cell r="X759">
            <v>0</v>
          </cell>
          <cell r="Y759">
            <v>0</v>
          </cell>
          <cell r="AB759">
            <v>952</v>
          </cell>
          <cell r="AC759">
            <v>55</v>
          </cell>
          <cell r="AD759" t="str">
            <v>SUBSIDIO MULTAS TRANSP.PUB.(TAXI)S/CONCE</v>
          </cell>
          <cell r="AE759">
            <v>0</v>
          </cell>
          <cell r="AF759">
            <v>0</v>
          </cell>
        </row>
        <row r="760">
          <cell r="A760">
            <v>95256</v>
          </cell>
          <cell r="B760">
            <v>952</v>
          </cell>
          <cell r="C760">
            <v>56</v>
          </cell>
          <cell r="D760" t="str">
            <v>90% INFRACCIONES D/TRANSITO ELECTRONICAS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T760">
            <v>0</v>
          </cell>
          <cell r="U760">
            <v>0</v>
          </cell>
          <cell r="X760">
            <v>0</v>
          </cell>
          <cell r="Y760">
            <v>0</v>
          </cell>
          <cell r="AB760">
            <v>952</v>
          </cell>
          <cell r="AC760">
            <v>56</v>
          </cell>
          <cell r="AD760" t="str">
            <v>90% INFRACCIONES D/TRANSITO ELECTRONICAS</v>
          </cell>
          <cell r="AE760">
            <v>0</v>
          </cell>
          <cell r="AF760">
            <v>0</v>
          </cell>
        </row>
        <row r="761">
          <cell r="A761">
            <v>95257</v>
          </cell>
          <cell r="B761">
            <v>952</v>
          </cell>
          <cell r="C761">
            <v>57</v>
          </cell>
          <cell r="D761" t="str">
            <v>SUBSIDIO REC. Y ACT.IMP.S/TENENCIA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T761">
            <v>0</v>
          </cell>
          <cell r="U761">
            <v>0</v>
          </cell>
          <cell r="X761">
            <v>0</v>
          </cell>
          <cell r="Y761">
            <v>0</v>
          </cell>
          <cell r="AB761">
            <v>952</v>
          </cell>
          <cell r="AC761">
            <v>57</v>
          </cell>
          <cell r="AD761" t="str">
            <v>SUBSIDIO REC. Y ACT.IMP.S/TENENCIA</v>
          </cell>
          <cell r="AE761">
            <v>0</v>
          </cell>
          <cell r="AF761">
            <v>0</v>
          </cell>
        </row>
        <row r="762">
          <cell r="A762">
            <v>95261</v>
          </cell>
          <cell r="B762">
            <v>952</v>
          </cell>
          <cell r="C762">
            <v>61</v>
          </cell>
          <cell r="D762" t="str">
            <v>RECARGOS X MULTAS AGENCIA EST.DE TRANSP.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T762">
            <v>0</v>
          </cell>
          <cell r="U762">
            <v>0</v>
          </cell>
          <cell r="X762">
            <v>0</v>
          </cell>
          <cell r="Y762">
            <v>0</v>
          </cell>
          <cell r="AB762">
            <v>952</v>
          </cell>
          <cell r="AC762">
            <v>61</v>
          </cell>
          <cell r="AD762" t="str">
            <v>RECARGOS X MULTAS AGENCIA EST.DE TRANSP.</v>
          </cell>
          <cell r="AE762">
            <v>0</v>
          </cell>
          <cell r="AF762">
            <v>0</v>
          </cell>
        </row>
        <row r="763">
          <cell r="A763">
            <v>95262</v>
          </cell>
          <cell r="B763">
            <v>952</v>
          </cell>
          <cell r="C763">
            <v>62</v>
          </cell>
          <cell r="D763" t="str">
            <v>GASTOS D/EJEC.X MULT.AGENCIA EST.D/TRANS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T763">
            <v>0</v>
          </cell>
          <cell r="U763">
            <v>0</v>
          </cell>
          <cell r="X763">
            <v>0</v>
          </cell>
          <cell r="Y763">
            <v>0</v>
          </cell>
          <cell r="AB763">
            <v>952</v>
          </cell>
          <cell r="AC763">
            <v>62</v>
          </cell>
          <cell r="AD763" t="str">
            <v>GASTOS D/EJEC.X MULT.AGENCIA EST.D/TRANS</v>
          </cell>
          <cell r="AE763">
            <v>0</v>
          </cell>
          <cell r="AF763">
            <v>0</v>
          </cell>
        </row>
        <row r="764">
          <cell r="A764">
            <v>95263</v>
          </cell>
          <cell r="B764">
            <v>952</v>
          </cell>
          <cell r="C764">
            <v>63</v>
          </cell>
          <cell r="D764" t="str">
            <v>ACTUALIZACION MULT.AGENCIA EST.DE TRANSP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X764">
            <v>0</v>
          </cell>
          <cell r="Y764">
            <v>0</v>
          </cell>
          <cell r="AB764">
            <v>952</v>
          </cell>
          <cell r="AC764">
            <v>63</v>
          </cell>
          <cell r="AD764" t="str">
            <v>ACTUALIZACION MULT.AGENCIA EST.DE TRANSP</v>
          </cell>
          <cell r="AE764">
            <v>0</v>
          </cell>
          <cell r="AF764">
            <v>0</v>
          </cell>
        </row>
        <row r="765">
          <cell r="A765">
            <v>95264</v>
          </cell>
          <cell r="B765">
            <v>952</v>
          </cell>
          <cell r="C765">
            <v>64</v>
          </cell>
          <cell r="D765" t="str">
            <v>INTS.X PLAZO X MULT.ESTAT.DIR.CRED.Y COB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T765">
            <v>0</v>
          </cell>
          <cell r="U765">
            <v>0</v>
          </cell>
          <cell r="X765">
            <v>0</v>
          </cell>
          <cell r="Y765">
            <v>0</v>
          </cell>
          <cell r="AB765">
            <v>952</v>
          </cell>
          <cell r="AC765">
            <v>64</v>
          </cell>
          <cell r="AD765" t="str">
            <v>INTS.X PLAZO X MULT.ESTAT.DIR.CRED.Y COB</v>
          </cell>
          <cell r="AE765">
            <v>0</v>
          </cell>
          <cell r="AF765">
            <v>0</v>
          </cell>
        </row>
        <row r="766">
          <cell r="A766">
            <v>95265</v>
          </cell>
          <cell r="B766">
            <v>952</v>
          </cell>
          <cell r="C766">
            <v>65</v>
          </cell>
          <cell r="D766" t="str">
            <v>DONATIVO PRO PATRONATO RECONSTRUYAMOS NL</v>
          </cell>
          <cell r="H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T766">
            <v>0</v>
          </cell>
          <cell r="U766">
            <v>0</v>
          </cell>
          <cell r="X766">
            <v>0</v>
          </cell>
          <cell r="Y766">
            <v>0</v>
          </cell>
          <cell r="AB766">
            <v>952</v>
          </cell>
          <cell r="AC766">
            <v>65</v>
          </cell>
          <cell r="AD766" t="str">
            <v>DONATIVO PRO PATRONATO RECONSTRUYAMOS NL</v>
          </cell>
          <cell r="AE766">
            <v>0</v>
          </cell>
          <cell r="AF766">
            <v>0</v>
          </cell>
        </row>
        <row r="767">
          <cell r="A767">
            <v>95301</v>
          </cell>
          <cell r="B767">
            <v>953</v>
          </cell>
          <cell r="C767">
            <v>1</v>
          </cell>
          <cell r="D767" t="str">
            <v>IMP.S/TENENCIA O USO DE VEHICULOS REZAGO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T767">
            <v>0</v>
          </cell>
          <cell r="U767">
            <v>0</v>
          </cell>
          <cell r="X767">
            <v>0</v>
          </cell>
          <cell r="Y767">
            <v>0</v>
          </cell>
          <cell r="AB767">
            <v>953</v>
          </cell>
          <cell r="AC767">
            <v>1</v>
          </cell>
          <cell r="AD767" t="str">
            <v>IMP.S/TENENCIA O USO DE VEHICULOS REZAGO</v>
          </cell>
          <cell r="AE767">
            <v>0</v>
          </cell>
          <cell r="AF767">
            <v>0</v>
          </cell>
        </row>
        <row r="768">
          <cell r="A768">
            <v>95302</v>
          </cell>
          <cell r="B768">
            <v>953</v>
          </cell>
          <cell r="C768">
            <v>2</v>
          </cell>
          <cell r="D768" t="str">
            <v>IMP.S/TENENCIA MOTOCICLETAS REZAGO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T768">
            <v>0</v>
          </cell>
          <cell r="U768">
            <v>0</v>
          </cell>
          <cell r="X768">
            <v>0</v>
          </cell>
          <cell r="Y768">
            <v>0</v>
          </cell>
          <cell r="AB768">
            <v>953</v>
          </cell>
          <cell r="AC768">
            <v>2</v>
          </cell>
          <cell r="AD768" t="str">
            <v>IMP.S/TENENCIA MOTOCICLETAS REZAGO</v>
          </cell>
          <cell r="AE768">
            <v>0</v>
          </cell>
          <cell r="AF768">
            <v>0</v>
          </cell>
        </row>
        <row r="769">
          <cell r="A769">
            <v>95303</v>
          </cell>
          <cell r="B769">
            <v>953</v>
          </cell>
          <cell r="C769">
            <v>3</v>
          </cell>
          <cell r="D769" t="str">
            <v>REC.Y ACT.DE IMP.S/TEN. O USO VEH.REZAGO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T769">
            <v>0</v>
          </cell>
          <cell r="U769">
            <v>0</v>
          </cell>
          <cell r="X769">
            <v>0</v>
          </cell>
          <cell r="Y769">
            <v>0</v>
          </cell>
          <cell r="AB769">
            <v>953</v>
          </cell>
          <cell r="AC769">
            <v>3</v>
          </cell>
          <cell r="AD769" t="str">
            <v>REC.Y ACT.DE IMP.S/TEN. O USO VEH.REZAGO</v>
          </cell>
          <cell r="AE769">
            <v>0</v>
          </cell>
          <cell r="AF769">
            <v>0</v>
          </cell>
        </row>
        <row r="770">
          <cell r="A770">
            <v>95304</v>
          </cell>
          <cell r="B770">
            <v>953</v>
          </cell>
          <cell r="C770">
            <v>4</v>
          </cell>
          <cell r="D770" t="str">
            <v>REC.Y ACT.DE IMP.S/TEN.MOTOCICLETA REZ.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T770">
            <v>0</v>
          </cell>
          <cell r="U770">
            <v>0</v>
          </cell>
          <cell r="X770">
            <v>0</v>
          </cell>
          <cell r="Y770">
            <v>0</v>
          </cell>
          <cell r="AB770">
            <v>953</v>
          </cell>
          <cell r="AC770">
            <v>4</v>
          </cell>
          <cell r="AD770" t="str">
            <v>REC.Y ACT.DE IMP.S/TEN.MOTOCICLETA REZ.</v>
          </cell>
          <cell r="AE770">
            <v>0</v>
          </cell>
          <cell r="AF770">
            <v>0</v>
          </cell>
        </row>
        <row r="771">
          <cell r="A771">
            <v>95305</v>
          </cell>
          <cell r="B771">
            <v>953</v>
          </cell>
          <cell r="C771">
            <v>5</v>
          </cell>
          <cell r="D771" t="str">
            <v>DEVOLUCION IMP.S/TENENCIA REZAGO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T771">
            <v>0</v>
          </cell>
          <cell r="U771">
            <v>0</v>
          </cell>
          <cell r="X771">
            <v>0</v>
          </cell>
          <cell r="Y771">
            <v>0</v>
          </cell>
          <cell r="AB771">
            <v>953</v>
          </cell>
          <cell r="AC771">
            <v>5</v>
          </cell>
          <cell r="AD771" t="str">
            <v>DEVOLUCION IMP.S/TENENCIA REZAGO</v>
          </cell>
          <cell r="AE771">
            <v>0</v>
          </cell>
          <cell r="AF771">
            <v>0</v>
          </cell>
        </row>
        <row r="772">
          <cell r="A772">
            <v>95306</v>
          </cell>
          <cell r="B772">
            <v>953</v>
          </cell>
          <cell r="C772">
            <v>6</v>
          </cell>
          <cell r="D772" t="str">
            <v>ACT.E INTS.POR DEV.IMP.S/TENENCIA REZAGO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T772">
            <v>0</v>
          </cell>
          <cell r="U772">
            <v>0</v>
          </cell>
          <cell r="X772">
            <v>0</v>
          </cell>
          <cell r="Y772">
            <v>0</v>
          </cell>
          <cell r="AB772">
            <v>953</v>
          </cell>
          <cell r="AC772">
            <v>6</v>
          </cell>
          <cell r="AD772" t="str">
            <v>ACT.E INTS.POR DEV.IMP.S/TENENCIA REZAGO</v>
          </cell>
          <cell r="AE772">
            <v>0</v>
          </cell>
          <cell r="AF772">
            <v>0</v>
          </cell>
        </row>
        <row r="773">
          <cell r="A773">
            <v>95307</v>
          </cell>
          <cell r="B773">
            <v>953</v>
          </cell>
          <cell r="C773">
            <v>7</v>
          </cell>
          <cell r="D773" t="str">
            <v>ACREDITAMIENTO DEL IMP.S/TENENCIA REZAGO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T773">
            <v>0</v>
          </cell>
          <cell r="U773">
            <v>0</v>
          </cell>
          <cell r="X773">
            <v>0</v>
          </cell>
          <cell r="Y773">
            <v>0</v>
          </cell>
          <cell r="AB773">
            <v>953</v>
          </cell>
          <cell r="AC773">
            <v>7</v>
          </cell>
          <cell r="AD773" t="str">
            <v>ACREDITAMIENTO DEL IMP.S/TENENCIA REZAGO</v>
          </cell>
          <cell r="AE773">
            <v>0</v>
          </cell>
          <cell r="AF773">
            <v>0</v>
          </cell>
        </row>
        <row r="774">
          <cell r="A774">
            <v>95308</v>
          </cell>
          <cell r="B774">
            <v>953</v>
          </cell>
          <cell r="C774">
            <v>8</v>
          </cell>
          <cell r="D774" t="str">
            <v>GASTOS DE EJEC.IMP.S/TENENCIA REZAGO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  <cell r="AB774">
            <v>953</v>
          </cell>
          <cell r="AC774">
            <v>8</v>
          </cell>
          <cell r="AD774" t="str">
            <v>GASTOS DE EJEC.IMP.S/TENENCIA REZAGO</v>
          </cell>
          <cell r="AE774">
            <v>0</v>
          </cell>
          <cell r="AF774">
            <v>0</v>
          </cell>
        </row>
        <row r="775">
          <cell r="A775">
            <v>95309</v>
          </cell>
          <cell r="B775">
            <v>953</v>
          </cell>
          <cell r="C775">
            <v>9</v>
          </cell>
          <cell r="D775" t="str">
            <v>MULTAS IMP.S/TENENCIA CTRL.OBLIG.REZAGO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T775">
            <v>0</v>
          </cell>
          <cell r="U775">
            <v>0</v>
          </cell>
          <cell r="X775">
            <v>0</v>
          </cell>
          <cell r="Y775">
            <v>0</v>
          </cell>
          <cell r="AB775">
            <v>953</v>
          </cell>
          <cell r="AC775">
            <v>9</v>
          </cell>
          <cell r="AD775" t="str">
            <v>MULTAS IMP.S/TENENCIA CTRL.OBLIG.REZAGO</v>
          </cell>
          <cell r="AE775">
            <v>0</v>
          </cell>
          <cell r="AF775">
            <v>0</v>
          </cell>
        </row>
        <row r="776">
          <cell r="A776">
            <v>95310</v>
          </cell>
          <cell r="B776">
            <v>953</v>
          </cell>
          <cell r="C776">
            <v>10</v>
          </cell>
          <cell r="D776" t="str">
            <v>ACT.IMP.S/TENENCIA VEHICULOS REZAGO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T776">
            <v>0</v>
          </cell>
          <cell r="U776">
            <v>0</v>
          </cell>
          <cell r="X776">
            <v>0</v>
          </cell>
          <cell r="Y776">
            <v>0</v>
          </cell>
          <cell r="AB776">
            <v>953</v>
          </cell>
          <cell r="AC776">
            <v>10</v>
          </cell>
          <cell r="AD776" t="str">
            <v>ACT.IMP.S/TENENCIA VEHICULOS REZAGO</v>
          </cell>
          <cell r="AE776">
            <v>0</v>
          </cell>
          <cell r="AF776">
            <v>0</v>
          </cell>
        </row>
        <row r="777">
          <cell r="A777">
            <v>95311</v>
          </cell>
          <cell r="B777">
            <v>953</v>
          </cell>
          <cell r="C777">
            <v>11</v>
          </cell>
          <cell r="D777" t="str">
            <v>ACT.IMP.S/TENENCIA MOTOCICLETAS REZAGO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T777">
            <v>0</v>
          </cell>
          <cell r="U777">
            <v>0</v>
          </cell>
          <cell r="X777">
            <v>0</v>
          </cell>
          <cell r="Y777">
            <v>0</v>
          </cell>
          <cell r="AB777">
            <v>953</v>
          </cell>
          <cell r="AC777">
            <v>11</v>
          </cell>
          <cell r="AD777" t="str">
            <v>ACT.IMP.S/TENENCIA MOTOCICLETAS REZAGO</v>
          </cell>
          <cell r="AE777">
            <v>0</v>
          </cell>
          <cell r="AF777">
            <v>0</v>
          </cell>
        </row>
        <row r="778">
          <cell r="A778">
            <v>95401</v>
          </cell>
          <cell r="B778">
            <v>954</v>
          </cell>
          <cell r="C778">
            <v>1</v>
          </cell>
          <cell r="D778" t="str">
            <v>INCENTIVOS POR ISAN REZAGO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T778">
            <v>0</v>
          </cell>
          <cell r="U778">
            <v>0</v>
          </cell>
          <cell r="X778">
            <v>0</v>
          </cell>
          <cell r="Y778">
            <v>0</v>
          </cell>
          <cell r="AB778">
            <v>954</v>
          </cell>
          <cell r="AC778">
            <v>1</v>
          </cell>
          <cell r="AD778" t="str">
            <v>INCENTIVOS POR ISAN REZAGO</v>
          </cell>
          <cell r="AE778">
            <v>0</v>
          </cell>
          <cell r="AF778">
            <v>0</v>
          </cell>
        </row>
        <row r="779">
          <cell r="A779">
            <v>95402</v>
          </cell>
          <cell r="B779">
            <v>954</v>
          </cell>
          <cell r="C779">
            <v>2</v>
          </cell>
          <cell r="D779" t="str">
            <v>RECARGOS DE ISAN REZAGO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T779">
            <v>0</v>
          </cell>
          <cell r="U779">
            <v>0</v>
          </cell>
          <cell r="X779">
            <v>0</v>
          </cell>
          <cell r="Y779">
            <v>0</v>
          </cell>
          <cell r="AB779">
            <v>954</v>
          </cell>
          <cell r="AC779">
            <v>2</v>
          </cell>
          <cell r="AD779" t="str">
            <v>RECARGOS DE ISAN REZAGO</v>
          </cell>
          <cell r="AE779">
            <v>0</v>
          </cell>
          <cell r="AF779">
            <v>0</v>
          </cell>
        </row>
        <row r="780">
          <cell r="A780">
            <v>95403</v>
          </cell>
          <cell r="B780">
            <v>954</v>
          </cell>
          <cell r="C780">
            <v>3</v>
          </cell>
          <cell r="D780" t="str">
            <v>SANCIONES ISAN REZAGO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T780">
            <v>0</v>
          </cell>
          <cell r="U780">
            <v>0</v>
          </cell>
          <cell r="X780">
            <v>0</v>
          </cell>
          <cell r="Y780">
            <v>0</v>
          </cell>
          <cell r="AB780">
            <v>954</v>
          </cell>
          <cell r="AC780">
            <v>3</v>
          </cell>
          <cell r="AD780" t="str">
            <v>SANCIONES ISAN REZAGO</v>
          </cell>
          <cell r="AE780">
            <v>0</v>
          </cell>
          <cell r="AF780">
            <v>0</v>
          </cell>
        </row>
        <row r="781">
          <cell r="A781">
            <v>95404</v>
          </cell>
          <cell r="B781">
            <v>954</v>
          </cell>
          <cell r="C781">
            <v>4</v>
          </cell>
          <cell r="D781" t="str">
            <v>ISAN PAGOS PROVISIONALES REZAGO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T781">
            <v>0</v>
          </cell>
          <cell r="U781">
            <v>0</v>
          </cell>
          <cell r="X781">
            <v>0</v>
          </cell>
          <cell r="Y781">
            <v>0</v>
          </cell>
          <cell r="AB781">
            <v>954</v>
          </cell>
          <cell r="AC781">
            <v>4</v>
          </cell>
          <cell r="AD781" t="str">
            <v>ISAN PAGOS PROVISIONALES REZAGO</v>
          </cell>
          <cell r="AE781">
            <v>0</v>
          </cell>
          <cell r="AF781">
            <v>0</v>
          </cell>
        </row>
        <row r="782">
          <cell r="A782">
            <v>95405</v>
          </cell>
          <cell r="B782">
            <v>954</v>
          </cell>
          <cell r="C782">
            <v>5</v>
          </cell>
          <cell r="D782" t="str">
            <v>ACTUALIZACION DE ISAN REZAGO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0</v>
          </cell>
          <cell r="AB782">
            <v>954</v>
          </cell>
          <cell r="AC782">
            <v>5</v>
          </cell>
          <cell r="AD782" t="str">
            <v>ACTUALIZACION DE ISAN REZAGO</v>
          </cell>
          <cell r="AE782">
            <v>0</v>
          </cell>
          <cell r="AF782">
            <v>0</v>
          </cell>
        </row>
        <row r="783">
          <cell r="A783">
            <v>95406</v>
          </cell>
          <cell r="B783">
            <v>954</v>
          </cell>
          <cell r="C783">
            <v>6</v>
          </cell>
          <cell r="D783" t="str">
            <v>DEV.IMP.S/AUTOMOVILES NUEVOS REZAGO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T783">
            <v>0</v>
          </cell>
          <cell r="U783">
            <v>0</v>
          </cell>
          <cell r="X783">
            <v>0</v>
          </cell>
          <cell r="Y783">
            <v>0</v>
          </cell>
          <cell r="AB783">
            <v>954</v>
          </cell>
          <cell r="AC783">
            <v>6</v>
          </cell>
          <cell r="AD783" t="str">
            <v>DEV.IMP.S/AUTOMOVILES NUEVOS REZAGO</v>
          </cell>
          <cell r="AE783">
            <v>0</v>
          </cell>
          <cell r="AF783">
            <v>0</v>
          </cell>
        </row>
        <row r="784">
          <cell r="A784">
            <v>95407</v>
          </cell>
          <cell r="B784">
            <v>954</v>
          </cell>
          <cell r="C784">
            <v>7</v>
          </cell>
          <cell r="D784" t="str">
            <v>ACT.E INT'S POR DEV.ISAN REZAGO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T784">
            <v>0</v>
          </cell>
          <cell r="U784">
            <v>0</v>
          </cell>
          <cell r="X784">
            <v>0</v>
          </cell>
          <cell r="Y784">
            <v>0</v>
          </cell>
          <cell r="AB784">
            <v>954</v>
          </cell>
          <cell r="AC784">
            <v>7</v>
          </cell>
          <cell r="AD784" t="str">
            <v>ACT.E INT'S POR DEV.ISAN REZAGO</v>
          </cell>
          <cell r="AE784">
            <v>0</v>
          </cell>
          <cell r="AF784">
            <v>0</v>
          </cell>
        </row>
        <row r="785">
          <cell r="A785">
            <v>95408</v>
          </cell>
          <cell r="B785">
            <v>954</v>
          </cell>
          <cell r="C785">
            <v>8</v>
          </cell>
          <cell r="D785" t="str">
            <v>GASTOS DE EJECUCION ISAN REZAGO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T785">
            <v>0</v>
          </cell>
          <cell r="U785">
            <v>0</v>
          </cell>
          <cell r="X785">
            <v>0</v>
          </cell>
          <cell r="Y785">
            <v>0</v>
          </cell>
          <cell r="AB785">
            <v>954</v>
          </cell>
          <cell r="AC785">
            <v>8</v>
          </cell>
          <cell r="AD785" t="str">
            <v>GASTOS DE EJECUCION ISAN REZAGO</v>
          </cell>
          <cell r="AE785">
            <v>0</v>
          </cell>
          <cell r="AF785">
            <v>0</v>
          </cell>
        </row>
        <row r="786">
          <cell r="A786">
            <v>95409</v>
          </cell>
          <cell r="B786">
            <v>954</v>
          </cell>
          <cell r="C786">
            <v>9</v>
          </cell>
          <cell r="D786" t="str">
            <v>HONORARIOS DE EJECUCION ISAN REZAGO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T786">
            <v>0</v>
          </cell>
          <cell r="U786">
            <v>0</v>
          </cell>
          <cell r="X786">
            <v>0</v>
          </cell>
          <cell r="Y786">
            <v>0</v>
          </cell>
          <cell r="AB786">
            <v>954</v>
          </cell>
          <cell r="AC786">
            <v>9</v>
          </cell>
          <cell r="AD786" t="str">
            <v>HONORARIOS DE EJECUCION ISAN REZAGO</v>
          </cell>
          <cell r="AE786">
            <v>0</v>
          </cell>
          <cell r="AF786">
            <v>0</v>
          </cell>
        </row>
        <row r="787">
          <cell r="A787">
            <v>95410</v>
          </cell>
          <cell r="B787">
            <v>954</v>
          </cell>
          <cell r="C787">
            <v>10</v>
          </cell>
          <cell r="D787" t="str">
            <v>MULTAS POR AUTOCORRECION ISAN REZAGO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T787">
            <v>0</v>
          </cell>
          <cell r="U787">
            <v>0</v>
          </cell>
          <cell r="X787">
            <v>0</v>
          </cell>
          <cell r="Y787">
            <v>0</v>
          </cell>
          <cell r="AB787">
            <v>954</v>
          </cell>
          <cell r="AC787">
            <v>10</v>
          </cell>
          <cell r="AD787" t="str">
            <v>MULTAS POR AUTOCORRECION ISAN REZAGO</v>
          </cell>
          <cell r="AE787">
            <v>0</v>
          </cell>
          <cell r="AF787">
            <v>0</v>
          </cell>
        </row>
        <row r="788">
          <cell r="A788">
            <v>95411</v>
          </cell>
          <cell r="B788">
            <v>954</v>
          </cell>
          <cell r="C788">
            <v>11</v>
          </cell>
          <cell r="D788" t="str">
            <v>FONDO DE COMPENSACION DEL ISAN REZAGO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T788">
            <v>0</v>
          </cell>
          <cell r="U788">
            <v>0</v>
          </cell>
          <cell r="X788">
            <v>0</v>
          </cell>
          <cell r="Y788">
            <v>0</v>
          </cell>
          <cell r="AB788">
            <v>954</v>
          </cell>
          <cell r="AC788">
            <v>11</v>
          </cell>
          <cell r="AD788" t="str">
            <v>FONDO DE COMPENSACION DEL ISAN REZAGO</v>
          </cell>
          <cell r="AE788">
            <v>0</v>
          </cell>
          <cell r="AF788">
            <v>0</v>
          </cell>
        </row>
        <row r="789">
          <cell r="A789">
            <v>99999</v>
          </cell>
          <cell r="B789">
            <v>999</v>
          </cell>
          <cell r="C789">
            <v>99</v>
          </cell>
          <cell r="D789" t="str">
            <v>TOTAL DEUDORES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T789">
            <v>0</v>
          </cell>
          <cell r="U789">
            <v>0</v>
          </cell>
          <cell r="X789">
            <v>0</v>
          </cell>
          <cell r="Y789">
            <v>0</v>
          </cell>
          <cell r="AB789">
            <v>0</v>
          </cell>
          <cell r="AC789">
            <v>0</v>
          </cell>
          <cell r="AD789" t="str">
            <v>TOTAL DEUDORES</v>
          </cell>
          <cell r="AE789">
            <v>0</v>
          </cell>
          <cell r="AF789">
            <v>0</v>
          </cell>
        </row>
        <row r="790">
          <cell r="D790" t="str">
            <v>TOTAL NO PRESUPUESTAL</v>
          </cell>
          <cell r="E790">
            <v>1276706642.1600001</v>
          </cell>
          <cell r="F790">
            <v>-10316774.949999999</v>
          </cell>
          <cell r="G790">
            <v>410896296.75</v>
          </cell>
          <cell r="H790">
            <v>1677286163.96</v>
          </cell>
          <cell r="I790">
            <v>-317830153.04000002</v>
          </cell>
          <cell r="J790">
            <v>56476039.640000001</v>
          </cell>
          <cell r="K790">
            <v>-175042685.74000001</v>
          </cell>
          <cell r="L790">
            <v>-436396799.14000005</v>
          </cell>
          <cell r="M790">
            <v>37451236.369999997</v>
          </cell>
          <cell r="N790">
            <v>21031758.390000001</v>
          </cell>
          <cell r="O790">
            <v>1173228797.71</v>
          </cell>
          <cell r="P790">
            <v>1231711792.47</v>
          </cell>
          <cell r="T790">
            <v>0</v>
          </cell>
          <cell r="U790">
            <v>2472601157.29</v>
          </cell>
          <cell r="X790">
            <v>0</v>
          </cell>
          <cell r="Y790">
            <v>2472601157.29</v>
          </cell>
          <cell r="AB790">
            <v>0</v>
          </cell>
          <cell r="AC790">
            <v>0</v>
          </cell>
          <cell r="AD790" t="str">
            <v>TOTAL NO PRESUPUESTAL</v>
          </cell>
          <cell r="AE790">
            <v>1173228797.71</v>
          </cell>
          <cell r="AF790">
            <v>2472601157.29</v>
          </cell>
        </row>
        <row r="791">
          <cell r="D791" t="str">
            <v>TOTAL GENERAL</v>
          </cell>
          <cell r="E791">
            <v>5341109174.6400003</v>
          </cell>
          <cell r="F791">
            <v>3871313892.4099998</v>
          </cell>
          <cell r="G791">
            <v>4856544789.3599997</v>
          </cell>
          <cell r="H791">
            <v>14068967856.41</v>
          </cell>
          <cell r="I791">
            <v>3586253112.5700002</v>
          </cell>
          <cell r="J791">
            <v>4055691327.6399999</v>
          </cell>
          <cell r="K791">
            <v>7209349606.3299999</v>
          </cell>
          <cell r="L791">
            <v>14851294046.540001</v>
          </cell>
          <cell r="M791">
            <v>4789889777.1000004</v>
          </cell>
          <cell r="N791">
            <v>4809407706.1099997</v>
          </cell>
          <cell r="O791">
            <v>5174820060.2299995</v>
          </cell>
          <cell r="P791">
            <v>14774117543.439999</v>
          </cell>
          <cell r="T791">
            <v>0</v>
          </cell>
          <cell r="U791">
            <v>43694379446.389999</v>
          </cell>
          <cell r="X791">
            <v>0</v>
          </cell>
          <cell r="Y791">
            <v>43694379446.389999</v>
          </cell>
          <cell r="AB791">
            <v>0</v>
          </cell>
          <cell r="AC791">
            <v>0</v>
          </cell>
          <cell r="AD791" t="str">
            <v>TOTAL GENERAL</v>
          </cell>
          <cell r="AE791">
            <v>5174820060.2299995</v>
          </cell>
          <cell r="AF791">
            <v>43694379446.389999</v>
          </cell>
        </row>
        <row r="793">
          <cell r="X793">
            <v>-33517688.689999104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SOL ($)"/>
      <sheetName val="PSOL (U)"/>
      <sheetName val="PAGBACO NVO"/>
      <sheetName val="PAG X ORG"/>
      <sheetName val="speuas"/>
      <sheetName val="speuas (2)"/>
      <sheetName val="PA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RELACION DE RECURSOS REQUERIDOS PARA ATENDER EL SERVICIO DE LA DEUDA DEL GENL Y SUS ENTIDADES PARAESTATALES</v>
          </cell>
        </row>
        <row r="4">
          <cell r="B4" t="str">
            <v>DEL 27 y 31 DE JULIO DEL 2000</v>
          </cell>
        </row>
        <row r="6">
          <cell r="B6" t="str">
            <v>Nombre del Banco Receptor</v>
          </cell>
          <cell r="C6" t="str">
            <v>Nombre de la Plaza (Número)</v>
          </cell>
          <cell r="D6" t="str">
            <v>Sucursal</v>
          </cell>
          <cell r="E6" t="str">
            <v>Referencia</v>
          </cell>
          <cell r="F6" t="str">
            <v>Número de Cuenta</v>
          </cell>
          <cell r="G6" t="str">
            <v>Beneficiario</v>
          </cell>
          <cell r="H6" t="str">
            <v>Cantidad Moneda Nacional</v>
          </cell>
        </row>
        <row r="7">
          <cell r="B7" t="str">
            <v xml:space="preserve">BITAL </v>
          </cell>
          <cell r="C7" t="str">
            <v>Madero Ote.</v>
          </cell>
          <cell r="D7">
            <v>528</v>
          </cell>
          <cell r="F7">
            <v>4100437301</v>
          </cell>
          <cell r="G7" t="str">
            <v>S.T.C. Metrorrey</v>
          </cell>
          <cell r="H7">
            <v>0</v>
          </cell>
        </row>
        <row r="8">
          <cell r="B8" t="str">
            <v>Banorte, S.A.</v>
          </cell>
          <cell r="C8" t="str">
            <v>Gran Plaza</v>
          </cell>
          <cell r="D8">
            <v>51</v>
          </cell>
          <cell r="F8" t="str">
            <v>051-35609-8</v>
          </cell>
          <cell r="G8" t="str">
            <v>S.T.C. Metrorrey</v>
          </cell>
          <cell r="H8">
            <v>0</v>
          </cell>
        </row>
        <row r="9">
          <cell r="B9" t="str">
            <v>Banamex</v>
          </cell>
          <cell r="C9" t="str">
            <v>Pino Suarez</v>
          </cell>
          <cell r="D9">
            <v>186</v>
          </cell>
          <cell r="F9" t="str">
            <v>0186-740579-4</v>
          </cell>
          <cell r="G9" t="str">
            <v>S.T.C. Metrorrey</v>
          </cell>
          <cell r="H9">
            <v>0</v>
          </cell>
        </row>
        <row r="10">
          <cell r="B10" t="str">
            <v>Bancomer</v>
          </cell>
          <cell r="C10" t="str">
            <v>Monterrey (003)</v>
          </cell>
          <cell r="D10">
            <v>17</v>
          </cell>
          <cell r="F10" t="str">
            <v>0282172-6</v>
          </cell>
          <cell r="G10" t="str">
            <v>Banobras S. N. C.</v>
          </cell>
          <cell r="H10">
            <v>0</v>
          </cell>
        </row>
        <row r="11">
          <cell r="F11" t="str">
            <v>GENL-Metrorrey</v>
          </cell>
          <cell r="H11">
            <v>0</v>
          </cell>
        </row>
        <row r="14">
          <cell r="I14" t="str">
            <v>Cantidad en Moneda Nacional</v>
          </cell>
          <cell r="J14" t="str">
            <v>Fecha</v>
          </cell>
        </row>
        <row r="15">
          <cell r="I15">
            <v>3170581.1689859247</v>
          </cell>
          <cell r="J15">
            <v>36734</v>
          </cell>
        </row>
        <row r="17">
          <cell r="I17">
            <v>5140584.6939011039</v>
          </cell>
          <cell r="J17">
            <v>36734</v>
          </cell>
        </row>
        <row r="19">
          <cell r="I19">
            <v>181434.21978189421</v>
          </cell>
          <cell r="J19">
            <v>36734</v>
          </cell>
        </row>
        <row r="21">
          <cell r="I21">
            <v>3925398.0906031779</v>
          </cell>
          <cell r="J21">
            <v>36738</v>
          </cell>
        </row>
        <row r="23">
          <cell r="I23">
            <v>516221.91998615104</v>
          </cell>
          <cell r="J23">
            <v>36734</v>
          </cell>
        </row>
        <row r="25">
          <cell r="I25">
            <v>122881.41088695395</v>
          </cell>
          <cell r="J25">
            <v>36734</v>
          </cell>
        </row>
        <row r="26">
          <cell r="I26">
            <v>126857.45348398152</v>
          </cell>
          <cell r="J26">
            <v>36734</v>
          </cell>
        </row>
        <row r="27">
          <cell r="I27">
            <v>91582.291268554021</v>
          </cell>
          <cell r="J27">
            <v>36734</v>
          </cell>
        </row>
        <row r="28">
          <cell r="I28">
            <v>61796.378516287805</v>
          </cell>
          <cell r="J28">
            <v>36734</v>
          </cell>
        </row>
        <row r="30">
          <cell r="I30">
            <v>522849.46145054069</v>
          </cell>
          <cell r="J30">
            <v>36734</v>
          </cell>
        </row>
        <row r="31">
          <cell r="I31">
            <v>13860187.088864572</v>
          </cell>
        </row>
        <row r="33">
          <cell r="I33">
            <v>59060995.908047795</v>
          </cell>
          <cell r="K33">
            <v>0</v>
          </cell>
        </row>
      </sheetData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 de Datos"/>
      <sheetName val="01.Enero"/>
      <sheetName val="02.Febrero"/>
      <sheetName val="03.Marzo"/>
      <sheetName val="04.Abril"/>
      <sheetName val="05.Mayo"/>
      <sheetName val="06.Junio"/>
      <sheetName val="07.Julio"/>
      <sheetName val="08.Agosto"/>
      <sheetName val="09.Septiembre"/>
      <sheetName val="10.Octubre"/>
      <sheetName val="11.Noviembre"/>
      <sheetName val="1erTrimestre"/>
      <sheetName val="Compa"/>
      <sheetName val="2DOTrimestre"/>
      <sheetName val="3ERTrimestre "/>
      <sheetName val="Base de Datos Final"/>
      <sheetName val="2doTrimestre(VERIF)"/>
      <sheetName val="3erTrimestre(VERIF)"/>
      <sheetName val="Base de Datos Egresos 2018 All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DIF. CATALOGO PRESUP "/>
      <sheetName val="MODIF. CATALOGO CONTAB(14 DIG)"/>
      <sheetName val="MODIF.MATRIZ CONVERSION(14 DIG)"/>
    </sheetNames>
    <sheetDataSet>
      <sheetData sheetId="0" refreshError="1"/>
      <sheetData sheetId="1" refreshError="1"/>
      <sheetData sheetId="2" refreshError="1">
        <row r="1">
          <cell r="A1" t="str">
            <v>DIRECCION DE CONTABILIDAD Y CUENTA PUBLICA</v>
          </cell>
          <cell r="G1" t="str">
            <v>ACTUALIZACION 31-MARZO-12</v>
          </cell>
        </row>
        <row r="2">
          <cell r="A2" t="str">
            <v>MATRIZ DE CONVERSION</v>
          </cell>
        </row>
        <row r="3">
          <cell r="A3" t="str">
            <v>PARTIDA PRESUPUESTAL ACTUAL SOLO PARA IDENTIFICACION</v>
          </cell>
          <cell r="D3" t="str">
            <v>NIVEL 1 RUBRO  1 DIGITO</v>
          </cell>
          <cell r="E3" t="str">
            <v>NIVEL 2 TIPO  1 DIGITO</v>
          </cell>
          <cell r="F3" t="str">
            <v>NIVEL 3 CLASE  1 DIGITO</v>
          </cell>
          <cell r="G3" t="str">
            <v xml:space="preserve">NIVEL 4  Y  5 CONCEPTO /SRIA 2 DIGITOS </v>
          </cell>
        </row>
        <row r="4">
          <cell r="B4" t="str">
            <v>INGRESOS</v>
          </cell>
        </row>
        <row r="5">
          <cell r="B5">
            <v>1</v>
          </cell>
          <cell r="C5" t="str">
            <v>41100-00-0000-000</v>
          </cell>
          <cell r="D5" t="str">
            <v>IMPUESTOS</v>
          </cell>
        </row>
        <row r="6">
          <cell r="B6">
            <v>11</v>
          </cell>
          <cell r="C6" t="str">
            <v>41110-00-0000-000</v>
          </cell>
          <cell r="E6" t="str">
            <v>IMPUESTOS SOBRE LOS INGRESOS</v>
          </cell>
        </row>
        <row r="7">
          <cell r="B7" t="str">
            <v>111</v>
          </cell>
          <cell r="C7" t="str">
            <v>41110-01-0000-000</v>
          </cell>
          <cell r="F7" t="str">
            <v>IMPUESTO POR OBTENCION DE PREMIOS</v>
          </cell>
        </row>
        <row r="8">
          <cell r="A8">
            <v>12700</v>
          </cell>
          <cell r="B8" t="str">
            <v>11101</v>
          </cell>
          <cell r="C8" t="str">
            <v>41110-01-0001-000</v>
          </cell>
          <cell r="G8" t="str">
            <v>IMPUESTO POR OBTENCION DE PREMIOS</v>
          </cell>
          <cell r="H8">
            <v>1</v>
          </cell>
        </row>
        <row r="9">
          <cell r="A9">
            <v>13003</v>
          </cell>
          <cell r="B9" t="str">
            <v>11102</v>
          </cell>
          <cell r="C9" t="str">
            <v>41110-01-0002-000</v>
          </cell>
          <cell r="G9" t="str">
            <v>DEVOLUCION POR IMPUESTO POR OBTENCION PREMIOS</v>
          </cell>
          <cell r="H9">
            <v>2</v>
          </cell>
        </row>
        <row r="11">
          <cell r="B11">
            <v>12</v>
          </cell>
          <cell r="C11" t="str">
            <v>41120-00-0000-000</v>
          </cell>
          <cell r="E11" t="str">
            <v>IMPUESTOS SOBRE EL PATRIMONIO</v>
          </cell>
        </row>
        <row r="12">
          <cell r="A12">
            <v>14000</v>
          </cell>
          <cell r="B12">
            <v>12100</v>
          </cell>
          <cell r="C12" t="str">
            <v>41120-01-0000-000</v>
          </cell>
          <cell r="G12" t="str">
            <v>IMPUESTO SOBRE TENENCIA LEY HACIENDA ESTATAL</v>
          </cell>
        </row>
        <row r="13">
          <cell r="A13">
            <v>14001</v>
          </cell>
          <cell r="B13">
            <v>12101</v>
          </cell>
          <cell r="C13" t="str">
            <v>41120-01-0001-000</v>
          </cell>
          <cell r="G13" t="str">
            <v>IMP. S/TENENCIA LHE AUTOS PASAJEROS</v>
          </cell>
          <cell r="H13">
            <v>3</v>
          </cell>
        </row>
        <row r="14">
          <cell r="A14">
            <v>14003</v>
          </cell>
          <cell r="B14">
            <v>12103</v>
          </cell>
          <cell r="C14" t="str">
            <v>41120-01-0002-000</v>
          </cell>
          <cell r="G14" t="str">
            <v>ACTUALIZACION IST LHE AUTOS PASAJEROS</v>
          </cell>
          <cell r="H14">
            <v>4</v>
          </cell>
        </row>
        <row r="15">
          <cell r="A15">
            <v>14004</v>
          </cell>
          <cell r="B15">
            <v>12104</v>
          </cell>
          <cell r="C15" t="str">
            <v>41120-01-0003-000</v>
          </cell>
          <cell r="G15" t="str">
            <v>IMP. S/TENENCIA LHE AUTOS PASAJEROS REZAGO</v>
          </cell>
          <cell r="H15">
            <v>5</v>
          </cell>
        </row>
        <row r="16">
          <cell r="A16">
            <v>14006</v>
          </cell>
          <cell r="B16">
            <v>12106</v>
          </cell>
          <cell r="C16" t="str">
            <v>41120-01-0004-000</v>
          </cell>
          <cell r="G16" t="str">
            <v>ACTUALIZACION IST LHE AUTOS PASAJEROS REZAGO</v>
          </cell>
          <cell r="H16">
            <v>6</v>
          </cell>
        </row>
        <row r="17">
          <cell r="A17">
            <v>14011</v>
          </cell>
          <cell r="B17">
            <v>12111</v>
          </cell>
          <cell r="C17" t="str">
            <v>41120-01-0005-000</v>
          </cell>
          <cell r="G17" t="str">
            <v>IMP. S/TENENCIA LHE AUTOS CARGA</v>
          </cell>
          <cell r="H17">
            <v>7</v>
          </cell>
        </row>
        <row r="18">
          <cell r="A18">
            <v>14013</v>
          </cell>
          <cell r="B18">
            <v>12113</v>
          </cell>
          <cell r="C18" t="str">
            <v>41120-01-0006-000</v>
          </cell>
          <cell r="G18" t="str">
            <v>ACTUALIZACION IST LHE AUTOS CARGA</v>
          </cell>
          <cell r="H18">
            <v>8</v>
          </cell>
        </row>
        <row r="19">
          <cell r="A19">
            <v>14014</v>
          </cell>
          <cell r="B19">
            <v>12114</v>
          </cell>
          <cell r="C19" t="str">
            <v>41120-01-0007-000</v>
          </cell>
          <cell r="G19" t="str">
            <v>IMP. S/TENENCIA LHE AUTOS CARGA REZAGO</v>
          </cell>
          <cell r="H19">
            <v>9</v>
          </cell>
        </row>
        <row r="20">
          <cell r="A20">
            <v>14016</v>
          </cell>
          <cell r="B20">
            <v>12116</v>
          </cell>
          <cell r="C20" t="str">
            <v>41120-01-0008-000</v>
          </cell>
          <cell r="G20" t="str">
            <v>ACTUALIZACION IST LHE AUTOS CARGA REZAGO</v>
          </cell>
          <cell r="H20">
            <v>10</v>
          </cell>
        </row>
        <row r="21">
          <cell r="A21">
            <v>14021</v>
          </cell>
          <cell r="B21">
            <v>12121</v>
          </cell>
          <cell r="C21" t="str">
            <v>41120-01-0009-000</v>
          </cell>
          <cell r="G21" t="str">
            <v>IMP. S/TENENCIA LHE MOTOCICLETAS</v>
          </cell>
          <cell r="H21">
            <v>11</v>
          </cell>
        </row>
        <row r="22">
          <cell r="A22">
            <v>14023</v>
          </cell>
          <cell r="B22">
            <v>12123</v>
          </cell>
          <cell r="C22" t="str">
            <v>41120-01-0010-000</v>
          </cell>
          <cell r="G22" t="str">
            <v>ACTUALIZACION IST LHE MOTOCICLETAS</v>
          </cell>
          <cell r="H22">
            <v>12</v>
          </cell>
        </row>
        <row r="23">
          <cell r="A23">
            <v>14026</v>
          </cell>
          <cell r="B23">
            <v>12126</v>
          </cell>
          <cell r="C23" t="str">
            <v>41120-01-0011-000</v>
          </cell>
          <cell r="G23" t="str">
            <v>IMP. S/TENENCIA LHE MOTOCICLETAS REZAGO</v>
          </cell>
          <cell r="H23">
            <v>13</v>
          </cell>
        </row>
        <row r="24">
          <cell r="A24">
            <v>14028</v>
          </cell>
          <cell r="B24">
            <v>12128</v>
          </cell>
          <cell r="C24" t="str">
            <v>41120-01-0012-000</v>
          </cell>
          <cell r="G24" t="str">
            <v>ACTUALIZACION IST LHE MOTOCICLETAS REZAGO</v>
          </cell>
          <cell r="H24">
            <v>14</v>
          </cell>
        </row>
        <row r="25">
          <cell r="A25">
            <v>14031</v>
          </cell>
          <cell r="B25">
            <v>12131</v>
          </cell>
          <cell r="C25" t="str">
            <v>41120-01-0013-000</v>
          </cell>
          <cell r="G25" t="str">
            <v>IMP. S/TENENCIA LHE AERONAVES</v>
          </cell>
          <cell r="H25">
            <v>15</v>
          </cell>
        </row>
        <row r="26">
          <cell r="A26">
            <v>14033</v>
          </cell>
          <cell r="B26">
            <v>12133</v>
          </cell>
          <cell r="C26" t="str">
            <v>41120-01-0014-000</v>
          </cell>
          <cell r="G26" t="str">
            <v>ACTUALIZACION IST LHE AERONAVES</v>
          </cell>
          <cell r="H26">
            <v>16</v>
          </cell>
        </row>
        <row r="27">
          <cell r="A27">
            <v>14034</v>
          </cell>
          <cell r="B27">
            <v>12134</v>
          </cell>
          <cell r="C27" t="str">
            <v>41120-01-0015-000</v>
          </cell>
          <cell r="G27" t="str">
            <v>IMP. S/TENENCIA LHE AERONAVES REZAGO</v>
          </cell>
          <cell r="H27">
            <v>17</v>
          </cell>
        </row>
        <row r="28">
          <cell r="A28">
            <v>14036</v>
          </cell>
          <cell r="B28">
            <v>12136</v>
          </cell>
          <cell r="C28" t="str">
            <v>41120-01-0016-000</v>
          </cell>
          <cell r="G28" t="str">
            <v>ACTUALIZACION IST LHE AERONAVES REZAGO</v>
          </cell>
          <cell r="H28">
            <v>18</v>
          </cell>
        </row>
        <row r="29">
          <cell r="A29">
            <v>14041</v>
          </cell>
          <cell r="B29">
            <v>12141</v>
          </cell>
          <cell r="C29" t="str">
            <v>41120-01-0017-000</v>
          </cell>
          <cell r="G29" t="str">
            <v>IMP. S/TENENCIA LHE EMBARCACIONES</v>
          </cell>
          <cell r="H29">
            <v>19</v>
          </cell>
        </row>
        <row r="30">
          <cell r="A30">
            <v>14043</v>
          </cell>
          <cell r="B30">
            <v>12143</v>
          </cell>
          <cell r="C30" t="str">
            <v>41120-01-0018-000</v>
          </cell>
          <cell r="G30" t="str">
            <v>ACTUALIZACION IST LHE EMBARCACIONES</v>
          </cell>
          <cell r="H30">
            <v>20</v>
          </cell>
        </row>
        <row r="31">
          <cell r="A31">
            <v>14044</v>
          </cell>
          <cell r="B31">
            <v>12144</v>
          </cell>
          <cell r="C31" t="str">
            <v>41120-01-0019-000</v>
          </cell>
          <cell r="G31" t="str">
            <v>IMP. S/TENENCIA LHE EMBARCACIONES REZAGO</v>
          </cell>
          <cell r="H31">
            <v>21</v>
          </cell>
        </row>
        <row r="32">
          <cell r="A32">
            <v>14046</v>
          </cell>
          <cell r="B32">
            <v>12146</v>
          </cell>
          <cell r="C32" t="str">
            <v>41120-01-0020-000</v>
          </cell>
          <cell r="G32" t="str">
            <v>ACTUALIZACION IST LHE EMBARCACIONES REZAGO</v>
          </cell>
          <cell r="H32">
            <v>22</v>
          </cell>
        </row>
        <row r="33">
          <cell r="A33">
            <v>14051</v>
          </cell>
          <cell r="B33">
            <v>12151</v>
          </cell>
          <cell r="C33" t="str">
            <v>41120-01-0021-000</v>
          </cell>
          <cell r="G33" t="str">
            <v>DEVOLUCION IMP.S/TENENCIA LHE</v>
          </cell>
          <cell r="H33">
            <v>23</v>
          </cell>
        </row>
        <row r="34">
          <cell r="A34">
            <v>14052</v>
          </cell>
          <cell r="B34">
            <v>12152</v>
          </cell>
          <cell r="C34" t="str">
            <v>41120-01-0022-000</v>
          </cell>
          <cell r="G34" t="str">
            <v>ACT. E INTS. DEVOLUCION IMP.TENENCIA LHE</v>
          </cell>
          <cell r="H34">
            <v>24</v>
          </cell>
        </row>
        <row r="35">
          <cell r="A35">
            <v>14053</v>
          </cell>
          <cell r="B35">
            <v>12153</v>
          </cell>
          <cell r="C35" t="str">
            <v>41120-01-0023-000</v>
          </cell>
          <cell r="G35" t="str">
            <v>DEVOLUCION IMP.TENENCIA LHE REZAGO</v>
          </cell>
          <cell r="H35">
            <v>25</v>
          </cell>
        </row>
        <row r="36">
          <cell r="A36">
            <v>14054</v>
          </cell>
          <cell r="B36">
            <v>12154</v>
          </cell>
          <cell r="C36" t="str">
            <v>41120-01-0024-000</v>
          </cell>
          <cell r="G36" t="str">
            <v>ACT. E INTS. DEVOLUCION IMP.TENENCIA LHE REZAGO</v>
          </cell>
          <cell r="H36">
            <v>26</v>
          </cell>
        </row>
        <row r="37">
          <cell r="A37">
            <v>14055</v>
          </cell>
          <cell r="B37">
            <v>12155</v>
          </cell>
          <cell r="C37" t="str">
            <v>41120-01-0025-000</v>
          </cell>
          <cell r="G37" t="str">
            <v>APOYO TENENCIA LHE</v>
          </cell>
          <cell r="H37">
            <v>27</v>
          </cell>
        </row>
        <row r="38">
          <cell r="A38">
            <v>14065</v>
          </cell>
          <cell r="B38">
            <v>12165</v>
          </cell>
          <cell r="C38" t="str">
            <v>41120-01-0035-000</v>
          </cell>
          <cell r="G38" t="str">
            <v>SUBSIDIO TENENCIA LHE POR ROBO</v>
          </cell>
          <cell r="H38">
            <v>28</v>
          </cell>
        </row>
        <row r="39">
          <cell r="A39">
            <v>14066</v>
          </cell>
          <cell r="B39">
            <v>12166</v>
          </cell>
          <cell r="C39" t="str">
            <v>41120-01-0036-000</v>
          </cell>
          <cell r="G39" t="str">
            <v>SUBSIDIO TENENCIA LHE POR PERDIDA</v>
          </cell>
          <cell r="H39">
            <v>29</v>
          </cell>
        </row>
        <row r="41">
          <cell r="B41">
            <v>13</v>
          </cell>
          <cell r="C41" t="str">
            <v>41130-00-0000-000</v>
          </cell>
          <cell r="E41" t="str">
            <v>IMPUESTOS SOBRE LA PRODUCCION, EL CONSUMO Y LAS TRANSACCIONES</v>
          </cell>
        </row>
        <row r="42">
          <cell r="B42">
            <v>131</v>
          </cell>
          <cell r="C42" t="str">
            <v>41130-01-0000-000</v>
          </cell>
          <cell r="F42" t="str">
            <v>IMPUESTO SOBRE HOSPEDAJE</v>
          </cell>
        </row>
        <row r="43">
          <cell r="A43">
            <v>12600</v>
          </cell>
          <cell r="B43">
            <v>13101</v>
          </cell>
          <cell r="C43" t="str">
            <v>41130-01-0001-000</v>
          </cell>
          <cell r="G43" t="str">
            <v xml:space="preserve">IMPUESTO SOBRE HOSPEDAJE  </v>
          </cell>
          <cell r="H43">
            <v>30</v>
          </cell>
        </row>
        <row r="44">
          <cell r="A44">
            <v>13102</v>
          </cell>
          <cell r="B44">
            <v>13102</v>
          </cell>
          <cell r="C44" t="str">
            <v>41130-01-0002-000</v>
          </cell>
          <cell r="G44" t="str">
            <v>SUBSIDIO IMPUESTO SOBRE HOSPEDAJE</v>
          </cell>
          <cell r="H44">
            <v>31</v>
          </cell>
        </row>
        <row r="45">
          <cell r="A45">
            <v>12603</v>
          </cell>
          <cell r="B45">
            <v>13103</v>
          </cell>
          <cell r="C45" t="str">
            <v>41130-01-0003-000</v>
          </cell>
          <cell r="G45" t="str">
            <v>ACTUALIZACION IMPUESTO SOBRE HOSPEDAJE</v>
          </cell>
          <cell r="H45">
            <v>32</v>
          </cell>
        </row>
        <row r="47">
          <cell r="B47">
            <v>132</v>
          </cell>
          <cell r="C47" t="str">
            <v>41130-02-0000-000</v>
          </cell>
          <cell r="F47" t="str">
            <v>IMPUESTO SOBRE TRANSMISION DE PROPIEDAD DE VEHICULOS</v>
          </cell>
        </row>
        <row r="48">
          <cell r="A48">
            <v>12900</v>
          </cell>
          <cell r="B48">
            <v>13201</v>
          </cell>
          <cell r="C48" t="str">
            <v>41130-02-0001-000</v>
          </cell>
          <cell r="G48" t="str">
            <v>IMPUESTO SOBRE TRANSMISION DE PROPIEDAD DE VEHICULOS</v>
          </cell>
          <cell r="H48">
            <v>33</v>
          </cell>
        </row>
        <row r="49">
          <cell r="A49">
            <v>12901</v>
          </cell>
          <cell r="B49">
            <v>13202</v>
          </cell>
          <cell r="C49" t="str">
            <v>41130-02-0002-000</v>
          </cell>
          <cell r="G49" t="str">
            <v>IMPUESTO S/ TRANSMISION DE PROP.DE VEH.X REQUERIMIENTO</v>
          </cell>
          <cell r="H49">
            <v>34</v>
          </cell>
        </row>
        <row r="50">
          <cell r="A50">
            <v>13010</v>
          </cell>
          <cell r="B50">
            <v>13203</v>
          </cell>
          <cell r="C50" t="str">
            <v>41130-02-0003-000</v>
          </cell>
          <cell r="G50" t="str">
            <v>DEVOLUCION IMP.SOBRE TRANMISION DE PROP.DE VEHICULOS DE MOTOR</v>
          </cell>
          <cell r="H50">
            <v>35</v>
          </cell>
        </row>
        <row r="51">
          <cell r="A51">
            <v>13005</v>
          </cell>
          <cell r="B51">
            <v>13204</v>
          </cell>
          <cell r="C51" t="str">
            <v>41130-02-0004-000</v>
          </cell>
          <cell r="G51" t="str">
            <v>ACT.E INTS.POR DEV.IMP.S/ TRANSMISION DE PROP.DE VEH.</v>
          </cell>
          <cell r="H51">
            <v>36</v>
          </cell>
        </row>
        <row r="53">
          <cell r="B53">
            <v>14</v>
          </cell>
          <cell r="C53" t="str">
            <v>41140-00-0000-000</v>
          </cell>
          <cell r="E53" t="str">
            <v>IMPUESTOS AL COMERCIO EXTERIOR</v>
          </cell>
        </row>
        <row r="55">
          <cell r="B55">
            <v>15</v>
          </cell>
          <cell r="C55" t="str">
            <v>41150-00-0000-000</v>
          </cell>
          <cell r="E55" t="str">
            <v>IMPUESTOS SOBRE NOMINAS Y ASIMILABLES</v>
          </cell>
        </row>
        <row r="56">
          <cell r="B56">
            <v>151</v>
          </cell>
          <cell r="C56" t="str">
            <v>41150-01-0000-000</v>
          </cell>
          <cell r="F56" t="str">
            <v>IMPUESTO SOBRE NOMINAS</v>
          </cell>
        </row>
        <row r="57">
          <cell r="A57">
            <v>12500</v>
          </cell>
          <cell r="B57">
            <v>15101</v>
          </cell>
          <cell r="C57" t="str">
            <v>41150-01-0001-000</v>
          </cell>
          <cell r="G57" t="str">
            <v>IMPUESTO SOBRE NOMINAS</v>
          </cell>
          <cell r="H57">
            <v>37</v>
          </cell>
        </row>
        <row r="58">
          <cell r="A58">
            <v>12501</v>
          </cell>
          <cell r="B58">
            <v>15102</v>
          </cell>
          <cell r="C58" t="str">
            <v>41150-01-0002-000</v>
          </cell>
          <cell r="G58" t="str">
            <v>CONVENIOS DE NOMINAS</v>
          </cell>
          <cell r="H58">
            <v>38</v>
          </cell>
        </row>
        <row r="59">
          <cell r="A59">
            <v>12502</v>
          </cell>
          <cell r="B59">
            <v>15103</v>
          </cell>
          <cell r="C59" t="str">
            <v>41150-01-0003-000</v>
          </cell>
          <cell r="G59" t="str">
            <v>IMPUESTO SOBRE NOMINAS ACTOS DE FISCALIZACION</v>
          </cell>
          <cell r="H59">
            <v>39</v>
          </cell>
        </row>
        <row r="60">
          <cell r="A60">
            <v>12505</v>
          </cell>
          <cell r="B60">
            <v>15104</v>
          </cell>
          <cell r="C60" t="str">
            <v>41150-01-0004-000</v>
          </cell>
          <cell r="G60" t="str">
            <v>IMPUESTO SOBRE NOMINAS POR CREDITO</v>
          </cell>
          <cell r="H60">
            <v>40</v>
          </cell>
        </row>
        <row r="61">
          <cell r="A61">
            <v>13001</v>
          </cell>
          <cell r="B61">
            <v>15105</v>
          </cell>
          <cell r="C61" t="str">
            <v>41150-01-0005-000</v>
          </cell>
          <cell r="G61" t="str">
            <v>DEVOLUCION IMPUESTO SOBRE NOMINAS</v>
          </cell>
          <cell r="H61">
            <v>41</v>
          </cell>
        </row>
        <row r="62">
          <cell r="A62">
            <v>13008</v>
          </cell>
          <cell r="B62">
            <v>15106</v>
          </cell>
          <cell r="C62" t="str">
            <v>41150-01-0006-000</v>
          </cell>
          <cell r="G62" t="str">
            <v>SUBSIDIO DE IMPUESTO SOBRE NOMINAS</v>
          </cell>
          <cell r="H62">
            <v>42</v>
          </cell>
        </row>
        <row r="63">
          <cell r="A63">
            <v>13101</v>
          </cell>
          <cell r="B63">
            <v>15107</v>
          </cell>
          <cell r="C63" t="str">
            <v>41150-01-0007-000</v>
          </cell>
          <cell r="G63" t="str">
            <v>SUBSIDIO DE IMPUESTO SOBRE NOMINAS S/G ACUERDO 270509</v>
          </cell>
          <cell r="H63">
            <v>43</v>
          </cell>
        </row>
        <row r="64">
          <cell r="A64">
            <v>12503</v>
          </cell>
          <cell r="B64">
            <v>15108</v>
          </cell>
          <cell r="C64" t="str">
            <v>41150-01-0008-000</v>
          </cell>
          <cell r="G64" t="str">
            <v>ACTUALIZACION DE IMPUESTO SOBRE NOMINAS ACTOS DE FISCALIZACION</v>
          </cell>
          <cell r="H64">
            <v>44</v>
          </cell>
        </row>
        <row r="65">
          <cell r="A65">
            <v>12504</v>
          </cell>
          <cell r="B65">
            <v>15109</v>
          </cell>
          <cell r="C65" t="str">
            <v>41150-01-0009-000</v>
          </cell>
          <cell r="G65" t="str">
            <v>ACTUALIZACION DE IMPUESTO SOBRE NOMINAS</v>
          </cell>
          <cell r="H65">
            <v>45</v>
          </cell>
        </row>
        <row r="66">
          <cell r="A66">
            <v>13004</v>
          </cell>
          <cell r="B66">
            <v>15110</v>
          </cell>
          <cell r="C66" t="str">
            <v>41150-01-0010-000</v>
          </cell>
          <cell r="G66" t="str">
            <v>ACT E INTERESES.POR DEVOLUCION IMPUESTO SOBRE NOMINAS</v>
          </cell>
          <cell r="H66">
            <v>46</v>
          </cell>
        </row>
        <row r="68">
          <cell r="B68">
            <v>16</v>
          </cell>
          <cell r="C68" t="str">
            <v>41160-00-0000-000</v>
          </cell>
          <cell r="E68" t="str">
            <v>IMPUESTOS ECOLOGICOS</v>
          </cell>
        </row>
        <row r="70">
          <cell r="B70">
            <v>17</v>
          </cell>
          <cell r="C70" t="str">
            <v>41170-00-0000-000</v>
          </cell>
          <cell r="E70" t="str">
            <v>ACCESORIOS DE IMPUESTOS</v>
          </cell>
        </row>
        <row r="71">
          <cell r="B71">
            <v>171</v>
          </cell>
          <cell r="C71" t="str">
            <v>41170-01-0000-000</v>
          </cell>
          <cell r="F71" t="str">
            <v>ACCESORIOS IMPUESTO SOBRE HOSPEDAJE</v>
          </cell>
        </row>
        <row r="72">
          <cell r="A72">
            <v>40205</v>
          </cell>
          <cell r="B72">
            <v>17101</v>
          </cell>
          <cell r="C72" t="str">
            <v>41170-01-0001-000</v>
          </cell>
          <cell r="G72" t="str">
            <v>RECARGOS DE IMPUESTO SOBRE HOSPEDAJE</v>
          </cell>
          <cell r="H72">
            <v>47</v>
          </cell>
        </row>
        <row r="73">
          <cell r="A73">
            <v>40302</v>
          </cell>
          <cell r="B73">
            <v>17102</v>
          </cell>
          <cell r="C73" t="str">
            <v>41170-01-0002-000</v>
          </cell>
          <cell r="G73" t="str">
            <v>SANCIONES IMPUESTO SOBRE HOSPEDAJE</v>
          </cell>
          <cell r="H73">
            <v>48</v>
          </cell>
        </row>
        <row r="74">
          <cell r="A74">
            <v>40504</v>
          </cell>
          <cell r="B74">
            <v>17103</v>
          </cell>
          <cell r="C74" t="str">
            <v>41170-01-0003-000</v>
          </cell>
          <cell r="G74" t="str">
            <v>GASTOS DE EJECUCION IMP.S/HOSPEDAJE</v>
          </cell>
          <cell r="H74">
            <v>49</v>
          </cell>
        </row>
        <row r="76">
          <cell r="B76">
            <v>172</v>
          </cell>
          <cell r="C76" t="str">
            <v>41170-02-0000-000</v>
          </cell>
          <cell r="F76" t="str">
            <v>ACCESORIOS IMPUESTO SOBRE TRANSMISION DE PROPIEDAD DE VEHICULOS DE MOTOR</v>
          </cell>
        </row>
        <row r="77">
          <cell r="A77">
            <v>40203</v>
          </cell>
          <cell r="B77">
            <v>17201</v>
          </cell>
          <cell r="C77" t="str">
            <v>41170-02-0001-000</v>
          </cell>
          <cell r="G77" t="str">
            <v>RECARGOS DE IMPUESTO DE TRANSMISION VEHICULOS DE MOTOR</v>
          </cell>
          <cell r="H77">
            <v>50</v>
          </cell>
        </row>
        <row r="78">
          <cell r="A78">
            <v>40109</v>
          </cell>
          <cell r="B78">
            <v>17202</v>
          </cell>
          <cell r="C78" t="str">
            <v>41170-02-0002-000</v>
          </cell>
          <cell r="G78" t="str">
            <v>MULTAS DEL IMPUESTO DE TRANSMISION VEHICULOS DE MOTOR</v>
          </cell>
          <cell r="H78">
            <v>51</v>
          </cell>
        </row>
        <row r="79">
          <cell r="A79">
            <v>40506</v>
          </cell>
          <cell r="B79">
            <v>17203</v>
          </cell>
          <cell r="C79" t="str">
            <v>41170-02-0003-000</v>
          </cell>
          <cell r="G79" t="str">
            <v>GASTOS DE EJECUCION TRANSM. VEH. MOTOR</v>
          </cell>
          <cell r="H79">
            <v>52</v>
          </cell>
        </row>
        <row r="80">
          <cell r="A80">
            <v>40802</v>
          </cell>
          <cell r="B80">
            <v>17204</v>
          </cell>
          <cell r="C80" t="str">
            <v>41170-02-0004-000</v>
          </cell>
          <cell r="G80" t="str">
            <v>DESCUENTO S/ACCE. DE IMP. DE TRANSM. POR REQUERIMIENTO</v>
          </cell>
          <cell r="H80">
            <v>53</v>
          </cell>
        </row>
        <row r="82">
          <cell r="B82">
            <v>173</v>
          </cell>
          <cell r="C82" t="str">
            <v>41170-03-0000-000</v>
          </cell>
          <cell r="F82" t="str">
            <v>ACCESORIOS IMPUESTO SOBRE NOMINAS</v>
          </cell>
        </row>
        <row r="83">
          <cell r="A83">
            <v>40201</v>
          </cell>
          <cell r="B83">
            <v>17301</v>
          </cell>
          <cell r="C83" t="str">
            <v>41170-03-0001-000</v>
          </cell>
          <cell r="G83" t="str">
            <v>RECARGOS IMPUESTO SOBRE NOMINAS FISCALIZADO</v>
          </cell>
          <cell r="H83">
            <v>54</v>
          </cell>
        </row>
        <row r="84">
          <cell r="A84">
            <v>40204</v>
          </cell>
          <cell r="B84">
            <v>17302</v>
          </cell>
          <cell r="C84" t="str">
            <v>41170-03-0002-000</v>
          </cell>
          <cell r="G84" t="str">
            <v>RECARGOS IMPUESTO SOBRE NOMINAS</v>
          </cell>
          <cell r="H84">
            <v>55</v>
          </cell>
        </row>
        <row r="85">
          <cell r="A85">
            <v>40211</v>
          </cell>
          <cell r="B85">
            <v>17303</v>
          </cell>
          <cell r="C85" t="str">
            <v>41170-03-0003-000</v>
          </cell>
          <cell r="G85" t="str">
            <v>SUBSIDIO DE RECARGOS DE IMPUESTO SOBRE NOMINAS</v>
          </cell>
          <cell r="H85">
            <v>56</v>
          </cell>
        </row>
        <row r="86">
          <cell r="A86">
            <v>40305</v>
          </cell>
          <cell r="B86">
            <v>17304</v>
          </cell>
          <cell r="C86" t="str">
            <v>41170-03-0004-000</v>
          </cell>
          <cell r="G86" t="str">
            <v>SANCIONES IMPUESTO SOBRE NOMINAS</v>
          </cell>
          <cell r="H86">
            <v>57</v>
          </cell>
        </row>
        <row r="87">
          <cell r="A87">
            <v>40311</v>
          </cell>
          <cell r="B87">
            <v>17305</v>
          </cell>
          <cell r="C87" t="str">
            <v>41170-03-0005-000</v>
          </cell>
          <cell r="G87" t="str">
            <v>CONDONACION DE SANCIONES DE IMPUESTO SOBRE NOMINAS</v>
          </cell>
          <cell r="H87">
            <v>58</v>
          </cell>
        </row>
        <row r="88">
          <cell r="A88">
            <v>40503</v>
          </cell>
          <cell r="B88">
            <v>17306</v>
          </cell>
          <cell r="C88" t="str">
            <v>41170-03-0006-000</v>
          </cell>
          <cell r="G88" t="str">
            <v>GASTOS DE EJECUCION  IMPUESTO SOBRE NOMINAS</v>
          </cell>
          <cell r="H88">
            <v>59</v>
          </cell>
        </row>
        <row r="89">
          <cell r="A89">
            <v>40113</v>
          </cell>
          <cell r="B89">
            <v>17307</v>
          </cell>
          <cell r="C89" t="str">
            <v>41170-03-0007-000</v>
          </cell>
          <cell r="G89" t="str">
            <v>MULTA POR AUTOCORRECCION IMPUESTO SOBRE NOMINAS FISCALIZADO</v>
          </cell>
          <cell r="H89">
            <v>60</v>
          </cell>
        </row>
        <row r="90">
          <cell r="A90">
            <v>40114</v>
          </cell>
          <cell r="B90">
            <v>17308</v>
          </cell>
          <cell r="C90" t="str">
            <v>41170-03-0008-000</v>
          </cell>
          <cell r="G90" t="str">
            <v>MULTA POR DESACATO IMPUESTO SOBRE NOMINAS FISCALIZADO</v>
          </cell>
          <cell r="H90">
            <v>61</v>
          </cell>
        </row>
        <row r="91">
          <cell r="A91">
            <v>40108</v>
          </cell>
          <cell r="B91">
            <v>17309</v>
          </cell>
          <cell r="C91" t="str">
            <v>41170-03-0009-000</v>
          </cell>
          <cell r="G91" t="str">
            <v>MULTAS POR INCUMPLIMIENTO DE REQUERIMIENTOS</v>
          </cell>
          <cell r="H91">
            <v>62</v>
          </cell>
        </row>
        <row r="92">
          <cell r="A92">
            <v>40801</v>
          </cell>
          <cell r="B92">
            <v>17310</v>
          </cell>
          <cell r="C92" t="str">
            <v>41170-03-0010-000</v>
          </cell>
          <cell r="G92" t="str">
            <v>DESCUENTO S/ACCE. DE IMPUESTO SOBRE NOMINAS POR CREDITO</v>
          </cell>
          <cell r="H92">
            <v>63</v>
          </cell>
        </row>
        <row r="93">
          <cell r="A93">
            <v>40817</v>
          </cell>
          <cell r="B93">
            <v>17311</v>
          </cell>
          <cell r="C93" t="str">
            <v>41170-03-0011-000</v>
          </cell>
          <cell r="G93" t="str">
            <v>DESCUENTO S/ACCE. DE SANCIONES IMP. SOBRE NOMINA</v>
          </cell>
          <cell r="H93">
            <v>64</v>
          </cell>
        </row>
        <row r="94">
          <cell r="A94">
            <v>40306</v>
          </cell>
          <cell r="B94">
            <v>17312</v>
          </cell>
          <cell r="C94" t="str">
            <v>41170-03-0012-000</v>
          </cell>
          <cell r="G94" t="str">
            <v>DESCUENTO S/SANCIONES IMP. SOBRE NOMINA</v>
          </cell>
          <cell r="H94">
            <v>65</v>
          </cell>
        </row>
        <row r="96">
          <cell r="B96">
            <v>174</v>
          </cell>
          <cell r="C96" t="str">
            <v>41170-04-0000-000</v>
          </cell>
          <cell r="F96" t="str">
            <v>ACCESORIOS IMPUESTO SOBRE TENENCIA LHE</v>
          </cell>
        </row>
        <row r="97">
          <cell r="A97">
            <v>14002</v>
          </cell>
          <cell r="B97">
            <v>17401</v>
          </cell>
          <cell r="C97" t="str">
            <v>41170-04-0001-000</v>
          </cell>
          <cell r="G97" t="str">
            <v>RECARGOS IMP.S/TENENCIA LHE AUTOS PASAJEROS</v>
          </cell>
          <cell r="H97">
            <v>66</v>
          </cell>
        </row>
        <row r="98">
          <cell r="A98">
            <v>14005</v>
          </cell>
          <cell r="B98">
            <v>17402</v>
          </cell>
          <cell r="C98" t="str">
            <v>41170-04-0002-000</v>
          </cell>
          <cell r="G98" t="str">
            <v>RECARGOS IST LHE AUTOS PASAJEROS REZAGO</v>
          </cell>
          <cell r="H98">
            <v>67</v>
          </cell>
        </row>
        <row r="99">
          <cell r="A99">
            <v>14007</v>
          </cell>
          <cell r="B99">
            <v>17403</v>
          </cell>
          <cell r="C99" t="str">
            <v>41170-04-0003-000</v>
          </cell>
          <cell r="G99" t="str">
            <v>MULTAS IST LHE AUTOS PASAJEROS</v>
          </cell>
          <cell r="H99">
            <v>68</v>
          </cell>
        </row>
        <row r="100">
          <cell r="A100">
            <v>14008</v>
          </cell>
          <cell r="B100">
            <v>17404</v>
          </cell>
          <cell r="C100" t="str">
            <v>41170-04-0004-000</v>
          </cell>
          <cell r="G100" t="str">
            <v>MULTAS IST LHE AUTOS PASAJEROS REZAGO</v>
          </cell>
          <cell r="H100">
            <v>69</v>
          </cell>
        </row>
        <row r="101">
          <cell r="A101">
            <v>14009</v>
          </cell>
          <cell r="B101">
            <v>17405</v>
          </cell>
          <cell r="C101" t="str">
            <v>41170-04-0005-000</v>
          </cell>
          <cell r="G101" t="str">
            <v>GASTOS DE EJECUCION IST LHE AUTOS PASAJEROS</v>
          </cell>
          <cell r="H101">
            <v>70</v>
          </cell>
        </row>
        <row r="102">
          <cell r="A102">
            <v>14010</v>
          </cell>
          <cell r="B102">
            <v>17406</v>
          </cell>
          <cell r="C102" t="str">
            <v>41170-04-0006-000</v>
          </cell>
          <cell r="G102" t="str">
            <v>GASTOS DE EJECUCION IST LHE AUTOS PASAJEROS REZAGO</v>
          </cell>
          <cell r="H102">
            <v>71</v>
          </cell>
        </row>
        <row r="103">
          <cell r="A103">
            <v>14012</v>
          </cell>
          <cell r="B103">
            <v>17407</v>
          </cell>
          <cell r="C103" t="str">
            <v>41170-04-0007-000</v>
          </cell>
          <cell r="G103" t="str">
            <v>RECARGOS IST LHE AUTOS CARGA</v>
          </cell>
          <cell r="H103">
            <v>72</v>
          </cell>
        </row>
        <row r="104">
          <cell r="A104">
            <v>14015</v>
          </cell>
          <cell r="B104">
            <v>17408</v>
          </cell>
          <cell r="C104" t="str">
            <v>41170-04-0008-000</v>
          </cell>
          <cell r="G104" t="str">
            <v>RECARGOS IST LHE AUTOS CARGA REZAGO</v>
          </cell>
          <cell r="H104">
            <v>73</v>
          </cell>
        </row>
        <row r="105">
          <cell r="A105">
            <v>14017</v>
          </cell>
          <cell r="B105">
            <v>17409</v>
          </cell>
          <cell r="C105" t="str">
            <v>41170-04-0009-000</v>
          </cell>
          <cell r="G105" t="str">
            <v>MULTAS IST LHE AUTOS CARGA</v>
          </cell>
          <cell r="H105">
            <v>74</v>
          </cell>
        </row>
        <row r="106">
          <cell r="A106">
            <v>14018</v>
          </cell>
          <cell r="B106">
            <v>17410</v>
          </cell>
          <cell r="C106" t="str">
            <v>41170-04-0010-000</v>
          </cell>
          <cell r="G106" t="str">
            <v>MULTAS IST LHE AUTOS CARGA REZAGO</v>
          </cell>
          <cell r="H106">
            <v>75</v>
          </cell>
        </row>
        <row r="107">
          <cell r="A107">
            <v>14019</v>
          </cell>
          <cell r="B107">
            <v>17411</v>
          </cell>
          <cell r="C107" t="str">
            <v>41170-04-0011-000</v>
          </cell>
          <cell r="G107" t="str">
            <v>GASTOS DE EJECUCION IST LHE AUTOS CARGA</v>
          </cell>
          <cell r="H107">
            <v>76</v>
          </cell>
        </row>
        <row r="108">
          <cell r="A108">
            <v>14020</v>
          </cell>
          <cell r="B108">
            <v>17412</v>
          </cell>
          <cell r="C108" t="str">
            <v>41170-04-0012-000</v>
          </cell>
          <cell r="G108" t="str">
            <v>GASTOS DE EJECUCION IST LHE AUTOS CARGA REZAGO</v>
          </cell>
          <cell r="H108">
            <v>77</v>
          </cell>
        </row>
        <row r="109">
          <cell r="A109">
            <v>14022</v>
          </cell>
          <cell r="B109">
            <v>17413</v>
          </cell>
          <cell r="C109" t="str">
            <v>41170-04-0013-000</v>
          </cell>
          <cell r="G109" t="str">
            <v>RECARGOS IST LHE MOTOCICLETAS</v>
          </cell>
          <cell r="H109">
            <v>78</v>
          </cell>
        </row>
        <row r="110">
          <cell r="A110">
            <v>14024</v>
          </cell>
          <cell r="B110">
            <v>17414</v>
          </cell>
          <cell r="C110" t="str">
            <v>41170-04-0014-000</v>
          </cell>
          <cell r="G110" t="str">
            <v>GASTOS DE EJECUCION IST LHE MOTOCICLETAS</v>
          </cell>
          <cell r="H110">
            <v>79</v>
          </cell>
        </row>
        <row r="111">
          <cell r="A111">
            <v>14025</v>
          </cell>
          <cell r="B111">
            <v>17415</v>
          </cell>
          <cell r="C111" t="str">
            <v>41170-04-0015-000</v>
          </cell>
          <cell r="G111" t="str">
            <v>MULTAS IST LHE MOTOCICLETAS</v>
          </cell>
          <cell r="H111">
            <v>80</v>
          </cell>
        </row>
        <row r="112">
          <cell r="A112">
            <v>14027</v>
          </cell>
          <cell r="B112">
            <v>17416</v>
          </cell>
          <cell r="C112" t="str">
            <v>41170-04-0016-000</v>
          </cell>
          <cell r="G112" t="str">
            <v>RECARGOS IST LHE MOTOCICLETAS REZAGO</v>
          </cell>
          <cell r="H112">
            <v>81</v>
          </cell>
        </row>
        <row r="113">
          <cell r="A113">
            <v>14029</v>
          </cell>
          <cell r="B113">
            <v>17417</v>
          </cell>
          <cell r="C113" t="str">
            <v>41170-04-0017-000</v>
          </cell>
          <cell r="G113" t="str">
            <v>GASTOS DE EJECUCION IST LHE MOTOCICLETAS REZAGO</v>
          </cell>
          <cell r="H113">
            <v>82</v>
          </cell>
        </row>
        <row r="114">
          <cell r="A114">
            <v>14030</v>
          </cell>
          <cell r="B114">
            <v>17418</v>
          </cell>
          <cell r="C114" t="str">
            <v>41170-04-0018-000</v>
          </cell>
          <cell r="G114" t="str">
            <v>MULTAS IST LHE MOTOCICLETAS REZAGO</v>
          </cell>
          <cell r="H114">
            <v>83</v>
          </cell>
        </row>
        <row r="115">
          <cell r="A115">
            <v>14032</v>
          </cell>
          <cell r="B115">
            <v>17419</v>
          </cell>
          <cell r="C115" t="str">
            <v>41170-04-0019-000</v>
          </cell>
          <cell r="G115" t="str">
            <v>RECARGOS IST LHE AERONAVES</v>
          </cell>
          <cell r="H115">
            <v>84</v>
          </cell>
        </row>
        <row r="116">
          <cell r="A116">
            <v>14035</v>
          </cell>
          <cell r="B116">
            <v>17420</v>
          </cell>
          <cell r="C116" t="str">
            <v>41170-04-0020-000</v>
          </cell>
          <cell r="G116" t="str">
            <v>RECARGOS IST LHE AERONAVES REZAGO</v>
          </cell>
          <cell r="H116">
            <v>85</v>
          </cell>
        </row>
        <row r="117">
          <cell r="A117">
            <v>14037</v>
          </cell>
          <cell r="B117">
            <v>17421</v>
          </cell>
          <cell r="C117" t="str">
            <v>41170-04-0021-000</v>
          </cell>
          <cell r="G117" t="str">
            <v>MULTAS IST LHE AERONAVES</v>
          </cell>
          <cell r="H117">
            <v>86</v>
          </cell>
        </row>
        <row r="118">
          <cell r="A118">
            <v>14038</v>
          </cell>
          <cell r="B118">
            <v>17422</v>
          </cell>
          <cell r="C118" t="str">
            <v>41170-04-0022-000</v>
          </cell>
          <cell r="G118" t="str">
            <v>MULTAS IST LHE AERONAVES REZAGO</v>
          </cell>
          <cell r="H118">
            <v>87</v>
          </cell>
        </row>
        <row r="119">
          <cell r="A119">
            <v>14039</v>
          </cell>
          <cell r="B119">
            <v>17423</v>
          </cell>
          <cell r="C119" t="str">
            <v>41170-04-0023-000</v>
          </cell>
          <cell r="G119" t="str">
            <v>GASTOS DE EJECUCION IST LHE AERONAVES</v>
          </cell>
          <cell r="H119">
            <v>88</v>
          </cell>
        </row>
        <row r="120">
          <cell r="A120">
            <v>14040</v>
          </cell>
          <cell r="B120">
            <v>17424</v>
          </cell>
          <cell r="C120" t="str">
            <v>41170-04-0024-000</v>
          </cell>
          <cell r="G120" t="str">
            <v>GASTOS DE EJECUCION IST LHE AERONAVES REZAGO</v>
          </cell>
          <cell r="H120">
            <v>89</v>
          </cell>
        </row>
        <row r="121">
          <cell r="A121">
            <v>14042</v>
          </cell>
          <cell r="B121">
            <v>17425</v>
          </cell>
          <cell r="C121" t="str">
            <v>41170-04-0025-000</v>
          </cell>
          <cell r="G121" t="str">
            <v>RECARGOS IST LHE EMBARCACIONES</v>
          </cell>
          <cell r="H121">
            <v>90</v>
          </cell>
        </row>
        <row r="122">
          <cell r="A122">
            <v>14045</v>
          </cell>
          <cell r="B122">
            <v>17426</v>
          </cell>
          <cell r="C122" t="str">
            <v>41170-04-0026-000</v>
          </cell>
          <cell r="G122" t="str">
            <v>RECARGOS IST LHE EMBARCACIONES REZAGO</v>
          </cell>
          <cell r="H122">
            <v>91</v>
          </cell>
        </row>
        <row r="123">
          <cell r="A123">
            <v>14047</v>
          </cell>
          <cell r="B123">
            <v>17427</v>
          </cell>
          <cell r="C123" t="str">
            <v>41170-04-0027-000</v>
          </cell>
          <cell r="G123" t="str">
            <v>MULTAS IST LHE EMBARCACIONES</v>
          </cell>
          <cell r="H123">
            <v>92</v>
          </cell>
        </row>
        <row r="124">
          <cell r="A124">
            <v>14048</v>
          </cell>
          <cell r="B124">
            <v>17428</v>
          </cell>
          <cell r="C124" t="str">
            <v>41170-04-0028-000</v>
          </cell>
          <cell r="G124" t="str">
            <v>MULTAS IST LHE EMBARCACIONES REZAGO</v>
          </cell>
          <cell r="H124">
            <v>93</v>
          </cell>
        </row>
        <row r="125">
          <cell r="A125">
            <v>14049</v>
          </cell>
          <cell r="B125">
            <v>17429</v>
          </cell>
          <cell r="C125" t="str">
            <v>41170-04-0029-000</v>
          </cell>
          <cell r="G125" t="str">
            <v>GASTOS DE EJECUCION IST LHE EMBARCACIONES</v>
          </cell>
          <cell r="H125">
            <v>94</v>
          </cell>
        </row>
        <row r="126">
          <cell r="A126">
            <v>14050</v>
          </cell>
          <cell r="B126">
            <v>17430</v>
          </cell>
          <cell r="C126" t="str">
            <v>41170-04-0030-000</v>
          </cell>
          <cell r="G126" t="str">
            <v>GASTOS DE EJECUCION IST LHE EMBARCACIONES REZAGO</v>
          </cell>
          <cell r="H126">
            <v>95</v>
          </cell>
        </row>
        <row r="128">
          <cell r="B128">
            <v>175</v>
          </cell>
          <cell r="C128" t="str">
            <v>41170-05-0000-000</v>
          </cell>
          <cell r="F128" t="str">
            <v>DESCUENTOS SOBRE ACCESORIOS ESTATALES</v>
          </cell>
        </row>
        <row r="129">
          <cell r="A129">
            <v>13103</v>
          </cell>
          <cell r="B129">
            <v>17501</v>
          </cell>
          <cell r="C129" t="str">
            <v>41170-05-0001-000</v>
          </cell>
          <cell r="G129" t="str">
            <v>DESCUENTOS SOBRE ACCESORIOS ESTATALES</v>
          </cell>
          <cell r="H129">
            <v>96</v>
          </cell>
        </row>
        <row r="131">
          <cell r="B131">
            <v>18</v>
          </cell>
          <cell r="C131" t="str">
            <v>41190-00-0000-000</v>
          </cell>
          <cell r="E131" t="str">
            <v>OTROS IMPUESTOS</v>
          </cell>
        </row>
        <row r="133">
          <cell r="B133">
            <v>19</v>
          </cell>
          <cell r="C133" t="str">
            <v>41911-00-0000-000</v>
          </cell>
          <cell r="E133" t="str">
            <v xml:space="preserve">IMPUESTOS NO COMPRENDIDOS EN LAS FRACCIONES DE LA LEY </v>
          </cell>
        </row>
        <row r="134">
          <cell r="E134" t="str">
            <v xml:space="preserve">DE INGRESOS CAUSADAS EN EJERCICIOS FISCALES ANTERIORES </v>
          </cell>
        </row>
        <row r="135">
          <cell r="E135" t="str">
            <v>PENDIENTES DE LIQUIDACION O PAGO</v>
          </cell>
        </row>
        <row r="136">
          <cell r="B136">
            <v>2</v>
          </cell>
          <cell r="C136" t="str">
            <v>41200-00-0000-000</v>
          </cell>
          <cell r="D136" t="str">
            <v>CUOTAS Y APORTACIONES DE SEGURIDAD SOCIAL</v>
          </cell>
        </row>
        <row r="138">
          <cell r="B138">
            <v>21</v>
          </cell>
          <cell r="C138" t="str">
            <v>41210-00-0000-000</v>
          </cell>
          <cell r="E138" t="str">
            <v>APORTACIONES PARA FONDOS DE VIVIENDA</v>
          </cell>
        </row>
        <row r="140">
          <cell r="B140">
            <v>22</v>
          </cell>
          <cell r="C140" t="str">
            <v>41220-00-0000-000</v>
          </cell>
          <cell r="E140" t="str">
            <v>CUOTAS PARA EL SEGURO SOCIAL</v>
          </cell>
        </row>
        <row r="142">
          <cell r="B142">
            <v>23</v>
          </cell>
          <cell r="C142" t="str">
            <v>41230-00-0000-000</v>
          </cell>
          <cell r="E142" t="str">
            <v>CUOTAS DE AHORRO PARA EL RETIRO</v>
          </cell>
        </row>
        <row r="144">
          <cell r="B144">
            <v>24</v>
          </cell>
          <cell r="C144" t="str">
            <v>41290-00-0000-000</v>
          </cell>
          <cell r="E144" t="str">
            <v>OTRAS CUOTAS Y APORTACIONES PARA LA SEGURIDAD SOCIAL</v>
          </cell>
        </row>
        <row r="146">
          <cell r="B146">
            <v>25</v>
          </cell>
          <cell r="C146" t="str">
            <v>41240-00-0000-000</v>
          </cell>
          <cell r="E146" t="str">
            <v>ACCESORIOS</v>
          </cell>
        </row>
        <row r="148">
          <cell r="B148">
            <v>3</v>
          </cell>
          <cell r="C148" t="str">
            <v>41300-00-0000-000</v>
          </cell>
          <cell r="D148" t="str">
            <v>CONTRIBUCIONES DE MEJORAS</v>
          </cell>
        </row>
        <row r="150">
          <cell r="B150">
            <v>31</v>
          </cell>
          <cell r="C150" t="str">
            <v>41310-00-0000-000</v>
          </cell>
          <cell r="E150" t="str">
            <v>CONTRIBUCION DE MEJORAS POR OBRAS PUBLICAS</v>
          </cell>
        </row>
        <row r="152">
          <cell r="B152">
            <v>39</v>
          </cell>
          <cell r="C152" t="str">
            <v>41921-00-0000-000</v>
          </cell>
          <cell r="E152" t="str">
            <v xml:space="preserve">CONTRIBUCIONES DE MEJORAS NO COMPRENDIDAS EN LAS FRACCIONES DE </v>
          </cell>
        </row>
        <row r="153">
          <cell r="E153" t="str">
            <v>LA LEY DE INGRESOS CAUSADAS EN EJERCICIOS FISCALES ANTERIORES</v>
          </cell>
        </row>
        <row r="154">
          <cell r="E154" t="str">
            <v>PENDIENTES DE LIQUIDACION O PAGO</v>
          </cell>
        </row>
        <row r="156">
          <cell r="B156">
            <v>4</v>
          </cell>
          <cell r="C156" t="str">
            <v>41400-00-0000-000</v>
          </cell>
          <cell r="D156" t="str">
            <v>DERECHOS</v>
          </cell>
        </row>
        <row r="157">
          <cell r="B157">
            <v>41</v>
          </cell>
          <cell r="C157" t="str">
            <v>41410-00-0000-000</v>
          </cell>
          <cell r="E157" t="str">
            <v>DERECHOS POR EL USO, GOCE, APROVECHAMIENTOS O EXPLOTACION DE BIENES DE DOMINIO PUBLICO</v>
          </cell>
        </row>
        <row r="159">
          <cell r="B159">
            <v>42</v>
          </cell>
          <cell r="C159" t="str">
            <v>41420-00-0000-000</v>
          </cell>
          <cell r="E159" t="str">
            <v>DERECHOS A LOS HIDROCARBUROS</v>
          </cell>
        </row>
        <row r="161">
          <cell r="B161">
            <v>43</v>
          </cell>
          <cell r="C161" t="str">
            <v>41430-00-0000-000</v>
          </cell>
          <cell r="E161" t="str">
            <v>DERECHOS POR PRESTACION DE SERVICIOS</v>
          </cell>
        </row>
        <row r="162">
          <cell r="B162">
            <v>431</v>
          </cell>
          <cell r="C162" t="str">
            <v>41430-01-0000-000</v>
          </cell>
          <cell r="F162" t="str">
            <v>DERECHOS SERVICIOS DIRECC.ACRED.CERTIF.Y CONTROL ESCOLAR (SEP)</v>
          </cell>
        </row>
        <row r="163">
          <cell r="A163">
            <v>20201</v>
          </cell>
          <cell r="B163">
            <v>43101</v>
          </cell>
          <cell r="C163" t="str">
            <v>41430-01-0001-000</v>
          </cell>
          <cell r="G163" t="str">
            <v>DUPLICADOS DE ESCUELAS COMERCIALES</v>
          </cell>
          <cell r="H163">
            <v>97</v>
          </cell>
        </row>
        <row r="164">
          <cell r="A164">
            <v>20202</v>
          </cell>
          <cell r="B164">
            <v>43102</v>
          </cell>
          <cell r="C164" t="str">
            <v>41430-01-0002-000</v>
          </cell>
          <cell r="G164" t="str">
            <v>DUPLICADOS DE ESCUELAS PRIMARIAS</v>
          </cell>
          <cell r="H164">
            <v>98</v>
          </cell>
        </row>
        <row r="165">
          <cell r="A165">
            <v>20203</v>
          </cell>
          <cell r="B165">
            <v>43103</v>
          </cell>
          <cell r="C165" t="str">
            <v>41430-01-0003-000</v>
          </cell>
          <cell r="G165" t="str">
            <v>DUPLICADOS DE ESCUELAS SECUNDARIAS</v>
          </cell>
          <cell r="H165">
            <v>99</v>
          </cell>
        </row>
        <row r="166">
          <cell r="A166">
            <v>20204</v>
          </cell>
          <cell r="B166">
            <v>43104</v>
          </cell>
          <cell r="C166" t="str">
            <v>41430-01-0004-000</v>
          </cell>
          <cell r="G166" t="str">
            <v>CONSTANCIA SERV.SOCIAL Y CONST.DE ESTUDIO</v>
          </cell>
          <cell r="H166">
            <v>100</v>
          </cell>
        </row>
        <row r="167">
          <cell r="A167">
            <v>20205</v>
          </cell>
          <cell r="B167">
            <v>43105</v>
          </cell>
          <cell r="C167" t="str">
            <v>41430-01-0005-000</v>
          </cell>
          <cell r="G167" t="str">
            <v>CERTIF.ESC.TEC.LIC.NORMAL.PREP.ENF.Y TIT.PROF</v>
          </cell>
          <cell r="H167">
            <v>101</v>
          </cell>
        </row>
        <row r="168">
          <cell r="A168">
            <v>20206</v>
          </cell>
          <cell r="B168">
            <v>43106</v>
          </cell>
          <cell r="C168" t="str">
            <v>41430-01-0006-000</v>
          </cell>
          <cell r="G168" t="str">
            <v>DUPLICADOS DE PREESCOLAR</v>
          </cell>
          <cell r="H168">
            <v>102</v>
          </cell>
        </row>
        <row r="169">
          <cell r="A169">
            <v>20207</v>
          </cell>
          <cell r="B169">
            <v>43107</v>
          </cell>
          <cell r="C169" t="str">
            <v>41430-01-0007-000</v>
          </cell>
          <cell r="G169" t="str">
            <v>EQUIVALENCIAS Y REVALIDACIONES CED PROF</v>
          </cell>
          <cell r="H169">
            <v>103</v>
          </cell>
        </row>
        <row r="170">
          <cell r="A170">
            <v>20208</v>
          </cell>
          <cell r="B170">
            <v>43108</v>
          </cell>
          <cell r="C170" t="str">
            <v>41430-01-0008-000</v>
          </cell>
          <cell r="G170" t="str">
            <v>SUBSIDIOS DE SERVICIOS DE EDUCACION</v>
          </cell>
          <cell r="H170">
            <v>104</v>
          </cell>
        </row>
        <row r="171">
          <cell r="A171">
            <v>20209</v>
          </cell>
          <cell r="B171">
            <v>43109</v>
          </cell>
          <cell r="C171" t="str">
            <v>41430-01-0009-000</v>
          </cell>
          <cell r="G171" t="str">
            <v>LEGALIZACION DE TRAN. TITULO PROFESIONAL</v>
          </cell>
          <cell r="H171">
            <v>105</v>
          </cell>
        </row>
        <row r="172">
          <cell r="A172">
            <v>20210</v>
          </cell>
          <cell r="B172">
            <v>43110</v>
          </cell>
          <cell r="C172" t="str">
            <v>41430-01-0010-000</v>
          </cell>
          <cell r="G172" t="str">
            <v>LEGALIZACION de Trans.Titutlos Tec.y/o Enfermeria</v>
          </cell>
          <cell r="H172">
            <v>106</v>
          </cell>
        </row>
        <row r="173">
          <cell r="A173">
            <v>20211</v>
          </cell>
          <cell r="B173">
            <v>43111</v>
          </cell>
          <cell r="C173" t="str">
            <v>41430-01-0011-000</v>
          </cell>
          <cell r="G173" t="str">
            <v>LEGALIZACION Tran. Acta d/ examen Prof. d/Gdo.Tec.</v>
          </cell>
          <cell r="H173">
            <v>107</v>
          </cell>
        </row>
        <row r="174">
          <cell r="A174">
            <v>20212</v>
          </cell>
          <cell r="B174">
            <v>43112</v>
          </cell>
          <cell r="C174" t="str">
            <v>41430-01-0012-000</v>
          </cell>
          <cell r="G174" t="str">
            <v>LEGALIZACION Tans. Acta d/examen d/enferm. Y Tec.</v>
          </cell>
          <cell r="H174">
            <v>108</v>
          </cell>
        </row>
        <row r="176">
          <cell r="B176">
            <v>432</v>
          </cell>
          <cell r="C176" t="str">
            <v>41430-02-0000-000</v>
          </cell>
          <cell r="F176" t="str">
            <v>DERECHOS SERVICIOS DIRECCION DE CATASTRO (SGG)</v>
          </cell>
        </row>
        <row r="177">
          <cell r="A177">
            <v>20410</v>
          </cell>
          <cell r="B177">
            <v>43201</v>
          </cell>
          <cell r="C177" t="str">
            <v>41430-02-0001-000</v>
          </cell>
          <cell r="G177" t="str">
            <v>CAMBIO DE PROYECTO DE CONSTRUCCION</v>
          </cell>
          <cell r="H177">
            <v>109</v>
          </cell>
        </row>
        <row r="178">
          <cell r="A178">
            <v>20411</v>
          </cell>
          <cell r="B178">
            <v>43202</v>
          </cell>
          <cell r="C178" t="str">
            <v>41430-02-0002-000</v>
          </cell>
          <cell r="G178" t="str">
            <v>INFORMATIVO DE VALOR CATASTRAL</v>
          </cell>
          <cell r="H178">
            <v>110</v>
          </cell>
        </row>
        <row r="179">
          <cell r="A179">
            <v>20412</v>
          </cell>
          <cell r="B179">
            <v>43203</v>
          </cell>
          <cell r="C179" t="str">
            <v>41430-02-0003-000</v>
          </cell>
          <cell r="G179" t="str">
            <v>AVALUO DE LA SEDUE</v>
          </cell>
          <cell r="H179">
            <v>111</v>
          </cell>
        </row>
        <row r="180">
          <cell r="A180">
            <v>20413</v>
          </cell>
          <cell r="B180">
            <v>43204</v>
          </cell>
          <cell r="C180" t="str">
            <v>41430-02-0004-000</v>
          </cell>
          <cell r="G180" t="str">
            <v>AVALUO CATASTRAL</v>
          </cell>
          <cell r="H180">
            <v>112</v>
          </cell>
        </row>
        <row r="181">
          <cell r="A181">
            <v>20414</v>
          </cell>
          <cell r="B181">
            <v>43205</v>
          </cell>
          <cell r="C181" t="str">
            <v>41430-02-0005-000</v>
          </cell>
          <cell r="G181" t="str">
            <v>CERTIFICACION DE NO INSCRIPCION CATASTRAL</v>
          </cell>
          <cell r="H181">
            <v>113</v>
          </cell>
        </row>
        <row r="182">
          <cell r="A182">
            <v>20415</v>
          </cell>
          <cell r="B182">
            <v>43206</v>
          </cell>
          <cell r="C182" t="str">
            <v>41430-02-0006-000</v>
          </cell>
          <cell r="G182" t="str">
            <v xml:space="preserve">CERTIFICACIONES </v>
          </cell>
          <cell r="H182">
            <v>114</v>
          </cell>
        </row>
        <row r="183">
          <cell r="A183">
            <v>20416</v>
          </cell>
          <cell r="B183">
            <v>43207</v>
          </cell>
          <cell r="C183" t="str">
            <v>41430-02-0007-000</v>
          </cell>
          <cell r="G183" t="str">
            <v>ACLARACIONES</v>
          </cell>
          <cell r="H183">
            <v>115</v>
          </cell>
        </row>
        <row r="184">
          <cell r="A184">
            <v>20417</v>
          </cell>
          <cell r="B184">
            <v>43208</v>
          </cell>
          <cell r="C184" t="str">
            <v>41430-02-0008-000</v>
          </cell>
          <cell r="G184" t="str">
            <v>INFORMACION Y UBICACIÓN DE PREDIOS</v>
          </cell>
          <cell r="H184">
            <v>116</v>
          </cell>
        </row>
        <row r="185">
          <cell r="A185">
            <v>20418</v>
          </cell>
          <cell r="B185">
            <v>43209</v>
          </cell>
          <cell r="C185" t="str">
            <v>41430-02-0009-000</v>
          </cell>
          <cell r="G185" t="str">
            <v>RECTIFICACIONES</v>
          </cell>
          <cell r="H185">
            <v>117</v>
          </cell>
        </row>
        <row r="186">
          <cell r="A186">
            <v>20419</v>
          </cell>
          <cell r="B186">
            <v>43210</v>
          </cell>
          <cell r="C186" t="str">
            <v>41430-02-0010-000</v>
          </cell>
          <cell r="G186" t="str">
            <v>PLANOS DE NUEVAS CONTRUCCIONES</v>
          </cell>
          <cell r="H186">
            <v>118</v>
          </cell>
        </row>
        <row r="187">
          <cell r="A187">
            <v>20420</v>
          </cell>
          <cell r="B187">
            <v>43211</v>
          </cell>
          <cell r="C187" t="str">
            <v>41430-02-0011-000</v>
          </cell>
          <cell r="G187" t="str">
            <v>REGULARIZACION DE CONSTRUCCIONES</v>
          </cell>
          <cell r="H187">
            <v>119</v>
          </cell>
        </row>
        <row r="188">
          <cell r="A188">
            <v>20421</v>
          </cell>
          <cell r="B188">
            <v>43212</v>
          </cell>
          <cell r="C188" t="str">
            <v>41430-02-0012-000</v>
          </cell>
          <cell r="G188" t="str">
            <v>PLANO DE FRACCIONAMIENTO</v>
          </cell>
          <cell r="H188">
            <v>120</v>
          </cell>
        </row>
        <row r="189">
          <cell r="A189">
            <v>20422</v>
          </cell>
          <cell r="B189">
            <v>43213</v>
          </cell>
          <cell r="C189" t="str">
            <v>41430-02-0013-000</v>
          </cell>
          <cell r="G189" t="str">
            <v>SUBDIVISIONES Y FUSIONES</v>
          </cell>
          <cell r="H189">
            <v>121</v>
          </cell>
        </row>
        <row r="190">
          <cell r="A190">
            <v>20423</v>
          </cell>
          <cell r="B190">
            <v>43214</v>
          </cell>
          <cell r="C190" t="str">
            <v>41430-02-0014-000</v>
          </cell>
          <cell r="G190" t="str">
            <v>DESGLOSES</v>
          </cell>
          <cell r="H190">
            <v>122</v>
          </cell>
        </row>
        <row r="191">
          <cell r="A191">
            <v>20424</v>
          </cell>
          <cell r="B191">
            <v>43215</v>
          </cell>
          <cell r="C191" t="str">
            <v>41430-02-0015-000</v>
          </cell>
          <cell r="G191" t="str">
            <v>RELOTIFICACIONES</v>
          </cell>
          <cell r="H191">
            <v>123</v>
          </cell>
        </row>
        <row r="192">
          <cell r="A192">
            <v>20425</v>
          </cell>
          <cell r="B192">
            <v>43216</v>
          </cell>
          <cell r="C192" t="str">
            <v>41430-02-0016-000</v>
          </cell>
          <cell r="G192" t="str">
            <v>RESELLOS</v>
          </cell>
          <cell r="H192">
            <v>124</v>
          </cell>
        </row>
        <row r="193">
          <cell r="A193">
            <v>20426</v>
          </cell>
          <cell r="B193">
            <v>43217</v>
          </cell>
          <cell r="C193" t="str">
            <v>41430-02-0017-000</v>
          </cell>
          <cell r="G193" t="str">
            <v>ALTAS</v>
          </cell>
          <cell r="H193">
            <v>125</v>
          </cell>
        </row>
        <row r="194">
          <cell r="A194">
            <v>20427</v>
          </cell>
          <cell r="B194">
            <v>43218</v>
          </cell>
          <cell r="C194" t="str">
            <v>41430-02-0018-000</v>
          </cell>
          <cell r="G194" t="str">
            <v>OTROS</v>
          </cell>
          <cell r="H194">
            <v>126</v>
          </cell>
        </row>
        <row r="195">
          <cell r="A195">
            <v>20428</v>
          </cell>
          <cell r="B195">
            <v>43219</v>
          </cell>
          <cell r="C195" t="str">
            <v>41430-02-0019-000</v>
          </cell>
          <cell r="G195" t="str">
            <v>CONDOMINIO</v>
          </cell>
          <cell r="H195">
            <v>127</v>
          </cell>
        </row>
        <row r="196">
          <cell r="A196">
            <v>20429</v>
          </cell>
          <cell r="B196">
            <v>43220</v>
          </cell>
          <cell r="C196" t="str">
            <v>41430-02-0020-000</v>
          </cell>
          <cell r="G196" t="str">
            <v>NUMERACION</v>
          </cell>
          <cell r="H196">
            <v>128</v>
          </cell>
        </row>
        <row r="197">
          <cell r="A197">
            <v>20430</v>
          </cell>
          <cell r="B197">
            <v>43221</v>
          </cell>
          <cell r="C197" t="str">
            <v>41430-02-0021-000</v>
          </cell>
          <cell r="G197" t="str">
            <v>BAJA DE CONSTRUCCION</v>
          </cell>
          <cell r="H197">
            <v>129</v>
          </cell>
        </row>
        <row r="198">
          <cell r="A198">
            <v>20431</v>
          </cell>
          <cell r="B198">
            <v>43222</v>
          </cell>
          <cell r="C198" t="str">
            <v>41430-02-0022-000</v>
          </cell>
          <cell r="G198" t="str">
            <v>COPIAS DE PLANOS</v>
          </cell>
          <cell r="H198">
            <v>130</v>
          </cell>
        </row>
        <row r="199">
          <cell r="A199">
            <v>20460</v>
          </cell>
          <cell r="B199">
            <v>43223</v>
          </cell>
          <cell r="C199" t="str">
            <v>41430-02-0023-000</v>
          </cell>
          <cell r="G199" t="str">
            <v>SBUSIDIOS CAMBIO DE PROYECTO DE CONSTRUC.</v>
          </cell>
          <cell r="H199">
            <v>131</v>
          </cell>
        </row>
        <row r="200">
          <cell r="A200">
            <v>20461</v>
          </cell>
          <cell r="B200">
            <v>43224</v>
          </cell>
          <cell r="C200" t="str">
            <v>41430-02-0024-000</v>
          </cell>
          <cell r="G200" t="str">
            <v>SUBSIDIO INFORMATIVO DE VALOR CATASTRAL</v>
          </cell>
          <cell r="H200">
            <v>132</v>
          </cell>
        </row>
        <row r="201">
          <cell r="A201">
            <v>20462</v>
          </cell>
          <cell r="B201">
            <v>43225</v>
          </cell>
          <cell r="C201" t="str">
            <v>41430-02-0025-000</v>
          </cell>
          <cell r="G201" t="str">
            <v>SUBSIDIOS AVALUO DE LA SEDUE</v>
          </cell>
          <cell r="H201">
            <v>133</v>
          </cell>
        </row>
        <row r="202">
          <cell r="A202">
            <v>20463</v>
          </cell>
          <cell r="B202">
            <v>43226</v>
          </cell>
          <cell r="C202" t="str">
            <v>41430-02-0026-000</v>
          </cell>
          <cell r="G202" t="str">
            <v>SUBSIDIOS AVALUO CATASTRAL</v>
          </cell>
          <cell r="H202">
            <v>134</v>
          </cell>
        </row>
        <row r="203">
          <cell r="A203">
            <v>20464</v>
          </cell>
          <cell r="B203">
            <v>43227</v>
          </cell>
          <cell r="C203" t="str">
            <v>41430-02-0027-000</v>
          </cell>
          <cell r="G203" t="str">
            <v>SUBSIDIOS CERTIF DE NO INSCRIP CATASTRAL</v>
          </cell>
          <cell r="H203">
            <v>135</v>
          </cell>
        </row>
        <row r="204">
          <cell r="A204">
            <v>20465</v>
          </cell>
          <cell r="B204">
            <v>43228</v>
          </cell>
          <cell r="C204" t="str">
            <v>41430-02-0028-000</v>
          </cell>
          <cell r="G204" t="str">
            <v>SUBSIDIOS CERTIFICACIONES</v>
          </cell>
          <cell r="H204">
            <v>136</v>
          </cell>
        </row>
        <row r="205">
          <cell r="A205">
            <v>20466</v>
          </cell>
          <cell r="B205">
            <v>43229</v>
          </cell>
          <cell r="C205" t="str">
            <v>41430-02-0029-000</v>
          </cell>
          <cell r="G205" t="str">
            <v>SUBSIDIOS ACLARACIONES</v>
          </cell>
          <cell r="H205">
            <v>137</v>
          </cell>
        </row>
        <row r="206">
          <cell r="A206">
            <v>20467</v>
          </cell>
          <cell r="B206">
            <v>43230</v>
          </cell>
          <cell r="C206" t="str">
            <v>41430-02-0030-000</v>
          </cell>
          <cell r="G206" t="str">
            <v>SUBSIDIOS INFOR Y UBICACIÓN DE PREDIOS</v>
          </cell>
          <cell r="H206">
            <v>138</v>
          </cell>
        </row>
        <row r="207">
          <cell r="A207">
            <v>20468</v>
          </cell>
          <cell r="B207">
            <v>43231</v>
          </cell>
          <cell r="C207" t="str">
            <v>41430-02-0031-000</v>
          </cell>
          <cell r="G207" t="str">
            <v>SUBSIDIOS RECTIFICACIONES</v>
          </cell>
          <cell r="H207">
            <v>139</v>
          </cell>
        </row>
        <row r="208">
          <cell r="A208">
            <v>20469</v>
          </cell>
          <cell r="B208">
            <v>43232</v>
          </cell>
          <cell r="C208" t="str">
            <v>41430-02-0032-000</v>
          </cell>
          <cell r="G208" t="str">
            <v>SUBSIDIOS PLANOS DE NUEVAS CONSTRUCCIONES</v>
          </cell>
          <cell r="H208">
            <v>140</v>
          </cell>
        </row>
        <row r="209">
          <cell r="A209">
            <v>20470</v>
          </cell>
          <cell r="B209">
            <v>43233</v>
          </cell>
          <cell r="C209" t="str">
            <v>41430-02-0033-000</v>
          </cell>
          <cell r="G209" t="str">
            <v>SUBSIDIOS REGULARIZACION DE CONSTRUCCION</v>
          </cell>
          <cell r="H209">
            <v>141</v>
          </cell>
        </row>
        <row r="210">
          <cell r="A210">
            <v>20471</v>
          </cell>
          <cell r="B210">
            <v>43234</v>
          </cell>
          <cell r="C210" t="str">
            <v>41430-02-0034-000</v>
          </cell>
          <cell r="G210" t="str">
            <v>SUBSIDIOS PLANO DE FRACCIONAMIENTO</v>
          </cell>
          <cell r="H210">
            <v>142</v>
          </cell>
        </row>
        <row r="211">
          <cell r="A211">
            <v>20472</v>
          </cell>
          <cell r="B211">
            <v>43235</v>
          </cell>
          <cell r="C211" t="str">
            <v>41430-02-0035-000</v>
          </cell>
          <cell r="G211" t="str">
            <v>SUBSIDIOS SUBDIVISONES Y FUSIONES</v>
          </cell>
          <cell r="H211">
            <v>143</v>
          </cell>
        </row>
        <row r="212">
          <cell r="A212">
            <v>20473</v>
          </cell>
          <cell r="B212">
            <v>43236</v>
          </cell>
          <cell r="C212" t="str">
            <v>41430-02-0036-000</v>
          </cell>
          <cell r="G212" t="str">
            <v>SUBSIDIOS DESGLOSES</v>
          </cell>
          <cell r="H212">
            <v>144</v>
          </cell>
        </row>
        <row r="213">
          <cell r="A213">
            <v>20474</v>
          </cell>
          <cell r="B213">
            <v>43237</v>
          </cell>
          <cell r="C213" t="str">
            <v>41430-02-0037-000</v>
          </cell>
          <cell r="G213" t="str">
            <v>SUBSIDIOS RELOTIFICACIONES</v>
          </cell>
          <cell r="H213">
            <v>145</v>
          </cell>
        </row>
        <row r="214">
          <cell r="A214">
            <v>20475</v>
          </cell>
          <cell r="B214">
            <v>43238</v>
          </cell>
          <cell r="C214" t="str">
            <v>41430-02-0038-000</v>
          </cell>
          <cell r="G214" t="str">
            <v>SUBSIDIOS RESELLOS</v>
          </cell>
          <cell r="H214">
            <v>146</v>
          </cell>
        </row>
        <row r="215">
          <cell r="A215">
            <v>20476</v>
          </cell>
          <cell r="B215">
            <v>43239</v>
          </cell>
          <cell r="C215" t="str">
            <v>41430-02-0039-000</v>
          </cell>
          <cell r="G215" t="str">
            <v>SUBSIDIOS ALTAS</v>
          </cell>
          <cell r="H215">
            <v>147</v>
          </cell>
        </row>
        <row r="216">
          <cell r="A216">
            <v>20477</v>
          </cell>
          <cell r="B216">
            <v>43240</v>
          </cell>
          <cell r="C216" t="str">
            <v>41430-02-0040-000</v>
          </cell>
          <cell r="G216" t="str">
            <v>SUBSIDIOS OTROS</v>
          </cell>
          <cell r="H216">
            <v>148</v>
          </cell>
        </row>
        <row r="217">
          <cell r="A217">
            <v>20478</v>
          </cell>
          <cell r="B217">
            <v>43241</v>
          </cell>
          <cell r="C217" t="str">
            <v>41430-02-0041-000</v>
          </cell>
          <cell r="G217" t="str">
            <v>SUBSIDIOS CONDOMINIO</v>
          </cell>
          <cell r="H217">
            <v>149</v>
          </cell>
        </row>
        <row r="218">
          <cell r="A218">
            <v>20479</v>
          </cell>
          <cell r="B218">
            <v>43242</v>
          </cell>
          <cell r="C218" t="str">
            <v>41430-02-0042-000</v>
          </cell>
          <cell r="G218" t="str">
            <v>SUBSIDIOS NUMERACION</v>
          </cell>
          <cell r="H218">
            <v>150</v>
          </cell>
        </row>
        <row r="219">
          <cell r="A219">
            <v>20480</v>
          </cell>
          <cell r="B219">
            <v>43243</v>
          </cell>
          <cell r="C219" t="str">
            <v>41430-02-0043-000</v>
          </cell>
          <cell r="G219" t="str">
            <v>SUBSIDIOS BAJA DE CONSTRUCCION</v>
          </cell>
          <cell r="H219">
            <v>151</v>
          </cell>
        </row>
        <row r="220">
          <cell r="A220">
            <v>20481</v>
          </cell>
          <cell r="B220">
            <v>43244</v>
          </cell>
          <cell r="C220" t="str">
            <v>41430-02-0044-000</v>
          </cell>
          <cell r="G220" t="str">
            <v>SUBSIDIOS COPIAS DE PLANOS</v>
          </cell>
          <cell r="H220">
            <v>152</v>
          </cell>
        </row>
        <row r="221">
          <cell r="A221">
            <v>27902</v>
          </cell>
          <cell r="B221">
            <v>43245</v>
          </cell>
          <cell r="C221" t="str">
            <v>41430-02-0045-000</v>
          </cell>
          <cell r="G221" t="str">
            <v>DEVOLUCION SERVICIOS DE CATASTRO</v>
          </cell>
          <cell r="H221">
            <v>153</v>
          </cell>
        </row>
        <row r="223">
          <cell r="B223">
            <v>433</v>
          </cell>
          <cell r="C223" t="str">
            <v>41430-03-0000-000</v>
          </cell>
          <cell r="F223" t="str">
            <v>DERECHOS SERVICIOS SECRETARIA DESARROLLO SUSTENTABLE</v>
          </cell>
        </row>
        <row r="224">
          <cell r="A224">
            <v>20501</v>
          </cell>
          <cell r="B224">
            <v>43301</v>
          </cell>
          <cell r="C224" t="str">
            <v>41430-03-0001-000</v>
          </cell>
          <cell r="G224" t="str">
            <v>PRESTADOS D/SERV.EN MATERIA D/IMPACTO AMBIENTAL</v>
          </cell>
          <cell r="H224">
            <v>154</v>
          </cell>
        </row>
        <row r="225">
          <cell r="A225">
            <v>20502</v>
          </cell>
          <cell r="B225">
            <v>43302</v>
          </cell>
          <cell r="C225" t="str">
            <v>41430-03-0002-000</v>
          </cell>
          <cell r="G225" t="str">
            <v>INFORME PREVENTIVO</v>
          </cell>
          <cell r="H225">
            <v>155</v>
          </cell>
        </row>
        <row r="226">
          <cell r="A226">
            <v>20503</v>
          </cell>
          <cell r="B226">
            <v>43303</v>
          </cell>
          <cell r="C226" t="str">
            <v>41430-03-0003-000</v>
          </cell>
          <cell r="G226" t="str">
            <v>MIA GENERAL</v>
          </cell>
          <cell r="H226">
            <v>156</v>
          </cell>
        </row>
        <row r="227">
          <cell r="A227">
            <v>20504</v>
          </cell>
          <cell r="B227">
            <v>43304</v>
          </cell>
          <cell r="C227" t="str">
            <v>41430-03-0004-000</v>
          </cell>
          <cell r="G227" t="str">
            <v>MIA INDUSTRIAL</v>
          </cell>
          <cell r="H227">
            <v>157</v>
          </cell>
        </row>
        <row r="228">
          <cell r="A228">
            <v>20505</v>
          </cell>
          <cell r="B228">
            <v>43305</v>
          </cell>
          <cell r="C228" t="str">
            <v>41430-03-0005-000</v>
          </cell>
          <cell r="G228" t="str">
            <v>ANALISIS DE RIESGO</v>
          </cell>
          <cell r="H228">
            <v>158</v>
          </cell>
        </row>
        <row r="229">
          <cell r="A229">
            <v>20506</v>
          </cell>
          <cell r="B229">
            <v>43306</v>
          </cell>
          <cell r="C229" t="str">
            <v>41430-03-0006-000</v>
          </cell>
          <cell r="G229" t="str">
            <v>GENERADOR DE RESIDUOS DE MANEJO ESPECIAL</v>
          </cell>
          <cell r="H229">
            <v>159</v>
          </cell>
        </row>
        <row r="230">
          <cell r="A230">
            <v>20507</v>
          </cell>
          <cell r="B230">
            <v>43307</v>
          </cell>
          <cell r="C230" t="str">
            <v>41430-03-0007-000</v>
          </cell>
          <cell r="G230" t="str">
            <v>RECOLECTOR</v>
          </cell>
          <cell r="H230">
            <v>160</v>
          </cell>
        </row>
        <row r="231">
          <cell r="A231">
            <v>20508</v>
          </cell>
          <cell r="B231">
            <v>43308</v>
          </cell>
          <cell r="C231" t="str">
            <v>41430-03-0008-000</v>
          </cell>
          <cell r="G231" t="str">
            <v>TRANSPORTISTA</v>
          </cell>
          <cell r="H231">
            <v>161</v>
          </cell>
        </row>
        <row r="232">
          <cell r="A232">
            <v>20509</v>
          </cell>
          <cell r="B232">
            <v>43309</v>
          </cell>
          <cell r="C232" t="str">
            <v>41430-03-0009-000</v>
          </cell>
          <cell r="G232" t="str">
            <v>RECICLADOR</v>
          </cell>
          <cell r="H232">
            <v>162</v>
          </cell>
        </row>
        <row r="233">
          <cell r="A233">
            <v>20510</v>
          </cell>
          <cell r="B233">
            <v>43310</v>
          </cell>
          <cell r="C233" t="str">
            <v>41430-03-0010-000</v>
          </cell>
          <cell r="G233" t="str">
            <v>REUSO</v>
          </cell>
          <cell r="H233">
            <v>163</v>
          </cell>
        </row>
        <row r="234">
          <cell r="A234">
            <v>20511</v>
          </cell>
          <cell r="B234">
            <v>43311</v>
          </cell>
          <cell r="C234" t="str">
            <v>41430-03-0011-000</v>
          </cell>
          <cell r="G234" t="str">
            <v>DISP. FINAL D/RESIDUOS DE MANEJO ESPECIAL</v>
          </cell>
          <cell r="H234">
            <v>164</v>
          </cell>
        </row>
        <row r="235">
          <cell r="A235">
            <v>20512</v>
          </cell>
          <cell r="B235">
            <v>43312</v>
          </cell>
          <cell r="C235" t="str">
            <v>41430-03-0012-000</v>
          </cell>
          <cell r="G235" t="str">
            <v>RELLENOS SANITARIOS</v>
          </cell>
          <cell r="H235">
            <v>165</v>
          </cell>
        </row>
        <row r="236">
          <cell r="A236">
            <v>20513</v>
          </cell>
          <cell r="B236">
            <v>43313</v>
          </cell>
          <cell r="C236" t="str">
            <v>41430-03-0013-000</v>
          </cell>
          <cell r="G236" t="str">
            <v>ESCOMBRERAS</v>
          </cell>
          <cell r="H236">
            <v>166</v>
          </cell>
        </row>
        <row r="237">
          <cell r="A237">
            <v>20514</v>
          </cell>
          <cell r="B237">
            <v>43314</v>
          </cell>
          <cell r="C237" t="str">
            <v>41430-03-0014-000</v>
          </cell>
          <cell r="G237" t="str">
            <v>PLANTAS D/TRATAMIENTOS TERMICOS D/RESID</v>
          </cell>
          <cell r="H237">
            <v>167</v>
          </cell>
        </row>
        <row r="238">
          <cell r="A238">
            <v>20515</v>
          </cell>
          <cell r="B238">
            <v>43315</v>
          </cell>
          <cell r="C238" t="str">
            <v>41430-03-0015-000</v>
          </cell>
          <cell r="G238" t="str">
            <v>RECOLECTOR D/RESIDUOS EN VARIOS MPIOS.</v>
          </cell>
          <cell r="H238">
            <v>168</v>
          </cell>
        </row>
        <row r="239">
          <cell r="A239">
            <v>20516</v>
          </cell>
          <cell r="B239">
            <v>43316</v>
          </cell>
          <cell r="C239" t="str">
            <v>41430-03-0016-000</v>
          </cell>
          <cell r="G239" t="str">
            <v>EMP.DEDICADA A COMPRA-VENTA D/MTRAL.REC.</v>
          </cell>
          <cell r="H239">
            <v>169</v>
          </cell>
        </row>
        <row r="240">
          <cell r="A240">
            <v>20517</v>
          </cell>
          <cell r="B240">
            <v>43317</v>
          </cell>
          <cell r="C240" t="str">
            <v>41430-03-0017-000</v>
          </cell>
          <cell r="G240" t="str">
            <v>CENTRO DE COMPOSTEO</v>
          </cell>
          <cell r="H240">
            <v>170</v>
          </cell>
        </row>
        <row r="241">
          <cell r="A241">
            <v>20518</v>
          </cell>
          <cell r="B241">
            <v>43318</v>
          </cell>
          <cell r="C241" t="str">
            <v>41430-03-0018-000</v>
          </cell>
          <cell r="G241" t="str">
            <v>FOSA SEPTICA</v>
          </cell>
          <cell r="H241">
            <v>171</v>
          </cell>
        </row>
        <row r="242">
          <cell r="A242">
            <v>20519</v>
          </cell>
          <cell r="B242">
            <v>43319</v>
          </cell>
          <cell r="C242" t="str">
            <v>41430-03-0019-000</v>
          </cell>
          <cell r="G242" t="str">
            <v>REGISTRO DE DESCARGAS</v>
          </cell>
          <cell r="H242">
            <v>172</v>
          </cell>
        </row>
        <row r="243">
          <cell r="A243">
            <v>20520</v>
          </cell>
          <cell r="B243">
            <v>43320</v>
          </cell>
          <cell r="C243" t="str">
            <v>41430-03-0020-000</v>
          </cell>
          <cell r="G243" t="str">
            <v>PLANTA DE TRATAMIENTO</v>
          </cell>
          <cell r="H243">
            <v>173</v>
          </cell>
        </row>
        <row r="244">
          <cell r="A244">
            <v>20521</v>
          </cell>
          <cell r="B244">
            <v>43321</v>
          </cell>
          <cell r="C244" t="str">
            <v>41430-03-0021-000</v>
          </cell>
          <cell r="G244" t="str">
            <v>INFORME SEMESTRAL DE DESCARGA</v>
          </cell>
          <cell r="H244">
            <v>174</v>
          </cell>
        </row>
        <row r="245">
          <cell r="A245">
            <v>20522</v>
          </cell>
          <cell r="B245">
            <v>43322</v>
          </cell>
          <cell r="C245" t="str">
            <v>41430-03-0022-000</v>
          </cell>
          <cell r="G245" t="str">
            <v>SIMULACRO DE INCENDIO</v>
          </cell>
          <cell r="H245">
            <v>175</v>
          </cell>
        </row>
        <row r="246">
          <cell r="A246">
            <v>20523</v>
          </cell>
          <cell r="B246">
            <v>43323</v>
          </cell>
          <cell r="C246" t="str">
            <v>41430-03-0023-000</v>
          </cell>
          <cell r="G246" t="str">
            <v>ACTUALIZACION DE INFORMACION</v>
          </cell>
          <cell r="H246">
            <v>176</v>
          </cell>
        </row>
        <row r="247">
          <cell r="A247">
            <v>20524</v>
          </cell>
          <cell r="B247">
            <v>43324</v>
          </cell>
          <cell r="C247" t="str">
            <v>41430-03-0024-000</v>
          </cell>
          <cell r="G247" t="str">
            <v>COA</v>
          </cell>
          <cell r="H247">
            <v>177</v>
          </cell>
        </row>
        <row r="248">
          <cell r="A248">
            <v>20525</v>
          </cell>
          <cell r="B248">
            <v>43325</v>
          </cell>
          <cell r="C248" t="str">
            <v>41430-03-0025-000</v>
          </cell>
          <cell r="G248" t="str">
            <v>PEDRERAS</v>
          </cell>
          <cell r="H248">
            <v>178</v>
          </cell>
        </row>
        <row r="249">
          <cell r="A249">
            <v>20600</v>
          </cell>
          <cell r="B249">
            <v>43326</v>
          </cell>
          <cell r="C249" t="str">
            <v>41430-03-0026-000</v>
          </cell>
          <cell r="G249" t="str">
            <v>INCORPORACION DE REDES DE AGUA Y DRENAJE</v>
          </cell>
          <cell r="H249">
            <v>179</v>
          </cell>
        </row>
        <row r="250">
          <cell r="A250">
            <v>20606</v>
          </cell>
          <cell r="B250">
            <v>43327</v>
          </cell>
          <cell r="C250" t="str">
            <v>41430-03-0027-000</v>
          </cell>
          <cell r="G250" t="str">
            <v>SUBSIDIO INCORP.REDES DE AGUA Y DRENAJE</v>
          </cell>
          <cell r="H250">
            <v>180</v>
          </cell>
        </row>
        <row r="252">
          <cell r="B252">
            <v>434</v>
          </cell>
          <cell r="C252" t="str">
            <v>41430-04-0000-000</v>
          </cell>
          <cell r="F252" t="str">
            <v>DERECHOS SERVICIOS DIRECCION REGISTRO CIVIL (SGG)</v>
          </cell>
        </row>
        <row r="253">
          <cell r="A253">
            <v>20801</v>
          </cell>
          <cell r="B253">
            <v>43401</v>
          </cell>
          <cell r="C253" t="str">
            <v>41430-04-0001-000</v>
          </cell>
          <cell r="G253" t="str">
            <v>ACTAS DE NACIMIENTO</v>
          </cell>
          <cell r="H253">
            <v>181</v>
          </cell>
        </row>
        <row r="254">
          <cell r="A254">
            <v>20802</v>
          </cell>
          <cell r="B254">
            <v>43402</v>
          </cell>
          <cell r="C254" t="str">
            <v>41430-04-0002-000</v>
          </cell>
          <cell r="G254" t="str">
            <v>ACTAS DE RECONOCIMIENTO DE HIJOS</v>
          </cell>
          <cell r="H254">
            <v>182</v>
          </cell>
        </row>
        <row r="255">
          <cell r="A255">
            <v>20803</v>
          </cell>
          <cell r="B255">
            <v>43403</v>
          </cell>
          <cell r="C255" t="str">
            <v>41430-04-0003-000</v>
          </cell>
          <cell r="G255" t="str">
            <v>ACTAS DE ADOPCION O TUTELA</v>
          </cell>
          <cell r="H255">
            <v>183</v>
          </cell>
        </row>
        <row r="256">
          <cell r="A256">
            <v>20804</v>
          </cell>
          <cell r="B256">
            <v>43404</v>
          </cell>
          <cell r="C256" t="str">
            <v>41430-04-0004-000</v>
          </cell>
          <cell r="G256" t="str">
            <v>ACTAS DE DEFUNCION</v>
          </cell>
          <cell r="H256">
            <v>184</v>
          </cell>
        </row>
        <row r="257">
          <cell r="A257">
            <v>20805</v>
          </cell>
          <cell r="B257">
            <v>43405</v>
          </cell>
          <cell r="C257" t="str">
            <v>41430-04-0005-000</v>
          </cell>
          <cell r="G257" t="str">
            <v>ACTAS DE MATRIMONIO EN OFICIALIA</v>
          </cell>
          <cell r="H257">
            <v>185</v>
          </cell>
        </row>
        <row r="258">
          <cell r="A258">
            <v>20806</v>
          </cell>
          <cell r="B258">
            <v>43406</v>
          </cell>
          <cell r="C258" t="str">
            <v>41430-04-0006-000</v>
          </cell>
          <cell r="G258" t="str">
            <v>ACTAS DE MATRIMONIO A DOMICILIO</v>
          </cell>
          <cell r="H258">
            <v>186</v>
          </cell>
        </row>
        <row r="259">
          <cell r="A259">
            <v>20807</v>
          </cell>
          <cell r="B259">
            <v>43407</v>
          </cell>
          <cell r="C259" t="str">
            <v>41430-04-0007-000</v>
          </cell>
          <cell r="G259" t="str">
            <v>ACTAS DE DIVORCIO</v>
          </cell>
          <cell r="H259">
            <v>187</v>
          </cell>
        </row>
        <row r="260">
          <cell r="A260">
            <v>20808</v>
          </cell>
          <cell r="B260">
            <v>43408</v>
          </cell>
          <cell r="C260" t="str">
            <v>41430-04-0008-000</v>
          </cell>
          <cell r="G260" t="str">
            <v>COPIAS CERTIFICADAS</v>
          </cell>
          <cell r="H260">
            <v>188</v>
          </cell>
        </row>
        <row r="261">
          <cell r="A261">
            <v>20809</v>
          </cell>
          <cell r="B261">
            <v>43409</v>
          </cell>
          <cell r="C261" t="str">
            <v>41430-04-0009-000</v>
          </cell>
          <cell r="G261" t="str">
            <v>ANOTACIONES MARGINALES</v>
          </cell>
          <cell r="H261">
            <v>189</v>
          </cell>
        </row>
        <row r="262">
          <cell r="A262">
            <v>20822</v>
          </cell>
          <cell r="B262">
            <v>43410</v>
          </cell>
          <cell r="C262" t="str">
            <v>41430-04-0010-000</v>
          </cell>
          <cell r="G262" t="str">
            <v>COPIAS CERTIFICADAS DIRECCION</v>
          </cell>
          <cell r="H262">
            <v>190</v>
          </cell>
        </row>
        <row r="263">
          <cell r="A263">
            <v>20823</v>
          </cell>
          <cell r="B263">
            <v>43411</v>
          </cell>
          <cell r="C263" t="str">
            <v>41430-04-0011-000</v>
          </cell>
          <cell r="G263" t="str">
            <v>JUICIOS DE ACLARACION</v>
          </cell>
          <cell r="H263">
            <v>191</v>
          </cell>
        </row>
        <row r="264">
          <cell r="A264">
            <v>20824</v>
          </cell>
          <cell r="B264">
            <v>43412</v>
          </cell>
          <cell r="C264" t="str">
            <v>41430-04-0012-000</v>
          </cell>
          <cell r="G264" t="str">
            <v>JUICIOS DE RECTIFICACION</v>
          </cell>
          <cell r="H264">
            <v>192</v>
          </cell>
        </row>
        <row r="265">
          <cell r="A265">
            <v>20825</v>
          </cell>
          <cell r="B265">
            <v>43413</v>
          </cell>
          <cell r="C265" t="str">
            <v>41430-04-0013-000</v>
          </cell>
          <cell r="G265" t="str">
            <v>LOCALIZACIONES,SOLTERIAS E INEXISTENCIAS</v>
          </cell>
          <cell r="H265">
            <v>193</v>
          </cell>
        </row>
        <row r="266">
          <cell r="A266">
            <v>20826</v>
          </cell>
          <cell r="B266">
            <v>43414</v>
          </cell>
          <cell r="C266" t="str">
            <v>41430-04-0014-000</v>
          </cell>
          <cell r="G266" t="str">
            <v>COPIAS DE ACTAS DE OTROS ESTADOS</v>
          </cell>
          <cell r="H266">
            <v>194</v>
          </cell>
        </row>
        <row r="267">
          <cell r="A267">
            <v>20827</v>
          </cell>
          <cell r="B267">
            <v>43415</v>
          </cell>
          <cell r="C267" t="str">
            <v>41430-04-0015-000</v>
          </cell>
          <cell r="G267" t="str">
            <v>ANOTACIONES MARGINALES</v>
          </cell>
          <cell r="H267">
            <v>195</v>
          </cell>
        </row>
        <row r="268">
          <cell r="A268">
            <v>20831</v>
          </cell>
          <cell r="B268">
            <v>43416</v>
          </cell>
          <cell r="C268" t="str">
            <v>41430-04-0016-000</v>
          </cell>
          <cell r="G268" t="str">
            <v>MODULOS EN TESORERIA</v>
          </cell>
          <cell r="H268">
            <v>196</v>
          </cell>
        </row>
        <row r="269">
          <cell r="A269">
            <v>20833</v>
          </cell>
          <cell r="B269">
            <v>43417</v>
          </cell>
          <cell r="C269" t="str">
            <v>41430-04-0017-000</v>
          </cell>
          <cell r="G269" t="str">
            <v>COPIAS CERTIFICADAS EN BRIGADAS</v>
          </cell>
          <cell r="H269">
            <v>197</v>
          </cell>
        </row>
        <row r="270">
          <cell r="A270">
            <v>20834</v>
          </cell>
          <cell r="B270">
            <v>43418</v>
          </cell>
          <cell r="C270" t="str">
            <v>41430-04-0018-000</v>
          </cell>
          <cell r="G270" t="str">
            <v>JUICIOS DIVERSOS EN BRIGADAS</v>
          </cell>
          <cell r="H270">
            <v>198</v>
          </cell>
        </row>
        <row r="271">
          <cell r="A271">
            <v>20835</v>
          </cell>
          <cell r="B271">
            <v>43419</v>
          </cell>
          <cell r="C271" t="str">
            <v>41430-04-0019-000</v>
          </cell>
          <cell r="G271" t="str">
            <v>SUBSIDIOS SERVICIO REGISTRO CIVIL</v>
          </cell>
          <cell r="H271">
            <v>199</v>
          </cell>
        </row>
        <row r="272">
          <cell r="A272">
            <v>20836</v>
          </cell>
          <cell r="B272">
            <v>43420</v>
          </cell>
          <cell r="C272" t="str">
            <v>41430-04-0020-000</v>
          </cell>
          <cell r="G272" t="str">
            <v>DIVERSOS</v>
          </cell>
          <cell r="H272">
            <v>200</v>
          </cell>
        </row>
        <row r="273">
          <cell r="A273">
            <v>27907</v>
          </cell>
          <cell r="B273">
            <v>43421</v>
          </cell>
          <cell r="C273" t="str">
            <v>41430-04-0021-000</v>
          </cell>
          <cell r="G273" t="str">
            <v>DEVOLUCION SERVICIOS DE REGISTRO CIVIL</v>
          </cell>
          <cell r="H273">
            <v>201</v>
          </cell>
        </row>
        <row r="275">
          <cell r="B275">
            <v>435</v>
          </cell>
          <cell r="C275" t="str">
            <v>41430-05-0000-000</v>
          </cell>
          <cell r="F275" t="str">
            <v>DERECHOS SERVICIOS DIRECCION REGISTRO PUBLICO DE LA PROPIEDAD Y DEL COMERCIO (SGG)</v>
          </cell>
        </row>
        <row r="276">
          <cell r="A276">
            <v>21001</v>
          </cell>
          <cell r="B276">
            <v>43501</v>
          </cell>
          <cell r="C276" t="str">
            <v>41430-05-0001-000</v>
          </cell>
          <cell r="G276" t="str">
            <v>REGISTROS DE COMPRA VENTA</v>
          </cell>
          <cell r="H276">
            <v>202</v>
          </cell>
        </row>
        <row r="277">
          <cell r="A277">
            <v>21002</v>
          </cell>
          <cell r="B277">
            <v>43502</v>
          </cell>
          <cell r="C277" t="str">
            <v>41430-05-0002-000</v>
          </cell>
          <cell r="G277" t="str">
            <v>REGISTROS DE HIPTECAS</v>
          </cell>
          <cell r="H277">
            <v>203</v>
          </cell>
        </row>
        <row r="278">
          <cell r="A278">
            <v>21003</v>
          </cell>
          <cell r="B278">
            <v>43503</v>
          </cell>
          <cell r="C278" t="str">
            <v>41430-05-0003-000</v>
          </cell>
          <cell r="G278" t="str">
            <v>REGISTRO DE DONACIONES</v>
          </cell>
          <cell r="H278">
            <v>204</v>
          </cell>
        </row>
        <row r="279">
          <cell r="A279">
            <v>21004</v>
          </cell>
          <cell r="B279">
            <v>43504</v>
          </cell>
          <cell r="C279" t="str">
            <v>41430-05-0004-000</v>
          </cell>
          <cell r="G279" t="str">
            <v>REGISTROS DE CREDITOS OTORGADOS</v>
          </cell>
          <cell r="H279">
            <v>205</v>
          </cell>
        </row>
        <row r="280">
          <cell r="A280">
            <v>21005</v>
          </cell>
          <cell r="B280">
            <v>43505</v>
          </cell>
          <cell r="C280" t="str">
            <v>41430-05-0005-000</v>
          </cell>
          <cell r="G280" t="str">
            <v>REGISTRO DE AUMENTO O DISMINUCION DE CAPITAL</v>
          </cell>
          <cell r="H280">
            <v>206</v>
          </cell>
        </row>
        <row r="281">
          <cell r="A281">
            <v>21006</v>
          </cell>
          <cell r="B281">
            <v>43506</v>
          </cell>
          <cell r="C281" t="str">
            <v>41430-05-0006-000</v>
          </cell>
          <cell r="G281" t="str">
            <v>REGISTRO DE INCRIPCIONES DE SOCIEDADES</v>
          </cell>
          <cell r="H281">
            <v>207</v>
          </cell>
        </row>
        <row r="282">
          <cell r="A282">
            <v>21007</v>
          </cell>
          <cell r="B282">
            <v>43507</v>
          </cell>
          <cell r="C282" t="str">
            <v>41430-05-0007-000</v>
          </cell>
          <cell r="G282" t="str">
            <v>REGISTRO DE SENTENCIAS Y SOCIEDADES</v>
          </cell>
          <cell r="H282">
            <v>208</v>
          </cell>
        </row>
        <row r="283">
          <cell r="A283">
            <v>21008</v>
          </cell>
          <cell r="B283">
            <v>43508</v>
          </cell>
          <cell r="C283" t="str">
            <v>41430-05-0008-000</v>
          </cell>
          <cell r="G283" t="str">
            <v>REGISTRO DE CONSTANCIAS Y CERTIFICADOS</v>
          </cell>
          <cell r="H283">
            <v>209</v>
          </cell>
        </row>
        <row r="284">
          <cell r="A284">
            <v>21009</v>
          </cell>
          <cell r="B284">
            <v>43509</v>
          </cell>
          <cell r="C284" t="str">
            <v>41430-05-0009-000</v>
          </cell>
          <cell r="G284" t="str">
            <v>REGISTRO DE ARENDAMIENTO</v>
          </cell>
          <cell r="H284">
            <v>210</v>
          </cell>
        </row>
        <row r="285">
          <cell r="A285">
            <v>21010</v>
          </cell>
          <cell r="B285">
            <v>43510</v>
          </cell>
          <cell r="C285" t="str">
            <v>41430-05-0010-000</v>
          </cell>
          <cell r="G285" t="str">
            <v>REGISTRO DE RECONOCIMIENTO DE ADEUDO</v>
          </cell>
          <cell r="H285">
            <v>211</v>
          </cell>
        </row>
        <row r="286">
          <cell r="A286">
            <v>21011</v>
          </cell>
          <cell r="B286">
            <v>43511</v>
          </cell>
          <cell r="C286" t="str">
            <v>41430-05-0011-000</v>
          </cell>
          <cell r="G286" t="str">
            <v>REGISTRO DE CANCELACIONES</v>
          </cell>
          <cell r="H286">
            <v>212</v>
          </cell>
        </row>
        <row r="287">
          <cell r="A287">
            <v>21012</v>
          </cell>
          <cell r="B287">
            <v>43512</v>
          </cell>
          <cell r="C287" t="str">
            <v>41430-05-0012-000</v>
          </cell>
          <cell r="G287" t="str">
            <v>REGISTRO DE DERECHOS POR HOJA</v>
          </cell>
          <cell r="H287">
            <v>213</v>
          </cell>
        </row>
        <row r="288">
          <cell r="A288">
            <v>21013</v>
          </cell>
          <cell r="B288">
            <v>43513</v>
          </cell>
          <cell r="C288" t="str">
            <v>41430-05-0013-000</v>
          </cell>
          <cell r="G288" t="str">
            <v>REGISTRO DE EMBARGOS</v>
          </cell>
          <cell r="H288">
            <v>214</v>
          </cell>
        </row>
        <row r="289">
          <cell r="A289">
            <v>21014</v>
          </cell>
          <cell r="B289">
            <v>43514</v>
          </cell>
          <cell r="C289" t="str">
            <v>41430-05-0014-000</v>
          </cell>
          <cell r="G289" t="str">
            <v>REGISTRO DE HIJUELAS</v>
          </cell>
          <cell r="H289">
            <v>215</v>
          </cell>
        </row>
        <row r="290">
          <cell r="A290">
            <v>21015</v>
          </cell>
          <cell r="B290">
            <v>43515</v>
          </cell>
          <cell r="C290" t="str">
            <v>41430-05-0015-000</v>
          </cell>
          <cell r="G290" t="str">
            <v>OTROS REGISTROS DEL REG.PUB.DE LA PROPIEDAD</v>
          </cell>
          <cell r="H290">
            <v>216</v>
          </cell>
        </row>
        <row r="291">
          <cell r="A291">
            <v>27500</v>
          </cell>
          <cell r="B291">
            <v>43516</v>
          </cell>
          <cell r="C291" t="str">
            <v>41430-05-0016-000</v>
          </cell>
          <cell r="G291" t="str">
            <v>SUBSIDIO POR SERVICIOS DEL REG. PUB. PROP</v>
          </cell>
          <cell r="H291">
            <v>217</v>
          </cell>
        </row>
        <row r="292">
          <cell r="A292">
            <v>27901</v>
          </cell>
          <cell r="B292">
            <v>43517</v>
          </cell>
          <cell r="C292" t="str">
            <v>41430-05-0017-000</v>
          </cell>
          <cell r="G292" t="str">
            <v>DEVOLUCIONES REGISTRO PUB. PROP</v>
          </cell>
          <cell r="H292">
            <v>218</v>
          </cell>
        </row>
        <row r="294">
          <cell r="B294">
            <v>436</v>
          </cell>
          <cell r="C294" t="str">
            <v>41430-06-0000-000</v>
          </cell>
          <cell r="F294" t="str">
            <v>DERECHOS SERVICIOS VARIOS SECRETARIA GENERAL DE GOBIERNO</v>
          </cell>
        </row>
        <row r="295">
          <cell r="A295">
            <v>21100</v>
          </cell>
          <cell r="B295">
            <v>43601</v>
          </cell>
          <cell r="C295" t="str">
            <v>41430-06-0001-000</v>
          </cell>
          <cell r="G295" t="str">
            <v>AUTORIZACION DE PROTOCOLOS</v>
          </cell>
          <cell r="H295">
            <v>219</v>
          </cell>
        </row>
        <row r="296">
          <cell r="A296">
            <v>21101</v>
          </cell>
          <cell r="B296">
            <v>43602</v>
          </cell>
          <cell r="C296" t="str">
            <v>41430-06-0002-000</v>
          </cell>
          <cell r="G296" t="str">
            <v>APERTURA DE FOLIOS DE PROTOCOLOS</v>
          </cell>
          <cell r="H296">
            <v>220</v>
          </cell>
        </row>
        <row r="297">
          <cell r="A297">
            <v>21102</v>
          </cell>
          <cell r="B297">
            <v>43603</v>
          </cell>
          <cell r="C297" t="str">
            <v>41430-06-0003-000</v>
          </cell>
          <cell r="G297" t="str">
            <v>CIERRE DE FOLIOS DE PROTOCOLOS</v>
          </cell>
          <cell r="H297">
            <v>221</v>
          </cell>
        </row>
        <row r="298">
          <cell r="A298">
            <v>22400</v>
          </cell>
          <cell r="B298">
            <v>43604</v>
          </cell>
          <cell r="C298" t="str">
            <v>41430-06-0004-000</v>
          </cell>
          <cell r="G298" t="str">
            <v>EXAMEN Y REFRENDO DE PATENTE DE NOTARIOS PUB</v>
          </cell>
          <cell r="H298">
            <v>222</v>
          </cell>
        </row>
        <row r="299">
          <cell r="A299">
            <v>21301</v>
          </cell>
          <cell r="B299">
            <v>43605</v>
          </cell>
          <cell r="C299" t="str">
            <v>41430-06-0005-000</v>
          </cell>
          <cell r="G299" t="str">
            <v>EXPEDICION DE CARTAS DE NO ANTECEDENTES PENALES</v>
          </cell>
          <cell r="H299">
            <v>223</v>
          </cell>
        </row>
        <row r="300">
          <cell r="A300">
            <v>21306</v>
          </cell>
          <cell r="B300">
            <v>43606</v>
          </cell>
          <cell r="C300" t="str">
            <v>41430-06-0006-000</v>
          </cell>
          <cell r="G300" t="str">
            <v>SUBSIDIO DE CARTAS DE NO ANTECEDENTES PENALES</v>
          </cell>
          <cell r="H300">
            <v>224</v>
          </cell>
        </row>
        <row r="301">
          <cell r="A301">
            <v>21400</v>
          </cell>
          <cell r="B301">
            <v>43607</v>
          </cell>
          <cell r="C301" t="str">
            <v>41430-06-0007-000</v>
          </cell>
          <cell r="G301" t="str">
            <v>LEGALIZACION DE FIRMAS</v>
          </cell>
          <cell r="H301">
            <v>225</v>
          </cell>
        </row>
        <row r="302">
          <cell r="A302">
            <v>21401</v>
          </cell>
          <cell r="B302">
            <v>43608</v>
          </cell>
          <cell r="C302" t="str">
            <v>41430-06-0008-000</v>
          </cell>
          <cell r="G302" t="str">
            <v>LEGALIZACION Y/O APOSTILLAM.DE FIRMS DEL T.S.</v>
          </cell>
          <cell r="H302">
            <v>226</v>
          </cell>
        </row>
        <row r="303">
          <cell r="A303">
            <v>21402</v>
          </cell>
          <cell r="B303">
            <v>43609</v>
          </cell>
          <cell r="C303" t="str">
            <v>41430-06-0009-000</v>
          </cell>
          <cell r="G303" t="str">
            <v>LEG Y/O APOSTILLA FIRMAS NOTARIOS Y RPC</v>
          </cell>
          <cell r="H303">
            <v>227</v>
          </cell>
        </row>
        <row r="304">
          <cell r="A304">
            <v>21403</v>
          </cell>
          <cell r="B304">
            <v>43610</v>
          </cell>
          <cell r="C304" t="str">
            <v>41430-06-0010-000</v>
          </cell>
          <cell r="G304" t="str">
            <v>LEG Y/O APOSTILLA FIRMAS DE DEPEND VARIAS</v>
          </cell>
          <cell r="H304">
            <v>228</v>
          </cell>
        </row>
        <row r="305">
          <cell r="A305">
            <v>21404</v>
          </cell>
          <cell r="B305">
            <v>43611</v>
          </cell>
          <cell r="C305" t="str">
            <v>41430-06-0011-000</v>
          </cell>
          <cell r="G305" t="str">
            <v>LEG Y/O APOSTILLA FIRMAS P MPAL.Y S.AYUNT</v>
          </cell>
          <cell r="H305">
            <v>229</v>
          </cell>
        </row>
        <row r="306">
          <cell r="A306">
            <v>21405</v>
          </cell>
          <cell r="B306">
            <v>43612</v>
          </cell>
          <cell r="C306" t="str">
            <v>41430-06-0012-000</v>
          </cell>
          <cell r="G306" t="str">
            <v>LEG Y/O APOSTILLA FIRMS DOC.EC.UANL</v>
          </cell>
          <cell r="H306">
            <v>230</v>
          </cell>
        </row>
        <row r="307">
          <cell r="A307">
            <v>21406</v>
          </cell>
          <cell r="B307">
            <v>43613</v>
          </cell>
          <cell r="C307" t="str">
            <v>41430-06-0013-000</v>
          </cell>
          <cell r="G307" t="str">
            <v>LEG Y/O APOST FIRMAS DOC.ESCOLARS E SE</v>
          </cell>
          <cell r="H307">
            <v>231</v>
          </cell>
        </row>
        <row r="308">
          <cell r="A308">
            <v>21407</v>
          </cell>
          <cell r="B308">
            <v>43614</v>
          </cell>
          <cell r="C308" t="str">
            <v>41430-06-0014-000</v>
          </cell>
          <cell r="G308" t="str">
            <v>LEG Y/O APOST FIRMAS POR SUBS Y/O EXENTOS</v>
          </cell>
          <cell r="H308">
            <v>232</v>
          </cell>
        </row>
        <row r="309">
          <cell r="A309">
            <v>21408</v>
          </cell>
          <cell r="B309">
            <v>43615</v>
          </cell>
          <cell r="C309" t="str">
            <v>41430-06-0015-000</v>
          </cell>
          <cell r="G309" t="str">
            <v>LEG Y/O APOST POR SUB Y/O EXE TSJ OTROS</v>
          </cell>
          <cell r="H309">
            <v>233</v>
          </cell>
        </row>
        <row r="310">
          <cell r="A310">
            <v>20700</v>
          </cell>
          <cell r="B310">
            <v>43616</v>
          </cell>
          <cell r="C310" t="str">
            <v>41430-06-0016-000</v>
          </cell>
          <cell r="G310" t="str">
            <v>INSERCIONES EN EL PERIODICO OFICIAL</v>
          </cell>
          <cell r="H310">
            <v>234</v>
          </cell>
        </row>
        <row r="311">
          <cell r="A311">
            <v>20705</v>
          </cell>
          <cell r="B311">
            <v>43617</v>
          </cell>
          <cell r="C311" t="str">
            <v>41430-06-0017-000</v>
          </cell>
          <cell r="G311" t="str">
            <v>SUBSIDIO INSERCIONES PERIODICO OFICIAL</v>
          </cell>
          <cell r="H311">
            <v>235</v>
          </cell>
        </row>
        <row r="313">
          <cell r="B313">
            <v>437</v>
          </cell>
          <cell r="C313" t="str">
            <v>41430-07-0000-000</v>
          </cell>
          <cell r="F313" t="str">
            <v>DERECHOS SERVICIOS INSTITUTO DE CONTROL VEHICULAR (SFYTGE)</v>
          </cell>
        </row>
        <row r="314">
          <cell r="A314">
            <v>26301</v>
          </cell>
          <cell r="B314">
            <v>43701</v>
          </cell>
          <cell r="C314" t="str">
            <v>41430-07-0001-000</v>
          </cell>
          <cell r="G314" t="str">
            <v>DERECHOS DE CONTROL VEHICULAR PRESENTE AÑO</v>
          </cell>
          <cell r="H314">
            <v>236</v>
          </cell>
        </row>
        <row r="315">
          <cell r="A315">
            <v>26302</v>
          </cell>
          <cell r="B315">
            <v>43702</v>
          </cell>
          <cell r="C315" t="str">
            <v>41430-07-0002-000</v>
          </cell>
          <cell r="E315" t="str">
            <v xml:space="preserve"> </v>
          </cell>
          <cell r="G315" t="str">
            <v>DERECHOS DE CONTROL VEHICULAR REZAGOS</v>
          </cell>
          <cell r="H315">
            <v>237</v>
          </cell>
        </row>
        <row r="316">
          <cell r="A316">
            <v>26303</v>
          </cell>
          <cell r="B316">
            <v>43703</v>
          </cell>
          <cell r="C316" t="str">
            <v>41430-07-0003-000</v>
          </cell>
          <cell r="G316" t="str">
            <v>EXPEDICION DE CERTIFICADOS CONTROL VEHICULAR</v>
          </cell>
          <cell r="H316">
            <v>238</v>
          </cell>
        </row>
        <row r="317">
          <cell r="A317">
            <v>26304</v>
          </cell>
          <cell r="B317">
            <v>43704</v>
          </cell>
          <cell r="C317" t="str">
            <v>41430-07-0004-000</v>
          </cell>
          <cell r="G317" t="str">
            <v>EXPEDICION DE CERTIF.CONTROL VEH.OTROS ESTADOS</v>
          </cell>
          <cell r="H317">
            <v>239</v>
          </cell>
        </row>
        <row r="318">
          <cell r="A318">
            <v>26305</v>
          </cell>
          <cell r="B318">
            <v>43705</v>
          </cell>
          <cell r="C318" t="str">
            <v>41430-07-0005-000</v>
          </cell>
          <cell r="G318" t="str">
            <v>EXPEDICION DE CERTIF.DE DOC.DE CONTROL VEHICULAR</v>
          </cell>
          <cell r="H318">
            <v>240</v>
          </cell>
        </row>
        <row r="319">
          <cell r="A319">
            <v>26400</v>
          </cell>
          <cell r="B319">
            <v>43706</v>
          </cell>
          <cell r="C319" t="str">
            <v>41430-07-0006-000</v>
          </cell>
          <cell r="G319" t="str">
            <v>PLACAS DE CIRCULACION VEHICULAR</v>
          </cell>
          <cell r="H319">
            <v>241</v>
          </cell>
        </row>
        <row r="320">
          <cell r="A320">
            <v>26500</v>
          </cell>
          <cell r="B320">
            <v>43707</v>
          </cell>
          <cell r="C320" t="str">
            <v>41430-07-0007-000</v>
          </cell>
          <cell r="G320" t="str">
            <v>LICENCIAS DE MANEJAR</v>
          </cell>
          <cell r="H320">
            <v>242</v>
          </cell>
        </row>
        <row r="321">
          <cell r="A321">
            <v>26503</v>
          </cell>
          <cell r="B321">
            <v>43708</v>
          </cell>
          <cell r="C321" t="str">
            <v>41430-07-0008-000</v>
          </cell>
          <cell r="G321" t="str">
            <v>EXPEDICION DE CERTIF.DE LICENCIAS DE CONDUCIR</v>
          </cell>
          <cell r="H321">
            <v>243</v>
          </cell>
        </row>
        <row r="322">
          <cell r="A322">
            <v>26600</v>
          </cell>
          <cell r="B322">
            <v>43709</v>
          </cell>
          <cell r="C322" t="str">
            <v>41430-07-0009-000</v>
          </cell>
          <cell r="G322" t="str">
            <v>DUPLICADOS DE LICENCIAS</v>
          </cell>
          <cell r="H322">
            <v>244</v>
          </cell>
        </row>
        <row r="323">
          <cell r="A323">
            <v>26700</v>
          </cell>
          <cell r="B323">
            <v>43710</v>
          </cell>
          <cell r="C323" t="str">
            <v>41430-07-0010-000</v>
          </cell>
          <cell r="G323" t="str">
            <v>DUPLICADOS DE TARJETAS DE CIRCULACION</v>
          </cell>
          <cell r="H323">
            <v>245</v>
          </cell>
        </row>
        <row r="324">
          <cell r="A324">
            <v>26800</v>
          </cell>
          <cell r="B324">
            <v>43711</v>
          </cell>
          <cell r="C324" t="str">
            <v>41430-07-0011-000</v>
          </cell>
          <cell r="G324" t="str">
            <v>BAJAS VEHICULOS DE MOTOR</v>
          </cell>
          <cell r="H324">
            <v>246</v>
          </cell>
        </row>
        <row r="325">
          <cell r="A325">
            <v>26906</v>
          </cell>
          <cell r="B325">
            <v>43712</v>
          </cell>
          <cell r="C325" t="str">
            <v>41430-07-0012-000</v>
          </cell>
          <cell r="G325" t="str">
            <v>10% INFRACCIONES DE TRANSITO AREA METROP.</v>
          </cell>
          <cell r="H325">
            <v>247</v>
          </cell>
        </row>
        <row r="326">
          <cell r="A326">
            <v>26907</v>
          </cell>
          <cell r="B326">
            <v>43713</v>
          </cell>
          <cell r="C326" t="str">
            <v>41430-07-0013-000</v>
          </cell>
          <cell r="G326" t="str">
            <v>EXCEDENTE PAGOS CONTROL VEHICULAR</v>
          </cell>
          <cell r="H326">
            <v>248</v>
          </cell>
        </row>
        <row r="327">
          <cell r="A327">
            <v>26910</v>
          </cell>
          <cell r="B327">
            <v>43714</v>
          </cell>
          <cell r="C327" t="str">
            <v>41430-07-0014-000</v>
          </cell>
          <cell r="G327" t="str">
            <v>QUALITAS</v>
          </cell>
          <cell r="H327">
            <v>249</v>
          </cell>
        </row>
        <row r="328">
          <cell r="A328">
            <v>26911</v>
          </cell>
          <cell r="B328">
            <v>43715</v>
          </cell>
          <cell r="C328" t="str">
            <v>41430-07-0015-000</v>
          </cell>
          <cell r="G328" t="str">
            <v>ZURICH SEGUROS</v>
          </cell>
          <cell r="H328">
            <v>250</v>
          </cell>
        </row>
        <row r="329">
          <cell r="A329">
            <v>26912</v>
          </cell>
          <cell r="B329">
            <v>43716</v>
          </cell>
          <cell r="C329" t="str">
            <v>41430-07-0016-000</v>
          </cell>
          <cell r="G329" t="str">
            <v>SEGUROS BANORTE GENERALI</v>
          </cell>
          <cell r="H329">
            <v>251</v>
          </cell>
        </row>
        <row r="330">
          <cell r="A330">
            <v>26913</v>
          </cell>
          <cell r="B330">
            <v>43717</v>
          </cell>
          <cell r="C330" t="str">
            <v>41430-07-0017-000</v>
          </cell>
          <cell r="G330" t="str">
            <v>SEGUROS ATLAS S.A.</v>
          </cell>
          <cell r="H330">
            <v>252</v>
          </cell>
        </row>
        <row r="331">
          <cell r="A331">
            <v>26914</v>
          </cell>
          <cell r="B331">
            <v>43718</v>
          </cell>
          <cell r="C331" t="str">
            <v>41430-07-0018-000</v>
          </cell>
          <cell r="G331" t="str">
            <v>SEGUROS AFIRME</v>
          </cell>
          <cell r="H331">
            <v>253</v>
          </cell>
        </row>
        <row r="332">
          <cell r="A332">
            <v>26915</v>
          </cell>
          <cell r="B332">
            <v>43719</v>
          </cell>
          <cell r="C332" t="str">
            <v>41430-07-0019-000</v>
          </cell>
          <cell r="G332" t="str">
            <v>SEGUROS BANCOMER</v>
          </cell>
          <cell r="H332">
            <v>254</v>
          </cell>
        </row>
        <row r="333">
          <cell r="A333">
            <v>26916</v>
          </cell>
          <cell r="B333">
            <v>43720</v>
          </cell>
          <cell r="C333" t="str">
            <v>41430-07-0020-000</v>
          </cell>
          <cell r="G333" t="str">
            <v>10% INFRACCIONES DE TRANSITO ELECTRONICAS</v>
          </cell>
          <cell r="H333">
            <v>255</v>
          </cell>
        </row>
        <row r="334">
          <cell r="A334">
            <v>26917</v>
          </cell>
          <cell r="B334">
            <v>43721</v>
          </cell>
          <cell r="C334" t="str">
            <v>41430-07-0021-000</v>
          </cell>
          <cell r="G334" t="str">
            <v>1ER SORTEO ABRE UNA PUERTA REF</v>
          </cell>
          <cell r="H334">
            <v>256</v>
          </cell>
        </row>
        <row r="335">
          <cell r="A335">
            <v>26918</v>
          </cell>
          <cell r="B335">
            <v>43722</v>
          </cell>
          <cell r="C335" t="str">
            <v>41430-07-0022-000</v>
          </cell>
          <cell r="G335" t="str">
            <v>1ER SORTEO ABRE UNA PUERTA LIC</v>
          </cell>
          <cell r="H335">
            <v>257</v>
          </cell>
        </row>
        <row r="336">
          <cell r="A336">
            <v>26919</v>
          </cell>
          <cell r="B336">
            <v>43723</v>
          </cell>
          <cell r="C336" t="str">
            <v>41430-07-0023-000</v>
          </cell>
          <cell r="G336" t="str">
            <v>SERVICIO DE MENSAJERIA</v>
          </cell>
          <cell r="H336">
            <v>258</v>
          </cell>
        </row>
        <row r="337">
          <cell r="A337">
            <v>26920</v>
          </cell>
          <cell r="B337">
            <v>43724</v>
          </cell>
          <cell r="C337" t="str">
            <v>41430-07-0024-000</v>
          </cell>
          <cell r="G337" t="str">
            <v>DEVOLUCIONES ING. POR PGO. DE LO INDEBIDO</v>
          </cell>
          <cell r="H337">
            <v>259</v>
          </cell>
        </row>
        <row r="338">
          <cell r="A338">
            <v>27903</v>
          </cell>
          <cell r="B338">
            <v>43725</v>
          </cell>
          <cell r="C338" t="str">
            <v>41430-07-0025-000</v>
          </cell>
          <cell r="G338" t="str">
            <v>DEVOLUCIONES CONTROL VEHICULAR</v>
          </cell>
          <cell r="H338">
            <v>260</v>
          </cell>
        </row>
        <row r="339">
          <cell r="A339">
            <v>28001</v>
          </cell>
          <cell r="B339">
            <v>43726</v>
          </cell>
          <cell r="C339" t="str">
            <v>41430-07-0026-000</v>
          </cell>
          <cell r="G339" t="str">
            <v>SUBSIDIO 10% Y 5%</v>
          </cell>
          <cell r="H339">
            <v>261</v>
          </cell>
        </row>
        <row r="340">
          <cell r="A340">
            <v>28002</v>
          </cell>
          <cell r="B340">
            <v>43727</v>
          </cell>
          <cell r="C340" t="str">
            <v>41430-07-0027-000</v>
          </cell>
          <cell r="G340" t="str">
            <v>SUBSIDIO ANTIGÜEDAD 5 AÑOS</v>
          </cell>
          <cell r="H340">
            <v>262</v>
          </cell>
        </row>
        <row r="341">
          <cell r="A341">
            <v>28003</v>
          </cell>
          <cell r="B341">
            <v>43728</v>
          </cell>
          <cell r="C341" t="str">
            <v>41430-07-0028-000</v>
          </cell>
          <cell r="G341" t="str">
            <v>SUBSIDIO ANTIGÜEDAD 10 AÑOS</v>
          </cell>
          <cell r="H341">
            <v>263</v>
          </cell>
        </row>
        <row r="342">
          <cell r="A342">
            <v>28004</v>
          </cell>
          <cell r="B342">
            <v>43729</v>
          </cell>
          <cell r="C342" t="str">
            <v>41430-07-0029-000</v>
          </cell>
          <cell r="G342" t="str">
            <v>SUBSIDIO LAMINAS CONTROL VEHICULAR</v>
          </cell>
          <cell r="H342">
            <v>264</v>
          </cell>
        </row>
        <row r="343">
          <cell r="A343">
            <v>28005</v>
          </cell>
          <cell r="B343">
            <v>43730</v>
          </cell>
          <cell r="C343" t="str">
            <v>41430-07-0030-000</v>
          </cell>
          <cell r="G343" t="str">
            <v>SUBSIDIO DERECHOS CONTROL VEHICULAR</v>
          </cell>
          <cell r="H343">
            <v>265</v>
          </cell>
        </row>
        <row r="344">
          <cell r="A344">
            <v>28006</v>
          </cell>
          <cell r="B344">
            <v>43731</v>
          </cell>
          <cell r="C344" t="str">
            <v>41430-07-0031-000</v>
          </cell>
          <cell r="G344" t="str">
            <v>SUBSIDIO LICENCIAS DE MANEJO</v>
          </cell>
          <cell r="H344">
            <v>266</v>
          </cell>
        </row>
        <row r="345">
          <cell r="A345">
            <v>28007</v>
          </cell>
          <cell r="B345">
            <v>43732</v>
          </cell>
          <cell r="C345" t="str">
            <v>41430-07-0032-000</v>
          </cell>
          <cell r="G345" t="str">
            <v>SUB.MAT.DE CONT.VEH. A PERS.MAYORES 65 AÑOS</v>
          </cell>
          <cell r="H345">
            <v>267</v>
          </cell>
        </row>
        <row r="346">
          <cell r="A346">
            <v>28008</v>
          </cell>
          <cell r="B346">
            <v>43733</v>
          </cell>
          <cell r="C346" t="str">
            <v>41430-07-0033-000</v>
          </cell>
          <cell r="G346" t="str">
            <v>SUBSIDIO REC.DER. CONTROL VEH. PTE. AÑO</v>
          </cell>
          <cell r="H346">
            <v>268</v>
          </cell>
        </row>
        <row r="347">
          <cell r="A347">
            <v>28009</v>
          </cell>
          <cell r="B347">
            <v>43734</v>
          </cell>
          <cell r="C347" t="str">
            <v>41430-07-0034-000</v>
          </cell>
          <cell r="G347" t="str">
            <v>SUBSIDIO BAJAS VEH. MOTOR PRODIAT 100%</v>
          </cell>
          <cell r="H347">
            <v>269</v>
          </cell>
        </row>
        <row r="348">
          <cell r="A348">
            <v>28011</v>
          </cell>
          <cell r="B348">
            <v>43735</v>
          </cell>
          <cell r="C348" t="str">
            <v>41430-07-0035-000</v>
          </cell>
          <cell r="G348" t="str">
            <v>SUBSIDIO INSC Y REF. VEH. PTE. AÑO PRODIAT 100%</v>
          </cell>
          <cell r="H348">
            <v>270</v>
          </cell>
        </row>
        <row r="349">
          <cell r="A349">
            <v>28012</v>
          </cell>
          <cell r="B349">
            <v>43736</v>
          </cell>
          <cell r="C349" t="str">
            <v>41430-07-0036-000</v>
          </cell>
          <cell r="G349" t="str">
            <v>SUBSIDIO INSC Y REF. VEH.REZ. PTE. AÑO PRODIAT 100%</v>
          </cell>
          <cell r="H349">
            <v>271</v>
          </cell>
        </row>
        <row r="350">
          <cell r="A350">
            <v>28013</v>
          </cell>
          <cell r="B350">
            <v>43737</v>
          </cell>
          <cell r="C350" t="str">
            <v>41430-07-0037-000</v>
          </cell>
          <cell r="G350" t="str">
            <v>SUBSIDIO PLACAS CIRCULACION VEH. PRODIAT 100%</v>
          </cell>
          <cell r="H350">
            <v>272</v>
          </cell>
        </row>
        <row r="351">
          <cell r="A351">
            <v>28014</v>
          </cell>
          <cell r="B351">
            <v>43738</v>
          </cell>
          <cell r="C351" t="str">
            <v>41430-07-0038-000</v>
          </cell>
          <cell r="G351" t="str">
            <v>SUBSIDIO REFRENDO REMOLQUE</v>
          </cell>
          <cell r="H351">
            <v>273</v>
          </cell>
        </row>
        <row r="352">
          <cell r="A352">
            <v>28015</v>
          </cell>
          <cell r="B352">
            <v>43739</v>
          </cell>
          <cell r="C352" t="str">
            <v>41430-07-0039-000</v>
          </cell>
          <cell r="G352" t="str">
            <v>SUBSIDIO REFRENDO MOTOCICLETA</v>
          </cell>
          <cell r="H352">
            <v>274</v>
          </cell>
        </row>
        <row r="353">
          <cell r="A353">
            <v>28016</v>
          </cell>
          <cell r="B353">
            <v>43740</v>
          </cell>
          <cell r="C353" t="str">
            <v>41430-07-0040-000</v>
          </cell>
          <cell r="G353" t="str">
            <v>SUBSIDIO LAMINAS REMOLQUE</v>
          </cell>
          <cell r="H353">
            <v>275</v>
          </cell>
        </row>
        <row r="354">
          <cell r="A354">
            <v>28017</v>
          </cell>
          <cell r="B354">
            <v>43741</v>
          </cell>
          <cell r="C354" t="str">
            <v>41430-07-0041-000</v>
          </cell>
          <cell r="G354" t="str">
            <v>SUBSIDIO LAMINAS MOTOCICLETA</v>
          </cell>
          <cell r="H354">
            <v>276</v>
          </cell>
        </row>
        <row r="355">
          <cell r="A355">
            <v>28018</v>
          </cell>
          <cell r="B355">
            <v>43742</v>
          </cell>
          <cell r="C355" t="str">
            <v>41430-07-0042-000</v>
          </cell>
          <cell r="G355" t="str">
            <v>SUBSIDIO CONSTANCIA REGISTRO VEHICULAR</v>
          </cell>
          <cell r="H355">
            <v>277</v>
          </cell>
        </row>
        <row r="356">
          <cell r="A356">
            <v>26306</v>
          </cell>
          <cell r="B356">
            <v>43743</v>
          </cell>
          <cell r="C356" t="str">
            <v>41430-07-0043-000</v>
          </cell>
          <cell r="G356" t="str">
            <v>EXPEDICION CONSTANCIA REGISTRO VEHICULAR</v>
          </cell>
          <cell r="H356">
            <v>278</v>
          </cell>
        </row>
        <row r="357">
          <cell r="A357">
            <v>26307</v>
          </cell>
          <cell r="B357">
            <v>43744</v>
          </cell>
          <cell r="C357" t="str">
            <v>41430-07-0044-000</v>
          </cell>
          <cell r="G357" t="str">
            <v>REPOSICION CONSTANCIA REGISTRO VEHICULAR</v>
          </cell>
          <cell r="H357">
            <v>279</v>
          </cell>
        </row>
        <row r="358">
          <cell r="A358">
            <v>26801</v>
          </cell>
          <cell r="B358">
            <v>43745</v>
          </cell>
          <cell r="C358" t="str">
            <v>41430-07-0045-000</v>
          </cell>
          <cell r="G358" t="str">
            <v>SUBSIDIO BAJA POR ROBO</v>
          </cell>
          <cell r="H358">
            <v>280</v>
          </cell>
        </row>
        <row r="359">
          <cell r="A359">
            <v>28019</v>
          </cell>
          <cell r="B359">
            <v>43746</v>
          </cell>
          <cell r="C359" t="str">
            <v>41430-07-0046-000</v>
          </cell>
          <cell r="G359" t="str">
            <v>SUBSIDIO REFRENDO POR ROBO</v>
          </cell>
          <cell r="H359">
            <v>281</v>
          </cell>
        </row>
        <row r="360">
          <cell r="A360">
            <v>28020</v>
          </cell>
          <cell r="B360">
            <v>43747</v>
          </cell>
          <cell r="C360" t="str">
            <v>41430-07-0047-000</v>
          </cell>
          <cell r="G360" t="str">
            <v>SUBSIDIO REFRENDO POR PERDIDA</v>
          </cell>
          <cell r="H360">
            <v>282</v>
          </cell>
        </row>
        <row r="361">
          <cell r="A361">
            <v>26802</v>
          </cell>
          <cell r="B361">
            <v>43748</v>
          </cell>
          <cell r="C361" t="str">
            <v>41430-07-0048-000</v>
          </cell>
          <cell r="G361" t="str">
            <v>SUBSIDIO BAJA POR PERDIDA</v>
          </cell>
          <cell r="H361">
            <v>283</v>
          </cell>
        </row>
        <row r="362">
          <cell r="A362">
            <v>28021</v>
          </cell>
          <cell r="B362">
            <v>43749</v>
          </cell>
          <cell r="C362" t="str">
            <v>41430-07-0049-000</v>
          </cell>
          <cell r="G362" t="str">
            <v>SUBSIDIO PAGO EN BANCO</v>
          </cell>
          <cell r="H362">
            <v>284</v>
          </cell>
        </row>
        <row r="363">
          <cell r="A363">
            <v>28022</v>
          </cell>
          <cell r="B363">
            <v>43750</v>
          </cell>
          <cell r="C363" t="str">
            <v>41430-07-0050-000</v>
          </cell>
          <cell r="G363" t="str">
            <v>SUBSIDIO PAGO PORTAL WEB</v>
          </cell>
          <cell r="H363">
            <v>285</v>
          </cell>
        </row>
        <row r="365">
          <cell r="B365">
            <v>438</v>
          </cell>
          <cell r="C365" t="str">
            <v>41430-08-0000-000</v>
          </cell>
          <cell r="F365" t="str">
            <v>DERECHOS SERVICIOS AGENCIA PARA LA RACIONALIZACION Y MODERNIZ DEL SISTEMA DEL TRANSPORTE PUBLICO</v>
          </cell>
        </row>
        <row r="366">
          <cell r="A366">
            <v>23001</v>
          </cell>
          <cell r="B366">
            <v>43801</v>
          </cell>
          <cell r="C366" t="str">
            <v>41430-08-0001-000</v>
          </cell>
          <cell r="G366" t="str">
            <v>EXPEDICION O REFRENDO DE LA CONCESION</v>
          </cell>
          <cell r="H366">
            <v>286</v>
          </cell>
        </row>
        <row r="367">
          <cell r="A367">
            <v>23002</v>
          </cell>
          <cell r="B367">
            <v>43802</v>
          </cell>
          <cell r="C367" t="str">
            <v>41430-08-0002-000</v>
          </cell>
          <cell r="G367" t="str">
            <v>TRAMITE DE CESION DE DERECHOS DE LA CONCESION</v>
          </cell>
          <cell r="H367">
            <v>287</v>
          </cell>
        </row>
        <row r="368">
          <cell r="A368">
            <v>23003</v>
          </cell>
          <cell r="B368">
            <v>43803</v>
          </cell>
          <cell r="C368" t="str">
            <v>41430-08-0003-000</v>
          </cell>
          <cell r="G368" t="str">
            <v>REP.DE DOC. EN EL QUE CONSTA LA CONCESION</v>
          </cell>
          <cell r="H368">
            <v>288</v>
          </cell>
        </row>
        <row r="369">
          <cell r="A369">
            <v>23004</v>
          </cell>
          <cell r="B369">
            <v>43804</v>
          </cell>
          <cell r="C369" t="str">
            <v>41430-08-0004-000</v>
          </cell>
          <cell r="G369" t="str">
            <v>CAMBIO DE VEHICUL OBJETO DE LA CONCESION</v>
          </cell>
          <cell r="H369">
            <v>289</v>
          </cell>
        </row>
        <row r="371">
          <cell r="B371">
            <v>439</v>
          </cell>
          <cell r="C371" t="str">
            <v>41430-09-0000-000</v>
          </cell>
          <cell r="F371" t="str">
            <v>DERECHOS SERVICIOS VARIAS SECRETARIAS</v>
          </cell>
        </row>
        <row r="372">
          <cell r="A372">
            <v>20300</v>
          </cell>
          <cell r="B372">
            <v>43901</v>
          </cell>
          <cell r="C372" t="str">
            <v>41430-09-0001-000</v>
          </cell>
          <cell r="G372" t="str">
            <v>SERVICIOS DE VIGILANCIA</v>
          </cell>
          <cell r="H372">
            <v>290</v>
          </cell>
        </row>
        <row r="373">
          <cell r="A373">
            <v>21500</v>
          </cell>
          <cell r="B373">
            <v>43902</v>
          </cell>
          <cell r="C373" t="str">
            <v>41430-09-0002-000</v>
          </cell>
          <cell r="G373" t="str">
            <v>REGISTRO DE TITULOS PROFESIONALES</v>
          </cell>
          <cell r="H373">
            <v>291</v>
          </cell>
        </row>
        <row r="374">
          <cell r="A374">
            <v>20901</v>
          </cell>
          <cell r="B374">
            <v>43903</v>
          </cell>
          <cell r="C374" t="str">
            <v>41430-09-0003-000</v>
          </cell>
          <cell r="G374" t="str">
            <v>RECUPERACION POR CURSOS DE CAPACITACION</v>
          </cell>
          <cell r="H374">
            <v>292</v>
          </cell>
        </row>
        <row r="375">
          <cell r="A375">
            <v>21800</v>
          </cell>
          <cell r="B375">
            <v>43904</v>
          </cell>
          <cell r="C375" t="str">
            <v>41430-09-0004-000</v>
          </cell>
          <cell r="G375" t="str">
            <v>CONCURSOS PUBLICOS DIRECC.DE ADQUISICIONES</v>
          </cell>
          <cell r="H375">
            <v>293</v>
          </cell>
        </row>
        <row r="376">
          <cell r="A376">
            <v>26201</v>
          </cell>
          <cell r="B376">
            <v>43905</v>
          </cell>
          <cell r="C376" t="str">
            <v>41430-09-0005-000</v>
          </cell>
          <cell r="G376" t="str">
            <v>CERTIFICACION RECIBOS SUELDOS</v>
          </cell>
          <cell r="H376">
            <v>294</v>
          </cell>
        </row>
        <row r="377">
          <cell r="A377">
            <v>26202</v>
          </cell>
          <cell r="B377">
            <v>43906</v>
          </cell>
          <cell r="C377" t="str">
            <v>41430-09-0006-000</v>
          </cell>
          <cell r="G377" t="str">
            <v>CONSTANCIA O CARTA DE NO INHABILITACION</v>
          </cell>
          <cell r="H377">
            <v>295</v>
          </cell>
        </row>
        <row r="378">
          <cell r="A378">
            <v>21300</v>
          </cell>
          <cell r="B378">
            <v>43907</v>
          </cell>
          <cell r="C378" t="str">
            <v>41430-09-0007-000</v>
          </cell>
          <cell r="G378" t="str">
            <v>EXPEDICION DE CERTIFICADOS</v>
          </cell>
          <cell r="H378">
            <v>296</v>
          </cell>
        </row>
        <row r="379">
          <cell r="A379">
            <v>27910</v>
          </cell>
          <cell r="B379">
            <v>43908</v>
          </cell>
          <cell r="C379" t="str">
            <v>41430-09-0008-000</v>
          </cell>
          <cell r="G379" t="str">
            <v>ACTUALIZACION E INTERESES DEV. DIVERSOS DERECHOS</v>
          </cell>
          <cell r="H379">
            <v>297</v>
          </cell>
        </row>
        <row r="380">
          <cell r="A380">
            <v>26203</v>
          </cell>
          <cell r="B380">
            <v>43909</v>
          </cell>
          <cell r="C380" t="str">
            <v>41430-09-0009-000</v>
          </cell>
          <cell r="G380" t="str">
            <v>COPIAS DIVERSAS</v>
          </cell>
          <cell r="H380">
            <v>298</v>
          </cell>
        </row>
        <row r="381">
          <cell r="A381">
            <v>26204</v>
          </cell>
          <cell r="B381">
            <v>43910</v>
          </cell>
          <cell r="C381" t="str">
            <v>41430-09-0010-000</v>
          </cell>
          <cell r="G381" t="str">
            <v>BUSQUEDA Y LOCALIZACION DE DOCUMENTOS</v>
          </cell>
          <cell r="H381">
            <v>299</v>
          </cell>
        </row>
        <row r="382">
          <cell r="A382">
            <v>21601</v>
          </cell>
          <cell r="B382">
            <v>43911</v>
          </cell>
          <cell r="C382" t="str">
            <v>41430-09-0011-000</v>
          </cell>
          <cell r="G382" t="str">
            <v>LICENCIAS Y PERMISOS ESP(LEY DE ALCOHOLES)</v>
          </cell>
          <cell r="H382">
            <v>300</v>
          </cell>
        </row>
        <row r="384">
          <cell r="B384">
            <v>44</v>
          </cell>
          <cell r="C384" t="str">
            <v>41490-00-0000-000</v>
          </cell>
          <cell r="E384" t="str">
            <v>OTROS DERECHOS</v>
          </cell>
        </row>
        <row r="386">
          <cell r="B386">
            <v>45</v>
          </cell>
          <cell r="C386" t="str">
            <v>41440-00-0000-000</v>
          </cell>
          <cell r="E386" t="str">
            <v>ACCESORIOS DE DERECHOS</v>
          </cell>
        </row>
        <row r="387">
          <cell r="B387">
            <v>451</v>
          </cell>
          <cell r="C387" t="str">
            <v>41440-01-0000-000</v>
          </cell>
          <cell r="F387" t="str">
            <v>ACCESORIOS  SERVICIOS DERECHOS DIRECCION DE REGISTRO PUBLICO DE LA PROPIEDAD (SGG)</v>
          </cell>
        </row>
        <row r="388">
          <cell r="A388">
            <v>40110</v>
          </cell>
          <cell r="B388">
            <v>45101</v>
          </cell>
          <cell r="C388" t="str">
            <v>41440-01-0001-000</v>
          </cell>
          <cell r="G388" t="str">
            <v>SANCIONES EN CARTAS DE NO PROPIEDAD</v>
          </cell>
          <cell r="H388">
            <v>301</v>
          </cell>
        </row>
        <row r="389">
          <cell r="A389">
            <v>40160</v>
          </cell>
          <cell r="B389">
            <v>45102</v>
          </cell>
          <cell r="C389" t="str">
            <v>41440-01-0002-000</v>
          </cell>
          <cell r="G389" t="str">
            <v>SUBSIDIOS SANCIONES EN CARTAS DE NO PROPIEDAD</v>
          </cell>
          <cell r="H389">
            <v>302</v>
          </cell>
        </row>
        <row r="390">
          <cell r="A390">
            <v>40200</v>
          </cell>
          <cell r="B390">
            <v>45103</v>
          </cell>
          <cell r="C390" t="str">
            <v>41440-01-0003-000</v>
          </cell>
          <cell r="G390" t="str">
            <v>RECARGOS</v>
          </cell>
          <cell r="H390">
            <v>303</v>
          </cell>
        </row>
        <row r="392">
          <cell r="B392">
            <v>452</v>
          </cell>
          <cell r="C392" t="str">
            <v>41440-02-0000-000</v>
          </cell>
          <cell r="F392" t="str">
            <v>ACCESORIOS SERVICIOS DERECHOS DIRECCION DE CATASTRO (SFYTGE)</v>
          </cell>
        </row>
        <row r="393">
          <cell r="A393">
            <v>40111</v>
          </cell>
          <cell r="B393">
            <v>45201</v>
          </cell>
          <cell r="C393" t="str">
            <v>41440-02-0001-000</v>
          </cell>
          <cell r="G393" t="str">
            <v>SANCIONES POR REGULARIZACION DE CONTRUCCION</v>
          </cell>
          <cell r="H393">
            <v>304</v>
          </cell>
        </row>
        <row r="394">
          <cell r="A394">
            <v>40161</v>
          </cell>
          <cell r="B394">
            <v>45202</v>
          </cell>
          <cell r="C394" t="str">
            <v>41440-02-0002-000</v>
          </cell>
          <cell r="G394" t="str">
            <v>SUBSIDIO SANCIONES POR REGULARIZACION DE CONSTRUCCION</v>
          </cell>
          <cell r="H394">
            <v>305</v>
          </cell>
        </row>
        <row r="395">
          <cell r="A395">
            <v>40112</v>
          </cell>
          <cell r="B395">
            <v>45203</v>
          </cell>
          <cell r="C395" t="str">
            <v>41440-02-0003-000</v>
          </cell>
          <cell r="G395" t="str">
            <v>SANCIONES PRESENTACION DE AVISOS DE ENAJENACION</v>
          </cell>
          <cell r="H395">
            <v>306</v>
          </cell>
        </row>
        <row r="396">
          <cell r="A396">
            <v>40162</v>
          </cell>
          <cell r="B396">
            <v>45204</v>
          </cell>
          <cell r="C396" t="str">
            <v>41440-02-0004-000</v>
          </cell>
          <cell r="G396" t="str">
            <v>SUBSIDIO SANCIONES PRESENTACION DE AVISOS DE ENAJENACION</v>
          </cell>
          <cell r="H396">
            <v>307</v>
          </cell>
        </row>
        <row r="398">
          <cell r="B398">
            <v>453</v>
          </cell>
          <cell r="C398" t="str">
            <v>41440-03-0000-000</v>
          </cell>
          <cell r="F398" t="str">
            <v>ACCESORIOS SERVICIOS DERECHOS INSTITUTO CONTROL VEHICULAR (SSFYTGE)</v>
          </cell>
        </row>
        <row r="399">
          <cell r="A399">
            <v>26901</v>
          </cell>
          <cell r="B399">
            <v>45301</v>
          </cell>
          <cell r="C399" t="str">
            <v>41440-03-0001-000</v>
          </cell>
          <cell r="G399" t="str">
            <v>MULTAS DE CONTROL VEHICULAR</v>
          </cell>
          <cell r="H399">
            <v>308</v>
          </cell>
        </row>
        <row r="400">
          <cell r="A400">
            <v>28010</v>
          </cell>
          <cell r="B400">
            <v>45302</v>
          </cell>
          <cell r="C400" t="str">
            <v>41440-03-0002-000</v>
          </cell>
          <cell r="G400" t="str">
            <v>SUBSIDIO SANCIONES REF.VEH. PRODIAT 100%</v>
          </cell>
          <cell r="H400">
            <v>309</v>
          </cell>
        </row>
        <row r="401">
          <cell r="A401">
            <v>26903</v>
          </cell>
          <cell r="B401">
            <v>45303</v>
          </cell>
          <cell r="C401" t="str">
            <v>41440-03-0003-000</v>
          </cell>
          <cell r="G401" t="str">
            <v>SANCIONES POR CANJE DE PLACAS EXTEMPORANEAS</v>
          </cell>
          <cell r="H401">
            <v>310</v>
          </cell>
        </row>
        <row r="402">
          <cell r="A402">
            <v>26904</v>
          </cell>
          <cell r="B402">
            <v>45304</v>
          </cell>
          <cell r="C402" t="str">
            <v>41440-03-0004-000</v>
          </cell>
          <cell r="G402" t="str">
            <v>SANC. DERECHOS CONTROL VEH. PRESENTE AÑO</v>
          </cell>
          <cell r="H402">
            <v>311</v>
          </cell>
        </row>
        <row r="403">
          <cell r="A403">
            <v>26905</v>
          </cell>
          <cell r="B403">
            <v>45305</v>
          </cell>
          <cell r="C403" t="str">
            <v>41440-03-0005-000</v>
          </cell>
          <cell r="G403" t="str">
            <v>SANC. DERECHOS CONTROL VEH. REZAGO</v>
          </cell>
          <cell r="H403">
            <v>312</v>
          </cell>
        </row>
        <row r="404">
          <cell r="A404">
            <v>26908</v>
          </cell>
          <cell r="B404">
            <v>45306</v>
          </cell>
          <cell r="C404" t="str">
            <v>41440-03-0006-000</v>
          </cell>
          <cell r="G404" t="str">
            <v>RECARGOS CONVENIO CONTROL VEHICULAR</v>
          </cell>
          <cell r="H404">
            <v>313</v>
          </cell>
        </row>
        <row r="405">
          <cell r="A405">
            <v>26909</v>
          </cell>
          <cell r="B405">
            <v>45307</v>
          </cell>
          <cell r="C405" t="str">
            <v>41440-03-0007-000</v>
          </cell>
          <cell r="G405" t="str">
            <v>GASTOS DE EJEC.CONV. CONTROL VEH.</v>
          </cell>
          <cell r="H405">
            <v>314</v>
          </cell>
        </row>
        <row r="407">
          <cell r="B407">
            <v>454</v>
          </cell>
          <cell r="C407" t="str">
            <v>41440-04-0000-000</v>
          </cell>
          <cell r="F407" t="str">
            <v>ACCESORIO S/SERVICIOS  VARIOS DERECHOS</v>
          </cell>
        </row>
        <row r="408">
          <cell r="A408">
            <v>40803</v>
          </cell>
          <cell r="B408">
            <v>45401</v>
          </cell>
          <cell r="C408" t="str">
            <v>41440-04-0001-000</v>
          </cell>
          <cell r="G408" t="str">
            <v>DESCUENTO S/ACCES. DE CERT.ESC.TEC.LIC.NOR.PREP.ENF. Y TIT PROF</v>
          </cell>
          <cell r="H408">
            <v>315</v>
          </cell>
        </row>
        <row r="409">
          <cell r="A409">
            <v>40804</v>
          </cell>
          <cell r="B409">
            <v>45402</v>
          </cell>
          <cell r="C409" t="str">
            <v>41440-04-0002-000</v>
          </cell>
          <cell r="G409" t="str">
            <v>DESCUENTO S/ACCES. DE INCORPORACION REDES DE AGUA Y DRENAJE</v>
          </cell>
          <cell r="H409">
            <v>316</v>
          </cell>
        </row>
        <row r="410">
          <cell r="A410">
            <v>40805</v>
          </cell>
          <cell r="B410">
            <v>45403</v>
          </cell>
          <cell r="C410" t="str">
            <v>41440-04-0003-000</v>
          </cell>
          <cell r="G410" t="str">
            <v>DESCUENTO S/ACCES. DE DIVERSOS</v>
          </cell>
          <cell r="H410">
            <v>317</v>
          </cell>
        </row>
        <row r="411">
          <cell r="A411">
            <v>40806</v>
          </cell>
          <cell r="B411">
            <v>45404</v>
          </cell>
          <cell r="C411" t="str">
            <v>41440-04-0004-000</v>
          </cell>
          <cell r="G411" t="str">
            <v>DESCUENTO S/ACCES. DE RECUPERACION POR CURSOS DE CAPACITACION</v>
          </cell>
          <cell r="H411">
            <v>318</v>
          </cell>
        </row>
        <row r="413">
          <cell r="B413">
            <v>49</v>
          </cell>
          <cell r="C413" t="str">
            <v>41920-00-0000-000</v>
          </cell>
          <cell r="E413" t="str">
            <v>DERECHOS NO COMPRENDIDOS EN LAS FRACCIONES DE LA LEY DE</v>
          </cell>
        </row>
        <row r="414">
          <cell r="E414" t="str">
            <v>INGRESOS CAUSADAS EN EJERCICIOS FISCALES ANTERIORES PENDIENTES</v>
          </cell>
        </row>
        <row r="415">
          <cell r="E415" t="str">
            <v>DE LIQUIDACION O PAGO</v>
          </cell>
        </row>
        <row r="417">
          <cell r="B417">
            <v>5</v>
          </cell>
          <cell r="C417" t="str">
            <v>41500-00-0000-000</v>
          </cell>
          <cell r="D417" t="str">
            <v>PRODUCTOS</v>
          </cell>
        </row>
        <row r="418">
          <cell r="B418">
            <v>51</v>
          </cell>
          <cell r="E418" t="str">
            <v>PRODUCTOS TIPO CORRIENTE</v>
          </cell>
        </row>
        <row r="419">
          <cell r="B419">
            <v>511</v>
          </cell>
          <cell r="C419" t="str">
            <v>41590-02-0000-000</v>
          </cell>
          <cell r="F419" t="str">
            <v>PRODUCTOS H.TRIBUNAL SUPERIOR DE JUSTICIA</v>
          </cell>
        </row>
        <row r="420">
          <cell r="A420">
            <v>30701</v>
          </cell>
          <cell r="B420">
            <v>51101</v>
          </cell>
          <cell r="C420" t="str">
            <v>41590-02-0001-000</v>
          </cell>
          <cell r="G420" t="str">
            <v>INSERCIONES EN EL BOLETIN JUDICIAL</v>
          </cell>
          <cell r="H420">
            <v>319</v>
          </cell>
        </row>
        <row r="421">
          <cell r="A421">
            <v>30702</v>
          </cell>
          <cell r="B421">
            <v>51102</v>
          </cell>
          <cell r="C421" t="str">
            <v>41590-02-0002-000</v>
          </cell>
          <cell r="G421" t="str">
            <v>VENTA DEL BOLETIN JUDICIAL</v>
          </cell>
          <cell r="H421">
            <v>320</v>
          </cell>
        </row>
        <row r="422">
          <cell r="A422">
            <v>30703</v>
          </cell>
          <cell r="B422">
            <v>51103</v>
          </cell>
          <cell r="C422" t="str">
            <v>41590-02-0003-000</v>
          </cell>
          <cell r="G422" t="str">
            <v>COPIAS SIMPLES</v>
          </cell>
          <cell r="H422">
            <v>321</v>
          </cell>
        </row>
        <row r="424">
          <cell r="B424">
            <v>512</v>
          </cell>
          <cell r="C424" t="str">
            <v>41590-03-0000-000</v>
          </cell>
          <cell r="F424" t="str">
            <v>PRODUCTOS RECTORIA DE LA ACADEMIA ESTATAL DE SEGURIDAD PUBLICA (SSP)</v>
          </cell>
        </row>
        <row r="425">
          <cell r="A425">
            <v>31300</v>
          </cell>
          <cell r="B425">
            <v>51201</v>
          </cell>
          <cell r="C425" t="str">
            <v>41590-03-0001-000</v>
          </cell>
          <cell r="G425" t="str">
            <v>SERV.PRESTADOS P/ ACADEMIA EST. DE POLICIA</v>
          </cell>
          <cell r="H425">
            <v>322</v>
          </cell>
        </row>
        <row r="427">
          <cell r="B427">
            <v>513</v>
          </cell>
          <cell r="C427" t="str">
            <v>41590-01-0000-000</v>
          </cell>
          <cell r="F427" t="str">
            <v>PRODUCTOS DIRECCION DE RELACIONES FEDERALES CONSULARES Y ATENCION AL MIGRANTE(SGG)</v>
          </cell>
        </row>
        <row r="428">
          <cell r="A428">
            <v>21201</v>
          </cell>
          <cell r="B428">
            <v>51301</v>
          </cell>
          <cell r="C428" t="str">
            <v>41590-01-0001-000</v>
          </cell>
          <cell r="G428" t="str">
            <v xml:space="preserve">ASESORIA PARA SOLICITUD DE VISA TURISTA </v>
          </cell>
          <cell r="H428">
            <v>323</v>
          </cell>
        </row>
        <row r="429">
          <cell r="A429">
            <v>21202</v>
          </cell>
          <cell r="B429">
            <v>51302</v>
          </cell>
          <cell r="C429" t="str">
            <v>41590-01-0002-000</v>
          </cell>
          <cell r="G429" t="str">
            <v>GESTION PARA SOLICITUD VISA ESTUDIANTE COMERC</v>
          </cell>
          <cell r="H429">
            <v>324</v>
          </cell>
        </row>
        <row r="430">
          <cell r="A430">
            <v>21203</v>
          </cell>
          <cell r="B430">
            <v>51303</v>
          </cell>
          <cell r="C430" t="str">
            <v>41590-01-0003-000</v>
          </cell>
          <cell r="G430" t="str">
            <v>ASESORIA PARA SOLICITUD DE VISA PROFESIONISTA</v>
          </cell>
          <cell r="H430">
            <v>325</v>
          </cell>
        </row>
        <row r="431">
          <cell r="A431">
            <v>21204</v>
          </cell>
          <cell r="B431">
            <v>51304</v>
          </cell>
          <cell r="C431" t="str">
            <v>41590-01-0004-000</v>
          </cell>
          <cell r="G431" t="str">
            <v>ASESORIA PARA SOLICICTUD VISA INVERSIONISTA Y T. ESP</v>
          </cell>
          <cell r="H431">
            <v>326</v>
          </cell>
        </row>
        <row r="432">
          <cell r="A432">
            <v>21205</v>
          </cell>
          <cell r="B432">
            <v>51305</v>
          </cell>
          <cell r="C432" t="str">
            <v>41590-01-0005-000</v>
          </cell>
          <cell r="G432" t="str">
            <v>SERVICIOS PRESTADOS A LAS EMPRESAS EUA</v>
          </cell>
          <cell r="H432">
            <v>327</v>
          </cell>
        </row>
        <row r="433">
          <cell r="A433">
            <v>21206</v>
          </cell>
          <cell r="B433">
            <v>51306</v>
          </cell>
          <cell r="C433" t="str">
            <v>41590-01-0006-000</v>
          </cell>
          <cell r="G433" t="str">
            <v>EMISION CREDENCIAL IDENTIFICACION COMO CAM ID</v>
          </cell>
          <cell r="H433">
            <v>328</v>
          </cell>
        </row>
        <row r="434">
          <cell r="A434">
            <v>21207</v>
          </cell>
          <cell r="B434">
            <v>51307</v>
          </cell>
          <cell r="C434" t="str">
            <v>41590-01-0007-000</v>
          </cell>
          <cell r="G434" t="str">
            <v>POR LA ESTANCIA EN LA CASA MIGRANTE MEX</v>
          </cell>
          <cell r="H434">
            <v>329</v>
          </cell>
        </row>
        <row r="435">
          <cell r="A435">
            <v>21208</v>
          </cell>
          <cell r="B435">
            <v>51308</v>
          </cell>
          <cell r="C435" t="str">
            <v>41590-01-0008-000</v>
          </cell>
          <cell r="G435" t="str">
            <v>ASESORIA PARA VISA DE TURISTAS RETENIDA APLICANDO EN MTY</v>
          </cell>
          <cell r="H435">
            <v>330</v>
          </cell>
        </row>
        <row r="436">
          <cell r="A436">
            <v>21209</v>
          </cell>
          <cell r="B436">
            <v>51309</v>
          </cell>
          <cell r="C436" t="str">
            <v>41590-01-0009-000</v>
          </cell>
          <cell r="G436" t="str">
            <v>ASESORIA EN SOLICITUDES DIRIGIDAS AL CONSUL GAL.DE LOS EU EN CD.JUAR</v>
          </cell>
          <cell r="H436">
            <v>331</v>
          </cell>
        </row>
        <row r="438">
          <cell r="B438">
            <v>514</v>
          </cell>
          <cell r="C438" t="str">
            <v>41510-01-0000-000</v>
          </cell>
          <cell r="F438" t="str">
            <v>PRODUCTOS DIRECCION DE T.V. ESTATAL Y RADIO NUEVO LEON (SGG)</v>
          </cell>
        </row>
        <row r="439">
          <cell r="A439">
            <v>31100</v>
          </cell>
          <cell r="B439">
            <v>51401</v>
          </cell>
          <cell r="C439" t="str">
            <v>41510-01-0001-000</v>
          </cell>
          <cell r="G439" t="str">
            <v>PUBLICIDAD RADIO GOBIERNO</v>
          </cell>
          <cell r="H439">
            <v>332</v>
          </cell>
        </row>
        <row r="440">
          <cell r="A440">
            <v>31101</v>
          </cell>
          <cell r="B440">
            <v>51402</v>
          </cell>
          <cell r="C440" t="str">
            <v>41510-01-0002-000</v>
          </cell>
          <cell r="G440" t="str">
            <v>PUBLICIDAD CANAL 28</v>
          </cell>
          <cell r="H440">
            <v>333</v>
          </cell>
        </row>
        <row r="442">
          <cell r="B442">
            <v>515</v>
          </cell>
          <cell r="C442" t="str">
            <v>41590-04-0000-000</v>
          </cell>
          <cell r="F442" t="str">
            <v>PRODUCTOS DIRECCION DE RECAUDACION (SFYTGE)</v>
          </cell>
        </row>
        <row r="443">
          <cell r="A443">
            <v>33001</v>
          </cell>
          <cell r="B443">
            <v>51501</v>
          </cell>
          <cell r="C443" t="str">
            <v>41590-04-0001-000</v>
          </cell>
          <cell r="G443" t="str">
            <v>DEVOLUCION DE PRODUCTOS</v>
          </cell>
          <cell r="H443">
            <v>334</v>
          </cell>
        </row>
        <row r="444">
          <cell r="A444">
            <v>33002</v>
          </cell>
          <cell r="B444">
            <v>51502</v>
          </cell>
          <cell r="C444" t="str">
            <v>41590-04-0002-000</v>
          </cell>
          <cell r="G444" t="str">
            <v>DEVOLUCION DE PAGO DE BASES DE LICITACION</v>
          </cell>
          <cell r="H444">
            <v>335</v>
          </cell>
        </row>
        <row r="445">
          <cell r="A445">
            <v>30600</v>
          </cell>
          <cell r="B445">
            <v>51503</v>
          </cell>
          <cell r="C445" t="str">
            <v>41590-04-0003-000</v>
          </cell>
          <cell r="G445" t="str">
            <v>VENTA DE PAPALERIA DIVERSA</v>
          </cell>
          <cell r="H445">
            <v>336</v>
          </cell>
        </row>
        <row r="447">
          <cell r="B447">
            <v>516</v>
          </cell>
          <cell r="C447" t="str">
            <v>41590-07-0000-000</v>
          </cell>
          <cell r="F447" t="str">
            <v>PRODUCTOS DIRECCION DE PATRIMONIO (SFYTGE)</v>
          </cell>
        </row>
        <row r="448">
          <cell r="A448">
            <v>30801</v>
          </cell>
          <cell r="B448">
            <v>51601</v>
          </cell>
          <cell r="C448" t="str">
            <v>41590-07-0001-000</v>
          </cell>
          <cell r="G448" t="str">
            <v>BIENES MUEBLES</v>
          </cell>
          <cell r="H448">
            <v>337</v>
          </cell>
        </row>
        <row r="449">
          <cell r="A449">
            <v>30802</v>
          </cell>
          <cell r="B449">
            <v>51602</v>
          </cell>
          <cell r="C449" t="str">
            <v>41590-07-0002-000</v>
          </cell>
          <cell r="G449" t="str">
            <v>BIENES INMUEBLES</v>
          </cell>
          <cell r="H449">
            <v>338</v>
          </cell>
        </row>
        <row r="450">
          <cell r="A450">
            <v>30803</v>
          </cell>
          <cell r="B450">
            <v>51603</v>
          </cell>
          <cell r="C450" t="str">
            <v>41590-07-0003-000</v>
          </cell>
          <cell r="G450" t="str">
            <v>PARQUES INDUSTRIALES Y SUS DERIVADOS</v>
          </cell>
          <cell r="H450">
            <v>339</v>
          </cell>
        </row>
        <row r="451">
          <cell r="A451">
            <v>30804</v>
          </cell>
          <cell r="B451">
            <v>51604</v>
          </cell>
          <cell r="C451" t="str">
            <v>41590-07-0004-000</v>
          </cell>
          <cell r="G451" t="str">
            <v>OTROS BIENES</v>
          </cell>
          <cell r="H451">
            <v>340</v>
          </cell>
        </row>
        <row r="452">
          <cell r="A452">
            <v>30805</v>
          </cell>
          <cell r="B452">
            <v>51605</v>
          </cell>
          <cell r="C452" t="str">
            <v>41590-07-0005-000</v>
          </cell>
          <cell r="G452" t="str">
            <v>VENTA DE BIENES EMB.ADJ. A FAVOR DEL FISCO</v>
          </cell>
          <cell r="H452">
            <v>341</v>
          </cell>
        </row>
        <row r="453">
          <cell r="A453">
            <v>30806</v>
          </cell>
          <cell r="B453">
            <v>51606</v>
          </cell>
          <cell r="C453" t="str">
            <v>41590-07-0006-000</v>
          </cell>
          <cell r="G453" t="str">
            <v>VENTA DE VEHICULOS Y DAÑOS PATRIMONIALES</v>
          </cell>
          <cell r="H453">
            <v>342</v>
          </cell>
        </row>
        <row r="455">
          <cell r="B455">
            <v>517</v>
          </cell>
          <cell r="C455" t="str">
            <v>41510-02-0000-000</v>
          </cell>
          <cell r="F455" t="str">
            <v>PRODUCTOS DIRECCION DE PATRIMONIO (SFYTGE)</v>
          </cell>
        </row>
        <row r="456">
          <cell r="A456">
            <v>31800</v>
          </cell>
          <cell r="B456">
            <v>51701</v>
          </cell>
          <cell r="C456" t="str">
            <v>41510-02-0001-000</v>
          </cell>
          <cell r="G456" t="str">
            <v>ARRENDAMIENTO DE BIENES MUEBLES E INMUEBLES</v>
          </cell>
          <cell r="H456">
            <v>343</v>
          </cell>
        </row>
        <row r="457">
          <cell r="A457">
            <v>30902</v>
          </cell>
          <cell r="B457">
            <v>51702</v>
          </cell>
          <cell r="C457" t="str">
            <v>41510-02-0002-000</v>
          </cell>
          <cell r="G457" t="str">
            <v>IMPUESTO AL VALOR AGREGADO</v>
          </cell>
          <cell r="H457">
            <v>344</v>
          </cell>
        </row>
        <row r="458">
          <cell r="A458">
            <v>32603</v>
          </cell>
          <cell r="B458">
            <v>51703</v>
          </cell>
          <cell r="C458" t="str">
            <v>41510-02-0003-000</v>
          </cell>
          <cell r="G458" t="str">
            <v>ESTACIONAMIENTO MATAMOROS Y ZUAZUA</v>
          </cell>
          <cell r="H458">
            <v>345</v>
          </cell>
        </row>
        <row r="459">
          <cell r="A459">
            <v>31801</v>
          </cell>
          <cell r="B459">
            <v>51704</v>
          </cell>
          <cell r="C459" t="str">
            <v>41510-02-0004-000</v>
          </cell>
          <cell r="G459" t="str">
            <v>ARRENDAMIENTO DE LOCALES LA PASTORA</v>
          </cell>
          <cell r="H459">
            <v>346</v>
          </cell>
        </row>
        <row r="461">
          <cell r="B461">
            <v>518</v>
          </cell>
          <cell r="C461" t="str">
            <v>41510-03-0000-000</v>
          </cell>
          <cell r="F461" t="str">
            <v>PRODUCTOS DIRECCION DE CONTABILIDAD Y CUENTA PUBLICA (SFYTGE)</v>
          </cell>
        </row>
        <row r="462">
          <cell r="A462">
            <v>31000</v>
          </cell>
          <cell r="B462">
            <v>51801</v>
          </cell>
          <cell r="C462" t="str">
            <v>41510-03-0001-000</v>
          </cell>
          <cell r="G462" t="str">
            <v>INTERESES POR DEPTO. A PLAZO FIJO</v>
          </cell>
          <cell r="H462">
            <v>347</v>
          </cell>
        </row>
        <row r="463">
          <cell r="A463">
            <v>31001</v>
          </cell>
          <cell r="B463">
            <v>51802</v>
          </cell>
          <cell r="C463" t="str">
            <v>41510-03-0002-000</v>
          </cell>
          <cell r="G463" t="str">
            <v>INTERESES UNIDAD INTEGRACION EDUCATIVA</v>
          </cell>
          <cell r="H463">
            <v>348</v>
          </cell>
        </row>
        <row r="464">
          <cell r="A464">
            <v>31002</v>
          </cell>
          <cell r="B464">
            <v>51803</v>
          </cell>
          <cell r="C464" t="str">
            <v>41510-03-0003-000</v>
          </cell>
          <cell r="G464" t="str">
            <v>INTERESES IDEICOM. J.P. MORGAN</v>
          </cell>
          <cell r="H464">
            <v>349</v>
          </cell>
        </row>
        <row r="465">
          <cell r="A465">
            <v>31003</v>
          </cell>
          <cell r="B465">
            <v>51804</v>
          </cell>
          <cell r="C465" t="str">
            <v>41510-03-0004-000</v>
          </cell>
          <cell r="G465" t="str">
            <v>INTERESES FIDEICOMISO BANOBRAS</v>
          </cell>
          <cell r="H465">
            <v>350</v>
          </cell>
        </row>
        <row r="466">
          <cell r="A466">
            <v>31004</v>
          </cell>
          <cell r="B466">
            <v>51805</v>
          </cell>
          <cell r="C466" t="str">
            <v>41510-03-0005-000</v>
          </cell>
          <cell r="G466" t="str">
            <v>INTERESES INVERSIONES CERTIFICADOS</v>
          </cell>
          <cell r="H466">
            <v>351</v>
          </cell>
        </row>
        <row r="467">
          <cell r="A467">
            <v>31005</v>
          </cell>
          <cell r="B467">
            <v>51806</v>
          </cell>
          <cell r="C467" t="str">
            <v>41510-03-0006-000</v>
          </cell>
          <cell r="G467" t="str">
            <v>INTERESES CUENTA CHEQUES</v>
          </cell>
          <cell r="H467">
            <v>352</v>
          </cell>
        </row>
        <row r="468">
          <cell r="A468">
            <v>31006</v>
          </cell>
          <cell r="B468">
            <v>51807</v>
          </cell>
          <cell r="C468" t="str">
            <v>41510-03-0007-000</v>
          </cell>
          <cell r="G468" t="str">
            <v>INTERESES FINANZAS Y RENTAS</v>
          </cell>
          <cell r="H468">
            <v>353</v>
          </cell>
        </row>
        <row r="469">
          <cell r="A469">
            <v>31008</v>
          </cell>
          <cell r="B469">
            <v>51808</v>
          </cell>
          <cell r="C469" t="str">
            <v>41510-03-0008-000</v>
          </cell>
          <cell r="G469" t="str">
            <v>INTERESES FIDEICOM. HSBC</v>
          </cell>
          <cell r="H469">
            <v>354</v>
          </cell>
        </row>
        <row r="470">
          <cell r="A470">
            <v>31009</v>
          </cell>
          <cell r="B470">
            <v>51809</v>
          </cell>
          <cell r="C470" t="str">
            <v>41510-03-0009-000</v>
          </cell>
          <cell r="G470" t="str">
            <v>INTERESES FAEB</v>
          </cell>
          <cell r="H470">
            <v>355</v>
          </cell>
        </row>
        <row r="471">
          <cell r="A471">
            <v>31010</v>
          </cell>
          <cell r="B471">
            <v>51810</v>
          </cell>
          <cell r="C471" t="str">
            <v>41510-03-0010-000</v>
          </cell>
          <cell r="G471" t="str">
            <v>INTERESES FASSA</v>
          </cell>
          <cell r="H471">
            <v>356</v>
          </cell>
        </row>
        <row r="472">
          <cell r="A472">
            <v>31011</v>
          </cell>
          <cell r="B472">
            <v>51811</v>
          </cell>
          <cell r="C472" t="str">
            <v>41510-03-0011-000</v>
          </cell>
          <cell r="G472" t="str">
            <v>INTERESES FISM</v>
          </cell>
          <cell r="H472">
            <v>357</v>
          </cell>
        </row>
        <row r="473">
          <cell r="A473">
            <v>31012</v>
          </cell>
          <cell r="B473">
            <v>51812</v>
          </cell>
          <cell r="C473" t="str">
            <v>41510-03-0012-000</v>
          </cell>
          <cell r="G473" t="str">
            <v>INTERESES FISE</v>
          </cell>
          <cell r="H473">
            <v>358</v>
          </cell>
        </row>
        <row r="474">
          <cell r="A474">
            <v>31013</v>
          </cell>
          <cell r="B474">
            <v>51813</v>
          </cell>
          <cell r="C474" t="str">
            <v>41510-03-0013-000</v>
          </cell>
          <cell r="G474" t="str">
            <v>INTERESES FORTAMUN-DF</v>
          </cell>
          <cell r="H474">
            <v>359</v>
          </cell>
        </row>
        <row r="475">
          <cell r="A475">
            <v>31014</v>
          </cell>
          <cell r="B475">
            <v>51814</v>
          </cell>
          <cell r="C475" t="str">
            <v>41510-03-0014-000</v>
          </cell>
          <cell r="G475" t="str">
            <v>INTERESES FAM</v>
          </cell>
          <cell r="H475">
            <v>360</v>
          </cell>
        </row>
        <row r="476">
          <cell r="A476">
            <v>31015</v>
          </cell>
          <cell r="B476">
            <v>51815</v>
          </cell>
          <cell r="C476" t="str">
            <v>41510-03-0015-000</v>
          </cell>
          <cell r="G476" t="str">
            <v>INTERESES FAETA</v>
          </cell>
          <cell r="H476">
            <v>361</v>
          </cell>
        </row>
        <row r="477">
          <cell r="A477">
            <v>31016</v>
          </cell>
          <cell r="B477">
            <v>51816</v>
          </cell>
          <cell r="C477" t="str">
            <v>41510-03-0016-000</v>
          </cell>
          <cell r="G477" t="str">
            <v>INTERESES FASP</v>
          </cell>
          <cell r="H477">
            <v>362</v>
          </cell>
        </row>
        <row r="478">
          <cell r="A478">
            <v>31017</v>
          </cell>
          <cell r="B478">
            <v>51817</v>
          </cell>
          <cell r="C478" t="str">
            <v>41510-03-0017-000</v>
          </cell>
          <cell r="G478" t="str">
            <v>INTERESES PAFEF</v>
          </cell>
          <cell r="H478">
            <v>363</v>
          </cell>
        </row>
        <row r="479">
          <cell r="A479">
            <v>31018</v>
          </cell>
          <cell r="B479">
            <v>51818</v>
          </cell>
          <cell r="C479" t="str">
            <v>41510-03-0018-000</v>
          </cell>
          <cell r="G479" t="str">
            <v>INTERESES FIES</v>
          </cell>
          <cell r="H479">
            <v>364</v>
          </cell>
        </row>
        <row r="480">
          <cell r="A480">
            <v>31019</v>
          </cell>
          <cell r="B480">
            <v>51819</v>
          </cell>
          <cell r="C480" t="str">
            <v>41510-03-0019-000</v>
          </cell>
          <cell r="G480" t="str">
            <v>INTERESES OTRAS APORTACIONES EDUCACION</v>
          </cell>
          <cell r="H480">
            <v>365</v>
          </cell>
        </row>
        <row r="481">
          <cell r="A481">
            <v>31020</v>
          </cell>
          <cell r="B481">
            <v>51820</v>
          </cell>
          <cell r="C481" t="str">
            <v>41510-03-0020-000</v>
          </cell>
          <cell r="G481" t="str">
            <v>INTERESES OTRAS APORTACIONES DE SALUD</v>
          </cell>
          <cell r="H481">
            <v>366</v>
          </cell>
        </row>
        <row r="482">
          <cell r="A482">
            <v>31021</v>
          </cell>
          <cell r="B482">
            <v>51821</v>
          </cell>
          <cell r="C482" t="str">
            <v>41510-03-0021-000</v>
          </cell>
          <cell r="G482" t="str">
            <v>INTERESES EDUCACION SUPERIOR</v>
          </cell>
          <cell r="H482">
            <v>367</v>
          </cell>
        </row>
        <row r="483">
          <cell r="A483">
            <v>31022</v>
          </cell>
          <cell r="B483">
            <v>51822</v>
          </cell>
          <cell r="C483" t="str">
            <v>41510-03-0022-000</v>
          </cell>
          <cell r="G483" t="str">
            <v>INTERESES OTRAS APORTACIONES FEDERALES</v>
          </cell>
          <cell r="H483">
            <v>368</v>
          </cell>
        </row>
        <row r="484">
          <cell r="A484">
            <v>31023</v>
          </cell>
          <cell r="B484">
            <v>51823</v>
          </cell>
          <cell r="C484" t="str">
            <v>41510-03-0023-000</v>
          </cell>
          <cell r="G484" t="str">
            <v>INTERESES APORTACIONES EDUCACION RAMO 11</v>
          </cell>
          <cell r="H484">
            <v>369</v>
          </cell>
        </row>
        <row r="485">
          <cell r="A485">
            <v>31024</v>
          </cell>
          <cell r="B485">
            <v>51824</v>
          </cell>
          <cell r="C485" t="str">
            <v>41510-03-0024-000</v>
          </cell>
          <cell r="G485" t="str">
            <v>INTERESES APORTACIONES DESARROLLO REG RAMO 23</v>
          </cell>
          <cell r="H485">
            <v>370</v>
          </cell>
        </row>
        <row r="486">
          <cell r="A486">
            <v>31025</v>
          </cell>
          <cell r="B486">
            <v>51825</v>
          </cell>
          <cell r="C486" t="str">
            <v>41510-03-0025-000</v>
          </cell>
          <cell r="G486" t="str">
            <v>INTERESES FEIEF</v>
          </cell>
          <cell r="H486">
            <v>371</v>
          </cell>
        </row>
        <row r="487">
          <cell r="A487">
            <v>31026</v>
          </cell>
          <cell r="B487">
            <v>51826</v>
          </cell>
          <cell r="C487" t="str">
            <v>41510-03-0026-000</v>
          </cell>
          <cell r="G487" t="str">
            <v>INTERESES INVEX FID. 948</v>
          </cell>
          <cell r="H487">
            <v>372</v>
          </cell>
        </row>
        <row r="488">
          <cell r="A488">
            <v>31027</v>
          </cell>
          <cell r="B488">
            <v>51827</v>
          </cell>
          <cell r="C488" t="str">
            <v>41510-03-0027-000</v>
          </cell>
          <cell r="G488" t="str">
            <v>INTERESES FAEB 2009</v>
          </cell>
          <cell r="H488">
            <v>373</v>
          </cell>
        </row>
        <row r="489">
          <cell r="A489">
            <v>31028</v>
          </cell>
          <cell r="B489">
            <v>51828</v>
          </cell>
          <cell r="C489" t="str">
            <v>41510-03-0028-000</v>
          </cell>
          <cell r="G489" t="str">
            <v>INTERESES FASSA 2009</v>
          </cell>
          <cell r="H489">
            <v>374</v>
          </cell>
        </row>
        <row r="490">
          <cell r="A490">
            <v>31029</v>
          </cell>
          <cell r="B490">
            <v>51829</v>
          </cell>
          <cell r="C490" t="str">
            <v>41510-03-0029-000</v>
          </cell>
          <cell r="G490" t="str">
            <v>INTERESES FISM 2009</v>
          </cell>
          <cell r="H490">
            <v>375</v>
          </cell>
        </row>
        <row r="491">
          <cell r="A491">
            <v>31030</v>
          </cell>
          <cell r="B491">
            <v>51830</v>
          </cell>
          <cell r="C491" t="str">
            <v>41510-03-0030-000</v>
          </cell>
          <cell r="G491" t="str">
            <v>INTERESES FISE 2009</v>
          </cell>
          <cell r="H491">
            <v>376</v>
          </cell>
        </row>
        <row r="492">
          <cell r="A492">
            <v>31031</v>
          </cell>
          <cell r="B492">
            <v>51831</v>
          </cell>
          <cell r="C492" t="str">
            <v>41510-03-0031-000</v>
          </cell>
          <cell r="G492" t="str">
            <v>INTERESES FORTAMUN-DF 2009</v>
          </cell>
          <cell r="H492">
            <v>377</v>
          </cell>
        </row>
        <row r="493">
          <cell r="A493">
            <v>31032</v>
          </cell>
          <cell r="B493">
            <v>51832</v>
          </cell>
          <cell r="C493" t="str">
            <v>41510-03-0032-000</v>
          </cell>
          <cell r="G493" t="str">
            <v>INTERESES FAM 2009</v>
          </cell>
          <cell r="H493">
            <v>378</v>
          </cell>
        </row>
        <row r="494">
          <cell r="A494">
            <v>31033</v>
          </cell>
          <cell r="B494">
            <v>51833</v>
          </cell>
          <cell r="C494" t="str">
            <v>41510-03-0033-000</v>
          </cell>
          <cell r="G494" t="str">
            <v>INTERESES FAETA 2009</v>
          </cell>
          <cell r="H494">
            <v>379</v>
          </cell>
        </row>
        <row r="495">
          <cell r="A495">
            <v>31034</v>
          </cell>
          <cell r="B495">
            <v>51834</v>
          </cell>
          <cell r="C495" t="str">
            <v>41510-03-0034-000</v>
          </cell>
          <cell r="G495" t="str">
            <v>INTERESES FASP 2009</v>
          </cell>
          <cell r="H495">
            <v>380</v>
          </cell>
        </row>
        <row r="496">
          <cell r="A496">
            <v>31035</v>
          </cell>
          <cell r="B496">
            <v>51835</v>
          </cell>
          <cell r="C496" t="str">
            <v>41510-03-0035-000</v>
          </cell>
          <cell r="G496" t="str">
            <v>INTERESES PAFEF 2009</v>
          </cell>
          <cell r="H496">
            <v>381</v>
          </cell>
        </row>
        <row r="497">
          <cell r="A497">
            <v>31036</v>
          </cell>
          <cell r="B497">
            <v>51836</v>
          </cell>
          <cell r="C497" t="str">
            <v>41510-03-0036-000</v>
          </cell>
          <cell r="G497" t="str">
            <v>INTERESES FIES 2009</v>
          </cell>
          <cell r="H497">
            <v>382</v>
          </cell>
        </row>
        <row r="498">
          <cell r="A498">
            <v>31037</v>
          </cell>
          <cell r="B498">
            <v>51837</v>
          </cell>
          <cell r="C498" t="str">
            <v>41510-03-0037-000</v>
          </cell>
          <cell r="G498" t="str">
            <v>INTERESES FEIEF 2009</v>
          </cell>
          <cell r="H498">
            <v>383</v>
          </cell>
        </row>
        <row r="499">
          <cell r="A499">
            <v>31400</v>
          </cell>
          <cell r="B499">
            <v>51838</v>
          </cell>
          <cell r="C499" t="str">
            <v>41510-03-0038-000</v>
          </cell>
          <cell r="G499" t="str">
            <v>INTERESES SOBRE PRESTAMOS DIRECTOS</v>
          </cell>
          <cell r="H499">
            <v>384</v>
          </cell>
        </row>
        <row r="500">
          <cell r="A500">
            <v>31401</v>
          </cell>
          <cell r="B500">
            <v>51839</v>
          </cell>
          <cell r="C500" t="str">
            <v>41510-03-0039-000</v>
          </cell>
          <cell r="G500" t="str">
            <v>INTERESES TRIBUNAL SUPERIOR DE JUSTICIA</v>
          </cell>
          <cell r="H500">
            <v>385</v>
          </cell>
        </row>
        <row r="501">
          <cell r="A501">
            <v>31038</v>
          </cell>
          <cell r="B501">
            <v>51840</v>
          </cell>
          <cell r="C501" t="str">
            <v>41510-03-0040-000</v>
          </cell>
          <cell r="G501" t="str">
            <v>INTERESES FISE 2011</v>
          </cell>
          <cell r="H501">
            <v>386</v>
          </cell>
        </row>
        <row r="502">
          <cell r="A502">
            <v>31007</v>
          </cell>
          <cell r="B502">
            <v>51841</v>
          </cell>
          <cell r="C502" t="str">
            <v>41510-03-0041-000</v>
          </cell>
          <cell r="G502" t="str">
            <v>INTERESE FIDEICOMISO 1485 DEUTSCHE BANK</v>
          </cell>
          <cell r="H502">
            <v>387</v>
          </cell>
        </row>
        <row r="503">
          <cell r="A503">
            <v>31039</v>
          </cell>
          <cell r="B503">
            <v>51842</v>
          </cell>
          <cell r="C503" t="str">
            <v>41510-03-0042-000</v>
          </cell>
          <cell r="G503" t="str">
            <v>INTERESES SANTANDER FID. 1868</v>
          </cell>
          <cell r="H503">
            <v>388</v>
          </cell>
        </row>
        <row r="504">
          <cell r="A504">
            <v>31040</v>
          </cell>
          <cell r="B504">
            <v>51843</v>
          </cell>
          <cell r="C504" t="str">
            <v>41510-03-0043-000</v>
          </cell>
          <cell r="G504" t="str">
            <v>INTERESES SUBSEMUN SP</v>
          </cell>
          <cell r="H504">
            <v>389</v>
          </cell>
        </row>
        <row r="505">
          <cell r="A505">
            <v>31041</v>
          </cell>
          <cell r="B505">
            <v>51844</v>
          </cell>
          <cell r="C505" t="str">
            <v>41510-03-0044-000</v>
          </cell>
          <cell r="G505" t="str">
            <v>INTERESE FIDEICOMISO IXE 984</v>
          </cell>
          <cell r="H505">
            <v>390</v>
          </cell>
        </row>
        <row r="507">
          <cell r="B507">
            <v>519</v>
          </cell>
          <cell r="C507" t="str">
            <v>41590-08-0000-000</v>
          </cell>
          <cell r="F507" t="str">
            <v>PRODUCTOS VARIAS SECRETARIAS</v>
          </cell>
        </row>
        <row r="508">
          <cell r="A508">
            <v>30200</v>
          </cell>
          <cell r="B508">
            <v>51901</v>
          </cell>
          <cell r="C508" t="str">
            <v>41590-08-0001-000</v>
          </cell>
          <cell r="G508" t="str">
            <v>VENTA DE LEYES Y PAPELERIA OFICIAL</v>
          </cell>
          <cell r="H508">
            <v>391</v>
          </cell>
        </row>
        <row r="509">
          <cell r="A509">
            <v>30201</v>
          </cell>
          <cell r="B509">
            <v>51902</v>
          </cell>
          <cell r="C509" t="str">
            <v>41590-08-0002-000</v>
          </cell>
          <cell r="G509" t="str">
            <v>VENTA DE IMPRESOS (INFORMATEL)</v>
          </cell>
          <cell r="H509">
            <v>392</v>
          </cell>
        </row>
        <row r="510">
          <cell r="A510">
            <v>30300</v>
          </cell>
          <cell r="B510">
            <v>51903</v>
          </cell>
          <cell r="C510" t="str">
            <v>41590-08-0003-000</v>
          </cell>
          <cell r="G510" t="str">
            <v>VENTA DE IMPRESOS IMPRENTA DEL ESTADO</v>
          </cell>
          <cell r="H510">
            <v>393</v>
          </cell>
        </row>
        <row r="511">
          <cell r="A511">
            <v>30500</v>
          </cell>
          <cell r="B511">
            <v>51904</v>
          </cell>
          <cell r="C511" t="str">
            <v>41590-08-0004-000</v>
          </cell>
          <cell r="G511" t="str">
            <v>VENTA DEL PERIODICO OFICIAL</v>
          </cell>
          <cell r="H511">
            <v>394</v>
          </cell>
        </row>
        <row r="512">
          <cell r="A512">
            <v>30900</v>
          </cell>
          <cell r="B512">
            <v>51905</v>
          </cell>
          <cell r="C512" t="str">
            <v>41590-08-0005-000</v>
          </cell>
          <cell r="G512" t="str">
            <v>DIVERSOS</v>
          </cell>
          <cell r="H512">
            <v>395</v>
          </cell>
        </row>
        <row r="514">
          <cell r="B514">
            <v>52</v>
          </cell>
          <cell r="E514" t="str">
            <v>PRODUCTOS DE CAPITAL</v>
          </cell>
        </row>
        <row r="516">
          <cell r="B516">
            <v>59</v>
          </cell>
          <cell r="C516" t="str">
            <v>41920-00-0000-000</v>
          </cell>
          <cell r="E516" t="str">
            <v>PRODUCTOS NO COMPRENDIDOS EN LAS FRACCIONES DE LA LEY DE INGRESOS CAUSADAS EN EJERCICIOS</v>
          </cell>
        </row>
        <row r="517">
          <cell r="E517" t="str">
            <v>FISCALES ANTERIORES PENDIENTES DE LIQUIDACION O PAGO</v>
          </cell>
        </row>
        <row r="519">
          <cell r="B519">
            <v>6</v>
          </cell>
          <cell r="C519" t="str">
            <v>41600-00-0000-000</v>
          </cell>
          <cell r="D519" t="str">
            <v>APROVECHAMIENTOS</v>
          </cell>
        </row>
        <row r="520">
          <cell r="B520">
            <v>61</v>
          </cell>
          <cell r="C520" t="str">
            <v>41600-00-0000-000</v>
          </cell>
          <cell r="E520" t="str">
            <v>APROVECHAMIENTOS DE TIPO CORRIENTE</v>
          </cell>
        </row>
        <row r="521">
          <cell r="C521" t="str">
            <v>41610-01-0000-000</v>
          </cell>
          <cell r="F521" t="str">
            <v>INCENTIVOS</v>
          </cell>
        </row>
        <row r="522">
          <cell r="A522">
            <v>51601</v>
          </cell>
          <cell r="B522">
            <v>61429</v>
          </cell>
          <cell r="C522" t="str">
            <v>41610-01-0001-000</v>
          </cell>
          <cell r="G522" t="str">
            <v>INCENTIVOS POR FISCALIZACION CONCURRENTE</v>
          </cell>
          <cell r="H522">
            <v>396</v>
          </cell>
        </row>
        <row r="523">
          <cell r="A523">
            <v>51602</v>
          </cell>
          <cell r="B523">
            <v>61430</v>
          </cell>
          <cell r="C523" t="str">
            <v>41610-01-0002-000</v>
          </cell>
          <cell r="G523" t="str">
            <v>INCENTIVOS POR VIGILANCIA DE OBLIGACIONES</v>
          </cell>
          <cell r="H523">
            <v>397</v>
          </cell>
        </row>
        <row r="524">
          <cell r="A524">
            <v>51603</v>
          </cell>
          <cell r="B524">
            <v>61431</v>
          </cell>
          <cell r="C524" t="str">
            <v>41610-01-0003-000</v>
          </cell>
          <cell r="G524" t="str">
            <v>INCENTIVOS POR REGIMEN DE PEQ.CONTRIBUYENTES</v>
          </cell>
          <cell r="H524">
            <v>398</v>
          </cell>
        </row>
        <row r="525">
          <cell r="A525">
            <v>51604</v>
          </cell>
          <cell r="B525">
            <v>61432</v>
          </cell>
          <cell r="C525" t="str">
            <v>41610-01-0004-000</v>
          </cell>
          <cell r="G525" t="str">
            <v>INCENTIVOS POR REGIMEN INTERMEDIO</v>
          </cell>
          <cell r="H525">
            <v>399</v>
          </cell>
        </row>
        <row r="526">
          <cell r="A526">
            <v>51605</v>
          </cell>
          <cell r="B526">
            <v>61433</v>
          </cell>
          <cell r="C526" t="str">
            <v>41610-01-0005-000</v>
          </cell>
          <cell r="G526" t="str">
            <v>INCENTIVOS POR GANANCIA DE ENAJ.DE BIENES</v>
          </cell>
          <cell r="H526">
            <v>400</v>
          </cell>
        </row>
        <row r="527">
          <cell r="A527">
            <v>51606</v>
          </cell>
          <cell r="B527">
            <v>61623</v>
          </cell>
          <cell r="C527" t="str">
            <v>41610-01-0006-000</v>
          </cell>
          <cell r="G527" t="str">
            <v>INCENTIVOS POR IEPS GASOLINA Y DIESEL</v>
          </cell>
          <cell r="H527">
            <v>401</v>
          </cell>
        </row>
        <row r="528">
          <cell r="A528">
            <v>51607</v>
          </cell>
          <cell r="B528">
            <v>61121</v>
          </cell>
          <cell r="C528" t="str">
            <v>41610-01-0007-000</v>
          </cell>
          <cell r="G528" t="str">
            <v>INCENTIVOS POR ISAN</v>
          </cell>
          <cell r="H528">
            <v>402</v>
          </cell>
        </row>
        <row r="529">
          <cell r="A529">
            <v>53813</v>
          </cell>
          <cell r="B529">
            <v>61122</v>
          </cell>
          <cell r="C529" t="str">
            <v>41610-01-0008-000</v>
          </cell>
          <cell r="G529" t="str">
            <v>INCENTIVOS POR ISAN REZAGO</v>
          </cell>
          <cell r="H529">
            <v>403</v>
          </cell>
        </row>
        <row r="530">
          <cell r="A530">
            <v>51608</v>
          </cell>
          <cell r="B530">
            <v>61434</v>
          </cell>
          <cell r="C530" t="str">
            <v>41610-01-0009-000</v>
          </cell>
          <cell r="G530" t="str">
            <v>INCENTIVOS CARTERA CREDITOS SAT</v>
          </cell>
          <cell r="H530">
            <v>404</v>
          </cell>
        </row>
        <row r="532">
          <cell r="B532">
            <v>611</v>
          </cell>
          <cell r="C532" t="str">
            <v>41610-02-0000-000</v>
          </cell>
          <cell r="F532" t="str">
            <v>IMPUESTO SOBRE AUTOMOVILES NUEVOS</v>
          </cell>
        </row>
        <row r="533">
          <cell r="A533">
            <v>53809</v>
          </cell>
          <cell r="B533">
            <v>61101</v>
          </cell>
          <cell r="C533" t="str">
            <v>41610-02-0001-000</v>
          </cell>
          <cell r="G533" t="str">
            <v>ISAN PAGOS PROVISIONALES</v>
          </cell>
          <cell r="H533">
            <v>405</v>
          </cell>
        </row>
        <row r="534">
          <cell r="A534">
            <v>53811</v>
          </cell>
          <cell r="B534">
            <v>61102</v>
          </cell>
          <cell r="C534" t="str">
            <v>41610-02-0002-000</v>
          </cell>
          <cell r="G534" t="str">
            <v>FONDO DE COMPENSACION ISAN</v>
          </cell>
          <cell r="H534">
            <v>406</v>
          </cell>
        </row>
        <row r="535">
          <cell r="A535">
            <v>53816</v>
          </cell>
          <cell r="B535">
            <v>61103</v>
          </cell>
          <cell r="C535" t="str">
            <v>41610-02-0003-000</v>
          </cell>
          <cell r="G535" t="str">
            <v>ISAN PAGOS PROVISIONALES REZAGO</v>
          </cell>
          <cell r="H535">
            <v>407</v>
          </cell>
        </row>
        <row r="536">
          <cell r="A536">
            <v>53819</v>
          </cell>
          <cell r="B536">
            <v>61104</v>
          </cell>
          <cell r="C536" t="str">
            <v>41610-02-0004-000</v>
          </cell>
          <cell r="G536" t="str">
            <v>FONDO DE COMPENSACION ISAN REZAGO</v>
          </cell>
          <cell r="H536">
            <v>408</v>
          </cell>
        </row>
        <row r="537">
          <cell r="A537">
            <v>53810</v>
          </cell>
          <cell r="B537">
            <v>61105</v>
          </cell>
          <cell r="C537" t="str">
            <v>41610-02-0005-000</v>
          </cell>
          <cell r="G537" t="str">
            <v>ACTUALIZACION DE ISAN</v>
          </cell>
          <cell r="H537">
            <v>409</v>
          </cell>
        </row>
        <row r="538">
          <cell r="A538">
            <v>53817</v>
          </cell>
          <cell r="B538">
            <v>61106</v>
          </cell>
          <cell r="C538" t="str">
            <v>41610-02-0006-000</v>
          </cell>
          <cell r="G538" t="str">
            <v>ACTUALIZACION DE ISAN REZAGO</v>
          </cell>
          <cell r="H538">
            <v>410</v>
          </cell>
        </row>
        <row r="539">
          <cell r="A539">
            <v>53901</v>
          </cell>
          <cell r="B539">
            <v>61107</v>
          </cell>
          <cell r="C539" t="str">
            <v>41610-02-0007-000</v>
          </cell>
          <cell r="G539" t="str">
            <v>DEVOLUCION IMP. SOBRE AUTOMOVILES NUEVOS</v>
          </cell>
          <cell r="H539">
            <v>411</v>
          </cell>
        </row>
        <row r="540">
          <cell r="A540">
            <v>53903</v>
          </cell>
          <cell r="B540">
            <v>61108</v>
          </cell>
          <cell r="C540" t="str">
            <v>41610-02-0008-000</v>
          </cell>
          <cell r="G540" t="str">
            <v>DEVOLUCION IMP. SOBRE AUTOMOVILES NUEVOS REZAGO</v>
          </cell>
          <cell r="H540">
            <v>412</v>
          </cell>
        </row>
        <row r="541">
          <cell r="A541">
            <v>53902</v>
          </cell>
          <cell r="B541">
            <v>61109</v>
          </cell>
          <cell r="C541" t="str">
            <v>41610-02-0009-000</v>
          </cell>
          <cell r="G541" t="str">
            <v xml:space="preserve">ACT.E INTS.POR DEV. IMP. S/AUTOM. NUEVOS </v>
          </cell>
          <cell r="H541">
            <v>413</v>
          </cell>
        </row>
        <row r="542">
          <cell r="A542">
            <v>53904</v>
          </cell>
          <cell r="B542">
            <v>61110</v>
          </cell>
          <cell r="C542" t="str">
            <v>41610-02-0010-000</v>
          </cell>
          <cell r="G542" t="str">
            <v>ACT.E INTS.POR DEV. IMP. S/AUTOM. NUEVOS REZAGO</v>
          </cell>
          <cell r="H542">
            <v>414</v>
          </cell>
        </row>
        <row r="543">
          <cell r="A543">
            <v>53812</v>
          </cell>
          <cell r="B543">
            <v>61111</v>
          </cell>
          <cell r="C543" t="str">
            <v>41610-02-0011-000</v>
          </cell>
          <cell r="G543" t="str">
            <v>MULTAS POR AUTOCORRECCION ISAN</v>
          </cell>
          <cell r="H543">
            <v>415</v>
          </cell>
        </row>
        <row r="544">
          <cell r="A544">
            <v>53818</v>
          </cell>
          <cell r="B544">
            <v>61112</v>
          </cell>
          <cell r="C544" t="str">
            <v>41610-02-0012-000</v>
          </cell>
          <cell r="G544" t="str">
            <v>MULTAS POR AUTOCORRECCION ISAN REZAGO</v>
          </cell>
          <cell r="H544">
            <v>416</v>
          </cell>
        </row>
        <row r="545">
          <cell r="A545">
            <v>53814</v>
          </cell>
          <cell r="B545">
            <v>61113</v>
          </cell>
          <cell r="C545" t="str">
            <v>41610-02-0013-000</v>
          </cell>
          <cell r="G545" t="str">
            <v>RECARGOS DE ISAN REZAGO</v>
          </cell>
          <cell r="H545">
            <v>417</v>
          </cell>
        </row>
        <row r="546">
          <cell r="A546">
            <v>53803</v>
          </cell>
          <cell r="B546">
            <v>61114</v>
          </cell>
          <cell r="C546" t="str">
            <v>41610-02-0014-000</v>
          </cell>
          <cell r="G546" t="str">
            <v>SANCIONES ISAN</v>
          </cell>
          <cell r="H546">
            <v>418</v>
          </cell>
        </row>
        <row r="547">
          <cell r="A547">
            <v>53815</v>
          </cell>
          <cell r="B547">
            <v>61115</v>
          </cell>
          <cell r="C547" t="str">
            <v>41610-02-0015-000</v>
          </cell>
          <cell r="G547" t="str">
            <v>SANCIONES ISAN REZAGO</v>
          </cell>
          <cell r="H547">
            <v>419</v>
          </cell>
        </row>
        <row r="548">
          <cell r="A548">
            <v>53802</v>
          </cell>
          <cell r="B548">
            <v>61116</v>
          </cell>
          <cell r="C548" t="str">
            <v>41610-02-0016-000</v>
          </cell>
          <cell r="G548" t="str">
            <v>RECARGOS DE ISAN</v>
          </cell>
          <cell r="H548">
            <v>420</v>
          </cell>
        </row>
        <row r="549">
          <cell r="A549">
            <v>57401</v>
          </cell>
          <cell r="B549">
            <v>61117</v>
          </cell>
          <cell r="C549" t="str">
            <v>41610-02-0017-000</v>
          </cell>
          <cell r="G549" t="str">
            <v>GASTOS DE EJECUCION ISAN</v>
          </cell>
          <cell r="H549">
            <v>421</v>
          </cell>
        </row>
        <row r="550">
          <cell r="A550">
            <v>57407</v>
          </cell>
          <cell r="B550">
            <v>61118</v>
          </cell>
          <cell r="C550" t="str">
            <v>41610-02-0018-000</v>
          </cell>
          <cell r="G550" t="str">
            <v>GASTOS DE EJECUCION ISAN REZAGO</v>
          </cell>
          <cell r="H550">
            <v>422</v>
          </cell>
        </row>
        <row r="551">
          <cell r="A551">
            <v>58002</v>
          </cell>
          <cell r="B551">
            <v>61119</v>
          </cell>
          <cell r="C551" t="str">
            <v>41610-02-0019-000</v>
          </cell>
          <cell r="G551" t="str">
            <v>HONORARIOS EJECUCION ISAN</v>
          </cell>
          <cell r="H551">
            <v>423</v>
          </cell>
        </row>
        <row r="552">
          <cell r="A552">
            <v>58004</v>
          </cell>
          <cell r="B552">
            <v>61120</v>
          </cell>
          <cell r="C552" t="str">
            <v>41610-02-0020-000</v>
          </cell>
          <cell r="G552" t="str">
            <v>HONORARIOS EJECUCION ISAN REZAGO</v>
          </cell>
          <cell r="H552">
            <v>424</v>
          </cell>
        </row>
        <row r="554">
          <cell r="B554">
            <v>612</v>
          </cell>
          <cell r="C554" t="str">
            <v>41610-03-0000-000</v>
          </cell>
          <cell r="F554" t="str">
            <v>IMPUESTO SOBRE TENENCIA O USO DE VEHICULOS</v>
          </cell>
        </row>
        <row r="555">
          <cell r="A555">
            <v>55804</v>
          </cell>
          <cell r="B555">
            <v>61203</v>
          </cell>
          <cell r="C555" t="str">
            <v>41610-03-0003-000</v>
          </cell>
          <cell r="G555" t="str">
            <v>IMPUESTO SOBRE TENENCIA O USO DE VEHICULOS REZAGO</v>
          </cell>
          <cell r="H555">
            <v>425</v>
          </cell>
        </row>
        <row r="556">
          <cell r="A556">
            <v>55805</v>
          </cell>
          <cell r="B556">
            <v>61204</v>
          </cell>
          <cell r="C556" t="str">
            <v>41610-03-0004-000</v>
          </cell>
          <cell r="G556" t="str">
            <v>IMPUESTO SOBRE TENENCIA MOTOCICLETAS REZAGO</v>
          </cell>
          <cell r="H556">
            <v>426</v>
          </cell>
        </row>
        <row r="557">
          <cell r="A557">
            <v>56103</v>
          </cell>
          <cell r="B557">
            <v>61207</v>
          </cell>
          <cell r="C557" t="str">
            <v>41610-03-0007-000</v>
          </cell>
          <cell r="G557" t="str">
            <v>ACTUALIZACION IMPUESTO SOBRE TENENCIA DE VEH.REZAGO</v>
          </cell>
          <cell r="H557">
            <v>427</v>
          </cell>
        </row>
        <row r="558">
          <cell r="A558">
            <v>56104</v>
          </cell>
          <cell r="B558">
            <v>61208</v>
          </cell>
          <cell r="C558" t="str">
            <v>41610-03-0008-000</v>
          </cell>
          <cell r="G558" t="str">
            <v>ACTUALIZACION IMPUESTO SOBRE TENENCIA DE MOTOS REZAGO</v>
          </cell>
          <cell r="H558">
            <v>428</v>
          </cell>
        </row>
        <row r="559">
          <cell r="A559">
            <v>57100</v>
          </cell>
          <cell r="B559">
            <v>61209</v>
          </cell>
          <cell r="C559" t="str">
            <v>41610-03-0009-000</v>
          </cell>
          <cell r="G559" t="str">
            <v>DEVOLUCION IMPUESTOS SOBRE TENENCIA</v>
          </cell>
          <cell r="H559">
            <v>429</v>
          </cell>
        </row>
        <row r="560">
          <cell r="A560">
            <v>57103</v>
          </cell>
          <cell r="B560">
            <v>61210</v>
          </cell>
          <cell r="C560" t="str">
            <v>41610-03-0010-000</v>
          </cell>
          <cell r="G560" t="str">
            <v>DEVOLUCION IMPUESTOS SOBRE TENENCIA REZAGO</v>
          </cell>
          <cell r="H560">
            <v>430</v>
          </cell>
        </row>
        <row r="561">
          <cell r="A561">
            <v>57101</v>
          </cell>
          <cell r="B561">
            <v>61211</v>
          </cell>
          <cell r="C561" t="str">
            <v>41610-03-0011-000</v>
          </cell>
          <cell r="G561" t="str">
            <v>ACT. E INTS. POR DEV. IMP. S/ TENENCIA</v>
          </cell>
          <cell r="H561">
            <v>431</v>
          </cell>
        </row>
        <row r="562">
          <cell r="A562">
            <v>57104</v>
          </cell>
          <cell r="B562">
            <v>61212</v>
          </cell>
          <cell r="C562" t="str">
            <v>41610-03-0012-000</v>
          </cell>
          <cell r="G562" t="str">
            <v>ACT. E INTS. POR DEV. IMP. S/ TENENCIA REZAGO</v>
          </cell>
          <cell r="H562">
            <v>432</v>
          </cell>
        </row>
        <row r="563">
          <cell r="A563">
            <v>57507</v>
          </cell>
          <cell r="B563">
            <v>61213</v>
          </cell>
          <cell r="C563" t="str">
            <v>41610-03-0013-000</v>
          </cell>
          <cell r="G563" t="str">
            <v>MULTAS IMPUESTO S/TENENCIA CONTROL OBLIG.</v>
          </cell>
          <cell r="H563">
            <v>433</v>
          </cell>
        </row>
        <row r="564">
          <cell r="A564">
            <v>57509</v>
          </cell>
          <cell r="B564">
            <v>61214</v>
          </cell>
          <cell r="C564" t="str">
            <v>41610-03-0014-000</v>
          </cell>
          <cell r="G564" t="str">
            <v>MULTAS IMP.S/TENENCIA CONTROLOBLIG.100% REZAGO</v>
          </cell>
          <cell r="H564">
            <v>434</v>
          </cell>
        </row>
        <row r="565">
          <cell r="A565">
            <v>55903</v>
          </cell>
          <cell r="B565">
            <v>61217</v>
          </cell>
          <cell r="C565" t="str">
            <v>41610-03-0017-000</v>
          </cell>
          <cell r="G565" t="str">
            <v>RECARGOS Y ACT. DE IMP. S/TENENCIA DE VEHICULOS REZAGO</v>
          </cell>
          <cell r="H565">
            <v>435</v>
          </cell>
        </row>
        <row r="566">
          <cell r="A566">
            <v>55904</v>
          </cell>
          <cell r="B566">
            <v>61218</v>
          </cell>
          <cell r="C566" t="str">
            <v>41610-03-0018-000</v>
          </cell>
          <cell r="G566" t="str">
            <v>RECARGOS Y ACT. DE IMP. S/TENENCIA MOTOS REZAGO</v>
          </cell>
          <cell r="H566">
            <v>436</v>
          </cell>
        </row>
        <row r="567">
          <cell r="A567">
            <v>57404</v>
          </cell>
          <cell r="B567">
            <v>61219</v>
          </cell>
          <cell r="C567" t="str">
            <v>41610-03-0019-000</v>
          </cell>
          <cell r="G567" t="str">
            <v>GASTOS DE EJECUCION IMP. S/TENENCIA</v>
          </cell>
          <cell r="H567">
            <v>437</v>
          </cell>
        </row>
        <row r="568">
          <cell r="A568">
            <v>57406</v>
          </cell>
          <cell r="B568">
            <v>61220</v>
          </cell>
          <cell r="C568" t="str">
            <v>41610-03-0020-000</v>
          </cell>
          <cell r="G568" t="str">
            <v>GASTOS DE EJECUCION IMP.S/TENENCIA REZAGO</v>
          </cell>
          <cell r="H568">
            <v>438</v>
          </cell>
        </row>
        <row r="569">
          <cell r="A569">
            <v>56202</v>
          </cell>
          <cell r="B569">
            <v>61222</v>
          </cell>
          <cell r="C569" t="str">
            <v>41610-03-0022-000</v>
          </cell>
          <cell r="G569" t="str">
            <v>DESCUENTO S/ACCES.DE  IMPUESTO SOBRE TENENCIA DE VEH.REZAGO</v>
          </cell>
          <cell r="H569">
            <v>439</v>
          </cell>
        </row>
        <row r="571">
          <cell r="B571">
            <v>613</v>
          </cell>
          <cell r="C571" t="str">
            <v>41610-04-0000-000</v>
          </cell>
          <cell r="F571" t="str">
            <v>IMPUESTO EMPRESARIAL A TASA UNICA (IETU)</v>
          </cell>
        </row>
        <row r="572">
          <cell r="A572">
            <v>56601</v>
          </cell>
          <cell r="B572">
            <v>61301</v>
          </cell>
          <cell r="C572" t="str">
            <v>41610-04-0001-000</v>
          </cell>
          <cell r="G572" t="str">
            <v>IMPUESTO EMPRESARIAL A TASA UNICA IETU</v>
          </cell>
          <cell r="H572">
            <v>440</v>
          </cell>
        </row>
        <row r="573">
          <cell r="A573">
            <v>56602</v>
          </cell>
          <cell r="B573">
            <v>61302</v>
          </cell>
          <cell r="C573" t="str">
            <v>41610-04-0002-000</v>
          </cell>
          <cell r="G573" t="str">
            <v>SUBSIDIO POR BENEFICIOS FISCALES IETU 100%</v>
          </cell>
          <cell r="H573">
            <v>441</v>
          </cell>
        </row>
        <row r="574">
          <cell r="A574">
            <v>57911</v>
          </cell>
          <cell r="B574">
            <v>61303</v>
          </cell>
          <cell r="C574" t="str">
            <v>41610-04-0003-000</v>
          </cell>
          <cell r="G574" t="str">
            <v>ACT. IETU REG.PEQ.CONTRIBUYENTES (REPECOS)</v>
          </cell>
          <cell r="H574">
            <v>442</v>
          </cell>
        </row>
        <row r="575">
          <cell r="A575">
            <v>57613</v>
          </cell>
          <cell r="B575">
            <v>61304</v>
          </cell>
          <cell r="C575" t="str">
            <v>41610-04-0004-000</v>
          </cell>
          <cell r="G575" t="str">
            <v>REC. IETU REG.PEQ.CONTRIBUYENTES (REPECOS)</v>
          </cell>
          <cell r="H575">
            <v>443</v>
          </cell>
        </row>
        <row r="576">
          <cell r="A576">
            <v>56603</v>
          </cell>
          <cell r="B576">
            <v>61305</v>
          </cell>
          <cell r="C576" t="str">
            <v>41610-04-0005-000</v>
          </cell>
          <cell r="G576" t="str">
            <v>IETU DEL EJERCICIO</v>
          </cell>
          <cell r="H576">
            <v>444</v>
          </cell>
        </row>
        <row r="577">
          <cell r="A577">
            <v>57920</v>
          </cell>
          <cell r="B577">
            <v>61306</v>
          </cell>
          <cell r="C577" t="str">
            <v>41610-04-0006-000</v>
          </cell>
          <cell r="G577" t="str">
            <v>ACTUALIZACION IETU DEL EJERCICIO</v>
          </cell>
          <cell r="H577">
            <v>445</v>
          </cell>
        </row>
        <row r="578">
          <cell r="A578">
            <v>57620</v>
          </cell>
          <cell r="B578">
            <v>61307</v>
          </cell>
          <cell r="C578" t="str">
            <v>41610-04-0007-000</v>
          </cell>
          <cell r="G578" t="str">
            <v>RECARGOS IETU DEL EJERCICIO</v>
          </cell>
          <cell r="H578">
            <v>446</v>
          </cell>
        </row>
        <row r="579">
          <cell r="A579">
            <v>57511</v>
          </cell>
          <cell r="B579">
            <v>61308</v>
          </cell>
          <cell r="C579" t="str">
            <v>41610-04-0008-000</v>
          </cell>
          <cell r="G579" t="str">
            <v>MULTAS IETU DEL EJERCICIO</v>
          </cell>
          <cell r="H579">
            <v>447</v>
          </cell>
        </row>
        <row r="580">
          <cell r="A580">
            <v>56604</v>
          </cell>
          <cell r="B580">
            <v>61309</v>
          </cell>
          <cell r="C580" t="str">
            <v>41610-04-0009-000</v>
          </cell>
          <cell r="G580" t="str">
            <v>IETU PAGOS PROVISIONALES</v>
          </cell>
          <cell r="H580">
            <v>448</v>
          </cell>
        </row>
        <row r="581">
          <cell r="A581">
            <v>57921</v>
          </cell>
          <cell r="B581">
            <v>61310</v>
          </cell>
          <cell r="C581" t="str">
            <v>41610-04-0010-000</v>
          </cell>
          <cell r="G581" t="str">
            <v>ACTUALIZACION IETU PAGOS PROVISIONALES</v>
          </cell>
          <cell r="H581">
            <v>449</v>
          </cell>
        </row>
        <row r="582">
          <cell r="A582">
            <v>57621</v>
          </cell>
          <cell r="B582">
            <v>61311</v>
          </cell>
          <cell r="C582" t="str">
            <v>41610-04-0011-000</v>
          </cell>
          <cell r="G582" t="str">
            <v>RECARGOS IETU PAGOS PROVISIONALES</v>
          </cell>
          <cell r="H582">
            <v>450</v>
          </cell>
        </row>
        <row r="583">
          <cell r="A583">
            <v>57512</v>
          </cell>
          <cell r="B583">
            <v>61312</v>
          </cell>
          <cell r="C583" t="str">
            <v>41610-04-0012-000</v>
          </cell>
          <cell r="G583" t="str">
            <v>MULTAS IETU PAGOS PROVISIONALES</v>
          </cell>
          <cell r="H583">
            <v>451</v>
          </cell>
        </row>
        <row r="584">
          <cell r="A584">
            <v>57707</v>
          </cell>
          <cell r="B584">
            <v>61313</v>
          </cell>
          <cell r="C584" t="str">
            <v>41610-04-0013-000</v>
          </cell>
          <cell r="G584" t="str">
            <v>DESCUENTO S/ACCES. DE IETU REG. PEQ. CONTRIB. (REPECOS)100%</v>
          </cell>
          <cell r="H584">
            <v>452</v>
          </cell>
        </row>
        <row r="586">
          <cell r="B586">
            <v>614</v>
          </cell>
          <cell r="C586" t="str">
            <v>41610-05-0000-000</v>
          </cell>
          <cell r="F586" t="str">
            <v>IMPUESTO SOBRE LA RENTA</v>
          </cell>
        </row>
        <row r="587">
          <cell r="A587">
            <v>56704</v>
          </cell>
          <cell r="B587">
            <v>61401</v>
          </cell>
          <cell r="C587" t="str">
            <v>41610-05-0001-000</v>
          </cell>
          <cell r="G587" t="str">
            <v>ISR PERSONAS MORALES PAGOS PROV.75%</v>
          </cell>
          <cell r="H587">
            <v>453</v>
          </cell>
        </row>
        <row r="588">
          <cell r="A588">
            <v>76704</v>
          </cell>
          <cell r="B588">
            <v>61402</v>
          </cell>
          <cell r="C588" t="str">
            <v>41610-05-0002-000</v>
          </cell>
          <cell r="G588" t="str">
            <v>ISR PERSONAS MORALES PAGOS PROV.25%</v>
          </cell>
          <cell r="H588">
            <v>454</v>
          </cell>
        </row>
        <row r="589">
          <cell r="A589">
            <v>56739</v>
          </cell>
          <cell r="B589">
            <v>61403</v>
          </cell>
          <cell r="C589" t="str">
            <v>41610-05-0003-000</v>
          </cell>
          <cell r="G589" t="str">
            <v>ISR PERS.MORALES PAGOS PROV.100%</v>
          </cell>
          <cell r="H589">
            <v>455</v>
          </cell>
        </row>
        <row r="590">
          <cell r="A590">
            <v>56748</v>
          </cell>
          <cell r="B590">
            <v>61404</v>
          </cell>
          <cell r="C590" t="str">
            <v>41610-05-0004-000</v>
          </cell>
          <cell r="G590" t="str">
            <v>ISR PERS FIS PAG. PROV. ACT. PEQ. CONT. 100%</v>
          </cell>
          <cell r="H590">
            <v>456</v>
          </cell>
        </row>
        <row r="591">
          <cell r="A591">
            <v>56754</v>
          </cell>
          <cell r="B591">
            <v>61405</v>
          </cell>
          <cell r="C591" t="str">
            <v>41610-05-0005-000</v>
          </cell>
          <cell r="G591" t="str">
            <v>ISR RET. P. MOR. Y FIS. PAG. PROV. ENAJ.BIENES 100%</v>
          </cell>
          <cell r="H591">
            <v>457</v>
          </cell>
        </row>
        <row r="592">
          <cell r="A592">
            <v>56756</v>
          </cell>
          <cell r="B592">
            <v>61406</v>
          </cell>
          <cell r="C592" t="str">
            <v>41610-05-0006-000</v>
          </cell>
          <cell r="G592" t="str">
            <v>ISR PERS.FISLPAG.PROV.ACT.EMPR.REG.INT.100%</v>
          </cell>
          <cell r="H592">
            <v>458</v>
          </cell>
        </row>
        <row r="593">
          <cell r="A593">
            <v>56757</v>
          </cell>
          <cell r="B593">
            <v>61407</v>
          </cell>
          <cell r="C593" t="str">
            <v>41610-05-0007-000</v>
          </cell>
          <cell r="G593" t="str">
            <v>SUBS.POR BENEFICIOS FISCALES ISR 100%</v>
          </cell>
          <cell r="H593">
            <v>459</v>
          </cell>
        </row>
        <row r="594">
          <cell r="A594">
            <v>57902</v>
          </cell>
          <cell r="B594">
            <v>61408</v>
          </cell>
          <cell r="C594" t="str">
            <v>41610-05-0008-000</v>
          </cell>
          <cell r="G594" t="str">
            <v>ACTUALIZACION  ISR 75%</v>
          </cell>
          <cell r="H594">
            <v>460</v>
          </cell>
        </row>
        <row r="595">
          <cell r="A595">
            <v>77902</v>
          </cell>
          <cell r="B595">
            <v>61409</v>
          </cell>
          <cell r="C595" t="str">
            <v>41610-05-0009-000</v>
          </cell>
          <cell r="G595" t="str">
            <v>ACTUALIZACION  ISR 25%</v>
          </cell>
          <cell r="H595">
            <v>461</v>
          </cell>
        </row>
        <row r="596">
          <cell r="A596">
            <v>57908</v>
          </cell>
          <cell r="B596">
            <v>61410</v>
          </cell>
          <cell r="C596" t="str">
            <v>41610-05-0010-000</v>
          </cell>
          <cell r="G596" t="str">
            <v>ACTUALIZACION ISR REPECOS 100%</v>
          </cell>
          <cell r="H596">
            <v>462</v>
          </cell>
        </row>
        <row r="597">
          <cell r="A597">
            <v>57910</v>
          </cell>
          <cell r="B597">
            <v>61411</v>
          </cell>
          <cell r="C597" t="str">
            <v>41610-05-0011-000</v>
          </cell>
          <cell r="G597" t="str">
            <v>ACTUALIZACION ISR 5% S/ENAJ.DE INMUEBLES</v>
          </cell>
          <cell r="H597">
            <v>463</v>
          </cell>
        </row>
        <row r="598">
          <cell r="A598">
            <v>57508</v>
          </cell>
          <cell r="B598">
            <v>61412</v>
          </cell>
          <cell r="C598" t="str">
            <v>41610-05-0012-000</v>
          </cell>
          <cell r="G598" t="str">
            <v>MULTAS ISR 5% S/ENAJENACION DE INMUEBLES</v>
          </cell>
          <cell r="H598">
            <v>464</v>
          </cell>
        </row>
        <row r="599">
          <cell r="A599">
            <v>57912</v>
          </cell>
          <cell r="B599">
            <v>61413</v>
          </cell>
          <cell r="C599" t="str">
            <v>41610-05-0013-000</v>
          </cell>
          <cell r="G599" t="str">
            <v>ACT. ISR 5% REGIMEN INTERMEDIO 100%</v>
          </cell>
          <cell r="H599">
            <v>465</v>
          </cell>
        </row>
        <row r="600">
          <cell r="A600">
            <v>57510</v>
          </cell>
          <cell r="B600">
            <v>61414</v>
          </cell>
          <cell r="C600" t="str">
            <v>41610-05-0014-000</v>
          </cell>
          <cell r="G600" t="str">
            <v>MULTAS ISR 5% REGIMEN INTERMEDIO 100%</v>
          </cell>
          <cell r="H600">
            <v>466</v>
          </cell>
        </row>
        <row r="601">
          <cell r="A601">
            <v>57502</v>
          </cell>
          <cell r="B601">
            <v>61415</v>
          </cell>
          <cell r="C601" t="str">
            <v>41610-05-0015-000</v>
          </cell>
          <cell r="G601" t="str">
            <v>MULTAS ISR IA IVA E IEPS FISC. 100%</v>
          </cell>
          <cell r="H601">
            <v>467</v>
          </cell>
        </row>
        <row r="602">
          <cell r="A602">
            <v>57914</v>
          </cell>
          <cell r="B602">
            <v>61416</v>
          </cell>
          <cell r="C602" t="str">
            <v>41610-05-0016-000</v>
          </cell>
          <cell r="G602" t="str">
            <v>ACT.DE MULTAS IMPUESTAS POR FISCALIZACION 1005</v>
          </cell>
          <cell r="H602">
            <v>468</v>
          </cell>
        </row>
        <row r="603">
          <cell r="A603">
            <v>57503</v>
          </cell>
          <cell r="B603">
            <v>61417</v>
          </cell>
          <cell r="C603" t="str">
            <v>41610-05-0017-000</v>
          </cell>
          <cell r="G603" t="str">
            <v>MULTAS ISR IA IVA E IEPS VIG.OBLIG.</v>
          </cell>
          <cell r="H603">
            <v>469</v>
          </cell>
        </row>
        <row r="604">
          <cell r="A604">
            <v>57505</v>
          </cell>
          <cell r="B604">
            <v>61418</v>
          </cell>
          <cell r="C604" t="str">
            <v>41610-05-0018-000</v>
          </cell>
          <cell r="G604" t="str">
            <v>MULTAS POR CORRECCION FISCAL</v>
          </cell>
          <cell r="H604">
            <v>470</v>
          </cell>
        </row>
        <row r="605">
          <cell r="A605">
            <v>57605</v>
          </cell>
          <cell r="B605">
            <v>61419</v>
          </cell>
          <cell r="C605" t="str">
            <v>41610-05-0019-000</v>
          </cell>
          <cell r="G605" t="str">
            <v>RECARGOS ISR 100%</v>
          </cell>
          <cell r="H605">
            <v>471</v>
          </cell>
        </row>
        <row r="606">
          <cell r="A606">
            <v>57608</v>
          </cell>
          <cell r="B606">
            <v>61420</v>
          </cell>
          <cell r="C606" t="str">
            <v>41610-05-0020-000</v>
          </cell>
          <cell r="G606" t="str">
            <v>RECARGOS ISR REPECOS 100%</v>
          </cell>
          <cell r="H606">
            <v>472</v>
          </cell>
        </row>
        <row r="607">
          <cell r="A607">
            <v>57611</v>
          </cell>
          <cell r="B607">
            <v>61421</v>
          </cell>
          <cell r="C607" t="str">
            <v>41610-05-0021-000</v>
          </cell>
          <cell r="G607" t="str">
            <v>REC. POR MORA CREDITOS FISCALIZACION 100%</v>
          </cell>
          <cell r="H607">
            <v>473</v>
          </cell>
        </row>
        <row r="608">
          <cell r="A608">
            <v>57612</v>
          </cell>
          <cell r="B608">
            <v>61423</v>
          </cell>
          <cell r="C608" t="str">
            <v>41610-05-0023-000</v>
          </cell>
          <cell r="G608" t="str">
            <v>RECARGOS ISR 5% S/ENAJ.DE INMUEBLES</v>
          </cell>
          <cell r="H608">
            <v>474</v>
          </cell>
        </row>
        <row r="609">
          <cell r="A609">
            <v>57614</v>
          </cell>
          <cell r="B609">
            <v>61424</v>
          </cell>
          <cell r="C609" t="str">
            <v>41610-05-0024-000</v>
          </cell>
          <cell r="G609" t="str">
            <v>RECARGOS ISR 5% REGIMEN INTERMEDIO 100%</v>
          </cell>
          <cell r="H609">
            <v>475</v>
          </cell>
        </row>
        <row r="610">
          <cell r="A610">
            <v>57610</v>
          </cell>
          <cell r="B610">
            <v>61425</v>
          </cell>
          <cell r="C610" t="str">
            <v>41610-05-0025-000</v>
          </cell>
          <cell r="G610" t="str">
            <v>INTERESES POR PLAZO CREDITOS FISCALIZACION  100%</v>
          </cell>
          <cell r="H610">
            <v>476</v>
          </cell>
        </row>
        <row r="611">
          <cell r="A611">
            <v>57403</v>
          </cell>
          <cell r="B611">
            <v>61427</v>
          </cell>
          <cell r="C611" t="str">
            <v>41610-05-0027-000</v>
          </cell>
          <cell r="G611" t="str">
            <v>GASTOS DE EJECUCION VIG. DE OBLIGACIONES</v>
          </cell>
          <cell r="H611">
            <v>477</v>
          </cell>
        </row>
        <row r="612">
          <cell r="A612">
            <v>57405</v>
          </cell>
          <cell r="B612">
            <v>61428</v>
          </cell>
          <cell r="C612" t="str">
            <v>41610-05-0028-000</v>
          </cell>
          <cell r="G612" t="str">
            <v>GASTOS DE EJECUCION DE CREDITOS FIS. FEDERALES</v>
          </cell>
          <cell r="H612">
            <v>478</v>
          </cell>
        </row>
        <row r="613">
          <cell r="A613">
            <v>56758</v>
          </cell>
          <cell r="B613">
            <v>61435</v>
          </cell>
          <cell r="C613" t="str">
            <v>41610-05-0035-000</v>
          </cell>
          <cell r="G613" t="str">
            <v>ISR DEL EJERCICIO</v>
          </cell>
          <cell r="H613">
            <v>479</v>
          </cell>
        </row>
        <row r="614">
          <cell r="A614">
            <v>57915</v>
          </cell>
          <cell r="B614">
            <v>61436</v>
          </cell>
          <cell r="C614" t="str">
            <v>41610-05-0036-000</v>
          </cell>
          <cell r="G614" t="str">
            <v>ACTUALIZACION ISR DEL EJERCICIO</v>
          </cell>
          <cell r="H614">
            <v>480</v>
          </cell>
        </row>
        <row r="615">
          <cell r="A615">
            <v>56740</v>
          </cell>
          <cell r="B615">
            <v>61437</v>
          </cell>
          <cell r="C615" t="str">
            <v>41610-05-0037-000</v>
          </cell>
          <cell r="G615" t="str">
            <v>ISR RETENCION DE SALARIOS</v>
          </cell>
          <cell r="H615">
            <v>481</v>
          </cell>
        </row>
        <row r="616">
          <cell r="A616">
            <v>57916</v>
          </cell>
          <cell r="B616">
            <v>61438</v>
          </cell>
          <cell r="C616" t="str">
            <v>41610-05-0038-000</v>
          </cell>
          <cell r="G616" t="str">
            <v>ACTUALIZACION ISR RETENCION DE SALARIOS</v>
          </cell>
          <cell r="H616">
            <v>482</v>
          </cell>
        </row>
        <row r="617">
          <cell r="A617">
            <v>57616</v>
          </cell>
          <cell r="B617">
            <v>61439</v>
          </cell>
          <cell r="C617" t="str">
            <v>41610-05-0039-000</v>
          </cell>
          <cell r="G617" t="str">
            <v>RECARGOS ISR RETENCION DE SALARIOS</v>
          </cell>
          <cell r="H617">
            <v>483</v>
          </cell>
        </row>
        <row r="618">
          <cell r="A618">
            <v>56759</v>
          </cell>
          <cell r="B618">
            <v>61440</v>
          </cell>
          <cell r="C618" t="str">
            <v>41610-05-0040-000</v>
          </cell>
          <cell r="G618" t="str">
            <v>ISR RETENCIONES  HONORARIOS</v>
          </cell>
          <cell r="H618">
            <v>484</v>
          </cell>
        </row>
        <row r="619">
          <cell r="A619">
            <v>57917</v>
          </cell>
          <cell r="B619">
            <v>61441</v>
          </cell>
          <cell r="C619" t="str">
            <v>41610-05-0041-000</v>
          </cell>
          <cell r="G619" t="str">
            <v>ACTUALIZACION ISR RETENCIONES  HONORARIOS</v>
          </cell>
          <cell r="H619">
            <v>485</v>
          </cell>
        </row>
        <row r="620">
          <cell r="A620">
            <v>57617</v>
          </cell>
          <cell r="B620">
            <v>61442</v>
          </cell>
          <cell r="C620" t="str">
            <v>41610-05-0042-000</v>
          </cell>
          <cell r="G620" t="str">
            <v>RECARGOS ISR RETENCIONES  HONORARIOS</v>
          </cell>
          <cell r="H620">
            <v>486</v>
          </cell>
        </row>
        <row r="621">
          <cell r="A621">
            <v>57918</v>
          </cell>
          <cell r="B621">
            <v>61443</v>
          </cell>
          <cell r="C621" t="str">
            <v>41610-05-0043-000</v>
          </cell>
          <cell r="G621" t="str">
            <v>ACTUALIZACION ISR PAGOS PROVISIONALES</v>
          </cell>
          <cell r="H621">
            <v>487</v>
          </cell>
        </row>
        <row r="622">
          <cell r="A622">
            <v>57618</v>
          </cell>
          <cell r="B622">
            <v>61444</v>
          </cell>
          <cell r="C622" t="str">
            <v>41610-05-0044-000</v>
          </cell>
          <cell r="G622" t="str">
            <v>RECARGOS ISR PAGOS PROVISIONALES</v>
          </cell>
          <cell r="H622">
            <v>488</v>
          </cell>
        </row>
        <row r="623">
          <cell r="A623">
            <v>57702</v>
          </cell>
          <cell r="B623">
            <v>61445</v>
          </cell>
          <cell r="C623" t="str">
            <v>41610-05-0045-000</v>
          </cell>
          <cell r="G623" t="str">
            <v>DESCUENTO S/ ACCES. DE MULTAS ISR IA IVA E IEPS FISC. 100%</v>
          </cell>
          <cell r="H623">
            <v>489</v>
          </cell>
        </row>
        <row r="624">
          <cell r="A624">
            <v>57703</v>
          </cell>
          <cell r="B624">
            <v>61446</v>
          </cell>
          <cell r="C624" t="str">
            <v>41610-05-0046-000</v>
          </cell>
          <cell r="G624" t="str">
            <v>DESCUENTO S/ ACCES. DE MULTAS ISR IA IVA E IEPS VIG.OBLIG. 100%</v>
          </cell>
          <cell r="H624">
            <v>490</v>
          </cell>
        </row>
        <row r="625">
          <cell r="A625">
            <v>57704</v>
          </cell>
          <cell r="B625">
            <v>61447</v>
          </cell>
          <cell r="C625" t="str">
            <v>41610-05-0047-000</v>
          </cell>
          <cell r="G625" t="str">
            <v>DESCUENTO S/ ACCES.DE MULTAS DE CONTROL DE OBLIG. REG. GRAL. LEY</v>
          </cell>
          <cell r="H625">
            <v>491</v>
          </cell>
        </row>
        <row r="626">
          <cell r="A626">
            <v>57705</v>
          </cell>
          <cell r="B626">
            <v>61448</v>
          </cell>
          <cell r="C626" t="str">
            <v>41610-05-0048-000</v>
          </cell>
          <cell r="G626" t="str">
            <v>DESCUENTO S/ ACCES. DE ISR PERS FIS PAG. PROV. ACT. PEQ. CONT. 100%</v>
          </cell>
          <cell r="H626">
            <v>492</v>
          </cell>
        </row>
        <row r="627">
          <cell r="A627">
            <v>57514</v>
          </cell>
          <cell r="B627">
            <v>61449</v>
          </cell>
          <cell r="C627" t="str">
            <v>41610-05-0049-000</v>
          </cell>
          <cell r="G627" t="str">
            <v>DESCUENTO S/ MULTAS ISR IA IVA E IEPS FISCALIZADAS. 100%</v>
          </cell>
          <cell r="H627">
            <v>493</v>
          </cell>
        </row>
        <row r="628">
          <cell r="A628">
            <v>57515</v>
          </cell>
          <cell r="B628">
            <v>61450</v>
          </cell>
          <cell r="C628" t="str">
            <v>41610-05-0050-000</v>
          </cell>
          <cell r="G628" t="str">
            <v>DESCUENTO S/  MULTAS ISR IA IVA E IEPS VIG.OBLIG. 100%</v>
          </cell>
          <cell r="H628">
            <v>494</v>
          </cell>
        </row>
        <row r="629">
          <cell r="A629">
            <v>57516</v>
          </cell>
          <cell r="B629">
            <v>61451</v>
          </cell>
          <cell r="C629" t="str">
            <v>41610-05-0051-000</v>
          </cell>
          <cell r="G629" t="str">
            <v>DESCUENTO S/MULTAS DE CONTROL DE OBLIG. REG. GRAL. LEY</v>
          </cell>
          <cell r="H629">
            <v>495</v>
          </cell>
        </row>
        <row r="630">
          <cell r="A630">
            <v>57622</v>
          </cell>
          <cell r="B630">
            <v>61452</v>
          </cell>
          <cell r="C630" t="str">
            <v>41610-05-0052-000</v>
          </cell>
          <cell r="G630" t="str">
            <v>INT. POR PLAZO PEQ. CONTRIBUYENTE 100%</v>
          </cell>
          <cell r="H630">
            <v>496</v>
          </cell>
        </row>
        <row r="631">
          <cell r="A631">
            <v>57623</v>
          </cell>
          <cell r="B631">
            <v>61453</v>
          </cell>
          <cell r="C631" t="str">
            <v>41610-05-0053-000</v>
          </cell>
          <cell r="G631" t="str">
            <v>REC. POR MORA PEQ. CONTRIBUYENTE 100%</v>
          </cell>
          <cell r="H631">
            <v>497</v>
          </cell>
        </row>
        <row r="633">
          <cell r="B633">
            <v>615</v>
          </cell>
          <cell r="C633" t="str">
            <v>41610-06-0000-000</v>
          </cell>
          <cell r="F633" t="str">
            <v>IMPUESTO AL VALOR AGREGADO</v>
          </cell>
        </row>
        <row r="634">
          <cell r="A634">
            <v>56901</v>
          </cell>
          <cell r="B634">
            <v>61501</v>
          </cell>
          <cell r="C634" t="str">
            <v>41610-06-0001-000</v>
          </cell>
          <cell r="G634" t="str">
            <v>IVA PAG PROV.PERS.MOR. Y FIS. 100%</v>
          </cell>
          <cell r="H634">
            <v>498</v>
          </cell>
        </row>
        <row r="635">
          <cell r="A635">
            <v>56905</v>
          </cell>
          <cell r="B635">
            <v>61502</v>
          </cell>
          <cell r="C635" t="str">
            <v>41610-06-0002-000</v>
          </cell>
          <cell r="G635" t="str">
            <v>DEC.ANUAL Y COMPL.R.SIMPLIF.100%</v>
          </cell>
          <cell r="H635">
            <v>499</v>
          </cell>
        </row>
        <row r="636">
          <cell r="A636">
            <v>56913</v>
          </cell>
          <cell r="B636">
            <v>61503</v>
          </cell>
          <cell r="C636" t="str">
            <v>41610-06-0003-000</v>
          </cell>
          <cell r="G636" t="str">
            <v>REGIMEN PEQ.CONTRIB. 100%</v>
          </cell>
          <cell r="H636">
            <v>500</v>
          </cell>
        </row>
        <row r="637">
          <cell r="A637">
            <v>56914</v>
          </cell>
          <cell r="B637">
            <v>61504</v>
          </cell>
          <cell r="C637" t="str">
            <v>41610-06-0004-000</v>
          </cell>
          <cell r="G637" t="str">
            <v>SUBSIDIO POR BENEFICIOS FISCALES IVA 100%</v>
          </cell>
          <cell r="H637">
            <v>501</v>
          </cell>
        </row>
        <row r="638">
          <cell r="A638">
            <v>57609</v>
          </cell>
          <cell r="B638">
            <v>61505</v>
          </cell>
          <cell r="C638" t="str">
            <v>41610-06-0005-000</v>
          </cell>
          <cell r="G638" t="str">
            <v>RECARGOS IVA REPECOS 100%</v>
          </cell>
          <cell r="H638">
            <v>502</v>
          </cell>
        </row>
        <row r="639">
          <cell r="A639">
            <v>57909</v>
          </cell>
          <cell r="B639">
            <v>61506</v>
          </cell>
          <cell r="C639" t="str">
            <v>41610-06-0006-000</v>
          </cell>
          <cell r="G639" t="str">
            <v>ACTUALIZACION IVA REPECOS 100%</v>
          </cell>
          <cell r="H639">
            <v>503</v>
          </cell>
        </row>
        <row r="640">
          <cell r="A640">
            <v>57919</v>
          </cell>
          <cell r="B640">
            <v>61507</v>
          </cell>
          <cell r="C640" t="str">
            <v>41610-06-0007-000</v>
          </cell>
          <cell r="G640" t="str">
            <v xml:space="preserve">ACTUALIZACION IVA </v>
          </cell>
          <cell r="H640">
            <v>504</v>
          </cell>
        </row>
        <row r="641">
          <cell r="A641">
            <v>57619</v>
          </cell>
          <cell r="B641">
            <v>61508</v>
          </cell>
          <cell r="C641" t="str">
            <v>41610-06-0008-000</v>
          </cell>
          <cell r="G641" t="str">
            <v xml:space="preserve">RECARGOS IVA </v>
          </cell>
          <cell r="H641">
            <v>505</v>
          </cell>
        </row>
        <row r="642">
          <cell r="A642">
            <v>57706</v>
          </cell>
          <cell r="B642">
            <v>61509</v>
          </cell>
          <cell r="C642" t="str">
            <v>41610-06-0009-000</v>
          </cell>
          <cell r="G642" t="str">
            <v>DESCUENTO S/ACCES DE IVA REGIMEN PEQ.CONTRIB. 100%</v>
          </cell>
          <cell r="H642">
            <v>506</v>
          </cell>
        </row>
        <row r="644">
          <cell r="B644">
            <v>616</v>
          </cell>
          <cell r="C644" t="str">
            <v>41610-07-0000-000</v>
          </cell>
          <cell r="F644" t="str">
            <v>IMPUESTO ESPECIAL  SOBRE PRODUCCION Y SERVICIOS</v>
          </cell>
        </row>
        <row r="645">
          <cell r="A645">
            <v>57201</v>
          </cell>
          <cell r="B645">
            <v>61601</v>
          </cell>
          <cell r="C645" t="str">
            <v>41610-07-0001-000</v>
          </cell>
          <cell r="G645" t="str">
            <v>IEPS GASOLINA 9/11</v>
          </cell>
          <cell r="H645">
            <v>507</v>
          </cell>
        </row>
        <row r="646">
          <cell r="A646">
            <v>77201</v>
          </cell>
          <cell r="B646">
            <v>61602</v>
          </cell>
          <cell r="C646" t="str">
            <v>41610-07-0002-000</v>
          </cell>
          <cell r="G646" t="str">
            <v>IEPS GASOLINA 2/11</v>
          </cell>
          <cell r="H646">
            <v>508</v>
          </cell>
        </row>
        <row r="647">
          <cell r="A647">
            <v>57211</v>
          </cell>
          <cell r="B647">
            <v>61603</v>
          </cell>
          <cell r="C647" t="str">
            <v>41610-07-0003-000</v>
          </cell>
          <cell r="G647" t="str">
            <v>IEPS GASOLINA 9/11 FISCALIZADO</v>
          </cell>
          <cell r="H647">
            <v>509</v>
          </cell>
        </row>
        <row r="648">
          <cell r="A648">
            <v>77211</v>
          </cell>
          <cell r="B648">
            <v>61604</v>
          </cell>
          <cell r="C648" t="str">
            <v>41610-07-0004-000</v>
          </cell>
          <cell r="G648" t="str">
            <v>IEPS GASOLINA 2/11 FISCALIZADO</v>
          </cell>
          <cell r="H648">
            <v>510</v>
          </cell>
        </row>
        <row r="649">
          <cell r="A649">
            <v>57203</v>
          </cell>
          <cell r="B649">
            <v>61605</v>
          </cell>
          <cell r="C649" t="str">
            <v>41610-07-0005-000</v>
          </cell>
          <cell r="G649" t="str">
            <v>ACTUALIZACION IEPS GASOLINA 9/11</v>
          </cell>
          <cell r="H649">
            <v>511</v>
          </cell>
        </row>
        <row r="650">
          <cell r="A650">
            <v>77203</v>
          </cell>
          <cell r="B650">
            <v>61606</v>
          </cell>
          <cell r="C650" t="str">
            <v>41610-07-0006-000</v>
          </cell>
          <cell r="G650" t="str">
            <v>ACTUALIZACION IEPS GASOLINA 2/11</v>
          </cell>
          <cell r="H650">
            <v>512</v>
          </cell>
        </row>
        <row r="651">
          <cell r="A651">
            <v>57213</v>
          </cell>
          <cell r="B651">
            <v>61607</v>
          </cell>
          <cell r="C651" t="str">
            <v>41610-07-0007-000</v>
          </cell>
          <cell r="G651" t="str">
            <v>ACTUALIZACION IEPS GASOLINA 9/11 FISCALIZADO</v>
          </cell>
          <cell r="H651">
            <v>513</v>
          </cell>
        </row>
        <row r="652">
          <cell r="A652">
            <v>77213</v>
          </cell>
          <cell r="B652">
            <v>61608</v>
          </cell>
          <cell r="C652" t="str">
            <v>41610-07-0008-000</v>
          </cell>
          <cell r="G652" t="str">
            <v>ACTUALIZACION IEPS GASOLINA 2/11 FISCALIZADO</v>
          </cell>
          <cell r="H652">
            <v>514</v>
          </cell>
        </row>
        <row r="653">
          <cell r="A653">
            <v>57206</v>
          </cell>
          <cell r="B653">
            <v>61609</v>
          </cell>
          <cell r="C653" t="str">
            <v>41610-07-0009-000</v>
          </cell>
          <cell r="G653" t="str">
            <v>MULTAS POR INCUMPLIMIENTO A REQUERIMIENTO IEPS 9/11</v>
          </cell>
          <cell r="H653">
            <v>515</v>
          </cell>
        </row>
        <row r="654">
          <cell r="A654">
            <v>77206</v>
          </cell>
          <cell r="B654">
            <v>61610</v>
          </cell>
          <cell r="C654" t="str">
            <v>41610-07-0010-000</v>
          </cell>
          <cell r="G654" t="str">
            <v>MULTAS POR INCUMPL. A REQ.IEPS GAS 2/11</v>
          </cell>
          <cell r="H654">
            <v>516</v>
          </cell>
        </row>
        <row r="655">
          <cell r="A655">
            <v>57207</v>
          </cell>
          <cell r="B655">
            <v>61611</v>
          </cell>
          <cell r="C655" t="str">
            <v>41610-07-0011-000</v>
          </cell>
          <cell r="G655" t="str">
            <v>MULTAS POR EXTEMPORANEIDAD IEPS GASOLINA 9/11</v>
          </cell>
          <cell r="H655">
            <v>517</v>
          </cell>
        </row>
        <row r="656">
          <cell r="A656">
            <v>77207</v>
          </cell>
          <cell r="B656">
            <v>61612</v>
          </cell>
          <cell r="C656" t="str">
            <v>41610-07-0012-000</v>
          </cell>
          <cell r="G656" t="str">
            <v>MULTAS POR EXTEMPORANEIDAD IEPS GAS 2/11</v>
          </cell>
          <cell r="H656">
            <v>518</v>
          </cell>
        </row>
        <row r="657">
          <cell r="A657">
            <v>57204</v>
          </cell>
          <cell r="B657">
            <v>61613</v>
          </cell>
          <cell r="C657" t="str">
            <v>41610-07-0013-000</v>
          </cell>
          <cell r="G657" t="str">
            <v>MULTAS POR CORRECCION FISCAL IEPS GASOLINA 9/11</v>
          </cell>
          <cell r="H657">
            <v>519</v>
          </cell>
        </row>
        <row r="658">
          <cell r="A658">
            <v>77204</v>
          </cell>
          <cell r="B658">
            <v>61614</v>
          </cell>
          <cell r="C658" t="str">
            <v>41610-07-0014-000</v>
          </cell>
          <cell r="G658" t="str">
            <v>MULTAS POR CORRECC.FISC.IEPS GAS 2/11</v>
          </cell>
          <cell r="H658">
            <v>520</v>
          </cell>
        </row>
        <row r="659">
          <cell r="A659">
            <v>57214</v>
          </cell>
          <cell r="B659">
            <v>61615</v>
          </cell>
          <cell r="C659" t="str">
            <v>41610-07-0015-000</v>
          </cell>
          <cell r="G659" t="str">
            <v>MULTA POR CORRECC.FISCAL IEPS GASOLINA 9/11 FISCALIZ.</v>
          </cell>
          <cell r="H659">
            <v>521</v>
          </cell>
        </row>
        <row r="660">
          <cell r="A660">
            <v>77214</v>
          </cell>
          <cell r="B660">
            <v>61616</v>
          </cell>
          <cell r="C660" t="str">
            <v>41610-07-0016-000</v>
          </cell>
          <cell r="G660" t="str">
            <v>MULTA POR CORRECC.FISCAL IEPS GASOLINA 2/11 FISCALIZ.</v>
          </cell>
          <cell r="H660">
            <v>522</v>
          </cell>
        </row>
        <row r="661">
          <cell r="A661">
            <v>57202</v>
          </cell>
          <cell r="B661">
            <v>61617</v>
          </cell>
          <cell r="C661" t="str">
            <v>41610-07-0017-000</v>
          </cell>
          <cell r="G661" t="str">
            <v>RECARGOS IEPS GASOLINA 9/11</v>
          </cell>
          <cell r="H661">
            <v>523</v>
          </cell>
        </row>
        <row r="662">
          <cell r="A662">
            <v>77202</v>
          </cell>
          <cell r="B662">
            <v>61618</v>
          </cell>
          <cell r="C662" t="str">
            <v>41610-07-0018-000</v>
          </cell>
          <cell r="G662" t="str">
            <v>RECARGOS IEPS GASOLINA 2/11</v>
          </cell>
          <cell r="H662">
            <v>524</v>
          </cell>
        </row>
        <row r="663">
          <cell r="A663">
            <v>57212</v>
          </cell>
          <cell r="B663">
            <v>61619</v>
          </cell>
          <cell r="C663" t="str">
            <v>41610-07-0019-000</v>
          </cell>
          <cell r="G663" t="str">
            <v>RECARGOS IEPS GASOLINA 9/11 FISCALIZADO</v>
          </cell>
          <cell r="H663">
            <v>525</v>
          </cell>
        </row>
        <row r="664">
          <cell r="A664">
            <v>77212</v>
          </cell>
          <cell r="B664">
            <v>61620</v>
          </cell>
          <cell r="C664" t="str">
            <v>41610-07-0020-000</v>
          </cell>
          <cell r="G664" t="str">
            <v>RECARGOS IEPS GASOLINA 2/11 FISCALIZADO</v>
          </cell>
          <cell r="H664">
            <v>526</v>
          </cell>
        </row>
        <row r="665">
          <cell r="A665">
            <v>57205</v>
          </cell>
          <cell r="B665">
            <v>61621</v>
          </cell>
          <cell r="C665" t="str">
            <v>41610-07-0021-000</v>
          </cell>
          <cell r="G665" t="str">
            <v>GASTOS DE EJECUCION IEPS GASOLINA 9/11</v>
          </cell>
          <cell r="H665">
            <v>527</v>
          </cell>
        </row>
        <row r="666">
          <cell r="A666">
            <v>77205</v>
          </cell>
          <cell r="B666">
            <v>61622</v>
          </cell>
          <cell r="C666" t="str">
            <v>41610-07-0022-000</v>
          </cell>
          <cell r="G666" t="str">
            <v>GASTOS DE EJECUCION IEPS GAS 2/11</v>
          </cell>
          <cell r="H666">
            <v>528</v>
          </cell>
        </row>
        <row r="667">
          <cell r="A667">
            <v>57215</v>
          </cell>
          <cell r="B667">
            <v>61624</v>
          </cell>
          <cell r="C667" t="str">
            <v>41610-07-0024-000</v>
          </cell>
          <cell r="G667" t="str">
            <v>DESCUENTO S/ACCES. DE MULTAS X INCUMPLIMIENTO A REQUERIMIENTO IEPS 9/11</v>
          </cell>
          <cell r="H667">
            <v>529</v>
          </cell>
        </row>
        <row r="668">
          <cell r="A668">
            <v>77215</v>
          </cell>
          <cell r="B668">
            <v>61625</v>
          </cell>
          <cell r="C668" t="str">
            <v>41610-07-0025-000</v>
          </cell>
          <cell r="G668" t="str">
            <v>DESCUENTO S/ACCES. DE MULTAS X INCUMPLIMIENTO A REQUERIMIENTO IEPS 2/11</v>
          </cell>
          <cell r="H668">
            <v>530</v>
          </cell>
        </row>
        <row r="669">
          <cell r="A669">
            <v>57216</v>
          </cell>
          <cell r="B669">
            <v>61626</v>
          </cell>
          <cell r="C669" t="str">
            <v>41610-07-0026-000</v>
          </cell>
          <cell r="G669" t="str">
            <v>DESCUENTO S/ACCES. DE MULTAS POR EXTEMPORANEIDAD IEPS GASOLINA 9/11</v>
          </cell>
          <cell r="H669">
            <v>531</v>
          </cell>
        </row>
        <row r="670">
          <cell r="A670">
            <v>77216</v>
          </cell>
          <cell r="B670">
            <v>61627</v>
          </cell>
          <cell r="C670" t="str">
            <v>41610-07-0027-000</v>
          </cell>
          <cell r="G670" t="str">
            <v>DESCUENTO S/ACCES. DE MULTAS POR EXTEMPORANEIDAD IEPS GASOLINA 2/11</v>
          </cell>
          <cell r="H670">
            <v>532</v>
          </cell>
        </row>
        <row r="671">
          <cell r="A671">
            <v>57217</v>
          </cell>
          <cell r="B671">
            <v>61628</v>
          </cell>
          <cell r="C671" t="str">
            <v>41610-07-0028-000</v>
          </cell>
          <cell r="G671" t="str">
            <v>DESCUENTO S/MULTAS X INCUMPLIMIENTO A REQUERIMIENTO IEPS 9/11</v>
          </cell>
          <cell r="H671">
            <v>533</v>
          </cell>
        </row>
        <row r="672">
          <cell r="A672">
            <v>77217</v>
          </cell>
          <cell r="B672">
            <v>61629</v>
          </cell>
          <cell r="C672" t="str">
            <v>41610-07-0029-000</v>
          </cell>
          <cell r="G672" t="str">
            <v>DESCUENTO S/MULTAS X INCUMPLIMIENTO A REQUERIMIENTO IEPS 2/11</v>
          </cell>
          <cell r="H672">
            <v>534</v>
          </cell>
        </row>
        <row r="673">
          <cell r="A673">
            <v>57218</v>
          </cell>
          <cell r="B673">
            <v>61630</v>
          </cell>
          <cell r="C673" t="str">
            <v>41610-07-0030-000</v>
          </cell>
          <cell r="G673" t="str">
            <v>DESCUENTO S/MULTAS POR EXTEMPORANEIDAD IEPS GASOLINA 9/11</v>
          </cell>
          <cell r="H673">
            <v>535</v>
          </cell>
        </row>
        <row r="674">
          <cell r="A674">
            <v>77218</v>
          </cell>
          <cell r="B674">
            <v>61631</v>
          </cell>
          <cell r="C674" t="str">
            <v>41610-07-0031-000</v>
          </cell>
          <cell r="G674" t="str">
            <v>DESCUENTO S/MULTAS POR EXTEMPORANEIDAD IEPS GASOLINA 2/11</v>
          </cell>
          <cell r="H674">
            <v>536</v>
          </cell>
        </row>
        <row r="676">
          <cell r="B676">
            <v>617</v>
          </cell>
          <cell r="C676" t="str">
            <v>41610-08-0000-000</v>
          </cell>
          <cell r="F676" t="str">
            <v>PESCA DEPORTIVA Y VIDA SILVESTRE</v>
          </cell>
        </row>
        <row r="677">
          <cell r="A677">
            <v>57301</v>
          </cell>
          <cell r="B677">
            <v>61701</v>
          </cell>
          <cell r="C677" t="str">
            <v>41610-08-0001-000</v>
          </cell>
          <cell r="G677" t="str">
            <v>PERMISOS PARA PESCA DEPORTIVA</v>
          </cell>
          <cell r="H677">
            <v>537</v>
          </cell>
        </row>
        <row r="678">
          <cell r="A678">
            <v>57302</v>
          </cell>
          <cell r="B678">
            <v>61702</v>
          </cell>
          <cell r="C678" t="str">
            <v>41610-08-0002-000</v>
          </cell>
          <cell r="G678" t="str">
            <v>APROVECHAMIENTO RECURSOS PESQUEROS</v>
          </cell>
          <cell r="H678">
            <v>538</v>
          </cell>
        </row>
        <row r="679">
          <cell r="A679">
            <v>57303</v>
          </cell>
          <cell r="B679">
            <v>61703</v>
          </cell>
          <cell r="C679" t="str">
            <v>41610-08-0003-000</v>
          </cell>
          <cell r="G679" t="str">
            <v>LICENCIA DE CAZA DEPORTIVA</v>
          </cell>
          <cell r="H679">
            <v>539</v>
          </cell>
        </row>
        <row r="680">
          <cell r="A680">
            <v>57304</v>
          </cell>
          <cell r="B680">
            <v>61704</v>
          </cell>
          <cell r="C680" t="str">
            <v>41610-08-0004-000</v>
          </cell>
          <cell r="G680" t="str">
            <v>REGISTRO DE ORGANIZACIONES (CLUBS CAZA)</v>
          </cell>
          <cell r="H680">
            <v>540</v>
          </cell>
        </row>
        <row r="681">
          <cell r="A681">
            <v>57305</v>
          </cell>
          <cell r="B681">
            <v>61705</v>
          </cell>
          <cell r="C681" t="str">
            <v>41610-08-0005-000</v>
          </cell>
          <cell r="G681" t="str">
            <v>REGISTRO PRESTADORES DE SERVICIO (TIENDAS DE MASCOTAS)</v>
          </cell>
          <cell r="H681">
            <v>541</v>
          </cell>
        </row>
        <row r="682">
          <cell r="A682">
            <v>57306</v>
          </cell>
          <cell r="B682">
            <v>61706</v>
          </cell>
          <cell r="C682" t="str">
            <v>41610-08-0006-000</v>
          </cell>
          <cell r="G682" t="str">
            <v>REGISTRO PRESTADORES DE SERVICIO (TAXI DERMISTAS)</v>
          </cell>
          <cell r="H682">
            <v>542</v>
          </cell>
        </row>
        <row r="683">
          <cell r="A683">
            <v>57308</v>
          </cell>
          <cell r="B683">
            <v>61707</v>
          </cell>
          <cell r="C683" t="str">
            <v>41610-08-0007-000</v>
          </cell>
          <cell r="G683" t="str">
            <v>LICENCIAS DE PRESTADORES DE SERVICIOS A PROVEC</v>
          </cell>
          <cell r="H683">
            <v>543</v>
          </cell>
        </row>
        <row r="684">
          <cell r="A684">
            <v>57309</v>
          </cell>
          <cell r="B684">
            <v>61708</v>
          </cell>
          <cell r="C684" t="str">
            <v>41610-08-0008-000</v>
          </cell>
          <cell r="G684" t="str">
            <v>REGISTRO DE RECOLEC.D/ESPECIMENES D/VIDA SILVESTRE</v>
          </cell>
          <cell r="H684">
            <v>544</v>
          </cell>
        </row>
        <row r="685">
          <cell r="A685">
            <v>57310</v>
          </cell>
          <cell r="B685">
            <v>61709</v>
          </cell>
          <cell r="C685" t="str">
            <v>41610-08-0009-000</v>
          </cell>
          <cell r="G685" t="str">
            <v>REG. DE EJEMP. D/FAUNA SILVESTRE MOD.AVE D/PRESA</v>
          </cell>
          <cell r="H685">
            <v>545</v>
          </cell>
        </row>
        <row r="686">
          <cell r="A686">
            <v>57311</v>
          </cell>
          <cell r="B686">
            <v>61710</v>
          </cell>
          <cell r="C686" t="str">
            <v>41610-08-0010-000</v>
          </cell>
          <cell r="G686" t="str">
            <v>EXPEDICION DE CINTILLOS</v>
          </cell>
          <cell r="H686">
            <v>546</v>
          </cell>
        </row>
        <row r="687">
          <cell r="A687">
            <v>57312</v>
          </cell>
          <cell r="B687">
            <v>61711</v>
          </cell>
          <cell r="C687" t="str">
            <v>41610-08-0011-000</v>
          </cell>
          <cell r="G687" t="str">
            <v>REG. DE EJEMP. D/ FAUNA SILV. MOD. MASCOTA</v>
          </cell>
          <cell r="H687">
            <v>547</v>
          </cell>
        </row>
        <row r="688">
          <cell r="A688">
            <v>57313</v>
          </cell>
          <cell r="B688">
            <v>61712</v>
          </cell>
          <cell r="C688" t="str">
            <v>41610-08-0012-000</v>
          </cell>
          <cell r="G688" t="str">
            <v>ACT. DE LA LICENCIA DE PRESTADOR DE SERVICIO</v>
          </cell>
          <cell r="H688">
            <v>548</v>
          </cell>
        </row>
        <row r="689">
          <cell r="A689">
            <v>57314</v>
          </cell>
          <cell r="B689">
            <v>61713</v>
          </cell>
          <cell r="C689" t="str">
            <v>41610-08-0013-000</v>
          </cell>
          <cell r="G689" t="str">
            <v>TRAMITE PARA EXPEDICION DE PERMISOS P/PESCA DEPORTIVA</v>
          </cell>
          <cell r="H689">
            <v>549</v>
          </cell>
        </row>
        <row r="690">
          <cell r="A690">
            <v>57315</v>
          </cell>
          <cell r="B690">
            <v>61714</v>
          </cell>
          <cell r="C690" t="str">
            <v>41610-08-0014-000</v>
          </cell>
          <cell r="G690" t="str">
            <v>MULTAS DE PARQUES Y VIDA SILVESTRE</v>
          </cell>
          <cell r="H690">
            <v>550</v>
          </cell>
        </row>
        <row r="691">
          <cell r="A691">
            <v>57316</v>
          </cell>
          <cell r="B691">
            <v>61715</v>
          </cell>
          <cell r="C691" t="str">
            <v>41610-08-0015-000</v>
          </cell>
          <cell r="G691" t="str">
            <v>REGISTRO DE PADRON DE PARQ. ZOO Y ESP. PUB. (PIMVS)</v>
          </cell>
          <cell r="H691">
            <v>551</v>
          </cell>
        </row>
        <row r="693">
          <cell r="B693">
            <v>618</v>
          </cell>
          <cell r="C693" t="str">
            <v>41610-09-0000-000</v>
          </cell>
          <cell r="F693" t="str">
            <v>MULTAS ADMINISTRATIVAS FEDERALES NO FISCALES</v>
          </cell>
        </row>
        <row r="694">
          <cell r="A694">
            <v>58901</v>
          </cell>
          <cell r="B694">
            <v>61801</v>
          </cell>
          <cell r="C694" t="str">
            <v>41610-09-0001-000</v>
          </cell>
          <cell r="G694" t="str">
            <v>MULTAS INFRACC.LEY FED.TRABAJO 98%</v>
          </cell>
          <cell r="H694">
            <v>552</v>
          </cell>
        </row>
        <row r="695">
          <cell r="A695">
            <v>58902</v>
          </cell>
          <cell r="B695">
            <v>61802</v>
          </cell>
          <cell r="C695" t="str">
            <v>41610-09-0002-000</v>
          </cell>
          <cell r="G695" t="str">
            <v>MULTAS INFR.REGLEMEN.DE TRANS.FED.98%</v>
          </cell>
          <cell r="H695">
            <v>553</v>
          </cell>
        </row>
        <row r="696">
          <cell r="A696">
            <v>58903</v>
          </cell>
          <cell r="B696">
            <v>61803</v>
          </cell>
          <cell r="C696" t="str">
            <v>41610-09-0003-000</v>
          </cell>
          <cell r="G696" t="str">
            <v>MULTAS DE LA PROFECO 98%</v>
          </cell>
          <cell r="H696">
            <v>554</v>
          </cell>
        </row>
        <row r="697">
          <cell r="A697">
            <v>58904</v>
          </cell>
          <cell r="B697">
            <v>61804</v>
          </cell>
          <cell r="C697" t="str">
            <v>41610-09-0004-000</v>
          </cell>
          <cell r="G697" t="str">
            <v>MULTAS DE VARIAS DEP. FED. 98%</v>
          </cell>
          <cell r="H697">
            <v>555</v>
          </cell>
        </row>
        <row r="698">
          <cell r="A698">
            <v>58905</v>
          </cell>
          <cell r="B698">
            <v>61805</v>
          </cell>
          <cell r="C698" t="str">
            <v>41610-09-0005-000</v>
          </cell>
          <cell r="G698" t="str">
            <v>MULTAS SECOFI 98%</v>
          </cell>
          <cell r="H698">
            <v>556</v>
          </cell>
        </row>
        <row r="699">
          <cell r="A699">
            <v>58906</v>
          </cell>
          <cell r="B699">
            <v>61806</v>
          </cell>
          <cell r="C699" t="str">
            <v>41610-09-0006-000</v>
          </cell>
          <cell r="G699" t="str">
            <v>MULTAS PROFEPA 98%</v>
          </cell>
          <cell r="H699">
            <v>557</v>
          </cell>
        </row>
        <row r="700">
          <cell r="A700">
            <v>78901</v>
          </cell>
          <cell r="B700">
            <v>61807</v>
          </cell>
          <cell r="C700" t="str">
            <v>41610-09-0007-000</v>
          </cell>
          <cell r="G700" t="str">
            <v>MULTAS INFRACC.LEY FED.TRABAJO 2%</v>
          </cell>
          <cell r="H700">
            <v>558</v>
          </cell>
        </row>
        <row r="701">
          <cell r="A701">
            <v>78902</v>
          </cell>
          <cell r="B701">
            <v>61808</v>
          </cell>
          <cell r="C701" t="str">
            <v>41610-09-0008-000</v>
          </cell>
          <cell r="G701" t="str">
            <v>MULTAS INFR.REGLEMEN.DE TRANS.FED.2%</v>
          </cell>
          <cell r="H701">
            <v>559</v>
          </cell>
        </row>
        <row r="702">
          <cell r="A702">
            <v>78903</v>
          </cell>
          <cell r="B702">
            <v>61809</v>
          </cell>
          <cell r="C702" t="str">
            <v>41610-09-0009-000</v>
          </cell>
          <cell r="G702" t="str">
            <v>MULTAS DE LA PROFECO 2%</v>
          </cell>
          <cell r="H702">
            <v>560</v>
          </cell>
        </row>
        <row r="703">
          <cell r="A703">
            <v>78904</v>
          </cell>
          <cell r="B703">
            <v>61810</v>
          </cell>
          <cell r="C703" t="str">
            <v>41610-09-0010-000</v>
          </cell>
          <cell r="G703" t="str">
            <v>MULTAS DE VARIAS DEP. FED. 2%</v>
          </cell>
          <cell r="H703">
            <v>561</v>
          </cell>
        </row>
        <row r="704">
          <cell r="A704">
            <v>78905</v>
          </cell>
          <cell r="B704">
            <v>61811</v>
          </cell>
          <cell r="C704" t="str">
            <v>41610-09-0011-000</v>
          </cell>
          <cell r="G704" t="str">
            <v>MULTAS SECOFI 2%</v>
          </cell>
          <cell r="H704">
            <v>562</v>
          </cell>
        </row>
        <row r="705">
          <cell r="A705">
            <v>78906</v>
          </cell>
          <cell r="B705">
            <v>61812</v>
          </cell>
          <cell r="C705" t="str">
            <v>41610-09-0012-000</v>
          </cell>
          <cell r="G705" t="str">
            <v>MULTAS PROFEPA 2%</v>
          </cell>
          <cell r="H705">
            <v>563</v>
          </cell>
        </row>
        <row r="706">
          <cell r="A706">
            <v>58910</v>
          </cell>
          <cell r="B706">
            <v>61813</v>
          </cell>
          <cell r="C706" t="str">
            <v>41610-09-0013-000</v>
          </cell>
          <cell r="G706" t="str">
            <v>DEV S/MULTAS ADMVAS. FED 98%</v>
          </cell>
          <cell r="H706">
            <v>564</v>
          </cell>
        </row>
        <row r="707">
          <cell r="A707">
            <v>78910</v>
          </cell>
          <cell r="B707">
            <v>61814</v>
          </cell>
          <cell r="C707" t="str">
            <v>41610-09-0014-000</v>
          </cell>
          <cell r="G707" t="str">
            <v>DEV S/MULTAS ADMVAS. FED 2%</v>
          </cell>
          <cell r="H707">
            <v>565</v>
          </cell>
        </row>
        <row r="708">
          <cell r="A708">
            <v>57913</v>
          </cell>
          <cell r="B708">
            <v>61815</v>
          </cell>
          <cell r="C708" t="str">
            <v>41610-09-0015-000</v>
          </cell>
          <cell r="G708" t="str">
            <v>ACT.DE MULTAS ADMVAS.FED.NO FISCALES 98%</v>
          </cell>
          <cell r="H708">
            <v>566</v>
          </cell>
        </row>
        <row r="709">
          <cell r="A709">
            <v>77913</v>
          </cell>
          <cell r="B709">
            <v>61816</v>
          </cell>
          <cell r="C709" t="str">
            <v>41610-09-0016-000</v>
          </cell>
          <cell r="G709" t="str">
            <v>ACT.DE MULTAS ADMVAS.FED.NO FISCALES 2%</v>
          </cell>
          <cell r="H709">
            <v>567</v>
          </cell>
        </row>
        <row r="710">
          <cell r="A710">
            <v>57615</v>
          </cell>
          <cell r="B710">
            <v>61817</v>
          </cell>
          <cell r="C710" t="str">
            <v>41610-09-0017-000</v>
          </cell>
          <cell r="G710" t="str">
            <v>REC.MULTAS ADMVAS.FED.NO FISCALES 98%</v>
          </cell>
          <cell r="H710">
            <v>568</v>
          </cell>
        </row>
        <row r="711">
          <cell r="A711">
            <v>77615</v>
          </cell>
          <cell r="B711">
            <v>61818</v>
          </cell>
          <cell r="C711" t="str">
            <v>41610-09-0018-000</v>
          </cell>
          <cell r="G711" t="str">
            <v>REC.MULTAS ADMVAS.FED.NO FISCALES 2%</v>
          </cell>
          <cell r="H711">
            <v>569</v>
          </cell>
        </row>
        <row r="712">
          <cell r="A712">
            <v>57408</v>
          </cell>
          <cell r="B712">
            <v>61819</v>
          </cell>
          <cell r="C712" t="str">
            <v>41610-09-0019-000</v>
          </cell>
          <cell r="G712" t="str">
            <v>GASTOS DE EJECUCION MULTAS FED.NO FISC.</v>
          </cell>
          <cell r="H712">
            <v>570</v>
          </cell>
        </row>
        <row r="713">
          <cell r="A713">
            <v>57604</v>
          </cell>
          <cell r="B713">
            <v>61820</v>
          </cell>
          <cell r="C713" t="str">
            <v>41610-09-0020-000</v>
          </cell>
          <cell r="G713" t="str">
            <v>INTERESES POR PLAZO 98%</v>
          </cell>
          <cell r="H713">
            <v>571</v>
          </cell>
        </row>
        <row r="714">
          <cell r="A714">
            <v>77604</v>
          </cell>
          <cell r="B714">
            <v>61821</v>
          </cell>
          <cell r="C714" t="str">
            <v>41610-09-0021-000</v>
          </cell>
          <cell r="G714" t="str">
            <v>INTERESES POR PLAZO 2%</v>
          </cell>
          <cell r="H714">
            <v>572</v>
          </cell>
        </row>
        <row r="715">
          <cell r="A715">
            <v>58001</v>
          </cell>
          <cell r="B715">
            <v>61822</v>
          </cell>
          <cell r="C715" t="str">
            <v>41610-09-0022-000</v>
          </cell>
          <cell r="G715" t="str">
            <v>HONORARIOS EJECUCION CONTROL VEHICULAR</v>
          </cell>
          <cell r="H715">
            <v>573</v>
          </cell>
        </row>
        <row r="716">
          <cell r="A716">
            <v>58003</v>
          </cell>
          <cell r="B716">
            <v>61823</v>
          </cell>
          <cell r="C716" t="str">
            <v>41610-09-0023-000</v>
          </cell>
          <cell r="G716" t="str">
            <v>HONORARIOS EJECUCION POR CONTROLOBLIG.100%</v>
          </cell>
          <cell r="H716">
            <v>574</v>
          </cell>
        </row>
        <row r="717">
          <cell r="A717">
            <v>58005</v>
          </cell>
          <cell r="B717">
            <v>61824</v>
          </cell>
          <cell r="C717" t="str">
            <v>41610-09-0024-000</v>
          </cell>
          <cell r="G717" t="str">
            <v xml:space="preserve">HONORARIOS DE NOTIFICACION CREDITOS Y COBRANZAS </v>
          </cell>
          <cell r="H717">
            <v>575</v>
          </cell>
        </row>
        <row r="718">
          <cell r="A718">
            <v>58911</v>
          </cell>
          <cell r="B718">
            <v>61825</v>
          </cell>
          <cell r="C718" t="str">
            <v>41610-09-0025-000</v>
          </cell>
          <cell r="G718" t="str">
            <v>DESCUENTO S/ ACCES. S/MULTAS ADMVAS.FED.NO FISCALES 98%</v>
          </cell>
          <cell r="H718">
            <v>576</v>
          </cell>
        </row>
        <row r="719">
          <cell r="A719">
            <v>78911</v>
          </cell>
          <cell r="B719">
            <v>61826</v>
          </cell>
          <cell r="C719" t="str">
            <v>41610-09-0026-000</v>
          </cell>
          <cell r="G719" t="str">
            <v>DESCUENTO S/ ACCES. S/MULTAS ADMVAS.FED.NO FISCALES 02%</v>
          </cell>
          <cell r="H719">
            <v>577</v>
          </cell>
        </row>
        <row r="720">
          <cell r="A720">
            <v>58912</v>
          </cell>
          <cell r="B720">
            <v>61827</v>
          </cell>
          <cell r="C720" t="str">
            <v>41610-09-0027-000</v>
          </cell>
          <cell r="G720" t="str">
            <v>DESCUENTO S/MULTAS ADMVAS.FED.NO FISCALES 98%</v>
          </cell>
          <cell r="H720">
            <v>578</v>
          </cell>
        </row>
        <row r="721">
          <cell r="A721">
            <v>78912</v>
          </cell>
          <cell r="B721">
            <v>61828</v>
          </cell>
          <cell r="C721" t="str">
            <v>41610-09-0028-000</v>
          </cell>
          <cell r="G721" t="str">
            <v>DESCUENTO S/ MULTAS ADMVAS.FED.NO FISCALES 02%</v>
          </cell>
          <cell r="H721">
            <v>579</v>
          </cell>
        </row>
        <row r="723">
          <cell r="B723">
            <v>619</v>
          </cell>
          <cell r="C723" t="str">
            <v>41620-00-0000-000</v>
          </cell>
          <cell r="F723" t="str">
            <v>APROVECHAMIENTOS TIPO CORRIENTE VARIOS</v>
          </cell>
        </row>
        <row r="724">
          <cell r="C724" t="str">
            <v>41620-01-0000-000</v>
          </cell>
          <cell r="G724" t="str">
            <v>Multas</v>
          </cell>
        </row>
        <row r="725">
          <cell r="A725">
            <v>20526</v>
          </cell>
          <cell r="B725">
            <v>61901</v>
          </cell>
          <cell r="C725" t="str">
            <v>41620-01-0001-000</v>
          </cell>
          <cell r="G725" t="str">
            <v>MULTAS Y AJUSTES</v>
          </cell>
          <cell r="H725">
            <v>580</v>
          </cell>
        </row>
        <row r="726">
          <cell r="A726">
            <v>40100</v>
          </cell>
          <cell r="B726">
            <v>61902</v>
          </cell>
          <cell r="C726" t="str">
            <v>41620-01-0002-000</v>
          </cell>
          <cell r="G726" t="str">
            <v>MULTAS</v>
          </cell>
          <cell r="H726">
            <v>581</v>
          </cell>
        </row>
        <row r="727">
          <cell r="A727">
            <v>40101</v>
          </cell>
          <cell r="B727">
            <v>61903</v>
          </cell>
          <cell r="C727" t="str">
            <v>41620-01-0003-000</v>
          </cell>
          <cell r="G727" t="str">
            <v>MULTAS IMP. P/LA AGENCIA ESTATAL TRANSPORTE</v>
          </cell>
          <cell r="H727">
            <v>582</v>
          </cell>
        </row>
        <row r="728">
          <cell r="A728">
            <v>40102</v>
          </cell>
          <cell r="B728">
            <v>61904</v>
          </cell>
          <cell r="C728" t="str">
            <v>41620-01-0004-000</v>
          </cell>
          <cell r="G728" t="str">
            <v>MULTAS DE LA SUBSECRETARIA DE SALUD</v>
          </cell>
          <cell r="H728">
            <v>583</v>
          </cell>
        </row>
        <row r="729">
          <cell r="A729">
            <v>40103</v>
          </cell>
          <cell r="B729">
            <v>61905</v>
          </cell>
          <cell r="C729" t="str">
            <v>41620-01-0005-000</v>
          </cell>
          <cell r="G729" t="str">
            <v>MULTAS DE LA SUBSECRETARIA DE ECOLOGIA</v>
          </cell>
          <cell r="H729">
            <v>584</v>
          </cell>
        </row>
        <row r="730">
          <cell r="A730">
            <v>40104</v>
          </cell>
          <cell r="B730">
            <v>61906</v>
          </cell>
          <cell r="C730" t="str">
            <v>41620-01-0006-000</v>
          </cell>
          <cell r="G730" t="str">
            <v>MULTAS DE LA SUBSECRETARIA DEL TRABAJO</v>
          </cell>
          <cell r="H730">
            <v>585</v>
          </cell>
        </row>
        <row r="731">
          <cell r="A731">
            <v>40107</v>
          </cell>
          <cell r="B731">
            <v>61908</v>
          </cell>
          <cell r="C731" t="str">
            <v>41620-01-0007-000</v>
          </cell>
          <cell r="G731" t="str">
            <v>MULTAS DIRECC PROTECCION CIVIL</v>
          </cell>
          <cell r="H731">
            <v>586</v>
          </cell>
        </row>
        <row r="732">
          <cell r="A732">
            <v>40117</v>
          </cell>
          <cell r="B732">
            <v>61909</v>
          </cell>
          <cell r="C732" t="str">
            <v>41620-01-0008-000</v>
          </cell>
          <cell r="G732" t="str">
            <v>MULTAS PODER JUDICIAL</v>
          </cell>
          <cell r="H732">
            <v>587</v>
          </cell>
        </row>
        <row r="733">
          <cell r="A733">
            <v>40118</v>
          </cell>
          <cell r="B733">
            <v>61910</v>
          </cell>
          <cell r="C733" t="str">
            <v>41620-01-0009-000</v>
          </cell>
          <cell r="G733" t="str">
            <v>MULTAS IMPUESTAS POR LA CONTRALORIA</v>
          </cell>
          <cell r="H733">
            <v>588</v>
          </cell>
        </row>
        <row r="734">
          <cell r="A734">
            <v>40119</v>
          </cell>
          <cell r="B734">
            <v>61911</v>
          </cell>
          <cell r="C734" t="str">
            <v>41620-01-0010-000</v>
          </cell>
          <cell r="G734" t="str">
            <v>MULTAS TRANSP. PUBLICO (TAXIS SIN CONCESION)</v>
          </cell>
          <cell r="H734">
            <v>589</v>
          </cell>
        </row>
        <row r="735">
          <cell r="A735">
            <v>40105</v>
          </cell>
          <cell r="B735">
            <v>61907</v>
          </cell>
          <cell r="C735" t="str">
            <v>41620-01-0011-000</v>
          </cell>
          <cell r="G735" t="str">
            <v>OTRAS MULTAS</v>
          </cell>
          <cell r="H735">
            <v>590</v>
          </cell>
        </row>
        <row r="736">
          <cell r="A736">
            <v>57513</v>
          </cell>
          <cell r="B736">
            <v>61952</v>
          </cell>
          <cell r="C736" t="str">
            <v>41620-01-0012-000</v>
          </cell>
          <cell r="G736" t="str">
            <v>MULTAS DE CONTROL DE OBLIGACIONES REG. GRAL. LEY</v>
          </cell>
          <cell r="H736">
            <v>591</v>
          </cell>
        </row>
        <row r="737">
          <cell r="A737">
            <v>40120</v>
          </cell>
          <cell r="B737">
            <v>61967</v>
          </cell>
          <cell r="C737" t="str">
            <v>41620-01-0013-000</v>
          </cell>
          <cell r="G737" t="str">
            <v>DESCUENTO S/  MULTAS</v>
          </cell>
          <cell r="H737">
            <v>592</v>
          </cell>
        </row>
        <row r="738">
          <cell r="A738">
            <v>40121</v>
          </cell>
          <cell r="B738">
            <v>61968</v>
          </cell>
          <cell r="C738" t="str">
            <v>41620-01-0014-000</v>
          </cell>
          <cell r="G738" t="str">
            <v>DESCUENTO S/ MULTA IMP. P/LA AGENCIA EST. DEL TRANSP.</v>
          </cell>
          <cell r="H738">
            <v>593</v>
          </cell>
        </row>
        <row r="739">
          <cell r="A739">
            <v>40122</v>
          </cell>
          <cell r="B739">
            <v>61969</v>
          </cell>
          <cell r="C739" t="str">
            <v>41620-01-0015-000</v>
          </cell>
          <cell r="G739" t="str">
            <v>DESCUENTO S/ MULTAS DE LA SUBSECRETARIA DE SALUD</v>
          </cell>
          <cell r="H739">
            <v>594</v>
          </cell>
        </row>
        <row r="740">
          <cell r="A740">
            <v>40123</v>
          </cell>
          <cell r="B740">
            <v>61970</v>
          </cell>
          <cell r="C740" t="str">
            <v>41620-01-0016-000</v>
          </cell>
          <cell r="G740" t="str">
            <v>DESCUENTO S/ MULTAS DE LA SUBSECRETARIA DE ECOLOGIA</v>
          </cell>
          <cell r="H740">
            <v>595</v>
          </cell>
        </row>
        <row r="741">
          <cell r="A741">
            <v>40124</v>
          </cell>
          <cell r="B741">
            <v>61971</v>
          </cell>
          <cell r="C741" t="str">
            <v>41620-01-0017-000</v>
          </cell>
          <cell r="G741" t="str">
            <v>DESCUENTO S/ OTRAS MULTAS</v>
          </cell>
          <cell r="H741">
            <v>596</v>
          </cell>
        </row>
        <row r="742">
          <cell r="A742">
            <v>40125</v>
          </cell>
          <cell r="B742">
            <v>61972</v>
          </cell>
          <cell r="C742" t="str">
            <v>41620-01-0018-000</v>
          </cell>
          <cell r="G742" t="str">
            <v>DESCUENTO S/MULTAS DIRECCION DE PROTECCION CIVIL</v>
          </cell>
          <cell r="H742">
            <v>597</v>
          </cell>
        </row>
        <row r="743">
          <cell r="A743">
            <v>40126</v>
          </cell>
          <cell r="B743">
            <v>61973</v>
          </cell>
          <cell r="C743" t="str">
            <v>41620-01-0019-000</v>
          </cell>
          <cell r="G743" t="str">
            <v>DESCUENTO S/ MULTAS POR INCUMPLIMIENTO DE REQ.</v>
          </cell>
          <cell r="H743">
            <v>598</v>
          </cell>
        </row>
        <row r="744">
          <cell r="A744">
            <v>40127</v>
          </cell>
          <cell r="B744">
            <v>61974</v>
          </cell>
          <cell r="C744" t="str">
            <v>41620-01-0020-000</v>
          </cell>
          <cell r="G744" t="str">
            <v>DESCUENTO S/ MULTAS PODER JUDICIAL</v>
          </cell>
          <cell r="H744">
            <v>599</v>
          </cell>
        </row>
        <row r="745">
          <cell r="A745">
            <v>40128</v>
          </cell>
          <cell r="B745">
            <v>61975</v>
          </cell>
          <cell r="C745" t="str">
            <v>41620-01-0021-000</v>
          </cell>
          <cell r="G745" t="str">
            <v>DESCUENTO S/  MULTAS IMPUESTAS POR CONTRALORIA</v>
          </cell>
          <cell r="H745">
            <v>600</v>
          </cell>
        </row>
        <row r="746">
          <cell r="A746">
            <v>40129</v>
          </cell>
          <cell r="B746">
            <v>61976</v>
          </cell>
          <cell r="C746" t="str">
            <v>41620-01-0022-000</v>
          </cell>
          <cell r="G746" t="str">
            <v>DESCUENTO S/MULTAS TRANSP. PUB(TAXIS)SIN CONCESION</v>
          </cell>
          <cell r="H746">
            <v>601</v>
          </cell>
        </row>
        <row r="747">
          <cell r="C747" t="str">
            <v>41620-02-0000-000</v>
          </cell>
          <cell r="G747" t="str">
            <v>Actualizaciones</v>
          </cell>
        </row>
        <row r="748">
          <cell r="A748">
            <v>40602</v>
          </cell>
          <cell r="B748">
            <v>61913</v>
          </cell>
          <cell r="C748" t="str">
            <v>41620-02-0001-000</v>
          </cell>
          <cell r="G748" t="str">
            <v>ACTUALIZACION MULTAS AGENCIA ESTATAL DEL TRANSPORTE</v>
          </cell>
          <cell r="H748">
            <v>602</v>
          </cell>
        </row>
        <row r="749">
          <cell r="A749">
            <v>40601</v>
          </cell>
          <cell r="B749">
            <v>61912</v>
          </cell>
          <cell r="C749" t="str">
            <v>41620-02-0002-000</v>
          </cell>
          <cell r="G749" t="str">
            <v>ACTUALIZACION MULTAS ESTATALES DIR. CRED. Y COB</v>
          </cell>
          <cell r="H749">
            <v>603</v>
          </cell>
        </row>
        <row r="750">
          <cell r="A750">
            <v>40603</v>
          </cell>
          <cell r="B750">
            <v>61977</v>
          </cell>
          <cell r="C750" t="str">
            <v>41620-02-0003-000</v>
          </cell>
          <cell r="G750" t="str">
            <v>DESCUENTO S/ ACT. MULTAS ESTATALES DIR. CRED. Y COB.</v>
          </cell>
          <cell r="H750">
            <v>604</v>
          </cell>
        </row>
        <row r="751">
          <cell r="C751" t="str">
            <v>41620-03-0000-000</v>
          </cell>
          <cell r="G751" t="str">
            <v>Subsidios</v>
          </cell>
        </row>
        <row r="752">
          <cell r="A752">
            <v>40163</v>
          </cell>
          <cell r="B752">
            <v>61914</v>
          </cell>
          <cell r="C752" t="str">
            <v>41620-03-0001-000</v>
          </cell>
          <cell r="G752" t="str">
            <v>SUBSIDIO MULTAS TRANSPORTE PUB. (TAXIS SIN CONCESION)</v>
          </cell>
          <cell r="H752">
            <v>605</v>
          </cell>
        </row>
        <row r="753">
          <cell r="C753" t="str">
            <v>41620-04-0000-000</v>
          </cell>
          <cell r="G753" t="str">
            <v>Sanciones</v>
          </cell>
        </row>
        <row r="754">
          <cell r="A754">
            <v>40300</v>
          </cell>
          <cell r="B754">
            <v>61915</v>
          </cell>
          <cell r="C754" t="str">
            <v>41620-04-0001-000</v>
          </cell>
          <cell r="G754" t="str">
            <v>SANCIONES ADMINISTRATIVAS</v>
          </cell>
          <cell r="H754">
            <v>606</v>
          </cell>
        </row>
        <row r="755">
          <cell r="A755">
            <v>40906</v>
          </cell>
          <cell r="B755">
            <v>61916</v>
          </cell>
          <cell r="C755" t="str">
            <v>41620-04-0002-000</v>
          </cell>
          <cell r="G755" t="str">
            <v>SANCIONES A CONTRATISTAS P.E.I.</v>
          </cell>
          <cell r="H755">
            <v>607</v>
          </cell>
        </row>
        <row r="756">
          <cell r="C756" t="str">
            <v>41620-05-0000-000</v>
          </cell>
          <cell r="G756" t="str">
            <v>Gastos de Ejecucion</v>
          </cell>
        </row>
        <row r="757">
          <cell r="A757">
            <v>40500</v>
          </cell>
          <cell r="B757">
            <v>61917</v>
          </cell>
          <cell r="C757" t="str">
            <v>41620-05-0001-000</v>
          </cell>
          <cell r="G757" t="str">
            <v>GASTOS DE EJECUCION</v>
          </cell>
          <cell r="H757">
            <v>608</v>
          </cell>
        </row>
        <row r="758">
          <cell r="C758" t="str">
            <v>41620-06-0000-000</v>
          </cell>
          <cell r="G758" t="str">
            <v>Descuentso de Accesorios de Multas Estatales</v>
          </cell>
        </row>
        <row r="759">
          <cell r="A759">
            <v>40807</v>
          </cell>
          <cell r="B759">
            <v>61955</v>
          </cell>
          <cell r="C759" t="str">
            <v>41620-06-0001-000</v>
          </cell>
          <cell r="G759" t="str">
            <v>DESCUENTO S/ ACCES. DE MULTAS</v>
          </cell>
          <cell r="H759">
            <v>609</v>
          </cell>
        </row>
        <row r="760">
          <cell r="A760">
            <v>40808</v>
          </cell>
          <cell r="B760">
            <v>61956</v>
          </cell>
          <cell r="C760" t="str">
            <v>41620-06-0002-000</v>
          </cell>
          <cell r="G760" t="str">
            <v>DESCUENTO S/ ACCES. DE MULTA IMP. P/LA AGENCIA EST. DEL TRANSP.</v>
          </cell>
          <cell r="H760">
            <v>610</v>
          </cell>
        </row>
        <row r="761">
          <cell r="A761">
            <v>40809</v>
          </cell>
          <cell r="B761">
            <v>61957</v>
          </cell>
          <cell r="C761" t="str">
            <v>41620-06-0003-000</v>
          </cell>
          <cell r="G761" t="str">
            <v>DESCUENTO S/ ACCES. DE MULTAS DE LA SUBSECRETARIA DE SALUD</v>
          </cell>
          <cell r="H761">
            <v>611</v>
          </cell>
        </row>
        <row r="762">
          <cell r="A762">
            <v>40810</v>
          </cell>
          <cell r="B762">
            <v>61958</v>
          </cell>
          <cell r="C762" t="str">
            <v>41620-06-0004-000</v>
          </cell>
          <cell r="G762" t="str">
            <v>DESCUENTO S/ ACCES. DE MULTAS DE LA SUBSECRETARIA DE ECOLOGIA</v>
          </cell>
          <cell r="H762">
            <v>612</v>
          </cell>
        </row>
        <row r="763">
          <cell r="A763">
            <v>40811</v>
          </cell>
          <cell r="B763">
            <v>61959</v>
          </cell>
          <cell r="C763" t="str">
            <v>41620-06-0005-000</v>
          </cell>
          <cell r="G763" t="str">
            <v>DESCUENTO S/ ACCES. DE OTRAS MULTAS</v>
          </cell>
          <cell r="H763">
            <v>613</v>
          </cell>
        </row>
        <row r="764">
          <cell r="A764">
            <v>40812</v>
          </cell>
          <cell r="B764">
            <v>61960</v>
          </cell>
          <cell r="C764" t="str">
            <v>41620-06-0006-000</v>
          </cell>
          <cell r="G764" t="str">
            <v>DESCUENTO S/ ACCES. DE MULTAS DIRECCION DE PROTECCION CIVIL</v>
          </cell>
          <cell r="H764">
            <v>614</v>
          </cell>
        </row>
        <row r="765">
          <cell r="A765">
            <v>40813</v>
          </cell>
          <cell r="B765">
            <v>61961</v>
          </cell>
          <cell r="C765" t="str">
            <v>41620-06-0007-000</v>
          </cell>
          <cell r="G765" t="str">
            <v>DESCUENTO S/ ACCES. DE MULTAS POR INCUMPLIMIENTO DE REQ.</v>
          </cell>
          <cell r="H765">
            <v>615</v>
          </cell>
        </row>
        <row r="766">
          <cell r="A766">
            <v>40814</v>
          </cell>
          <cell r="B766">
            <v>61962</v>
          </cell>
          <cell r="C766" t="str">
            <v>41620-06-0008-000</v>
          </cell>
          <cell r="G766" t="str">
            <v>DESCUENTO S/ ACCES. DE MULTAS PODER JUDICIAL</v>
          </cell>
          <cell r="H766">
            <v>616</v>
          </cell>
        </row>
        <row r="767">
          <cell r="A767">
            <v>40815</v>
          </cell>
          <cell r="B767">
            <v>61963</v>
          </cell>
          <cell r="C767" t="str">
            <v>41620-06-0009-000</v>
          </cell>
          <cell r="G767" t="str">
            <v>DESCUENTO S/ ACCES. DE MULTAS IMPUESTAS POR CONTRALORIA</v>
          </cell>
          <cell r="H767">
            <v>617</v>
          </cell>
        </row>
        <row r="768">
          <cell r="A768">
            <v>40816</v>
          </cell>
          <cell r="B768">
            <v>61964</v>
          </cell>
          <cell r="C768" t="str">
            <v>41620-06-0010-000</v>
          </cell>
          <cell r="G768" t="str">
            <v>DESCUENTO S/ ACCES. DE MULTAS TRANSP. PUB(TAXIS)SIN CONCESION</v>
          </cell>
          <cell r="H768">
            <v>618</v>
          </cell>
        </row>
        <row r="769">
          <cell r="A769">
            <v>40818</v>
          </cell>
          <cell r="B769">
            <v>61965</v>
          </cell>
          <cell r="C769" t="str">
            <v>41620-06-0012-000</v>
          </cell>
          <cell r="G769" t="str">
            <v>DESCUENTO S/ ACCES. DE CONMUTACION DE PENAS</v>
          </cell>
          <cell r="H769">
            <v>619</v>
          </cell>
        </row>
        <row r="770">
          <cell r="A770">
            <v>40819</v>
          </cell>
          <cell r="B770">
            <v>61966</v>
          </cell>
          <cell r="C770" t="str">
            <v>41620-06-0013-000</v>
          </cell>
          <cell r="G770" t="str">
            <v>DESCUENTO S/ ACCES. DE ACT. MULTAS ESTATALES DIR. CRED. Y COB.</v>
          </cell>
          <cell r="H770">
            <v>620</v>
          </cell>
        </row>
        <row r="771">
          <cell r="C771" t="str">
            <v>41680-01-0000-000</v>
          </cell>
          <cell r="G771" t="str">
            <v>Accesorios de Aprovechamientos</v>
          </cell>
        </row>
        <row r="772">
          <cell r="A772">
            <v>40212</v>
          </cell>
          <cell r="B772">
            <v>61936</v>
          </cell>
          <cell r="C772" t="str">
            <v>41680-01-0001-000</v>
          </cell>
          <cell r="G772" t="str">
            <v>RECARGOS PLUSVALIA LINCOLN</v>
          </cell>
          <cell r="H772">
            <v>621</v>
          </cell>
        </row>
        <row r="773">
          <cell r="A773">
            <v>40209</v>
          </cell>
          <cell r="B773">
            <v>61937</v>
          </cell>
          <cell r="C773" t="str">
            <v>41680-01-0002-000</v>
          </cell>
          <cell r="G773" t="str">
            <v>RECARGOS POR MULTAS AGENCIA ESTATAL DEL TRANSPORTE</v>
          </cell>
          <cell r="H773">
            <v>622</v>
          </cell>
        </row>
        <row r="774">
          <cell r="A774">
            <v>40505</v>
          </cell>
          <cell r="B774">
            <v>61941</v>
          </cell>
          <cell r="C774" t="str">
            <v>41680-01-0003-000</v>
          </cell>
          <cell r="G774" t="str">
            <v>GASTOS DE EJECUCION CHEQUES NO PAGADOS</v>
          </cell>
          <cell r="H774">
            <v>623</v>
          </cell>
        </row>
        <row r="775">
          <cell r="A775">
            <v>40502</v>
          </cell>
          <cell r="B775">
            <v>61942</v>
          </cell>
          <cell r="C775" t="str">
            <v>41680-01-0004-000</v>
          </cell>
          <cell r="G775" t="str">
            <v>GASTOS DE EJECUCION X MULTAS AGENCIA EST.TRANSP</v>
          </cell>
          <cell r="H775">
            <v>624</v>
          </cell>
        </row>
        <row r="776">
          <cell r="A776">
            <v>57409</v>
          </cell>
          <cell r="B776">
            <v>61953</v>
          </cell>
          <cell r="C776" t="str">
            <v>41680-01-0005-000</v>
          </cell>
          <cell r="G776" t="str">
            <v>GASTOS DE COBRO CREDITOS FISCALES DE MULTAS GRAL. LEY</v>
          </cell>
          <cell r="H776">
            <v>625</v>
          </cell>
        </row>
        <row r="777">
          <cell r="A777">
            <v>40820</v>
          </cell>
          <cell r="B777">
            <v>61978</v>
          </cell>
          <cell r="C777" t="str">
            <v>41680-01-0006-000</v>
          </cell>
          <cell r="G777" t="str">
            <v>DESC.S/ACCES. AL IMP. MEJORA ESPECIFICA PLUSVALIA</v>
          </cell>
          <cell r="H777">
            <v>626</v>
          </cell>
        </row>
        <row r="778">
          <cell r="A778">
            <v>40821</v>
          </cell>
          <cell r="B778">
            <v>61979</v>
          </cell>
          <cell r="C778" t="str">
            <v>41680-01-0007-000</v>
          </cell>
          <cell r="G778" t="str">
            <v>DESC. S/ACCESORIOS DEUDORES DIV. DIR. DE RECAUDACION</v>
          </cell>
          <cell r="H778">
            <v>627</v>
          </cell>
        </row>
        <row r="779">
          <cell r="A779">
            <v>40822</v>
          </cell>
          <cell r="B779">
            <v>61980</v>
          </cell>
          <cell r="C779" t="str">
            <v>41680-01-0008-000</v>
          </cell>
          <cell r="G779" t="str">
            <v>DESC. S/ACCESORIOS DEUDORES DIV. DIR INST. CONTROL VEHICULAR</v>
          </cell>
          <cell r="H779">
            <v>628</v>
          </cell>
        </row>
        <row r="780">
          <cell r="C780" t="str">
            <v>41690-01-0000-000</v>
          </cell>
          <cell r="G780" t="str">
            <v>Donativos</v>
          </cell>
        </row>
        <row r="781">
          <cell r="A781">
            <v>41000</v>
          </cell>
          <cell r="B781">
            <v>61918</v>
          </cell>
          <cell r="C781" t="str">
            <v>41690-01-0001-000</v>
          </cell>
          <cell r="G781" t="str">
            <v>DONATIVOS PARA OBRAS Y GASTOS PUBLICOS</v>
          </cell>
          <cell r="H781">
            <v>629</v>
          </cell>
        </row>
        <row r="782">
          <cell r="A782">
            <v>41001</v>
          </cell>
          <cell r="B782">
            <v>61919</v>
          </cell>
          <cell r="C782" t="str">
            <v>41690-01-0002-000</v>
          </cell>
          <cell r="G782" t="str">
            <v>DONATIVOS PARA OBRAS VIA RAPIDA</v>
          </cell>
          <cell r="H782">
            <v>630</v>
          </cell>
        </row>
        <row r="783">
          <cell r="A783">
            <v>41004</v>
          </cell>
          <cell r="B783">
            <v>61920</v>
          </cell>
          <cell r="C783" t="str">
            <v>41690-01-0003-000</v>
          </cell>
          <cell r="G783" t="str">
            <v>DONATIVOS PARA CRUZ ROJA</v>
          </cell>
          <cell r="H783">
            <v>631</v>
          </cell>
        </row>
        <row r="784">
          <cell r="A784">
            <v>41005</v>
          </cell>
          <cell r="B784">
            <v>61921</v>
          </cell>
          <cell r="C784" t="str">
            <v>41690-01-0004-000</v>
          </cell>
          <cell r="G784" t="str">
            <v>DONATIVOS PARA PATRONATO DE BOMBEROS</v>
          </cell>
          <cell r="H784">
            <v>632</v>
          </cell>
        </row>
        <row r="785">
          <cell r="A785">
            <v>41006</v>
          </cell>
          <cell r="B785">
            <v>61922</v>
          </cell>
          <cell r="C785" t="str">
            <v>41690-01-0005-000</v>
          </cell>
          <cell r="G785" t="str">
            <v>DONATIVOS PARA CRUZ VERDE</v>
          </cell>
          <cell r="H785">
            <v>633</v>
          </cell>
        </row>
        <row r="786">
          <cell r="A786">
            <v>41007</v>
          </cell>
          <cell r="B786">
            <v>61923</v>
          </cell>
          <cell r="C786" t="str">
            <v>41690-01-0006-000</v>
          </cell>
          <cell r="G786" t="str">
            <v>DONATIVOS POR APLICAR</v>
          </cell>
          <cell r="H786">
            <v>634</v>
          </cell>
        </row>
        <row r="787">
          <cell r="A787">
            <v>41008</v>
          </cell>
          <cell r="B787">
            <v>61924</v>
          </cell>
          <cell r="C787" t="str">
            <v>41690-01-0007-000</v>
          </cell>
          <cell r="G787" t="str">
            <v>DONATIVOS PRO-PATRONATO RECONSTRUYAMOS NL</v>
          </cell>
          <cell r="H787">
            <v>635</v>
          </cell>
        </row>
        <row r="788">
          <cell r="C788" t="str">
            <v>41690-02-0000-000</v>
          </cell>
          <cell r="G788" t="str">
            <v>Aportaciones Estatales</v>
          </cell>
        </row>
        <row r="789">
          <cell r="A789">
            <v>40904</v>
          </cell>
          <cell r="B789">
            <v>61925</v>
          </cell>
          <cell r="C789" t="str">
            <v>41690-02-0001-000</v>
          </cell>
          <cell r="G789" t="str">
            <v>APORTACIONES C.M.C.I.</v>
          </cell>
          <cell r="H789">
            <v>636</v>
          </cell>
        </row>
        <row r="790">
          <cell r="A790">
            <v>41101</v>
          </cell>
          <cell r="B790">
            <v>61926</v>
          </cell>
          <cell r="C790" t="str">
            <v>41690-02-0002-000</v>
          </cell>
          <cell r="G790" t="str">
            <v>APORTACIONES UIE</v>
          </cell>
          <cell r="H790">
            <v>637</v>
          </cell>
        </row>
        <row r="791">
          <cell r="A791">
            <v>41102</v>
          </cell>
          <cell r="B791">
            <v>61927</v>
          </cell>
          <cell r="C791" t="str">
            <v>41690-02-0003-000</v>
          </cell>
          <cell r="G791" t="str">
            <v>APORTACIONES SRIA.CONTRALORIA</v>
          </cell>
          <cell r="H791">
            <v>638</v>
          </cell>
        </row>
        <row r="792">
          <cell r="A792">
            <v>41106</v>
          </cell>
          <cell r="B792">
            <v>61928</v>
          </cell>
          <cell r="C792" t="str">
            <v>41690-02-0004-000</v>
          </cell>
          <cell r="G792" t="str">
            <v>APORTACIONES ICV</v>
          </cell>
          <cell r="H792">
            <v>639</v>
          </cell>
        </row>
        <row r="793">
          <cell r="A793">
            <v>41109</v>
          </cell>
          <cell r="B793">
            <v>61929</v>
          </cell>
          <cell r="C793" t="str">
            <v>41690-02-0005-000</v>
          </cell>
          <cell r="G793" t="str">
            <v>APORTACIONES UANL</v>
          </cell>
          <cell r="H793">
            <v>640</v>
          </cell>
        </row>
        <row r="794">
          <cell r="A794">
            <v>41111</v>
          </cell>
          <cell r="B794">
            <v>61930</v>
          </cell>
          <cell r="C794" t="str">
            <v>41690-02-0006-000</v>
          </cell>
          <cell r="G794" t="str">
            <v>APORTACIONES OTROS ORGANISMOS</v>
          </cell>
          <cell r="H794">
            <v>641</v>
          </cell>
        </row>
        <row r="795">
          <cell r="A795">
            <v>41607</v>
          </cell>
          <cell r="B795">
            <v>61931</v>
          </cell>
          <cell r="C795" t="str">
            <v>41690-02-0007-000</v>
          </cell>
          <cell r="G795" t="str">
            <v>COORD.DE PROY. INFRAC.ESTRATEGICA (COPIES)</v>
          </cell>
          <cell r="H795">
            <v>642</v>
          </cell>
        </row>
        <row r="796">
          <cell r="A796">
            <v>44001</v>
          </cell>
          <cell r="B796">
            <v>61932</v>
          </cell>
          <cell r="C796" t="str">
            <v>41690-02-0008-000</v>
          </cell>
          <cell r="G796" t="str">
            <v>MUNICIPIOS AREA METROPOLITANA</v>
          </cell>
          <cell r="H796">
            <v>643</v>
          </cell>
        </row>
        <row r="797">
          <cell r="A797">
            <v>44002</v>
          </cell>
          <cell r="B797">
            <v>61933</v>
          </cell>
          <cell r="C797" t="str">
            <v>41690-02-0009-000</v>
          </cell>
          <cell r="G797" t="str">
            <v>OTROS MUNICIPIOS</v>
          </cell>
          <cell r="H797">
            <v>644</v>
          </cell>
        </row>
        <row r="798">
          <cell r="A798">
            <v>41002</v>
          </cell>
          <cell r="B798">
            <v>61934</v>
          </cell>
          <cell r="C798" t="str">
            <v>41690-02-0010-000</v>
          </cell>
          <cell r="G798" t="str">
            <v>APORT. AL GOBIERNO DEL EDO. PORK APOYO DE SEGURIDAD</v>
          </cell>
          <cell r="H798">
            <v>645</v>
          </cell>
        </row>
        <row r="799">
          <cell r="A799">
            <v>40908</v>
          </cell>
          <cell r="B799">
            <v>61935</v>
          </cell>
          <cell r="C799" t="str">
            <v>41690-02-0011-000</v>
          </cell>
          <cell r="G799" t="str">
            <v>REINTEGROS DE PRESUPUESTO</v>
          </cell>
          <cell r="H799">
            <v>646</v>
          </cell>
        </row>
        <row r="800">
          <cell r="C800" t="str">
            <v>41690-03-0000-000</v>
          </cell>
          <cell r="G800" t="str">
            <v>Otros Aprovechamientos Varios</v>
          </cell>
        </row>
        <row r="801">
          <cell r="A801">
            <v>40210</v>
          </cell>
          <cell r="B801">
            <v>61938</v>
          </cell>
          <cell r="C801" t="str">
            <v>41690-03-0001-000</v>
          </cell>
          <cell r="G801" t="str">
            <v>INTS. POR PLAZO X MULTAS ESTATALES DIR.CRED.Y COB.</v>
          </cell>
          <cell r="H801">
            <v>647</v>
          </cell>
        </row>
        <row r="802">
          <cell r="A802">
            <v>40206</v>
          </cell>
          <cell r="B802">
            <v>61939</v>
          </cell>
          <cell r="C802" t="str">
            <v>41690-03-0002-000</v>
          </cell>
          <cell r="G802" t="str">
            <v>INTERESES POR PLAZO I.S.N.</v>
          </cell>
          <cell r="H802">
            <v>648</v>
          </cell>
        </row>
        <row r="803">
          <cell r="A803">
            <v>26902</v>
          </cell>
          <cell r="B803">
            <v>61940</v>
          </cell>
          <cell r="C803" t="str">
            <v>41690-03-0003-000</v>
          </cell>
          <cell r="G803" t="str">
            <v>INTERESES POR CONVENIO CONTROL VEHICULAR</v>
          </cell>
          <cell r="H803">
            <v>649</v>
          </cell>
        </row>
        <row r="804">
          <cell r="A804">
            <v>40509</v>
          </cell>
          <cell r="B804">
            <v>61944</v>
          </cell>
          <cell r="C804" t="str">
            <v>41690-03-0004-000</v>
          </cell>
          <cell r="G804" t="str">
            <v>GASTOS DE COBRANZA PLUSVALIA LINCOLN</v>
          </cell>
          <cell r="H804">
            <v>650</v>
          </cell>
        </row>
        <row r="805">
          <cell r="A805">
            <v>40507</v>
          </cell>
          <cell r="B805">
            <v>61943</v>
          </cell>
          <cell r="C805" t="str">
            <v>41690-03-0005-000</v>
          </cell>
          <cell r="G805" t="str">
            <v>COBRO GASTOS EXTRAORDINARIOS</v>
          </cell>
          <cell r="H805">
            <v>651</v>
          </cell>
        </row>
        <row r="806">
          <cell r="A806">
            <v>40701</v>
          </cell>
          <cell r="B806">
            <v>61945</v>
          </cell>
          <cell r="C806" t="str">
            <v>41690-03-0006-000</v>
          </cell>
          <cell r="G806" t="str">
            <v>SERVICIOS DE MENSAJERIA</v>
          </cell>
          <cell r="H806">
            <v>652</v>
          </cell>
        </row>
        <row r="807">
          <cell r="A807">
            <v>40900</v>
          </cell>
          <cell r="B807">
            <v>61946</v>
          </cell>
          <cell r="C807" t="str">
            <v>41690-03-0007-000</v>
          </cell>
          <cell r="G807" t="str">
            <v>DIVERSOS</v>
          </cell>
          <cell r="H807">
            <v>653</v>
          </cell>
        </row>
        <row r="808">
          <cell r="A808">
            <v>46001</v>
          </cell>
          <cell r="B808">
            <v>61947</v>
          </cell>
          <cell r="C808" t="str">
            <v>41690-03-0008-000</v>
          </cell>
          <cell r="G808" t="str">
            <v>DEVOLUCION DIVERSOS APROVECHAMIENTOS</v>
          </cell>
          <cell r="H808">
            <v>654</v>
          </cell>
        </row>
        <row r="809">
          <cell r="A809">
            <v>40250</v>
          </cell>
          <cell r="B809">
            <v>61948</v>
          </cell>
          <cell r="C809" t="str">
            <v>41690-03-0009-000</v>
          </cell>
          <cell r="G809" t="str">
            <v>BONIFICACIONES PLUSVALIA LINCOLN</v>
          </cell>
          <cell r="H809">
            <v>655</v>
          </cell>
        </row>
        <row r="810">
          <cell r="A810">
            <v>40400</v>
          </cell>
          <cell r="B810">
            <v>61949</v>
          </cell>
          <cell r="C810" t="str">
            <v>41690-03-0010-000</v>
          </cell>
          <cell r="G810" t="str">
            <v>CONMUTACION DE PENAS</v>
          </cell>
          <cell r="H810">
            <v>656</v>
          </cell>
        </row>
        <row r="811">
          <cell r="A811">
            <v>46002</v>
          </cell>
          <cell r="B811">
            <v>61951</v>
          </cell>
          <cell r="C811" t="str">
            <v>41690-03-0011-000</v>
          </cell>
          <cell r="G811" t="str">
            <v>DEV.ISR, IVA, IETU PEQ.CONTRIB. (REPECOS)</v>
          </cell>
          <cell r="H811">
            <v>657</v>
          </cell>
        </row>
        <row r="812">
          <cell r="A812">
            <v>57701</v>
          </cell>
          <cell r="B812">
            <v>61954</v>
          </cell>
          <cell r="C812" t="str">
            <v>41690-03-0012-000</v>
          </cell>
          <cell r="G812" t="str">
            <v>DESCUENTOS DE ACCESORIOS FEDERALES</v>
          </cell>
          <cell r="H812">
            <v>658</v>
          </cell>
        </row>
        <row r="814">
          <cell r="B814">
            <v>62</v>
          </cell>
          <cell r="E814" t="str">
            <v>APROVECHAMIENTOS DE CAPITAL</v>
          </cell>
        </row>
        <row r="817">
          <cell r="B817">
            <v>69</v>
          </cell>
          <cell r="C817" t="str">
            <v>41920-00-0000-000</v>
          </cell>
          <cell r="E817" t="str">
            <v>APROVECHAMIENTOS NO COMPRENDIDOS EN LAS FRACCIONES DE LA LEY DE INGRESOS</v>
          </cell>
        </row>
        <row r="818">
          <cell r="E818" t="str">
            <v>CAUSADAS EN EJERCICIOS FISCALES ANTERIORES PENDIENTES DE LIQUIDACION DE PAGO</v>
          </cell>
        </row>
        <row r="820">
          <cell r="B820">
            <v>7</v>
          </cell>
          <cell r="C820" t="str">
            <v>41700-00-0000-000</v>
          </cell>
          <cell r="D820" t="str">
            <v>INGRESOS POR VENTAS DE BIENES Y SERVICIOS</v>
          </cell>
        </row>
        <row r="822">
          <cell r="B822">
            <v>71</v>
          </cell>
          <cell r="C822" t="str">
            <v>41730-00-0000-000</v>
          </cell>
          <cell r="E822" t="str">
            <v>INGRESOS POR VENTAS DE BIENES Y SERVICIOS DE ORGANISMOS DESCENTRALIZADOS</v>
          </cell>
        </row>
        <row r="824">
          <cell r="B824">
            <v>72</v>
          </cell>
          <cell r="C824" t="str">
            <v>41740-00-0000-000</v>
          </cell>
          <cell r="E824" t="str">
            <v>INGRESOS DE OPERACIÓN DE ENTIDADES PARAESTATALES EMPRESARIALES</v>
          </cell>
        </row>
        <row r="826">
          <cell r="B826">
            <v>73</v>
          </cell>
          <cell r="C826" t="str">
            <v>41720-00-0000-000</v>
          </cell>
          <cell r="E826" t="str">
            <v>INGRESOS POR VENTAS DE BIENES Y SERVICIOS PRODUCIDOS EN ESTABLECIMIENTOS</v>
          </cell>
        </row>
        <row r="827">
          <cell r="E827" t="str">
            <v>DEL GOBIERNO CENTRAL</v>
          </cell>
        </row>
        <row r="829">
          <cell r="B829">
            <v>8</v>
          </cell>
          <cell r="C829" t="str">
            <v>42100-00-0000-000</v>
          </cell>
          <cell r="D829" t="str">
            <v>PARTICIPACIONES Y APORTACIONES</v>
          </cell>
        </row>
        <row r="831">
          <cell r="B831">
            <v>81</v>
          </cell>
          <cell r="C831" t="str">
            <v>42110-00-0000-000</v>
          </cell>
          <cell r="E831" t="str">
            <v>PARTICIPACIONES</v>
          </cell>
        </row>
        <row r="832">
          <cell r="B832">
            <v>811</v>
          </cell>
          <cell r="C832" t="str">
            <v>42110-01-0000-000</v>
          </cell>
          <cell r="F832" t="str">
            <v>PARTICIPACIONES</v>
          </cell>
        </row>
        <row r="833">
          <cell r="A833">
            <v>51300</v>
          </cell>
          <cell r="B833">
            <v>81101</v>
          </cell>
          <cell r="C833" t="str">
            <v>42110-01-0001-000</v>
          </cell>
          <cell r="G833" t="str">
            <v>FONDO DE PARTICIPACIONES FEDERALES AÑOS ANTERIORES</v>
          </cell>
          <cell r="H833">
            <v>659</v>
          </cell>
        </row>
        <row r="834">
          <cell r="A834">
            <v>51400</v>
          </cell>
          <cell r="B834">
            <v>81102</v>
          </cell>
          <cell r="C834" t="str">
            <v>42110-01-0002-000</v>
          </cell>
          <cell r="G834" t="str">
            <v>FONDO DE FISCALIZACION</v>
          </cell>
          <cell r="H834">
            <v>660</v>
          </cell>
        </row>
        <row r="835">
          <cell r="A835">
            <v>53400</v>
          </cell>
          <cell r="B835">
            <v>81103</v>
          </cell>
          <cell r="C835" t="str">
            <v>42110-01-0003-000</v>
          </cell>
          <cell r="G835" t="str">
            <v xml:space="preserve">FONDO GENERAL DE PARTICIPACIONES </v>
          </cell>
          <cell r="H835">
            <v>661</v>
          </cell>
        </row>
        <row r="836">
          <cell r="A836">
            <v>53500</v>
          </cell>
          <cell r="B836">
            <v>81104</v>
          </cell>
          <cell r="C836" t="str">
            <v>42110-01-0004-000</v>
          </cell>
          <cell r="G836" t="str">
            <v>IMP. ESP. S/PRODUC. Y SERV. ALC. TAB. Y CERVEZA</v>
          </cell>
          <cell r="H836">
            <v>662</v>
          </cell>
        </row>
        <row r="837">
          <cell r="A837">
            <v>53501</v>
          </cell>
          <cell r="B837">
            <v>81105</v>
          </cell>
          <cell r="C837" t="str">
            <v>42110-01-0005-000</v>
          </cell>
          <cell r="G837" t="str">
            <v>IMP. ESP. S/PRODUC. Y SERV. ALC. TAB. Y CERVEZA EJERC.ANTERIORES</v>
          </cell>
          <cell r="H837">
            <v>663</v>
          </cell>
        </row>
        <row r="838">
          <cell r="A838">
            <v>53600</v>
          </cell>
          <cell r="B838">
            <v>81106</v>
          </cell>
          <cell r="C838" t="str">
            <v>42110-01-0006-000</v>
          </cell>
          <cell r="G838" t="str">
            <v>FONDO DE FOMENTO MUNICIPAL</v>
          </cell>
          <cell r="H838">
            <v>664</v>
          </cell>
        </row>
        <row r="839">
          <cell r="A839">
            <v>53700</v>
          </cell>
          <cell r="B839">
            <v>81107</v>
          </cell>
          <cell r="C839" t="str">
            <v>42110-01-0007-000</v>
          </cell>
          <cell r="G839" t="str">
            <v>FONDO DE FOMENTO AÑOS ANTERIORES</v>
          </cell>
          <cell r="H839">
            <v>665</v>
          </cell>
        </row>
        <row r="840">
          <cell r="A840">
            <v>70200</v>
          </cell>
          <cell r="B840">
            <v>81108</v>
          </cell>
          <cell r="C840" t="str">
            <v>42110-01-0008-000</v>
          </cell>
          <cell r="G840" t="str">
            <v>ANTICIPO DE PARTICIPACIONES PARA EL EDO. Y MPIO.</v>
          </cell>
          <cell r="H840">
            <v>666</v>
          </cell>
        </row>
        <row r="841">
          <cell r="A841">
            <v>70201</v>
          </cell>
          <cell r="B841">
            <v>81109</v>
          </cell>
          <cell r="C841" t="str">
            <v>42110-01-0009-000</v>
          </cell>
          <cell r="G841" t="str">
            <v>ANTICIPO EXTRAORDINARIO DE PARTICIPACIONES</v>
          </cell>
          <cell r="H841">
            <v>667</v>
          </cell>
        </row>
        <row r="843">
          <cell r="B843">
            <v>82</v>
          </cell>
          <cell r="C843" t="str">
            <v>42120-00-0000-000</v>
          </cell>
          <cell r="E843" t="str">
            <v>APORTACIONES</v>
          </cell>
        </row>
        <row r="844">
          <cell r="B844">
            <v>821</v>
          </cell>
          <cell r="C844" t="str">
            <v>42120-01-0000-000</v>
          </cell>
          <cell r="F844" t="str">
            <v>APORTACIONES</v>
          </cell>
        </row>
        <row r="845">
          <cell r="A845">
            <v>59101</v>
          </cell>
          <cell r="B845">
            <v>82101</v>
          </cell>
          <cell r="C845" t="str">
            <v>42120-01-0001-000</v>
          </cell>
          <cell r="G845" t="str">
            <v>FORTALECIMIENTO A ENTIDADES FEDERATIVAS</v>
          </cell>
          <cell r="H845">
            <v>668</v>
          </cell>
        </row>
        <row r="846">
          <cell r="A846">
            <v>59201</v>
          </cell>
          <cell r="B846">
            <v>82102</v>
          </cell>
          <cell r="C846" t="str">
            <v>42120-01-0002-000</v>
          </cell>
          <cell r="G846" t="str">
            <v>EDUCACION BASICA Y NORMAL</v>
          </cell>
          <cell r="H846">
            <v>669</v>
          </cell>
        </row>
        <row r="847">
          <cell r="A847">
            <v>59202</v>
          </cell>
          <cell r="B847">
            <v>82103</v>
          </cell>
          <cell r="C847" t="str">
            <v>42120-01-0003-000</v>
          </cell>
          <cell r="G847" t="str">
            <v>ALTA CARGA EDUCATIVA</v>
          </cell>
          <cell r="H847">
            <v>670</v>
          </cell>
        </row>
        <row r="848">
          <cell r="A848">
            <v>59203</v>
          </cell>
          <cell r="B848">
            <v>82104</v>
          </cell>
          <cell r="C848" t="str">
            <v>42120-01-0004-000</v>
          </cell>
          <cell r="G848" t="str">
            <v>SERVICIOS DE SALUD</v>
          </cell>
          <cell r="H848">
            <v>671</v>
          </cell>
        </row>
        <row r="849">
          <cell r="A849">
            <v>59204</v>
          </cell>
          <cell r="B849">
            <v>82105</v>
          </cell>
          <cell r="C849" t="str">
            <v>42120-01-0005-000</v>
          </cell>
          <cell r="G849" t="str">
            <v>INFRAESTRUCTURA SOCIAL ESTATAL (FISE)</v>
          </cell>
          <cell r="H849">
            <v>672</v>
          </cell>
        </row>
        <row r="850">
          <cell r="A850">
            <v>59205</v>
          </cell>
          <cell r="B850">
            <v>82106</v>
          </cell>
          <cell r="C850" t="str">
            <v>42120-01-0006-000</v>
          </cell>
          <cell r="G850" t="str">
            <v>INFRAESTRUCTURA SOCIAL MUNICIPAL (FISM)</v>
          </cell>
          <cell r="H850">
            <v>673</v>
          </cell>
        </row>
        <row r="851">
          <cell r="A851">
            <v>59206</v>
          </cell>
          <cell r="B851">
            <v>82107</v>
          </cell>
          <cell r="C851" t="str">
            <v>42120-01-0007-000</v>
          </cell>
          <cell r="G851" t="str">
            <v>FORTALECIMIENTO DE LOS MUNICIPIOS (FORTAMUN)</v>
          </cell>
          <cell r="H851">
            <v>674</v>
          </cell>
        </row>
        <row r="852">
          <cell r="A852">
            <v>59207</v>
          </cell>
          <cell r="B852">
            <v>82108</v>
          </cell>
          <cell r="C852" t="str">
            <v>42120-01-0008-000</v>
          </cell>
          <cell r="G852" t="str">
            <v>ASISTENCIA SOCIAL</v>
          </cell>
          <cell r="H852">
            <v>675</v>
          </cell>
        </row>
        <row r="853">
          <cell r="A853">
            <v>59208</v>
          </cell>
          <cell r="B853">
            <v>82109</v>
          </cell>
          <cell r="C853" t="str">
            <v>42120-01-0009-000</v>
          </cell>
          <cell r="G853" t="str">
            <v>INFRAESTRUCTURA EDUCATIVA BASICA</v>
          </cell>
          <cell r="H853">
            <v>676</v>
          </cell>
        </row>
        <row r="854">
          <cell r="A854">
            <v>59209</v>
          </cell>
          <cell r="B854">
            <v>82110</v>
          </cell>
          <cell r="C854" t="str">
            <v>42120-01-0010-000</v>
          </cell>
          <cell r="G854" t="str">
            <v>INFRAESTRUCTURA EDUCATIVA SUPERIOR</v>
          </cell>
          <cell r="H854">
            <v>677</v>
          </cell>
        </row>
        <row r="855">
          <cell r="A855">
            <v>59210</v>
          </cell>
          <cell r="B855">
            <v>82111</v>
          </cell>
          <cell r="C855" t="str">
            <v>42120-01-0011-000</v>
          </cell>
          <cell r="G855" t="str">
            <v>EDUCACION TECNOLOGICA (FAETA)</v>
          </cell>
          <cell r="H855">
            <v>678</v>
          </cell>
        </row>
        <row r="856">
          <cell r="A856">
            <v>59211</v>
          </cell>
          <cell r="B856">
            <v>82112</v>
          </cell>
          <cell r="C856" t="str">
            <v>42120-01-0012-000</v>
          </cell>
          <cell r="G856" t="str">
            <v>EDUCACION DE ADULTOS</v>
          </cell>
          <cell r="H856">
            <v>679</v>
          </cell>
        </row>
        <row r="857">
          <cell r="A857">
            <v>59212</v>
          </cell>
          <cell r="B857">
            <v>82113</v>
          </cell>
          <cell r="C857" t="str">
            <v>42120-01-0013-000</v>
          </cell>
          <cell r="G857" t="str">
            <v>SEGURIDAD PUBLICA</v>
          </cell>
          <cell r="H857">
            <v>680</v>
          </cell>
        </row>
        <row r="858">
          <cell r="A858">
            <v>59213</v>
          </cell>
          <cell r="B858">
            <v>82114</v>
          </cell>
          <cell r="C858" t="str">
            <v>42120-01-0014-000</v>
          </cell>
          <cell r="G858" t="str">
            <v>APORTACIONES FEDERALES CARRERA MAGISTERIAL</v>
          </cell>
          <cell r="H858">
            <v>681</v>
          </cell>
        </row>
        <row r="859">
          <cell r="A859">
            <v>59214</v>
          </cell>
          <cell r="B859">
            <v>82115</v>
          </cell>
          <cell r="C859" t="str">
            <v>42120-01-0015-000</v>
          </cell>
          <cell r="G859" t="str">
            <v>APORTACIONES FEDERALES CARRERA MAGISTERIAL EJERCICIOS ANTERIORES</v>
          </cell>
          <cell r="H859">
            <v>682</v>
          </cell>
        </row>
        <row r="860">
          <cell r="A860">
            <v>59215</v>
          </cell>
          <cell r="B860">
            <v>82116</v>
          </cell>
          <cell r="C860" t="str">
            <v>42120-01-0016-000</v>
          </cell>
          <cell r="G860" t="str">
            <v>INFRAESTRUCTURA EDUCATIVA MEDIA SUPERIOR</v>
          </cell>
          <cell r="H860">
            <v>683</v>
          </cell>
        </row>
        <row r="862">
          <cell r="B862">
            <v>83</v>
          </cell>
          <cell r="C862" t="str">
            <v>42130-00-0000-000</v>
          </cell>
          <cell r="E862" t="str">
            <v>CONVENIOS</v>
          </cell>
        </row>
        <row r="863">
          <cell r="B863">
            <v>831</v>
          </cell>
          <cell r="C863" t="str">
            <v>42130-01-0000-000</v>
          </cell>
          <cell r="F863" t="str">
            <v>CONVENIOS</v>
          </cell>
        </row>
        <row r="864">
          <cell r="A864">
            <v>59301</v>
          </cell>
          <cell r="B864">
            <v>83101</v>
          </cell>
          <cell r="C864" t="str">
            <v>42130-01-0001-000</v>
          </cell>
          <cell r="G864" t="str">
            <v>UNIVERSIDAD AUTONOMA DE NUEVO LEON</v>
          </cell>
          <cell r="H864">
            <v>684</v>
          </cell>
        </row>
        <row r="865">
          <cell r="A865">
            <v>59302</v>
          </cell>
          <cell r="B865">
            <v>83102</v>
          </cell>
          <cell r="C865" t="str">
            <v>42130-01-0002-000</v>
          </cell>
          <cell r="G865" t="str">
            <v>APORTACIONES DIVERSAS</v>
          </cell>
          <cell r="H865">
            <v>685</v>
          </cell>
        </row>
        <row r="866">
          <cell r="A866">
            <v>59304</v>
          </cell>
          <cell r="B866">
            <v>83103</v>
          </cell>
          <cell r="C866" t="str">
            <v>42130-01-0003-000</v>
          </cell>
          <cell r="G866" t="str">
            <v>CONAGUA</v>
          </cell>
          <cell r="H866">
            <v>686</v>
          </cell>
        </row>
        <row r="867">
          <cell r="A867">
            <v>59305</v>
          </cell>
          <cell r="B867">
            <v>83104</v>
          </cell>
          <cell r="C867" t="str">
            <v>42130-01-0004-000</v>
          </cell>
          <cell r="G867" t="str">
            <v>CAPUFE</v>
          </cell>
          <cell r="H867">
            <v>687</v>
          </cell>
        </row>
        <row r="868">
          <cell r="A868">
            <v>59312</v>
          </cell>
          <cell r="B868">
            <v>83105</v>
          </cell>
          <cell r="C868" t="str">
            <v>42130-01-0005-000</v>
          </cell>
          <cell r="G868" t="str">
            <v>INFRAESTRUCTURA EDUCATIVA NIVEL MEDIO SUPERIOR</v>
          </cell>
          <cell r="H868">
            <v>688</v>
          </cell>
        </row>
        <row r="869">
          <cell r="A869">
            <v>59313</v>
          </cell>
          <cell r="B869">
            <v>83106</v>
          </cell>
          <cell r="C869" t="str">
            <v>42130-01-0006-000</v>
          </cell>
          <cell r="G869" t="str">
            <v>COMISION NACIONAL FORESTAL</v>
          </cell>
          <cell r="H869">
            <v>689</v>
          </cell>
        </row>
        <row r="870">
          <cell r="A870">
            <v>59314</v>
          </cell>
          <cell r="B870">
            <v>83107</v>
          </cell>
          <cell r="C870" t="str">
            <v>42130-01-0007-000</v>
          </cell>
          <cell r="G870" t="str">
            <v>PROGRAMA TECNOLOGIAS EDUCATIVAS Y DE LA INFORMACION</v>
          </cell>
          <cell r="H870">
            <v>690</v>
          </cell>
        </row>
        <row r="871">
          <cell r="A871">
            <v>59316</v>
          </cell>
          <cell r="B871">
            <v>83108</v>
          </cell>
          <cell r="C871" t="str">
            <v>42130-01-0008-000</v>
          </cell>
          <cell r="G871" t="str">
            <v>CENTRO DE DESARROLLO INFANTIL (CENDIS)</v>
          </cell>
          <cell r="H871">
            <v>691</v>
          </cell>
        </row>
        <row r="872">
          <cell r="A872">
            <v>59320</v>
          </cell>
          <cell r="B872">
            <v>83109</v>
          </cell>
          <cell r="C872" t="str">
            <v>42130-01-0009-000</v>
          </cell>
          <cell r="G872" t="str">
            <v>INFRAESTRUCTURA EDUCATIVA (CAPFCE)</v>
          </cell>
          <cell r="H872">
            <v>692</v>
          </cell>
        </row>
        <row r="873">
          <cell r="A873">
            <v>59321</v>
          </cell>
          <cell r="B873">
            <v>83110</v>
          </cell>
          <cell r="C873" t="str">
            <v>42130-01-0010-000</v>
          </cell>
          <cell r="G873" t="str">
            <v>OTROS SECRETARIA DE EDUCACION PUBLICA</v>
          </cell>
          <cell r="H873">
            <v>693</v>
          </cell>
        </row>
        <row r="874">
          <cell r="A874">
            <v>59324</v>
          </cell>
          <cell r="B874">
            <v>83111</v>
          </cell>
          <cell r="C874" t="str">
            <v>42130-01-0011-000</v>
          </cell>
          <cell r="G874" t="str">
            <v>FONDO METROPOLITANO</v>
          </cell>
          <cell r="H874">
            <v>694</v>
          </cell>
        </row>
        <row r="875">
          <cell r="A875">
            <v>59325</v>
          </cell>
          <cell r="B875">
            <v>83112</v>
          </cell>
          <cell r="C875" t="str">
            <v>42130-01-0012-000</v>
          </cell>
          <cell r="G875" t="str">
            <v>PROGRAMA DESARROLLO REGIONAL</v>
          </cell>
          <cell r="H875">
            <v>695</v>
          </cell>
        </row>
        <row r="876">
          <cell r="A876">
            <v>59326</v>
          </cell>
          <cell r="B876">
            <v>83113</v>
          </cell>
          <cell r="C876" t="str">
            <v>42130-01-0013-000</v>
          </cell>
          <cell r="G876" t="str">
            <v>PROGRAMAS SERVICIOS DE SALUD</v>
          </cell>
          <cell r="H876">
            <v>696</v>
          </cell>
        </row>
        <row r="877">
          <cell r="A877">
            <v>59329</v>
          </cell>
          <cell r="B877">
            <v>83114</v>
          </cell>
          <cell r="C877" t="str">
            <v>42130-01-0014-000</v>
          </cell>
          <cell r="G877" t="str">
            <v>SEGURIDAD PUBLICA SUBSIDIO MUNICIPIO MONTERREY RAMO 36</v>
          </cell>
          <cell r="H877">
            <v>697</v>
          </cell>
        </row>
        <row r="878">
          <cell r="A878">
            <v>59330</v>
          </cell>
          <cell r="B878">
            <v>83115</v>
          </cell>
          <cell r="C878" t="str">
            <v>42130-01-0015-000</v>
          </cell>
          <cell r="G878" t="str">
            <v>(CECYTE) COLEGIO DE ESTUDIOS CIENT. Y TEC.</v>
          </cell>
          <cell r="H878">
            <v>698</v>
          </cell>
        </row>
        <row r="879">
          <cell r="A879">
            <v>59331</v>
          </cell>
          <cell r="B879">
            <v>83116</v>
          </cell>
          <cell r="C879" t="str">
            <v>42130-01-0016-000</v>
          </cell>
          <cell r="G879" t="str">
            <v>(ICET) INST. DE CAP. Y EDUCACION P/EL TRABAJO</v>
          </cell>
          <cell r="H879">
            <v>699</v>
          </cell>
        </row>
        <row r="880">
          <cell r="A880">
            <v>59332</v>
          </cell>
          <cell r="B880">
            <v>83117</v>
          </cell>
          <cell r="C880" t="str">
            <v>42130-01-0017-000</v>
          </cell>
          <cell r="G880" t="str">
            <v>PROGRAMA DE ACTUALIZACION Y REGISTRO(PAR)</v>
          </cell>
          <cell r="H880">
            <v>700</v>
          </cell>
        </row>
        <row r="881">
          <cell r="A881">
            <v>59333</v>
          </cell>
          <cell r="B881">
            <v>83118</v>
          </cell>
          <cell r="C881" t="str">
            <v>42130-01-0018-000</v>
          </cell>
          <cell r="G881" t="str">
            <v>FONDO NACIONAL DE INFRAESTRUCTURA(FONADIN)</v>
          </cell>
          <cell r="H881">
            <v>701</v>
          </cell>
        </row>
        <row r="882">
          <cell r="A882">
            <v>59334</v>
          </cell>
          <cell r="B882">
            <v>83119</v>
          </cell>
          <cell r="C882" t="str">
            <v>42130-01-0019-000</v>
          </cell>
          <cell r="G882" t="str">
            <v>FONDO P/LA RECONSTRUCCION DE ENTID. FED(FONAREC)</v>
          </cell>
          <cell r="H882">
            <v>702</v>
          </cell>
        </row>
        <row r="883">
          <cell r="A883">
            <v>59335</v>
          </cell>
          <cell r="B883">
            <v>83120</v>
          </cell>
          <cell r="C883" t="str">
            <v>42130-01-0020-000</v>
          </cell>
          <cell r="G883" t="str">
            <v>PROGRAMA SEGURO POPULAR</v>
          </cell>
          <cell r="H883">
            <v>703</v>
          </cell>
        </row>
        <row r="885">
          <cell r="B885">
            <v>9</v>
          </cell>
          <cell r="C885" t="str">
            <v>42200-00-0000-000</v>
          </cell>
          <cell r="D885" t="str">
            <v>TRANSFERENCIAS, ASIGNACIONES, SUBSIDIOS Y OTRAS AYUDAS</v>
          </cell>
        </row>
        <row r="887">
          <cell r="B887">
            <v>91</v>
          </cell>
          <cell r="C887" t="str">
            <v>42210-00-0000-000</v>
          </cell>
          <cell r="E887" t="str">
            <v>TRANSFERENCIAS INTERNAS Y ASIGNACIONES AL SECTOR PUBLICO</v>
          </cell>
        </row>
        <row r="888">
          <cell r="B888">
            <v>911</v>
          </cell>
          <cell r="C888" t="str">
            <v>42210-01-0000-000</v>
          </cell>
          <cell r="F888" t="str">
            <v>TRANSFERENCIAS</v>
          </cell>
        </row>
        <row r="889">
          <cell r="A889">
            <v>59303</v>
          </cell>
          <cell r="B889">
            <v>91101</v>
          </cell>
          <cell r="C889" t="str">
            <v>42210-01-0001-000</v>
          </cell>
          <cell r="G889" t="str">
            <v>PROGRAMAS SECRETARIA DE DESARROLLO SUSTENTABLE</v>
          </cell>
          <cell r="H889">
            <v>704</v>
          </cell>
        </row>
        <row r="890">
          <cell r="A890">
            <v>59309</v>
          </cell>
          <cell r="B890">
            <v>91102</v>
          </cell>
          <cell r="C890" t="str">
            <v>42210-01-0002-000</v>
          </cell>
          <cell r="G890" t="str">
            <v>ALIMENTO REOS FEDERALES (SOCORRO DE LEY)</v>
          </cell>
          <cell r="H890">
            <v>705</v>
          </cell>
        </row>
        <row r="891">
          <cell r="A891">
            <v>59310</v>
          </cell>
          <cell r="B891">
            <v>91103</v>
          </cell>
          <cell r="C891" t="str">
            <v>42210-01-0003-000</v>
          </cell>
          <cell r="G891" t="str">
            <v>FONDO DE APOYO A LA MICRO PEQ. Y MEDIANA EMPRESA</v>
          </cell>
          <cell r="H891">
            <v>706</v>
          </cell>
        </row>
        <row r="892">
          <cell r="A892">
            <v>59311</v>
          </cell>
          <cell r="B892">
            <v>91104</v>
          </cell>
          <cell r="C892" t="str">
            <v>42210-01-0004-000</v>
          </cell>
          <cell r="G892" t="str">
            <v>FONDO DE FOMENTO A LA INTEGRACION DE CADENAS PRODUCTIVAS</v>
          </cell>
          <cell r="H892">
            <v>707</v>
          </cell>
        </row>
        <row r="893">
          <cell r="A893">
            <v>59315</v>
          </cell>
          <cell r="B893">
            <v>91105</v>
          </cell>
          <cell r="C893" t="str">
            <v>42210-01-0005-000</v>
          </cell>
          <cell r="G893" t="str">
            <v>FIDEICOMISO INFRAESTRUCTURA DE LOS ESTADOS</v>
          </cell>
          <cell r="H893">
            <v>708</v>
          </cell>
        </row>
        <row r="894">
          <cell r="A894">
            <v>59317</v>
          </cell>
          <cell r="B894">
            <v>91106</v>
          </cell>
          <cell r="C894" t="str">
            <v>42210-01-0006-000</v>
          </cell>
          <cell r="G894" t="str">
            <v>FIDEICOMISO INFRAESTRUCTURA DE LOS ESTADOS PTE. AÑO</v>
          </cell>
          <cell r="H894">
            <v>709</v>
          </cell>
        </row>
        <row r="895">
          <cell r="A895">
            <v>59319</v>
          </cell>
          <cell r="B895">
            <v>91107</v>
          </cell>
          <cell r="C895" t="str">
            <v>42210-01-0007-000</v>
          </cell>
          <cell r="G895" t="str">
            <v>FONDO DE EST. DE ING. DE LAS ENTIDADES FED.</v>
          </cell>
          <cell r="H895">
            <v>710</v>
          </cell>
        </row>
        <row r="896">
          <cell r="A896">
            <v>59322</v>
          </cell>
          <cell r="B896">
            <v>91108</v>
          </cell>
          <cell r="C896" t="str">
            <v>42210-01-0008-000</v>
          </cell>
          <cell r="G896" t="str">
            <v>FONDO DE EST.DE INGRESOS ENT. FED. EJERCICIO ANTERIORES</v>
          </cell>
          <cell r="H896">
            <v>711</v>
          </cell>
        </row>
        <row r="897">
          <cell r="A897">
            <v>59323</v>
          </cell>
          <cell r="B897">
            <v>91109</v>
          </cell>
          <cell r="C897" t="str">
            <v>42210-01-0009-000</v>
          </cell>
          <cell r="G897" t="str">
            <v>APOYO FINANCIERO TRANSITORIO</v>
          </cell>
          <cell r="H897">
            <v>712</v>
          </cell>
        </row>
        <row r="898">
          <cell r="A898">
            <v>59327</v>
          </cell>
          <cell r="B898">
            <v>91110</v>
          </cell>
          <cell r="C898" t="str">
            <v>42210-01-0010-000</v>
          </cell>
          <cell r="G898" t="str">
            <v>PROGRAMA PARA LA FISCALIZACION DEL GASTO FEDERALIZADO (PROFIS)</v>
          </cell>
          <cell r="H898">
            <v>713</v>
          </cell>
        </row>
        <row r="899">
          <cell r="A899">
            <v>59328</v>
          </cell>
          <cell r="B899">
            <v>91111</v>
          </cell>
          <cell r="C899" t="str">
            <v>42210-01-0011-000</v>
          </cell>
          <cell r="G899" t="str">
            <v>PROGRAMA PARA EL DESARROLLO INDUSTRIAL SOFTWARE (PROSOFT)</v>
          </cell>
          <cell r="H899">
            <v>714</v>
          </cell>
        </row>
        <row r="900">
          <cell r="A900">
            <v>59400</v>
          </cell>
          <cell r="B900">
            <v>91112</v>
          </cell>
          <cell r="C900" t="str">
            <v>42210-01-0012-000</v>
          </cell>
          <cell r="G900" t="str">
            <v>DEVOLUCION DE APORTACIONES FEDERALES</v>
          </cell>
          <cell r="H900">
            <v>715</v>
          </cell>
        </row>
        <row r="902">
          <cell r="B902">
            <v>92</v>
          </cell>
          <cell r="C902" t="str">
            <v>42220-00-0000-000</v>
          </cell>
          <cell r="E902" t="str">
            <v>TRANSFERENCIAS AL RESTO DEL SECTOR PUBLICO</v>
          </cell>
        </row>
        <row r="904">
          <cell r="B904">
            <v>93</v>
          </cell>
          <cell r="C904" t="str">
            <v>42230-00-0000-000</v>
          </cell>
          <cell r="E904" t="str">
            <v>SUBSIDIOS Y SUBVENCIONES</v>
          </cell>
        </row>
        <row r="906">
          <cell r="B906">
            <v>94</v>
          </cell>
          <cell r="C906" t="str">
            <v>42240-00-0000-000</v>
          </cell>
          <cell r="E906" t="str">
            <v>AYUDAS SOCIALES</v>
          </cell>
        </row>
        <row r="907">
          <cell r="B907">
            <v>941</v>
          </cell>
          <cell r="C907" t="str">
            <v>42240-01-0000-000</v>
          </cell>
          <cell r="F907" t="str">
            <v>AYUDAS SOCIALES</v>
          </cell>
        </row>
        <row r="908">
          <cell r="A908">
            <v>59306</v>
          </cell>
          <cell r="B908">
            <v>94101</v>
          </cell>
          <cell r="C908" t="str">
            <v>42240-01-0001-000</v>
          </cell>
          <cell r="G908" t="str">
            <v>BECAS PROBECAT</v>
          </cell>
          <cell r="H908">
            <v>716</v>
          </cell>
        </row>
        <row r="909">
          <cell r="A909">
            <v>59307</v>
          </cell>
          <cell r="B909">
            <v>94102</v>
          </cell>
          <cell r="C909" t="str">
            <v>42240-01-0002-000</v>
          </cell>
          <cell r="G909" t="str">
            <v>BECAS PROFSNE</v>
          </cell>
          <cell r="H909">
            <v>717</v>
          </cell>
        </row>
        <row r="910">
          <cell r="A910">
            <v>59308</v>
          </cell>
          <cell r="B910">
            <v>94103</v>
          </cell>
          <cell r="C910" t="str">
            <v>42240-01-0003-000</v>
          </cell>
          <cell r="G910" t="str">
            <v>FIDEICOMISO DE APOYO A LOS AHORRADORES</v>
          </cell>
          <cell r="H910">
            <v>718</v>
          </cell>
        </row>
        <row r="912">
          <cell r="B912">
            <v>95</v>
          </cell>
          <cell r="C912" t="str">
            <v>42250-00-0000-000</v>
          </cell>
          <cell r="E912" t="str">
            <v>PENSIONES Y JUBILACIONES</v>
          </cell>
        </row>
        <row r="914">
          <cell r="B914">
            <v>96</v>
          </cell>
          <cell r="E914" t="str">
            <v>TRANSFERENCIAS A FIDEICOMISOS, MANDATOS Y ANALOGOS</v>
          </cell>
        </row>
        <row r="917">
          <cell r="B917">
            <v>97</v>
          </cell>
          <cell r="D917" t="str">
            <v>INGRESOS DERIVADOS DE FINANCIAMIENTOS</v>
          </cell>
        </row>
        <row r="919">
          <cell r="B919" t="str">
            <v>971</v>
          </cell>
          <cell r="E919" t="str">
            <v>ENDEUDAMIENTO INTERNO</v>
          </cell>
        </row>
        <row r="921">
          <cell r="A921">
            <v>47000</v>
          </cell>
          <cell r="B921">
            <v>97101</v>
          </cell>
          <cell r="G921" t="str">
            <v>FINANCIAMIENTO PUBLICO</v>
          </cell>
          <cell r="H921">
            <v>719</v>
          </cell>
        </row>
        <row r="923">
          <cell r="B923" t="str">
            <v>972</v>
          </cell>
          <cell r="E923" t="str">
            <v>ENDEUDAMIENTO EXTERNO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contable"/>
      <sheetName val="MI"/>
      <sheetName val="origen"/>
      <sheetName val="(INFORMATICA)"/>
      <sheetName val="tabla general"/>
    </sheetNames>
    <sheetDataSet>
      <sheetData sheetId="0" refreshError="1"/>
      <sheetData sheetId="1" refreshError="1">
        <row r="1">
          <cell r="A1" t="str">
            <v>DIRECCION DE CONTABILIDAD Y CUENTA PUBLICA</v>
          </cell>
          <cell r="H1" t="str">
            <v>ACTUALIZACION 30-09-2011</v>
          </cell>
        </row>
        <row r="2">
          <cell r="A2" t="str">
            <v>MATRIZ DE CONVERSION</v>
          </cell>
        </row>
        <row r="3">
          <cell r="A3" t="str">
            <v>PARTIDA PRESUPUESTAL ACTUAL SOLO PARA IDENTIFICACION</v>
          </cell>
          <cell r="D3" t="str">
            <v>PARTIDA NUEVA CONTABLE</v>
          </cell>
          <cell r="E3" t="str">
            <v>NIVEL 1 RUBRO  1 DIGITO</v>
          </cell>
          <cell r="F3" t="str">
            <v>NIVEL 2 TIPO  1 DIGITO</v>
          </cell>
          <cell r="G3" t="str">
            <v>NIVEL 3 CLASE  1 DIGITO</v>
          </cell>
          <cell r="H3" t="str">
            <v xml:space="preserve">NIVEL 4  Y  5 CONCEPTO /SRIA 2 DIGITOS </v>
          </cell>
        </row>
        <row r="4">
          <cell r="B4" t="str">
            <v>INGRESOS</v>
          </cell>
        </row>
        <row r="5">
          <cell r="B5">
            <v>1</v>
          </cell>
          <cell r="E5" t="str">
            <v>IMPUESTOS</v>
          </cell>
        </row>
        <row r="6">
          <cell r="B6">
            <v>11</v>
          </cell>
          <cell r="C6" t="str">
            <v>41111-0-000</v>
          </cell>
          <cell r="D6" t="str">
            <v>41110-00-0000-000</v>
          </cell>
          <cell r="F6" t="str">
            <v>IMPUESTOS SOBRE LOS INGRESOS</v>
          </cell>
        </row>
        <row r="7">
          <cell r="B7" t="str">
            <v>111</v>
          </cell>
          <cell r="C7" t="str">
            <v>41111-1-000</v>
          </cell>
          <cell r="D7" t="str">
            <v>41110-01-0000-000</v>
          </cell>
          <cell r="G7" t="str">
            <v>IMPUESTO POR OBTENCION DE PREMIOS</v>
          </cell>
        </row>
        <row r="8">
          <cell r="A8">
            <v>12700</v>
          </cell>
          <cell r="B8" t="str">
            <v>11101</v>
          </cell>
          <cell r="C8" t="str">
            <v>41111-1-001</v>
          </cell>
          <cell r="D8" t="str">
            <v>41110-01-0001-000</v>
          </cell>
          <cell r="H8" t="str">
            <v>IMPUESTO POR OBTENCION DE PREMIOS</v>
          </cell>
        </row>
        <row r="9">
          <cell r="A9">
            <v>13003</v>
          </cell>
          <cell r="B9" t="str">
            <v>11102</v>
          </cell>
          <cell r="C9" t="str">
            <v>41111-1-002</v>
          </cell>
          <cell r="D9" t="str">
            <v>41110-01-0002-000</v>
          </cell>
          <cell r="H9" t="str">
            <v>DEVOLUCION POR IMPUESTO POR OBTENCION PREMIOS</v>
          </cell>
        </row>
        <row r="11">
          <cell r="B11">
            <v>12</v>
          </cell>
          <cell r="C11" t="str">
            <v>41121-0-000</v>
          </cell>
          <cell r="D11" t="str">
            <v>41120-00-0000-000</v>
          </cell>
          <cell r="F11" t="str">
            <v>IMPUESTOS SOBRE EL PATRIMONIO</v>
          </cell>
        </row>
        <row r="12">
          <cell r="B12">
            <v>121</v>
          </cell>
          <cell r="C12" t="str">
            <v>41121-0-000</v>
          </cell>
          <cell r="D12" t="str">
            <v>41120-00-0000-000</v>
          </cell>
          <cell r="G12" t="str">
            <v>IMPUESTOS SOBRE EL PATRIMONIO</v>
          </cell>
        </row>
        <row r="13">
          <cell r="A13">
            <v>14000</v>
          </cell>
          <cell r="B13">
            <v>12100</v>
          </cell>
          <cell r="C13" t="str">
            <v>41121-1-000</v>
          </cell>
          <cell r="D13" t="str">
            <v>41120-01-0000-000</v>
          </cell>
          <cell r="H13" t="str">
            <v>IMPUESTO SOBRE TENENCIA LEY HACIENDA ESTATAL</v>
          </cell>
        </row>
        <row r="14">
          <cell r="A14">
            <v>14001</v>
          </cell>
          <cell r="B14">
            <v>12101</v>
          </cell>
          <cell r="C14" t="str">
            <v>41121-1-001</v>
          </cell>
          <cell r="D14" t="str">
            <v>41120-01-0001-000</v>
          </cell>
          <cell r="H14" t="str">
            <v>IMP. S/TENENCIA LHE AUTOS PASAJEROS</v>
          </cell>
        </row>
        <row r="15">
          <cell r="A15">
            <v>14003</v>
          </cell>
          <cell r="B15">
            <v>12103</v>
          </cell>
          <cell r="C15" t="str">
            <v>41121-1-003</v>
          </cell>
          <cell r="D15" t="str">
            <v>41120-01-0002-000</v>
          </cell>
          <cell r="H15" t="str">
            <v>ACTUALIZACION IST LHE AUTOS PASAJEROS</v>
          </cell>
        </row>
        <row r="16">
          <cell r="A16">
            <v>14004</v>
          </cell>
          <cell r="B16">
            <v>12104</v>
          </cell>
          <cell r="C16" t="str">
            <v>41121-1-004</v>
          </cell>
          <cell r="D16" t="str">
            <v>41120-01-0003-000</v>
          </cell>
          <cell r="H16" t="str">
            <v>IMP. S/TENENCIA LHE AUTOS PASAJEROS REZAGO</v>
          </cell>
        </row>
        <row r="17">
          <cell r="A17">
            <v>14006</v>
          </cell>
          <cell r="B17">
            <v>12106</v>
          </cell>
          <cell r="C17" t="str">
            <v>41121-1-006</v>
          </cell>
          <cell r="D17" t="str">
            <v>41120-01-0004-000</v>
          </cell>
          <cell r="H17" t="str">
            <v>ACTUALIZACION IST LHE AUTOS PASAJEROS REZAGO</v>
          </cell>
        </row>
        <row r="18">
          <cell r="A18">
            <v>14011</v>
          </cell>
          <cell r="B18">
            <v>12111</v>
          </cell>
          <cell r="C18" t="str">
            <v>41121-1-011</v>
          </cell>
          <cell r="D18" t="str">
            <v>41120-01-0005-000</v>
          </cell>
          <cell r="H18" t="str">
            <v>IMP. S/TENENCIA LHE AUTOS CARGA</v>
          </cell>
        </row>
        <row r="19">
          <cell r="A19">
            <v>14013</v>
          </cell>
          <cell r="B19">
            <v>12113</v>
          </cell>
          <cell r="C19" t="str">
            <v>41121-1-013</v>
          </cell>
          <cell r="D19" t="str">
            <v>41120-01-0006-000</v>
          </cell>
          <cell r="H19" t="str">
            <v>ACTUALIZACION IST LHE AUTOS CARGA</v>
          </cell>
        </row>
        <row r="20">
          <cell r="A20">
            <v>14014</v>
          </cell>
          <cell r="B20">
            <v>12114</v>
          </cell>
          <cell r="C20" t="str">
            <v>41121-1-014</v>
          </cell>
          <cell r="D20" t="str">
            <v>41120-01-0007-000</v>
          </cell>
          <cell r="H20" t="str">
            <v>IMP. S/TENENCIA LHE AUTOS CARGA REZAGO</v>
          </cell>
        </row>
        <row r="21">
          <cell r="A21">
            <v>14016</v>
          </cell>
          <cell r="B21">
            <v>12116</v>
          </cell>
          <cell r="C21" t="str">
            <v>41121-1-016</v>
          </cell>
          <cell r="D21" t="str">
            <v>41120-01-0008-000</v>
          </cell>
          <cell r="H21" t="str">
            <v>ACTUALIZACION IST LHE AUTOS CARGA REZAGO</v>
          </cell>
        </row>
        <row r="22">
          <cell r="A22">
            <v>14021</v>
          </cell>
          <cell r="B22">
            <v>12121</v>
          </cell>
          <cell r="C22" t="str">
            <v>41121-1-021</v>
          </cell>
          <cell r="D22" t="str">
            <v>41120-01-0009-000</v>
          </cell>
          <cell r="H22" t="str">
            <v>IMP. S/TENENCIA LHE MOTOCICLETAS</v>
          </cell>
        </row>
        <row r="23">
          <cell r="A23">
            <v>14023</v>
          </cell>
          <cell r="B23">
            <v>12123</v>
          </cell>
          <cell r="C23" t="str">
            <v>41121-1-023</v>
          </cell>
          <cell r="D23" t="str">
            <v>41120-01-0010-000</v>
          </cell>
          <cell r="H23" t="str">
            <v>ACTUALIZACION IST LHE MOTOCICLETAS</v>
          </cell>
        </row>
        <row r="24">
          <cell r="A24">
            <v>14026</v>
          </cell>
          <cell r="B24">
            <v>12126</v>
          </cell>
          <cell r="C24" t="str">
            <v>41121-1-026</v>
          </cell>
          <cell r="D24" t="str">
            <v>41120-01-0011-000</v>
          </cell>
          <cell r="H24" t="str">
            <v>IMP. S/TENENCIA LHE MOTOCICLETAS REZAGO</v>
          </cell>
        </row>
        <row r="25">
          <cell r="A25">
            <v>14028</v>
          </cell>
          <cell r="B25">
            <v>12128</v>
          </cell>
          <cell r="C25" t="str">
            <v>41121-1-028</v>
          </cell>
          <cell r="D25" t="str">
            <v>41120-01-0012-000</v>
          </cell>
          <cell r="H25" t="str">
            <v>ACTUALIZACION IST LHE MOTOCICLETAS REZAGO</v>
          </cell>
        </row>
        <row r="26">
          <cell r="A26">
            <v>14031</v>
          </cell>
          <cell r="B26">
            <v>12131</v>
          </cell>
          <cell r="C26" t="str">
            <v>41121-1-031</v>
          </cell>
          <cell r="D26" t="str">
            <v>41120-01-0013-000</v>
          </cell>
          <cell r="H26" t="str">
            <v>IMP. S/TENENCIA LHE AERONAVES</v>
          </cell>
        </row>
        <row r="27">
          <cell r="A27">
            <v>14033</v>
          </cell>
          <cell r="B27">
            <v>12133</v>
          </cell>
          <cell r="C27" t="str">
            <v>41121-1-033</v>
          </cell>
          <cell r="D27" t="str">
            <v>41120-01-0014-000</v>
          </cell>
          <cell r="H27" t="str">
            <v>ACTUALIZACION IST LHE AERONAVES</v>
          </cell>
        </row>
        <row r="28">
          <cell r="A28">
            <v>14034</v>
          </cell>
          <cell r="B28">
            <v>12134</v>
          </cell>
          <cell r="C28" t="str">
            <v>41121-1-034</v>
          </cell>
          <cell r="D28" t="str">
            <v>41120-01-0015-000</v>
          </cell>
          <cell r="H28" t="str">
            <v>IMP. S/TENENCIA LHE AERONAVES REZAGO</v>
          </cell>
        </row>
        <row r="29">
          <cell r="A29">
            <v>14036</v>
          </cell>
          <cell r="B29">
            <v>12136</v>
          </cell>
          <cell r="C29" t="str">
            <v>41121-1-036</v>
          </cell>
          <cell r="D29" t="str">
            <v>41120-01-0016-000</v>
          </cell>
          <cell r="H29" t="str">
            <v>ACTUALIZACION IST LHE AERONAVES REZAGO</v>
          </cell>
        </row>
        <row r="30">
          <cell r="A30">
            <v>14041</v>
          </cell>
          <cell r="B30">
            <v>12141</v>
          </cell>
          <cell r="C30" t="str">
            <v>41121-1-041</v>
          </cell>
          <cell r="D30" t="str">
            <v>41120-01-0017-000</v>
          </cell>
          <cell r="H30" t="str">
            <v>IMP. S/TENENCIA LHE EMBARCACIONES</v>
          </cell>
        </row>
        <row r="31">
          <cell r="A31">
            <v>14043</v>
          </cell>
          <cell r="B31">
            <v>12143</v>
          </cell>
          <cell r="C31" t="str">
            <v>41121-1-043</v>
          </cell>
          <cell r="D31" t="str">
            <v>41120-01-0018-000</v>
          </cell>
          <cell r="H31" t="str">
            <v>ACTUALIZACION IST LHE EMBARCACIONES</v>
          </cell>
        </row>
        <row r="32">
          <cell r="A32">
            <v>14044</v>
          </cell>
          <cell r="B32">
            <v>12144</v>
          </cell>
          <cell r="C32" t="str">
            <v>41121-1-044</v>
          </cell>
          <cell r="D32" t="str">
            <v>41120-01-0019-000</v>
          </cell>
          <cell r="H32" t="str">
            <v>IMP. S/TENENCIA LHE EMBARCACIONES REZAGO</v>
          </cell>
        </row>
        <row r="33">
          <cell r="A33">
            <v>14046</v>
          </cell>
          <cell r="B33">
            <v>12146</v>
          </cell>
          <cell r="C33" t="str">
            <v>41121-1-046</v>
          </cell>
          <cell r="D33" t="str">
            <v>41120-01-0020-000</v>
          </cell>
          <cell r="H33" t="str">
            <v>ACTUALIZACION IST LHE EMBARCACIONES REZAGO</v>
          </cell>
        </row>
        <row r="34">
          <cell r="A34">
            <v>14051</v>
          </cell>
          <cell r="B34">
            <v>12151</v>
          </cell>
          <cell r="C34" t="str">
            <v>41121-1-051</v>
          </cell>
          <cell r="D34" t="str">
            <v>41120-01-0021-000</v>
          </cell>
          <cell r="H34" t="str">
            <v>DEVOLUCION IMP.S/TENENCIA LHE</v>
          </cell>
        </row>
        <row r="35">
          <cell r="A35">
            <v>14052</v>
          </cell>
          <cell r="B35">
            <v>12152</v>
          </cell>
          <cell r="C35" t="str">
            <v>41121-1-052</v>
          </cell>
          <cell r="D35" t="str">
            <v>41120-01-0022-000</v>
          </cell>
          <cell r="H35" t="str">
            <v>ACT. E INTS. DEVOLUCION IMP.TENENCIA LHE</v>
          </cell>
        </row>
        <row r="36">
          <cell r="A36">
            <v>14053</v>
          </cell>
          <cell r="B36">
            <v>12153</v>
          </cell>
          <cell r="C36" t="str">
            <v>41121-1-053</v>
          </cell>
          <cell r="D36" t="str">
            <v>41120-01-0023-000</v>
          </cell>
          <cell r="H36" t="str">
            <v>DEVOLUCION IMP.TENENCIA LHE REZAGO</v>
          </cell>
        </row>
        <row r="37">
          <cell r="A37">
            <v>14054</v>
          </cell>
          <cell r="B37">
            <v>12154</v>
          </cell>
          <cell r="C37" t="str">
            <v>41121-1-054</v>
          </cell>
          <cell r="D37" t="str">
            <v>41120-01-0024-000</v>
          </cell>
          <cell r="H37" t="str">
            <v>ACT. E INTS. DEVOLUCION IMP.TENENCIA LHE REZAGO</v>
          </cell>
        </row>
        <row r="38">
          <cell r="A38">
            <v>14055</v>
          </cell>
          <cell r="B38">
            <v>12155</v>
          </cell>
          <cell r="C38" t="str">
            <v>41121-1-055</v>
          </cell>
          <cell r="D38" t="str">
            <v>41120-01-0025-000</v>
          </cell>
          <cell r="H38" t="str">
            <v>APOYO TENENCIA LHE</v>
          </cell>
        </row>
        <row r="39">
          <cell r="A39">
            <v>14056</v>
          </cell>
          <cell r="B39">
            <v>12156</v>
          </cell>
          <cell r="C39" t="str">
            <v>41121-1-056</v>
          </cell>
          <cell r="D39" t="str">
            <v>41120-01-0026-000</v>
          </cell>
          <cell r="H39" t="str">
            <v>SUBSIDIO REFRENDO REMOLQUE</v>
          </cell>
        </row>
        <row r="40">
          <cell r="A40">
            <v>14057</v>
          </cell>
          <cell r="B40">
            <v>12157</v>
          </cell>
          <cell r="C40" t="str">
            <v>41121-1-057</v>
          </cell>
          <cell r="D40" t="str">
            <v>41120-01-0027-000</v>
          </cell>
          <cell r="H40" t="str">
            <v>SUBSIDIO REFRENDO MOTOCICLETA</v>
          </cell>
        </row>
        <row r="41">
          <cell r="A41">
            <v>14058</v>
          </cell>
          <cell r="B41">
            <v>12158</v>
          </cell>
          <cell r="C41" t="str">
            <v>41121-1-058</v>
          </cell>
          <cell r="D41" t="str">
            <v>41120-01-0028-000</v>
          </cell>
          <cell r="H41" t="str">
            <v>SUBSIDIO PAGO EN BANCO</v>
          </cell>
        </row>
        <row r="42">
          <cell r="A42">
            <v>14059</v>
          </cell>
          <cell r="B42">
            <v>12159</v>
          </cell>
          <cell r="C42" t="str">
            <v>41121-1-059</v>
          </cell>
          <cell r="D42" t="str">
            <v>41120-01-0029-000</v>
          </cell>
          <cell r="H42" t="str">
            <v>SUBSIDIO PAGO PORTAL WEB</v>
          </cell>
        </row>
        <row r="43">
          <cell r="A43">
            <v>14060</v>
          </cell>
          <cell r="B43">
            <v>12160</v>
          </cell>
          <cell r="C43" t="str">
            <v>41121-1-060</v>
          </cell>
          <cell r="D43" t="str">
            <v>41120-01-0030-000</v>
          </cell>
          <cell r="H43" t="str">
            <v>SUBSIDIO LAMINAS REMOLQUE</v>
          </cell>
        </row>
        <row r="44">
          <cell r="A44">
            <v>14061</v>
          </cell>
          <cell r="B44">
            <v>12161</v>
          </cell>
          <cell r="C44" t="str">
            <v>41121-1-061</v>
          </cell>
          <cell r="D44" t="str">
            <v>41120-01-0031-000</v>
          </cell>
          <cell r="H44" t="str">
            <v>SUBSIDIO LAMINAS MOTOCICLETA</v>
          </cell>
        </row>
        <row r="45">
          <cell r="A45">
            <v>14062</v>
          </cell>
          <cell r="B45">
            <v>12162</v>
          </cell>
          <cell r="C45" t="str">
            <v>41121-1-062</v>
          </cell>
          <cell r="D45" t="str">
            <v>41120-01-0032-000</v>
          </cell>
          <cell r="H45" t="str">
            <v>EXPEDICION CONSTANCIA REGISTRO VEHICULAR</v>
          </cell>
        </row>
        <row r="46">
          <cell r="A46">
            <v>14063</v>
          </cell>
          <cell r="B46">
            <v>12163</v>
          </cell>
          <cell r="C46" t="str">
            <v>41121-1-063</v>
          </cell>
          <cell r="D46" t="str">
            <v>41120-01-0033-000</v>
          </cell>
          <cell r="H46" t="str">
            <v>REPOSICION CONSTANCIA REGISTRO VEHICULAR</v>
          </cell>
        </row>
        <row r="47">
          <cell r="A47">
            <v>14064</v>
          </cell>
          <cell r="B47">
            <v>12164</v>
          </cell>
          <cell r="C47" t="str">
            <v>41121-1-064</v>
          </cell>
          <cell r="D47" t="str">
            <v>41120-01-0034-000</v>
          </cell>
          <cell r="H47" t="str">
            <v>SUBSIDIO CONSTANCIA REGISTRO VEHICULAR</v>
          </cell>
        </row>
        <row r="48">
          <cell r="A48">
            <v>14065</v>
          </cell>
          <cell r="B48">
            <v>12165</v>
          </cell>
          <cell r="C48" t="str">
            <v>41121-1-065</v>
          </cell>
          <cell r="D48" t="str">
            <v>41120-01-0035-000</v>
          </cell>
          <cell r="H48" t="str">
            <v>SUBSIDIO TENENCIA LHE POR ROBO</v>
          </cell>
        </row>
        <row r="49">
          <cell r="A49">
            <v>14066</v>
          </cell>
          <cell r="B49">
            <v>12166</v>
          </cell>
          <cell r="C49" t="str">
            <v>41121-1-066</v>
          </cell>
          <cell r="D49" t="str">
            <v>41120-01-0036-000</v>
          </cell>
          <cell r="H49" t="str">
            <v>SUBSIDIO TENENCIA LHE POR PERDIDA</v>
          </cell>
        </row>
        <row r="52">
          <cell r="B52">
            <v>13</v>
          </cell>
          <cell r="C52" t="str">
            <v>41131-0-000</v>
          </cell>
          <cell r="D52" t="str">
            <v>41130-00-0000-000</v>
          </cell>
          <cell r="F52" t="str">
            <v>IMPUESTOS SOBRE LA PRODUCCION, EL CONSUMO Y LAS TRANSACCIONES</v>
          </cell>
        </row>
        <row r="53">
          <cell r="B53">
            <v>131</v>
          </cell>
          <cell r="C53" t="str">
            <v>41131-1-000</v>
          </cell>
          <cell r="D53" t="str">
            <v>41130-01-0000-000</v>
          </cell>
          <cell r="G53" t="str">
            <v>IMPUESTO SOBRE HOSPEDAJE</v>
          </cell>
        </row>
        <row r="54">
          <cell r="A54">
            <v>12600</v>
          </cell>
          <cell r="B54">
            <v>13101</v>
          </cell>
          <cell r="C54" t="str">
            <v>41131-1-001</v>
          </cell>
          <cell r="D54" t="str">
            <v>41130-01-0001-000</v>
          </cell>
          <cell r="H54" t="str">
            <v xml:space="preserve">IMPUESTO SOBRE HOSPEDAJE  </v>
          </cell>
        </row>
        <row r="55">
          <cell r="A55">
            <v>13102</v>
          </cell>
          <cell r="B55">
            <v>13102</v>
          </cell>
          <cell r="C55" t="str">
            <v>41131-1-003</v>
          </cell>
          <cell r="D55" t="str">
            <v>41130-01-0002-000</v>
          </cell>
          <cell r="H55" t="str">
            <v>SUBSIDIO IMPUESTO SOBRE HOSPEDAJE</v>
          </cell>
        </row>
        <row r="56">
          <cell r="A56">
            <v>12603</v>
          </cell>
          <cell r="B56">
            <v>13103</v>
          </cell>
          <cell r="C56" t="str">
            <v>41131-1-002</v>
          </cell>
          <cell r="D56" t="str">
            <v>41130-01-0003-000</v>
          </cell>
          <cell r="H56" t="str">
            <v>ACTUALIZACION IMPUESTO SOBRE HOSPEDAJE</v>
          </cell>
        </row>
        <row r="58">
          <cell r="B58">
            <v>132</v>
          </cell>
          <cell r="C58" t="str">
            <v>41131-2-000</v>
          </cell>
          <cell r="D58" t="str">
            <v>41130-02-0000-000</v>
          </cell>
          <cell r="G58" t="str">
            <v>IMPUESTO SOBRE TRANSMISION DE PROPIEDAD DE VEHICULOS</v>
          </cell>
        </row>
        <row r="59">
          <cell r="A59">
            <v>12900</v>
          </cell>
          <cell r="B59">
            <v>13201</v>
          </cell>
          <cell r="C59" t="str">
            <v>41131-2-001</v>
          </cell>
          <cell r="D59" t="str">
            <v>41130-02-0001-000</v>
          </cell>
          <cell r="H59" t="str">
            <v>IMPUESTO SOBRE TRANSMISION DE PROPIEDAD DE VEHICULOS</v>
          </cell>
        </row>
        <row r="60">
          <cell r="A60">
            <v>12901</v>
          </cell>
          <cell r="B60">
            <v>13202</v>
          </cell>
          <cell r="C60" t="str">
            <v>41131-2-002</v>
          </cell>
          <cell r="D60" t="str">
            <v>41130-02-0002-000</v>
          </cell>
          <cell r="H60" t="str">
            <v>IMPUESTO S/ TRANSMISION DE PROP.DE VEH.X REQUERIMIENTO</v>
          </cell>
        </row>
        <row r="61">
          <cell r="A61">
            <v>13010</v>
          </cell>
          <cell r="B61">
            <v>13203</v>
          </cell>
          <cell r="C61" t="str">
            <v>41131-2-004</v>
          </cell>
          <cell r="D61" t="str">
            <v>41130-02-0003-000</v>
          </cell>
          <cell r="H61" t="str">
            <v>DEVOLUCION IMP.SOBRE TRANMISION DE PROP.DE VEHICULOS DE MOTOR</v>
          </cell>
        </row>
        <row r="62">
          <cell r="A62">
            <v>13005</v>
          </cell>
          <cell r="B62">
            <v>13204</v>
          </cell>
          <cell r="C62" t="str">
            <v>41131-2-003</v>
          </cell>
          <cell r="D62" t="str">
            <v>41130-02-0004-000</v>
          </cell>
          <cell r="H62" t="str">
            <v>ACT.E INTS.POR DEV.IMP.S/ TRANSMISION DE PROP.DE VEH.</v>
          </cell>
        </row>
        <row r="64">
          <cell r="B64">
            <v>14</v>
          </cell>
          <cell r="C64" t="str">
            <v>41141-0-000</v>
          </cell>
          <cell r="D64" t="str">
            <v>41140-00-0000-000</v>
          </cell>
          <cell r="F64" t="str">
            <v>IMPUESTOS AL COMERCIO EXTERIOR</v>
          </cell>
        </row>
        <row r="66">
          <cell r="B66">
            <v>15</v>
          </cell>
          <cell r="C66" t="str">
            <v>41151-0-000</v>
          </cell>
          <cell r="D66" t="str">
            <v>41150-00-0000-000</v>
          </cell>
          <cell r="F66" t="str">
            <v>IMPUESTOS SOBRE NOMINAS Y ASIMILABLES</v>
          </cell>
        </row>
        <row r="67">
          <cell r="B67">
            <v>151</v>
          </cell>
          <cell r="C67" t="str">
            <v>41151-1-000</v>
          </cell>
          <cell r="D67" t="str">
            <v>41150-01-0000-000</v>
          </cell>
          <cell r="G67" t="str">
            <v>IMPUESTO SOBRE NOMINAS</v>
          </cell>
        </row>
        <row r="68">
          <cell r="A68">
            <v>12500</v>
          </cell>
          <cell r="B68">
            <v>15101</v>
          </cell>
          <cell r="C68" t="str">
            <v>41151-1-001</v>
          </cell>
          <cell r="D68" t="str">
            <v>41150-01-0001-000</v>
          </cell>
          <cell r="H68" t="str">
            <v>IMPUESTO SOBRE NOMINAS</v>
          </cell>
        </row>
        <row r="69">
          <cell r="A69">
            <v>12501</v>
          </cell>
          <cell r="B69">
            <v>15102</v>
          </cell>
          <cell r="C69" t="str">
            <v>41151-1-002</v>
          </cell>
          <cell r="D69" t="str">
            <v>41150-01-0002-000</v>
          </cell>
          <cell r="H69" t="str">
            <v>CONVENIOS DE NOMINAS</v>
          </cell>
        </row>
        <row r="70">
          <cell r="A70">
            <v>12502</v>
          </cell>
          <cell r="B70">
            <v>15103</v>
          </cell>
          <cell r="C70" t="str">
            <v>41151-1-003</v>
          </cell>
          <cell r="D70" t="str">
            <v>41150-01-0003-000</v>
          </cell>
          <cell r="H70" t="str">
            <v>IMPUESTO SOBRE NOMINAS ACTOS DE FISCALIZACION</v>
          </cell>
        </row>
        <row r="71">
          <cell r="A71">
            <v>12505</v>
          </cell>
          <cell r="B71">
            <v>15104</v>
          </cell>
          <cell r="C71" t="str">
            <v>41151-1-004</v>
          </cell>
          <cell r="D71" t="str">
            <v>41150-01-0004-000</v>
          </cell>
          <cell r="H71" t="str">
            <v>IMPUESTO SOBRE NOMINAS POR CREDITO</v>
          </cell>
        </row>
        <row r="72">
          <cell r="A72">
            <v>13001</v>
          </cell>
          <cell r="B72">
            <v>15105</v>
          </cell>
          <cell r="C72" t="str">
            <v>41151-1-005</v>
          </cell>
          <cell r="D72" t="str">
            <v>41150-01-0005-000</v>
          </cell>
          <cell r="H72" t="str">
            <v>DEVOLUCION IMPUESTO SOBRE NOMINAS</v>
          </cell>
        </row>
        <row r="73">
          <cell r="A73">
            <v>13008</v>
          </cell>
          <cell r="B73">
            <v>15106</v>
          </cell>
          <cell r="C73" t="str">
            <v>41151-1-006</v>
          </cell>
          <cell r="D73" t="str">
            <v>41150-01-0006-000</v>
          </cell>
          <cell r="H73" t="str">
            <v>SUBSIDIO DE IMPUESTO SOBRE NOMINAS</v>
          </cell>
        </row>
        <row r="74">
          <cell r="A74">
            <v>13101</v>
          </cell>
          <cell r="B74">
            <v>15107</v>
          </cell>
          <cell r="C74" t="str">
            <v>41151-1-007</v>
          </cell>
          <cell r="D74" t="str">
            <v>41150-01-0007-000</v>
          </cell>
          <cell r="H74" t="str">
            <v>SUBSIDIO DE IMPUESTO SOBRE NOMINAS S/G ACUERDO 270509</v>
          </cell>
        </row>
        <row r="75">
          <cell r="A75">
            <v>12503</v>
          </cell>
          <cell r="B75">
            <v>15108</v>
          </cell>
          <cell r="C75" t="str">
            <v>41151-1-008</v>
          </cell>
          <cell r="D75" t="str">
            <v>41150-01-0008-000</v>
          </cell>
          <cell r="H75" t="str">
            <v>ACTUALIZACION DE IMPUESTO SOBRE NOMINAS ACTOS DE FISCALIZACION</v>
          </cell>
        </row>
        <row r="76">
          <cell r="A76">
            <v>12504</v>
          </cell>
          <cell r="B76">
            <v>15109</v>
          </cell>
          <cell r="C76" t="str">
            <v>41151-1-009</v>
          </cell>
          <cell r="D76" t="str">
            <v>41150-01-0009-000</v>
          </cell>
          <cell r="H76" t="str">
            <v>ACTUALIZACION DE IMPUESTO SOBRE NOMINAS</v>
          </cell>
        </row>
        <row r="77">
          <cell r="A77">
            <v>13004</v>
          </cell>
          <cell r="B77">
            <v>15110</v>
          </cell>
          <cell r="C77" t="str">
            <v>41151-1-010</v>
          </cell>
          <cell r="D77" t="str">
            <v>41150-01-0010-000</v>
          </cell>
          <cell r="H77" t="str">
            <v>ACT E INTERESES.POR DEVOLUCION IMPUESTO SOBRE NOMINAS</v>
          </cell>
        </row>
        <row r="79">
          <cell r="B79">
            <v>16</v>
          </cell>
          <cell r="C79" t="str">
            <v>41161-0-000</v>
          </cell>
          <cell r="D79" t="str">
            <v>41160-00-0000-000</v>
          </cell>
          <cell r="F79" t="str">
            <v>IMPUESTOS ECOLOGICOS</v>
          </cell>
        </row>
        <row r="82">
          <cell r="B82">
            <v>17</v>
          </cell>
          <cell r="C82" t="str">
            <v>41171-0-000</v>
          </cell>
          <cell r="D82" t="str">
            <v>41170-00-0000-000</v>
          </cell>
          <cell r="F82" t="str">
            <v>ACCESORIOS DE IMPUESTOS</v>
          </cell>
        </row>
        <row r="84">
          <cell r="B84">
            <v>171</v>
          </cell>
          <cell r="C84" t="str">
            <v>41171-1-000</v>
          </cell>
          <cell r="D84" t="str">
            <v>41170-01-0000-000</v>
          </cell>
          <cell r="G84" t="str">
            <v>ACCESORIOS IMPUESTO SOBRE HOSPEDAJE</v>
          </cell>
        </row>
        <row r="85">
          <cell r="A85">
            <v>40205</v>
          </cell>
          <cell r="B85">
            <v>17101</v>
          </cell>
          <cell r="C85" t="str">
            <v>41171-1-001</v>
          </cell>
          <cell r="D85" t="str">
            <v>41170-01-0001-000</v>
          </cell>
          <cell r="H85" t="str">
            <v>RECARGOS DE IMPUESTO SOBRE HOSPEDAJE</v>
          </cell>
        </row>
        <row r="86">
          <cell r="A86">
            <v>40302</v>
          </cell>
          <cell r="B86">
            <v>17102</v>
          </cell>
          <cell r="C86" t="str">
            <v>41171-1-002</v>
          </cell>
          <cell r="D86" t="str">
            <v>41170-01-0002-000</v>
          </cell>
          <cell r="H86" t="str">
            <v>SANCIONES IMPUESTO SOBRE HOSPEDAJE</v>
          </cell>
        </row>
        <row r="87">
          <cell r="A87">
            <v>40504</v>
          </cell>
          <cell r="B87">
            <v>17103</v>
          </cell>
          <cell r="C87" t="str">
            <v>41171-1-003</v>
          </cell>
          <cell r="D87" t="str">
            <v>41170-01-0003-000</v>
          </cell>
          <cell r="H87" t="str">
            <v>GASTOS DE EJECUCION IMP.S/HOSPEDAJE</v>
          </cell>
        </row>
        <row r="89">
          <cell r="B89">
            <v>172</v>
          </cell>
          <cell r="C89" t="str">
            <v>41171-2-000</v>
          </cell>
          <cell r="D89" t="str">
            <v>41170-02-0000-000</v>
          </cell>
          <cell r="G89" t="str">
            <v>ACCESORIOS IMPUESTO SOBRE TRANSMISION DE PROPIEDAD DE VEHICULOS DE MOTOR</v>
          </cell>
        </row>
        <row r="90">
          <cell r="A90">
            <v>40203</v>
          </cell>
          <cell r="B90">
            <v>17201</v>
          </cell>
          <cell r="C90" t="str">
            <v>41171-2-001</v>
          </cell>
          <cell r="D90" t="str">
            <v>41170-02-0001-000</v>
          </cell>
          <cell r="H90" t="str">
            <v>RECARGOS DE IMPUESTO DE TRANSMISION VEHICULOS DE MOTOR</v>
          </cell>
        </row>
        <row r="91">
          <cell r="A91">
            <v>40109</v>
          </cell>
          <cell r="B91">
            <v>17202</v>
          </cell>
          <cell r="C91" t="str">
            <v>41171-2-002</v>
          </cell>
          <cell r="D91" t="str">
            <v>41170-02-0002-000</v>
          </cell>
          <cell r="H91" t="str">
            <v>MULTAS DEL IMPUESTO DE TRANSMISION VEHICULOS DE MOTOR</v>
          </cell>
        </row>
        <row r="92">
          <cell r="A92">
            <v>40506</v>
          </cell>
          <cell r="B92">
            <v>17203</v>
          </cell>
          <cell r="C92" t="str">
            <v>41171-2-003</v>
          </cell>
          <cell r="D92" t="str">
            <v>41170-02-0003-000</v>
          </cell>
          <cell r="H92" t="str">
            <v>GASTOS DE EJECUCION TRANSM. VEH. MOTOR</v>
          </cell>
        </row>
        <row r="93">
          <cell r="A93">
            <v>40802</v>
          </cell>
          <cell r="B93">
            <v>17204</v>
          </cell>
          <cell r="C93" t="str">
            <v>41171-2-004</v>
          </cell>
          <cell r="D93" t="str">
            <v>41170-02-0004-000</v>
          </cell>
          <cell r="H93" t="str">
            <v>DCTO ACCS IMPTO TRANSMISION X REQUERIMIENTO</v>
          </cell>
        </row>
        <row r="95">
          <cell r="B95">
            <v>173</v>
          </cell>
          <cell r="C95" t="str">
            <v>41171-3-000</v>
          </cell>
          <cell r="D95" t="str">
            <v>41170-03-0000-000</v>
          </cell>
          <cell r="G95" t="str">
            <v>ACCESORIOS IMPUESTO SOBRE NOMINAS</v>
          </cell>
        </row>
        <row r="96">
          <cell r="A96">
            <v>40201</v>
          </cell>
          <cell r="B96">
            <v>17301</v>
          </cell>
          <cell r="C96" t="str">
            <v>41171-3-001</v>
          </cell>
          <cell r="D96" t="str">
            <v>41170-03-0001-000</v>
          </cell>
          <cell r="H96" t="str">
            <v>RECARGOS IMPUESTO SOBRE NOMINAS FISCALIZADO</v>
          </cell>
        </row>
        <row r="97">
          <cell r="A97">
            <v>40204</v>
          </cell>
          <cell r="B97">
            <v>17302</v>
          </cell>
          <cell r="C97" t="str">
            <v>41171-3-002</v>
          </cell>
          <cell r="D97" t="str">
            <v>41170-03-0002-000</v>
          </cell>
          <cell r="H97" t="str">
            <v>RECARGOS IMPUESTO SOBRE NOMINAS</v>
          </cell>
        </row>
        <row r="98">
          <cell r="A98">
            <v>40211</v>
          </cell>
          <cell r="B98">
            <v>17303</v>
          </cell>
          <cell r="C98" t="str">
            <v>41171-3-003</v>
          </cell>
          <cell r="D98" t="str">
            <v>41170-03-0003-000</v>
          </cell>
          <cell r="H98" t="str">
            <v>SUBSIDIO DE RECARGOS DE IMPUESTO SOBRE NOMINAS</v>
          </cell>
        </row>
        <row r="99">
          <cell r="A99">
            <v>40305</v>
          </cell>
          <cell r="B99">
            <v>17304</v>
          </cell>
          <cell r="C99" t="str">
            <v>41171-3-004</v>
          </cell>
          <cell r="D99" t="str">
            <v>41170-03-0004-000</v>
          </cell>
          <cell r="H99" t="str">
            <v>SANCIONES IMPUESTO SOBRE NOMINAS</v>
          </cell>
        </row>
        <row r="100">
          <cell r="A100">
            <v>40311</v>
          </cell>
          <cell r="B100">
            <v>17305</v>
          </cell>
          <cell r="C100" t="str">
            <v>41171-3-005</v>
          </cell>
          <cell r="D100" t="str">
            <v>41170-03-0005-000</v>
          </cell>
          <cell r="H100" t="str">
            <v>CONDONACION DE SANCIONES DE IMPUESTO SOBRE NOMINAS</v>
          </cell>
        </row>
        <row r="101">
          <cell r="A101">
            <v>40503</v>
          </cell>
          <cell r="B101">
            <v>17306</v>
          </cell>
          <cell r="C101" t="str">
            <v>41171-3-006</v>
          </cell>
          <cell r="D101" t="str">
            <v>41170-03-0006-000</v>
          </cell>
          <cell r="H101" t="str">
            <v>GASTOS DE EJECUCION  IMPUESTO SOBRE NOMINAS</v>
          </cell>
        </row>
        <row r="102">
          <cell r="A102">
            <v>40113</v>
          </cell>
          <cell r="B102">
            <v>17307</v>
          </cell>
          <cell r="C102" t="str">
            <v>41171-3-007</v>
          </cell>
          <cell r="D102" t="str">
            <v>41170-03-0007-000</v>
          </cell>
          <cell r="H102" t="str">
            <v>MULTA POR AUTOCORRECCION IMPUESTO SOBRE NOMINAS FISCALIZADO</v>
          </cell>
        </row>
        <row r="103">
          <cell r="A103">
            <v>40114</v>
          </cell>
          <cell r="B103">
            <v>17308</v>
          </cell>
          <cell r="C103" t="str">
            <v>41171-3-008</v>
          </cell>
          <cell r="D103" t="str">
            <v>41170-03-0008-000</v>
          </cell>
          <cell r="H103" t="str">
            <v>MULTA POR DESACATO IMPUESTO SOBRE NOMINAS FISCALIZADO</v>
          </cell>
        </row>
        <row r="104">
          <cell r="A104">
            <v>40108</v>
          </cell>
          <cell r="B104">
            <v>17309</v>
          </cell>
          <cell r="C104" t="str">
            <v>41171-3-009</v>
          </cell>
          <cell r="D104" t="str">
            <v>41170-03-0009-000</v>
          </cell>
          <cell r="H104" t="str">
            <v>MULTAS POR INCUMPLIMIENTO DE REQUERIMIENTOS</v>
          </cell>
        </row>
        <row r="105">
          <cell r="A105">
            <v>40801</v>
          </cell>
          <cell r="B105">
            <v>17310</v>
          </cell>
          <cell r="C105" t="str">
            <v>41171-3-010</v>
          </cell>
          <cell r="D105" t="str">
            <v>41170-03-0010-000</v>
          </cell>
          <cell r="H105" t="str">
            <v>DESCUENTO ACCS IMPTO NOMINAS POR CREDITO</v>
          </cell>
        </row>
        <row r="106">
          <cell r="A106">
            <v>40817</v>
          </cell>
          <cell r="B106">
            <v>17311</v>
          </cell>
          <cell r="C106" t="str">
            <v>41171-3-011</v>
          </cell>
          <cell r="D106" t="str">
            <v>41170-03-0011-000</v>
          </cell>
          <cell r="H106" t="str">
            <v>DESCTO ACCS SANCIONES IMPTO NOMINA</v>
          </cell>
        </row>
        <row r="107">
          <cell r="A107">
            <v>40306</v>
          </cell>
          <cell r="B107">
            <v>17312</v>
          </cell>
          <cell r="C107" t="str">
            <v>41171-3-012</v>
          </cell>
          <cell r="D107" t="str">
            <v>41170-03-0012-000</v>
          </cell>
          <cell r="H107" t="str">
            <v>DESC.S/SANCION DE IMPUESTO SOBRE NOMINAS</v>
          </cell>
        </row>
        <row r="109">
          <cell r="B109">
            <v>174</v>
          </cell>
          <cell r="C109" t="str">
            <v>41171-4-000</v>
          </cell>
          <cell r="D109" t="str">
            <v>41170-04-0000-000</v>
          </cell>
          <cell r="G109" t="str">
            <v>ACCESORIOS IMPUESTO SOBRE TENENCIA LHE</v>
          </cell>
        </row>
        <row r="110">
          <cell r="A110">
            <v>14002</v>
          </cell>
          <cell r="B110">
            <v>17401</v>
          </cell>
          <cell r="C110" t="str">
            <v>41171-4-001</v>
          </cell>
          <cell r="D110" t="str">
            <v>41170-04-0001-000</v>
          </cell>
          <cell r="H110" t="str">
            <v>RECARGOS IMP.S/TENENCIA LHE AUTOS PASAJEROS</v>
          </cell>
        </row>
        <row r="111">
          <cell r="A111">
            <v>14005</v>
          </cell>
          <cell r="B111">
            <v>17402</v>
          </cell>
          <cell r="C111" t="str">
            <v>41171-4-002</v>
          </cell>
          <cell r="D111" t="str">
            <v>41170-04-0002-000</v>
          </cell>
          <cell r="H111" t="str">
            <v>RECARGOS IST LHE AUTOS PASAJEROS REZAGO</v>
          </cell>
        </row>
        <row r="112">
          <cell r="A112">
            <v>14007</v>
          </cell>
          <cell r="B112">
            <v>17403</v>
          </cell>
          <cell r="C112" t="str">
            <v>41171-4-003</v>
          </cell>
          <cell r="D112" t="str">
            <v>41170-04-0003-000</v>
          </cell>
          <cell r="H112" t="str">
            <v>MULTAS IST LHE AUTOS PASAJEROS</v>
          </cell>
        </row>
        <row r="113">
          <cell r="A113">
            <v>14008</v>
          </cell>
          <cell r="B113">
            <v>17404</v>
          </cell>
          <cell r="C113" t="str">
            <v>41171-4-004</v>
          </cell>
          <cell r="D113" t="str">
            <v>41170-04-0004-000</v>
          </cell>
          <cell r="H113" t="str">
            <v>MULTAS IST LHE AUTOS PASAJEROS REZAGO</v>
          </cell>
        </row>
        <row r="114">
          <cell r="A114">
            <v>14009</v>
          </cell>
          <cell r="B114">
            <v>17405</v>
          </cell>
          <cell r="C114" t="str">
            <v>41171-4-005</v>
          </cell>
          <cell r="D114" t="str">
            <v>41170-04-0005-000</v>
          </cell>
          <cell r="H114" t="str">
            <v>GASTOS DE EJECUCION IST LHE AUTOS PASAJEROS</v>
          </cell>
        </row>
        <row r="115">
          <cell r="A115">
            <v>14010</v>
          </cell>
          <cell r="B115">
            <v>17406</v>
          </cell>
          <cell r="C115" t="str">
            <v>41171-4-006</v>
          </cell>
          <cell r="D115" t="str">
            <v>41170-04-0006-000</v>
          </cell>
          <cell r="H115" t="str">
            <v>GASTOS DE EJECUCION IST LHE AUTOS PASAJEROS REZAGO</v>
          </cell>
        </row>
        <row r="116">
          <cell r="A116">
            <v>14012</v>
          </cell>
          <cell r="B116">
            <v>17407</v>
          </cell>
          <cell r="C116" t="str">
            <v>41171-4-007</v>
          </cell>
          <cell r="D116" t="str">
            <v>41170-04-0007-000</v>
          </cell>
          <cell r="H116" t="str">
            <v>RECARGOS IST LHE AUTOS CARGA</v>
          </cell>
        </row>
        <row r="117">
          <cell r="A117">
            <v>14015</v>
          </cell>
          <cell r="B117">
            <v>17408</v>
          </cell>
          <cell r="C117" t="str">
            <v>41171-4-008</v>
          </cell>
          <cell r="D117" t="str">
            <v>41170-04-0008-000</v>
          </cell>
          <cell r="H117" t="str">
            <v>RECARGOS IST LHE AUTOS CARGA REZAGO</v>
          </cell>
        </row>
        <row r="118">
          <cell r="A118">
            <v>14017</v>
          </cell>
          <cell r="B118">
            <v>17409</v>
          </cell>
          <cell r="C118" t="str">
            <v>41171-4-009</v>
          </cell>
          <cell r="D118" t="str">
            <v>41170-04-0009-000</v>
          </cell>
          <cell r="H118" t="str">
            <v>MULTAS IST LHE AUTOS CARGA</v>
          </cell>
        </row>
        <row r="119">
          <cell r="A119">
            <v>14018</v>
          </cell>
          <cell r="B119">
            <v>17410</v>
          </cell>
          <cell r="C119" t="str">
            <v>41171-4-010</v>
          </cell>
          <cell r="D119" t="str">
            <v>41170-04-0010-000</v>
          </cell>
          <cell r="H119" t="str">
            <v>MULTAS IST LHE AUTOS CARGA REZAGO</v>
          </cell>
        </row>
        <row r="120">
          <cell r="A120">
            <v>14019</v>
          </cell>
          <cell r="B120">
            <v>17411</v>
          </cell>
          <cell r="C120" t="str">
            <v>41171-4-011</v>
          </cell>
          <cell r="D120" t="str">
            <v>41170-04-0011-000</v>
          </cell>
          <cell r="H120" t="str">
            <v>GASTOS DE EJECUCION IST LHE AUTOS CARGA</v>
          </cell>
        </row>
        <row r="121">
          <cell r="A121">
            <v>14020</v>
          </cell>
          <cell r="B121">
            <v>17412</v>
          </cell>
          <cell r="C121" t="str">
            <v>41171-4-012</v>
          </cell>
          <cell r="D121" t="str">
            <v>41170-04-0012-000</v>
          </cell>
          <cell r="H121" t="str">
            <v>GASTOS DE EJECUCION IST LHE AUTOS CARGA REZAGO</v>
          </cell>
        </row>
        <row r="122">
          <cell r="A122">
            <v>14022</v>
          </cell>
          <cell r="B122">
            <v>17413</v>
          </cell>
          <cell r="C122" t="str">
            <v>41171-4-013</v>
          </cell>
          <cell r="D122" t="str">
            <v>41170-04-0013-000</v>
          </cell>
          <cell r="H122" t="str">
            <v>RECARGOS IST LHE MOTOCICLETAS</v>
          </cell>
        </row>
        <row r="123">
          <cell r="A123">
            <v>14024</v>
          </cell>
          <cell r="B123">
            <v>17414</v>
          </cell>
          <cell r="C123" t="str">
            <v>41171-4-014</v>
          </cell>
          <cell r="D123" t="str">
            <v>41170-04-0014-000</v>
          </cell>
          <cell r="H123" t="str">
            <v>GASTOS DE EJECUCION IST LHE MOTOCICLETAS</v>
          </cell>
        </row>
        <row r="124">
          <cell r="A124">
            <v>14025</v>
          </cell>
          <cell r="B124">
            <v>17415</v>
          </cell>
          <cell r="C124" t="str">
            <v>41171-4-015</v>
          </cell>
          <cell r="D124" t="str">
            <v>41170-04-0015-000</v>
          </cell>
          <cell r="H124" t="str">
            <v>MULTAS IST LHE MOTOCICLETAS</v>
          </cell>
        </row>
        <row r="125">
          <cell r="A125">
            <v>14027</v>
          </cell>
          <cell r="B125">
            <v>17416</v>
          </cell>
          <cell r="C125" t="str">
            <v>41171-4-016</v>
          </cell>
          <cell r="D125" t="str">
            <v>41170-04-0016-000</v>
          </cell>
          <cell r="H125" t="str">
            <v>RECARGOS IST LHE MOTOCICLETAS REZAGO</v>
          </cell>
        </row>
        <row r="126">
          <cell r="A126">
            <v>14029</v>
          </cell>
          <cell r="B126">
            <v>17417</v>
          </cell>
          <cell r="C126" t="str">
            <v>41171-4-017</v>
          </cell>
          <cell r="D126" t="str">
            <v>41170-04-0017-000</v>
          </cell>
          <cell r="H126" t="str">
            <v>GASTOS DE EJECUCION IST LHE MOTOCICLETAS REZAGO</v>
          </cell>
        </row>
        <row r="127">
          <cell r="A127">
            <v>14030</v>
          </cell>
          <cell r="B127">
            <v>17418</v>
          </cell>
          <cell r="C127" t="str">
            <v>41171-4-018</v>
          </cell>
          <cell r="D127" t="str">
            <v>41170-04-0018-000</v>
          </cell>
          <cell r="H127" t="str">
            <v>MULTAS IST LHE MOTOCICLETAS REZAGO</v>
          </cell>
        </row>
        <row r="128">
          <cell r="A128">
            <v>14032</v>
          </cell>
          <cell r="B128">
            <v>17419</v>
          </cell>
          <cell r="C128" t="str">
            <v>41171-4-019</v>
          </cell>
          <cell r="D128" t="str">
            <v>41170-04-0019-000</v>
          </cell>
          <cell r="H128" t="str">
            <v>RECARGOS IST LHE AERONAVES</v>
          </cell>
        </row>
        <row r="129">
          <cell r="A129">
            <v>14035</v>
          </cell>
          <cell r="B129">
            <v>17420</v>
          </cell>
          <cell r="C129" t="str">
            <v>41171-4-020</v>
          </cell>
          <cell r="D129" t="str">
            <v>41170-04-0020-000</v>
          </cell>
          <cell r="H129" t="str">
            <v>RECARGOS IST LHE AERONAVES REZAGO</v>
          </cell>
        </row>
        <row r="130">
          <cell r="A130">
            <v>14037</v>
          </cell>
          <cell r="B130">
            <v>17421</v>
          </cell>
          <cell r="C130" t="str">
            <v>41171-4-021</v>
          </cell>
          <cell r="D130" t="str">
            <v>41170-04-0021-000</v>
          </cell>
          <cell r="H130" t="str">
            <v>MULTAS IST LHE AERONAVES</v>
          </cell>
        </row>
        <row r="131">
          <cell r="A131">
            <v>14038</v>
          </cell>
          <cell r="B131">
            <v>17422</v>
          </cell>
          <cell r="C131" t="str">
            <v>41171-4-022</v>
          </cell>
          <cell r="D131" t="str">
            <v>41170-04-0022-000</v>
          </cell>
          <cell r="H131" t="str">
            <v>MULTAS IST LHE AERONAVES REZAGO</v>
          </cell>
        </row>
        <row r="132">
          <cell r="A132">
            <v>14039</v>
          </cell>
          <cell r="B132">
            <v>17423</v>
          </cell>
          <cell r="C132" t="str">
            <v>41171-4-023</v>
          </cell>
          <cell r="D132" t="str">
            <v>41170-04-0023-000</v>
          </cell>
          <cell r="H132" t="str">
            <v>GASTOS DE EJECUCION IST LHE AERONAVES</v>
          </cell>
        </row>
        <row r="133">
          <cell r="A133">
            <v>14040</v>
          </cell>
          <cell r="B133">
            <v>17424</v>
          </cell>
          <cell r="C133" t="str">
            <v>41171-4-024</v>
          </cell>
          <cell r="D133" t="str">
            <v>41170-04-0024-000</v>
          </cell>
          <cell r="H133" t="str">
            <v>GASTOS DE EJECUCION IST LHE AERONAVES REZAGO</v>
          </cell>
        </row>
        <row r="134">
          <cell r="A134">
            <v>14042</v>
          </cell>
          <cell r="B134">
            <v>17425</v>
          </cell>
          <cell r="C134" t="str">
            <v>41171-4-025</v>
          </cell>
          <cell r="D134" t="str">
            <v>41170-04-0025-000</v>
          </cell>
          <cell r="H134" t="str">
            <v>RECARGOS IST LHE EMBARCACIONES</v>
          </cell>
        </row>
        <row r="135">
          <cell r="A135">
            <v>14045</v>
          </cell>
          <cell r="B135">
            <v>17426</v>
          </cell>
          <cell r="C135" t="str">
            <v>41171-4-026</v>
          </cell>
          <cell r="D135" t="str">
            <v>41170-04-0026-000</v>
          </cell>
          <cell r="H135" t="str">
            <v>RECARGOS IST LHE EMBARCACIONES REZAGO</v>
          </cell>
        </row>
        <row r="136">
          <cell r="A136">
            <v>14047</v>
          </cell>
          <cell r="B136">
            <v>17427</v>
          </cell>
          <cell r="C136" t="str">
            <v>41171-4-027</v>
          </cell>
          <cell r="D136" t="str">
            <v>41170-04-0027-000</v>
          </cell>
          <cell r="H136" t="str">
            <v>MULTAS IST LHE EMBARCACIONES</v>
          </cell>
        </row>
        <row r="137">
          <cell r="A137">
            <v>14048</v>
          </cell>
          <cell r="B137">
            <v>17428</v>
          </cell>
          <cell r="C137" t="str">
            <v>41171-4-028</v>
          </cell>
          <cell r="D137" t="str">
            <v>41170-04-0028-000</v>
          </cell>
          <cell r="H137" t="str">
            <v>MULTAS IST LHE EMBARCACIONES REZAGO</v>
          </cell>
        </row>
        <row r="138">
          <cell r="A138">
            <v>14049</v>
          </cell>
          <cell r="B138">
            <v>17429</v>
          </cell>
          <cell r="C138" t="str">
            <v>41171-4-029</v>
          </cell>
          <cell r="D138" t="str">
            <v>41170-04-0029-000</v>
          </cell>
          <cell r="H138" t="str">
            <v>GASTOS DE EJECUCION IST LHE EMBARCACIONES</v>
          </cell>
        </row>
        <row r="139">
          <cell r="A139">
            <v>14050</v>
          </cell>
          <cell r="B139">
            <v>17430</v>
          </cell>
          <cell r="C139" t="str">
            <v>41171-4-030</v>
          </cell>
          <cell r="D139" t="str">
            <v>41170-04-0030-000</v>
          </cell>
          <cell r="H139" t="str">
            <v>GASTOS DE EJECUCION IST LHE EMBARCACIONES REZAGO</v>
          </cell>
        </row>
        <row r="141">
          <cell r="B141">
            <v>175</v>
          </cell>
          <cell r="C141" t="str">
            <v>41171-5-000</v>
          </cell>
          <cell r="D141" t="str">
            <v>41170-05-0000-000</v>
          </cell>
          <cell r="G141" t="str">
            <v>DESCUENTOS ACCESORIOS ESTATALES</v>
          </cell>
        </row>
        <row r="142">
          <cell r="A142">
            <v>13103</v>
          </cell>
          <cell r="B142">
            <v>17501</v>
          </cell>
          <cell r="C142" t="str">
            <v>41171-5-001</v>
          </cell>
          <cell r="D142" t="str">
            <v>41170-05-0001-000</v>
          </cell>
          <cell r="H142" t="str">
            <v>DESCUENTOS ACCESORIOS ESTATALES</v>
          </cell>
        </row>
        <row r="144">
          <cell r="B144">
            <v>18</v>
          </cell>
          <cell r="C144" t="str">
            <v>41191-0-000</v>
          </cell>
          <cell r="D144" t="str">
            <v>41190-00-0000-000</v>
          </cell>
          <cell r="F144" t="str">
            <v>OTROS IMPUESTOS</v>
          </cell>
        </row>
        <row r="146">
          <cell r="B146">
            <v>19</v>
          </cell>
          <cell r="C146" t="str">
            <v>41911-0-000</v>
          </cell>
          <cell r="D146" t="str">
            <v>41910-00-0000-000</v>
          </cell>
          <cell r="F146" t="str">
            <v xml:space="preserve">IMPUESTOS NO COMPRENDIDOS EN LAS FRACCIONES DE LA LEY </v>
          </cell>
        </row>
        <row r="147">
          <cell r="F147" t="str">
            <v xml:space="preserve">DE INGRESOS CAUSADAS EN EJERCICIOS FISCALES ANTERIORES </v>
          </cell>
        </row>
        <row r="148">
          <cell r="F148" t="str">
            <v>PENDIENTES DE LIQUIDACION O PAGO</v>
          </cell>
        </row>
        <row r="149">
          <cell r="B149">
            <v>2</v>
          </cell>
          <cell r="C149" t="str">
            <v>41200-0-000</v>
          </cell>
          <cell r="D149" t="str">
            <v>41200-00-0000-000</v>
          </cell>
          <cell r="E149" t="str">
            <v>CUOTAS Y APORTACIONES DE SEGURIDAD SOCIAL</v>
          </cell>
        </row>
        <row r="151">
          <cell r="B151">
            <v>21</v>
          </cell>
          <cell r="C151" t="str">
            <v>41211-0-000</v>
          </cell>
          <cell r="D151" t="str">
            <v>41210-00-0000-000</v>
          </cell>
          <cell r="F151" t="str">
            <v>APORTACIONES PARA FONDOS DE VIVIENDA</v>
          </cell>
        </row>
        <row r="153">
          <cell r="B153">
            <v>22</v>
          </cell>
          <cell r="C153" t="str">
            <v>41221-0-000</v>
          </cell>
          <cell r="D153" t="str">
            <v>41220-00-0000-000</v>
          </cell>
          <cell r="F153" t="str">
            <v>CUOTAS PARA EL SEGURO SOCIAL</v>
          </cell>
        </row>
        <row r="155">
          <cell r="B155">
            <v>23</v>
          </cell>
          <cell r="C155" t="str">
            <v>41231-0-000</v>
          </cell>
          <cell r="D155" t="str">
            <v>41230-00-0000-000</v>
          </cell>
          <cell r="F155" t="str">
            <v>CUOTAS DE AHORRO PARA EL RETIRO</v>
          </cell>
        </row>
        <row r="157">
          <cell r="B157">
            <v>24</v>
          </cell>
          <cell r="C157" t="str">
            <v>41291-0-000</v>
          </cell>
          <cell r="D157" t="str">
            <v>41290-00-0000-000</v>
          </cell>
          <cell r="F157" t="str">
            <v>OTRAS CUOTAS Y APORTACIONES PARA LA SEGURIDAD SOCIAL</v>
          </cell>
        </row>
        <row r="159">
          <cell r="B159">
            <v>25</v>
          </cell>
          <cell r="C159" t="str">
            <v>41241-0-000</v>
          </cell>
          <cell r="D159" t="str">
            <v>41240-00-0000-000</v>
          </cell>
          <cell r="F159" t="str">
            <v>ACCESORIOS</v>
          </cell>
        </row>
        <row r="161">
          <cell r="B161">
            <v>3</v>
          </cell>
          <cell r="C161" t="str">
            <v>41300-0-000</v>
          </cell>
          <cell r="D161" t="str">
            <v>41300-00-0000-000</v>
          </cell>
          <cell r="E161" t="str">
            <v>CONTRIBUCIONES DE MEJORAS</v>
          </cell>
        </row>
        <row r="163">
          <cell r="B163">
            <v>31</v>
          </cell>
          <cell r="C163" t="str">
            <v>41311-0-000</v>
          </cell>
          <cell r="D163" t="str">
            <v>41310-00-0000-000</v>
          </cell>
          <cell r="F163" t="str">
            <v>CONTRIBUCION DE MEJORAS POR OBRAS PUBLICAS</v>
          </cell>
        </row>
        <row r="165">
          <cell r="B165">
            <v>39</v>
          </cell>
          <cell r="C165" t="str">
            <v>41921-0-000</v>
          </cell>
          <cell r="D165" t="str">
            <v>41920-00-0000-000</v>
          </cell>
          <cell r="F165" t="str">
            <v xml:space="preserve">CONTRIBUCIONES DE MEJORAS NO COMPRENDIDAS EN LAS FRACCIONES DE </v>
          </cell>
        </row>
        <row r="166">
          <cell r="F166" t="str">
            <v>LA LEY DE INGRESOS CAUSADAS EN EJERCICIOS FISCALES ANTERIORES</v>
          </cell>
        </row>
        <row r="167">
          <cell r="F167" t="str">
            <v>PENDIENTES DE LIQUIDACION O PAGO</v>
          </cell>
        </row>
        <row r="169">
          <cell r="B169">
            <v>4</v>
          </cell>
          <cell r="C169" t="str">
            <v>41400-0-000</v>
          </cell>
          <cell r="D169" t="str">
            <v>41400-00-0000-000</v>
          </cell>
          <cell r="E169" t="str">
            <v>DERECHOS</v>
          </cell>
        </row>
        <row r="170">
          <cell r="B170">
            <v>41</v>
          </cell>
          <cell r="C170" t="str">
            <v>41411-0-000</v>
          </cell>
          <cell r="D170" t="str">
            <v>41410-00-0000-000</v>
          </cell>
          <cell r="F170" t="str">
            <v>DERECHOS POR EL USO, GOCE, APROVECHAMIENTOS O EXPLOTACION DE BIENES DE DOMINIO PUBLICO</v>
          </cell>
        </row>
        <row r="173">
          <cell r="B173">
            <v>42</v>
          </cell>
          <cell r="C173" t="str">
            <v>41421-0-000</v>
          </cell>
          <cell r="D173" t="str">
            <v>41420-00-0000-000</v>
          </cell>
          <cell r="F173" t="str">
            <v>DERECHOS A LOS HIDROCARBUROS</v>
          </cell>
        </row>
        <row r="176">
          <cell r="B176">
            <v>43</v>
          </cell>
          <cell r="C176" t="str">
            <v>41431-0-000</v>
          </cell>
          <cell r="D176" t="str">
            <v>41430-00-0000-000</v>
          </cell>
          <cell r="F176" t="str">
            <v>DERECHOS POR PRESTACION DE SERVICIOS</v>
          </cell>
        </row>
        <row r="177">
          <cell r="B177">
            <v>431</v>
          </cell>
          <cell r="C177" t="str">
            <v>41431-1-000</v>
          </cell>
          <cell r="D177" t="str">
            <v>41430-01-0000-000</v>
          </cell>
          <cell r="G177" t="str">
            <v>DERECHOS SERVICIOS DIRECC.ACRED.CERTIF.Y CONTROL ESCOLAR (SEP)</v>
          </cell>
        </row>
        <row r="178">
          <cell r="A178">
            <v>20201</v>
          </cell>
          <cell r="B178">
            <v>43101</v>
          </cell>
          <cell r="C178" t="str">
            <v>41431-1-001</v>
          </cell>
          <cell r="D178" t="str">
            <v>41430-01-0001-000</v>
          </cell>
          <cell r="H178" t="str">
            <v>DUPLICADOS DE ESCUELAS COMERCIALES</v>
          </cell>
        </row>
        <row r="179">
          <cell r="A179">
            <v>20202</v>
          </cell>
          <cell r="B179">
            <v>43102</v>
          </cell>
          <cell r="C179" t="str">
            <v>41431-1-002</v>
          </cell>
          <cell r="D179" t="str">
            <v>41430-01-0002-000</v>
          </cell>
          <cell r="H179" t="str">
            <v>DUPLICADOS DE ESCUELAS PRIMARIAS</v>
          </cell>
        </row>
        <row r="180">
          <cell r="A180">
            <v>20203</v>
          </cell>
          <cell r="B180">
            <v>43103</v>
          </cell>
          <cell r="C180" t="str">
            <v>41431-1-003</v>
          </cell>
          <cell r="D180" t="str">
            <v>41430-01-0003-000</v>
          </cell>
          <cell r="H180" t="str">
            <v>DUPLICADOS DE ESCUELAS SECUNDARIAS</v>
          </cell>
        </row>
        <row r="181">
          <cell r="A181">
            <v>20204</v>
          </cell>
          <cell r="B181">
            <v>43104</v>
          </cell>
          <cell r="C181" t="str">
            <v>41431-1-004</v>
          </cell>
          <cell r="D181" t="str">
            <v>41430-01-0004-000</v>
          </cell>
          <cell r="H181" t="str">
            <v>CONSTANCIA SERV.SOCIAL Y CONST.DE ESTUDIO</v>
          </cell>
        </row>
        <row r="182">
          <cell r="A182">
            <v>20205</v>
          </cell>
          <cell r="B182">
            <v>43105</v>
          </cell>
          <cell r="C182" t="str">
            <v>41431-1-005</v>
          </cell>
          <cell r="D182" t="str">
            <v>41430-01-0005-000</v>
          </cell>
          <cell r="H182" t="str">
            <v>CERTIF.ESC.TEC.LIC.NORMAL.PREP.ENF.Y TIT.PROF</v>
          </cell>
        </row>
        <row r="183">
          <cell r="A183">
            <v>20206</v>
          </cell>
          <cell r="B183">
            <v>43106</v>
          </cell>
          <cell r="C183" t="str">
            <v>41431-1-006</v>
          </cell>
          <cell r="D183" t="str">
            <v>41430-01-0006-000</v>
          </cell>
          <cell r="H183" t="str">
            <v>DUPLICADOS DE PREESCOLAR</v>
          </cell>
        </row>
        <row r="184">
          <cell r="A184">
            <v>20207</v>
          </cell>
          <cell r="B184">
            <v>43107</v>
          </cell>
          <cell r="C184" t="str">
            <v>41431-1-007</v>
          </cell>
          <cell r="D184" t="str">
            <v>41430-01-0007-000</v>
          </cell>
          <cell r="H184" t="str">
            <v>EQUIVALENCIAS Y REVALIDACIONES CED PROF</v>
          </cell>
        </row>
        <row r="185">
          <cell r="A185">
            <v>20208</v>
          </cell>
          <cell r="B185">
            <v>43108</v>
          </cell>
          <cell r="C185" t="str">
            <v>41431-1-008</v>
          </cell>
          <cell r="D185" t="str">
            <v>41430-01-0008-000</v>
          </cell>
          <cell r="H185" t="str">
            <v>SUBSIDIOS DE SERVICIOS DE EDUCACION</v>
          </cell>
        </row>
        <row r="186">
          <cell r="A186">
            <v>20209</v>
          </cell>
          <cell r="B186">
            <v>43109</v>
          </cell>
          <cell r="C186" t="str">
            <v>41431-1-009</v>
          </cell>
          <cell r="D186" t="str">
            <v>41430-01-0009-000</v>
          </cell>
          <cell r="H186" t="str">
            <v>LEGALIZACION DE TRAN. TITULO PROFESIONAL</v>
          </cell>
        </row>
        <row r="187">
          <cell r="A187">
            <v>20210</v>
          </cell>
          <cell r="B187">
            <v>43110</v>
          </cell>
          <cell r="C187" t="str">
            <v>41431-1-010</v>
          </cell>
          <cell r="D187" t="str">
            <v>41430-01-0010-000</v>
          </cell>
          <cell r="H187" t="str">
            <v>LEGALIZACION de Trans.Titutlos Tec.y/o Enfermeria</v>
          </cell>
        </row>
        <row r="188">
          <cell r="A188">
            <v>20211</v>
          </cell>
          <cell r="B188">
            <v>43111</v>
          </cell>
          <cell r="C188" t="str">
            <v>41431-1-011</v>
          </cell>
          <cell r="D188" t="str">
            <v>41430-01-0011-000</v>
          </cell>
          <cell r="H188" t="str">
            <v>LEGALIZACION Tran. Acta d/ examen Prof. d/Gdo.Tec.</v>
          </cell>
        </row>
        <row r="189">
          <cell r="A189">
            <v>20212</v>
          </cell>
          <cell r="B189">
            <v>43112</v>
          </cell>
          <cell r="C189" t="str">
            <v>41431-1-012</v>
          </cell>
          <cell r="D189" t="str">
            <v>41430-01-0012-000</v>
          </cell>
          <cell r="H189" t="str">
            <v>LEGALIZACION Tans. Acta d/examen d/enferm. Y Tec.</v>
          </cell>
        </row>
        <row r="191">
          <cell r="B191">
            <v>432</v>
          </cell>
          <cell r="C191" t="str">
            <v>41431-2-000</v>
          </cell>
          <cell r="D191" t="str">
            <v>41430-02-0000-000</v>
          </cell>
          <cell r="G191" t="str">
            <v>DERECHOS SERVICIOS DIRECCION DE CATASTRO (SGG)</v>
          </cell>
        </row>
        <row r="192">
          <cell r="A192">
            <v>20410</v>
          </cell>
          <cell r="B192">
            <v>43201</v>
          </cell>
          <cell r="C192" t="str">
            <v>41431-2-001</v>
          </cell>
          <cell r="D192" t="str">
            <v>41430-02-0001-000</v>
          </cell>
          <cell r="H192" t="str">
            <v>CAMBIO DE PROYECTO DE CONSTRUCCION</v>
          </cell>
        </row>
        <row r="193">
          <cell r="A193">
            <v>20411</v>
          </cell>
          <cell r="B193">
            <v>43202</v>
          </cell>
          <cell r="C193" t="str">
            <v>41431-2-002</v>
          </cell>
          <cell r="D193" t="str">
            <v>41430-02-0002-000</v>
          </cell>
          <cell r="H193" t="str">
            <v>INFORMATIVO DE VALOR CATASTRAL</v>
          </cell>
        </row>
        <row r="194">
          <cell r="A194">
            <v>20412</v>
          </cell>
          <cell r="B194">
            <v>43203</v>
          </cell>
          <cell r="C194" t="str">
            <v>41431-2-003</v>
          </cell>
          <cell r="D194" t="str">
            <v>41430-02-0003-000</v>
          </cell>
          <cell r="H194" t="str">
            <v>AVALUO DE LA SEDUE</v>
          </cell>
        </row>
        <row r="195">
          <cell r="A195">
            <v>20413</v>
          </cell>
          <cell r="B195">
            <v>43204</v>
          </cell>
          <cell r="C195" t="str">
            <v>41431-2-004</v>
          </cell>
          <cell r="D195" t="str">
            <v>41430-02-0004-000</v>
          </cell>
          <cell r="H195" t="str">
            <v>AVALUO CATASTRAL</v>
          </cell>
        </row>
        <row r="196">
          <cell r="A196">
            <v>20414</v>
          </cell>
          <cell r="B196">
            <v>43205</v>
          </cell>
          <cell r="C196" t="str">
            <v>41431-2-005</v>
          </cell>
          <cell r="D196" t="str">
            <v>41430-02-0005-000</v>
          </cell>
          <cell r="H196" t="str">
            <v>CERTIFICACION DE NO INSCRIPCION CATASTRAL</v>
          </cell>
        </row>
        <row r="197">
          <cell r="A197">
            <v>20415</v>
          </cell>
          <cell r="B197">
            <v>43206</v>
          </cell>
          <cell r="C197" t="str">
            <v>41431-2-006</v>
          </cell>
          <cell r="D197" t="str">
            <v>41430-02-0006-000</v>
          </cell>
          <cell r="H197" t="str">
            <v xml:space="preserve">CERTIFICACIONES </v>
          </cell>
        </row>
        <row r="198">
          <cell r="A198">
            <v>20416</v>
          </cell>
          <cell r="B198">
            <v>43207</v>
          </cell>
          <cell r="C198" t="str">
            <v>41431-2-007</v>
          </cell>
          <cell r="D198" t="str">
            <v>41430-02-0007-000</v>
          </cell>
          <cell r="H198" t="str">
            <v>ACLARACIONES</v>
          </cell>
        </row>
        <row r="199">
          <cell r="A199">
            <v>20417</v>
          </cell>
          <cell r="B199">
            <v>43208</v>
          </cell>
          <cell r="C199" t="str">
            <v>41431-2-008</v>
          </cell>
          <cell r="D199" t="str">
            <v>41430-02-0008-000</v>
          </cell>
          <cell r="H199" t="str">
            <v>INFORMACION Y UBICACIÓN DE PREDIOS</v>
          </cell>
        </row>
        <row r="200">
          <cell r="A200">
            <v>20418</v>
          </cell>
          <cell r="B200">
            <v>43209</v>
          </cell>
          <cell r="C200" t="str">
            <v>41431-2-009</v>
          </cell>
          <cell r="D200" t="str">
            <v>41430-02-0009-000</v>
          </cell>
          <cell r="H200" t="str">
            <v>RECTIFICACIONES</v>
          </cell>
        </row>
        <row r="201">
          <cell r="A201">
            <v>20419</v>
          </cell>
          <cell r="B201">
            <v>43210</v>
          </cell>
          <cell r="C201" t="str">
            <v>41431-2-010</v>
          </cell>
          <cell r="D201" t="str">
            <v>41430-02-0010-000</v>
          </cell>
          <cell r="H201" t="str">
            <v>PLANOS DE NUEVAS CONTRUCCIONES</v>
          </cell>
        </row>
        <row r="202">
          <cell r="A202">
            <v>20420</v>
          </cell>
          <cell r="B202">
            <v>43211</v>
          </cell>
          <cell r="C202" t="str">
            <v>41431-2-011</v>
          </cell>
          <cell r="D202" t="str">
            <v>41430-02-0011-000</v>
          </cell>
          <cell r="H202" t="str">
            <v>REGULARIZACION DE CONSTRUCCIONES</v>
          </cell>
        </row>
        <row r="203">
          <cell r="A203">
            <v>20421</v>
          </cell>
          <cell r="B203">
            <v>43212</v>
          </cell>
          <cell r="C203" t="str">
            <v>41431-2-012</v>
          </cell>
          <cell r="D203" t="str">
            <v>41430-02-0012-000</v>
          </cell>
          <cell r="H203" t="str">
            <v>PLANO DE FRACCIONAMIENTO</v>
          </cell>
        </row>
        <row r="204">
          <cell r="A204">
            <v>20422</v>
          </cell>
          <cell r="B204">
            <v>43213</v>
          </cell>
          <cell r="C204" t="str">
            <v>41431-2-013</v>
          </cell>
          <cell r="D204" t="str">
            <v>41430-02-0013-000</v>
          </cell>
          <cell r="H204" t="str">
            <v>SUBDIVISIONES Y FUSIONES</v>
          </cell>
        </row>
        <row r="205">
          <cell r="A205">
            <v>20423</v>
          </cell>
          <cell r="B205">
            <v>43214</v>
          </cell>
          <cell r="C205" t="str">
            <v>41431-2-014</v>
          </cell>
          <cell r="D205" t="str">
            <v>41430-02-0014-000</v>
          </cell>
          <cell r="H205" t="str">
            <v>DESGLOSES</v>
          </cell>
        </row>
        <row r="206">
          <cell r="A206">
            <v>20424</v>
          </cell>
          <cell r="B206">
            <v>43215</v>
          </cell>
          <cell r="C206" t="str">
            <v>41431-2-015</v>
          </cell>
          <cell r="D206" t="str">
            <v>41430-02-0015-000</v>
          </cell>
          <cell r="H206" t="str">
            <v>RELOTIFICACIONES</v>
          </cell>
        </row>
        <row r="207">
          <cell r="A207">
            <v>20425</v>
          </cell>
          <cell r="B207">
            <v>43216</v>
          </cell>
          <cell r="C207" t="str">
            <v>41431-2-016</v>
          </cell>
          <cell r="D207" t="str">
            <v>41430-02-0016-000</v>
          </cell>
          <cell r="H207" t="str">
            <v>RESELLOS</v>
          </cell>
        </row>
        <row r="208">
          <cell r="A208">
            <v>20426</v>
          </cell>
          <cell r="B208">
            <v>43217</v>
          </cell>
          <cell r="C208" t="str">
            <v>41431-2-017</v>
          </cell>
          <cell r="D208" t="str">
            <v>41430-02-0017-000</v>
          </cell>
          <cell r="H208" t="str">
            <v>ALTAS</v>
          </cell>
        </row>
        <row r="209">
          <cell r="A209">
            <v>20427</v>
          </cell>
          <cell r="B209">
            <v>43218</v>
          </cell>
          <cell r="C209" t="str">
            <v>41431-2-018</v>
          </cell>
          <cell r="D209" t="str">
            <v>41430-02-0018-000</v>
          </cell>
          <cell r="H209" t="str">
            <v>OTROS</v>
          </cell>
        </row>
        <row r="210">
          <cell r="A210">
            <v>20428</v>
          </cell>
          <cell r="B210">
            <v>43219</v>
          </cell>
          <cell r="C210" t="str">
            <v>41431-2-019</v>
          </cell>
          <cell r="D210" t="str">
            <v>41430-02-0019-000</v>
          </cell>
          <cell r="H210" t="str">
            <v>CONDOMINIO</v>
          </cell>
        </row>
        <row r="211">
          <cell r="A211">
            <v>20429</v>
          </cell>
          <cell r="B211">
            <v>43220</v>
          </cell>
          <cell r="C211" t="str">
            <v>41431-2-020</v>
          </cell>
          <cell r="D211" t="str">
            <v>41430-02-0020-000</v>
          </cell>
          <cell r="H211" t="str">
            <v>NUMERACION</v>
          </cell>
        </row>
        <row r="212">
          <cell r="A212">
            <v>20430</v>
          </cell>
          <cell r="B212">
            <v>43221</v>
          </cell>
          <cell r="C212" t="str">
            <v>41431-2-021</v>
          </cell>
          <cell r="D212" t="str">
            <v>41430-02-0021-000</v>
          </cell>
          <cell r="H212" t="str">
            <v>BAJA DE CONSTRUCCION</v>
          </cell>
        </row>
        <row r="213">
          <cell r="A213">
            <v>20431</v>
          </cell>
          <cell r="B213">
            <v>43222</v>
          </cell>
          <cell r="C213" t="str">
            <v>41431-2-022</v>
          </cell>
          <cell r="D213" t="str">
            <v>41430-02-0022-000</v>
          </cell>
          <cell r="H213" t="str">
            <v>COPIAS DE PLANOS</v>
          </cell>
        </row>
        <row r="214">
          <cell r="A214">
            <v>20460</v>
          </cell>
          <cell r="B214">
            <v>43223</v>
          </cell>
          <cell r="C214" t="str">
            <v>41431-2-023</v>
          </cell>
          <cell r="D214" t="str">
            <v>41430-02-0023-000</v>
          </cell>
          <cell r="H214" t="str">
            <v>SBUSIDIOS CAMBIO DE PROYECTO DE CONSTRUC.</v>
          </cell>
        </row>
        <row r="215">
          <cell r="A215">
            <v>20461</v>
          </cell>
          <cell r="B215">
            <v>43224</v>
          </cell>
          <cell r="C215" t="str">
            <v>41431-2-024</v>
          </cell>
          <cell r="D215" t="str">
            <v>41430-02-0024-000</v>
          </cell>
          <cell r="H215" t="str">
            <v>SUBSIDIO INFORMATIVO DE VALOR CATASTRAL</v>
          </cell>
        </row>
        <row r="216">
          <cell r="A216">
            <v>20462</v>
          </cell>
          <cell r="B216">
            <v>43225</v>
          </cell>
          <cell r="C216" t="str">
            <v>41431-2-025</v>
          </cell>
          <cell r="D216" t="str">
            <v>41430-02-0025-000</v>
          </cell>
          <cell r="H216" t="str">
            <v>SUBSIDIOS AVALUO DE LA SEDUE</v>
          </cell>
        </row>
        <row r="217">
          <cell r="A217">
            <v>20463</v>
          </cell>
          <cell r="B217">
            <v>43226</v>
          </cell>
          <cell r="C217" t="str">
            <v>41431-2-026</v>
          </cell>
          <cell r="D217" t="str">
            <v>41430-02-0026-000</v>
          </cell>
          <cell r="H217" t="str">
            <v>SUBSIDIOS AVALUO CATASTRAL</v>
          </cell>
        </row>
        <row r="218">
          <cell r="A218">
            <v>20464</v>
          </cell>
          <cell r="B218">
            <v>43227</v>
          </cell>
          <cell r="C218" t="str">
            <v>41431-2-027</v>
          </cell>
          <cell r="D218" t="str">
            <v>41430-02-0027-000</v>
          </cell>
          <cell r="H218" t="str">
            <v>SUBSIDIOS CERTIF DE NO INSCRIP CATASTRAL</v>
          </cell>
        </row>
        <row r="219">
          <cell r="A219">
            <v>20465</v>
          </cell>
          <cell r="B219">
            <v>43228</v>
          </cell>
          <cell r="C219" t="str">
            <v>41431-2-028</v>
          </cell>
          <cell r="D219" t="str">
            <v>41430-02-0028-000</v>
          </cell>
          <cell r="H219" t="str">
            <v>SUBSIDIOS CERTIFICACIONES</v>
          </cell>
        </row>
        <row r="220">
          <cell r="A220">
            <v>20466</v>
          </cell>
          <cell r="B220">
            <v>43229</v>
          </cell>
          <cell r="C220" t="str">
            <v>41431-2-029</v>
          </cell>
          <cell r="D220" t="str">
            <v>41430-02-0029-000</v>
          </cell>
          <cell r="H220" t="str">
            <v>SUBSIDIOS ACLARACIONES</v>
          </cell>
        </row>
        <row r="221">
          <cell r="A221">
            <v>20467</v>
          </cell>
          <cell r="B221">
            <v>43230</v>
          </cell>
          <cell r="C221" t="str">
            <v>41431-2-030</v>
          </cell>
          <cell r="D221" t="str">
            <v>41430-02-0030-000</v>
          </cell>
          <cell r="H221" t="str">
            <v>SUBSIDIOS INFOR Y UBICACIÓN DE PREDIOS</v>
          </cell>
        </row>
        <row r="222">
          <cell r="A222">
            <v>20468</v>
          </cell>
          <cell r="B222">
            <v>43231</v>
          </cell>
          <cell r="C222" t="str">
            <v>41431-2-031</v>
          </cell>
          <cell r="D222" t="str">
            <v>41430-02-0031-000</v>
          </cell>
          <cell r="H222" t="str">
            <v>SUBSIDIOS RECTIFICACIONES</v>
          </cell>
        </row>
        <row r="223">
          <cell r="A223">
            <v>20469</v>
          </cell>
          <cell r="B223">
            <v>43232</v>
          </cell>
          <cell r="C223" t="str">
            <v>41431-2-032</v>
          </cell>
          <cell r="D223" t="str">
            <v>41430-02-0032-000</v>
          </cell>
          <cell r="H223" t="str">
            <v>SUBSIDIOS PLANOS DE NUEVAS CONSTRUCCIONES</v>
          </cell>
        </row>
        <row r="224">
          <cell r="A224">
            <v>20470</v>
          </cell>
          <cell r="B224">
            <v>43233</v>
          </cell>
          <cell r="C224" t="str">
            <v>41431-2-033</v>
          </cell>
          <cell r="D224" t="str">
            <v>41430-02-0033-000</v>
          </cell>
          <cell r="H224" t="str">
            <v>SUBSIDIOS REGULARIZACION DE CONSTRUCCION</v>
          </cell>
        </row>
        <row r="225">
          <cell r="A225">
            <v>20471</v>
          </cell>
          <cell r="B225">
            <v>43234</v>
          </cell>
          <cell r="C225" t="str">
            <v>41431-2-034</v>
          </cell>
          <cell r="D225" t="str">
            <v>41430-02-0034-000</v>
          </cell>
          <cell r="H225" t="str">
            <v>SUBSIDIOS PLANO DE FRACCIONAMIENTO</v>
          </cell>
        </row>
        <row r="226">
          <cell r="A226">
            <v>20472</v>
          </cell>
          <cell r="B226">
            <v>43235</v>
          </cell>
          <cell r="C226" t="str">
            <v>41431-2-035</v>
          </cell>
          <cell r="D226" t="str">
            <v>41430-02-0035-000</v>
          </cell>
          <cell r="H226" t="str">
            <v>SUBSIDIOS SUBDIVISONES Y FUSIONES</v>
          </cell>
        </row>
        <row r="227">
          <cell r="A227">
            <v>20473</v>
          </cell>
          <cell r="B227">
            <v>43236</v>
          </cell>
          <cell r="C227" t="str">
            <v>41431-2-036</v>
          </cell>
          <cell r="D227" t="str">
            <v>41430-02-0036-000</v>
          </cell>
          <cell r="H227" t="str">
            <v>SUBSIDIOS DESGLOSES</v>
          </cell>
        </row>
        <row r="228">
          <cell r="A228">
            <v>20474</v>
          </cell>
          <cell r="B228">
            <v>43237</v>
          </cell>
          <cell r="C228" t="str">
            <v>41431-2-037</v>
          </cell>
          <cell r="D228" t="str">
            <v>41430-02-0037-000</v>
          </cell>
          <cell r="H228" t="str">
            <v>SUBSIDIOS RELOTIFICACIONES</v>
          </cell>
        </row>
        <row r="229">
          <cell r="A229">
            <v>20475</v>
          </cell>
          <cell r="B229">
            <v>43238</v>
          </cell>
          <cell r="C229" t="str">
            <v>41431-2-038</v>
          </cell>
          <cell r="D229" t="str">
            <v>41430-02-0038-000</v>
          </cell>
          <cell r="H229" t="str">
            <v>SUBSIDIOS RESELLOS</v>
          </cell>
        </row>
        <row r="230">
          <cell r="A230">
            <v>20476</v>
          </cell>
          <cell r="B230">
            <v>43239</v>
          </cell>
          <cell r="C230" t="str">
            <v>41431-2-039</v>
          </cell>
          <cell r="D230" t="str">
            <v>41430-02-0039-000</v>
          </cell>
          <cell r="H230" t="str">
            <v>SUBSIDIOS ALTAS</v>
          </cell>
        </row>
        <row r="231">
          <cell r="A231">
            <v>20477</v>
          </cell>
          <cell r="B231">
            <v>43240</v>
          </cell>
          <cell r="C231" t="str">
            <v>41431-2-040</v>
          </cell>
          <cell r="D231" t="str">
            <v>41430-02-0040-000</v>
          </cell>
          <cell r="H231" t="str">
            <v>SUBSIDIOS OTROS</v>
          </cell>
        </row>
        <row r="232">
          <cell r="A232">
            <v>20478</v>
          </cell>
          <cell r="B232">
            <v>43241</v>
          </cell>
          <cell r="C232" t="str">
            <v>41431-2-041</v>
          </cell>
          <cell r="D232" t="str">
            <v>41430-02-0041-000</v>
          </cell>
          <cell r="H232" t="str">
            <v>SUBSIDIOS CONDOMINIO</v>
          </cell>
        </row>
        <row r="233">
          <cell r="A233">
            <v>20479</v>
          </cell>
          <cell r="B233">
            <v>43242</v>
          </cell>
          <cell r="C233" t="str">
            <v>41431-2-042</v>
          </cell>
          <cell r="D233" t="str">
            <v>41430-02-0042-000</v>
          </cell>
          <cell r="H233" t="str">
            <v>SUBSIDIOS NUMERACION</v>
          </cell>
        </row>
        <row r="234">
          <cell r="A234">
            <v>20480</v>
          </cell>
          <cell r="B234">
            <v>43243</v>
          </cell>
          <cell r="C234" t="str">
            <v>41431-2-043</v>
          </cell>
          <cell r="D234" t="str">
            <v>41430-02-0043-000</v>
          </cell>
          <cell r="H234" t="str">
            <v>SUBSIDIOS BAJA DE CONSTRUCCION</v>
          </cell>
        </row>
        <row r="235">
          <cell r="A235">
            <v>20481</v>
          </cell>
          <cell r="B235">
            <v>43244</v>
          </cell>
          <cell r="C235" t="str">
            <v>41431-2-044</v>
          </cell>
          <cell r="D235" t="str">
            <v>41430-02-0044-000</v>
          </cell>
          <cell r="H235" t="str">
            <v>SUBSIDIOS COPIAS DE PLANOS</v>
          </cell>
        </row>
        <row r="236">
          <cell r="A236">
            <v>27902</v>
          </cell>
          <cell r="B236">
            <v>43245</v>
          </cell>
          <cell r="C236" t="str">
            <v>41431-2-045</v>
          </cell>
          <cell r="D236" t="str">
            <v>41430-02-0045-000</v>
          </cell>
          <cell r="H236" t="str">
            <v>DEVOLUCION SERVICIOS DE CATASTRO</v>
          </cell>
        </row>
        <row r="238">
          <cell r="B238">
            <v>433</v>
          </cell>
          <cell r="C238" t="str">
            <v>41431-3-000</v>
          </cell>
          <cell r="D238" t="str">
            <v>41430-03-0000-000</v>
          </cell>
          <cell r="G238" t="str">
            <v>DERECHOS SERVICIOS SECRETARIA DESARROLLO SUSTENTABLE</v>
          </cell>
        </row>
        <row r="239">
          <cell r="A239">
            <v>20501</v>
          </cell>
          <cell r="B239">
            <v>43301</v>
          </cell>
          <cell r="C239" t="str">
            <v>41431-3-001</v>
          </cell>
          <cell r="D239" t="str">
            <v>41430-03-0001-000</v>
          </cell>
          <cell r="H239" t="str">
            <v>PRESTADOS D/SERV.EN MATERIA D/IMPACTO AMBIENTAL</v>
          </cell>
        </row>
        <row r="240">
          <cell r="A240">
            <v>20502</v>
          </cell>
          <cell r="B240">
            <v>43302</v>
          </cell>
          <cell r="C240" t="str">
            <v>41431-3-002</v>
          </cell>
          <cell r="D240" t="str">
            <v>41430-03-0002-000</v>
          </cell>
          <cell r="H240" t="str">
            <v>INFORME PREVENTIVO</v>
          </cell>
        </row>
        <row r="241">
          <cell r="A241">
            <v>20503</v>
          </cell>
          <cell r="B241">
            <v>43303</v>
          </cell>
          <cell r="C241" t="str">
            <v>41431-3-003</v>
          </cell>
          <cell r="D241" t="str">
            <v>41430-03-0003-000</v>
          </cell>
          <cell r="H241" t="str">
            <v>MIA GENERAL</v>
          </cell>
        </row>
        <row r="242">
          <cell r="A242">
            <v>20504</v>
          </cell>
          <cell r="B242">
            <v>43304</v>
          </cell>
          <cell r="C242" t="str">
            <v>41431-3-004</v>
          </cell>
          <cell r="D242" t="str">
            <v>41430-03-0004-000</v>
          </cell>
          <cell r="H242" t="str">
            <v>MIA INDUSTRIAL</v>
          </cell>
        </row>
        <row r="243">
          <cell r="A243">
            <v>20505</v>
          </cell>
          <cell r="B243">
            <v>43305</v>
          </cell>
          <cell r="C243" t="str">
            <v>41431-3-005</v>
          </cell>
          <cell r="D243" t="str">
            <v>41430-03-0005-000</v>
          </cell>
          <cell r="H243" t="str">
            <v>ANALISIS DE RIESGO</v>
          </cell>
        </row>
        <row r="244">
          <cell r="A244">
            <v>20506</v>
          </cell>
          <cell r="B244">
            <v>43306</v>
          </cell>
          <cell r="C244" t="str">
            <v>41431-3-006</v>
          </cell>
          <cell r="D244" t="str">
            <v>41430-03-0006-000</v>
          </cell>
          <cell r="H244" t="str">
            <v>GENERADOR DE RESIDUOS DE MANEJO ESPECIAL</v>
          </cell>
        </row>
        <row r="245">
          <cell r="A245">
            <v>20507</v>
          </cell>
          <cell r="B245">
            <v>43307</v>
          </cell>
          <cell r="C245" t="str">
            <v>41431-3-007</v>
          </cell>
          <cell r="D245" t="str">
            <v>41430-03-0007-000</v>
          </cell>
          <cell r="H245" t="str">
            <v>RECOLECTOR</v>
          </cell>
        </row>
        <row r="246">
          <cell r="A246">
            <v>20508</v>
          </cell>
          <cell r="B246">
            <v>43308</v>
          </cell>
          <cell r="C246" t="str">
            <v>41431-3-008</v>
          </cell>
          <cell r="D246" t="str">
            <v>41430-03-0008-000</v>
          </cell>
          <cell r="H246" t="str">
            <v>TRANSPORTISTA</v>
          </cell>
        </row>
        <row r="247">
          <cell r="A247">
            <v>20509</v>
          </cell>
          <cell r="B247">
            <v>43309</v>
          </cell>
          <cell r="C247" t="str">
            <v>41431-3-009</v>
          </cell>
          <cell r="D247" t="str">
            <v>41430-03-0009-000</v>
          </cell>
          <cell r="H247" t="str">
            <v>RECICLADOR</v>
          </cell>
        </row>
        <row r="248">
          <cell r="A248">
            <v>20510</v>
          </cell>
          <cell r="B248">
            <v>43310</v>
          </cell>
          <cell r="C248" t="str">
            <v>41431-3-010</v>
          </cell>
          <cell r="D248" t="str">
            <v>41430-03-0010-000</v>
          </cell>
          <cell r="H248" t="str">
            <v>REUSO</v>
          </cell>
        </row>
        <row r="249">
          <cell r="A249">
            <v>20511</v>
          </cell>
          <cell r="B249">
            <v>43311</v>
          </cell>
          <cell r="C249" t="str">
            <v>41431-3-011</v>
          </cell>
          <cell r="D249" t="str">
            <v>41430-03-0011-000</v>
          </cell>
          <cell r="H249" t="str">
            <v>DISP. FINAL D/RESIDUOS DE MANEJO ESPECIAL</v>
          </cell>
        </row>
        <row r="250">
          <cell r="A250">
            <v>20512</v>
          </cell>
          <cell r="B250">
            <v>43312</v>
          </cell>
          <cell r="C250" t="str">
            <v>41431-3-012</v>
          </cell>
          <cell r="D250" t="str">
            <v>41430-03-0012-000</v>
          </cell>
          <cell r="H250" t="str">
            <v>RELLENOS SANITARIOS</v>
          </cell>
        </row>
        <row r="251">
          <cell r="A251">
            <v>20513</v>
          </cell>
          <cell r="B251">
            <v>43313</v>
          </cell>
          <cell r="C251" t="str">
            <v>41431-3-013</v>
          </cell>
          <cell r="D251" t="str">
            <v>41430-03-0013-000</v>
          </cell>
          <cell r="H251" t="str">
            <v>ESCOMBRERAS</v>
          </cell>
        </row>
        <row r="252">
          <cell r="A252">
            <v>20514</v>
          </cell>
          <cell r="B252">
            <v>43314</v>
          </cell>
          <cell r="C252" t="str">
            <v>41431-3-014</v>
          </cell>
          <cell r="D252" t="str">
            <v>41430-03-0014-000</v>
          </cell>
          <cell r="H252" t="str">
            <v>PLANTAS D/TRATAMIENTOS TERMICOS D/RESID</v>
          </cell>
        </row>
        <row r="253">
          <cell r="A253">
            <v>20515</v>
          </cell>
          <cell r="B253">
            <v>43315</v>
          </cell>
          <cell r="C253" t="str">
            <v>41431-3-015</v>
          </cell>
          <cell r="D253" t="str">
            <v>41430-03-0015-000</v>
          </cell>
          <cell r="H253" t="str">
            <v>RECOLECTOR D/RESIDUOS EN VARIOS MPIOS.</v>
          </cell>
        </row>
        <row r="254">
          <cell r="A254">
            <v>20516</v>
          </cell>
          <cell r="B254">
            <v>43316</v>
          </cell>
          <cell r="C254" t="str">
            <v>41431-3-016</v>
          </cell>
          <cell r="D254" t="str">
            <v>41430-03-0016-000</v>
          </cell>
          <cell r="H254" t="str">
            <v>EMP.DEDICADA A COMPRA-VENTA D/MTRAL.REC.</v>
          </cell>
        </row>
        <row r="255">
          <cell r="A255">
            <v>20517</v>
          </cell>
          <cell r="B255">
            <v>43317</v>
          </cell>
          <cell r="C255" t="str">
            <v>41431-3-017</v>
          </cell>
          <cell r="D255" t="str">
            <v>41430-03-0017-000</v>
          </cell>
          <cell r="H255" t="str">
            <v>CENTRO DE COMPOSTEO</v>
          </cell>
        </row>
        <row r="256">
          <cell r="A256">
            <v>20518</v>
          </cell>
          <cell r="B256">
            <v>43318</v>
          </cell>
          <cell r="C256" t="str">
            <v>41431-3-018</v>
          </cell>
          <cell r="D256" t="str">
            <v>41430-03-0018-000</v>
          </cell>
          <cell r="H256" t="str">
            <v>FOSA SEPTICA</v>
          </cell>
        </row>
        <row r="257">
          <cell r="A257">
            <v>20519</v>
          </cell>
          <cell r="B257">
            <v>43319</v>
          </cell>
          <cell r="C257" t="str">
            <v>41431-3-019</v>
          </cell>
          <cell r="D257" t="str">
            <v>41430-03-0019-000</v>
          </cell>
          <cell r="H257" t="str">
            <v>REGISTRO DE DESCARGAS</v>
          </cell>
        </row>
        <row r="258">
          <cell r="A258">
            <v>20520</v>
          </cell>
          <cell r="B258">
            <v>43320</v>
          </cell>
          <cell r="C258" t="str">
            <v>41431-3-020</v>
          </cell>
          <cell r="D258" t="str">
            <v>41430-03-0020-000</v>
          </cell>
          <cell r="H258" t="str">
            <v>PLANTA DE TRATAMIENTO</v>
          </cell>
        </row>
        <row r="259">
          <cell r="A259">
            <v>20521</v>
          </cell>
          <cell r="B259">
            <v>43321</v>
          </cell>
          <cell r="C259" t="str">
            <v>41431-3-021</v>
          </cell>
          <cell r="D259" t="str">
            <v>41430-03-0021-000</v>
          </cell>
          <cell r="H259" t="str">
            <v>INFORME SEMESTRAL DE DESCARGA</v>
          </cell>
        </row>
        <row r="260">
          <cell r="A260">
            <v>20522</v>
          </cell>
          <cell r="B260">
            <v>43322</v>
          </cell>
          <cell r="C260" t="str">
            <v>41431-3-022</v>
          </cell>
          <cell r="D260" t="str">
            <v>41430-03-0022-000</v>
          </cell>
          <cell r="H260" t="str">
            <v>SIMULACRO DE INCENDIO</v>
          </cell>
        </row>
        <row r="261">
          <cell r="A261">
            <v>20523</v>
          </cell>
          <cell r="B261">
            <v>43323</v>
          </cell>
          <cell r="C261" t="str">
            <v>41431-3-023</v>
          </cell>
          <cell r="D261" t="str">
            <v>41430-03-0023-000</v>
          </cell>
          <cell r="H261" t="str">
            <v>ACTUALIZACION DE INFORMACION</v>
          </cell>
        </row>
        <row r="262">
          <cell r="A262">
            <v>20524</v>
          </cell>
          <cell r="B262">
            <v>43324</v>
          </cell>
          <cell r="C262" t="str">
            <v>41431-3-024</v>
          </cell>
          <cell r="D262" t="str">
            <v>41430-03-0024-000</v>
          </cell>
          <cell r="H262" t="str">
            <v>COA</v>
          </cell>
        </row>
        <row r="263">
          <cell r="A263">
            <v>20525</v>
          </cell>
          <cell r="B263">
            <v>43325</v>
          </cell>
          <cell r="C263" t="str">
            <v>41431-3-025</v>
          </cell>
          <cell r="D263" t="str">
            <v>41430-03-0025-000</v>
          </cell>
          <cell r="H263" t="str">
            <v>PEDRERAS</v>
          </cell>
        </row>
        <row r="264">
          <cell r="A264">
            <v>20600</v>
          </cell>
          <cell r="B264">
            <v>43326</v>
          </cell>
          <cell r="C264" t="str">
            <v>41431-3-026</v>
          </cell>
          <cell r="D264" t="str">
            <v>41430-03-0026-000</v>
          </cell>
          <cell r="H264" t="str">
            <v>INCORPORACION DE REDES DE AGUA Y DRENAJE</v>
          </cell>
        </row>
        <row r="265">
          <cell r="A265">
            <v>20606</v>
          </cell>
          <cell r="B265">
            <v>43327</v>
          </cell>
          <cell r="C265" t="str">
            <v>41431-3-027</v>
          </cell>
          <cell r="D265" t="str">
            <v>41430-03-0027-000</v>
          </cell>
          <cell r="H265" t="str">
            <v>SUBSIDIO INCORP.REDES DE AGUA Y DRENAJE</v>
          </cell>
        </row>
        <row r="267">
          <cell r="B267">
            <v>434</v>
          </cell>
          <cell r="C267" t="str">
            <v>41431-4-000</v>
          </cell>
          <cell r="D267" t="str">
            <v>41430-04-0000-000</v>
          </cell>
          <cell r="G267" t="str">
            <v>DERECHOS SERVICIOS DIRECCION REGISTRO CIVIL (SGG)</v>
          </cell>
        </row>
        <row r="268">
          <cell r="A268">
            <v>20801</v>
          </cell>
          <cell r="B268">
            <v>43401</v>
          </cell>
          <cell r="C268" t="str">
            <v>41431-4-001</v>
          </cell>
          <cell r="D268" t="str">
            <v>41430-04-0001-000</v>
          </cell>
          <cell r="H268" t="str">
            <v>ACTAS DE NACIMIENTO</v>
          </cell>
        </row>
        <row r="269">
          <cell r="A269">
            <v>20802</v>
          </cell>
          <cell r="B269">
            <v>43402</v>
          </cell>
          <cell r="C269" t="str">
            <v>41431-4-002</v>
          </cell>
          <cell r="D269" t="str">
            <v>41430-04-0002-000</v>
          </cell>
          <cell r="H269" t="str">
            <v>ACTAS DE RECONOCIMIENTO DE HIJOS</v>
          </cell>
        </row>
        <row r="270">
          <cell r="A270">
            <v>20803</v>
          </cell>
          <cell r="B270">
            <v>43403</v>
          </cell>
          <cell r="C270" t="str">
            <v>41431-4-003</v>
          </cell>
          <cell r="D270" t="str">
            <v>41430-04-0003-000</v>
          </cell>
          <cell r="H270" t="str">
            <v>ACTAS DE ADOPCION O TUTELA</v>
          </cell>
        </row>
        <row r="271">
          <cell r="A271">
            <v>20804</v>
          </cell>
          <cell r="B271">
            <v>43404</v>
          </cell>
          <cell r="C271" t="str">
            <v>41431-4-004</v>
          </cell>
          <cell r="D271" t="str">
            <v>41430-04-0004-000</v>
          </cell>
          <cell r="H271" t="str">
            <v>ACTAS DE DEFUNCION</v>
          </cell>
        </row>
        <row r="272">
          <cell r="A272">
            <v>20805</v>
          </cell>
          <cell r="B272">
            <v>43405</v>
          </cell>
          <cell r="C272" t="str">
            <v>41431-4-005</v>
          </cell>
          <cell r="D272" t="str">
            <v>41430-04-0005-000</v>
          </cell>
          <cell r="H272" t="str">
            <v>ACTAS DE MATRIMONIO EN OFICIALIA</v>
          </cell>
        </row>
        <row r="273">
          <cell r="A273">
            <v>20806</v>
          </cell>
          <cell r="B273">
            <v>43406</v>
          </cell>
          <cell r="C273" t="str">
            <v>41431-4-006</v>
          </cell>
          <cell r="D273" t="str">
            <v>41430-04-0006-000</v>
          </cell>
          <cell r="H273" t="str">
            <v>ACTAS DE MATRIMONIO A DOMICILIO</v>
          </cell>
        </row>
        <row r="274">
          <cell r="A274">
            <v>20807</v>
          </cell>
          <cell r="B274">
            <v>43407</v>
          </cell>
          <cell r="C274" t="str">
            <v>41431-4-007</v>
          </cell>
          <cell r="D274" t="str">
            <v>41430-04-0007-000</v>
          </cell>
          <cell r="H274" t="str">
            <v>ACTAS DE DIVORCIO</v>
          </cell>
        </row>
        <row r="275">
          <cell r="A275">
            <v>20808</v>
          </cell>
          <cell r="B275">
            <v>43408</v>
          </cell>
          <cell r="C275" t="str">
            <v>41431-4-008</v>
          </cell>
          <cell r="D275" t="str">
            <v>41430-04-0008-000</v>
          </cell>
          <cell r="H275" t="str">
            <v>COPIAS CERTIFICADAS</v>
          </cell>
        </row>
        <row r="276">
          <cell r="A276">
            <v>20809</v>
          </cell>
          <cell r="B276">
            <v>43409</v>
          </cell>
          <cell r="C276" t="str">
            <v>41431-4-009</v>
          </cell>
          <cell r="D276" t="str">
            <v>41430-04-0009-000</v>
          </cell>
          <cell r="H276" t="str">
            <v>ANOTACIONES MARGINALES</v>
          </cell>
        </row>
        <row r="277">
          <cell r="A277">
            <v>20822</v>
          </cell>
          <cell r="B277">
            <v>43410</v>
          </cell>
          <cell r="C277" t="str">
            <v>41431-4-010</v>
          </cell>
          <cell r="D277" t="str">
            <v>41430-04-0010-000</v>
          </cell>
          <cell r="H277" t="str">
            <v>COPIAS CERTIFICADAS DIRECCION</v>
          </cell>
        </row>
        <row r="278">
          <cell r="A278">
            <v>20823</v>
          </cell>
          <cell r="B278">
            <v>43411</v>
          </cell>
          <cell r="C278" t="str">
            <v>41431-4-011</v>
          </cell>
          <cell r="D278" t="str">
            <v>41430-04-0011-000</v>
          </cell>
          <cell r="H278" t="str">
            <v>JUICIOS DE ACLARACION</v>
          </cell>
        </row>
        <row r="279">
          <cell r="A279">
            <v>20824</v>
          </cell>
          <cell r="B279">
            <v>43412</v>
          </cell>
          <cell r="C279" t="str">
            <v>41431-4-012</v>
          </cell>
          <cell r="D279" t="str">
            <v>41430-04-0012-000</v>
          </cell>
          <cell r="H279" t="str">
            <v>JUICIOS DE RECTIFICACION</v>
          </cell>
        </row>
        <row r="280">
          <cell r="A280">
            <v>20825</v>
          </cell>
          <cell r="B280">
            <v>43413</v>
          </cell>
          <cell r="C280" t="str">
            <v>41431-4-013</v>
          </cell>
          <cell r="D280" t="str">
            <v>41430-04-0013-000</v>
          </cell>
          <cell r="H280" t="str">
            <v>LOCALIZACIONES,SOLTERIAS E INEXISTENCIAS</v>
          </cell>
        </row>
        <row r="281">
          <cell r="A281">
            <v>20826</v>
          </cell>
          <cell r="B281">
            <v>43414</v>
          </cell>
          <cell r="C281" t="str">
            <v>41431-4-014</v>
          </cell>
          <cell r="D281" t="str">
            <v>41430-04-0014-000</v>
          </cell>
          <cell r="H281" t="str">
            <v>COPIAS DE ACTAS DE OTROS ESTADOS</v>
          </cell>
        </row>
        <row r="282">
          <cell r="A282">
            <v>20827</v>
          </cell>
          <cell r="B282">
            <v>43415</v>
          </cell>
          <cell r="C282" t="str">
            <v>41431-4-015</v>
          </cell>
          <cell r="D282" t="str">
            <v>41430-04-0015-000</v>
          </cell>
          <cell r="H282" t="str">
            <v>ANOTACIONES MARGINALES</v>
          </cell>
        </row>
        <row r="283">
          <cell r="A283">
            <v>20831</v>
          </cell>
          <cell r="B283">
            <v>43416</v>
          </cell>
          <cell r="C283" t="str">
            <v>41431-4-016</v>
          </cell>
          <cell r="D283" t="str">
            <v>41430-04-0016-000</v>
          </cell>
          <cell r="H283" t="str">
            <v>MODULOS EN TESORERIA</v>
          </cell>
        </row>
        <row r="284">
          <cell r="A284">
            <v>20833</v>
          </cell>
          <cell r="B284">
            <v>43417</v>
          </cell>
          <cell r="C284" t="str">
            <v>41431-4-017</v>
          </cell>
          <cell r="D284" t="str">
            <v>41430-04-0017-000</v>
          </cell>
          <cell r="H284" t="str">
            <v>COPIAS CERTIFICADAS EN BRIGADAS</v>
          </cell>
        </row>
        <row r="285">
          <cell r="A285">
            <v>20834</v>
          </cell>
          <cell r="B285">
            <v>43418</v>
          </cell>
          <cell r="C285" t="str">
            <v>41431-4-018</v>
          </cell>
          <cell r="D285" t="str">
            <v>41430-04-0018-000</v>
          </cell>
          <cell r="H285" t="str">
            <v>JUICIOS DIVERSOS EN BRIGADAS</v>
          </cell>
        </row>
        <row r="286">
          <cell r="A286">
            <v>20835</v>
          </cell>
          <cell r="B286">
            <v>43419</v>
          </cell>
          <cell r="C286" t="str">
            <v>41431-4-019</v>
          </cell>
          <cell r="D286" t="str">
            <v>41430-04-0019-000</v>
          </cell>
          <cell r="H286" t="str">
            <v>SUBSIDIOS SERVICIO REGISTRO CIVIL</v>
          </cell>
        </row>
        <row r="287">
          <cell r="A287">
            <v>20836</v>
          </cell>
          <cell r="B287">
            <v>43420</v>
          </cell>
          <cell r="C287" t="str">
            <v>41431-4-020</v>
          </cell>
          <cell r="D287" t="str">
            <v>41430-04-0020-000</v>
          </cell>
          <cell r="H287" t="str">
            <v>DIVERSOS</v>
          </cell>
        </row>
        <row r="288">
          <cell r="A288">
            <v>27907</v>
          </cell>
          <cell r="B288">
            <v>43421</v>
          </cell>
          <cell r="C288" t="str">
            <v>41431-4-021</v>
          </cell>
          <cell r="D288" t="str">
            <v>41430-04-0021-000</v>
          </cell>
          <cell r="H288" t="str">
            <v>DEVOLUCION SERVICIOS DE REGISTRO CIVIL</v>
          </cell>
        </row>
        <row r="290">
          <cell r="B290">
            <v>435</v>
          </cell>
          <cell r="C290" t="str">
            <v>41431-5-000</v>
          </cell>
          <cell r="D290" t="str">
            <v>41430-05-0000-000</v>
          </cell>
          <cell r="G290" t="str">
            <v>DERECHOS SERVICIOS DIRECCION REGISTRO PUBLICO DE LA PROPIEDAD Y DEL COMERCIO (SGG)</v>
          </cell>
        </row>
        <row r="291">
          <cell r="A291">
            <v>21001</v>
          </cell>
          <cell r="B291">
            <v>43501</v>
          </cell>
          <cell r="C291" t="str">
            <v>41431-5-001</v>
          </cell>
          <cell r="D291" t="str">
            <v>41430-05-0001-000</v>
          </cell>
          <cell r="H291" t="str">
            <v>REGISTROS DE COMPRA VENTA</v>
          </cell>
        </row>
        <row r="292">
          <cell r="A292">
            <v>21002</v>
          </cell>
          <cell r="B292">
            <v>43502</v>
          </cell>
          <cell r="C292" t="str">
            <v>41431-5-002</v>
          </cell>
          <cell r="D292" t="str">
            <v>41430-05-0002-000</v>
          </cell>
          <cell r="H292" t="str">
            <v>REGISTROS DE HIPTECAS</v>
          </cell>
        </row>
        <row r="293">
          <cell r="A293">
            <v>21003</v>
          </cell>
          <cell r="B293">
            <v>43503</v>
          </cell>
          <cell r="C293" t="str">
            <v>41431-5-003</v>
          </cell>
          <cell r="D293" t="str">
            <v>41430-05-0003-000</v>
          </cell>
          <cell r="H293" t="str">
            <v>REGISTRO DE DONACIONES</v>
          </cell>
        </row>
        <row r="294">
          <cell r="A294">
            <v>21004</v>
          </cell>
          <cell r="B294">
            <v>43504</v>
          </cell>
          <cell r="C294" t="str">
            <v>41431-5-004</v>
          </cell>
          <cell r="D294" t="str">
            <v>41430-05-0004-000</v>
          </cell>
          <cell r="H294" t="str">
            <v>REGISTROS DE CREDITOS OTORGADOS</v>
          </cell>
        </row>
        <row r="295">
          <cell r="A295">
            <v>21005</v>
          </cell>
          <cell r="B295">
            <v>43505</v>
          </cell>
          <cell r="C295" t="str">
            <v>41431-5-005</v>
          </cell>
          <cell r="D295" t="str">
            <v>41430-05-0005-000</v>
          </cell>
          <cell r="H295" t="str">
            <v>REGISTRO DE AUMENTO O DISMINUCION DE CAPITAL</v>
          </cell>
        </row>
        <row r="296">
          <cell r="A296">
            <v>21006</v>
          </cell>
          <cell r="B296">
            <v>43506</v>
          </cell>
          <cell r="C296" t="str">
            <v>41431-5-006</v>
          </cell>
          <cell r="D296" t="str">
            <v>41430-05-0006-000</v>
          </cell>
          <cell r="H296" t="str">
            <v>REGISTRO DE INCRIPCIONES DE SOCIEDADES</v>
          </cell>
        </row>
        <row r="297">
          <cell r="A297">
            <v>21007</v>
          </cell>
          <cell r="B297">
            <v>43507</v>
          </cell>
          <cell r="C297" t="str">
            <v>41431-5-007</v>
          </cell>
          <cell r="D297" t="str">
            <v>41430-05-0007-000</v>
          </cell>
          <cell r="H297" t="str">
            <v>REGISTRO DE SENTENCIAS Y SOCIEDADES</v>
          </cell>
        </row>
        <row r="298">
          <cell r="A298">
            <v>21008</v>
          </cell>
          <cell r="B298">
            <v>43508</v>
          </cell>
          <cell r="C298" t="str">
            <v>41431-5-008</v>
          </cell>
          <cell r="D298" t="str">
            <v>41430-05-0008-000</v>
          </cell>
          <cell r="H298" t="str">
            <v>REGISTRO DE CONSTANCIAS Y CERTIFICADOS</v>
          </cell>
        </row>
        <row r="299">
          <cell r="A299">
            <v>21009</v>
          </cell>
          <cell r="B299">
            <v>43509</v>
          </cell>
          <cell r="C299" t="str">
            <v>41431-5-009</v>
          </cell>
          <cell r="D299" t="str">
            <v>41430-05-0009-000</v>
          </cell>
          <cell r="H299" t="str">
            <v>REGISTRO DE ARENDAMIENTO</v>
          </cell>
        </row>
        <row r="300">
          <cell r="A300">
            <v>21010</v>
          </cell>
          <cell r="B300">
            <v>43510</v>
          </cell>
          <cell r="C300" t="str">
            <v>41431-5-010</v>
          </cell>
          <cell r="D300" t="str">
            <v>41430-05-0010-000</v>
          </cell>
          <cell r="H300" t="str">
            <v>REGISTRO DE RECONOCIMIENTO DE ADEUDO</v>
          </cell>
        </row>
        <row r="301">
          <cell r="A301">
            <v>21011</v>
          </cell>
          <cell r="B301">
            <v>43511</v>
          </cell>
          <cell r="C301" t="str">
            <v>41431-5-011</v>
          </cell>
          <cell r="D301" t="str">
            <v>41430-05-0011-000</v>
          </cell>
          <cell r="H301" t="str">
            <v>REGISTRO DE CANCELACIONES</v>
          </cell>
        </row>
        <row r="302">
          <cell r="A302">
            <v>21012</v>
          </cell>
          <cell r="B302">
            <v>43512</v>
          </cell>
          <cell r="C302" t="str">
            <v>41431-5-012</v>
          </cell>
          <cell r="D302" t="str">
            <v>41430-05-0012-000</v>
          </cell>
          <cell r="H302" t="str">
            <v>REGISTRO DE DERECHOS POR HOJA</v>
          </cell>
        </row>
        <row r="303">
          <cell r="A303">
            <v>21013</v>
          </cell>
          <cell r="B303">
            <v>43513</v>
          </cell>
          <cell r="C303" t="str">
            <v>41431-5-013</v>
          </cell>
          <cell r="D303" t="str">
            <v>41430-05-0013-000</v>
          </cell>
          <cell r="H303" t="str">
            <v>REGISTRO DE EMBARGOS</v>
          </cell>
        </row>
        <row r="304">
          <cell r="A304">
            <v>21014</v>
          </cell>
          <cell r="B304">
            <v>43514</v>
          </cell>
          <cell r="C304" t="str">
            <v>41431-5-014</v>
          </cell>
          <cell r="D304" t="str">
            <v>41430-05-0014-000</v>
          </cell>
          <cell r="H304" t="str">
            <v>REGISTRO DE HIJUELAS</v>
          </cell>
        </row>
        <row r="305">
          <cell r="A305">
            <v>21015</v>
          </cell>
          <cell r="B305">
            <v>43515</v>
          </cell>
          <cell r="C305" t="str">
            <v>41431-5-015</v>
          </cell>
          <cell r="D305" t="str">
            <v>41430-05-0015-000</v>
          </cell>
          <cell r="H305" t="str">
            <v>OTROS REGISTROS DEL REG.PUB.DE LA PROPIEDAD</v>
          </cell>
        </row>
        <row r="306">
          <cell r="A306">
            <v>27500</v>
          </cell>
          <cell r="B306">
            <v>43516</v>
          </cell>
          <cell r="C306" t="str">
            <v>41431-5-016</v>
          </cell>
          <cell r="D306" t="str">
            <v>41430-05-0016-000</v>
          </cell>
          <cell r="H306" t="str">
            <v>SUBSIDIO POR SERVICIOS DEL REG. PUB. PROP</v>
          </cell>
        </row>
        <row r="307">
          <cell r="A307">
            <v>27901</v>
          </cell>
          <cell r="B307">
            <v>43517</v>
          </cell>
          <cell r="C307" t="str">
            <v>41431-5-017</v>
          </cell>
          <cell r="D307" t="str">
            <v>41430-05-0017-000</v>
          </cell>
          <cell r="H307" t="str">
            <v>DEVOLUCIONES REGISTRO PUB. PROP</v>
          </cell>
        </row>
        <row r="309">
          <cell r="B309">
            <v>436</v>
          </cell>
          <cell r="C309" t="str">
            <v>41431-6-000</v>
          </cell>
          <cell r="D309" t="str">
            <v>41430-06-0000-000</v>
          </cell>
          <cell r="G309" t="str">
            <v>DERECHOS SERVICIOS VARIOS SECRETARIA GENERAL DE GOBIERNO</v>
          </cell>
        </row>
        <row r="310">
          <cell r="A310">
            <v>21100</v>
          </cell>
          <cell r="B310">
            <v>43601</v>
          </cell>
          <cell r="C310" t="str">
            <v>41431-6-001</v>
          </cell>
          <cell r="D310" t="str">
            <v>41430-06-0001-000</v>
          </cell>
          <cell r="H310" t="str">
            <v>AUTORIZACION DE PROTOCOLOS</v>
          </cell>
        </row>
        <row r="311">
          <cell r="A311">
            <v>21101</v>
          </cell>
          <cell r="B311">
            <v>43602</v>
          </cell>
          <cell r="C311" t="str">
            <v>41431-6-002</v>
          </cell>
          <cell r="D311" t="str">
            <v>41430-06-0002-000</v>
          </cell>
          <cell r="H311" t="str">
            <v>APERTURA DE FOLIOS DE PROTOCOLOS</v>
          </cell>
        </row>
        <row r="312">
          <cell r="A312">
            <v>21102</v>
          </cell>
          <cell r="B312">
            <v>43603</v>
          </cell>
          <cell r="C312" t="str">
            <v>41431-6-003</v>
          </cell>
          <cell r="D312" t="str">
            <v>41430-06-0003-000</v>
          </cell>
          <cell r="H312" t="str">
            <v>CIERRE DE FOLIOS DE PROTOCOLOS</v>
          </cell>
        </row>
        <row r="313">
          <cell r="A313">
            <v>22400</v>
          </cell>
          <cell r="B313">
            <v>43604</v>
          </cell>
          <cell r="C313" t="str">
            <v>41431-6-004</v>
          </cell>
          <cell r="D313" t="str">
            <v>41430-06-0004-000</v>
          </cell>
          <cell r="H313" t="str">
            <v>EXAMEN Y REFRENDO DE PATENTE DE NOTARIOS PUB</v>
          </cell>
        </row>
        <row r="314">
          <cell r="A314">
            <v>21301</v>
          </cell>
          <cell r="B314">
            <v>43605</v>
          </cell>
          <cell r="C314" t="str">
            <v>41431-6-005</v>
          </cell>
          <cell r="D314" t="str">
            <v>41430-06-0005-000</v>
          </cell>
          <cell r="H314" t="str">
            <v>EXPEDICION DE CARTAS DE NO ANTECEDENTES PENALES</v>
          </cell>
        </row>
        <row r="315">
          <cell r="A315">
            <v>21306</v>
          </cell>
          <cell r="B315">
            <v>43606</v>
          </cell>
          <cell r="C315" t="str">
            <v>41431-6-006</v>
          </cell>
          <cell r="D315" t="str">
            <v>41430-06-0006-000</v>
          </cell>
          <cell r="H315" t="str">
            <v>SUBSIDIO DE CARTAS DE NO ANTECEDENTES PENALES</v>
          </cell>
        </row>
        <row r="316">
          <cell r="A316">
            <v>21400</v>
          </cell>
          <cell r="B316">
            <v>43607</v>
          </cell>
          <cell r="C316" t="str">
            <v>41431-6-007</v>
          </cell>
          <cell r="D316" t="str">
            <v>41430-06-0007-000</v>
          </cell>
          <cell r="H316" t="str">
            <v>LEGALIZACION DE FIRMAS</v>
          </cell>
        </row>
        <row r="317">
          <cell r="A317">
            <v>21401</v>
          </cell>
          <cell r="B317">
            <v>43608</v>
          </cell>
          <cell r="C317" t="str">
            <v>41431-6-008</v>
          </cell>
          <cell r="D317" t="str">
            <v>41430-06-0008-000</v>
          </cell>
          <cell r="H317" t="str">
            <v>LEGALIZACION Y/O APOSTILLAM.DE FIRMS DEL T.S.</v>
          </cell>
        </row>
        <row r="318">
          <cell r="A318">
            <v>21402</v>
          </cell>
          <cell r="B318">
            <v>43609</v>
          </cell>
          <cell r="C318" t="str">
            <v>41431-6-009</v>
          </cell>
          <cell r="D318" t="str">
            <v>41430-06-0009-000</v>
          </cell>
          <cell r="H318" t="str">
            <v>LEG Y/O APOSTILLA FIRMAS NOTARIOS Y RPC</v>
          </cell>
        </row>
        <row r="319">
          <cell r="A319">
            <v>21403</v>
          </cell>
          <cell r="B319">
            <v>43610</v>
          </cell>
          <cell r="C319" t="str">
            <v>41431-6-010</v>
          </cell>
          <cell r="D319" t="str">
            <v>41430-06-0010-000</v>
          </cell>
          <cell r="H319" t="str">
            <v>LEG Y/O APOSTILLA FIRMAS DE DEPEND VARIAS</v>
          </cell>
        </row>
        <row r="320">
          <cell r="A320">
            <v>21404</v>
          </cell>
          <cell r="B320">
            <v>43611</v>
          </cell>
          <cell r="C320" t="str">
            <v>41431-6-011</v>
          </cell>
          <cell r="D320" t="str">
            <v>41430-06-0011-000</v>
          </cell>
          <cell r="H320" t="str">
            <v>LEG Y/O APOSTILLA FIRMAS P MPAL.Y S.AYUNT</v>
          </cell>
        </row>
        <row r="321">
          <cell r="A321">
            <v>21405</v>
          </cell>
          <cell r="B321">
            <v>43612</v>
          </cell>
          <cell r="C321" t="str">
            <v>41431-6-012</v>
          </cell>
          <cell r="D321" t="str">
            <v>41430-06-0012-000</v>
          </cell>
          <cell r="H321" t="str">
            <v>LEG Y/O APOSTILLA FIRMS DOC.EC.UANL</v>
          </cell>
        </row>
        <row r="322">
          <cell r="A322">
            <v>21406</v>
          </cell>
          <cell r="B322">
            <v>43613</v>
          </cell>
          <cell r="C322" t="str">
            <v>41431-6-013</v>
          </cell>
          <cell r="D322" t="str">
            <v>41430-06-0013-000</v>
          </cell>
          <cell r="H322" t="str">
            <v>LEG Y/O APOST FIRMAS DOC.ESCOLARS E SE</v>
          </cell>
        </row>
        <row r="323">
          <cell r="A323">
            <v>21407</v>
          </cell>
          <cell r="B323">
            <v>43614</v>
          </cell>
          <cell r="C323" t="str">
            <v>41431-6-014</v>
          </cell>
          <cell r="D323" t="str">
            <v>41430-06-0014-000</v>
          </cell>
          <cell r="H323" t="str">
            <v>LEG Y/O APOST FIRMAS POR SUBS Y/O EXENTOS</v>
          </cell>
        </row>
        <row r="324">
          <cell r="A324">
            <v>21408</v>
          </cell>
          <cell r="B324">
            <v>43615</v>
          </cell>
          <cell r="C324" t="str">
            <v>41431-6-015</v>
          </cell>
          <cell r="D324" t="str">
            <v>41430-06-0015-000</v>
          </cell>
          <cell r="H324" t="str">
            <v>LEG Y/O APOST POR SUB Y/O EXE TSJ OTROS</v>
          </cell>
        </row>
        <row r="325">
          <cell r="A325">
            <v>20700</v>
          </cell>
          <cell r="B325">
            <v>43616</v>
          </cell>
          <cell r="C325" t="str">
            <v>41431-6-016</v>
          </cell>
          <cell r="D325" t="str">
            <v>41430-06-0016-000</v>
          </cell>
          <cell r="H325" t="str">
            <v>INSERCIONES EN EL PERIODICO OFICIAL</v>
          </cell>
        </row>
        <row r="326">
          <cell r="A326">
            <v>20705</v>
          </cell>
          <cell r="B326">
            <v>43617</v>
          </cell>
          <cell r="C326" t="str">
            <v>41431-6-017</v>
          </cell>
          <cell r="D326" t="str">
            <v>41430-06-0017-000</v>
          </cell>
          <cell r="H326" t="str">
            <v>SUBSIDIO INSERCIONES PERIODICO OFICIAL</v>
          </cell>
        </row>
        <row r="328">
          <cell r="B328">
            <v>437</v>
          </cell>
          <cell r="C328" t="str">
            <v>41431-7-000</v>
          </cell>
          <cell r="D328" t="str">
            <v>41430-07-0000-000</v>
          </cell>
          <cell r="G328" t="str">
            <v>DERECHOS SERVICIOS INSTITUTO DE CONTROL VEHICULAR (SFYTGE)</v>
          </cell>
        </row>
        <row r="329">
          <cell r="A329">
            <v>26301</v>
          </cell>
          <cell r="B329">
            <v>43701</v>
          </cell>
          <cell r="C329" t="str">
            <v>41431-7-001</v>
          </cell>
          <cell r="D329" t="str">
            <v>41430-07-0001-000</v>
          </cell>
          <cell r="H329" t="str">
            <v>DERECHOS DE CONTROL VEHICULAR PRESENTE AÑO</v>
          </cell>
        </row>
        <row r="330">
          <cell r="A330">
            <v>26302</v>
          </cell>
          <cell r="B330">
            <v>43702</v>
          </cell>
          <cell r="C330" t="str">
            <v>41431-7-002</v>
          </cell>
          <cell r="D330" t="str">
            <v>41430-07-0002-000</v>
          </cell>
          <cell r="F330" t="str">
            <v xml:space="preserve"> </v>
          </cell>
          <cell r="H330" t="str">
            <v>DERECHOS DE CONTROL VEHICULAR REZAGOS</v>
          </cell>
        </row>
        <row r="331">
          <cell r="A331">
            <v>26303</v>
          </cell>
          <cell r="B331">
            <v>43703</v>
          </cell>
          <cell r="C331" t="str">
            <v>41431-7-003</v>
          </cell>
          <cell r="D331" t="str">
            <v>41430-07-0003-000</v>
          </cell>
          <cell r="H331" t="str">
            <v>EXPEDICION DE CERTIFICADOS CONTROL VEHICULAR</v>
          </cell>
        </row>
        <row r="332">
          <cell r="A332">
            <v>26304</v>
          </cell>
          <cell r="B332">
            <v>43704</v>
          </cell>
          <cell r="C332" t="str">
            <v>41431-7-004</v>
          </cell>
          <cell r="D332" t="str">
            <v>41430-07-0004-000</v>
          </cell>
          <cell r="H332" t="str">
            <v>EXPEDICION DE CERTIF.CONTROL VEH.OTROS ESTADOS</v>
          </cell>
        </row>
        <row r="333">
          <cell r="A333">
            <v>26305</v>
          </cell>
          <cell r="B333">
            <v>43705</v>
          </cell>
          <cell r="C333" t="str">
            <v>41431-7-005</v>
          </cell>
          <cell r="D333" t="str">
            <v>41430-07-0005-000</v>
          </cell>
          <cell r="H333" t="str">
            <v>EXPEDICION DE CERTIF.DE DOC.DE CONTROL VEHICULAR</v>
          </cell>
        </row>
        <row r="334">
          <cell r="A334">
            <v>26400</v>
          </cell>
          <cell r="B334">
            <v>43706</v>
          </cell>
          <cell r="C334" t="str">
            <v>41431-7-018</v>
          </cell>
          <cell r="D334" t="str">
            <v>41430-07-0006-000</v>
          </cell>
          <cell r="H334" t="str">
            <v>PLACAS DE CIRCULACION VEHICULAR</v>
          </cell>
        </row>
        <row r="335">
          <cell r="A335">
            <v>26500</v>
          </cell>
          <cell r="B335">
            <v>43707</v>
          </cell>
          <cell r="C335" t="str">
            <v>41431-7-019</v>
          </cell>
          <cell r="D335" t="str">
            <v>41430-07-0007-000</v>
          </cell>
          <cell r="H335" t="str">
            <v>LICENCIAS DE MANEJAR</v>
          </cell>
        </row>
        <row r="336">
          <cell r="A336">
            <v>26503</v>
          </cell>
          <cell r="B336">
            <v>43708</v>
          </cell>
          <cell r="C336" t="str">
            <v>41431-7-020</v>
          </cell>
          <cell r="D336" t="str">
            <v>41430-07-0008-000</v>
          </cell>
          <cell r="H336" t="str">
            <v>EXPEDICION DE CERTIF.DE LICENCIAS DE CONDUCIR</v>
          </cell>
        </row>
        <row r="337">
          <cell r="A337">
            <v>26600</v>
          </cell>
          <cell r="B337">
            <v>43709</v>
          </cell>
          <cell r="C337" t="str">
            <v>41431-7-021</v>
          </cell>
          <cell r="D337" t="str">
            <v>41430-07-0009-000</v>
          </cell>
          <cell r="H337" t="str">
            <v>DUPLICADOS DE LICENCIAS</v>
          </cell>
        </row>
        <row r="338">
          <cell r="A338">
            <v>26700</v>
          </cell>
          <cell r="B338">
            <v>43710</v>
          </cell>
          <cell r="C338" t="str">
            <v>41431-7-022</v>
          </cell>
          <cell r="D338" t="str">
            <v>41430-07-0010-000</v>
          </cell>
          <cell r="H338" t="str">
            <v>DUPLICADOS DE TARJETAS DE CIRCULACION</v>
          </cell>
        </row>
        <row r="339">
          <cell r="A339">
            <v>26800</v>
          </cell>
          <cell r="B339">
            <v>43711</v>
          </cell>
          <cell r="C339" t="str">
            <v>41431-7-023</v>
          </cell>
          <cell r="D339" t="str">
            <v>41430-07-0011-000</v>
          </cell>
          <cell r="H339" t="str">
            <v>BAJAS VEHICULOS DE MOTOR</v>
          </cell>
        </row>
        <row r="340">
          <cell r="A340">
            <v>26906</v>
          </cell>
          <cell r="B340">
            <v>43712</v>
          </cell>
          <cell r="C340" t="str">
            <v>41431-7-024</v>
          </cell>
          <cell r="D340" t="str">
            <v>41430-07-0012-000</v>
          </cell>
          <cell r="H340" t="str">
            <v>10% INFRACCIONES DE TRANSITO AREA METROP.</v>
          </cell>
        </row>
        <row r="341">
          <cell r="A341">
            <v>26907</v>
          </cell>
          <cell r="B341">
            <v>43713</v>
          </cell>
          <cell r="C341" t="str">
            <v>41431-7-025</v>
          </cell>
          <cell r="D341" t="str">
            <v>41430-07-0013-000</v>
          </cell>
          <cell r="H341" t="str">
            <v>EXCEDENTE PAGOS CONTROL VEHICULAR</v>
          </cell>
        </row>
        <row r="342">
          <cell r="A342">
            <v>26910</v>
          </cell>
          <cell r="B342">
            <v>43714</v>
          </cell>
          <cell r="C342" t="str">
            <v>41431-7-026</v>
          </cell>
          <cell r="D342" t="str">
            <v>41430-07-0014-000</v>
          </cell>
          <cell r="H342" t="str">
            <v>QUALITAS</v>
          </cell>
        </row>
        <row r="343">
          <cell r="A343">
            <v>26911</v>
          </cell>
          <cell r="B343">
            <v>43715</v>
          </cell>
          <cell r="C343" t="str">
            <v>41431-7-027</v>
          </cell>
          <cell r="D343" t="str">
            <v>41430-07-0015-000</v>
          </cell>
          <cell r="H343" t="str">
            <v>ZURICH SEGUROS</v>
          </cell>
        </row>
        <row r="344">
          <cell r="A344">
            <v>26912</v>
          </cell>
          <cell r="B344">
            <v>43716</v>
          </cell>
          <cell r="C344" t="str">
            <v>41431-7-028</v>
          </cell>
          <cell r="D344" t="str">
            <v>41430-07-0016-000</v>
          </cell>
          <cell r="H344" t="str">
            <v>SEGUROS BANORTE GENERALI</v>
          </cell>
        </row>
        <row r="345">
          <cell r="A345">
            <v>26913</v>
          </cell>
          <cell r="B345">
            <v>43717</v>
          </cell>
          <cell r="C345" t="str">
            <v>41431-7-029</v>
          </cell>
          <cell r="D345" t="str">
            <v>41430-07-0017-000</v>
          </cell>
          <cell r="H345" t="str">
            <v>SEGUROS ATLAS S.A.</v>
          </cell>
        </row>
        <row r="346">
          <cell r="A346">
            <v>26914</v>
          </cell>
          <cell r="B346">
            <v>43718</v>
          </cell>
          <cell r="C346" t="str">
            <v>41431-7-030</v>
          </cell>
          <cell r="D346" t="str">
            <v>41430-07-0018-000</v>
          </cell>
          <cell r="H346" t="str">
            <v>SEGUROS AFIRME</v>
          </cell>
        </row>
        <row r="347">
          <cell r="A347">
            <v>26915</v>
          </cell>
          <cell r="B347">
            <v>43719</v>
          </cell>
          <cell r="C347" t="str">
            <v>41431-7-031</v>
          </cell>
          <cell r="D347" t="str">
            <v>41430-07-0019-000</v>
          </cell>
          <cell r="H347" t="str">
            <v>SEGUROS BANCOMER</v>
          </cell>
        </row>
        <row r="348">
          <cell r="A348">
            <v>26916</v>
          </cell>
          <cell r="B348">
            <v>43720</v>
          </cell>
          <cell r="C348" t="str">
            <v>41431-7-032</v>
          </cell>
          <cell r="D348" t="str">
            <v>41430-07-0020-000</v>
          </cell>
          <cell r="H348" t="str">
            <v>10% INFRACCIONES DE TRANSITO ELECTRONICAS</v>
          </cell>
        </row>
        <row r="349">
          <cell r="A349">
            <v>26917</v>
          </cell>
          <cell r="B349">
            <v>43721</v>
          </cell>
          <cell r="C349" t="str">
            <v>41431-7-033</v>
          </cell>
          <cell r="D349" t="str">
            <v>41430-07-0021-000</v>
          </cell>
          <cell r="H349" t="str">
            <v>1ER SORTEO ABRE UNA PUERTA REF</v>
          </cell>
        </row>
        <row r="350">
          <cell r="A350">
            <v>26918</v>
          </cell>
          <cell r="B350">
            <v>43722</v>
          </cell>
          <cell r="C350" t="str">
            <v>41431-7-034</v>
          </cell>
          <cell r="D350" t="str">
            <v>41430-07-0022-000</v>
          </cell>
          <cell r="H350" t="str">
            <v>1ER SORTEO ABRE UNA PUERTA LIC</v>
          </cell>
        </row>
        <row r="351">
          <cell r="A351">
            <v>26919</v>
          </cell>
          <cell r="B351">
            <v>43723</v>
          </cell>
          <cell r="C351" t="str">
            <v>41431-7-035</v>
          </cell>
          <cell r="D351" t="str">
            <v>41430-07-0023-000</v>
          </cell>
          <cell r="H351" t="str">
            <v>SERVICIO DE MENSAJERIA</v>
          </cell>
        </row>
        <row r="352">
          <cell r="A352">
            <v>26920</v>
          </cell>
          <cell r="B352">
            <v>43724</v>
          </cell>
          <cell r="C352" t="str">
            <v>41431-7-036</v>
          </cell>
          <cell r="D352" t="str">
            <v>41430-07-0024-000</v>
          </cell>
          <cell r="H352" t="str">
            <v>DEVOLUCIONES ING. POR PGO. DE LO INDEBIDO</v>
          </cell>
        </row>
        <row r="353">
          <cell r="A353">
            <v>27903</v>
          </cell>
          <cell r="B353">
            <v>43725</v>
          </cell>
          <cell r="C353" t="str">
            <v>41431-7-037</v>
          </cell>
          <cell r="D353" t="str">
            <v>41430-07-0025-000</v>
          </cell>
          <cell r="H353" t="str">
            <v>DEVOLUCIONES CONTROL VEHICULAR</v>
          </cell>
        </row>
        <row r="354">
          <cell r="A354">
            <v>28001</v>
          </cell>
          <cell r="B354">
            <v>43726</v>
          </cell>
          <cell r="C354" t="str">
            <v>41431-7-006</v>
          </cell>
          <cell r="D354" t="str">
            <v>41430-07-0026-000</v>
          </cell>
          <cell r="H354" t="str">
            <v>SUBSIDIO 10% Y 5%</v>
          </cell>
        </row>
        <row r="355">
          <cell r="A355">
            <v>28002</v>
          </cell>
          <cell r="B355">
            <v>43727</v>
          </cell>
          <cell r="C355" t="str">
            <v>41431-7-007</v>
          </cell>
          <cell r="D355" t="str">
            <v>41430-07-0027-000</v>
          </cell>
          <cell r="H355" t="str">
            <v>SUBSIDIO ANTIGÜEDAD 5 AÑOS</v>
          </cell>
        </row>
        <row r="356">
          <cell r="A356">
            <v>28003</v>
          </cell>
          <cell r="B356">
            <v>43728</v>
          </cell>
          <cell r="C356" t="str">
            <v>41431-7-008</v>
          </cell>
          <cell r="D356" t="str">
            <v>41430-07-0028-000</v>
          </cell>
          <cell r="H356" t="str">
            <v>SUBSIDIO ANTIGÜEDAD 10 AÑOS</v>
          </cell>
        </row>
        <row r="357">
          <cell r="A357">
            <v>28004</v>
          </cell>
          <cell r="B357">
            <v>43729</v>
          </cell>
          <cell r="C357" t="str">
            <v>41431-7-009</v>
          </cell>
          <cell r="D357" t="str">
            <v>41430-07-0029-000</v>
          </cell>
          <cell r="H357" t="str">
            <v>SUBSIDIO LAMINAS CONTROL VEHICULAR</v>
          </cell>
        </row>
        <row r="358">
          <cell r="A358">
            <v>28005</v>
          </cell>
          <cell r="B358">
            <v>43730</v>
          </cell>
          <cell r="C358" t="str">
            <v>41431-7-010</v>
          </cell>
          <cell r="D358" t="str">
            <v>41430-07-0030-000</v>
          </cell>
          <cell r="H358" t="str">
            <v>SUBSIDIO DERECHOS CONTROL VEHICULAR</v>
          </cell>
        </row>
        <row r="359">
          <cell r="A359">
            <v>28006</v>
          </cell>
          <cell r="B359">
            <v>43731</v>
          </cell>
          <cell r="C359" t="str">
            <v>41431-7-011</v>
          </cell>
          <cell r="D359" t="str">
            <v>41430-07-0031-000</v>
          </cell>
          <cell r="H359" t="str">
            <v>SUBSIDIO LICENCIAS DE MANEJO</v>
          </cell>
        </row>
        <row r="360">
          <cell r="A360">
            <v>28007</v>
          </cell>
          <cell r="B360">
            <v>43732</v>
          </cell>
          <cell r="C360" t="str">
            <v>41431-7-012</v>
          </cell>
          <cell r="D360" t="str">
            <v>41430-07-0032-000</v>
          </cell>
          <cell r="H360" t="str">
            <v>SUB.MAT.DE CONT.VEH. A PERS.MAYORES 65 AÑOS</v>
          </cell>
        </row>
        <row r="361">
          <cell r="A361">
            <v>28008</v>
          </cell>
          <cell r="B361">
            <v>43733</v>
          </cell>
          <cell r="C361" t="str">
            <v>41431-7-013</v>
          </cell>
          <cell r="D361" t="str">
            <v>41430-07-0033-000</v>
          </cell>
          <cell r="H361" t="str">
            <v>SUBSIDIO REC.DER. CONTROL VEH. PTE. AÑO</v>
          </cell>
        </row>
        <row r="362">
          <cell r="A362">
            <v>28009</v>
          </cell>
          <cell r="B362">
            <v>43734</v>
          </cell>
          <cell r="C362" t="str">
            <v>41431-7-014</v>
          </cell>
          <cell r="D362" t="str">
            <v>41430-07-0034-000</v>
          </cell>
          <cell r="H362" t="str">
            <v>SUBSIDIO BAJAS VEH. MOTOR PRODIAT 100%</v>
          </cell>
        </row>
        <row r="363">
          <cell r="A363">
            <v>28011</v>
          </cell>
          <cell r="B363">
            <v>43735</v>
          </cell>
          <cell r="C363" t="str">
            <v>41431-7-015</v>
          </cell>
          <cell r="D363" t="str">
            <v>41430-07-0035-000</v>
          </cell>
          <cell r="H363" t="str">
            <v>SUBSIDIO INSC Y REF. VEH. PTE. AÑO PRODIAT 100%</v>
          </cell>
        </row>
        <row r="364">
          <cell r="A364">
            <v>28012</v>
          </cell>
          <cell r="B364">
            <v>43736</v>
          </cell>
          <cell r="C364" t="str">
            <v>41431-7-016</v>
          </cell>
          <cell r="D364" t="str">
            <v>41430-07-0036-000</v>
          </cell>
          <cell r="H364" t="str">
            <v>SUBSIDIO INSC Y REF. VEH.REZ. PTE. AÑO PRODIAT 100%</v>
          </cell>
        </row>
        <row r="365">
          <cell r="A365">
            <v>28013</v>
          </cell>
          <cell r="B365">
            <v>43737</v>
          </cell>
          <cell r="C365" t="str">
            <v>41431-7-017</v>
          </cell>
          <cell r="D365" t="str">
            <v>41430-07-0037-000</v>
          </cell>
          <cell r="H365" t="str">
            <v>SUBSIDIO PLACAS CIRCULACION VEH. PRODIAT 100%</v>
          </cell>
        </row>
        <row r="366">
          <cell r="A366">
            <v>28014</v>
          </cell>
          <cell r="B366">
            <v>43738</v>
          </cell>
          <cell r="C366" t="str">
            <v>41431-7-038</v>
          </cell>
          <cell r="D366" t="str">
            <v>41430-07-0038-000</v>
          </cell>
          <cell r="H366" t="str">
            <v>SUBSIDIO REFRENDO REMOLQUE</v>
          </cell>
        </row>
        <row r="367">
          <cell r="A367">
            <v>28015</v>
          </cell>
          <cell r="B367">
            <v>43739</v>
          </cell>
          <cell r="C367" t="str">
            <v>41431-7-039</v>
          </cell>
          <cell r="D367" t="str">
            <v>41430-07-0039-000</v>
          </cell>
          <cell r="H367" t="str">
            <v>SUBSIDIO REFRENDO MOTOCICLETA</v>
          </cell>
        </row>
        <row r="368">
          <cell r="A368">
            <v>28016</v>
          </cell>
          <cell r="B368">
            <v>43740</v>
          </cell>
          <cell r="C368" t="str">
            <v>41431-7-040</v>
          </cell>
          <cell r="D368" t="str">
            <v>41430-07-0040-000</v>
          </cell>
          <cell r="H368" t="str">
            <v>SUBSIDIO LAMINAS REMOLQUE</v>
          </cell>
        </row>
        <row r="369">
          <cell r="A369">
            <v>28017</v>
          </cell>
          <cell r="B369">
            <v>43741</v>
          </cell>
          <cell r="C369" t="str">
            <v>41431-7-041</v>
          </cell>
          <cell r="D369" t="str">
            <v>41430-07-0041-000</v>
          </cell>
          <cell r="H369" t="str">
            <v>SUBSIDIO LAMINAS MOTOCICLETA</v>
          </cell>
        </row>
        <row r="370">
          <cell r="A370">
            <v>28018</v>
          </cell>
          <cell r="B370">
            <v>43742</v>
          </cell>
          <cell r="C370" t="str">
            <v>41431-7-042</v>
          </cell>
          <cell r="D370" t="str">
            <v>41430-07-0042-000</v>
          </cell>
          <cell r="H370" t="str">
            <v>SUBSIDIO CONSTANCIA REGISTRO VEHICULAR</v>
          </cell>
        </row>
        <row r="371">
          <cell r="A371">
            <v>26306</v>
          </cell>
          <cell r="B371">
            <v>43743</v>
          </cell>
          <cell r="C371" t="str">
            <v>41431-7-043</v>
          </cell>
          <cell r="D371" t="str">
            <v>41430-07-0043-000</v>
          </cell>
          <cell r="H371" t="str">
            <v>EXPEDICION CONSTANCIA REGISTRO VEHICULAR</v>
          </cell>
        </row>
        <row r="372">
          <cell r="A372">
            <v>26307</v>
          </cell>
          <cell r="B372">
            <v>43744</v>
          </cell>
          <cell r="C372" t="str">
            <v>41431-7-044</v>
          </cell>
          <cell r="D372" t="str">
            <v>41430-07-0044-000</v>
          </cell>
          <cell r="H372" t="str">
            <v>REPOSICION CONSTANCIA REGISTRO VEHICULAR</v>
          </cell>
        </row>
        <row r="373">
          <cell r="A373">
            <v>26801</v>
          </cell>
          <cell r="B373">
            <v>43745</v>
          </cell>
          <cell r="C373" t="str">
            <v>41431-7-045</v>
          </cell>
          <cell r="D373" t="str">
            <v>41430-07-0045-000</v>
          </cell>
          <cell r="H373" t="str">
            <v>SUBSIDIO BAJA POR ROBO</v>
          </cell>
        </row>
        <row r="374">
          <cell r="A374">
            <v>28019</v>
          </cell>
          <cell r="B374">
            <v>43746</v>
          </cell>
          <cell r="C374" t="str">
            <v>41431-7-046</v>
          </cell>
          <cell r="D374" t="str">
            <v>41430-07-0046-000</v>
          </cell>
          <cell r="H374" t="str">
            <v>SUBSIDIO REFRENDO POR ROBO</v>
          </cell>
        </row>
        <row r="375">
          <cell r="A375">
            <v>28020</v>
          </cell>
          <cell r="B375">
            <v>43747</v>
          </cell>
          <cell r="C375" t="str">
            <v>41431-7-048</v>
          </cell>
          <cell r="D375" t="str">
            <v>41430-07-0047-000</v>
          </cell>
          <cell r="H375" t="str">
            <v>SUBSIDIO REFRENDO POR PERDIDA</v>
          </cell>
        </row>
        <row r="376">
          <cell r="A376">
            <v>26802</v>
          </cell>
          <cell r="B376">
            <v>43748</v>
          </cell>
          <cell r="C376" t="str">
            <v>41431-7-047</v>
          </cell>
          <cell r="D376" t="str">
            <v>41430-07-0048-000</v>
          </cell>
          <cell r="H376" t="str">
            <v>SUBSIDIO BAJA POR PERDIDA</v>
          </cell>
        </row>
        <row r="377">
          <cell r="A377">
            <v>28021</v>
          </cell>
          <cell r="B377">
            <v>43749</v>
          </cell>
          <cell r="C377" t="str">
            <v>41431-7-049</v>
          </cell>
          <cell r="D377" t="str">
            <v>41430-07-0049-000</v>
          </cell>
          <cell r="H377" t="str">
            <v>SUBSIDIO PAGO EN BANCO</v>
          </cell>
        </row>
        <row r="378">
          <cell r="A378">
            <v>28022</v>
          </cell>
          <cell r="B378">
            <v>43750</v>
          </cell>
          <cell r="C378" t="str">
            <v>41431-7-050</v>
          </cell>
          <cell r="D378" t="str">
            <v>41430-07-0050-000</v>
          </cell>
          <cell r="H378" t="str">
            <v>SUBSIDIO PAGO PORTAL WEB</v>
          </cell>
        </row>
        <row r="381">
          <cell r="B381">
            <v>438</v>
          </cell>
          <cell r="C381" t="str">
            <v>41431-8-000</v>
          </cell>
          <cell r="D381" t="str">
            <v>41430-08-0000-000</v>
          </cell>
          <cell r="G381" t="str">
            <v>DERECHOS SERVAGENCIA PARA LA RACIONALIZACION Y MODERNIZ DEL SIST DEL TRANSPORTE PUB</v>
          </cell>
        </row>
        <row r="382">
          <cell r="A382">
            <v>23001</v>
          </cell>
          <cell r="B382">
            <v>43801</v>
          </cell>
          <cell r="C382" t="str">
            <v>41431-8-001</v>
          </cell>
          <cell r="D382" t="str">
            <v>41430-08-0001-000</v>
          </cell>
          <cell r="H382" t="str">
            <v>EXPEDICION O REFRENDO DE LA CONCESION</v>
          </cell>
        </row>
        <row r="383">
          <cell r="A383">
            <v>23002</v>
          </cell>
          <cell r="B383">
            <v>43802</v>
          </cell>
          <cell r="C383" t="str">
            <v>41431-8-002</v>
          </cell>
          <cell r="D383" t="str">
            <v>41430-08-0002-000</v>
          </cell>
          <cell r="H383" t="str">
            <v>TRAMITE DE CESION DE DERECHOS DE LA CONCESION</v>
          </cell>
        </row>
        <row r="384">
          <cell r="A384">
            <v>23003</v>
          </cell>
          <cell r="B384">
            <v>43803</v>
          </cell>
          <cell r="C384" t="str">
            <v>41431-8-003</v>
          </cell>
          <cell r="D384" t="str">
            <v>41430-08-0003-000</v>
          </cell>
          <cell r="H384" t="str">
            <v>REP.DE DOC. EN EL QUE CONSTA LA CONCESION</v>
          </cell>
        </row>
        <row r="385">
          <cell r="A385">
            <v>23004</v>
          </cell>
          <cell r="B385">
            <v>43804</v>
          </cell>
          <cell r="C385" t="str">
            <v>41431-8-004</v>
          </cell>
          <cell r="D385" t="str">
            <v>41430-08-0004-000</v>
          </cell>
          <cell r="H385" t="str">
            <v>CAMBIO DE VEHICUL OBJETO DE LA CONCESION</v>
          </cell>
        </row>
        <row r="387">
          <cell r="B387">
            <v>439</v>
          </cell>
          <cell r="C387" t="str">
            <v>41431-9-000</v>
          </cell>
          <cell r="D387" t="str">
            <v>41430-09-0000-000</v>
          </cell>
          <cell r="G387" t="str">
            <v>DERECHOS SERVICIOS VARIAS SECRETARIAS</v>
          </cell>
        </row>
        <row r="388">
          <cell r="A388">
            <v>20300</v>
          </cell>
          <cell r="B388">
            <v>43901</v>
          </cell>
          <cell r="C388" t="str">
            <v>41431-9-001</v>
          </cell>
          <cell r="D388" t="str">
            <v>41430-09-0001-000</v>
          </cell>
          <cell r="H388" t="str">
            <v>SERVICIOS DE VIGILANCIA</v>
          </cell>
        </row>
        <row r="389">
          <cell r="A389">
            <v>21500</v>
          </cell>
          <cell r="B389">
            <v>43902</v>
          </cell>
          <cell r="C389" t="str">
            <v>41431-9-002</v>
          </cell>
          <cell r="D389" t="str">
            <v>41430-09-0002-000</v>
          </cell>
          <cell r="H389" t="str">
            <v>REGISTRO DE TITULOS PROFESIONALES</v>
          </cell>
        </row>
        <row r="390">
          <cell r="A390">
            <v>20901</v>
          </cell>
          <cell r="B390">
            <v>43903</v>
          </cell>
          <cell r="C390" t="str">
            <v>41431-9-003</v>
          </cell>
          <cell r="D390" t="str">
            <v>41430-09-0003-000</v>
          </cell>
          <cell r="H390" t="str">
            <v>RECUPERACION POR CURSOS DE CAPACITACION</v>
          </cell>
        </row>
        <row r="391">
          <cell r="A391">
            <v>21800</v>
          </cell>
          <cell r="B391">
            <v>43904</v>
          </cell>
          <cell r="C391" t="str">
            <v>41431-9-004</v>
          </cell>
          <cell r="D391" t="str">
            <v>41430-09-0004-000</v>
          </cell>
          <cell r="H391" t="str">
            <v>CONCURSOS PUBLICOS DIRECC.DE ADQUISICIONES</v>
          </cell>
        </row>
        <row r="392">
          <cell r="A392">
            <v>26201</v>
          </cell>
          <cell r="B392">
            <v>43905</v>
          </cell>
          <cell r="C392" t="str">
            <v>41431-9-005</v>
          </cell>
          <cell r="D392" t="str">
            <v>41430-09-0005-000</v>
          </cell>
          <cell r="H392" t="str">
            <v>CERTIFICACION RECIBOS SUELDOS</v>
          </cell>
        </row>
        <row r="393">
          <cell r="A393">
            <v>26202</v>
          </cell>
          <cell r="B393">
            <v>43906</v>
          </cell>
          <cell r="C393" t="str">
            <v>41431-9-006</v>
          </cell>
          <cell r="D393" t="str">
            <v>41430-09-0006-000</v>
          </cell>
          <cell r="H393" t="str">
            <v>CONSTANCIA O CARTA DE NO INHABILITACION</v>
          </cell>
        </row>
        <row r="394">
          <cell r="A394">
            <v>21300</v>
          </cell>
          <cell r="B394">
            <v>43907</v>
          </cell>
          <cell r="C394" t="str">
            <v>41431-9-007</v>
          </cell>
          <cell r="D394" t="str">
            <v>41430-09-0007-000</v>
          </cell>
          <cell r="H394" t="str">
            <v>EXPEDICION DE CERTIFICADOS</v>
          </cell>
        </row>
        <row r="395">
          <cell r="A395">
            <v>27910</v>
          </cell>
          <cell r="B395">
            <v>43908</v>
          </cell>
          <cell r="C395" t="str">
            <v>41431-9-008</v>
          </cell>
          <cell r="D395" t="str">
            <v>41430-09-0008-000</v>
          </cell>
          <cell r="H395" t="str">
            <v>ACTUALIZACION E INTERESES DEV. DIVERSOS DERECHOS</v>
          </cell>
        </row>
        <row r="396">
          <cell r="A396">
            <v>26203</v>
          </cell>
          <cell r="B396">
            <v>43909</v>
          </cell>
          <cell r="C396" t="str">
            <v>41431-9-009</v>
          </cell>
          <cell r="D396" t="str">
            <v>41430-09-0009-000</v>
          </cell>
          <cell r="H396" t="str">
            <v>COPIAS DIVERSAS</v>
          </cell>
        </row>
        <row r="397">
          <cell r="A397">
            <v>26204</v>
          </cell>
          <cell r="B397">
            <v>43910</v>
          </cell>
          <cell r="C397" t="str">
            <v>41431-9-010</v>
          </cell>
          <cell r="D397" t="str">
            <v>41430-09-0010-000</v>
          </cell>
          <cell r="H397" t="str">
            <v>BUSQUEDA Y LOCALIZACION DE DOCUMENTOS</v>
          </cell>
        </row>
        <row r="398">
          <cell r="A398">
            <v>21601</v>
          </cell>
          <cell r="B398">
            <v>43911</v>
          </cell>
          <cell r="C398" t="str">
            <v>41431-9-011</v>
          </cell>
          <cell r="D398" t="str">
            <v>41430-09-0011-000</v>
          </cell>
          <cell r="H398" t="str">
            <v>LICENCIAS Y PERMISOS ESP(LEY DE ALCOHOLES)</v>
          </cell>
        </row>
        <row r="400">
          <cell r="B400">
            <v>44</v>
          </cell>
          <cell r="C400" t="str">
            <v>41491-0-000</v>
          </cell>
          <cell r="D400" t="str">
            <v>41490-00-0000-000</v>
          </cell>
          <cell r="F400" t="str">
            <v>OTROS DERECHOS</v>
          </cell>
        </row>
        <row r="403">
          <cell r="B403">
            <v>45</v>
          </cell>
          <cell r="C403" t="str">
            <v>41441-0-000</v>
          </cell>
          <cell r="D403" t="str">
            <v>41440-00-0000-000</v>
          </cell>
          <cell r="F403" t="str">
            <v>ACCESORIOS DE DERECHOS</v>
          </cell>
        </row>
        <row r="405">
          <cell r="B405">
            <v>451</v>
          </cell>
          <cell r="C405" t="str">
            <v>41441-1-000</v>
          </cell>
          <cell r="D405" t="str">
            <v>41440-01-0000-000</v>
          </cell>
          <cell r="G405" t="str">
            <v>ACCESORIOS  SERVICIOS DERECHOS DIRECCION DE REGISTRO PUBLICO DE LA PROPIEDAD (SGG)</v>
          </cell>
        </row>
        <row r="406">
          <cell r="A406">
            <v>40110</v>
          </cell>
          <cell r="B406">
            <v>45101</v>
          </cell>
          <cell r="C406" t="str">
            <v>41441-1-001</v>
          </cell>
          <cell r="D406" t="str">
            <v>41440-01-0001-000</v>
          </cell>
          <cell r="H406" t="str">
            <v>SANCIONES EN CARTAS DE NO PROPIEDAD</v>
          </cell>
        </row>
        <row r="407">
          <cell r="A407">
            <v>40160</v>
          </cell>
          <cell r="B407">
            <v>45102</v>
          </cell>
          <cell r="C407" t="str">
            <v>41441-1-002</v>
          </cell>
          <cell r="D407" t="str">
            <v>41440-01-0002-000</v>
          </cell>
          <cell r="H407" t="str">
            <v>SUBSIDIOS SANCIONES EN CARTAS DE NO PROPIEDAD</v>
          </cell>
        </row>
        <row r="408">
          <cell r="A408">
            <v>40200</v>
          </cell>
          <cell r="B408">
            <v>45103</v>
          </cell>
          <cell r="C408" t="str">
            <v>41441-1-003</v>
          </cell>
          <cell r="D408" t="str">
            <v>41440-01-0003-000</v>
          </cell>
          <cell r="H408" t="str">
            <v>RECARGOS</v>
          </cell>
        </row>
        <row r="410">
          <cell r="B410">
            <v>452</v>
          </cell>
          <cell r="C410" t="str">
            <v>41441-2-000</v>
          </cell>
          <cell r="D410" t="str">
            <v>41440-02-0000-000</v>
          </cell>
          <cell r="G410" t="str">
            <v>ACCESORIOS SERVICIOS DERECHOS DIRECCION DE CATASTRO (SFYTGE)</v>
          </cell>
        </row>
        <row r="411">
          <cell r="A411">
            <v>40111</v>
          </cell>
          <cell r="B411">
            <v>45201</v>
          </cell>
          <cell r="C411" t="str">
            <v>41441-2-001</v>
          </cell>
          <cell r="D411" t="str">
            <v>41440-02-0001-000</v>
          </cell>
          <cell r="H411" t="str">
            <v>SANCIONES POR REGULARIZACION DE CONTRUCCION</v>
          </cell>
        </row>
        <row r="412">
          <cell r="A412">
            <v>40161</v>
          </cell>
          <cell r="B412">
            <v>45202</v>
          </cell>
          <cell r="C412" t="str">
            <v>41441-2-002</v>
          </cell>
          <cell r="D412" t="str">
            <v>41440-02-0002-000</v>
          </cell>
          <cell r="H412" t="str">
            <v>SUBSIDIO SANCIONES POR REGULARIZACION DE CONSTRUCCION</v>
          </cell>
        </row>
        <row r="413">
          <cell r="A413">
            <v>40112</v>
          </cell>
          <cell r="B413">
            <v>45203</v>
          </cell>
          <cell r="C413" t="str">
            <v>41441-2-003</v>
          </cell>
          <cell r="D413" t="str">
            <v>41440-02-0003-000</v>
          </cell>
          <cell r="H413" t="str">
            <v>SANCIONES PRESENTACION DE AVISOS DE ENAJENACION</v>
          </cell>
        </row>
        <row r="414">
          <cell r="A414">
            <v>40162</v>
          </cell>
          <cell r="B414">
            <v>45204</v>
          </cell>
          <cell r="C414" t="str">
            <v>41441-2-004</v>
          </cell>
          <cell r="D414" t="str">
            <v>41440-02-0004-000</v>
          </cell>
          <cell r="H414" t="str">
            <v>SUBSIDIO SANCIONES PRESENTACION DE AVISOS DE ENAJENACION</v>
          </cell>
        </row>
        <row r="416">
          <cell r="B416">
            <v>453</v>
          </cell>
          <cell r="C416" t="str">
            <v>41441-3-000</v>
          </cell>
          <cell r="D416" t="str">
            <v>41440-03-0000-000</v>
          </cell>
          <cell r="G416" t="str">
            <v>ACCESORIOS SERVICIOS DERECHOS INSTITUTO CONTROL VEHICULAR (SSFYTGE)</v>
          </cell>
        </row>
        <row r="417">
          <cell r="A417">
            <v>26901</v>
          </cell>
          <cell r="B417">
            <v>45301</v>
          </cell>
          <cell r="C417" t="str">
            <v>41441-3-001</v>
          </cell>
          <cell r="D417" t="str">
            <v>41440-03-0001-000</v>
          </cell>
          <cell r="H417" t="str">
            <v>MULTAS DE CONTROL VEHICULAR</v>
          </cell>
        </row>
        <row r="418">
          <cell r="A418">
            <v>28010</v>
          </cell>
          <cell r="B418">
            <v>45302</v>
          </cell>
          <cell r="C418" t="str">
            <v>41441-3-002</v>
          </cell>
          <cell r="D418" t="str">
            <v>41440-03-0002-000</v>
          </cell>
          <cell r="H418" t="str">
            <v>SUBSIDIO SANCIONES REF.VEH. PRODIAT 100%</v>
          </cell>
        </row>
        <row r="419">
          <cell r="A419">
            <v>26903</v>
          </cell>
          <cell r="B419">
            <v>45303</v>
          </cell>
          <cell r="C419" t="str">
            <v>41441-3-003</v>
          </cell>
          <cell r="D419" t="str">
            <v>41440-03-0003-000</v>
          </cell>
          <cell r="H419" t="str">
            <v>SANCIONES POR CANJE DE PLACAS EXTEMPORANEAS</v>
          </cell>
        </row>
        <row r="420">
          <cell r="A420">
            <v>26904</v>
          </cell>
          <cell r="B420">
            <v>45304</v>
          </cell>
          <cell r="C420" t="str">
            <v>41441-3-004</v>
          </cell>
          <cell r="D420" t="str">
            <v>41440-03-0004-000</v>
          </cell>
          <cell r="H420" t="str">
            <v>SANC. DERECHOS CONTROL VEH. PRESENTE AÑO</v>
          </cell>
        </row>
        <row r="421">
          <cell r="A421">
            <v>26905</v>
          </cell>
          <cell r="B421">
            <v>45305</v>
          </cell>
          <cell r="C421" t="str">
            <v>41441-3-005</v>
          </cell>
          <cell r="D421" t="str">
            <v>41440-03-0005-000</v>
          </cell>
          <cell r="H421" t="str">
            <v>SANC. DERECHOS CONTROL VEH. REZAGO</v>
          </cell>
        </row>
        <row r="422">
          <cell r="A422">
            <v>26908</v>
          </cell>
          <cell r="B422">
            <v>45306</v>
          </cell>
          <cell r="C422" t="str">
            <v>41441-3-006</v>
          </cell>
          <cell r="D422" t="str">
            <v>41440-03-0006-000</v>
          </cell>
          <cell r="H422" t="str">
            <v>RECARGOS CONVENIO CONTROL VEHICULAR</v>
          </cell>
        </row>
        <row r="423">
          <cell r="A423">
            <v>26909</v>
          </cell>
          <cell r="B423">
            <v>45307</v>
          </cell>
          <cell r="C423" t="str">
            <v>41441-3-007</v>
          </cell>
          <cell r="D423" t="str">
            <v>41440-03-0007-000</v>
          </cell>
          <cell r="H423" t="str">
            <v>GASTOS DE EJEC.CONV. CONTROL VEH.</v>
          </cell>
        </row>
        <row r="425">
          <cell r="B425">
            <v>454</v>
          </cell>
          <cell r="C425" t="str">
            <v>41441-4-000</v>
          </cell>
          <cell r="D425" t="str">
            <v>41440-04-0000-000</v>
          </cell>
          <cell r="G425" t="str">
            <v>ACCS SERVICIOS VARIOS DE DERECHOS</v>
          </cell>
        </row>
        <row r="426">
          <cell r="A426">
            <v>40803</v>
          </cell>
          <cell r="B426">
            <v>45401</v>
          </cell>
          <cell r="C426" t="str">
            <v>41441-4-001</v>
          </cell>
          <cell r="D426" t="str">
            <v>41440-04-0001-000</v>
          </cell>
          <cell r="H426" t="str">
            <v>DESCUENTO S/ ACCESORIOS DE CERT.ESC.TEC.LIC.NOR.PREP.ENF.Y TIT.PROF</v>
          </cell>
        </row>
        <row r="427">
          <cell r="A427">
            <v>40804</v>
          </cell>
          <cell r="B427">
            <v>45402</v>
          </cell>
          <cell r="C427" t="str">
            <v>41441-4-002</v>
          </cell>
          <cell r="D427" t="str">
            <v>41440-04-0002-000</v>
          </cell>
          <cell r="H427" t="str">
            <v>DESCUENTO S/ ACCESORIOS DE INCORPORACION REDES AGUA Y DRENAJE</v>
          </cell>
        </row>
        <row r="428">
          <cell r="A428">
            <v>40805</v>
          </cell>
          <cell r="B428">
            <v>45403</v>
          </cell>
          <cell r="C428" t="str">
            <v>41441-4-003</v>
          </cell>
          <cell r="D428" t="str">
            <v>41440-04-0003-000</v>
          </cell>
          <cell r="H428" t="str">
            <v>DESCUENTO S/ ACCESORIOS DE DIVERSOS</v>
          </cell>
        </row>
        <row r="429">
          <cell r="A429">
            <v>40806</v>
          </cell>
          <cell r="B429">
            <v>45404</v>
          </cell>
          <cell r="C429" t="str">
            <v>41441-4-004</v>
          </cell>
          <cell r="D429" t="str">
            <v>41440-04-0004-000</v>
          </cell>
          <cell r="H429" t="str">
            <v>DESCUENTO S/ ACCESORIOS DE RECUPERACION POR CURSOS DE CAPACITACION</v>
          </cell>
        </row>
        <row r="431">
          <cell r="B431">
            <v>49</v>
          </cell>
          <cell r="C431" t="str">
            <v>41921-0-000</v>
          </cell>
          <cell r="D431" t="str">
            <v>41920-02-0000-000</v>
          </cell>
          <cell r="F431" t="str">
            <v>DERECHOS NO COMPRENDIDOS EN LAS FRACCIONES DE LA LEY DE</v>
          </cell>
        </row>
        <row r="432">
          <cell r="F432" t="str">
            <v>INGRESOS CAUSADAS EN EJERCICIOS FISCALES ANTERIORES PENDIENTES</v>
          </cell>
        </row>
        <row r="433">
          <cell r="F433" t="str">
            <v>DE LIQUIDACION O PAGO</v>
          </cell>
        </row>
        <row r="435">
          <cell r="B435">
            <v>5</v>
          </cell>
          <cell r="C435" t="str">
            <v>41500-0-000</v>
          </cell>
          <cell r="E435" t="str">
            <v>PRODUCTOS</v>
          </cell>
        </row>
        <row r="436">
          <cell r="B436">
            <v>51</v>
          </cell>
          <cell r="C436" t="str">
            <v>41500-0-000</v>
          </cell>
          <cell r="D436" t="str">
            <v>41500-00-0000-000</v>
          </cell>
          <cell r="F436" t="str">
            <v>PRODUCTOS TIPO CORRIENTE</v>
          </cell>
        </row>
        <row r="438">
          <cell r="B438">
            <v>511</v>
          </cell>
          <cell r="C438" t="str">
            <v>41591-2-000</v>
          </cell>
          <cell r="D438" t="str">
            <v>41590-02-0000-000</v>
          </cell>
          <cell r="G438" t="str">
            <v>PRODUCTOS H.TRIBUNAL SUPERIOR DE JUSTICIA</v>
          </cell>
        </row>
        <row r="439">
          <cell r="A439">
            <v>30701</v>
          </cell>
          <cell r="B439">
            <v>51101</v>
          </cell>
          <cell r="C439" t="str">
            <v>41591-2-001</v>
          </cell>
          <cell r="D439" t="str">
            <v>41590-02-0001-000</v>
          </cell>
          <cell r="H439" t="str">
            <v>INSERCIONES EN EL BOLETIN JUDICIAL</v>
          </cell>
        </row>
        <row r="440">
          <cell r="A440">
            <v>30702</v>
          </cell>
          <cell r="B440">
            <v>51102</v>
          </cell>
          <cell r="C440" t="str">
            <v>41591-2-002</v>
          </cell>
          <cell r="D440" t="str">
            <v>41590-02-0002-000</v>
          </cell>
          <cell r="H440" t="str">
            <v>VENTA DEL BOLETIN JUDICIAL</v>
          </cell>
        </row>
        <row r="441">
          <cell r="A441">
            <v>30703</v>
          </cell>
          <cell r="B441">
            <v>51103</v>
          </cell>
          <cell r="C441" t="str">
            <v>41591-2-003</v>
          </cell>
          <cell r="D441" t="str">
            <v>41590-02-0003-000</v>
          </cell>
          <cell r="H441" t="str">
            <v>COPIAS SIMPLES</v>
          </cell>
        </row>
        <row r="443">
          <cell r="B443">
            <v>512</v>
          </cell>
          <cell r="C443" t="str">
            <v>41591-3-000</v>
          </cell>
          <cell r="D443" t="str">
            <v>41590-03-0000-000</v>
          </cell>
          <cell r="G443" t="str">
            <v>PRODUCTOS RECTORIA DE LA ACADEMIA ESTATAL DE SEGURIDAD PUBLICA (SSP)</v>
          </cell>
        </row>
        <row r="444">
          <cell r="A444">
            <v>31300</v>
          </cell>
          <cell r="B444">
            <v>51201</v>
          </cell>
          <cell r="C444" t="str">
            <v>41591-3-001</v>
          </cell>
          <cell r="D444" t="str">
            <v>41590-03-0001-000</v>
          </cell>
          <cell r="H444" t="str">
            <v>SERV.PRESTADOS P/ ACADEMIA EST. DE POLICIA</v>
          </cell>
        </row>
        <row r="446">
          <cell r="B446">
            <v>513</v>
          </cell>
          <cell r="C446" t="str">
            <v>41591-1-000</v>
          </cell>
          <cell r="D446" t="str">
            <v>41590-01-0000-000</v>
          </cell>
          <cell r="G446" t="str">
            <v>PRODUCTOS DIRECCION DE RELACIONES FEDERALES CONSULARES Y ATENCION AL MIGRANTE(SGG)</v>
          </cell>
        </row>
        <row r="447">
          <cell r="A447">
            <v>21201</v>
          </cell>
          <cell r="B447">
            <v>51301</v>
          </cell>
          <cell r="C447" t="str">
            <v>41591-1-001</v>
          </cell>
          <cell r="D447" t="str">
            <v>41590-01-0001-000</v>
          </cell>
          <cell r="H447" t="str">
            <v xml:space="preserve">ASESORIA PARA SOLICITUD DE VISA TURISTA </v>
          </cell>
        </row>
        <row r="448">
          <cell r="A448">
            <v>21202</v>
          </cell>
          <cell r="B448">
            <v>51302</v>
          </cell>
          <cell r="C448" t="str">
            <v>41591-1-002</v>
          </cell>
          <cell r="D448" t="str">
            <v>41590-01-0002-000</v>
          </cell>
          <cell r="H448" t="str">
            <v>GESTION PARA SOLICITUD VISA ESTUDIANTE COMERC</v>
          </cell>
        </row>
        <row r="449">
          <cell r="A449">
            <v>21203</v>
          </cell>
          <cell r="B449">
            <v>51303</v>
          </cell>
          <cell r="C449" t="str">
            <v>41591-1-003</v>
          </cell>
          <cell r="D449" t="str">
            <v>41590-01-0003-000</v>
          </cell>
          <cell r="H449" t="str">
            <v>ASESORIA PARA SOLICITUD DE VISA PROFESIONISTA</v>
          </cell>
        </row>
        <row r="450">
          <cell r="A450">
            <v>21204</v>
          </cell>
          <cell r="B450">
            <v>51304</v>
          </cell>
          <cell r="C450" t="str">
            <v>41591-1-004</v>
          </cell>
          <cell r="D450" t="str">
            <v>41590-01-0004-000</v>
          </cell>
          <cell r="H450" t="str">
            <v>ASESORIA PARA SOLICICTUD VISA INVERSIONISTA Y T. ESP</v>
          </cell>
        </row>
        <row r="451">
          <cell r="A451">
            <v>21205</v>
          </cell>
          <cell r="B451">
            <v>51305</v>
          </cell>
          <cell r="C451" t="str">
            <v>41591-1-005</v>
          </cell>
          <cell r="D451" t="str">
            <v>41590-01-0005-000</v>
          </cell>
          <cell r="H451" t="str">
            <v>SERVICIOS PRESTADOS A LAS EMPRESAS EUA</v>
          </cell>
        </row>
        <row r="452">
          <cell r="A452">
            <v>21206</v>
          </cell>
          <cell r="B452">
            <v>51306</v>
          </cell>
          <cell r="C452" t="str">
            <v>41591-1-006</v>
          </cell>
          <cell r="D452" t="str">
            <v>41590-01-0006-000</v>
          </cell>
          <cell r="H452" t="str">
            <v>EMISION CREDENCIAL IDENTIFICACION COMO CAM ID</v>
          </cell>
        </row>
        <row r="453">
          <cell r="A453">
            <v>21207</v>
          </cell>
          <cell r="B453">
            <v>51307</v>
          </cell>
          <cell r="C453" t="str">
            <v>41591-1-007</v>
          </cell>
          <cell r="D453" t="str">
            <v>41590-01-0007-000</v>
          </cell>
          <cell r="H453" t="str">
            <v>POR LA ESTANCIA EN LA CASA MIGRANTE MEX</v>
          </cell>
        </row>
        <row r="454">
          <cell r="A454">
            <v>21208</v>
          </cell>
          <cell r="B454">
            <v>51308</v>
          </cell>
          <cell r="C454" t="str">
            <v>41591-1-008</v>
          </cell>
          <cell r="D454" t="str">
            <v>41590-01-0008-000</v>
          </cell>
          <cell r="H454" t="str">
            <v>ASESORIA PARA VISA DE TURISTAS RETENIDA APLICANDO EN MTY</v>
          </cell>
        </row>
        <row r="455">
          <cell r="A455">
            <v>21209</v>
          </cell>
          <cell r="B455">
            <v>51309</v>
          </cell>
          <cell r="C455" t="str">
            <v>41591-1-009</v>
          </cell>
          <cell r="D455" t="str">
            <v>41590-01-0009-000</v>
          </cell>
          <cell r="H455" t="str">
            <v>ASESORIA EN SOLICITUDES DIRIGIDAS AL CONSUL GAL.DE LOS EU EN CD.JUAR</v>
          </cell>
        </row>
        <row r="457">
          <cell r="B457">
            <v>514</v>
          </cell>
          <cell r="C457" t="str">
            <v>41511-1-000</v>
          </cell>
          <cell r="D457" t="str">
            <v>41510-01-0000-000</v>
          </cell>
          <cell r="G457" t="str">
            <v>PRODUCTOS DIRECCION DE T.V. ESTATAL Y RADIO NUEVO LEON (SGG)</v>
          </cell>
        </row>
        <row r="458">
          <cell r="A458">
            <v>31100</v>
          </cell>
          <cell r="B458">
            <v>51401</v>
          </cell>
          <cell r="C458" t="str">
            <v>41511-1-001</v>
          </cell>
          <cell r="D458" t="str">
            <v>41510-01-0001-000</v>
          </cell>
          <cell r="H458" t="str">
            <v>PUBLICIDAD RADIO GOBIERNO</v>
          </cell>
        </row>
        <row r="459">
          <cell r="A459">
            <v>31101</v>
          </cell>
          <cell r="B459">
            <v>51402</v>
          </cell>
          <cell r="C459" t="str">
            <v>41511-1-002</v>
          </cell>
          <cell r="D459" t="str">
            <v>41510-01-0002-000</v>
          </cell>
          <cell r="H459" t="str">
            <v>PUBLICIDAD CANAL 28</v>
          </cell>
        </row>
        <row r="461">
          <cell r="B461">
            <v>515</v>
          </cell>
          <cell r="C461" t="str">
            <v>41591-4-000</v>
          </cell>
          <cell r="D461" t="str">
            <v>41590-04-0000-000</v>
          </cell>
          <cell r="G461" t="str">
            <v>PRODUCTOS DIRECCION DE RECAUDACION (SFYTGE)</v>
          </cell>
        </row>
        <row r="462">
          <cell r="A462">
            <v>33001</v>
          </cell>
          <cell r="B462">
            <v>51501</v>
          </cell>
          <cell r="C462" t="str">
            <v>41591-4-001</v>
          </cell>
          <cell r="D462" t="str">
            <v>41590-04-0001-000</v>
          </cell>
          <cell r="H462" t="str">
            <v>DEVOLUCION DE PRODUCTOS</v>
          </cell>
        </row>
        <row r="463">
          <cell r="A463">
            <v>33002</v>
          </cell>
          <cell r="B463">
            <v>51502</v>
          </cell>
          <cell r="C463" t="str">
            <v>41591-4-002</v>
          </cell>
          <cell r="D463" t="str">
            <v>41590-04-0002-000</v>
          </cell>
          <cell r="H463" t="str">
            <v>DEVOLUCION DE PAGO DE BASES DE LICITACION</v>
          </cell>
        </row>
        <row r="464">
          <cell r="A464">
            <v>30600</v>
          </cell>
          <cell r="B464">
            <v>51503</v>
          </cell>
          <cell r="C464" t="str">
            <v>41591-4-003</v>
          </cell>
          <cell r="D464" t="str">
            <v>41590-04-0003-000</v>
          </cell>
          <cell r="H464" t="str">
            <v>VENTA DE PAPALERIA DIVERSA</v>
          </cell>
        </row>
        <row r="466">
          <cell r="B466">
            <v>516</v>
          </cell>
          <cell r="C466" t="str">
            <v>41591-7-000</v>
          </cell>
          <cell r="D466" t="str">
            <v>41590-07-0000-000</v>
          </cell>
          <cell r="G466" t="str">
            <v>PRODUCTOS DIRECCION DE PATRIMONIO (SFYTGE)</v>
          </cell>
        </row>
        <row r="467">
          <cell r="A467">
            <v>30801</v>
          </cell>
          <cell r="B467">
            <v>51601</v>
          </cell>
          <cell r="C467" t="str">
            <v>41591-7-001</v>
          </cell>
          <cell r="D467" t="str">
            <v>41590-07-0001-000</v>
          </cell>
          <cell r="H467" t="str">
            <v>BIENES MUEBLES</v>
          </cell>
        </row>
        <row r="468">
          <cell r="A468">
            <v>30802</v>
          </cell>
          <cell r="B468">
            <v>51602</v>
          </cell>
          <cell r="C468" t="str">
            <v>41591-7-002</v>
          </cell>
          <cell r="D468" t="str">
            <v>41590-07-0002-000</v>
          </cell>
          <cell r="H468" t="str">
            <v>BIENES INMUEBLES</v>
          </cell>
        </row>
        <row r="469">
          <cell r="A469">
            <v>30803</v>
          </cell>
          <cell r="B469">
            <v>51603</v>
          </cell>
          <cell r="C469" t="str">
            <v>41591-7-003</v>
          </cell>
          <cell r="D469" t="str">
            <v>41590-07-0003-000</v>
          </cell>
          <cell r="H469" t="str">
            <v>PARQUES INDUSTRIALES Y SUS DERIVADOS</v>
          </cell>
        </row>
        <row r="470">
          <cell r="A470">
            <v>30804</v>
          </cell>
          <cell r="B470">
            <v>51604</v>
          </cell>
          <cell r="C470" t="str">
            <v>41591-7-004</v>
          </cell>
          <cell r="D470" t="str">
            <v>41590-07-0004-000</v>
          </cell>
          <cell r="H470" t="str">
            <v>OTROS BIENES</v>
          </cell>
        </row>
        <row r="471">
          <cell r="A471">
            <v>30805</v>
          </cell>
          <cell r="B471">
            <v>51605</v>
          </cell>
          <cell r="C471" t="str">
            <v>41591-7-005</v>
          </cell>
          <cell r="D471" t="str">
            <v>41590-07-0005-000</v>
          </cell>
          <cell r="H471" t="str">
            <v>VENTA DE BIENES EMB.ADJ. A FAVOR DEL FISCO</v>
          </cell>
        </row>
        <row r="472">
          <cell r="A472">
            <v>30806</v>
          </cell>
          <cell r="B472">
            <v>51606</v>
          </cell>
          <cell r="C472" t="str">
            <v>41591-7-006</v>
          </cell>
          <cell r="D472" t="str">
            <v>41590-07-0006-000</v>
          </cell>
          <cell r="H472" t="str">
            <v>VENTA DE VEHICULOS Y DAÑOS PATRIMONIALES</v>
          </cell>
        </row>
        <row r="474">
          <cell r="B474">
            <v>517</v>
          </cell>
          <cell r="C474" t="str">
            <v>41511-2-000</v>
          </cell>
          <cell r="D474" t="str">
            <v>41510-02-0000-000</v>
          </cell>
          <cell r="G474" t="str">
            <v>PRODUCTOS DIRECCION DE PATRIMONIO (SFYTGE)</v>
          </cell>
        </row>
        <row r="475">
          <cell r="A475">
            <v>31800</v>
          </cell>
          <cell r="B475">
            <v>51701</v>
          </cell>
          <cell r="C475" t="str">
            <v>41511-2-001</v>
          </cell>
          <cell r="D475" t="str">
            <v>41510-02-0001-000</v>
          </cell>
          <cell r="H475" t="str">
            <v>ARRENDAMIENTO DE BIENES MUEBLES E INMUEBLES</v>
          </cell>
        </row>
        <row r="476">
          <cell r="A476">
            <v>30902</v>
          </cell>
          <cell r="B476">
            <v>51702</v>
          </cell>
          <cell r="C476" t="str">
            <v>41511-2-002</v>
          </cell>
          <cell r="D476" t="str">
            <v>41510-02-0002-000</v>
          </cell>
          <cell r="H476" t="str">
            <v>IMPUESTO AL VALOR AGREGADO</v>
          </cell>
        </row>
        <row r="477">
          <cell r="A477">
            <v>32603</v>
          </cell>
          <cell r="B477">
            <v>51703</v>
          </cell>
          <cell r="C477" t="str">
            <v>41511-2-003</v>
          </cell>
          <cell r="D477" t="str">
            <v>41510-02-0003-000</v>
          </cell>
          <cell r="H477" t="str">
            <v>ESTACIONAMIENTO MATAMOROS Y ZUAZUA</v>
          </cell>
        </row>
        <row r="478">
          <cell r="A478">
            <v>31801</v>
          </cell>
          <cell r="B478">
            <v>51704</v>
          </cell>
          <cell r="C478" t="str">
            <v>41511-2-004</v>
          </cell>
          <cell r="D478" t="str">
            <v>41510-02-0004-000</v>
          </cell>
          <cell r="H478" t="str">
            <v>ARRENDAMIENTO DE LOCALES LA PASTORA</v>
          </cell>
        </row>
        <row r="480">
          <cell r="B480">
            <v>518</v>
          </cell>
          <cell r="C480" t="str">
            <v>41511-3-000</v>
          </cell>
          <cell r="D480" t="str">
            <v>41510-03-0000-000</v>
          </cell>
          <cell r="G480" t="str">
            <v>PRODUCTOS DIRECCION DE CONTABILIDAD Y CUENTA PUBLICA (SFYTGE)</v>
          </cell>
        </row>
        <row r="481">
          <cell r="A481">
            <v>31000</v>
          </cell>
          <cell r="B481">
            <v>51801</v>
          </cell>
          <cell r="C481" t="str">
            <v>41511-3-001</v>
          </cell>
          <cell r="D481" t="str">
            <v>41510-03-0001-000</v>
          </cell>
          <cell r="H481" t="str">
            <v>INTERESES POR DEPTO. A PLAZO FIJO</v>
          </cell>
        </row>
        <row r="482">
          <cell r="A482">
            <v>31001</v>
          </cell>
          <cell r="B482">
            <v>51802</v>
          </cell>
          <cell r="C482" t="str">
            <v>41511-3-002</v>
          </cell>
          <cell r="D482" t="str">
            <v>41510-03-0002-000</v>
          </cell>
          <cell r="H482" t="str">
            <v>INTERESES UNIDAD INTEGRACION EDUCATIVA</v>
          </cell>
        </row>
        <row r="483">
          <cell r="A483">
            <v>31002</v>
          </cell>
          <cell r="B483">
            <v>51803</v>
          </cell>
          <cell r="C483" t="str">
            <v>41511-3-003</v>
          </cell>
          <cell r="D483" t="str">
            <v>41510-03-0003-000</v>
          </cell>
          <cell r="H483" t="str">
            <v>INTERESES IDEICOM. J.P. MORGAN</v>
          </cell>
        </row>
        <row r="484">
          <cell r="A484">
            <v>31003</v>
          </cell>
          <cell r="B484">
            <v>51804</v>
          </cell>
          <cell r="C484" t="str">
            <v>41511-3-004</v>
          </cell>
          <cell r="D484" t="str">
            <v>41510-03-0004-000</v>
          </cell>
          <cell r="H484" t="str">
            <v>INTERESES FIDEICOMISO BANOBRAS</v>
          </cell>
        </row>
        <row r="485">
          <cell r="A485">
            <v>31004</v>
          </cell>
          <cell r="B485">
            <v>51805</v>
          </cell>
          <cell r="C485" t="str">
            <v>41511-3-005</v>
          </cell>
          <cell r="D485" t="str">
            <v>41510-03-0005-000</v>
          </cell>
          <cell r="H485" t="str">
            <v>INTERESES INVERSIONES CERTIFICADOS</v>
          </cell>
        </row>
        <row r="486">
          <cell r="A486">
            <v>31005</v>
          </cell>
          <cell r="B486">
            <v>51806</v>
          </cell>
          <cell r="C486" t="str">
            <v>41511-3-006</v>
          </cell>
          <cell r="D486" t="str">
            <v>41510-03-0006-000</v>
          </cell>
          <cell r="H486" t="str">
            <v>INTERESES CUENTA CHEQUES</v>
          </cell>
        </row>
        <row r="487">
          <cell r="A487">
            <v>31006</v>
          </cell>
          <cell r="B487">
            <v>51807</v>
          </cell>
          <cell r="C487" t="str">
            <v>41511-3-007</v>
          </cell>
          <cell r="D487" t="str">
            <v>41510-03-0007-000</v>
          </cell>
          <cell r="H487" t="str">
            <v>INTERESES FINANZAS Y RENTAS</v>
          </cell>
        </row>
        <row r="488">
          <cell r="A488">
            <v>31008</v>
          </cell>
          <cell r="B488">
            <v>51808</v>
          </cell>
          <cell r="C488" t="str">
            <v>41511-3-008</v>
          </cell>
          <cell r="D488" t="str">
            <v>41510-03-0008-000</v>
          </cell>
          <cell r="H488" t="str">
            <v>INTERESES FIDEICOM. HSBC</v>
          </cell>
        </row>
        <row r="489">
          <cell r="A489">
            <v>31009</v>
          </cell>
          <cell r="B489">
            <v>51809</v>
          </cell>
          <cell r="C489" t="str">
            <v>41511-3-009</v>
          </cell>
          <cell r="D489" t="str">
            <v>41510-03-0009-000</v>
          </cell>
          <cell r="H489" t="str">
            <v>INTERESES FAEB</v>
          </cell>
        </row>
        <row r="490">
          <cell r="A490">
            <v>31010</v>
          </cell>
          <cell r="B490">
            <v>51810</v>
          </cell>
          <cell r="C490" t="str">
            <v>41511-3-010</v>
          </cell>
          <cell r="D490" t="str">
            <v>41510-03-0010-000</v>
          </cell>
          <cell r="H490" t="str">
            <v>INTERESES FASSA</v>
          </cell>
        </row>
        <row r="491">
          <cell r="A491">
            <v>31011</v>
          </cell>
          <cell r="B491">
            <v>51811</v>
          </cell>
          <cell r="C491" t="str">
            <v>41511-3-011</v>
          </cell>
          <cell r="D491" t="str">
            <v>41510-03-0011-000</v>
          </cell>
          <cell r="H491" t="str">
            <v>INTERESES FISM</v>
          </cell>
        </row>
        <row r="492">
          <cell r="A492">
            <v>31012</v>
          </cell>
          <cell r="B492">
            <v>51812</v>
          </cell>
          <cell r="C492" t="str">
            <v>41511-3-012</v>
          </cell>
          <cell r="D492" t="str">
            <v>41510-03-0012-000</v>
          </cell>
          <cell r="H492" t="str">
            <v>INTERESES FISE</v>
          </cell>
        </row>
        <row r="493">
          <cell r="A493">
            <v>31013</v>
          </cell>
          <cell r="B493">
            <v>51813</v>
          </cell>
          <cell r="C493" t="str">
            <v>41511-3-013</v>
          </cell>
          <cell r="D493" t="str">
            <v>41510-03-0013-000</v>
          </cell>
          <cell r="H493" t="str">
            <v>INTERESES FORTAMUN-DF</v>
          </cell>
        </row>
        <row r="494">
          <cell r="A494">
            <v>31014</v>
          </cell>
          <cell r="B494">
            <v>51814</v>
          </cell>
          <cell r="C494" t="str">
            <v>41511-3-014</v>
          </cell>
          <cell r="D494" t="str">
            <v>41510-03-0014-000</v>
          </cell>
          <cell r="H494" t="str">
            <v>INTERESES FAM</v>
          </cell>
        </row>
        <row r="495">
          <cell r="A495">
            <v>31015</v>
          </cell>
          <cell r="B495">
            <v>51815</v>
          </cell>
          <cell r="C495" t="str">
            <v>41511-3-015</v>
          </cell>
          <cell r="D495" t="str">
            <v>41510-03-0015-000</v>
          </cell>
          <cell r="H495" t="str">
            <v>INTERESES FAETA</v>
          </cell>
        </row>
        <row r="496">
          <cell r="A496">
            <v>31016</v>
          </cell>
          <cell r="B496">
            <v>51816</v>
          </cell>
          <cell r="C496" t="str">
            <v>41511-3-016</v>
          </cell>
          <cell r="D496" t="str">
            <v>41510-03-0016-000</v>
          </cell>
          <cell r="H496" t="str">
            <v>INTERESES FASP</v>
          </cell>
        </row>
        <row r="497">
          <cell r="A497">
            <v>31017</v>
          </cell>
          <cell r="B497">
            <v>51817</v>
          </cell>
          <cell r="C497" t="str">
            <v>41511-3-017</v>
          </cell>
          <cell r="D497" t="str">
            <v>41510-03-0017-000</v>
          </cell>
          <cell r="H497" t="str">
            <v>INTERESES PAFEF</v>
          </cell>
        </row>
        <row r="498">
          <cell r="A498">
            <v>31018</v>
          </cell>
          <cell r="B498">
            <v>51818</v>
          </cell>
          <cell r="C498" t="str">
            <v>41511-3-018</v>
          </cell>
          <cell r="D498" t="str">
            <v>41510-03-0018-000</v>
          </cell>
          <cell r="H498" t="str">
            <v>INTERESES FIES</v>
          </cell>
        </row>
        <row r="499">
          <cell r="A499">
            <v>31019</v>
          </cell>
          <cell r="B499">
            <v>51819</v>
          </cell>
          <cell r="C499" t="str">
            <v>41511-3-019</v>
          </cell>
          <cell r="D499" t="str">
            <v>41510-03-0019-000</v>
          </cell>
          <cell r="H499" t="str">
            <v>INTERESES OTRAS APORTACIONES EDUCACION</v>
          </cell>
        </row>
        <row r="500">
          <cell r="A500">
            <v>31020</v>
          </cell>
          <cell r="B500">
            <v>51820</v>
          </cell>
          <cell r="C500" t="str">
            <v>41511-3-020</v>
          </cell>
          <cell r="D500" t="str">
            <v>41510-03-0020-000</v>
          </cell>
          <cell r="H500" t="str">
            <v>INTERESES OTRAS APORTACIONES DE SALUD</v>
          </cell>
        </row>
        <row r="501">
          <cell r="A501">
            <v>31021</v>
          </cell>
          <cell r="B501">
            <v>51821</v>
          </cell>
          <cell r="C501" t="str">
            <v>41511-3-021</v>
          </cell>
          <cell r="D501" t="str">
            <v>41510-03-0021-000</v>
          </cell>
          <cell r="H501" t="str">
            <v>INTERESES EDUCACION SUPERIOR</v>
          </cell>
        </row>
        <row r="502">
          <cell r="A502">
            <v>31022</v>
          </cell>
          <cell r="B502">
            <v>51822</v>
          </cell>
          <cell r="C502" t="str">
            <v>41511-3-022</v>
          </cell>
          <cell r="D502" t="str">
            <v>41510-03-0022-000</v>
          </cell>
          <cell r="H502" t="str">
            <v>INTERESES OTRAS APORTACIONES FEDERALES</v>
          </cell>
        </row>
        <row r="503">
          <cell r="A503">
            <v>31023</v>
          </cell>
          <cell r="B503">
            <v>51823</v>
          </cell>
          <cell r="C503" t="str">
            <v>41511-3-023</v>
          </cell>
          <cell r="D503" t="str">
            <v>41510-03-0023-000</v>
          </cell>
          <cell r="H503" t="str">
            <v>INTERESES APORTACIONES EDUCACION RAMO 11</v>
          </cell>
        </row>
        <row r="504">
          <cell r="A504">
            <v>31024</v>
          </cell>
          <cell r="B504">
            <v>51824</v>
          </cell>
          <cell r="C504" t="str">
            <v>41511-3-024</v>
          </cell>
          <cell r="D504" t="str">
            <v>41510-03-0024-000</v>
          </cell>
          <cell r="H504" t="str">
            <v>INTERESES APORTACIONES DESARROLLO REG RAMO 23</v>
          </cell>
        </row>
        <row r="505">
          <cell r="A505">
            <v>31025</v>
          </cell>
          <cell r="B505">
            <v>51825</v>
          </cell>
          <cell r="C505" t="str">
            <v>41511-3-025</v>
          </cell>
          <cell r="D505" t="str">
            <v>41510-03-0025-000</v>
          </cell>
          <cell r="H505" t="str">
            <v>INTERESES FEIEF</v>
          </cell>
        </row>
        <row r="506">
          <cell r="A506">
            <v>31026</v>
          </cell>
          <cell r="B506">
            <v>51826</v>
          </cell>
          <cell r="C506" t="str">
            <v>41511-3-026</v>
          </cell>
          <cell r="D506" t="str">
            <v>41510-03-0026-000</v>
          </cell>
          <cell r="H506" t="str">
            <v>INTERESES INVEX FID. 948</v>
          </cell>
        </row>
        <row r="507">
          <cell r="A507">
            <v>31027</v>
          </cell>
          <cell r="B507">
            <v>51827</v>
          </cell>
          <cell r="C507" t="str">
            <v>41511-3-027</v>
          </cell>
          <cell r="D507" t="str">
            <v>41510-03-0027-000</v>
          </cell>
          <cell r="H507" t="str">
            <v>INTERESES FAEB 2009</v>
          </cell>
        </row>
        <row r="508">
          <cell r="A508">
            <v>31028</v>
          </cell>
          <cell r="B508">
            <v>51828</v>
          </cell>
          <cell r="C508" t="str">
            <v>41511-3-028</v>
          </cell>
          <cell r="D508" t="str">
            <v>41510-03-0028-000</v>
          </cell>
          <cell r="H508" t="str">
            <v>INTERESES FASSA 2009</v>
          </cell>
        </row>
        <row r="509">
          <cell r="A509">
            <v>31029</v>
          </cell>
          <cell r="B509">
            <v>51829</v>
          </cell>
          <cell r="C509" t="str">
            <v>41511-3-029</v>
          </cell>
          <cell r="D509" t="str">
            <v>41510-03-0029-000</v>
          </cell>
          <cell r="H509" t="str">
            <v>INTERESES FISM 2009</v>
          </cell>
        </row>
        <row r="510">
          <cell r="A510">
            <v>31030</v>
          </cell>
          <cell r="B510">
            <v>51830</v>
          </cell>
          <cell r="C510" t="str">
            <v>41511-3-030</v>
          </cell>
          <cell r="D510" t="str">
            <v>41510-03-0030-000</v>
          </cell>
          <cell r="H510" t="str">
            <v>INTERESES FISE 2009</v>
          </cell>
        </row>
        <row r="511">
          <cell r="A511">
            <v>31031</v>
          </cell>
          <cell r="B511">
            <v>51831</v>
          </cell>
          <cell r="C511" t="str">
            <v>41511-3-031</v>
          </cell>
          <cell r="D511" t="str">
            <v>41510-03-0031-000</v>
          </cell>
          <cell r="H511" t="str">
            <v>INTERESES FORTAMUN-DF 2009</v>
          </cell>
        </row>
        <row r="512">
          <cell r="A512">
            <v>31032</v>
          </cell>
          <cell r="B512">
            <v>51832</v>
          </cell>
          <cell r="C512" t="str">
            <v>41511-3-032</v>
          </cell>
          <cell r="D512" t="str">
            <v>41510-03-0032-000</v>
          </cell>
          <cell r="H512" t="str">
            <v>INTERESES FAM 2009</v>
          </cell>
        </row>
        <row r="513">
          <cell r="A513">
            <v>31033</v>
          </cell>
          <cell r="B513">
            <v>51833</v>
          </cell>
          <cell r="C513" t="str">
            <v>41511-3-033</v>
          </cell>
          <cell r="D513" t="str">
            <v>41510-03-0033-000</v>
          </cell>
          <cell r="H513" t="str">
            <v>INTERESES FAETA 2009</v>
          </cell>
        </row>
        <row r="514">
          <cell r="A514">
            <v>31034</v>
          </cell>
          <cell r="B514">
            <v>51834</v>
          </cell>
          <cell r="C514" t="str">
            <v>41511-3-034</v>
          </cell>
          <cell r="D514" t="str">
            <v>41510-03-0034-000</v>
          </cell>
          <cell r="H514" t="str">
            <v>INTERESES FASP 2009</v>
          </cell>
        </row>
        <row r="515">
          <cell r="A515">
            <v>31035</v>
          </cell>
          <cell r="B515">
            <v>51835</v>
          </cell>
          <cell r="C515" t="str">
            <v>41511-3-035</v>
          </cell>
          <cell r="D515" t="str">
            <v>41510-03-0035-000</v>
          </cell>
          <cell r="H515" t="str">
            <v>INTERESES PAFEF 2009</v>
          </cell>
        </row>
        <row r="516">
          <cell r="A516">
            <v>31036</v>
          </cell>
          <cell r="B516">
            <v>51836</v>
          </cell>
          <cell r="C516" t="str">
            <v>41511-3-036</v>
          </cell>
          <cell r="D516" t="str">
            <v>41510-03-0036-000</v>
          </cell>
          <cell r="H516" t="str">
            <v>INTERESES FIES 2009</v>
          </cell>
        </row>
        <row r="517">
          <cell r="A517">
            <v>31037</v>
          </cell>
          <cell r="B517">
            <v>51837</v>
          </cell>
          <cell r="C517" t="str">
            <v>41511-3-037</v>
          </cell>
          <cell r="D517" t="str">
            <v>41510-03-0037-000</v>
          </cell>
          <cell r="H517" t="str">
            <v>INTERESES FEIEF 2009</v>
          </cell>
        </row>
        <row r="518">
          <cell r="A518">
            <v>31400</v>
          </cell>
          <cell r="B518">
            <v>51838</v>
          </cell>
          <cell r="C518" t="str">
            <v>41511-3-039</v>
          </cell>
          <cell r="D518" t="str">
            <v>41510-03-0038-000</v>
          </cell>
          <cell r="H518" t="str">
            <v>INTERESES SOBRE PRESTAMOS DIRECTOS</v>
          </cell>
        </row>
        <row r="519">
          <cell r="A519">
            <v>31401</v>
          </cell>
          <cell r="B519">
            <v>51839</v>
          </cell>
          <cell r="C519" t="str">
            <v>41511-3-038</v>
          </cell>
          <cell r="D519" t="str">
            <v>41510-03-0039-000</v>
          </cell>
          <cell r="H519" t="str">
            <v>INTERESES TRIBUNAL SUPERIOR DE JUSTICIA</v>
          </cell>
        </row>
        <row r="520">
          <cell r="A520">
            <v>31038</v>
          </cell>
          <cell r="B520">
            <v>51840</v>
          </cell>
          <cell r="C520" t="str">
            <v>41511-3-040</v>
          </cell>
          <cell r="D520" t="str">
            <v>41510-03-0040-000</v>
          </cell>
          <cell r="H520" t="str">
            <v>INTERESES FISE 2011</v>
          </cell>
        </row>
        <row r="521">
          <cell r="A521">
            <v>31007</v>
          </cell>
          <cell r="B521">
            <v>51841</v>
          </cell>
          <cell r="C521" t="str">
            <v>41511-3-041</v>
          </cell>
          <cell r="D521" t="str">
            <v>41510-03-0041-000</v>
          </cell>
          <cell r="H521" t="str">
            <v>INTERESE FIDEICOMISO 1485 DEUTSCHE BANK</v>
          </cell>
        </row>
        <row r="522">
          <cell r="A522">
            <v>31039</v>
          </cell>
          <cell r="B522">
            <v>51842</v>
          </cell>
          <cell r="C522" t="str">
            <v>41511-3-042</v>
          </cell>
          <cell r="D522" t="str">
            <v>41510-03-0042-000</v>
          </cell>
          <cell r="H522" t="str">
            <v>INTERESES SANTANDER FID. 1868</v>
          </cell>
        </row>
        <row r="523">
          <cell r="A523">
            <v>31040</v>
          </cell>
          <cell r="B523">
            <v>51843</v>
          </cell>
          <cell r="C523" t="str">
            <v>41511-3-043</v>
          </cell>
          <cell r="D523" t="str">
            <v>41510-03-0043-000</v>
          </cell>
          <cell r="H523" t="str">
            <v>INTERESES SUBSEMUN SP</v>
          </cell>
        </row>
        <row r="524">
          <cell r="B524">
            <v>51844</v>
          </cell>
          <cell r="D524" t="str">
            <v>41510-03-0044-000</v>
          </cell>
          <cell r="H524" t="str">
            <v>INTERESES FID IXE 984</v>
          </cell>
        </row>
        <row r="526">
          <cell r="B526">
            <v>519</v>
          </cell>
          <cell r="D526" t="str">
            <v>41590-08-0000-000</v>
          </cell>
          <cell r="G526" t="str">
            <v>PRODUCTOS VARIAS SECRETARIAS</v>
          </cell>
        </row>
        <row r="527">
          <cell r="A527">
            <v>30200</v>
          </cell>
          <cell r="B527">
            <v>51901</v>
          </cell>
          <cell r="C527" t="str">
            <v>41591-5-001</v>
          </cell>
          <cell r="D527" t="str">
            <v>41590-08-0001-000</v>
          </cell>
          <cell r="H527" t="str">
            <v>VENTA DE LEYES Y PAPELERIA OFICIAL</v>
          </cell>
        </row>
        <row r="528">
          <cell r="A528">
            <v>30201</v>
          </cell>
          <cell r="B528">
            <v>51902</v>
          </cell>
          <cell r="C528" t="str">
            <v>41591-8-003</v>
          </cell>
          <cell r="D528" t="str">
            <v>41590-08-0002-000</v>
          </cell>
          <cell r="H528" t="str">
            <v>VENTA DE IMPRESOS (INFORMATEL)</v>
          </cell>
        </row>
        <row r="529">
          <cell r="A529">
            <v>30300</v>
          </cell>
          <cell r="B529">
            <v>51903</v>
          </cell>
          <cell r="C529" t="str">
            <v>41591-8-002</v>
          </cell>
          <cell r="D529" t="str">
            <v>41590-08-0003-000</v>
          </cell>
          <cell r="H529" t="str">
            <v>VENTA DE IMPRESOS IMPRENTA DEL ESTADO</v>
          </cell>
        </row>
        <row r="530">
          <cell r="A530">
            <v>30500</v>
          </cell>
          <cell r="B530">
            <v>51904</v>
          </cell>
          <cell r="C530" t="str">
            <v>41591-8-001</v>
          </cell>
          <cell r="D530" t="str">
            <v>41590-08-0004-000</v>
          </cell>
          <cell r="H530" t="str">
            <v>VENTA DEL PERIODICO OFICIAL</v>
          </cell>
        </row>
        <row r="531">
          <cell r="A531">
            <v>30900</v>
          </cell>
          <cell r="B531">
            <v>51905</v>
          </cell>
          <cell r="C531" t="str">
            <v>41591-6-001</v>
          </cell>
          <cell r="D531" t="str">
            <v>41590-08-0005-000</v>
          </cell>
          <cell r="H531" t="str">
            <v>DIVERSOS</v>
          </cell>
        </row>
        <row r="533">
          <cell r="B533">
            <v>52</v>
          </cell>
          <cell r="F533" t="str">
            <v>PRODUCTOS DE CAPITAL</v>
          </cell>
        </row>
        <row r="535">
          <cell r="B535">
            <v>59</v>
          </cell>
          <cell r="C535" t="str">
            <v>41921-0-000</v>
          </cell>
          <cell r="D535" t="str">
            <v>41920-03-0000-000</v>
          </cell>
          <cell r="F535" t="str">
            <v>PRODUCTOS NO COMPRENDIDOS EN LAS FRACCIONES DE LA LEY DE INGRESOS CAUSADAS EN EJERCICIOS</v>
          </cell>
        </row>
        <row r="536">
          <cell r="F536" t="str">
            <v>FISCALES ANTERIORES PENDIENTES DE LIQUIDACION O PAGO</v>
          </cell>
        </row>
        <row r="539">
          <cell r="B539">
            <v>6</v>
          </cell>
          <cell r="C539" t="str">
            <v>41600-0-000</v>
          </cell>
          <cell r="D539" t="str">
            <v>41600-00-0000-000</v>
          </cell>
          <cell r="E539" t="str">
            <v>APROVECHAMIENTOS</v>
          </cell>
        </row>
        <row r="540">
          <cell r="B540">
            <v>61</v>
          </cell>
          <cell r="C540" t="str">
            <v>41600-0-000</v>
          </cell>
          <cell r="D540" t="str">
            <v>41600-00-0000-000</v>
          </cell>
          <cell r="F540" t="str">
            <v>APROVECHAMIENTOS DE TIPO CORRIENTE</v>
          </cell>
        </row>
        <row r="541">
          <cell r="D541" t="str">
            <v>41610-01-0000-000</v>
          </cell>
          <cell r="G541" t="str">
            <v>INCENTIVOS</v>
          </cell>
        </row>
        <row r="542">
          <cell r="A542">
            <v>51601</v>
          </cell>
          <cell r="B542">
            <v>61429</v>
          </cell>
          <cell r="D542" t="str">
            <v>41610-01-0001-000</v>
          </cell>
          <cell r="H542" t="str">
            <v>INCENTIVOS X FISCALIZACION CONCURRENTE</v>
          </cell>
        </row>
        <row r="543">
          <cell r="A543">
            <v>51602</v>
          </cell>
          <cell r="B543">
            <v>61430</v>
          </cell>
          <cell r="D543" t="str">
            <v>41610-01-0002-000</v>
          </cell>
          <cell r="H543" t="str">
            <v>INCENTIVOS X VIGILANCIA OBLIGACIONES</v>
          </cell>
        </row>
        <row r="544">
          <cell r="A544">
            <v>51603</v>
          </cell>
          <cell r="B544">
            <v>61431</v>
          </cell>
          <cell r="D544" t="str">
            <v>41610-01-0003-000</v>
          </cell>
          <cell r="H544" t="str">
            <v>INCENTIVOS X REGIMEN PEQ. CONTRIBUYENTES</v>
          </cell>
        </row>
        <row r="545">
          <cell r="A545">
            <v>51604</v>
          </cell>
          <cell r="B545">
            <v>61432</v>
          </cell>
          <cell r="D545" t="str">
            <v>41610-01-0004-000</v>
          </cell>
          <cell r="H545" t="str">
            <v>INCENTIVOS X REGIMEN INTERMEDIO</v>
          </cell>
        </row>
        <row r="546">
          <cell r="A546">
            <v>51605</v>
          </cell>
          <cell r="B546">
            <v>61433</v>
          </cell>
          <cell r="D546" t="str">
            <v>41610-01-0005-000</v>
          </cell>
          <cell r="H546" t="str">
            <v>INCENTIVOS X GANANCIA ENAJ. BIENES</v>
          </cell>
        </row>
        <row r="547">
          <cell r="A547">
            <v>51606</v>
          </cell>
          <cell r="B547">
            <v>61623</v>
          </cell>
          <cell r="D547" t="str">
            <v>41610-01-0006-000</v>
          </cell>
          <cell r="H547" t="str">
            <v>INCENTIVOS X IEPS, GASOLINA Y DIESEL</v>
          </cell>
        </row>
        <row r="548">
          <cell r="A548">
            <v>51607</v>
          </cell>
          <cell r="B548">
            <v>61121</v>
          </cell>
          <cell r="D548" t="str">
            <v>41610-01-0007-000</v>
          </cell>
          <cell r="H548" t="str">
            <v>INCENTIVOS X ISAN</v>
          </cell>
        </row>
        <row r="549">
          <cell r="A549">
            <v>53813</v>
          </cell>
          <cell r="B549">
            <v>61122</v>
          </cell>
          <cell r="D549" t="str">
            <v>41610-01-0008-000</v>
          </cell>
          <cell r="H549" t="str">
            <v>INCENTIVOS X ISAN REZAGO</v>
          </cell>
        </row>
        <row r="550">
          <cell r="A550">
            <v>51608</v>
          </cell>
          <cell r="B550">
            <v>61434</v>
          </cell>
          <cell r="D550" t="str">
            <v>41610-01-0009-000</v>
          </cell>
          <cell r="H550" t="str">
            <v>INCENTIVOS CARTERA CREDITO SAT</v>
          </cell>
        </row>
        <row r="551">
          <cell r="B551">
            <v>611</v>
          </cell>
          <cell r="C551" t="str">
            <v>41611-2-000</v>
          </cell>
          <cell r="D551" t="str">
            <v>41610-02-0000-000</v>
          </cell>
          <cell r="G551" t="str">
            <v>IMPUESTO SOBRE AUTOMOVILES NUEVOS</v>
          </cell>
        </row>
        <row r="552">
          <cell r="A552">
            <v>53809</v>
          </cell>
          <cell r="B552">
            <v>61101</v>
          </cell>
          <cell r="C552" t="str">
            <v>41611-2-001</v>
          </cell>
          <cell r="D552" t="str">
            <v>41610-02-0001-000</v>
          </cell>
          <cell r="H552" t="str">
            <v>ISAN PAGOS PROVISIONALES</v>
          </cell>
        </row>
        <row r="553">
          <cell r="A553">
            <v>53811</v>
          </cell>
          <cell r="B553">
            <v>61102</v>
          </cell>
          <cell r="C553" t="str">
            <v>41611-2-003</v>
          </cell>
          <cell r="D553" t="str">
            <v>41610-02-0002-000</v>
          </cell>
          <cell r="H553" t="str">
            <v>FONDO DE COMPENSACION ISAN</v>
          </cell>
        </row>
        <row r="554">
          <cell r="A554">
            <v>53816</v>
          </cell>
          <cell r="B554">
            <v>61103</v>
          </cell>
          <cell r="C554" t="str">
            <v>41611-2-002</v>
          </cell>
          <cell r="D554" t="str">
            <v>41610-02-0003-000</v>
          </cell>
          <cell r="H554" t="str">
            <v>ISAN PAGOS PROVISIONALES REZAGO</v>
          </cell>
        </row>
        <row r="555">
          <cell r="A555">
            <v>53819</v>
          </cell>
          <cell r="B555">
            <v>61104</v>
          </cell>
          <cell r="C555" t="str">
            <v>41611-2-004</v>
          </cell>
          <cell r="D555" t="str">
            <v>41610-02-0004-000</v>
          </cell>
          <cell r="H555" t="str">
            <v>FONDO DE COMPENSACION ISAN REZAGO</v>
          </cell>
        </row>
        <row r="556">
          <cell r="A556">
            <v>53810</v>
          </cell>
          <cell r="B556">
            <v>61105</v>
          </cell>
          <cell r="C556" t="str">
            <v>41611-2-005</v>
          </cell>
          <cell r="D556" t="str">
            <v>41610-02-0005-000</v>
          </cell>
          <cell r="H556" t="str">
            <v>ACTUALIZACION DE ISAN</v>
          </cell>
        </row>
        <row r="557">
          <cell r="A557">
            <v>53817</v>
          </cell>
          <cell r="B557">
            <v>61106</v>
          </cell>
          <cell r="C557" t="str">
            <v>41611-2-006</v>
          </cell>
          <cell r="D557" t="str">
            <v>41610-02-0006-000</v>
          </cell>
          <cell r="H557" t="str">
            <v>ACTUALIZACION DE ISAN REZAGO</v>
          </cell>
        </row>
        <row r="558">
          <cell r="A558">
            <v>53901</v>
          </cell>
          <cell r="B558">
            <v>61107</v>
          </cell>
          <cell r="C558" t="str">
            <v>41611-2-007</v>
          </cell>
          <cell r="D558" t="str">
            <v>41610-02-0007-000</v>
          </cell>
          <cell r="H558" t="str">
            <v>DEVOLUCION IMP. SOBRE AUTOMOVILES NUEVOS</v>
          </cell>
        </row>
        <row r="559">
          <cell r="A559">
            <v>53903</v>
          </cell>
          <cell r="B559">
            <v>61108</v>
          </cell>
          <cell r="C559" t="str">
            <v>41611-2-008</v>
          </cell>
          <cell r="D559" t="str">
            <v>41610-02-0008-000</v>
          </cell>
          <cell r="H559" t="str">
            <v>DEVOLUCION IMP. SOBRE AUTOMOVILES NUEVOS REZAGO</v>
          </cell>
        </row>
        <row r="560">
          <cell r="A560">
            <v>53902</v>
          </cell>
          <cell r="B560">
            <v>61109</v>
          </cell>
          <cell r="C560" t="str">
            <v>41611-2-009</v>
          </cell>
          <cell r="D560" t="str">
            <v>41610-02-0009-000</v>
          </cell>
          <cell r="H560" t="str">
            <v xml:space="preserve">ACT.E INTS.POR DEV. IMP. S/AUTOM. NUEVOS </v>
          </cell>
        </row>
        <row r="561">
          <cell r="A561">
            <v>53904</v>
          </cell>
          <cell r="B561">
            <v>61110</v>
          </cell>
          <cell r="C561" t="str">
            <v>41611-2-010</v>
          </cell>
          <cell r="D561" t="str">
            <v>41610-02-0010-000</v>
          </cell>
          <cell r="H561" t="str">
            <v>ACT.E INTS.POR DEV. IMP. S/AUTOM. NUEVOS REZAGO</v>
          </cell>
        </row>
        <row r="562">
          <cell r="A562">
            <v>53812</v>
          </cell>
          <cell r="B562">
            <v>61111</v>
          </cell>
          <cell r="C562" t="str">
            <v>41611-2-011</v>
          </cell>
          <cell r="D562" t="str">
            <v>41610-02-0011-000</v>
          </cell>
          <cell r="H562" t="str">
            <v>MULTAS POR AUTOCORRECCION ISAN</v>
          </cell>
        </row>
        <row r="563">
          <cell r="A563">
            <v>53818</v>
          </cell>
          <cell r="B563">
            <v>61112</v>
          </cell>
          <cell r="C563" t="str">
            <v>41611-2-012</v>
          </cell>
          <cell r="D563" t="str">
            <v>41610-02-0012-000</v>
          </cell>
          <cell r="H563" t="str">
            <v>MULTAS POR AUTOCORRECCION ISAN REZAGO</v>
          </cell>
        </row>
        <row r="564">
          <cell r="A564">
            <v>53814</v>
          </cell>
          <cell r="B564">
            <v>61113</v>
          </cell>
          <cell r="C564" t="str">
            <v>41611-2-016</v>
          </cell>
          <cell r="D564" t="str">
            <v>41610-02-0013-000</v>
          </cell>
          <cell r="H564" t="str">
            <v>RECARGOS DE ISAN REZAGO</v>
          </cell>
        </row>
        <row r="565">
          <cell r="A565">
            <v>53803</v>
          </cell>
          <cell r="B565">
            <v>61114</v>
          </cell>
          <cell r="C565" t="str">
            <v>41611-2-013</v>
          </cell>
          <cell r="D565" t="str">
            <v>41610-02-0014-000</v>
          </cell>
          <cell r="H565" t="str">
            <v>SANCIONES ISAN</v>
          </cell>
        </row>
        <row r="566">
          <cell r="A566">
            <v>53815</v>
          </cell>
          <cell r="B566">
            <v>61115</v>
          </cell>
          <cell r="C566" t="str">
            <v>41611-2-014</v>
          </cell>
          <cell r="D566" t="str">
            <v>41610-02-0015-000</v>
          </cell>
          <cell r="H566" t="str">
            <v>SANCIONES ISAN REZAGO</v>
          </cell>
        </row>
        <row r="567">
          <cell r="A567">
            <v>53802</v>
          </cell>
          <cell r="B567">
            <v>61116</v>
          </cell>
          <cell r="C567" t="str">
            <v>41611-2-015</v>
          </cell>
          <cell r="D567" t="str">
            <v>41610-02-0016-000</v>
          </cell>
          <cell r="H567" t="str">
            <v>RECARGOS DE ISAN</v>
          </cell>
        </row>
        <row r="568">
          <cell r="A568">
            <v>57401</v>
          </cell>
          <cell r="B568">
            <v>61117</v>
          </cell>
          <cell r="C568" t="str">
            <v>41611-2-017</v>
          </cell>
          <cell r="D568" t="str">
            <v>41610-02-0017-000</v>
          </cell>
          <cell r="H568" t="str">
            <v>GASTOS DE EJECUCION ISAN</v>
          </cell>
        </row>
        <row r="569">
          <cell r="A569">
            <v>57407</v>
          </cell>
          <cell r="B569">
            <v>61118</v>
          </cell>
          <cell r="C569" t="str">
            <v>41611-2-018</v>
          </cell>
          <cell r="D569" t="str">
            <v>41610-02-0018-000</v>
          </cell>
          <cell r="H569" t="str">
            <v>GASTOS DE EJECUCION ISAN REZAGO</v>
          </cell>
        </row>
        <row r="570">
          <cell r="A570">
            <v>58002</v>
          </cell>
          <cell r="B570">
            <v>61119</v>
          </cell>
          <cell r="C570" t="str">
            <v>41611-2-019</v>
          </cell>
          <cell r="D570" t="str">
            <v>41610-02-0019-000</v>
          </cell>
          <cell r="H570" t="str">
            <v>HONORARIOS EJECUCION ISAN</v>
          </cell>
        </row>
        <row r="571">
          <cell r="A571">
            <v>58004</v>
          </cell>
          <cell r="B571">
            <v>61120</v>
          </cell>
          <cell r="C571" t="str">
            <v>41611-2-020</v>
          </cell>
          <cell r="D571" t="str">
            <v>41610-02-0020-000</v>
          </cell>
          <cell r="H571" t="str">
            <v>HONORARIOS EJECUCION ISAN REZAGO</v>
          </cell>
        </row>
        <row r="572">
          <cell r="A572">
            <v>51607</v>
          </cell>
          <cell r="B572">
            <v>61121</v>
          </cell>
          <cell r="C572" t="str">
            <v>41611-1-007</v>
          </cell>
          <cell r="D572" t="str">
            <v>41610-02-0021-000</v>
          </cell>
          <cell r="H572" t="str">
            <v xml:space="preserve">INCENTIVOS POR ISAN   </v>
          </cell>
        </row>
        <row r="573">
          <cell r="A573">
            <v>53813</v>
          </cell>
          <cell r="B573">
            <v>61122</v>
          </cell>
          <cell r="C573" t="str">
            <v>41611-1-008</v>
          </cell>
          <cell r="D573" t="str">
            <v>41610-02-0022-000</v>
          </cell>
          <cell r="H573" t="str">
            <v>INCENTIVOS POR ISAN REZAGO</v>
          </cell>
        </row>
        <row r="575">
          <cell r="B575">
            <v>612</v>
          </cell>
          <cell r="C575" t="str">
            <v>41611-3-000</v>
          </cell>
          <cell r="D575" t="str">
            <v>41610-03-0000-000</v>
          </cell>
          <cell r="G575" t="str">
            <v>IMPUESTO SOBRE TENENCIA O USO DE VEHICULOS</v>
          </cell>
        </row>
        <row r="576">
          <cell r="A576">
            <v>55800</v>
          </cell>
          <cell r="B576">
            <v>61201</v>
          </cell>
          <cell r="C576" t="str">
            <v>41611-3-001</v>
          </cell>
          <cell r="D576" t="str">
            <v>41610-03-0001-000</v>
          </cell>
          <cell r="H576" t="str">
            <v>IMPUESTO SOBRE TENENCIA O USO DE VEHICULOS</v>
          </cell>
        </row>
        <row r="577">
          <cell r="A577">
            <v>55801</v>
          </cell>
          <cell r="B577">
            <v>61202</v>
          </cell>
          <cell r="C577" t="str">
            <v>41611-3-002</v>
          </cell>
          <cell r="D577" t="str">
            <v>41610-03-0002-000</v>
          </cell>
          <cell r="H577" t="str">
            <v>IMPUESTO SOBRE TENENCIA MOTOCICLETAS</v>
          </cell>
        </row>
        <row r="578">
          <cell r="A578">
            <v>55804</v>
          </cell>
          <cell r="B578">
            <v>61203</v>
          </cell>
          <cell r="C578" t="str">
            <v>41611-3-003</v>
          </cell>
          <cell r="D578" t="str">
            <v>41610-03-0003-000</v>
          </cell>
          <cell r="H578" t="str">
            <v>IMPUESTO SOBRE TENENCIA O USO DE VEHICULOS REZAGO</v>
          </cell>
        </row>
        <row r="579">
          <cell r="A579">
            <v>55805</v>
          </cell>
          <cell r="B579">
            <v>61204</v>
          </cell>
          <cell r="C579" t="str">
            <v>41611-3-004</v>
          </cell>
          <cell r="D579" t="str">
            <v>41610-03-0004-000</v>
          </cell>
          <cell r="H579" t="str">
            <v>IMPUESTO SOBRE TENENCIA MOTOCICLETAS REZAGO</v>
          </cell>
        </row>
        <row r="580">
          <cell r="A580">
            <v>56101</v>
          </cell>
          <cell r="B580">
            <v>61205</v>
          </cell>
          <cell r="C580" t="str">
            <v>41611-3-005</v>
          </cell>
          <cell r="D580" t="str">
            <v>41610-03-0005-000</v>
          </cell>
          <cell r="H580" t="str">
            <v>ACTUALIZACION IMPUESTO SOBRE TENENCIA DE VEH.</v>
          </cell>
        </row>
        <row r="581">
          <cell r="A581">
            <v>56102</v>
          </cell>
          <cell r="B581">
            <v>61206</v>
          </cell>
          <cell r="C581" t="str">
            <v>41611-3-006</v>
          </cell>
          <cell r="D581" t="str">
            <v>41610-03-0006-000</v>
          </cell>
          <cell r="H581" t="str">
            <v>ACTUALIZACION IMPUESTO SOBRE TENENCIA DE MOTOS</v>
          </cell>
        </row>
        <row r="582">
          <cell r="A582">
            <v>56103</v>
          </cell>
          <cell r="B582">
            <v>61207</v>
          </cell>
          <cell r="C582" t="str">
            <v>41611-3-007</v>
          </cell>
          <cell r="D582" t="str">
            <v>41610-03-0007-000</v>
          </cell>
          <cell r="H582" t="str">
            <v>ACTUALIZACION IMPUESTO SOBRE TENENCIA DE VEH.REZAGO</v>
          </cell>
        </row>
        <row r="583">
          <cell r="A583">
            <v>56104</v>
          </cell>
          <cell r="B583">
            <v>61208</v>
          </cell>
          <cell r="C583" t="str">
            <v>41611-3-008</v>
          </cell>
          <cell r="D583" t="str">
            <v>41610-03-0008-000</v>
          </cell>
          <cell r="H583" t="str">
            <v>ACTUALIZACION IMPUESTO SOBRE TENENCIA DE MOTOS REZAGO</v>
          </cell>
        </row>
        <row r="584">
          <cell r="A584">
            <v>57100</v>
          </cell>
          <cell r="B584">
            <v>61209</v>
          </cell>
          <cell r="C584" t="str">
            <v>41611-3-009</v>
          </cell>
          <cell r="D584" t="str">
            <v>41610-03-0009-000</v>
          </cell>
          <cell r="H584" t="str">
            <v>DEVOLUCION IMPUESTOS SOBRE TENENCIA</v>
          </cell>
        </row>
        <row r="585">
          <cell r="A585">
            <v>57103</v>
          </cell>
          <cell r="B585">
            <v>61210</v>
          </cell>
          <cell r="C585" t="str">
            <v>41611-3-010</v>
          </cell>
          <cell r="D585" t="str">
            <v>41610-03-0010-000</v>
          </cell>
          <cell r="H585" t="str">
            <v>DEVOLUCION IMPUESTOS SOBRE TENENCIA REZAGO</v>
          </cell>
        </row>
        <row r="586">
          <cell r="A586">
            <v>57101</v>
          </cell>
          <cell r="B586">
            <v>61211</v>
          </cell>
          <cell r="C586" t="str">
            <v>41611-3-011</v>
          </cell>
          <cell r="D586" t="str">
            <v>41610-03-0011-000</v>
          </cell>
          <cell r="H586" t="str">
            <v>ACT. E INTS. POR DEV. IMP. S/ TENENCIA</v>
          </cell>
        </row>
        <row r="587">
          <cell r="A587">
            <v>57104</v>
          </cell>
          <cell r="B587">
            <v>61212</v>
          </cell>
          <cell r="C587" t="str">
            <v>41611-3-012</v>
          </cell>
          <cell r="D587" t="str">
            <v>41610-03-0012-000</v>
          </cell>
          <cell r="H587" t="str">
            <v>ACT. E INTS. POR DEV. IMP. S/ TENENCIA REZAGO</v>
          </cell>
        </row>
        <row r="588">
          <cell r="A588">
            <v>57507</v>
          </cell>
          <cell r="B588">
            <v>61213</v>
          </cell>
          <cell r="C588" t="str">
            <v>41611-3-013</v>
          </cell>
          <cell r="D588" t="str">
            <v>41610-03-0013-000</v>
          </cell>
          <cell r="H588" t="str">
            <v>MULTAS IMPUESTO S/TENENCIA CONTROL OBLIG.</v>
          </cell>
        </row>
        <row r="589">
          <cell r="A589">
            <v>57509</v>
          </cell>
          <cell r="B589">
            <v>61214</v>
          </cell>
          <cell r="C589" t="str">
            <v>41611-3-014</v>
          </cell>
          <cell r="D589" t="str">
            <v>41610-03-0014-000</v>
          </cell>
          <cell r="H589" t="str">
            <v>MULTAS IMP.S/TENENCIA CONTROLOBLIG.100% REZAGO</v>
          </cell>
        </row>
        <row r="590">
          <cell r="A590">
            <v>55900</v>
          </cell>
          <cell r="B590">
            <v>61215</v>
          </cell>
          <cell r="C590" t="str">
            <v>41611-3-015</v>
          </cell>
          <cell r="D590" t="str">
            <v>41610-03-0015-000</v>
          </cell>
          <cell r="H590" t="str">
            <v>RECARGOS Y ACT. DE IMP. S/TENENCIA DE VEHICULOS</v>
          </cell>
        </row>
        <row r="591">
          <cell r="A591">
            <v>55901</v>
          </cell>
          <cell r="B591">
            <v>61216</v>
          </cell>
          <cell r="C591" t="str">
            <v>41611-3-016</v>
          </cell>
          <cell r="D591" t="str">
            <v>41610-03-0016-000</v>
          </cell>
          <cell r="H591" t="str">
            <v>RECARGOS Y ACT. DE IMP. S/TENENCIA MOTOS</v>
          </cell>
        </row>
        <row r="592">
          <cell r="A592">
            <v>55903</v>
          </cell>
          <cell r="B592">
            <v>61217</v>
          </cell>
          <cell r="C592" t="str">
            <v>41611-3-017</v>
          </cell>
          <cell r="D592" t="str">
            <v>41610-03-0017-000</v>
          </cell>
          <cell r="H592" t="str">
            <v>RECARGOS Y ACT. DE IMP. S/TENENCIA DE VEHICULOS REZAGO</v>
          </cell>
        </row>
        <row r="593">
          <cell r="A593">
            <v>55904</v>
          </cell>
          <cell r="B593">
            <v>61218</v>
          </cell>
          <cell r="C593" t="str">
            <v>41611-3-018</v>
          </cell>
          <cell r="D593" t="str">
            <v>41610-03-0018-000</v>
          </cell>
          <cell r="H593" t="str">
            <v>RECARGOS Y ACT. DE IMP. S/TENENCIA MOTOS REZAGO</v>
          </cell>
        </row>
        <row r="594">
          <cell r="A594">
            <v>57404</v>
          </cell>
          <cell r="B594">
            <v>61219</v>
          </cell>
          <cell r="C594" t="str">
            <v>41611-3-019</v>
          </cell>
          <cell r="D594" t="str">
            <v>41610-03-0019-000</v>
          </cell>
          <cell r="H594" t="str">
            <v>GASTOS DE EJECUCION IMP. S/TENENCIA</v>
          </cell>
        </row>
        <row r="595">
          <cell r="A595">
            <v>57406</v>
          </cell>
          <cell r="B595">
            <v>61220</v>
          </cell>
          <cell r="C595" t="str">
            <v>41611-3-020</v>
          </cell>
          <cell r="D595" t="str">
            <v>41610-03-0020-000</v>
          </cell>
          <cell r="H595" t="str">
            <v>GASTOS DE EJECUCION IMP.S/TENENCIA REZAGO</v>
          </cell>
        </row>
        <row r="596">
          <cell r="A596">
            <v>56201</v>
          </cell>
          <cell r="B596">
            <v>61221</v>
          </cell>
          <cell r="C596" t="str">
            <v>41611-3-021</v>
          </cell>
          <cell r="D596" t="str">
            <v>41610-03-0021-000</v>
          </cell>
          <cell r="H596" t="str">
            <v>SUBSIDIO RECARGOS Y ACTUALIZACION DE IMP.S /TENENCIA VEH</v>
          </cell>
        </row>
        <row r="597">
          <cell r="A597">
            <v>56202</v>
          </cell>
          <cell r="B597">
            <v>61222</v>
          </cell>
          <cell r="C597" t="str">
            <v>41611-3-022</v>
          </cell>
          <cell r="D597" t="str">
            <v>41610-03-0022-000</v>
          </cell>
          <cell r="H597" t="str">
            <v>DCTO ACCS IST O USO VEHICULOS REZAGO</v>
          </cell>
        </row>
        <row r="599">
          <cell r="B599">
            <v>613</v>
          </cell>
          <cell r="C599" t="str">
            <v>41611-4-000</v>
          </cell>
          <cell r="D599" t="str">
            <v>41610-04-0000-000</v>
          </cell>
          <cell r="G599" t="str">
            <v>IMPUESTO EMPRESARIAL A TASA UNICA (IETU)</v>
          </cell>
        </row>
        <row r="600">
          <cell r="A600">
            <v>56601</v>
          </cell>
          <cell r="B600">
            <v>61301</v>
          </cell>
          <cell r="C600" t="str">
            <v>41611-4-001</v>
          </cell>
          <cell r="D600" t="str">
            <v>41610-04-0001-000</v>
          </cell>
          <cell r="H600" t="str">
            <v>IMPUESTO EMPRESARIAL A TASA UNICA IETU</v>
          </cell>
        </row>
        <row r="601">
          <cell r="A601">
            <v>56602</v>
          </cell>
          <cell r="B601">
            <v>61302</v>
          </cell>
          <cell r="C601" t="str">
            <v>41611-4-002</v>
          </cell>
          <cell r="D601" t="str">
            <v>41610-04-0002-000</v>
          </cell>
          <cell r="H601" t="str">
            <v>SUBSIDIO POR BENEFICIOS FISCALES IETU 100%</v>
          </cell>
        </row>
        <row r="602">
          <cell r="A602">
            <v>57911</v>
          </cell>
          <cell r="B602">
            <v>61303</v>
          </cell>
          <cell r="C602" t="str">
            <v>41611-4-003</v>
          </cell>
          <cell r="D602" t="str">
            <v>41610-04-0003-000</v>
          </cell>
          <cell r="H602" t="str">
            <v>ACT. IETU REG.PEQ.CONTRIBUYENTES (REPECOS)</v>
          </cell>
        </row>
        <row r="603">
          <cell r="A603">
            <v>57613</v>
          </cell>
          <cell r="B603">
            <v>61304</v>
          </cell>
          <cell r="C603" t="str">
            <v>41611-4-004</v>
          </cell>
          <cell r="D603" t="str">
            <v>41610-04-0004-000</v>
          </cell>
          <cell r="H603" t="str">
            <v>REC. IETU REG.PEQ.CONTRIBUYENTES (REPECOS)</v>
          </cell>
        </row>
        <row r="604">
          <cell r="A604">
            <v>56603</v>
          </cell>
          <cell r="B604">
            <v>61305</v>
          </cell>
          <cell r="C604" t="str">
            <v>41611-4-005</v>
          </cell>
          <cell r="D604" t="str">
            <v>41610-04-0005-000</v>
          </cell>
          <cell r="H604" t="str">
            <v>IETU DEL EJERCICIO</v>
          </cell>
        </row>
        <row r="605">
          <cell r="A605">
            <v>57920</v>
          </cell>
          <cell r="B605">
            <v>61306</v>
          </cell>
          <cell r="C605" t="str">
            <v>41611-4-006</v>
          </cell>
          <cell r="D605" t="str">
            <v>41610-04-0006-000</v>
          </cell>
          <cell r="H605" t="str">
            <v>ACTUALIZACION IETU DEL EJERCICIO</v>
          </cell>
        </row>
        <row r="606">
          <cell r="A606">
            <v>57620</v>
          </cell>
          <cell r="B606">
            <v>61307</v>
          </cell>
          <cell r="C606" t="str">
            <v>41611-4-007</v>
          </cell>
          <cell r="D606" t="str">
            <v>41610-04-0007-000</v>
          </cell>
          <cell r="H606" t="str">
            <v>RECARGOS IETU DEL EJERCICIO</v>
          </cell>
        </row>
        <row r="607">
          <cell r="A607">
            <v>57511</v>
          </cell>
          <cell r="B607">
            <v>61308</v>
          </cell>
          <cell r="C607" t="str">
            <v>41611-4-008</v>
          </cell>
          <cell r="D607" t="str">
            <v>41610-04-0008-000</v>
          </cell>
          <cell r="H607" t="str">
            <v>MULTAS IETU DEL EJERCICIO</v>
          </cell>
        </row>
        <row r="608">
          <cell r="A608">
            <v>56604</v>
          </cell>
          <cell r="B608">
            <v>61309</v>
          </cell>
          <cell r="C608" t="str">
            <v>41611-4-009</v>
          </cell>
          <cell r="D608" t="str">
            <v>41610-04-0009-000</v>
          </cell>
          <cell r="H608" t="str">
            <v>IETU PAGOS PROVISIONALES</v>
          </cell>
        </row>
        <row r="609">
          <cell r="A609">
            <v>57921</v>
          </cell>
          <cell r="B609">
            <v>61310</v>
          </cell>
          <cell r="C609" t="str">
            <v>41611-4-010</v>
          </cell>
          <cell r="D609" t="str">
            <v>41610-04-0010-000</v>
          </cell>
          <cell r="H609" t="str">
            <v>ACTUALIZACION IETU PAGOS PROVISIONALES</v>
          </cell>
        </row>
        <row r="610">
          <cell r="A610">
            <v>57621</v>
          </cell>
          <cell r="B610">
            <v>61311</v>
          </cell>
          <cell r="C610" t="str">
            <v>41611-4-011</v>
          </cell>
          <cell r="D610" t="str">
            <v>41610-04-0011-000</v>
          </cell>
          <cell r="H610" t="str">
            <v>RECARGOS IETU PAGOS PROVISIONALES</v>
          </cell>
        </row>
        <row r="611">
          <cell r="A611">
            <v>57512</v>
          </cell>
          <cell r="B611">
            <v>61312</v>
          </cell>
          <cell r="C611" t="str">
            <v>41611-4-012</v>
          </cell>
          <cell r="D611" t="str">
            <v>41610-04-0012-000</v>
          </cell>
          <cell r="H611" t="str">
            <v>MULTAS IETU PAGOS PROVISIONALES</v>
          </cell>
        </row>
        <row r="612">
          <cell r="A612">
            <v>57707</v>
          </cell>
          <cell r="B612">
            <v>61313</v>
          </cell>
          <cell r="C612" t="str">
            <v>41611-4-013</v>
          </cell>
          <cell r="D612" t="str">
            <v>41610-04-0013-000</v>
          </cell>
          <cell r="H612" t="str">
            <v>DCTO ACCS IETU REG PEQ CONT. (REPECOS) 100%</v>
          </cell>
        </row>
        <row r="614">
          <cell r="B614">
            <v>614</v>
          </cell>
          <cell r="C614" t="str">
            <v>41611-5-000</v>
          </cell>
          <cell r="D614" t="str">
            <v>41610-05-0000-000</v>
          </cell>
          <cell r="G614" t="str">
            <v>IMPUESTO SOBRE LA RENTA</v>
          </cell>
        </row>
        <row r="615">
          <cell r="A615">
            <v>56704</v>
          </cell>
          <cell r="B615">
            <v>61401</v>
          </cell>
          <cell r="C615" t="str">
            <v>41611-5-001</v>
          </cell>
          <cell r="D615" t="str">
            <v>41610-05-0001-000</v>
          </cell>
          <cell r="H615" t="str">
            <v>ISR PERSONAS MORALES PAGOS PROV.75%</v>
          </cell>
        </row>
        <row r="616">
          <cell r="A616">
            <v>76704</v>
          </cell>
          <cell r="B616">
            <v>61402</v>
          </cell>
          <cell r="C616" t="str">
            <v>41611-5-002</v>
          </cell>
          <cell r="D616" t="str">
            <v>41610-05-0002-000</v>
          </cell>
          <cell r="H616" t="str">
            <v>ISR PERSONAS MORALES PAGOS PROV.25%</v>
          </cell>
        </row>
        <row r="617">
          <cell r="A617">
            <v>56739</v>
          </cell>
          <cell r="B617">
            <v>61403</v>
          </cell>
          <cell r="C617" t="str">
            <v>41611-5-005</v>
          </cell>
          <cell r="D617" t="str">
            <v>41610-05-0003-000</v>
          </cell>
          <cell r="H617" t="str">
            <v>ISR PERS.MORALES PAGOS PROV.100%</v>
          </cell>
        </row>
        <row r="618">
          <cell r="A618">
            <v>56748</v>
          </cell>
          <cell r="B618">
            <v>61404</v>
          </cell>
          <cell r="C618" t="str">
            <v>41611-5-006</v>
          </cell>
          <cell r="D618" t="str">
            <v>41610-05-0004-000</v>
          </cell>
          <cell r="H618" t="str">
            <v>ISR PERS FIS PAG. PROV. ACT. PEQ. CONT. 100%</v>
          </cell>
        </row>
        <row r="619">
          <cell r="A619">
            <v>56754</v>
          </cell>
          <cell r="B619">
            <v>61405</v>
          </cell>
          <cell r="C619" t="str">
            <v>41611-5-008</v>
          </cell>
          <cell r="D619" t="str">
            <v>41610-05-0005-000</v>
          </cell>
          <cell r="H619" t="str">
            <v>ISR RET. P. MOR. Y FIS. PAG. PROV. ENAJ.BIENES 100%</v>
          </cell>
        </row>
        <row r="620">
          <cell r="A620">
            <v>56756</v>
          </cell>
          <cell r="B620">
            <v>61406</v>
          </cell>
          <cell r="C620" t="str">
            <v>41611-5-011</v>
          </cell>
          <cell r="D620" t="str">
            <v>41610-05-0006-000</v>
          </cell>
          <cell r="H620" t="str">
            <v>ISR PERS.FISLPAG.PROV.ACT.EMPR.REG.INT.100%</v>
          </cell>
        </row>
        <row r="621">
          <cell r="A621">
            <v>56757</v>
          </cell>
          <cell r="B621">
            <v>61407</v>
          </cell>
          <cell r="C621" t="str">
            <v>41611-5-014</v>
          </cell>
          <cell r="D621" t="str">
            <v>41610-05-0007-000</v>
          </cell>
          <cell r="H621" t="str">
            <v>SUBS.POR BENEFICIOS FISCALES ISR 100%</v>
          </cell>
        </row>
        <row r="622">
          <cell r="A622">
            <v>57902</v>
          </cell>
          <cell r="B622">
            <v>61408</v>
          </cell>
          <cell r="C622" t="str">
            <v>41611-5-003</v>
          </cell>
          <cell r="D622" t="str">
            <v>41610-05-0008-000</v>
          </cell>
          <cell r="H622" t="str">
            <v>ACTUALIZACION  ISR 75%</v>
          </cell>
        </row>
        <row r="623">
          <cell r="A623">
            <v>77902</v>
          </cell>
          <cell r="B623">
            <v>61409</v>
          </cell>
          <cell r="C623" t="str">
            <v>41611-5-004</v>
          </cell>
          <cell r="D623" t="str">
            <v>41610-05-0009-000</v>
          </cell>
          <cell r="H623" t="str">
            <v>ACTUALIZACION  ISR 25%</v>
          </cell>
        </row>
        <row r="624">
          <cell r="A624">
            <v>57908</v>
          </cell>
          <cell r="B624">
            <v>61410</v>
          </cell>
          <cell r="C624" t="str">
            <v>41611-5-007</v>
          </cell>
          <cell r="D624" t="str">
            <v>41610-05-0010-000</v>
          </cell>
          <cell r="H624" t="str">
            <v>ACTUALIZACION ISR REPECOS 100%</v>
          </cell>
        </row>
        <row r="625">
          <cell r="A625">
            <v>57910</v>
          </cell>
          <cell r="B625">
            <v>61411</v>
          </cell>
          <cell r="C625" t="str">
            <v>41611-5-009</v>
          </cell>
          <cell r="D625" t="str">
            <v>41610-05-0011-000</v>
          </cell>
          <cell r="H625" t="str">
            <v>ACTUALIZACION ISR 5% S/ENAJ.DE INMUEBLES</v>
          </cell>
        </row>
        <row r="626">
          <cell r="A626">
            <v>57508</v>
          </cell>
          <cell r="B626">
            <v>61412</v>
          </cell>
          <cell r="C626" t="str">
            <v>41611-5-010</v>
          </cell>
          <cell r="D626" t="str">
            <v>41610-05-0012-000</v>
          </cell>
          <cell r="H626" t="str">
            <v>MULTAS ISR 5% S/ENAJENACION DE INMUEBLES</v>
          </cell>
        </row>
        <row r="627">
          <cell r="A627">
            <v>57912</v>
          </cell>
          <cell r="B627">
            <v>61413</v>
          </cell>
          <cell r="C627" t="str">
            <v>41611-5-012</v>
          </cell>
          <cell r="D627" t="str">
            <v>41610-05-0013-000</v>
          </cell>
          <cell r="H627" t="str">
            <v>ACT. ISR 5% REGIMEN INTERMEDIO 100%</v>
          </cell>
        </row>
        <row r="628">
          <cell r="A628">
            <v>57510</v>
          </cell>
          <cell r="B628">
            <v>61414</v>
          </cell>
          <cell r="C628" t="str">
            <v>41611-5-013</v>
          </cell>
          <cell r="D628" t="str">
            <v>41610-05-0014-000</v>
          </cell>
          <cell r="H628" t="str">
            <v>MULTAS ISR 5% REGIMEN INTERMEDIO 100%</v>
          </cell>
        </row>
        <row r="629">
          <cell r="A629">
            <v>57502</v>
          </cell>
          <cell r="B629">
            <v>61415</v>
          </cell>
          <cell r="C629" t="str">
            <v>41611-5-015</v>
          </cell>
          <cell r="D629" t="str">
            <v>41610-05-0015-000</v>
          </cell>
          <cell r="H629" t="str">
            <v>MULTAS ISR IA IVA E IEPS FISC. 100%</v>
          </cell>
        </row>
        <row r="630">
          <cell r="A630">
            <v>57914</v>
          </cell>
          <cell r="B630">
            <v>61416</v>
          </cell>
          <cell r="C630" t="str">
            <v>41611-5-016</v>
          </cell>
          <cell r="D630" t="str">
            <v>41610-05-0016-000</v>
          </cell>
          <cell r="H630" t="str">
            <v>ACT.DE MULTAS IMPUESTAS POR FISCALIZACION 1005</v>
          </cell>
        </row>
        <row r="631">
          <cell r="A631">
            <v>57503</v>
          </cell>
          <cell r="B631">
            <v>61417</v>
          </cell>
          <cell r="C631" t="str">
            <v>41611-5-017</v>
          </cell>
          <cell r="D631" t="str">
            <v>41610-05-0017-000</v>
          </cell>
          <cell r="H631" t="str">
            <v>MULTAS ISR IA IVA E IEPS VIG.OBLIG.</v>
          </cell>
        </row>
        <row r="632">
          <cell r="A632">
            <v>57505</v>
          </cell>
          <cell r="B632">
            <v>61418</v>
          </cell>
          <cell r="C632" t="str">
            <v>41611-5-018</v>
          </cell>
          <cell r="D632" t="str">
            <v>41610-05-0018-000</v>
          </cell>
          <cell r="H632" t="str">
            <v>MULTAS POR CORRECCION FISCAL</v>
          </cell>
        </row>
        <row r="633">
          <cell r="A633">
            <v>57605</v>
          </cell>
          <cell r="B633">
            <v>61419</v>
          </cell>
          <cell r="C633" t="str">
            <v>41611-5-019</v>
          </cell>
          <cell r="D633" t="str">
            <v>41610-05-0019-000</v>
          </cell>
          <cell r="H633" t="str">
            <v>RECARGOS ISR 100%</v>
          </cell>
        </row>
        <row r="634">
          <cell r="A634">
            <v>57608</v>
          </cell>
          <cell r="B634">
            <v>61420</v>
          </cell>
          <cell r="C634" t="str">
            <v>41611-5-020</v>
          </cell>
          <cell r="D634" t="str">
            <v>41610-05-0020-000</v>
          </cell>
          <cell r="H634" t="str">
            <v>RECARGOS ISR REPECOS 100%</v>
          </cell>
        </row>
        <row r="635">
          <cell r="A635">
            <v>57611</v>
          </cell>
          <cell r="B635">
            <v>61421</v>
          </cell>
          <cell r="C635" t="str">
            <v>41611-5-021</v>
          </cell>
          <cell r="D635" t="str">
            <v>41610-05-0021-000</v>
          </cell>
          <cell r="H635" t="str">
            <v>REC. POR MORA CREDITOS FISC.75%</v>
          </cell>
        </row>
        <row r="636">
          <cell r="A636">
            <v>77611</v>
          </cell>
          <cell r="B636">
            <v>61422</v>
          </cell>
          <cell r="C636" t="str">
            <v>41611-5-022</v>
          </cell>
          <cell r="D636" t="str">
            <v>41610-05-0022-000</v>
          </cell>
          <cell r="H636" t="str">
            <v>REC. POR MORA CREDITOS FISC.25%</v>
          </cell>
        </row>
        <row r="637">
          <cell r="A637">
            <v>57612</v>
          </cell>
          <cell r="B637">
            <v>61423</v>
          </cell>
          <cell r="C637" t="str">
            <v>41611-5-023</v>
          </cell>
          <cell r="D637" t="str">
            <v>41610-05-0023-000</v>
          </cell>
          <cell r="H637" t="str">
            <v>RECARGOS ISR 5% S/ENAJ.DE INMUEBLES</v>
          </cell>
        </row>
        <row r="638">
          <cell r="A638">
            <v>57614</v>
          </cell>
          <cell r="B638">
            <v>61424</v>
          </cell>
          <cell r="C638" t="str">
            <v>41611-5-024</v>
          </cell>
          <cell r="D638" t="str">
            <v>41610-05-0024-000</v>
          </cell>
          <cell r="H638" t="str">
            <v>RECARGOS ISR 5% REGIMEN INTERMEDIO 100%</v>
          </cell>
        </row>
        <row r="639">
          <cell r="A639">
            <v>57610</v>
          </cell>
          <cell r="B639">
            <v>61425</v>
          </cell>
          <cell r="C639" t="str">
            <v>41611-5-025</v>
          </cell>
          <cell r="D639" t="str">
            <v>41610-05-0025-000</v>
          </cell>
          <cell r="H639" t="str">
            <v>INT. POR PLAZO CREDITOS FISCALIZACION 100%</v>
          </cell>
        </row>
        <row r="640">
          <cell r="A640">
            <v>77610</v>
          </cell>
          <cell r="B640">
            <v>61426</v>
          </cell>
          <cell r="C640" t="str">
            <v>41611-5-026</v>
          </cell>
          <cell r="D640" t="str">
            <v>41610-05-0026-000</v>
          </cell>
          <cell r="H640" t="str">
            <v>INTERESES POR PLAZO CREDITOS FISC.25%</v>
          </cell>
        </row>
        <row r="641">
          <cell r="A641">
            <v>57403</v>
          </cell>
          <cell r="B641">
            <v>61427</v>
          </cell>
          <cell r="C641" t="str">
            <v>41611-5-027</v>
          </cell>
          <cell r="D641" t="str">
            <v>41610-05-0027-000</v>
          </cell>
          <cell r="H641" t="str">
            <v>GASTOS DE EJECUCION VIG. DE OBLIGACIONES</v>
          </cell>
        </row>
        <row r="642">
          <cell r="A642">
            <v>57405</v>
          </cell>
          <cell r="B642">
            <v>61428</v>
          </cell>
          <cell r="C642" t="str">
            <v>41611-5-028</v>
          </cell>
          <cell r="D642" t="str">
            <v>41610-05-0028-000</v>
          </cell>
          <cell r="H642" t="str">
            <v>GASTOS DE EJECUCION FISCALIZACION</v>
          </cell>
        </row>
        <row r="643">
          <cell r="A643">
            <v>51601</v>
          </cell>
          <cell r="B643">
            <v>61429</v>
          </cell>
          <cell r="C643" t="str">
            <v>41611-1-001</v>
          </cell>
          <cell r="D643" t="str">
            <v>41610-05-0029-000</v>
          </cell>
          <cell r="H643" t="str">
            <v>INCENTIVOS POR FISCALIZACION CONCURRENTE</v>
          </cell>
        </row>
        <row r="644">
          <cell r="A644">
            <v>51602</v>
          </cell>
          <cell r="B644">
            <v>61430</v>
          </cell>
          <cell r="C644" t="str">
            <v>41611-1-002</v>
          </cell>
          <cell r="D644" t="str">
            <v>41610-05-0030-000</v>
          </cell>
          <cell r="H644" t="str">
            <v>INCENTIVOS POR VIGILANCIA DE OBLIGACIONES</v>
          </cell>
        </row>
        <row r="645">
          <cell r="A645">
            <v>51603</v>
          </cell>
          <cell r="B645">
            <v>61431</v>
          </cell>
          <cell r="C645" t="str">
            <v>41611-1-003</v>
          </cell>
          <cell r="D645" t="str">
            <v>41610-05-0031-000</v>
          </cell>
          <cell r="H645" t="str">
            <v>INCENTIVOS POR REGIMEN DE PEQ. CONTRIBUYENTES</v>
          </cell>
        </row>
        <row r="646">
          <cell r="A646">
            <v>51604</v>
          </cell>
          <cell r="B646">
            <v>61432</v>
          </cell>
          <cell r="C646" t="str">
            <v>41611-1-004</v>
          </cell>
          <cell r="D646" t="str">
            <v>41610-05-0032-000</v>
          </cell>
          <cell r="H646" t="str">
            <v>INCENTIVOS POR REGIMEN INTERMEDIO</v>
          </cell>
        </row>
        <row r="647">
          <cell r="A647">
            <v>51605</v>
          </cell>
          <cell r="B647">
            <v>61433</v>
          </cell>
          <cell r="C647" t="str">
            <v>41611-1-005</v>
          </cell>
          <cell r="D647" t="str">
            <v>41610-05-0033-000</v>
          </cell>
          <cell r="H647" t="str">
            <v>INCENTIVOS POR GANANCIA DE ENAJENACION DE BIENES</v>
          </cell>
        </row>
        <row r="648">
          <cell r="A648">
            <v>51608</v>
          </cell>
          <cell r="B648">
            <v>61434</v>
          </cell>
          <cell r="C648" t="str">
            <v>41611-1-009</v>
          </cell>
          <cell r="D648" t="str">
            <v>41610-05-0034-000</v>
          </cell>
          <cell r="H648" t="str">
            <v>INCENTIVOS CARTERA CREDITOS SAT</v>
          </cell>
        </row>
        <row r="649">
          <cell r="A649">
            <v>56758</v>
          </cell>
          <cell r="B649">
            <v>61435</v>
          </cell>
          <cell r="C649" t="str">
            <v>41611-5-029</v>
          </cell>
          <cell r="D649" t="str">
            <v>41610-05-0035-000</v>
          </cell>
          <cell r="H649" t="str">
            <v>ISR DEL EJERCICIO</v>
          </cell>
        </row>
        <row r="650">
          <cell r="A650">
            <v>57915</v>
          </cell>
          <cell r="B650">
            <v>61436</v>
          </cell>
          <cell r="C650" t="str">
            <v>41611-5-030</v>
          </cell>
          <cell r="D650" t="str">
            <v>41610-05-0036-000</v>
          </cell>
          <cell r="H650" t="str">
            <v>ACTUALIZACION ISR DEL EJERCICIO</v>
          </cell>
        </row>
        <row r="651">
          <cell r="A651">
            <v>56740</v>
          </cell>
          <cell r="B651">
            <v>61437</v>
          </cell>
          <cell r="C651" t="str">
            <v>41611-5-031</v>
          </cell>
          <cell r="D651" t="str">
            <v>41610-05-0037-000</v>
          </cell>
          <cell r="H651" t="str">
            <v>ISR RETENCION DE SALARIOS</v>
          </cell>
        </row>
        <row r="652">
          <cell r="A652">
            <v>57916</v>
          </cell>
          <cell r="B652">
            <v>61438</v>
          </cell>
          <cell r="C652" t="str">
            <v>41611-5-032</v>
          </cell>
          <cell r="D652" t="str">
            <v>41610-05-0038-000</v>
          </cell>
          <cell r="H652" t="str">
            <v>ACTUALIZACION ISR RETENCION DE SALARIOS</v>
          </cell>
        </row>
        <row r="653">
          <cell r="A653">
            <v>57616</v>
          </cell>
          <cell r="B653">
            <v>61439</v>
          </cell>
          <cell r="C653" t="str">
            <v>41611-5-033</v>
          </cell>
          <cell r="D653" t="str">
            <v>41610-05-0039-000</v>
          </cell>
          <cell r="H653" t="str">
            <v>RECARGOS ISR RETENCION DE SALARIOS</v>
          </cell>
        </row>
        <row r="654">
          <cell r="A654">
            <v>56759</v>
          </cell>
          <cell r="B654">
            <v>61440</v>
          </cell>
          <cell r="C654" t="str">
            <v>41611-5-034</v>
          </cell>
          <cell r="D654" t="str">
            <v>41610-05-0040-000</v>
          </cell>
          <cell r="H654" t="str">
            <v>ISR RETENCIONES  HONORARIOS</v>
          </cell>
        </row>
        <row r="655">
          <cell r="A655">
            <v>57917</v>
          </cell>
          <cell r="B655">
            <v>61441</v>
          </cell>
          <cell r="C655" t="str">
            <v>41611-5-035</v>
          </cell>
          <cell r="D655" t="str">
            <v>41610-05-0041-000</v>
          </cell>
          <cell r="H655" t="str">
            <v>ACTUALIZACION ISR RETENCIONES  HONORARIOS</v>
          </cell>
        </row>
        <row r="656">
          <cell r="A656">
            <v>57617</v>
          </cell>
          <cell r="B656">
            <v>61442</v>
          </cell>
          <cell r="C656" t="str">
            <v>41611-5-036</v>
          </cell>
          <cell r="D656" t="str">
            <v>41610-05-0042-000</v>
          </cell>
          <cell r="H656" t="str">
            <v>RECARGOS ISR RETENCIONES  HONORARIOS</v>
          </cell>
        </row>
        <row r="657">
          <cell r="A657">
            <v>57918</v>
          </cell>
          <cell r="B657">
            <v>61443</v>
          </cell>
          <cell r="C657" t="str">
            <v>41611-5-037</v>
          </cell>
          <cell r="D657" t="str">
            <v>41610-05-0043-000</v>
          </cell>
          <cell r="H657" t="str">
            <v>ACTUALIZACION ISR PAGOS PROVISIONALES</v>
          </cell>
        </row>
        <row r="658">
          <cell r="A658">
            <v>57618</v>
          </cell>
          <cell r="B658">
            <v>61444</v>
          </cell>
          <cell r="C658" t="str">
            <v>41611-5-038</v>
          </cell>
          <cell r="D658" t="str">
            <v>41610-05-0044-000</v>
          </cell>
          <cell r="H658" t="str">
            <v>RECARGOS ISR PAGOS PROVISIONALES</v>
          </cell>
        </row>
        <row r="659">
          <cell r="A659">
            <v>57702</v>
          </cell>
          <cell r="B659">
            <v>61445</v>
          </cell>
          <cell r="C659" t="str">
            <v>41611-5-039</v>
          </cell>
          <cell r="D659" t="str">
            <v>41610-05-0045-000</v>
          </cell>
          <cell r="H659" t="str">
            <v>DCTO ACCS MULTAS ISR, IA, IVA E IEPS FISC 100%</v>
          </cell>
        </row>
        <row r="660">
          <cell r="A660">
            <v>57703</v>
          </cell>
          <cell r="B660">
            <v>61446</v>
          </cell>
          <cell r="C660" t="str">
            <v>41611-5-040</v>
          </cell>
          <cell r="D660" t="str">
            <v>41610-05-0046-000</v>
          </cell>
          <cell r="H660" t="str">
            <v>DCTO ACCS MULTAS ISR, IA, IVA E IEPS VIG OBLIG 100%</v>
          </cell>
        </row>
        <row r="661">
          <cell r="A661">
            <v>57704</v>
          </cell>
          <cell r="B661">
            <v>61447</v>
          </cell>
          <cell r="C661" t="str">
            <v>41611-5-041</v>
          </cell>
          <cell r="D661" t="str">
            <v>41610-05-0047-000</v>
          </cell>
          <cell r="H661" t="str">
            <v>DCTO ACCS MULTA CTROL OBLIG REG GRAL LEY</v>
          </cell>
        </row>
        <row r="662">
          <cell r="A662">
            <v>57705</v>
          </cell>
          <cell r="B662">
            <v>61448</v>
          </cell>
          <cell r="C662" t="str">
            <v>41611-5-042</v>
          </cell>
          <cell r="D662" t="str">
            <v>41610-05-0048-000</v>
          </cell>
          <cell r="H662" t="str">
            <v>DCTO ACCS ISR P.FISICAS PAG. PROV. ACT PEQ CONT. 100%</v>
          </cell>
        </row>
        <row r="663">
          <cell r="A663">
            <v>57514</v>
          </cell>
          <cell r="B663">
            <v>61449</v>
          </cell>
          <cell r="C663" t="str">
            <v>41611-5-043</v>
          </cell>
          <cell r="D663" t="str">
            <v>41610-05-0049-000</v>
          </cell>
          <cell r="H663" t="str">
            <v>DESC. S/MULTAS ISR IA IVA E IESPS FISC 100%</v>
          </cell>
        </row>
        <row r="664">
          <cell r="A664">
            <v>57515</v>
          </cell>
          <cell r="B664">
            <v>61450</v>
          </cell>
          <cell r="C664" t="str">
            <v>41611-5-044</v>
          </cell>
          <cell r="D664" t="str">
            <v>41610-05-0050-000</v>
          </cell>
          <cell r="H664" t="str">
            <v>DESC.S/MULTAS ISR IA IVA E IESPS VIG OBLIG 100%</v>
          </cell>
        </row>
        <row r="665">
          <cell r="A665">
            <v>57516</v>
          </cell>
          <cell r="B665">
            <v>61451</v>
          </cell>
          <cell r="C665" t="str">
            <v>41611-5-045</v>
          </cell>
          <cell r="D665" t="str">
            <v>41610-05-0051-000</v>
          </cell>
          <cell r="H665" t="str">
            <v>DESC.S/MULTA DE CONTROL DE OBLIG REG GRAL LEY</v>
          </cell>
        </row>
        <row r="666">
          <cell r="A666">
            <v>57622</v>
          </cell>
          <cell r="B666">
            <v>61452</v>
          </cell>
          <cell r="C666" t="str">
            <v>41611-5-046</v>
          </cell>
          <cell r="D666" t="str">
            <v>41610-05-0052-000</v>
          </cell>
          <cell r="H666" t="str">
            <v>INT. POR PLAZO PEQ. CONTRIBUYENTE 100%</v>
          </cell>
        </row>
        <row r="667">
          <cell r="A667">
            <v>57623</v>
          </cell>
          <cell r="B667">
            <v>61453</v>
          </cell>
          <cell r="C667" t="str">
            <v>41611-5-047</v>
          </cell>
          <cell r="D667" t="str">
            <v>41610-05-0053-000</v>
          </cell>
          <cell r="H667" t="str">
            <v>REC. POR MORA PEQ. CONTRIBUYENTE 100%</v>
          </cell>
        </row>
        <row r="669">
          <cell r="B669">
            <v>615</v>
          </cell>
          <cell r="C669" t="str">
            <v>41611-6-000</v>
          </cell>
          <cell r="D669" t="str">
            <v>41610-06-0000-000</v>
          </cell>
          <cell r="G669" t="str">
            <v>IMPUESTO AL VALOR AGREGADO</v>
          </cell>
        </row>
        <row r="670">
          <cell r="A670">
            <v>56901</v>
          </cell>
          <cell r="B670">
            <v>61501</v>
          </cell>
          <cell r="C670" t="str">
            <v>41611-6-001</v>
          </cell>
          <cell r="D670" t="str">
            <v>41610-06-0001-000</v>
          </cell>
          <cell r="H670" t="str">
            <v>IVA PAG PROV.PERS.MOR. Y FIS. 100%</v>
          </cell>
        </row>
        <row r="671">
          <cell r="A671">
            <v>56905</v>
          </cell>
          <cell r="B671">
            <v>61502</v>
          </cell>
          <cell r="C671" t="str">
            <v>41611-6-002</v>
          </cell>
          <cell r="D671" t="str">
            <v>41610-06-0002-000</v>
          </cell>
          <cell r="H671" t="str">
            <v>DEC.ANUAL Y COMPL.R.SIMPLIF.100%</v>
          </cell>
        </row>
        <row r="672">
          <cell r="A672">
            <v>56913</v>
          </cell>
          <cell r="B672">
            <v>61503</v>
          </cell>
          <cell r="C672" t="str">
            <v>41611-6-003</v>
          </cell>
          <cell r="D672" t="str">
            <v>41610-06-0003-000</v>
          </cell>
          <cell r="H672" t="str">
            <v>REGIMEN PEQ.CONTRIB. 100%</v>
          </cell>
        </row>
        <row r="673">
          <cell r="A673">
            <v>56914</v>
          </cell>
          <cell r="B673">
            <v>61504</v>
          </cell>
          <cell r="C673" t="str">
            <v>41611-6-004</v>
          </cell>
          <cell r="D673" t="str">
            <v>41610-06-0004-000</v>
          </cell>
          <cell r="H673" t="str">
            <v>SUBSIDIO POR BENEFICIOS FISCALES IVA 100%</v>
          </cell>
        </row>
        <row r="674">
          <cell r="A674">
            <v>57609</v>
          </cell>
          <cell r="B674">
            <v>61505</v>
          </cell>
          <cell r="C674" t="str">
            <v>41611-6-006</v>
          </cell>
          <cell r="D674" t="str">
            <v>41610-06-0005-000</v>
          </cell>
          <cell r="H674" t="str">
            <v>RECARGOS IVA REPECOS 100%</v>
          </cell>
        </row>
        <row r="675">
          <cell r="A675">
            <v>57909</v>
          </cell>
          <cell r="B675">
            <v>61506</v>
          </cell>
          <cell r="C675" t="str">
            <v>41611-6-005</v>
          </cell>
          <cell r="D675" t="str">
            <v>41610-06-0006-000</v>
          </cell>
          <cell r="H675" t="str">
            <v>ACTUALIZACION IVA REPECOS 100%</v>
          </cell>
        </row>
        <row r="676">
          <cell r="A676">
            <v>57919</v>
          </cell>
          <cell r="B676">
            <v>61507</v>
          </cell>
          <cell r="C676" t="str">
            <v>41611-6-007</v>
          </cell>
          <cell r="D676" t="str">
            <v>41610-06-0007-000</v>
          </cell>
          <cell r="H676" t="str">
            <v xml:space="preserve">ACTUALIZACION IVA </v>
          </cell>
        </row>
        <row r="677">
          <cell r="A677">
            <v>57619</v>
          </cell>
          <cell r="B677">
            <v>61508</v>
          </cell>
          <cell r="C677" t="str">
            <v>41611-6-008</v>
          </cell>
          <cell r="D677" t="str">
            <v>41610-06-0008-000</v>
          </cell>
          <cell r="H677" t="str">
            <v xml:space="preserve">RECARGOS IVA </v>
          </cell>
        </row>
        <row r="678">
          <cell r="A678">
            <v>57706</v>
          </cell>
          <cell r="B678">
            <v>61509</v>
          </cell>
          <cell r="C678" t="str">
            <v>41611-6-009</v>
          </cell>
          <cell r="D678" t="str">
            <v>41610-06-0009-000</v>
          </cell>
          <cell r="H678" t="str">
            <v>DCTO ACCS IVA REGIMEN PEQ CONTRIB 100%</v>
          </cell>
        </row>
        <row r="680">
          <cell r="B680">
            <v>616</v>
          </cell>
          <cell r="C680" t="str">
            <v>41611-7-000</v>
          </cell>
          <cell r="D680" t="str">
            <v>41610-07-0000-000</v>
          </cell>
          <cell r="G680" t="str">
            <v>IMPUESTO ESPECIAL  SOBRE PRODUCCION Y SERVICIOS</v>
          </cell>
        </row>
        <row r="681">
          <cell r="A681">
            <v>57201</v>
          </cell>
          <cell r="B681">
            <v>61601</v>
          </cell>
          <cell r="C681" t="str">
            <v>41611-7-001</v>
          </cell>
          <cell r="D681" t="str">
            <v>41610-07-0001-000</v>
          </cell>
          <cell r="H681" t="str">
            <v>IEPS GASOLINA 9/11</v>
          </cell>
        </row>
        <row r="682">
          <cell r="A682">
            <v>77201</v>
          </cell>
          <cell r="B682">
            <v>61602</v>
          </cell>
          <cell r="C682" t="str">
            <v>41611-7-002</v>
          </cell>
          <cell r="D682" t="str">
            <v>41610-07-0002-000</v>
          </cell>
          <cell r="H682" t="str">
            <v>IEPS GASOLINA 2/11</v>
          </cell>
        </row>
        <row r="683">
          <cell r="A683">
            <v>57211</v>
          </cell>
          <cell r="B683">
            <v>61603</v>
          </cell>
          <cell r="C683" t="str">
            <v>41611-7-005</v>
          </cell>
          <cell r="D683" t="str">
            <v>41610-07-0003-000</v>
          </cell>
          <cell r="H683" t="str">
            <v>IEPS GASOLINA 9/11 FISCALIZADO</v>
          </cell>
        </row>
        <row r="684">
          <cell r="A684">
            <v>77211</v>
          </cell>
          <cell r="B684">
            <v>61604</v>
          </cell>
          <cell r="C684" t="str">
            <v>41611-7-006</v>
          </cell>
          <cell r="D684" t="str">
            <v>41610-07-0004-000</v>
          </cell>
          <cell r="H684" t="str">
            <v>IEPS GASOLINA 2/11 FISCALIZADO</v>
          </cell>
        </row>
        <row r="685">
          <cell r="A685">
            <v>57203</v>
          </cell>
          <cell r="B685">
            <v>61605</v>
          </cell>
          <cell r="C685" t="str">
            <v>41611-7-003</v>
          </cell>
          <cell r="D685" t="str">
            <v>41610-07-0005-000</v>
          </cell>
          <cell r="H685" t="str">
            <v>ACTUALIZACION IEPS GASOLINA 9/11</v>
          </cell>
        </row>
        <row r="686">
          <cell r="A686">
            <v>77203</v>
          </cell>
          <cell r="B686">
            <v>61606</v>
          </cell>
          <cell r="C686" t="str">
            <v>41611-7-004</v>
          </cell>
          <cell r="D686" t="str">
            <v>41610-07-0006-000</v>
          </cell>
          <cell r="H686" t="str">
            <v>ACTUALIZACION IEPS GASOLINA 2/11</v>
          </cell>
        </row>
        <row r="687">
          <cell r="A687">
            <v>57213</v>
          </cell>
          <cell r="B687">
            <v>61607</v>
          </cell>
          <cell r="C687" t="str">
            <v>41611-7-007</v>
          </cell>
          <cell r="D687" t="str">
            <v>41610-07-0007-000</v>
          </cell>
          <cell r="H687" t="str">
            <v>ACTUALIZACION IEPS GASOLINA 9/11 FISCALIZADO</v>
          </cell>
        </row>
        <row r="688">
          <cell r="A688">
            <v>77213</v>
          </cell>
          <cell r="B688">
            <v>61608</v>
          </cell>
          <cell r="C688" t="str">
            <v>41611-7-008</v>
          </cell>
          <cell r="D688" t="str">
            <v>41610-07-0008-000</v>
          </cell>
          <cell r="H688" t="str">
            <v>ACTUALIZACION IEPS GASOLINA 2/11 FISCALIZADO</v>
          </cell>
        </row>
        <row r="689">
          <cell r="A689">
            <v>57206</v>
          </cell>
          <cell r="B689">
            <v>61609</v>
          </cell>
          <cell r="C689" t="str">
            <v>41611-7-009</v>
          </cell>
          <cell r="D689" t="str">
            <v>41610-07-0009-000</v>
          </cell>
          <cell r="H689" t="str">
            <v>MULTAS POR INCUMPLIMIENTO A REQUERIMIENTO IEPS 9/11</v>
          </cell>
        </row>
        <row r="690">
          <cell r="A690">
            <v>77206</v>
          </cell>
          <cell r="B690">
            <v>61610</v>
          </cell>
          <cell r="C690" t="str">
            <v>41611-7-010</v>
          </cell>
          <cell r="D690" t="str">
            <v>41610-07-0010-000</v>
          </cell>
          <cell r="H690" t="str">
            <v>MULTAS POR INCUMPL. A REQ.IEPS GAS 2/11</v>
          </cell>
        </row>
        <row r="691">
          <cell r="A691">
            <v>57207</v>
          </cell>
          <cell r="B691">
            <v>61611</v>
          </cell>
          <cell r="C691" t="str">
            <v>41611-7-011</v>
          </cell>
          <cell r="D691" t="str">
            <v>41610-07-0011-000</v>
          </cell>
          <cell r="H691" t="str">
            <v>MULTAS POR EXTEMPORANEIDAD IEPS GASOLINA 9/11</v>
          </cell>
        </row>
        <row r="692">
          <cell r="A692">
            <v>77207</v>
          </cell>
          <cell r="B692">
            <v>61612</v>
          </cell>
          <cell r="C692" t="str">
            <v>41611-7-012</v>
          </cell>
          <cell r="D692" t="str">
            <v>41610-07-0012-000</v>
          </cell>
          <cell r="H692" t="str">
            <v>MULTAS POR EXTEMPORANEIDAD IEPS GAS 2/11</v>
          </cell>
        </row>
        <row r="693">
          <cell r="A693">
            <v>57204</v>
          </cell>
          <cell r="B693">
            <v>61613</v>
          </cell>
          <cell r="C693" t="str">
            <v>41611-7-013</v>
          </cell>
          <cell r="D693" t="str">
            <v>41610-07-0013-000</v>
          </cell>
          <cell r="H693" t="str">
            <v>MULTAS POR CORRECCION FISCAL IEPS GASOLINA 9/11</v>
          </cell>
        </row>
        <row r="694">
          <cell r="A694">
            <v>77204</v>
          </cell>
          <cell r="B694">
            <v>61614</v>
          </cell>
          <cell r="C694" t="str">
            <v>41611-7-014</v>
          </cell>
          <cell r="D694" t="str">
            <v>41610-07-0014-000</v>
          </cell>
          <cell r="H694" t="str">
            <v>MULTAS POR CORRECC.FISC.IEPS GAS 2/11</v>
          </cell>
        </row>
        <row r="695">
          <cell r="A695">
            <v>57214</v>
          </cell>
          <cell r="B695">
            <v>61615</v>
          </cell>
          <cell r="C695" t="str">
            <v>41611-7-015</v>
          </cell>
          <cell r="D695" t="str">
            <v>41610-07-0015-000</v>
          </cell>
          <cell r="H695" t="str">
            <v>MULTA POR CORRECC.FISCAL IEPS GASOLINA 9/11 FISCALIZ.</v>
          </cell>
        </row>
        <row r="696">
          <cell r="A696">
            <v>77214</v>
          </cell>
          <cell r="B696">
            <v>61616</v>
          </cell>
          <cell r="C696" t="str">
            <v>41611-7-016</v>
          </cell>
          <cell r="D696" t="str">
            <v>41610-07-0016-000</v>
          </cell>
          <cell r="H696" t="str">
            <v>MULTA POR CORRECC.FISCAL IEPS GASOLINA 2/11 FISCALIZ.</v>
          </cell>
        </row>
        <row r="697">
          <cell r="A697">
            <v>57202</v>
          </cell>
          <cell r="B697">
            <v>61617</v>
          </cell>
          <cell r="C697" t="str">
            <v>41611-7-017</v>
          </cell>
          <cell r="D697" t="str">
            <v>41610-07-0017-000</v>
          </cell>
          <cell r="H697" t="str">
            <v>RECARGOS IEPS GASOLINA 9/11</v>
          </cell>
        </row>
        <row r="698">
          <cell r="A698">
            <v>77202</v>
          </cell>
          <cell r="B698">
            <v>61618</v>
          </cell>
          <cell r="C698" t="str">
            <v>41611-7-018</v>
          </cell>
          <cell r="D698" t="str">
            <v>41610-07-0018-000</v>
          </cell>
          <cell r="H698" t="str">
            <v>RECARGOS IEPS GASOLINA 2/11</v>
          </cell>
        </row>
        <row r="699">
          <cell r="A699">
            <v>57212</v>
          </cell>
          <cell r="B699">
            <v>61619</v>
          </cell>
          <cell r="C699" t="str">
            <v>41611-7-019</v>
          </cell>
          <cell r="D699" t="str">
            <v>41610-07-0019-000</v>
          </cell>
          <cell r="H699" t="str">
            <v>RECARGOS IEPS GASOLINA 9/11 FISCALIZADO</v>
          </cell>
        </row>
        <row r="700">
          <cell r="A700">
            <v>77212</v>
          </cell>
          <cell r="B700">
            <v>61620</v>
          </cell>
          <cell r="C700" t="str">
            <v>41611-7-020</v>
          </cell>
          <cell r="D700" t="str">
            <v>41610-07-0020-000</v>
          </cell>
          <cell r="H700" t="str">
            <v>RECARGOS IEPS GASOLINA 2/11 FISCALIZADO</v>
          </cell>
        </row>
        <row r="701">
          <cell r="A701">
            <v>57205</v>
          </cell>
          <cell r="B701">
            <v>61621</v>
          </cell>
          <cell r="C701" t="str">
            <v>41611-7-021</v>
          </cell>
          <cell r="D701" t="str">
            <v>41610-07-0021-000</v>
          </cell>
          <cell r="H701" t="str">
            <v>GASTOS DE EJECUCION IEPS GASOLINA 9/11</v>
          </cell>
        </row>
        <row r="702">
          <cell r="A702">
            <v>77205</v>
          </cell>
          <cell r="B702">
            <v>61622</v>
          </cell>
          <cell r="C702" t="str">
            <v>41611-7-022</v>
          </cell>
          <cell r="D702" t="str">
            <v>41610-07-0022-000</v>
          </cell>
          <cell r="H702" t="str">
            <v>GASTOS DE EJECUCION IEPS GAS 2/11</v>
          </cell>
        </row>
        <row r="703">
          <cell r="A703">
            <v>51606</v>
          </cell>
          <cell r="B703">
            <v>61623</v>
          </cell>
          <cell r="C703" t="str">
            <v>41611-1-006</v>
          </cell>
          <cell r="D703" t="str">
            <v>41610-07-0023-000</v>
          </cell>
          <cell r="H703" t="str">
            <v>INCENTIVOS POR IEPS GASOLINA Y DIESEL</v>
          </cell>
        </row>
        <row r="704">
          <cell r="A704">
            <v>57215</v>
          </cell>
          <cell r="B704">
            <v>61624</v>
          </cell>
          <cell r="C704" t="str">
            <v>41611-7-023</v>
          </cell>
          <cell r="D704" t="str">
            <v>41610-07-0024-000</v>
          </cell>
          <cell r="H704" t="str">
            <v>DCTO ACCS MULTAS INCUMP. REQUER. IEPS 9/11</v>
          </cell>
        </row>
        <row r="705">
          <cell r="A705">
            <v>77215</v>
          </cell>
          <cell r="B705">
            <v>61625</v>
          </cell>
          <cell r="C705" t="str">
            <v>41611-7-024</v>
          </cell>
          <cell r="D705" t="str">
            <v>41610-07-0025-000</v>
          </cell>
          <cell r="H705" t="str">
            <v>DCTO ACCS MULTAS INCUMP. REQUER. IEPS 2/11</v>
          </cell>
        </row>
        <row r="706">
          <cell r="A706">
            <v>57216</v>
          </cell>
          <cell r="B706">
            <v>61626</v>
          </cell>
          <cell r="C706" t="str">
            <v>41611-7-025</v>
          </cell>
          <cell r="D706" t="str">
            <v>41610-07-0026-000</v>
          </cell>
          <cell r="H706" t="str">
            <v>DCTO ACCS MULTAS EXTEMPORAN. IEPS 9/11</v>
          </cell>
        </row>
        <row r="707">
          <cell r="A707">
            <v>77216</v>
          </cell>
          <cell r="B707">
            <v>61627</v>
          </cell>
          <cell r="C707" t="str">
            <v>41611-7-026</v>
          </cell>
          <cell r="D707" t="str">
            <v>41610-07-0027-000</v>
          </cell>
          <cell r="H707" t="str">
            <v>DCTO ACCS MULTAS EXTEMPORAN. IEPS 2/11</v>
          </cell>
        </row>
        <row r="708">
          <cell r="A708">
            <v>57217</v>
          </cell>
          <cell r="B708">
            <v>61628</v>
          </cell>
          <cell r="C708" t="str">
            <v>41611-7-027</v>
          </cell>
          <cell r="D708" t="str">
            <v>41610-07-0028-000</v>
          </cell>
          <cell r="H708" t="str">
            <v>DESC.S/MULTAS X INCUMPLIMIENTO A REQ.IEPS 9/11</v>
          </cell>
        </row>
        <row r="709">
          <cell r="A709">
            <v>77217</v>
          </cell>
          <cell r="B709">
            <v>61629</v>
          </cell>
          <cell r="C709" t="str">
            <v>41611-7-028</v>
          </cell>
          <cell r="D709" t="str">
            <v>41610-07-0029-000</v>
          </cell>
          <cell r="H709" t="str">
            <v>DESC.S/MULTAS X INCUMPLIMIENTO A REQ.IEPS 2/11</v>
          </cell>
        </row>
        <row r="710">
          <cell r="A710">
            <v>57218</v>
          </cell>
          <cell r="B710">
            <v>61630</v>
          </cell>
          <cell r="C710" t="str">
            <v>41611-7-029</v>
          </cell>
          <cell r="D710" t="str">
            <v>41610-07-0030-000</v>
          </cell>
          <cell r="H710" t="str">
            <v>DESC.S/MULTAS POR EXTEMPORANEIDAD IEPS 9/11</v>
          </cell>
        </row>
        <row r="711">
          <cell r="A711">
            <v>77218</v>
          </cell>
          <cell r="B711">
            <v>61631</v>
          </cell>
          <cell r="C711" t="str">
            <v>41611-7-030</v>
          </cell>
          <cell r="D711" t="str">
            <v>41610-07-0031-000</v>
          </cell>
          <cell r="H711" t="str">
            <v>DESC.S/MULTAS POR EXTEMPORANEIDAD IEPS 2/11</v>
          </cell>
        </row>
        <row r="713">
          <cell r="B713">
            <v>617</v>
          </cell>
          <cell r="C713" t="str">
            <v>41611-8-000</v>
          </cell>
          <cell r="D713" t="str">
            <v>41610-08-0000-000</v>
          </cell>
          <cell r="G713" t="str">
            <v>PESCA DEPORTIVA Y VIDA SILVESTRE</v>
          </cell>
        </row>
        <row r="714">
          <cell r="A714">
            <v>57301</v>
          </cell>
          <cell r="B714">
            <v>61701</v>
          </cell>
          <cell r="C714" t="str">
            <v>41611-8-001</v>
          </cell>
          <cell r="D714" t="str">
            <v>41610-08-0001-000</v>
          </cell>
          <cell r="H714" t="str">
            <v>PERMISOS PARA PESCA DEPORTIVA</v>
          </cell>
        </row>
        <row r="715">
          <cell r="A715">
            <v>57302</v>
          </cell>
          <cell r="B715">
            <v>61702</v>
          </cell>
          <cell r="C715" t="str">
            <v>41611-8-002</v>
          </cell>
          <cell r="D715" t="str">
            <v>41610-08-0002-000</v>
          </cell>
          <cell r="H715" t="str">
            <v>APROVECHAMIENTO RECURSOS PESQUEROS</v>
          </cell>
        </row>
        <row r="716">
          <cell r="A716">
            <v>57303</v>
          </cell>
          <cell r="B716">
            <v>61703</v>
          </cell>
          <cell r="C716" t="str">
            <v>41611-8-003</v>
          </cell>
          <cell r="D716" t="str">
            <v>41610-08-0003-000</v>
          </cell>
          <cell r="H716" t="str">
            <v>LICENCIA DE CAZA DEPORTIVA</v>
          </cell>
        </row>
        <row r="717">
          <cell r="A717">
            <v>57304</v>
          </cell>
          <cell r="B717">
            <v>61704</v>
          </cell>
          <cell r="C717" t="str">
            <v>41611-8-004</v>
          </cell>
          <cell r="D717" t="str">
            <v>41610-08-0004-000</v>
          </cell>
          <cell r="H717" t="str">
            <v>REGISTRO DE ORGANIZACIONES (CLUBS CAZA)</v>
          </cell>
        </row>
        <row r="718">
          <cell r="A718">
            <v>57305</v>
          </cell>
          <cell r="B718">
            <v>61705</v>
          </cell>
          <cell r="C718" t="str">
            <v>41611-8-005</v>
          </cell>
          <cell r="D718" t="str">
            <v>41610-08-0005-000</v>
          </cell>
          <cell r="H718" t="str">
            <v>REGISTRO PRESTADORES DE SERVICIO (TIENDAS DE MASCOTAS)</v>
          </cell>
        </row>
        <row r="719">
          <cell r="A719">
            <v>57306</v>
          </cell>
          <cell r="B719">
            <v>61706</v>
          </cell>
          <cell r="C719" t="str">
            <v>41611-8-006</v>
          </cell>
          <cell r="D719" t="str">
            <v>41610-08-0006-000</v>
          </cell>
          <cell r="H719" t="str">
            <v>REGISTRO PRESTADORES DE SERVICIO (TAXI DERMISTAS)</v>
          </cell>
        </row>
        <row r="720">
          <cell r="A720">
            <v>57308</v>
          </cell>
          <cell r="B720">
            <v>61707</v>
          </cell>
          <cell r="C720" t="str">
            <v>41611-8-007</v>
          </cell>
          <cell r="D720" t="str">
            <v>41610-08-0007-000</v>
          </cell>
          <cell r="H720" t="str">
            <v>LICENCIAS DE PRESTADORES DE SERVICIOS A PROVEC</v>
          </cell>
        </row>
        <row r="721">
          <cell r="A721">
            <v>57309</v>
          </cell>
          <cell r="B721">
            <v>61708</v>
          </cell>
          <cell r="C721" t="str">
            <v>41611-8-008</v>
          </cell>
          <cell r="D721" t="str">
            <v>41610-08-0008-000</v>
          </cell>
          <cell r="H721" t="str">
            <v>REGISTRO DE RECOLEC.D/ESPECIMENES D/VIDA SILVESTRE</v>
          </cell>
        </row>
        <row r="722">
          <cell r="A722">
            <v>57310</v>
          </cell>
          <cell r="B722">
            <v>61709</v>
          </cell>
          <cell r="C722" t="str">
            <v>41611-8-009</v>
          </cell>
          <cell r="D722" t="str">
            <v>41610-08-0009-000</v>
          </cell>
          <cell r="H722" t="str">
            <v>REG. DE EJEMP. D/FAUNA SILVESTRE MOD.AVE D/PRESA</v>
          </cell>
        </row>
        <row r="723">
          <cell r="A723">
            <v>57311</v>
          </cell>
          <cell r="B723">
            <v>61710</v>
          </cell>
          <cell r="C723" t="str">
            <v>41611-8-010</v>
          </cell>
          <cell r="D723" t="str">
            <v>41610-08-0010-000</v>
          </cell>
          <cell r="H723" t="str">
            <v>EXPEDICION DE CINTILLOS</v>
          </cell>
        </row>
        <row r="724">
          <cell r="A724">
            <v>57312</v>
          </cell>
          <cell r="B724">
            <v>61711</v>
          </cell>
          <cell r="C724" t="str">
            <v>41611-8-011</v>
          </cell>
          <cell r="D724" t="str">
            <v>41610-08-0011-000</v>
          </cell>
          <cell r="H724" t="str">
            <v>REG. DE EJEMP. D/ FAUNA SILV. MOD. MASCOTA</v>
          </cell>
        </row>
        <row r="725">
          <cell r="A725">
            <v>57313</v>
          </cell>
          <cell r="B725">
            <v>61712</v>
          </cell>
          <cell r="C725" t="str">
            <v>41611-8-012</v>
          </cell>
          <cell r="D725" t="str">
            <v>41610-08-0012-000</v>
          </cell>
          <cell r="H725" t="str">
            <v>ACT. DE LA LICENCIA DE PRESTADOR DE SERVICIO</v>
          </cell>
        </row>
        <row r="726">
          <cell r="A726">
            <v>57314</v>
          </cell>
          <cell r="B726">
            <v>61713</v>
          </cell>
          <cell r="C726" t="str">
            <v>41611-8-013</v>
          </cell>
          <cell r="D726" t="str">
            <v>41610-08-0013-000</v>
          </cell>
          <cell r="H726" t="str">
            <v>TRAMITE PARA EXPEDICION DE PERMISOS P/PESCA DEPORTIVA</v>
          </cell>
        </row>
        <row r="727">
          <cell r="A727">
            <v>57315</v>
          </cell>
          <cell r="B727">
            <v>61714</v>
          </cell>
          <cell r="C727" t="str">
            <v>41611-8-014</v>
          </cell>
          <cell r="D727" t="str">
            <v>41610-08-0014-000</v>
          </cell>
          <cell r="H727" t="str">
            <v>MULTAS DE PARQUES Y VIDA SILVESTRE</v>
          </cell>
        </row>
        <row r="728">
          <cell r="A728">
            <v>57316</v>
          </cell>
          <cell r="B728">
            <v>61715</v>
          </cell>
          <cell r="C728" t="str">
            <v>41611-8-015</v>
          </cell>
          <cell r="D728" t="str">
            <v>41610-08-0015-000</v>
          </cell>
          <cell r="H728" t="str">
            <v>REGISTRO DE PADRON DE PARQ. ZOO Y ESP. PUB. (PIMVS)</v>
          </cell>
        </row>
        <row r="730">
          <cell r="B730">
            <v>618</v>
          </cell>
          <cell r="C730" t="str">
            <v>41611-9-000</v>
          </cell>
          <cell r="D730" t="str">
            <v>41610-09-0000-000</v>
          </cell>
          <cell r="G730" t="str">
            <v>MULTAS ADMINISTRATIVAS FEDERALES NO FISCALES</v>
          </cell>
        </row>
        <row r="731">
          <cell r="A731">
            <v>58901</v>
          </cell>
          <cell r="B731">
            <v>61801</v>
          </cell>
          <cell r="C731" t="str">
            <v>41611-9-001</v>
          </cell>
          <cell r="D731" t="str">
            <v>41610-09-0001-000</v>
          </cell>
          <cell r="H731" t="str">
            <v>MULTAS INFRACC.LEY FED.TRABAJO 98%</v>
          </cell>
        </row>
        <row r="732">
          <cell r="A732">
            <v>58902</v>
          </cell>
          <cell r="B732">
            <v>61802</v>
          </cell>
          <cell r="C732" t="str">
            <v>41611-9-002</v>
          </cell>
          <cell r="D732" t="str">
            <v>41610-09-0002-000</v>
          </cell>
          <cell r="H732" t="str">
            <v>MULTAS INFR.REGLEMEN.DE TRANS.FED.98%</v>
          </cell>
        </row>
        <row r="733">
          <cell r="A733">
            <v>58903</v>
          </cell>
          <cell r="B733">
            <v>61803</v>
          </cell>
          <cell r="C733" t="str">
            <v>41611-9-003</v>
          </cell>
          <cell r="D733" t="str">
            <v>41610-09-0003-000</v>
          </cell>
          <cell r="H733" t="str">
            <v>MULTAS DE LA PROFECO 98%</v>
          </cell>
        </row>
        <row r="734">
          <cell r="A734">
            <v>58904</v>
          </cell>
          <cell r="B734">
            <v>61804</v>
          </cell>
          <cell r="C734" t="str">
            <v>41611-9-004</v>
          </cell>
          <cell r="D734" t="str">
            <v>41610-09-0004-000</v>
          </cell>
          <cell r="H734" t="str">
            <v>MULTAS DE VARIAS DEP. FED. 98%</v>
          </cell>
        </row>
        <row r="735">
          <cell r="A735">
            <v>58905</v>
          </cell>
          <cell r="B735">
            <v>61805</v>
          </cell>
          <cell r="C735" t="str">
            <v>41611-9-005</v>
          </cell>
          <cell r="D735" t="str">
            <v>41610-09-0005-000</v>
          </cell>
          <cell r="H735" t="str">
            <v>MULTAS SECOFI 98%</v>
          </cell>
        </row>
        <row r="736">
          <cell r="A736">
            <v>58906</v>
          </cell>
          <cell r="B736">
            <v>61806</v>
          </cell>
          <cell r="C736" t="str">
            <v>41611-9-006</v>
          </cell>
          <cell r="D736" t="str">
            <v>41610-09-0006-000</v>
          </cell>
          <cell r="H736" t="str">
            <v>MULTAS PROFEPA 98%</v>
          </cell>
        </row>
        <row r="737">
          <cell r="A737">
            <v>78901</v>
          </cell>
          <cell r="B737">
            <v>61807</v>
          </cell>
          <cell r="C737" t="str">
            <v>41611-9-009</v>
          </cell>
          <cell r="D737" t="str">
            <v>41610-09-0007-000</v>
          </cell>
          <cell r="H737" t="str">
            <v>MULTAS INFRACC.LEY FED.TRABAJO 2%</v>
          </cell>
        </row>
        <row r="738">
          <cell r="A738">
            <v>78902</v>
          </cell>
          <cell r="B738">
            <v>61808</v>
          </cell>
          <cell r="C738" t="str">
            <v>41611-9-010</v>
          </cell>
          <cell r="D738" t="str">
            <v>41610-09-0008-000</v>
          </cell>
          <cell r="H738" t="str">
            <v>MULTAS INFR.REGLEMEN.DE TRANS.FED.2%</v>
          </cell>
        </row>
        <row r="739">
          <cell r="A739">
            <v>78903</v>
          </cell>
          <cell r="B739">
            <v>61809</v>
          </cell>
          <cell r="C739" t="str">
            <v>41611-9-011</v>
          </cell>
          <cell r="D739" t="str">
            <v>41610-09-0009-000</v>
          </cell>
          <cell r="H739" t="str">
            <v>MULTAS DE LA PROFECO 2%</v>
          </cell>
        </row>
        <row r="740">
          <cell r="A740">
            <v>78904</v>
          </cell>
          <cell r="B740">
            <v>61810</v>
          </cell>
          <cell r="C740" t="str">
            <v>41611-9-012</v>
          </cell>
          <cell r="D740" t="str">
            <v>41610-09-0010-000</v>
          </cell>
          <cell r="H740" t="str">
            <v>MULTAS DE VARIAS DEP. FED. 2%</v>
          </cell>
        </row>
        <row r="741">
          <cell r="A741">
            <v>78905</v>
          </cell>
          <cell r="B741">
            <v>61811</v>
          </cell>
          <cell r="C741" t="str">
            <v>41611-9-013</v>
          </cell>
          <cell r="D741" t="str">
            <v>41610-09-0011-000</v>
          </cell>
          <cell r="H741" t="str">
            <v>MULTAS SECOFI 2%</v>
          </cell>
        </row>
        <row r="742">
          <cell r="A742">
            <v>78906</v>
          </cell>
          <cell r="B742">
            <v>61812</v>
          </cell>
          <cell r="C742" t="str">
            <v>41611-9-014</v>
          </cell>
          <cell r="D742" t="str">
            <v>41610-09-0012-000</v>
          </cell>
          <cell r="H742" t="str">
            <v>MULTAS PROFEPA 2%</v>
          </cell>
        </row>
        <row r="743">
          <cell r="A743">
            <v>58910</v>
          </cell>
          <cell r="B743">
            <v>61813</v>
          </cell>
          <cell r="C743" t="str">
            <v>41611-9-007</v>
          </cell>
          <cell r="D743" t="str">
            <v>41610-09-0013-000</v>
          </cell>
          <cell r="H743" t="str">
            <v>DEV S/MULTAS ADMVAS. FED 98%</v>
          </cell>
        </row>
        <row r="744">
          <cell r="A744">
            <v>78910</v>
          </cell>
          <cell r="B744">
            <v>61814</v>
          </cell>
          <cell r="C744" t="str">
            <v>41611-9-015</v>
          </cell>
          <cell r="D744" t="str">
            <v>41610-09-0014-000</v>
          </cell>
          <cell r="H744" t="str">
            <v>DEV S/MULTAS ADMVAS. FED 2%</v>
          </cell>
        </row>
        <row r="745">
          <cell r="A745">
            <v>57913</v>
          </cell>
          <cell r="B745">
            <v>61815</v>
          </cell>
          <cell r="C745" t="str">
            <v>41611-9-008</v>
          </cell>
          <cell r="D745" t="str">
            <v>41610-09-0015-000</v>
          </cell>
          <cell r="H745" t="str">
            <v>ACT.DE MULTAS ADMVAS.FED.NO FISCALES 98%</v>
          </cell>
        </row>
        <row r="746">
          <cell r="A746">
            <v>77913</v>
          </cell>
          <cell r="B746">
            <v>61816</v>
          </cell>
          <cell r="C746" t="str">
            <v>41611-9-016</v>
          </cell>
          <cell r="D746" t="str">
            <v>41610-09-0016-000</v>
          </cell>
          <cell r="H746" t="str">
            <v>ACT.DE MULTAS ADMVAS.FED.NO FISCALES 2%</v>
          </cell>
        </row>
        <row r="747">
          <cell r="A747">
            <v>57615</v>
          </cell>
          <cell r="B747">
            <v>61817</v>
          </cell>
          <cell r="C747" t="str">
            <v>41611-9-017</v>
          </cell>
          <cell r="D747" t="str">
            <v>41610-09-0017-000</v>
          </cell>
          <cell r="H747" t="str">
            <v>REC.MULTAS ADMVAS.FED.NO FISCALES 98%</v>
          </cell>
        </row>
        <row r="748">
          <cell r="A748">
            <v>77615</v>
          </cell>
          <cell r="B748">
            <v>61818</v>
          </cell>
          <cell r="C748" t="str">
            <v>41611-9-018</v>
          </cell>
          <cell r="D748" t="str">
            <v>41610-09-0018-000</v>
          </cell>
          <cell r="H748" t="str">
            <v>REC.MULTAS ADMVAS.FED.NO FISCALES 2%</v>
          </cell>
        </row>
        <row r="749">
          <cell r="A749">
            <v>57408</v>
          </cell>
          <cell r="B749">
            <v>61819</v>
          </cell>
          <cell r="C749" t="str">
            <v>41611-9-019</v>
          </cell>
          <cell r="D749" t="str">
            <v>41610-09-0019-000</v>
          </cell>
          <cell r="H749" t="str">
            <v>GASTOS DE EJECUCION MULTAS FED.NO FISC.</v>
          </cell>
        </row>
        <row r="750">
          <cell r="A750">
            <v>57604</v>
          </cell>
          <cell r="B750">
            <v>61820</v>
          </cell>
          <cell r="C750" t="str">
            <v>41611-9-020</v>
          </cell>
          <cell r="D750" t="str">
            <v>41610-09-0020-000</v>
          </cell>
          <cell r="H750" t="str">
            <v>INTERESES POR PLAZO 98%</v>
          </cell>
        </row>
        <row r="751">
          <cell r="A751">
            <v>77604</v>
          </cell>
          <cell r="B751">
            <v>61821</v>
          </cell>
          <cell r="C751" t="str">
            <v>41611-9-021</v>
          </cell>
          <cell r="D751" t="str">
            <v>41610-09-0021-000</v>
          </cell>
          <cell r="H751" t="str">
            <v>INTERESES POR PLAZO 2%</v>
          </cell>
        </row>
        <row r="752">
          <cell r="A752">
            <v>58001</v>
          </cell>
          <cell r="B752">
            <v>61822</v>
          </cell>
          <cell r="C752" t="str">
            <v>41611-9-022</v>
          </cell>
          <cell r="D752" t="str">
            <v>41610-09-0022-000</v>
          </cell>
          <cell r="H752" t="str">
            <v>HONORARIOS EJECUCION CONTROL VEHICULAR</v>
          </cell>
        </row>
        <row r="753">
          <cell r="A753">
            <v>58003</v>
          </cell>
          <cell r="B753">
            <v>61823</v>
          </cell>
          <cell r="C753" t="str">
            <v>41611-9-023</v>
          </cell>
          <cell r="D753" t="str">
            <v>41610-09-0023-000</v>
          </cell>
          <cell r="H753" t="str">
            <v>HONORARIOS EJECUCION POR CONTROLOBLIG.100%</v>
          </cell>
        </row>
        <row r="754">
          <cell r="A754">
            <v>58005</v>
          </cell>
          <cell r="B754">
            <v>61824</v>
          </cell>
          <cell r="C754" t="str">
            <v>41611-9-024</v>
          </cell>
          <cell r="D754" t="str">
            <v>41610-09-0024-000</v>
          </cell>
          <cell r="H754" t="str">
            <v xml:space="preserve">HONORARIOS DE NOTIFICACION CREDITOS Y COBRANZAS </v>
          </cell>
        </row>
        <row r="755">
          <cell r="A755">
            <v>58911</v>
          </cell>
          <cell r="B755">
            <v>61825</v>
          </cell>
          <cell r="C755" t="str">
            <v>41611-9-025</v>
          </cell>
          <cell r="D755" t="str">
            <v>41610-09-0025-000</v>
          </cell>
          <cell r="H755" t="str">
            <v>DCTO ACCS MULTAS ADMVAS FED. NO FISCALES 98%</v>
          </cell>
        </row>
        <row r="756">
          <cell r="A756">
            <v>78911</v>
          </cell>
          <cell r="B756">
            <v>61826</v>
          </cell>
          <cell r="C756" t="str">
            <v>41611-9-026</v>
          </cell>
          <cell r="D756" t="str">
            <v>41610-09-0026-000</v>
          </cell>
          <cell r="H756" t="str">
            <v>DCTO ACCS MULTAS ADMVAS FED. NO FISCALES 2%</v>
          </cell>
        </row>
        <row r="757">
          <cell r="A757">
            <v>58912</v>
          </cell>
          <cell r="B757">
            <v>61827</v>
          </cell>
          <cell r="C757" t="str">
            <v>41611-9-027</v>
          </cell>
          <cell r="D757" t="str">
            <v>41610-09-0027-000</v>
          </cell>
          <cell r="H757" t="str">
            <v>DCTO MULTAS FEDERALES NO FISCALES 98%</v>
          </cell>
        </row>
        <row r="758">
          <cell r="A758">
            <v>78912</v>
          </cell>
          <cell r="B758">
            <v>61828</v>
          </cell>
          <cell r="C758" t="str">
            <v>41611-9-028</v>
          </cell>
          <cell r="D758" t="str">
            <v>41610-09-0028-000</v>
          </cell>
          <cell r="H758" t="str">
            <v>DCTO MULTAS FEDERALES NO FISCALES 2%</v>
          </cell>
        </row>
        <row r="759">
          <cell r="G759" t="str">
            <v>APROVECHAMIENTOS TIPO CORRIENTE VARIOS</v>
          </cell>
        </row>
        <row r="760">
          <cell r="B760">
            <v>619</v>
          </cell>
          <cell r="D760" t="str">
            <v>41620-00-0000-000</v>
          </cell>
          <cell r="H760" t="str">
            <v xml:space="preserve">Multas </v>
          </cell>
        </row>
        <row r="761">
          <cell r="C761" t="str">
            <v>41621-1-000</v>
          </cell>
          <cell r="D761" t="str">
            <v>41620-01-0000-000</v>
          </cell>
          <cell r="H761" t="str">
            <v>MULTAS</v>
          </cell>
        </row>
        <row r="762">
          <cell r="A762">
            <v>20526</v>
          </cell>
          <cell r="B762">
            <v>61901</v>
          </cell>
          <cell r="C762" t="str">
            <v>41621-1-001</v>
          </cell>
          <cell r="D762" t="str">
            <v>41620-01-0001-000</v>
          </cell>
          <cell r="H762" t="str">
            <v>MULTAS Y AJUSTES</v>
          </cell>
        </row>
        <row r="763">
          <cell r="A763">
            <v>40100</v>
          </cell>
          <cell r="B763">
            <v>61902</v>
          </cell>
          <cell r="C763" t="str">
            <v>41621-1-002</v>
          </cell>
          <cell r="D763" t="str">
            <v>41620-01-0002-000</v>
          </cell>
          <cell r="H763" t="str">
            <v>MULTAS</v>
          </cell>
        </row>
        <row r="764">
          <cell r="A764">
            <v>40101</v>
          </cell>
          <cell r="B764">
            <v>61903</v>
          </cell>
          <cell r="C764" t="str">
            <v>41621-1-003</v>
          </cell>
          <cell r="D764" t="str">
            <v>41620-01-0003-000</v>
          </cell>
          <cell r="H764" t="str">
            <v>MULTAS IMP. AGENCIA ESTATAL TPTE</v>
          </cell>
        </row>
        <row r="765">
          <cell r="A765">
            <v>40102</v>
          </cell>
          <cell r="B765">
            <v>61904</v>
          </cell>
          <cell r="C765" t="str">
            <v>41621-1-004</v>
          </cell>
          <cell r="D765" t="str">
            <v>41620-01-0004-000</v>
          </cell>
          <cell r="H765" t="str">
            <v>MULTAS SUBSECRETARIA SALUD</v>
          </cell>
        </row>
        <row r="766">
          <cell r="A766">
            <v>40103</v>
          </cell>
          <cell r="B766">
            <v>61905</v>
          </cell>
          <cell r="C766" t="str">
            <v>41621-1-005</v>
          </cell>
          <cell r="D766" t="str">
            <v>41620-01-0005-000</v>
          </cell>
          <cell r="H766" t="str">
            <v>MULTAS SUBSECRETARIA ECOLOGIA</v>
          </cell>
        </row>
        <row r="767">
          <cell r="A767">
            <v>40104</v>
          </cell>
          <cell r="B767">
            <v>61906</v>
          </cell>
          <cell r="C767" t="str">
            <v>41621-1-006</v>
          </cell>
          <cell r="D767" t="str">
            <v>41620-01-0006-000</v>
          </cell>
          <cell r="H767" t="str">
            <v>MULTAS SUBSECRETARIA TRABAJO</v>
          </cell>
        </row>
        <row r="768">
          <cell r="A768">
            <v>40107</v>
          </cell>
          <cell r="B768">
            <v>61908</v>
          </cell>
          <cell r="C768" t="str">
            <v>41621-1-007</v>
          </cell>
          <cell r="D768" t="str">
            <v>41620-01-0007-000</v>
          </cell>
          <cell r="H768" t="str">
            <v>MULTAS DIR. PROTECCION CIVIL</v>
          </cell>
        </row>
        <row r="769">
          <cell r="A769">
            <v>40117</v>
          </cell>
          <cell r="B769">
            <v>61909</v>
          </cell>
          <cell r="C769" t="str">
            <v>41621-1-008</v>
          </cell>
          <cell r="D769" t="str">
            <v>41620-01-0008-000</v>
          </cell>
          <cell r="H769" t="str">
            <v>MULTAS PODER JUDICIAL</v>
          </cell>
        </row>
        <row r="770">
          <cell r="A770">
            <v>40118</v>
          </cell>
          <cell r="B770">
            <v>61910</v>
          </cell>
          <cell r="C770" t="str">
            <v>41621-1-009</v>
          </cell>
          <cell r="D770" t="str">
            <v>41620-01-0009-000</v>
          </cell>
          <cell r="H770" t="str">
            <v>MULTAS IMPUESTAS POR CONTRALORIA</v>
          </cell>
        </row>
        <row r="771">
          <cell r="A771">
            <v>40119</v>
          </cell>
          <cell r="B771">
            <v>61911</v>
          </cell>
          <cell r="C771" t="str">
            <v>41621-1-010</v>
          </cell>
          <cell r="D771" t="str">
            <v>41620-01-0010-000</v>
          </cell>
          <cell r="H771" t="str">
            <v xml:space="preserve">MULTAS TPTE PUBLICO (TAXIS SIN CONCESION) </v>
          </cell>
        </row>
        <row r="772">
          <cell r="A772">
            <v>40105</v>
          </cell>
          <cell r="B772">
            <v>61907</v>
          </cell>
          <cell r="C772" t="str">
            <v>41621-1-011</v>
          </cell>
          <cell r="D772" t="str">
            <v>41620-01-0011-000</v>
          </cell>
          <cell r="H772" t="str">
            <v>OTRAS MULTAS</v>
          </cell>
        </row>
        <row r="773">
          <cell r="A773">
            <v>57513</v>
          </cell>
          <cell r="B773">
            <v>61954</v>
          </cell>
          <cell r="C773" t="str">
            <v>41621-1-012</v>
          </cell>
          <cell r="D773" t="str">
            <v>41620-01-0012-000</v>
          </cell>
          <cell r="H773" t="str">
            <v>MULTAS CTROL OBLIG. REGL. GRAL LEY</v>
          </cell>
        </row>
        <row r="774">
          <cell r="A774">
            <v>40120</v>
          </cell>
          <cell r="B774">
            <v>61967</v>
          </cell>
          <cell r="C774" t="str">
            <v>41621-1-013</v>
          </cell>
          <cell r="D774" t="str">
            <v>41620-01-0013-000</v>
          </cell>
          <cell r="H774" t="str">
            <v>DESCUENTO S/ MULTAS</v>
          </cell>
        </row>
        <row r="775">
          <cell r="A775">
            <v>40121</v>
          </cell>
          <cell r="B775">
            <v>61968</v>
          </cell>
          <cell r="C775" t="str">
            <v>41621-1-014</v>
          </cell>
          <cell r="D775" t="str">
            <v>41620-01-0014-000</v>
          </cell>
          <cell r="H775" t="str">
            <v>DCTO MULTA IMPTO AGENCIA ESTATAL TPTE.</v>
          </cell>
        </row>
        <row r="776">
          <cell r="A776">
            <v>40122</v>
          </cell>
          <cell r="B776">
            <v>61969</v>
          </cell>
          <cell r="C776" t="str">
            <v>41621-1-015</v>
          </cell>
          <cell r="D776" t="str">
            <v>41620-01-0015-000</v>
          </cell>
          <cell r="H776" t="str">
            <v>DCTO MULTAS SUBSRIA DE SALUD</v>
          </cell>
        </row>
        <row r="777">
          <cell r="A777">
            <v>40123</v>
          </cell>
          <cell r="B777">
            <v>61970</v>
          </cell>
          <cell r="C777" t="str">
            <v>41621-1-016</v>
          </cell>
          <cell r="D777" t="str">
            <v>41620-01-0016-000</v>
          </cell>
          <cell r="H777" t="str">
            <v>DCTO MULTAS SUBSRIA DE ECOLOGIA</v>
          </cell>
        </row>
        <row r="778">
          <cell r="A778">
            <v>40124</v>
          </cell>
          <cell r="B778">
            <v>61971</v>
          </cell>
          <cell r="C778" t="str">
            <v>41621-1-017</v>
          </cell>
          <cell r="D778" t="str">
            <v>41620-01-0017-000</v>
          </cell>
          <cell r="H778" t="str">
            <v>DESCUENTO S/ OTRAS MULTAS</v>
          </cell>
        </row>
        <row r="779">
          <cell r="A779">
            <v>40125</v>
          </cell>
          <cell r="B779">
            <v>61972</v>
          </cell>
          <cell r="C779" t="str">
            <v>41621-1-018</v>
          </cell>
          <cell r="D779" t="str">
            <v>41620-01-0018-000</v>
          </cell>
          <cell r="H779" t="str">
            <v>DCTO MULTAS DIRECCION PROTECCION CIVIL</v>
          </cell>
        </row>
        <row r="780">
          <cell r="A780">
            <v>40126</v>
          </cell>
          <cell r="B780">
            <v>61973</v>
          </cell>
          <cell r="C780" t="str">
            <v>41621-1-019</v>
          </cell>
          <cell r="D780" t="str">
            <v>41620-01-0019-000</v>
          </cell>
          <cell r="H780" t="str">
            <v>DCTO MULTAS X INCUMPLIMIENTO DE REQ.</v>
          </cell>
        </row>
        <row r="781">
          <cell r="A781">
            <v>40127</v>
          </cell>
          <cell r="B781">
            <v>61974</v>
          </cell>
          <cell r="C781" t="str">
            <v>41621-1-020</v>
          </cell>
          <cell r="D781" t="str">
            <v>41620-01-0020-000</v>
          </cell>
          <cell r="H781" t="str">
            <v>DCTO MULTAS PODER JUDICIAL</v>
          </cell>
        </row>
        <row r="782">
          <cell r="A782">
            <v>40128</v>
          </cell>
          <cell r="B782">
            <v>61975</v>
          </cell>
          <cell r="C782" t="str">
            <v>41621-1-021</v>
          </cell>
          <cell r="D782" t="str">
            <v>41620-01-0021-000</v>
          </cell>
          <cell r="H782" t="str">
            <v>DCTO MULTAS IMPUESTAS X CONTRALORIA</v>
          </cell>
        </row>
        <row r="783">
          <cell r="A783">
            <v>40129</v>
          </cell>
          <cell r="B783">
            <v>61976</v>
          </cell>
          <cell r="C783" t="str">
            <v>41621-1-022</v>
          </cell>
          <cell r="D783" t="str">
            <v>41620-01-0022-000</v>
          </cell>
          <cell r="H783" t="str">
            <v>DCTO MULTAS TPTE PUB (TAXIS) SIN CONCESION</v>
          </cell>
        </row>
        <row r="785">
          <cell r="C785" t="str">
            <v>41621-2-000</v>
          </cell>
          <cell r="D785" t="str">
            <v>41620-02-0000-000</v>
          </cell>
          <cell r="H785" t="str">
            <v>Actualizaciones</v>
          </cell>
        </row>
        <row r="786">
          <cell r="A786">
            <v>40602</v>
          </cell>
          <cell r="B786">
            <v>61913</v>
          </cell>
          <cell r="C786" t="str">
            <v>41621-2-001</v>
          </cell>
          <cell r="D786" t="str">
            <v>41620-02-0001-000</v>
          </cell>
          <cell r="H786" t="str">
            <v>ACTUALIZACION MULTAS AGENCIA ESTATAL DEL TRANSPORTE</v>
          </cell>
        </row>
        <row r="787">
          <cell r="A787">
            <v>40601</v>
          </cell>
          <cell r="B787">
            <v>61912</v>
          </cell>
          <cell r="C787" t="str">
            <v>41621-2-002</v>
          </cell>
          <cell r="D787" t="str">
            <v>41620-02-0002-000</v>
          </cell>
          <cell r="H787" t="str">
            <v>ACTUALIZACION MULTAS ESTATALES DIR. CRED. Y COB</v>
          </cell>
        </row>
        <row r="788">
          <cell r="A788">
            <v>40603</v>
          </cell>
          <cell r="B788">
            <v>61977</v>
          </cell>
          <cell r="C788" t="str">
            <v>41621-2-003</v>
          </cell>
          <cell r="D788" t="str">
            <v>41620-02-0003-000</v>
          </cell>
          <cell r="H788" t="str">
            <v>DCTO ACT MULTAS ESTAT. CREDITO Y COBRANZA</v>
          </cell>
        </row>
        <row r="789">
          <cell r="C789" t="str">
            <v>41621-3-000</v>
          </cell>
          <cell r="D789" t="str">
            <v>41620-03-0000-000</v>
          </cell>
          <cell r="H789" t="str">
            <v>Subsidios</v>
          </cell>
        </row>
        <row r="790">
          <cell r="A790">
            <v>40163</v>
          </cell>
          <cell r="B790">
            <v>61914</v>
          </cell>
          <cell r="C790" t="str">
            <v>41621-3-001</v>
          </cell>
          <cell r="D790" t="str">
            <v>41620-03-0001-000</v>
          </cell>
          <cell r="H790" t="str">
            <v>SUBSIDIO MULTAS TRANSPORTE PUB. (TAXIS SIN CONCESION)</v>
          </cell>
        </row>
        <row r="791">
          <cell r="C791" t="str">
            <v>41621-4-000</v>
          </cell>
          <cell r="D791" t="str">
            <v>41620-04-0000-000</v>
          </cell>
          <cell r="H791" t="str">
            <v>Sanciones</v>
          </cell>
        </row>
        <row r="792">
          <cell r="A792">
            <v>40300</v>
          </cell>
          <cell r="B792">
            <v>61915</v>
          </cell>
          <cell r="C792" t="str">
            <v>41621-4-001</v>
          </cell>
          <cell r="D792" t="str">
            <v>41620-04-0001-000</v>
          </cell>
          <cell r="H792" t="str">
            <v>SANCIONES ADMINISTRATIVAS</v>
          </cell>
        </row>
        <row r="793">
          <cell r="A793">
            <v>40906</v>
          </cell>
          <cell r="B793">
            <v>61916</v>
          </cell>
          <cell r="C793" t="str">
            <v>41621-4-002</v>
          </cell>
          <cell r="D793" t="str">
            <v>41620-04-0002-000</v>
          </cell>
          <cell r="H793" t="str">
            <v>SANCIONES A CONTRATISTAS P.E.I.</v>
          </cell>
        </row>
        <row r="794">
          <cell r="C794" t="str">
            <v>41621-5-000</v>
          </cell>
          <cell r="D794" t="str">
            <v>41620-05-0000-000</v>
          </cell>
          <cell r="H794" t="str">
            <v>Gastos de Ejecución</v>
          </cell>
        </row>
        <row r="795">
          <cell r="A795">
            <v>40500</v>
          </cell>
          <cell r="B795">
            <v>61917</v>
          </cell>
          <cell r="C795" t="str">
            <v>41621-5-001</v>
          </cell>
          <cell r="D795" t="str">
            <v>41620-05-0001-000</v>
          </cell>
          <cell r="H795" t="str">
            <v>GASTOS DE EJECUCION</v>
          </cell>
        </row>
        <row r="796">
          <cell r="C796" t="str">
            <v>41621-6-000</v>
          </cell>
          <cell r="D796" t="str">
            <v>41620-06-0000-000</v>
          </cell>
          <cell r="H796" t="str">
            <v>DCTO ACCESORIOS MULTAS ESTATALES</v>
          </cell>
        </row>
        <row r="797">
          <cell r="A797">
            <v>40807</v>
          </cell>
          <cell r="B797">
            <v>61955</v>
          </cell>
          <cell r="C797" t="str">
            <v>41621-6-001</v>
          </cell>
          <cell r="D797" t="str">
            <v>41620-06-0001-000</v>
          </cell>
          <cell r="H797" t="str">
            <v>DCTO ACCESORIOS DE MULTAS</v>
          </cell>
        </row>
        <row r="798">
          <cell r="A798">
            <v>40808</v>
          </cell>
          <cell r="B798">
            <v>61956</v>
          </cell>
          <cell r="C798" t="str">
            <v>41621-6-002</v>
          </cell>
          <cell r="D798" t="str">
            <v>41620-06-0002-000</v>
          </cell>
          <cell r="H798" t="str">
            <v>DCTO ACCS MULTA IMPTO AGENCIA ESTATAL TPTE</v>
          </cell>
        </row>
        <row r="799">
          <cell r="A799">
            <v>40809</v>
          </cell>
          <cell r="B799">
            <v>61957</v>
          </cell>
          <cell r="C799" t="str">
            <v>41621-6-003</v>
          </cell>
          <cell r="D799" t="str">
            <v>41620-06-0003-000</v>
          </cell>
          <cell r="H799" t="str">
            <v>DCTO ACCS MULTAS SUBSCRIA SALUD</v>
          </cell>
        </row>
        <row r="800">
          <cell r="A800">
            <v>40810</v>
          </cell>
          <cell r="B800">
            <v>61958</v>
          </cell>
          <cell r="C800" t="str">
            <v>41621-6-004</v>
          </cell>
          <cell r="D800" t="str">
            <v>41620-06-0004-000</v>
          </cell>
          <cell r="H800" t="str">
            <v>DCTO ACCS MULTAS SUBSCRIA ECOLOGIA</v>
          </cell>
        </row>
        <row r="801">
          <cell r="A801">
            <v>40811</v>
          </cell>
          <cell r="B801">
            <v>61959</v>
          </cell>
          <cell r="C801" t="str">
            <v>41621-6-005</v>
          </cell>
          <cell r="D801" t="str">
            <v>41620-06-0005-000</v>
          </cell>
          <cell r="H801" t="str">
            <v>DCTO ACCESORIOS OTRAS MULTAS</v>
          </cell>
        </row>
        <row r="802">
          <cell r="A802">
            <v>40812</v>
          </cell>
          <cell r="B802">
            <v>61960</v>
          </cell>
          <cell r="C802" t="str">
            <v>41621-6-006</v>
          </cell>
          <cell r="D802" t="str">
            <v>41620-06-0006-000</v>
          </cell>
          <cell r="H802" t="str">
            <v>DCTO ACCS MULTAS PROTECCION CIVIL</v>
          </cell>
        </row>
        <row r="803">
          <cell r="A803">
            <v>40813</v>
          </cell>
          <cell r="B803">
            <v>61961</v>
          </cell>
          <cell r="C803" t="str">
            <v>41621-6-007</v>
          </cell>
          <cell r="D803" t="str">
            <v>41620-06-0007-000</v>
          </cell>
          <cell r="H803" t="str">
            <v>DCTO ACCS MULTAS X INCUMPL. REQUERIMIENTO</v>
          </cell>
        </row>
        <row r="804">
          <cell r="A804">
            <v>40814</v>
          </cell>
          <cell r="B804">
            <v>61962</v>
          </cell>
          <cell r="C804" t="str">
            <v>41621-6-008</v>
          </cell>
          <cell r="D804" t="str">
            <v>41620-06-0008-000</v>
          </cell>
          <cell r="H804" t="str">
            <v>DCTO ACCS MULTAS PODER JUDICIAL</v>
          </cell>
        </row>
        <row r="805">
          <cell r="A805">
            <v>40815</v>
          </cell>
          <cell r="B805">
            <v>61963</v>
          </cell>
          <cell r="C805" t="str">
            <v>41621-6-009</v>
          </cell>
          <cell r="D805" t="str">
            <v>41620-06-0009-000</v>
          </cell>
          <cell r="H805" t="str">
            <v>DCTO ACCS MULTAS IMPTAS X CONTRALORIA</v>
          </cell>
        </row>
        <row r="806">
          <cell r="A806">
            <v>40816</v>
          </cell>
          <cell r="B806">
            <v>61964</v>
          </cell>
          <cell r="C806" t="str">
            <v>41621-6-010</v>
          </cell>
          <cell r="D806" t="str">
            <v>41620-06-0010-000</v>
          </cell>
          <cell r="H806" t="str">
            <v>DCTO ACCS MULTAS TPTE PUBLICO (TAXIS) SIN CONCESION</v>
          </cell>
        </row>
        <row r="807">
          <cell r="A807">
            <v>40818</v>
          </cell>
          <cell r="B807">
            <v>61965</v>
          </cell>
          <cell r="C807" t="str">
            <v>41621-6-011</v>
          </cell>
          <cell r="D807" t="str">
            <v>41620-06-0012-000</v>
          </cell>
          <cell r="H807" t="str">
            <v>DCTO ACCS CONMUTACION DE PENAS</v>
          </cell>
        </row>
        <row r="808">
          <cell r="A808">
            <v>40819</v>
          </cell>
          <cell r="B808">
            <v>61966</v>
          </cell>
          <cell r="C808" t="str">
            <v>41621-6-012</v>
          </cell>
          <cell r="D808" t="str">
            <v>41620-06-0013-000</v>
          </cell>
          <cell r="H808" t="str">
            <v>DCTO ACCS ACT. MULTAS ESTATALES CREDITOS Y COBRANZAS</v>
          </cell>
        </row>
        <row r="809">
          <cell r="C809" t="str">
            <v>41681-1-000</v>
          </cell>
          <cell r="D809" t="str">
            <v>41680-01-0000-000</v>
          </cell>
          <cell r="H809" t="str">
            <v>Accesorios de Aprovechamientos</v>
          </cell>
        </row>
        <row r="810">
          <cell r="A810">
            <v>40212</v>
          </cell>
          <cell r="B810">
            <v>61936</v>
          </cell>
          <cell r="C810" t="str">
            <v>41681-1-001</v>
          </cell>
          <cell r="D810" t="str">
            <v>41680-01-0001-000</v>
          </cell>
          <cell r="H810" t="str">
            <v>RECARGOS PLUSVALIA LINCOLN</v>
          </cell>
        </row>
        <row r="811">
          <cell r="A811">
            <v>40209</v>
          </cell>
          <cell r="B811">
            <v>61937</v>
          </cell>
          <cell r="C811" t="str">
            <v>41681-1-002</v>
          </cell>
          <cell r="D811" t="str">
            <v>41680-01-0002-000</v>
          </cell>
          <cell r="H811" t="str">
            <v>RECARGOS POR MULTAS AGENCIA ESTATAL DEL TRANSPORTE</v>
          </cell>
        </row>
        <row r="812">
          <cell r="A812">
            <v>40505</v>
          </cell>
          <cell r="B812">
            <v>61941</v>
          </cell>
          <cell r="C812" t="str">
            <v>41681-1-003</v>
          </cell>
          <cell r="D812" t="str">
            <v>41680-01-0003-000</v>
          </cell>
          <cell r="H812" t="str">
            <v>GASTOS DE EJECUCION CHEQUES NO PAGADOS</v>
          </cell>
        </row>
        <row r="813">
          <cell r="A813">
            <v>40502</v>
          </cell>
          <cell r="B813">
            <v>61942</v>
          </cell>
          <cell r="C813" t="str">
            <v>41681-1-004</v>
          </cell>
          <cell r="D813" t="str">
            <v>41680-01-0004-000</v>
          </cell>
          <cell r="H813" t="str">
            <v>GASTOS DE EJECUCION X MULTAS AGENCIA EST.TRANSP</v>
          </cell>
        </row>
        <row r="814">
          <cell r="A814">
            <v>57409</v>
          </cell>
          <cell r="B814">
            <v>61953</v>
          </cell>
          <cell r="C814" t="str">
            <v>41681-1-005</v>
          </cell>
          <cell r="D814" t="str">
            <v>41680-01-0005-000</v>
          </cell>
          <cell r="H814" t="str">
            <v>GTOS COBRO CRED. FISC MULTAS GRAL LEY</v>
          </cell>
        </row>
        <row r="815">
          <cell r="A815">
            <v>40821</v>
          </cell>
          <cell r="B815">
            <v>61979</v>
          </cell>
          <cell r="D815" t="str">
            <v>41680-01-0007-000</v>
          </cell>
          <cell r="H815" t="str">
            <v>DCTO ACCS DEUDORES DIV. RECAUDACION</v>
          </cell>
        </row>
        <row r="816">
          <cell r="A816">
            <v>40822</v>
          </cell>
          <cell r="B816">
            <v>61980</v>
          </cell>
          <cell r="D816" t="str">
            <v>41680-01-0008-000</v>
          </cell>
          <cell r="H816" t="str">
            <v>DCTO ACCS DEUDORES DIV. INST. CTROL VEHICULAR</v>
          </cell>
        </row>
        <row r="817">
          <cell r="C817" t="str">
            <v>41691-1-000</v>
          </cell>
          <cell r="D817" t="str">
            <v>41690-01-0000-000</v>
          </cell>
          <cell r="H817" t="str">
            <v>Donativos</v>
          </cell>
        </row>
        <row r="818">
          <cell r="A818">
            <v>41000</v>
          </cell>
          <cell r="B818">
            <v>61918</v>
          </cell>
          <cell r="C818" t="str">
            <v>41691-1-001</v>
          </cell>
          <cell r="D818" t="str">
            <v>41690-01-0001-000</v>
          </cell>
          <cell r="H818" t="str">
            <v>DONATIVOS PARA OBRAS Y GASTOS PUBLICOS</v>
          </cell>
        </row>
        <row r="819">
          <cell r="A819">
            <v>41001</v>
          </cell>
          <cell r="B819">
            <v>61919</v>
          </cell>
          <cell r="C819" t="str">
            <v>41691-1-002</v>
          </cell>
          <cell r="D819" t="str">
            <v>41690-01-0002-000</v>
          </cell>
          <cell r="H819" t="str">
            <v>DONATIVOS PARA OBRAS VIA RAPIDA</v>
          </cell>
        </row>
        <row r="820">
          <cell r="A820">
            <v>41004</v>
          </cell>
          <cell r="B820">
            <v>61920</v>
          </cell>
          <cell r="C820" t="str">
            <v>41691-1-003</v>
          </cell>
          <cell r="D820" t="str">
            <v>41690-01-0003-000</v>
          </cell>
          <cell r="H820" t="str">
            <v>DONATIVOS PARA CRUZ ROJA</v>
          </cell>
        </row>
        <row r="821">
          <cell r="A821">
            <v>41005</v>
          </cell>
          <cell r="B821">
            <v>61921</v>
          </cell>
          <cell r="C821" t="str">
            <v>41691-1-004</v>
          </cell>
          <cell r="D821" t="str">
            <v>41690-01-0004-000</v>
          </cell>
          <cell r="H821" t="str">
            <v>DONATIVOS PARA PATRONATO DE BOMBEROS</v>
          </cell>
        </row>
        <row r="822">
          <cell r="A822">
            <v>41006</v>
          </cell>
          <cell r="B822">
            <v>61922</v>
          </cell>
          <cell r="C822" t="str">
            <v>41691-1-005</v>
          </cell>
          <cell r="D822" t="str">
            <v>41690-01-0005-000</v>
          </cell>
          <cell r="H822" t="str">
            <v>DONATIVOS PARA CRUZ VERDE</v>
          </cell>
        </row>
        <row r="823">
          <cell r="A823">
            <v>41007</v>
          </cell>
          <cell r="B823">
            <v>61923</v>
          </cell>
          <cell r="C823" t="str">
            <v>41691-1-006</v>
          </cell>
          <cell r="D823" t="str">
            <v>41690-01-0006-000</v>
          </cell>
          <cell r="H823" t="str">
            <v>DONATIVOS POR APLICAR</v>
          </cell>
        </row>
        <row r="824">
          <cell r="A824">
            <v>41008</v>
          </cell>
          <cell r="B824">
            <v>61924</v>
          </cell>
          <cell r="C824" t="str">
            <v>41691-1-007</v>
          </cell>
          <cell r="D824" t="str">
            <v>41690-01-0007-000</v>
          </cell>
          <cell r="H824" t="str">
            <v>DONATIVOS PRO-PATRONATO RECONSTRUYAMOS NL</v>
          </cell>
        </row>
        <row r="825">
          <cell r="C825" t="str">
            <v>41691-2-000</v>
          </cell>
          <cell r="D825" t="str">
            <v>41690-02-0000-000</v>
          </cell>
          <cell r="H825" t="str">
            <v>Aportaciones Estatales</v>
          </cell>
        </row>
        <row r="826">
          <cell r="A826">
            <v>40904</v>
          </cell>
          <cell r="B826">
            <v>61925</v>
          </cell>
          <cell r="C826" t="str">
            <v>41691-2-001</v>
          </cell>
          <cell r="D826" t="str">
            <v>41690-02-0001-000</v>
          </cell>
          <cell r="H826" t="str">
            <v>APORTACIONES C.M.C.I.</v>
          </cell>
        </row>
        <row r="827">
          <cell r="A827">
            <v>41101</v>
          </cell>
          <cell r="B827">
            <v>61926</v>
          </cell>
          <cell r="C827" t="str">
            <v>41691-2-002</v>
          </cell>
          <cell r="D827" t="str">
            <v>41690-02-0002-000</v>
          </cell>
          <cell r="H827" t="str">
            <v>APORTACIONES UIE</v>
          </cell>
        </row>
        <row r="828">
          <cell r="A828">
            <v>41102</v>
          </cell>
          <cell r="B828">
            <v>61927</v>
          </cell>
          <cell r="C828" t="str">
            <v>41691-2-003</v>
          </cell>
          <cell r="D828" t="str">
            <v>41690-02-0003-000</v>
          </cell>
          <cell r="H828" t="str">
            <v>APORTACIONES SRIA.CONTRALORIA</v>
          </cell>
        </row>
        <row r="829">
          <cell r="A829">
            <v>41106</v>
          </cell>
          <cell r="B829">
            <v>61928</v>
          </cell>
          <cell r="C829" t="str">
            <v>41691-2-004</v>
          </cell>
          <cell r="D829" t="str">
            <v>41690-02-0004-000</v>
          </cell>
          <cell r="H829" t="str">
            <v>APORTACIONES ICV</v>
          </cell>
        </row>
        <row r="830">
          <cell r="A830">
            <v>41109</v>
          </cell>
          <cell r="B830">
            <v>61929</v>
          </cell>
          <cell r="C830" t="str">
            <v>41691-2-005</v>
          </cell>
          <cell r="D830" t="str">
            <v>41690-02-0005-000</v>
          </cell>
          <cell r="H830" t="str">
            <v>APORTACIONES UANL</v>
          </cell>
        </row>
        <row r="831">
          <cell r="A831">
            <v>41111</v>
          </cell>
          <cell r="B831">
            <v>61930</v>
          </cell>
          <cell r="C831" t="str">
            <v>41691-2-006</v>
          </cell>
          <cell r="D831" t="str">
            <v>41690-02-0006-000</v>
          </cell>
          <cell r="H831" t="str">
            <v>APORTACIONES OTROS ORGANISMOS</v>
          </cell>
        </row>
        <row r="832">
          <cell r="A832">
            <v>41607</v>
          </cell>
          <cell r="B832">
            <v>61931</v>
          </cell>
          <cell r="C832" t="str">
            <v>41691-2-007</v>
          </cell>
          <cell r="D832" t="str">
            <v>41690-02-0007-000</v>
          </cell>
          <cell r="H832" t="str">
            <v>COORD.DE PROY. INFRAC.ESTRATEGICA (COPIES)</v>
          </cell>
        </row>
        <row r="833">
          <cell r="A833">
            <v>44001</v>
          </cell>
          <cell r="B833">
            <v>61932</v>
          </cell>
          <cell r="C833" t="str">
            <v>41691-2-008</v>
          </cell>
          <cell r="D833" t="str">
            <v>41690-02-0008-000</v>
          </cell>
          <cell r="H833" t="str">
            <v>MUNICIPIOS AREA METROPOLITANA</v>
          </cell>
        </row>
        <row r="834">
          <cell r="A834">
            <v>44002</v>
          </cell>
          <cell r="B834">
            <v>61933</v>
          </cell>
          <cell r="C834" t="str">
            <v>41691-2-009</v>
          </cell>
          <cell r="D834" t="str">
            <v>41690-02-0009-000</v>
          </cell>
          <cell r="H834" t="str">
            <v>OTROS MUNICIPIOS</v>
          </cell>
        </row>
        <row r="835">
          <cell r="A835">
            <v>41002</v>
          </cell>
          <cell r="B835">
            <v>61934</v>
          </cell>
          <cell r="C835" t="str">
            <v>41691-2-010</v>
          </cell>
          <cell r="D835" t="str">
            <v>41690-02-0010-000</v>
          </cell>
          <cell r="H835" t="str">
            <v>APORT. AL GOBIERNO DEL EDO. PORK APOYO DE SEGURIDAD</v>
          </cell>
        </row>
        <row r="836">
          <cell r="A836">
            <v>40908</v>
          </cell>
          <cell r="B836">
            <v>61935</v>
          </cell>
          <cell r="C836" t="str">
            <v>41691-2-011</v>
          </cell>
          <cell r="D836" t="str">
            <v>41690-02-0011-000</v>
          </cell>
          <cell r="H836" t="str">
            <v>REINTEGROS DE PRESUPUESTO</v>
          </cell>
        </row>
        <row r="837">
          <cell r="C837" t="str">
            <v>41691-3-000</v>
          </cell>
          <cell r="D837" t="str">
            <v>41690-03-0000-000</v>
          </cell>
          <cell r="H837" t="str">
            <v>Otros Aprovechamientos Varios</v>
          </cell>
        </row>
        <row r="838">
          <cell r="A838">
            <v>40210</v>
          </cell>
          <cell r="B838">
            <v>61938</v>
          </cell>
          <cell r="C838" t="str">
            <v>41691-3-001</v>
          </cell>
          <cell r="D838" t="str">
            <v>41690-03-0001-000</v>
          </cell>
          <cell r="H838" t="str">
            <v>INTS. POR PLAZO X MULTAS ESTATALES DIR.CRED.Y COB.</v>
          </cell>
        </row>
        <row r="839">
          <cell r="A839">
            <v>40206</v>
          </cell>
          <cell r="B839">
            <v>61939</v>
          </cell>
          <cell r="C839" t="str">
            <v>41691-3-002</v>
          </cell>
          <cell r="D839" t="str">
            <v>41690-03-0002-000</v>
          </cell>
          <cell r="H839" t="str">
            <v>INTERESES POR PLAZO I.S.N.</v>
          </cell>
        </row>
        <row r="840">
          <cell r="A840">
            <v>26902</v>
          </cell>
          <cell r="B840">
            <v>61940</v>
          </cell>
          <cell r="C840" t="str">
            <v>41691-3-003</v>
          </cell>
          <cell r="D840" t="str">
            <v>41690-03-0003-000</v>
          </cell>
          <cell r="H840" t="str">
            <v>INTERESES POR CONVENIO CONTROL VEHICULAR</v>
          </cell>
        </row>
        <row r="841">
          <cell r="A841">
            <v>40509</v>
          </cell>
          <cell r="B841">
            <v>61944</v>
          </cell>
          <cell r="C841" t="str">
            <v>41691-3-004</v>
          </cell>
          <cell r="D841" t="str">
            <v>41690-03-0004-000</v>
          </cell>
          <cell r="H841" t="str">
            <v>GASTOS DE COBRANZA PLUSVALIA LINCOLN</v>
          </cell>
        </row>
        <row r="842">
          <cell r="A842">
            <v>40507</v>
          </cell>
          <cell r="B842">
            <v>61943</v>
          </cell>
          <cell r="C842" t="str">
            <v>41691-3-005</v>
          </cell>
          <cell r="D842" t="str">
            <v>41690-03-0005-000</v>
          </cell>
          <cell r="H842" t="str">
            <v>COBRO GASTOS EXTRAORDINARIOS</v>
          </cell>
        </row>
        <row r="843">
          <cell r="A843">
            <v>40701</v>
          </cell>
          <cell r="B843">
            <v>61945</v>
          </cell>
          <cell r="C843" t="str">
            <v>41691-3-006</v>
          </cell>
          <cell r="D843" t="str">
            <v>41690-03-0006-000</v>
          </cell>
          <cell r="H843" t="str">
            <v>SERVICIOS DE MENSAJERIA</v>
          </cell>
        </row>
        <row r="844">
          <cell r="A844">
            <v>40900</v>
          </cell>
          <cell r="B844">
            <v>61946</v>
          </cell>
          <cell r="C844" t="str">
            <v>41691-3-007</v>
          </cell>
          <cell r="D844" t="str">
            <v>41690-03-0007-000</v>
          </cell>
          <cell r="H844" t="str">
            <v>DIVERSOS</v>
          </cell>
        </row>
        <row r="845">
          <cell r="A845">
            <v>46001</v>
          </cell>
          <cell r="B845">
            <v>61947</v>
          </cell>
          <cell r="C845" t="str">
            <v>41691-3-008</v>
          </cell>
          <cell r="D845" t="str">
            <v>41690-03-0008-000</v>
          </cell>
          <cell r="H845" t="str">
            <v>DEVOLUCION DIVERSOS APROVECHAMIENTOS</v>
          </cell>
        </row>
        <row r="846">
          <cell r="A846">
            <v>40250</v>
          </cell>
          <cell r="B846">
            <v>61948</v>
          </cell>
          <cell r="C846" t="str">
            <v>41691-3-009</v>
          </cell>
          <cell r="D846" t="str">
            <v>41690-03-0009-000</v>
          </cell>
          <cell r="H846" t="str">
            <v>BONIFICACIONES PLUSVALIA LINCOLN</v>
          </cell>
        </row>
        <row r="847">
          <cell r="A847">
            <v>40400</v>
          </cell>
          <cell r="B847">
            <v>61949</v>
          </cell>
          <cell r="C847" t="str">
            <v>41691-3-010</v>
          </cell>
          <cell r="D847" t="str">
            <v>41690-03-0010-000</v>
          </cell>
          <cell r="H847" t="str">
            <v>CONMUTACION DE PENAS</v>
          </cell>
        </row>
        <row r="848">
          <cell r="A848">
            <v>46002</v>
          </cell>
          <cell r="B848">
            <v>61951</v>
          </cell>
          <cell r="C848" t="str">
            <v>41691-3-011</v>
          </cell>
          <cell r="D848" t="str">
            <v>41690-03-0011-000</v>
          </cell>
          <cell r="H848" t="str">
            <v>DEV.ISR, IVA, IETU PEQ.CONTRIB. (REPECOS)</v>
          </cell>
        </row>
        <row r="849">
          <cell r="A849">
            <v>57701</v>
          </cell>
          <cell r="B849">
            <v>61952</v>
          </cell>
          <cell r="C849" t="str">
            <v>41691-3-012</v>
          </cell>
          <cell r="D849" t="str">
            <v>41690-03-0012-000</v>
          </cell>
          <cell r="H849" t="str">
            <v>DESCUENTOS ACCESORIOS FEDERALES</v>
          </cell>
        </row>
        <row r="851">
          <cell r="B851">
            <v>62</v>
          </cell>
          <cell r="F851" t="str">
            <v>APROVECHAMIENTOS DE CAPITAL</v>
          </cell>
        </row>
        <row r="854">
          <cell r="B854">
            <v>69</v>
          </cell>
          <cell r="C854" t="str">
            <v>41921-0-000</v>
          </cell>
          <cell r="D854" t="str">
            <v>41920-04-0000-000</v>
          </cell>
          <cell r="F854" t="str">
            <v>APROVECHAMIENTOS NO COMPRENDIDOS EN LAS FRACCIONES DE LA LEY DE INGRESOS</v>
          </cell>
        </row>
        <row r="855">
          <cell r="F855" t="str">
            <v>CAUSADAS EN EJERCICIOS FISCALES ANTERIORES PENDIENTES DE LIQUIDACION DE PAGO</v>
          </cell>
        </row>
        <row r="857">
          <cell r="B857">
            <v>7</v>
          </cell>
          <cell r="C857" t="str">
            <v>41700-0-000</v>
          </cell>
          <cell r="D857" t="str">
            <v>41700-00-0000-000</v>
          </cell>
          <cell r="E857" t="str">
            <v>INGRESOS POR VENTAS DE BIENES Y SERVICIOS</v>
          </cell>
        </row>
        <row r="859">
          <cell r="B859">
            <v>71</v>
          </cell>
          <cell r="C859" t="str">
            <v>41731-0-000</v>
          </cell>
          <cell r="D859" t="str">
            <v>41730-00-0000-000</v>
          </cell>
          <cell r="F859" t="str">
            <v>INGRESOS POR VENTAS DE BIENES Y SERVICIOS DE ORGANISMOS DESCENTRALIZADOS</v>
          </cell>
        </row>
        <row r="861">
          <cell r="B861">
            <v>72</v>
          </cell>
          <cell r="C861" t="str">
            <v>41741-0-000</v>
          </cell>
          <cell r="D861" t="str">
            <v>41740-00-0000-000</v>
          </cell>
          <cell r="F861" t="str">
            <v>INGRESOS DE OPERACIÓN DE ENTIDADES PARAESTATALES EMPRESARIALES</v>
          </cell>
        </row>
        <row r="863">
          <cell r="B863">
            <v>73</v>
          </cell>
          <cell r="C863" t="str">
            <v>41721-0-000</v>
          </cell>
          <cell r="D863" t="str">
            <v>41720-00-0000-000</v>
          </cell>
          <cell r="F863" t="str">
            <v>INGRESOS POR VENTAS DE BIENES Y SERVICIOS PRODUCIDOS EN ESTABLECIMIENTOS</v>
          </cell>
        </row>
        <row r="864">
          <cell r="F864" t="str">
            <v>DEL GOBIERNO CENTRAL</v>
          </cell>
        </row>
        <row r="866">
          <cell r="B866">
            <v>8</v>
          </cell>
          <cell r="C866" t="str">
            <v>4200-0-0000</v>
          </cell>
          <cell r="D866" t="str">
            <v>42100-00-0000-000</v>
          </cell>
          <cell r="E866" t="str">
            <v>PARTICIPACIONES Y APORTACIONES</v>
          </cell>
        </row>
        <row r="868">
          <cell r="B868">
            <v>81</v>
          </cell>
          <cell r="C868" t="str">
            <v>42111-0-000</v>
          </cell>
          <cell r="D868" t="str">
            <v>42110-00-0000-000</v>
          </cell>
          <cell r="F868" t="str">
            <v>PARTICIPACIONES</v>
          </cell>
        </row>
        <row r="869">
          <cell r="B869">
            <v>811</v>
          </cell>
          <cell r="C869" t="str">
            <v>42111-1-000</v>
          </cell>
          <cell r="D869" t="str">
            <v>42110-01-0000-000</v>
          </cell>
          <cell r="G869" t="str">
            <v>PARTICIPACIONES</v>
          </cell>
        </row>
        <row r="870">
          <cell r="A870">
            <v>51300</v>
          </cell>
          <cell r="B870">
            <v>81101</v>
          </cell>
          <cell r="C870" t="str">
            <v>42111-1-001</v>
          </cell>
          <cell r="D870" t="str">
            <v>42110-01-0001-000</v>
          </cell>
          <cell r="H870" t="str">
            <v>FONDO DE PARTICIPACIONES FEDERALES AÑOS ANTERIORES</v>
          </cell>
        </row>
        <row r="871">
          <cell r="A871">
            <v>51400</v>
          </cell>
          <cell r="B871">
            <v>81102</v>
          </cell>
          <cell r="C871" t="str">
            <v>42111-1-002</v>
          </cell>
          <cell r="D871" t="str">
            <v>42110-01-0002-000</v>
          </cell>
          <cell r="H871" t="str">
            <v>FONDO DE FISCALIZACION</v>
          </cell>
        </row>
        <row r="872">
          <cell r="A872">
            <v>53400</v>
          </cell>
          <cell r="B872">
            <v>81103</v>
          </cell>
          <cell r="C872" t="str">
            <v>42111-1-003</v>
          </cell>
          <cell r="D872" t="str">
            <v>42110-01-0003-000</v>
          </cell>
          <cell r="H872" t="str">
            <v xml:space="preserve">FONDO GENERAL DE PARTICIPACIONES </v>
          </cell>
        </row>
        <row r="873">
          <cell r="A873">
            <v>53500</v>
          </cell>
          <cell r="B873">
            <v>81104</v>
          </cell>
          <cell r="C873" t="str">
            <v>42111-1-004</v>
          </cell>
          <cell r="D873" t="str">
            <v>42110-01-0004-000</v>
          </cell>
          <cell r="H873" t="str">
            <v>IMP. ESP. S/PRODUC. Y SERV. ALC. TAB. Y CERVEZA</v>
          </cell>
        </row>
        <row r="874">
          <cell r="A874">
            <v>53501</v>
          </cell>
          <cell r="B874">
            <v>81105</v>
          </cell>
          <cell r="C874" t="str">
            <v>42111-1-005</v>
          </cell>
          <cell r="D874" t="str">
            <v>42110-01-0005-000</v>
          </cell>
          <cell r="H874" t="str">
            <v>IMP. ESP. S/PRODUC. Y SERV. ALC. TAB. Y CERVEZA EJERC.ANTERIORES</v>
          </cell>
        </row>
        <row r="875">
          <cell r="A875">
            <v>53600</v>
          </cell>
          <cell r="B875">
            <v>81106</v>
          </cell>
          <cell r="C875" t="str">
            <v>42111-1-006</v>
          </cell>
          <cell r="D875" t="str">
            <v>42110-01-0006-000</v>
          </cell>
          <cell r="H875" t="str">
            <v>FONDO DE FOMENTO MUNICIPAL</v>
          </cell>
        </row>
        <row r="876">
          <cell r="A876">
            <v>53700</v>
          </cell>
          <cell r="B876">
            <v>81107</v>
          </cell>
          <cell r="C876" t="str">
            <v>42111-1-007</v>
          </cell>
          <cell r="D876" t="str">
            <v>42110-01-0007-000</v>
          </cell>
          <cell r="H876" t="str">
            <v>FONDO DE FOMENTO AÑOS ANTERIORES</v>
          </cell>
        </row>
        <row r="877">
          <cell r="A877">
            <v>70200</v>
          </cell>
          <cell r="B877">
            <v>81108</v>
          </cell>
          <cell r="C877" t="str">
            <v>42111-1-008</v>
          </cell>
          <cell r="D877" t="str">
            <v>42110-01-0008-000</v>
          </cell>
          <cell r="H877" t="str">
            <v>ANTICIPO DE PARTICIPACIONES PARA EL EDO. Y MPIO.</v>
          </cell>
        </row>
        <row r="878">
          <cell r="A878">
            <v>70201</v>
          </cell>
          <cell r="B878">
            <v>81109</v>
          </cell>
          <cell r="C878" t="str">
            <v>42111-1-009</v>
          </cell>
          <cell r="D878" t="str">
            <v>42110-01-0009-000</v>
          </cell>
          <cell r="H878" t="str">
            <v>ANTICIPO EXTRAORDINARIO DE PARTICIPACIONES</v>
          </cell>
        </row>
        <row r="880">
          <cell r="B880">
            <v>82</v>
          </cell>
          <cell r="C880" t="str">
            <v>42121-0-000</v>
          </cell>
          <cell r="D880" t="str">
            <v>42120-00-0000-000</v>
          </cell>
          <cell r="F880" t="str">
            <v>APORTACIONES</v>
          </cell>
        </row>
        <row r="881">
          <cell r="B881">
            <v>821</v>
          </cell>
          <cell r="C881" t="str">
            <v>42121-1-000</v>
          </cell>
          <cell r="D881" t="str">
            <v>42120-01-0000-000</v>
          </cell>
          <cell r="G881" t="str">
            <v>APORTACIONES</v>
          </cell>
        </row>
        <row r="882">
          <cell r="A882">
            <v>59101</v>
          </cell>
          <cell r="B882">
            <v>82101</v>
          </cell>
          <cell r="C882" t="str">
            <v>42121-1-001</v>
          </cell>
          <cell r="D882" t="str">
            <v>42120-01-0001-000</v>
          </cell>
          <cell r="H882" t="str">
            <v>FORTALECIMIENTO A ENTIDADES FEDERATIVAS</v>
          </cell>
        </row>
        <row r="883">
          <cell r="A883">
            <v>59201</v>
          </cell>
          <cell r="B883">
            <v>82102</v>
          </cell>
          <cell r="C883" t="str">
            <v>42121-1-002</v>
          </cell>
          <cell r="D883" t="str">
            <v>42120-01-0002-000</v>
          </cell>
          <cell r="H883" t="str">
            <v>EDUCACION BASICA Y NORMAL</v>
          </cell>
        </row>
        <row r="884">
          <cell r="A884">
            <v>59202</v>
          </cell>
          <cell r="B884">
            <v>82103</v>
          </cell>
          <cell r="C884" t="str">
            <v>42121-1-003</v>
          </cell>
          <cell r="D884" t="str">
            <v>42120-01-0003-000</v>
          </cell>
          <cell r="H884" t="str">
            <v>ALTA CARGA EDUCATIVA</v>
          </cell>
        </row>
        <row r="885">
          <cell r="A885">
            <v>59203</v>
          </cell>
          <cell r="B885">
            <v>82104</v>
          </cell>
          <cell r="C885" t="str">
            <v>42121-1-004</v>
          </cell>
          <cell r="D885" t="str">
            <v>42120-01-0004-000</v>
          </cell>
          <cell r="H885" t="str">
            <v>SERVICIOS DE SALUD</v>
          </cell>
        </row>
        <row r="886">
          <cell r="A886">
            <v>59204</v>
          </cell>
          <cell r="B886">
            <v>82105</v>
          </cell>
          <cell r="C886" t="str">
            <v>42121-1-005</v>
          </cell>
          <cell r="D886" t="str">
            <v>42120-01-0005-000</v>
          </cell>
          <cell r="H886" t="str">
            <v>INFRAESTRUCTURA SOCIAL ESTATAL (FISE)</v>
          </cell>
        </row>
        <row r="887">
          <cell r="A887">
            <v>59205</v>
          </cell>
          <cell r="B887">
            <v>82106</v>
          </cell>
          <cell r="C887" t="str">
            <v>42121-1-006</v>
          </cell>
          <cell r="D887" t="str">
            <v>42120-01-0006-000</v>
          </cell>
          <cell r="H887" t="str">
            <v>INFRAESTRUCTURA SOCIAL MUNICIPAL (FISM)</v>
          </cell>
        </row>
        <row r="888">
          <cell r="A888">
            <v>59206</v>
          </cell>
          <cell r="B888">
            <v>82107</v>
          </cell>
          <cell r="C888" t="str">
            <v>42121-1-007</v>
          </cell>
          <cell r="D888" t="str">
            <v>42120-01-0007-000</v>
          </cell>
          <cell r="H888" t="str">
            <v>FORTALECIMIENTO DE LOS MUNICIPIOS (FORTAMUN)</v>
          </cell>
        </row>
        <row r="889">
          <cell r="A889">
            <v>59207</v>
          </cell>
          <cell r="B889">
            <v>82108</v>
          </cell>
          <cell r="C889" t="str">
            <v>42121-1-008</v>
          </cell>
          <cell r="D889" t="str">
            <v>42120-01-0008-000</v>
          </cell>
          <cell r="H889" t="str">
            <v>ASISTENCIA SOCIAL</v>
          </cell>
        </row>
        <row r="890">
          <cell r="A890">
            <v>59208</v>
          </cell>
          <cell r="B890">
            <v>82109</v>
          </cell>
          <cell r="C890" t="str">
            <v>42121-1-009</v>
          </cell>
          <cell r="D890" t="str">
            <v>42120-01-0009-000</v>
          </cell>
          <cell r="H890" t="str">
            <v>INFRAESTRUCTURA EDUCATIVA BASICA</v>
          </cell>
        </row>
        <row r="891">
          <cell r="A891">
            <v>59209</v>
          </cell>
          <cell r="B891">
            <v>82110</v>
          </cell>
          <cell r="C891" t="str">
            <v>42121-1-010</v>
          </cell>
          <cell r="D891" t="str">
            <v>42120-01-0010-000</v>
          </cell>
          <cell r="H891" t="str">
            <v>INFRAESTRUCTURA EDUCATIVA SUPERIOR</v>
          </cell>
        </row>
        <row r="892">
          <cell r="A892">
            <v>59210</v>
          </cell>
          <cell r="B892">
            <v>82111</v>
          </cell>
          <cell r="C892" t="str">
            <v>42121-1-011</v>
          </cell>
          <cell r="D892" t="str">
            <v>42120-01-0011-000</v>
          </cell>
          <cell r="H892" t="str">
            <v>EDUCACION TECNOLOGICA (FAETA)</v>
          </cell>
        </row>
        <row r="893">
          <cell r="A893">
            <v>59211</v>
          </cell>
          <cell r="B893">
            <v>82112</v>
          </cell>
          <cell r="C893" t="str">
            <v>42121-1-012</v>
          </cell>
          <cell r="D893" t="str">
            <v>42120-01-0012-000</v>
          </cell>
          <cell r="H893" t="str">
            <v>EDUCACION DE ADULTOS</v>
          </cell>
        </row>
        <row r="894">
          <cell r="A894">
            <v>59212</v>
          </cell>
          <cell r="B894">
            <v>82113</v>
          </cell>
          <cell r="C894" t="str">
            <v>42121-1-013</v>
          </cell>
          <cell r="D894" t="str">
            <v>42120-01-0013-000</v>
          </cell>
          <cell r="H894" t="str">
            <v>SEGURIDAD PUBLICA</v>
          </cell>
        </row>
        <row r="895">
          <cell r="A895">
            <v>59213</v>
          </cell>
          <cell r="B895">
            <v>82114</v>
          </cell>
          <cell r="C895" t="str">
            <v>42121-1-014</v>
          </cell>
          <cell r="D895" t="str">
            <v>42120-01-0014-000</v>
          </cell>
          <cell r="H895" t="str">
            <v>APORTACIONES FEDERALES CARRERA MAGISTERIAL</v>
          </cell>
        </row>
        <row r="896">
          <cell r="A896">
            <v>59214</v>
          </cell>
          <cell r="B896">
            <v>82115</v>
          </cell>
          <cell r="C896" t="str">
            <v>42121-1-015</v>
          </cell>
          <cell r="D896" t="str">
            <v>42120-01-0015-000</v>
          </cell>
          <cell r="H896" t="str">
            <v>APORTACIONES FEDERALES CARRERA MAGISTERIAL EJERCICIOS ANTERIORES</v>
          </cell>
        </row>
        <row r="898">
          <cell r="B898">
            <v>83</v>
          </cell>
          <cell r="C898" t="str">
            <v>42131-0-000</v>
          </cell>
          <cell r="D898" t="str">
            <v>42130-00-0000-000</v>
          </cell>
          <cell r="F898" t="str">
            <v>CONVENIOS</v>
          </cell>
        </row>
        <row r="899">
          <cell r="B899">
            <v>831</v>
          </cell>
          <cell r="C899" t="str">
            <v>42131-1-000</v>
          </cell>
          <cell r="D899" t="str">
            <v>42130-01-0000-000</v>
          </cell>
          <cell r="G899" t="str">
            <v>CONVENIOS</v>
          </cell>
        </row>
        <row r="900">
          <cell r="A900">
            <v>59301</v>
          </cell>
          <cell r="B900">
            <v>83101</v>
          </cell>
          <cell r="C900" t="str">
            <v>42131-1-001</v>
          </cell>
          <cell r="D900" t="str">
            <v>42130-01-0001-000</v>
          </cell>
          <cell r="H900" t="str">
            <v>UNIVERSIDAD AUTONOMA DE NUEVO LEON</v>
          </cell>
        </row>
        <row r="901">
          <cell r="A901">
            <v>59302</v>
          </cell>
          <cell r="B901">
            <v>83102</v>
          </cell>
          <cell r="C901" t="str">
            <v>42131-1-002</v>
          </cell>
          <cell r="D901" t="str">
            <v>42130-01-0002-000</v>
          </cell>
          <cell r="H901" t="str">
            <v>APORTACIONES DIVERSAS</v>
          </cell>
        </row>
        <row r="902">
          <cell r="A902">
            <v>59304</v>
          </cell>
          <cell r="B902">
            <v>83103</v>
          </cell>
          <cell r="C902" t="str">
            <v>42131-1-003</v>
          </cell>
          <cell r="D902" t="str">
            <v>42130-01-0003-000</v>
          </cell>
          <cell r="H902" t="str">
            <v>CONAGUA</v>
          </cell>
        </row>
        <row r="903">
          <cell r="A903">
            <v>59305</v>
          </cell>
          <cell r="B903">
            <v>83104</v>
          </cell>
          <cell r="C903" t="str">
            <v>42131-1-004</v>
          </cell>
          <cell r="D903" t="str">
            <v>42130-01-0004-000</v>
          </cell>
          <cell r="H903" t="str">
            <v>CAPUFE</v>
          </cell>
        </row>
        <row r="904">
          <cell r="A904">
            <v>59312</v>
          </cell>
          <cell r="B904">
            <v>83105</v>
          </cell>
          <cell r="C904" t="str">
            <v>42131-1-005</v>
          </cell>
          <cell r="D904" t="str">
            <v>42130-01-0005-000</v>
          </cell>
          <cell r="H904" t="str">
            <v>INFRAESTRUCTURA EDUCATIVA NIVEL MEDIO SUPERIOR</v>
          </cell>
        </row>
        <row r="905">
          <cell r="A905">
            <v>59313</v>
          </cell>
          <cell r="B905">
            <v>83106</v>
          </cell>
          <cell r="C905" t="str">
            <v>42131-1-006</v>
          </cell>
          <cell r="D905" t="str">
            <v>42130-01-0006-000</v>
          </cell>
          <cell r="H905" t="str">
            <v>COMISION NACIONAL FORESTAL</v>
          </cell>
        </row>
        <row r="906">
          <cell r="A906">
            <v>59314</v>
          </cell>
          <cell r="B906">
            <v>83107</v>
          </cell>
          <cell r="C906" t="str">
            <v>42131-1-007</v>
          </cell>
          <cell r="D906" t="str">
            <v>42130-01-0007-000</v>
          </cell>
          <cell r="H906" t="str">
            <v>PROGRAMA TECNOLOGIAS EDUCATIVAS Y DE LA INFORMACION</v>
          </cell>
        </row>
        <row r="907">
          <cell r="A907">
            <v>59316</v>
          </cell>
          <cell r="B907">
            <v>83108</v>
          </cell>
          <cell r="C907" t="str">
            <v>42131-1-008</v>
          </cell>
          <cell r="D907" t="str">
            <v>42130-01-0008-000</v>
          </cell>
          <cell r="H907" t="str">
            <v>CENTRO DE DESARROLLO INFANTIL (CENDIS)</v>
          </cell>
        </row>
        <row r="908">
          <cell r="A908">
            <v>59320</v>
          </cell>
          <cell r="B908">
            <v>83109</v>
          </cell>
          <cell r="C908" t="str">
            <v>42131-1-009</v>
          </cell>
          <cell r="D908" t="str">
            <v>42130-01-0009-000</v>
          </cell>
          <cell r="H908" t="str">
            <v>INFRAESTRUCTURA EDUCATIVA (CAPFCE)</v>
          </cell>
        </row>
        <row r="909">
          <cell r="A909">
            <v>59321</v>
          </cell>
          <cell r="B909">
            <v>83110</v>
          </cell>
          <cell r="C909" t="str">
            <v>42131-1-010</v>
          </cell>
          <cell r="D909" t="str">
            <v>42130-01-0010-000</v>
          </cell>
          <cell r="H909" t="str">
            <v>OTROS SECRETARIA DE EDUCACION PUBLICA</v>
          </cell>
        </row>
        <row r="910">
          <cell r="A910">
            <v>59324</v>
          </cell>
          <cell r="B910">
            <v>83111</v>
          </cell>
          <cell r="C910" t="str">
            <v>42131-1-011</v>
          </cell>
          <cell r="D910" t="str">
            <v>42130-01-0011-000</v>
          </cell>
          <cell r="H910" t="str">
            <v>FONDO METROPOLITANO</v>
          </cell>
        </row>
        <row r="911">
          <cell r="A911">
            <v>59325</v>
          </cell>
          <cell r="B911">
            <v>83112</v>
          </cell>
          <cell r="C911" t="str">
            <v>42131-1-012</v>
          </cell>
          <cell r="D911" t="str">
            <v>42130-01-0012-000</v>
          </cell>
          <cell r="H911" t="str">
            <v>PROGRAMA DESARROLLO REGIONAL</v>
          </cell>
        </row>
        <row r="912">
          <cell r="A912">
            <v>59326</v>
          </cell>
          <cell r="B912">
            <v>83113</v>
          </cell>
          <cell r="C912" t="str">
            <v>42131-1-013</v>
          </cell>
          <cell r="D912" t="str">
            <v>42130-01-0013-000</v>
          </cell>
          <cell r="H912" t="str">
            <v>PROGRAMAS SERVICIOS DE SALUD</v>
          </cell>
        </row>
        <row r="913">
          <cell r="A913">
            <v>59329</v>
          </cell>
          <cell r="B913">
            <v>83114</v>
          </cell>
          <cell r="C913" t="str">
            <v>42131-1-014</v>
          </cell>
          <cell r="D913" t="str">
            <v>42130-01-0014-000</v>
          </cell>
          <cell r="H913" t="str">
            <v>SEGURIDAD PUBLICA SUBSIDIO MUNICIPIO MONTERREY RAMO 36</v>
          </cell>
        </row>
        <row r="914">
          <cell r="A914">
            <v>59330</v>
          </cell>
          <cell r="B914">
            <v>83115</v>
          </cell>
          <cell r="C914" t="str">
            <v>42131-1-015</v>
          </cell>
          <cell r="D914" t="str">
            <v>42130-01-0015-000</v>
          </cell>
          <cell r="H914" t="str">
            <v>(CECYTE) COLEGIO DE ESTUDIOS CIENT. Y TEC.</v>
          </cell>
        </row>
        <row r="915">
          <cell r="A915">
            <v>59331</v>
          </cell>
          <cell r="B915">
            <v>83116</v>
          </cell>
          <cell r="C915" t="str">
            <v>42131-1-016</v>
          </cell>
          <cell r="D915" t="str">
            <v>42130-01-0016-000</v>
          </cell>
          <cell r="H915" t="str">
            <v>(ICET) INST. DE CAP. Y EDUCACION P/EL TRABAJO</v>
          </cell>
        </row>
        <row r="916">
          <cell r="A916">
            <v>59332</v>
          </cell>
          <cell r="B916">
            <v>83117</v>
          </cell>
          <cell r="C916" t="str">
            <v>42131-1-017</v>
          </cell>
          <cell r="D916" t="str">
            <v>42130-01-0017-000</v>
          </cell>
          <cell r="H916" t="str">
            <v>PROGRAMA DE ACTUALIZACION Y REGISTRO(PAR)</v>
          </cell>
        </row>
        <row r="917">
          <cell r="A917">
            <v>59333</v>
          </cell>
          <cell r="B917">
            <v>83118</v>
          </cell>
          <cell r="C917" t="str">
            <v>42131-1-018</v>
          </cell>
          <cell r="D917" t="str">
            <v>42130-01-0018-000</v>
          </cell>
          <cell r="H917" t="str">
            <v>FONDO NAL. INFRA. (FONADIN)</v>
          </cell>
        </row>
        <row r="918">
          <cell r="A918">
            <v>59334</v>
          </cell>
          <cell r="B918">
            <v>83119</v>
          </cell>
          <cell r="C918" t="str">
            <v>42131-1-019</v>
          </cell>
          <cell r="D918" t="str">
            <v>42130-01-0019-000</v>
          </cell>
          <cell r="H918" t="str">
            <v>FONDO P/LA RECONSTRUCCION DE ENTID. FED.(FONAREC)</v>
          </cell>
        </row>
        <row r="919">
          <cell r="A919">
            <v>59335</v>
          </cell>
          <cell r="B919">
            <v>83120</v>
          </cell>
          <cell r="D919" t="str">
            <v>42130-01-0020-000</v>
          </cell>
          <cell r="H919" t="str">
            <v>CONV. PROGRAMA SEGURO POPULAR</v>
          </cell>
        </row>
        <row r="921">
          <cell r="B921">
            <v>9</v>
          </cell>
          <cell r="C921" t="str">
            <v>42200-0-000</v>
          </cell>
          <cell r="D921" t="str">
            <v>42200-00-0000-000</v>
          </cell>
          <cell r="E921" t="str">
            <v>TRANSFERENCIAS, ASIGNACIONES, SUBSIDIOS Y OTRAS AYUDAS</v>
          </cell>
        </row>
        <row r="923">
          <cell r="B923">
            <v>91</v>
          </cell>
          <cell r="C923" t="str">
            <v>42211-0-000</v>
          </cell>
          <cell r="D923" t="str">
            <v>42210-00-0000-000</v>
          </cell>
          <cell r="F923" t="str">
            <v>TRANSFERENCIAS INTERNAS Y ASIGNACIONES AL SECTOR PUBLICO</v>
          </cell>
        </row>
        <row r="924">
          <cell r="B924">
            <v>911</v>
          </cell>
          <cell r="C924" t="str">
            <v>42211-1-000</v>
          </cell>
          <cell r="D924" t="str">
            <v>42210-01-0000-000</v>
          </cell>
          <cell r="G924" t="str">
            <v>TRANSFERENCIAS</v>
          </cell>
        </row>
        <row r="925">
          <cell r="A925">
            <v>59303</v>
          </cell>
          <cell r="B925">
            <v>91101</v>
          </cell>
          <cell r="C925" t="str">
            <v>42211-1-001</v>
          </cell>
          <cell r="D925" t="str">
            <v>42210-01-0001-000</v>
          </cell>
          <cell r="H925" t="str">
            <v>PROGRAMAS SECRETARIA DE DESARROLLO SUSTENTABLE</v>
          </cell>
        </row>
        <row r="926">
          <cell r="A926">
            <v>59309</v>
          </cell>
          <cell r="B926">
            <v>91102</v>
          </cell>
          <cell r="C926" t="str">
            <v>42211-1-002</v>
          </cell>
          <cell r="D926" t="str">
            <v>42210-01-0002-000</v>
          </cell>
          <cell r="H926" t="str">
            <v>ALIMENTO REOS FEDERALES (SOCORRO DE LEY)</v>
          </cell>
        </row>
        <row r="927">
          <cell r="A927">
            <v>59310</v>
          </cell>
          <cell r="B927">
            <v>91103</v>
          </cell>
          <cell r="C927" t="str">
            <v>42211-1-003</v>
          </cell>
          <cell r="D927" t="str">
            <v>42210-01-0003-000</v>
          </cell>
          <cell r="H927" t="str">
            <v>FONDO DE APOYO A LA MICRO PEQ. Y MEDIANA EMPRESA</v>
          </cell>
        </row>
        <row r="928">
          <cell r="A928">
            <v>59311</v>
          </cell>
          <cell r="B928">
            <v>91104</v>
          </cell>
          <cell r="C928" t="str">
            <v>42211-1-004</v>
          </cell>
          <cell r="D928" t="str">
            <v>42210-01-0004-000</v>
          </cell>
          <cell r="H928" t="str">
            <v>FONDO DE FOMENTO A LA INTEGRACION DE CADENAS PRODUCTIVAS</v>
          </cell>
        </row>
        <row r="929">
          <cell r="A929">
            <v>59315</v>
          </cell>
          <cell r="B929">
            <v>91105</v>
          </cell>
          <cell r="C929" t="str">
            <v>42211-1-005</v>
          </cell>
          <cell r="D929" t="str">
            <v>42210-01-0005-000</v>
          </cell>
          <cell r="H929" t="str">
            <v>FIDEICOMISO INFRAESTRUCTURA DE LOS ESTADOS</v>
          </cell>
        </row>
        <row r="930">
          <cell r="A930">
            <v>59317</v>
          </cell>
          <cell r="B930">
            <v>91106</v>
          </cell>
          <cell r="C930" t="str">
            <v>42211-1-006</v>
          </cell>
          <cell r="D930" t="str">
            <v>42210-01-0006-000</v>
          </cell>
          <cell r="H930" t="str">
            <v>FIDEICOMISO INFRAESTRUCTURA DE LOS ESTADOS PTE. AÑO</v>
          </cell>
        </row>
        <row r="931">
          <cell r="A931">
            <v>59319</v>
          </cell>
          <cell r="B931">
            <v>91107</v>
          </cell>
          <cell r="C931" t="str">
            <v>42211-1-007</v>
          </cell>
          <cell r="D931" t="str">
            <v>42210-01-0007-000</v>
          </cell>
          <cell r="H931" t="str">
            <v>FONDO DE EST. DE ING. DE LAS ENTIDADES FED.</v>
          </cell>
        </row>
        <row r="932">
          <cell r="A932">
            <v>59322</v>
          </cell>
          <cell r="B932">
            <v>91108</v>
          </cell>
          <cell r="C932" t="str">
            <v>42211-1-008</v>
          </cell>
          <cell r="D932" t="str">
            <v>42210-01-0008-000</v>
          </cell>
          <cell r="H932" t="str">
            <v>FONDO DE EST.DE INGRESOS ENT. FED. EJERCICIO ANTERIORES</v>
          </cell>
        </row>
        <row r="933">
          <cell r="A933">
            <v>59323</v>
          </cell>
          <cell r="B933">
            <v>91109</v>
          </cell>
          <cell r="C933" t="str">
            <v>42211-1-009</v>
          </cell>
          <cell r="D933" t="str">
            <v>42210-01-0009-000</v>
          </cell>
          <cell r="H933" t="str">
            <v>APOYO FINANCIERO TRANSITORIO</v>
          </cell>
        </row>
        <row r="934">
          <cell r="A934">
            <v>59327</v>
          </cell>
          <cell r="B934">
            <v>91110</v>
          </cell>
          <cell r="C934" t="str">
            <v>42211-1-010</v>
          </cell>
          <cell r="D934" t="str">
            <v>42210-01-0010-000</v>
          </cell>
          <cell r="H934" t="str">
            <v>PROGRAMA PARA LA FISCALIZACION DEL GASTO FEDERALIZADO (PROFIS)</v>
          </cell>
        </row>
        <row r="935">
          <cell r="A935">
            <v>59328</v>
          </cell>
          <cell r="B935">
            <v>91111</v>
          </cell>
          <cell r="C935" t="str">
            <v>42211-1-011</v>
          </cell>
          <cell r="D935" t="str">
            <v>42210-01-0011-000</v>
          </cell>
          <cell r="H935" t="str">
            <v>PROGRAMA PARA EL DESARROLLO INDUSTRIAL SOFTWARE (PROSOFT)</v>
          </cell>
        </row>
        <row r="936">
          <cell r="A936">
            <v>59400</v>
          </cell>
          <cell r="B936">
            <v>91112</v>
          </cell>
          <cell r="C936" t="str">
            <v>42211-1-012</v>
          </cell>
          <cell r="D936" t="str">
            <v>42210-01-0012-000</v>
          </cell>
          <cell r="H936" t="str">
            <v>DEVOLUCION DE APORTACIONES FEDERALES</v>
          </cell>
        </row>
        <row r="938">
          <cell r="B938">
            <v>92</v>
          </cell>
          <cell r="C938" t="str">
            <v>42221-0-000</v>
          </cell>
          <cell r="D938" t="str">
            <v>42220-00-0000-000</v>
          </cell>
          <cell r="F938" t="str">
            <v>TRANSFERENCIAS AL RESTO DEL SECTOR PUBLICO</v>
          </cell>
        </row>
        <row r="940">
          <cell r="B940">
            <v>93</v>
          </cell>
          <cell r="C940" t="str">
            <v>42231-0-000</v>
          </cell>
          <cell r="D940" t="str">
            <v>42230-00-0000-000</v>
          </cell>
          <cell r="F940" t="str">
            <v>SUBSIDIOS Y SUBVENCIONES</v>
          </cell>
        </row>
        <row r="942">
          <cell r="B942">
            <v>94</v>
          </cell>
          <cell r="C942" t="str">
            <v>42241-0-000</v>
          </cell>
          <cell r="D942" t="str">
            <v>42240-00-0000-000</v>
          </cell>
          <cell r="F942" t="str">
            <v>AYUDAS SOCIALES</v>
          </cell>
        </row>
        <row r="943">
          <cell r="B943">
            <v>941</v>
          </cell>
          <cell r="C943" t="str">
            <v>42241-1-000</v>
          </cell>
          <cell r="D943" t="str">
            <v>42240-01-0000-000</v>
          </cell>
          <cell r="G943" t="str">
            <v>AYUDAS SOCIALES</v>
          </cell>
        </row>
        <row r="944">
          <cell r="A944">
            <v>59306</v>
          </cell>
          <cell r="B944">
            <v>94101</v>
          </cell>
          <cell r="C944" t="str">
            <v>42241-1-001</v>
          </cell>
          <cell r="D944" t="str">
            <v>42240-01-0001-000</v>
          </cell>
          <cell r="H944" t="str">
            <v>BECAS PROBECAT</v>
          </cell>
        </row>
        <row r="945">
          <cell r="A945">
            <v>59307</v>
          </cell>
          <cell r="B945">
            <v>94102</v>
          </cell>
          <cell r="C945" t="str">
            <v>42241-1-002</v>
          </cell>
          <cell r="D945" t="str">
            <v>42240-01-0002-000</v>
          </cell>
          <cell r="H945" t="str">
            <v>BECAS PROFSNE</v>
          </cell>
        </row>
        <row r="946">
          <cell r="A946">
            <v>59308</v>
          </cell>
          <cell r="B946">
            <v>94103</v>
          </cell>
          <cell r="C946" t="str">
            <v>42241-1-003</v>
          </cell>
          <cell r="D946" t="str">
            <v>42240-01-0003-000</v>
          </cell>
          <cell r="H946" t="str">
            <v>FIDEICOMISO DE APOYO A LOS AHORRADORES</v>
          </cell>
        </row>
        <row r="948">
          <cell r="B948">
            <v>95</v>
          </cell>
          <cell r="C948" t="str">
            <v>42251-0-000</v>
          </cell>
          <cell r="D948" t="str">
            <v>42250-00-0000-000</v>
          </cell>
          <cell r="F948" t="str">
            <v>PENSIONES Y JUBILACIONES</v>
          </cell>
        </row>
        <row r="950">
          <cell r="B950">
            <v>96</v>
          </cell>
          <cell r="F950" t="str">
            <v>TRANSFERENCIAS A FIDEICOMISOS, MANDATOS Y ANALOGOS</v>
          </cell>
        </row>
        <row r="952">
          <cell r="E952" t="str">
            <v>INGRESOS DERIVADOS DE FINANCIAMIENTOS</v>
          </cell>
        </row>
        <row r="953">
          <cell r="B953">
            <v>0</v>
          </cell>
        </row>
        <row r="955">
          <cell r="B955" t="str">
            <v>01</v>
          </cell>
          <cell r="F955" t="str">
            <v>ENDEUDAMIENTO INTERNO</v>
          </cell>
        </row>
        <row r="957">
          <cell r="A957">
            <v>47000</v>
          </cell>
          <cell r="B957">
            <v>97101</v>
          </cell>
          <cell r="C957" t="str">
            <v>22311-3-001</v>
          </cell>
          <cell r="D957" t="str">
            <v>22310-03-0001-000</v>
          </cell>
          <cell r="H957" t="str">
            <v>FINANCIAMIENTO PUBLICO</v>
          </cell>
        </row>
        <row r="959">
          <cell r="B959" t="str">
            <v>02</v>
          </cell>
          <cell r="F959" t="str">
            <v>ENDEUDAMIENTO EXTERNO</v>
          </cell>
        </row>
      </sheetData>
      <sheetData sheetId="2" refreshError="1">
        <row r="1">
          <cell r="A1" t="str">
            <v>PARTIDA NORMAL</v>
          </cell>
          <cell r="B1" t="str">
            <v>PARTIDA NUEVA</v>
          </cell>
          <cell r="C1" t="str">
            <v>PARTIDA CONTABLE</v>
          </cell>
          <cell r="E1" t="str">
            <v>RECAUDACIÓN DE INGRESOS MENSUAL Y ACUMULADO</v>
          </cell>
        </row>
        <row r="2">
          <cell r="E2" t="str">
            <v>Estado de Ingresos del 1o. de Enero al 31 de Agosto del 2012</v>
          </cell>
          <cell r="AE2" t="str">
            <v>PREVIO 3</v>
          </cell>
        </row>
        <row r="3">
          <cell r="D3" t="str">
            <v>PARTIDA</v>
          </cell>
          <cell r="G3" t="str">
            <v>NOMBRE</v>
          </cell>
          <cell r="H3" t="str">
            <v>ENERO</v>
          </cell>
          <cell r="I3" t="str">
            <v>FEBRERO</v>
          </cell>
          <cell r="J3" t="str">
            <v>MARZO</v>
          </cell>
          <cell r="K3" t="str">
            <v>1er TRIMESTRE</v>
          </cell>
          <cell r="L3" t="str">
            <v>ABRIL</v>
          </cell>
          <cell r="M3" t="str">
            <v>MAYO</v>
          </cell>
          <cell r="N3" t="str">
            <v>JUNIO</v>
          </cell>
          <cell r="O3" t="str">
            <v>2do TRIMESTRE</v>
          </cell>
          <cell r="P3" t="str">
            <v>JULIO</v>
          </cell>
          <cell r="Q3" t="str">
            <v>AGOSTO</v>
          </cell>
          <cell r="R3" t="str">
            <v>SEPTIEMBRE</v>
          </cell>
          <cell r="S3" t="str">
            <v>3er TRIMESTRE</v>
          </cell>
          <cell r="T3" t="str">
            <v>OCTUBRE</v>
          </cell>
          <cell r="U3" t="str">
            <v>NOVIEMBRE</v>
          </cell>
          <cell r="V3" t="str">
            <v>DICIEMBRE</v>
          </cell>
          <cell r="W3" t="str">
            <v>4to TRIMESTRE</v>
          </cell>
          <cell r="X3" t="str">
            <v>ACUMULADO</v>
          </cell>
          <cell r="AA3" t="str">
            <v>DIF</v>
          </cell>
          <cell r="AB3" t="str">
            <v xml:space="preserve">ACUMULADO </v>
          </cell>
          <cell r="AE3" t="str">
            <v>Partida</v>
          </cell>
          <cell r="AG3" t="str">
            <v>Nombre</v>
          </cell>
          <cell r="AH3" t="str">
            <v>Mensual</v>
          </cell>
          <cell r="AI3" t="str">
            <v>Acumulado</v>
          </cell>
        </row>
        <row r="4">
          <cell r="A4">
            <v>0</v>
          </cell>
          <cell r="B4" t="e">
            <v>#N/A</v>
          </cell>
          <cell r="C4" t="e">
            <v>#N/A</v>
          </cell>
          <cell r="D4">
            <v>0</v>
          </cell>
          <cell r="G4" t="str">
            <v>I  M  P  U  E  S  T  O  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S4">
            <v>0</v>
          </cell>
          <cell r="W4">
            <v>0</v>
          </cell>
          <cell r="X4">
            <v>0</v>
          </cell>
          <cell r="AA4">
            <v>0</v>
          </cell>
          <cell r="AB4">
            <v>0</v>
          </cell>
          <cell r="AE4">
            <v>0</v>
          </cell>
          <cell r="AF4">
            <v>0</v>
          </cell>
          <cell r="AG4" t="str">
            <v>I  M  P  U  E  S  T  O  S</v>
          </cell>
          <cell r="AH4">
            <v>0</v>
          </cell>
          <cell r="AI4">
            <v>0</v>
          </cell>
        </row>
        <row r="5">
          <cell r="A5">
            <v>12500</v>
          </cell>
          <cell r="B5">
            <v>15101</v>
          </cell>
          <cell r="C5" t="str">
            <v>41151-1-001</v>
          </cell>
          <cell r="D5">
            <v>12500</v>
          </cell>
          <cell r="E5">
            <v>125</v>
          </cell>
          <cell r="F5">
            <v>0</v>
          </cell>
          <cell r="G5" t="str">
            <v>S O B R E   N O M I N A S</v>
          </cell>
          <cell r="H5">
            <v>382913310.25999999</v>
          </cell>
          <cell r="I5">
            <v>237297067.90000001</v>
          </cell>
          <cell r="J5">
            <v>245842624.69999999</v>
          </cell>
          <cell r="K5">
            <v>866053002.8599999</v>
          </cell>
          <cell r="L5">
            <v>296411755.94999999</v>
          </cell>
          <cell r="M5">
            <v>250016014.09</v>
          </cell>
          <cell r="N5">
            <v>267165747.90000001</v>
          </cell>
          <cell r="O5">
            <v>813593517.93999994</v>
          </cell>
          <cell r="P5">
            <v>248651208.12</v>
          </cell>
          <cell r="Q5">
            <v>267189358.16999999</v>
          </cell>
          <cell r="S5">
            <v>515840566.28999996</v>
          </cell>
          <cell r="W5">
            <v>0</v>
          </cell>
          <cell r="X5">
            <v>2195487087.0900002</v>
          </cell>
          <cell r="AA5">
            <v>0</v>
          </cell>
          <cell r="AB5">
            <v>2195487087.0900002</v>
          </cell>
          <cell r="AE5">
            <v>125</v>
          </cell>
          <cell r="AF5">
            <v>0</v>
          </cell>
          <cell r="AG5" t="str">
            <v>S O B R E   N O M I N A S</v>
          </cell>
          <cell r="AH5">
            <v>267189358.16999999</v>
          </cell>
          <cell r="AI5">
            <v>2195487087.0900002</v>
          </cell>
        </row>
        <row r="6">
          <cell r="A6">
            <v>12502</v>
          </cell>
          <cell r="B6">
            <v>15103</v>
          </cell>
          <cell r="C6" t="str">
            <v>41151-1-003</v>
          </cell>
          <cell r="D6">
            <v>12502</v>
          </cell>
          <cell r="E6">
            <v>125</v>
          </cell>
          <cell r="F6">
            <v>2</v>
          </cell>
          <cell r="G6" t="str">
            <v>I.S.N. ACTOS DE FISCALIZACION</v>
          </cell>
          <cell r="H6">
            <v>413359</v>
          </cell>
          <cell r="I6">
            <v>121180</v>
          </cell>
          <cell r="J6">
            <v>584880</v>
          </cell>
          <cell r="K6">
            <v>1119419</v>
          </cell>
          <cell r="L6">
            <v>134028</v>
          </cell>
          <cell r="M6">
            <v>305855.99</v>
          </cell>
          <cell r="N6">
            <v>997577.97</v>
          </cell>
          <cell r="O6">
            <v>1437461.96</v>
          </cell>
          <cell r="P6">
            <v>574422.44999999995</v>
          </cell>
          <cell r="Q6">
            <v>0</v>
          </cell>
          <cell r="S6">
            <v>574422.44999999995</v>
          </cell>
          <cell r="W6">
            <v>0</v>
          </cell>
          <cell r="X6">
            <v>3131303.41</v>
          </cell>
          <cell r="AA6">
            <v>0</v>
          </cell>
          <cell r="AB6">
            <v>3131303.41</v>
          </cell>
          <cell r="AE6">
            <v>125</v>
          </cell>
          <cell r="AF6">
            <v>2</v>
          </cell>
          <cell r="AG6" t="str">
            <v>I.S.N. ACTOS DE FISCALIZACION</v>
          </cell>
          <cell r="AH6">
            <v>0</v>
          </cell>
          <cell r="AI6">
            <v>3131303.41</v>
          </cell>
        </row>
        <row r="7">
          <cell r="A7">
            <v>12503</v>
          </cell>
          <cell r="B7">
            <v>15108</v>
          </cell>
          <cell r="C7" t="str">
            <v>41151-1-008</v>
          </cell>
          <cell r="D7">
            <v>12503</v>
          </cell>
          <cell r="E7">
            <v>125</v>
          </cell>
          <cell r="F7">
            <v>3</v>
          </cell>
          <cell r="G7" t="str">
            <v>ACTUALIZACION DE ISN ACTOS FIS.</v>
          </cell>
          <cell r="H7">
            <v>29302</v>
          </cell>
          <cell r="I7">
            <v>18749</v>
          </cell>
          <cell r="J7">
            <v>69618</v>
          </cell>
          <cell r="K7">
            <v>117669</v>
          </cell>
          <cell r="L7">
            <v>15613</v>
          </cell>
          <cell r="M7">
            <v>21199.02</v>
          </cell>
          <cell r="N7">
            <v>16228.19</v>
          </cell>
          <cell r="O7">
            <v>53040.210000000006</v>
          </cell>
          <cell r="P7">
            <v>60852.82</v>
          </cell>
          <cell r="Q7">
            <v>0</v>
          </cell>
          <cell r="S7">
            <v>60852.82</v>
          </cell>
          <cell r="W7">
            <v>0</v>
          </cell>
          <cell r="X7">
            <v>231562.03</v>
          </cell>
          <cell r="AA7">
            <v>0</v>
          </cell>
          <cell r="AB7">
            <v>231562.03</v>
          </cell>
          <cell r="AE7">
            <v>125</v>
          </cell>
          <cell r="AF7">
            <v>3</v>
          </cell>
          <cell r="AG7" t="str">
            <v>ACTUALIZACION DE ISN ACTOS FIS.</v>
          </cell>
          <cell r="AH7">
            <v>0</v>
          </cell>
          <cell r="AI7">
            <v>231562.03</v>
          </cell>
        </row>
        <row r="8">
          <cell r="A8">
            <v>12504</v>
          </cell>
          <cell r="B8">
            <v>15109</v>
          </cell>
          <cell r="C8" t="str">
            <v>41151-1-009</v>
          </cell>
          <cell r="D8">
            <v>12504</v>
          </cell>
          <cell r="E8">
            <v>125</v>
          </cell>
          <cell r="F8">
            <v>4</v>
          </cell>
          <cell r="G8" t="str">
            <v>ACTUALIZACION DE I.S.N.</v>
          </cell>
          <cell r="H8">
            <v>96405.7</v>
          </cell>
          <cell r="I8">
            <v>164991.01</v>
          </cell>
          <cell r="J8">
            <v>148419.04999999999</v>
          </cell>
          <cell r="K8">
            <v>409815.76</v>
          </cell>
          <cell r="L8">
            <v>131758.37</v>
          </cell>
          <cell r="M8">
            <v>162271.76999999999</v>
          </cell>
          <cell r="N8">
            <v>152522.16</v>
          </cell>
          <cell r="O8">
            <v>446552.30000000005</v>
          </cell>
          <cell r="P8">
            <v>97668.46</v>
          </cell>
          <cell r="Q8">
            <v>195336.15</v>
          </cell>
          <cell r="S8">
            <v>293004.61</v>
          </cell>
          <cell r="W8">
            <v>0</v>
          </cell>
          <cell r="X8">
            <v>1149372.67</v>
          </cell>
          <cell r="AA8">
            <v>0</v>
          </cell>
          <cell r="AB8">
            <v>1149372.67</v>
          </cell>
          <cell r="AE8">
            <v>125</v>
          </cell>
          <cell r="AF8">
            <v>4</v>
          </cell>
          <cell r="AG8" t="str">
            <v>ACTUALIZACION DE I.S.N.</v>
          </cell>
          <cell r="AH8">
            <v>195336.15</v>
          </cell>
          <cell r="AI8">
            <v>1149372.67</v>
          </cell>
        </row>
        <row r="9">
          <cell r="A9">
            <v>12505</v>
          </cell>
          <cell r="B9">
            <v>15104</v>
          </cell>
          <cell r="C9" t="str">
            <v>41151-1-004</v>
          </cell>
          <cell r="D9">
            <v>12505</v>
          </cell>
          <cell r="E9">
            <v>125</v>
          </cell>
          <cell r="F9">
            <v>5</v>
          </cell>
          <cell r="G9" t="str">
            <v>IMPUESTO SOBRE NOMINAS POR CREDITO</v>
          </cell>
          <cell r="H9">
            <v>528224.87</v>
          </cell>
          <cell r="I9">
            <v>596097.56999999995</v>
          </cell>
          <cell r="J9">
            <v>527976.55000000005</v>
          </cell>
          <cell r="K9">
            <v>1652298.99</v>
          </cell>
          <cell r="L9">
            <v>617395.72</v>
          </cell>
          <cell r="M9">
            <v>399027.18</v>
          </cell>
          <cell r="N9">
            <v>510799.44</v>
          </cell>
          <cell r="O9">
            <v>1527222.3399999999</v>
          </cell>
          <cell r="P9">
            <v>636129.59</v>
          </cell>
          <cell r="Q9">
            <v>405091.08</v>
          </cell>
          <cell r="S9">
            <v>1041220.6699999999</v>
          </cell>
          <cell r="W9">
            <v>0</v>
          </cell>
          <cell r="X9">
            <v>4220742</v>
          </cell>
          <cell r="AA9">
            <v>0</v>
          </cell>
          <cell r="AB9">
            <v>4220742</v>
          </cell>
          <cell r="AE9">
            <v>125</v>
          </cell>
          <cell r="AF9">
            <v>5</v>
          </cell>
          <cell r="AG9" t="str">
            <v>IMPUESTO SOBRE NOMINAS POR CREDITO</v>
          </cell>
          <cell r="AH9">
            <v>405091.08</v>
          </cell>
          <cell r="AI9">
            <v>4220742</v>
          </cell>
        </row>
        <row r="10">
          <cell r="A10">
            <v>12600</v>
          </cell>
          <cell r="B10">
            <v>13101</v>
          </cell>
          <cell r="C10" t="str">
            <v>41131-1-001</v>
          </cell>
          <cell r="D10">
            <v>12600</v>
          </cell>
          <cell r="E10">
            <v>126</v>
          </cell>
          <cell r="F10">
            <v>0</v>
          </cell>
          <cell r="G10" t="str">
            <v>IMPUESTO SOBRE HOSPEDAJE</v>
          </cell>
          <cell r="H10">
            <v>2591246.9</v>
          </cell>
          <cell r="I10">
            <v>2562913.85</v>
          </cell>
          <cell r="J10">
            <v>2777198.12</v>
          </cell>
          <cell r="K10">
            <v>7931358.8700000001</v>
          </cell>
          <cell r="L10">
            <v>3355181.33</v>
          </cell>
          <cell r="M10">
            <v>3068211.49</v>
          </cell>
          <cell r="N10">
            <v>3289236.67</v>
          </cell>
          <cell r="O10">
            <v>9712629.4900000002</v>
          </cell>
          <cell r="P10">
            <v>3773026.01</v>
          </cell>
          <cell r="Q10">
            <v>3448775.56</v>
          </cell>
          <cell r="S10">
            <v>7221801.5700000003</v>
          </cell>
          <cell r="W10">
            <v>0</v>
          </cell>
          <cell r="X10">
            <v>24865789.930000003</v>
          </cell>
          <cell r="AA10">
            <v>0</v>
          </cell>
          <cell r="AB10">
            <v>24865789.93</v>
          </cell>
          <cell r="AE10">
            <v>126</v>
          </cell>
          <cell r="AF10">
            <v>0</v>
          </cell>
          <cell r="AG10" t="str">
            <v>IMPUESTO SOBRE HOSPEDAJE</v>
          </cell>
          <cell r="AH10">
            <v>3448775.56</v>
          </cell>
          <cell r="AI10">
            <v>24865789.93</v>
          </cell>
        </row>
        <row r="11">
          <cell r="A11">
            <v>12603</v>
          </cell>
          <cell r="B11">
            <v>13103</v>
          </cell>
          <cell r="C11" t="str">
            <v>41131-1-002</v>
          </cell>
          <cell r="D11">
            <v>12603</v>
          </cell>
          <cell r="E11">
            <v>126</v>
          </cell>
          <cell r="F11">
            <v>3</v>
          </cell>
          <cell r="G11" t="str">
            <v>ACTUALIZACION IMP.SOBRE HOSPEDAJE</v>
          </cell>
          <cell r="H11">
            <v>876.62</v>
          </cell>
          <cell r="I11">
            <v>413</v>
          </cell>
          <cell r="J11">
            <v>1446.87</v>
          </cell>
          <cell r="K11">
            <v>2736.49</v>
          </cell>
          <cell r="L11">
            <v>1784.45</v>
          </cell>
          <cell r="M11">
            <v>264</v>
          </cell>
          <cell r="N11">
            <v>193.9</v>
          </cell>
          <cell r="O11">
            <v>2242.35</v>
          </cell>
          <cell r="P11">
            <v>18264.060000000001</v>
          </cell>
          <cell r="Q11">
            <v>1467.28</v>
          </cell>
          <cell r="S11">
            <v>19731.34</v>
          </cell>
          <cell r="W11">
            <v>0</v>
          </cell>
          <cell r="X11">
            <v>24710.18</v>
          </cell>
          <cell r="AA11">
            <v>0</v>
          </cell>
          <cell r="AB11">
            <v>24710.18</v>
          </cell>
          <cell r="AE11">
            <v>126</v>
          </cell>
          <cell r="AF11">
            <v>3</v>
          </cell>
          <cell r="AG11" t="str">
            <v>ACTUALIZACION IMP.SOBRE HOSPEDAJE</v>
          </cell>
          <cell r="AH11">
            <v>1467.28</v>
          </cell>
          <cell r="AI11">
            <v>24710.18</v>
          </cell>
        </row>
        <row r="12">
          <cell r="A12">
            <v>12700</v>
          </cell>
          <cell r="B12" t="str">
            <v>11101</v>
          </cell>
          <cell r="C12" t="str">
            <v>41111-1-001</v>
          </cell>
          <cell r="D12">
            <v>12700</v>
          </cell>
          <cell r="E12">
            <v>127</v>
          </cell>
          <cell r="F12">
            <v>0</v>
          </cell>
          <cell r="G12" t="str">
            <v>IMPUESTO POR OBTENCION DE PREMIOS</v>
          </cell>
          <cell r="H12">
            <v>4911947.1500000004</v>
          </cell>
          <cell r="I12">
            <v>1937005.52</v>
          </cell>
          <cell r="J12">
            <v>1760966.09</v>
          </cell>
          <cell r="K12">
            <v>8609918.7599999998</v>
          </cell>
          <cell r="L12">
            <v>1962817.44</v>
          </cell>
          <cell r="M12">
            <v>1820570.77</v>
          </cell>
          <cell r="N12">
            <v>2083100.47</v>
          </cell>
          <cell r="O12">
            <v>5866488.6799999997</v>
          </cell>
          <cell r="P12">
            <v>1957106.04</v>
          </cell>
          <cell r="Q12">
            <v>1776317.86</v>
          </cell>
          <cell r="S12">
            <v>3733423.9000000004</v>
          </cell>
          <cell r="W12">
            <v>0</v>
          </cell>
          <cell r="X12">
            <v>18209831.34</v>
          </cell>
          <cell r="AA12">
            <v>0</v>
          </cell>
          <cell r="AB12">
            <v>18209831.34</v>
          </cell>
          <cell r="AE12">
            <v>127</v>
          </cell>
          <cell r="AF12">
            <v>0</v>
          </cell>
          <cell r="AG12" t="str">
            <v>IMPUESTO POR OBTENCION DE PREMIOS</v>
          </cell>
          <cell r="AH12">
            <v>1776317.86</v>
          </cell>
          <cell r="AI12">
            <v>18209831.34</v>
          </cell>
        </row>
        <row r="13">
          <cell r="A13">
            <v>12900</v>
          </cell>
          <cell r="B13">
            <v>13201</v>
          </cell>
          <cell r="C13" t="str">
            <v>41131-2-001</v>
          </cell>
          <cell r="D13">
            <v>12900</v>
          </cell>
          <cell r="E13">
            <v>129</v>
          </cell>
          <cell r="F13">
            <v>0</v>
          </cell>
          <cell r="G13" t="str">
            <v>IMP.SOBRE TRANS.DE PROP.DE VEH.AUT.USADO</v>
          </cell>
          <cell r="H13">
            <v>14940828</v>
          </cell>
          <cell r="I13">
            <v>17829050.18</v>
          </cell>
          <cell r="J13">
            <v>16782781</v>
          </cell>
          <cell r="K13">
            <v>49552659.18</v>
          </cell>
          <cell r="L13">
            <v>13106440</v>
          </cell>
          <cell r="M13">
            <v>15391719</v>
          </cell>
          <cell r="N13">
            <v>13949869</v>
          </cell>
          <cell r="O13">
            <v>42448028</v>
          </cell>
          <cell r="P13">
            <v>14386480</v>
          </cell>
          <cell r="Q13">
            <v>14186178</v>
          </cell>
          <cell r="S13">
            <v>28572658</v>
          </cell>
          <cell r="W13">
            <v>0</v>
          </cell>
          <cell r="X13">
            <v>120573345.18000001</v>
          </cell>
          <cell r="AA13">
            <v>0</v>
          </cell>
          <cell r="AB13">
            <v>120573345.18000001</v>
          </cell>
          <cell r="AE13">
            <v>129</v>
          </cell>
          <cell r="AF13">
            <v>0</v>
          </cell>
          <cell r="AG13" t="str">
            <v>IMP.SOBRE TRANS.DE PROP.DE VEH.AUT.USADO</v>
          </cell>
          <cell r="AH13">
            <v>14186178</v>
          </cell>
          <cell r="AI13">
            <v>120573345.18000001</v>
          </cell>
        </row>
        <row r="14">
          <cell r="A14">
            <v>12901</v>
          </cell>
          <cell r="B14">
            <v>13202</v>
          </cell>
          <cell r="C14" t="str">
            <v>41131-2-002</v>
          </cell>
          <cell r="D14">
            <v>12901</v>
          </cell>
          <cell r="E14">
            <v>129</v>
          </cell>
          <cell r="F14">
            <v>1</v>
          </cell>
          <cell r="G14" t="str">
            <v>IMP.DE TRANSM.POR REQUERIMIENTO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W14">
            <v>0</v>
          </cell>
          <cell r="X14">
            <v>0</v>
          </cell>
          <cell r="AA14">
            <v>0</v>
          </cell>
          <cell r="AB14">
            <v>0</v>
          </cell>
          <cell r="AE14">
            <v>129</v>
          </cell>
          <cell r="AF14">
            <v>1</v>
          </cell>
          <cell r="AG14" t="str">
            <v>IMP.DE TRANSM.POR REQUERIMIENTO</v>
          </cell>
          <cell r="AH14">
            <v>0</v>
          </cell>
          <cell r="AI14">
            <v>0</v>
          </cell>
        </row>
        <row r="15">
          <cell r="A15">
            <v>13001</v>
          </cell>
          <cell r="B15">
            <v>15105</v>
          </cell>
          <cell r="C15" t="str">
            <v>41151-1-005</v>
          </cell>
          <cell r="D15">
            <v>13001</v>
          </cell>
          <cell r="E15">
            <v>130</v>
          </cell>
          <cell r="F15">
            <v>1</v>
          </cell>
          <cell r="G15" t="str">
            <v>DEV.IMPTO.SOBRE NOMINA</v>
          </cell>
          <cell r="H15">
            <v>0</v>
          </cell>
          <cell r="I15">
            <v>0</v>
          </cell>
          <cell r="J15">
            <v>-81572</v>
          </cell>
          <cell r="K15">
            <v>-81572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-27623.3</v>
          </cell>
          <cell r="Q15">
            <v>-573092.62</v>
          </cell>
          <cell r="S15">
            <v>-600715.92000000004</v>
          </cell>
          <cell r="W15">
            <v>0</v>
          </cell>
          <cell r="X15">
            <v>-682287.92</v>
          </cell>
          <cell r="AA15">
            <v>0</v>
          </cell>
          <cell r="AB15">
            <v>-682287.92</v>
          </cell>
          <cell r="AE15">
            <v>130</v>
          </cell>
          <cell r="AF15">
            <v>1</v>
          </cell>
          <cell r="AG15" t="str">
            <v>DEV.IMPTO.SOBRE NOMINA</v>
          </cell>
          <cell r="AH15">
            <v>-573092.62</v>
          </cell>
          <cell r="AI15">
            <v>-682287.92</v>
          </cell>
        </row>
        <row r="16">
          <cell r="A16">
            <v>13003</v>
          </cell>
          <cell r="B16" t="str">
            <v>11102</v>
          </cell>
          <cell r="C16" t="str">
            <v>41111-1-002</v>
          </cell>
          <cell r="D16">
            <v>13003</v>
          </cell>
          <cell r="E16">
            <v>130</v>
          </cell>
          <cell r="F16">
            <v>3</v>
          </cell>
          <cell r="G16" t="str">
            <v>DEV.IMP.POR OBTENCION DE PREMIOS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W16">
            <v>0</v>
          </cell>
          <cell r="X16">
            <v>0</v>
          </cell>
          <cell r="AA16">
            <v>0</v>
          </cell>
          <cell r="AB16">
            <v>0</v>
          </cell>
          <cell r="AE16">
            <v>130</v>
          </cell>
          <cell r="AF16">
            <v>3</v>
          </cell>
          <cell r="AG16" t="str">
            <v>DEV.IMP.POR OBTENCION DE PREMIOS</v>
          </cell>
          <cell r="AH16">
            <v>0</v>
          </cell>
          <cell r="AI16">
            <v>0</v>
          </cell>
        </row>
        <row r="17">
          <cell r="A17">
            <v>13004</v>
          </cell>
          <cell r="B17">
            <v>15110</v>
          </cell>
          <cell r="C17" t="str">
            <v>41151-1-010</v>
          </cell>
          <cell r="D17">
            <v>13004</v>
          </cell>
          <cell r="E17">
            <v>130</v>
          </cell>
          <cell r="F17">
            <v>4</v>
          </cell>
          <cell r="G17" t="str">
            <v>ACT.E INTS.POR DEV.IMP.S/NOMINA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W17">
            <v>0</v>
          </cell>
          <cell r="X17">
            <v>0</v>
          </cell>
          <cell r="AA17">
            <v>0</v>
          </cell>
          <cell r="AB17">
            <v>0</v>
          </cell>
          <cell r="AE17">
            <v>130</v>
          </cell>
          <cell r="AF17">
            <v>4</v>
          </cell>
          <cell r="AG17" t="str">
            <v>ACT.E INTS.POR DEV.IMP.S/NOMINA</v>
          </cell>
          <cell r="AH17">
            <v>0</v>
          </cell>
          <cell r="AI17">
            <v>0</v>
          </cell>
        </row>
        <row r="18">
          <cell r="A18">
            <v>13005</v>
          </cell>
          <cell r="B18">
            <v>13204</v>
          </cell>
          <cell r="C18" t="str">
            <v>41131-2-003</v>
          </cell>
          <cell r="D18">
            <v>13005</v>
          </cell>
          <cell r="E18">
            <v>130</v>
          </cell>
          <cell r="F18">
            <v>5</v>
          </cell>
          <cell r="G18" t="str">
            <v>ACT.E INTS.POR DEV.IMP.S/TRANS.VEH.USADO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W18">
            <v>0</v>
          </cell>
          <cell r="X18">
            <v>0</v>
          </cell>
          <cell r="AA18">
            <v>0</v>
          </cell>
          <cell r="AB18">
            <v>0</v>
          </cell>
          <cell r="AE18">
            <v>130</v>
          </cell>
          <cell r="AF18">
            <v>5</v>
          </cell>
          <cell r="AG18" t="str">
            <v>ACT.E INTS.POR DEV.IMP.S/TRANS.VEH.USADO</v>
          </cell>
          <cell r="AH18">
            <v>0</v>
          </cell>
          <cell r="AI18">
            <v>0</v>
          </cell>
        </row>
        <row r="19">
          <cell r="A19">
            <v>13008</v>
          </cell>
          <cell r="B19">
            <v>15106</v>
          </cell>
          <cell r="C19" t="str">
            <v>41151-1-006</v>
          </cell>
          <cell r="D19">
            <v>13008</v>
          </cell>
          <cell r="E19">
            <v>130</v>
          </cell>
          <cell r="F19">
            <v>8</v>
          </cell>
          <cell r="G19" t="str">
            <v>SUBSIDIO DE ISN</v>
          </cell>
          <cell r="H19">
            <v>-1189056.56</v>
          </cell>
          <cell r="I19">
            <v>-848944.75</v>
          </cell>
          <cell r="J19">
            <v>-731453.43</v>
          </cell>
          <cell r="K19">
            <v>-2769454.74</v>
          </cell>
          <cell r="L19">
            <v>-908842.31</v>
          </cell>
          <cell r="M19">
            <v>-1355197.61</v>
          </cell>
          <cell r="N19">
            <v>-1034787.61</v>
          </cell>
          <cell r="O19">
            <v>-3298827.53</v>
          </cell>
          <cell r="P19">
            <v>-1318899.6399999999</v>
          </cell>
          <cell r="Q19">
            <v>-2111970.34</v>
          </cell>
          <cell r="S19">
            <v>-3430869.9799999995</v>
          </cell>
          <cell r="W19">
            <v>0</v>
          </cell>
          <cell r="X19">
            <v>-9499152.25</v>
          </cell>
          <cell r="AA19">
            <v>0</v>
          </cell>
          <cell r="AB19">
            <v>-9499152.25</v>
          </cell>
          <cell r="AE19">
            <v>130</v>
          </cell>
          <cell r="AF19">
            <v>8</v>
          </cell>
          <cell r="AG19" t="str">
            <v>SUBSIDIO DE ISN</v>
          </cell>
          <cell r="AH19">
            <v>-2111970.34</v>
          </cell>
          <cell r="AI19">
            <v>-9499152.25</v>
          </cell>
        </row>
        <row r="20">
          <cell r="A20">
            <v>13010</v>
          </cell>
          <cell r="B20">
            <v>13203</v>
          </cell>
          <cell r="C20" t="str">
            <v>41131-2-004</v>
          </cell>
          <cell r="D20">
            <v>13010</v>
          </cell>
          <cell r="E20">
            <v>130</v>
          </cell>
          <cell r="F20">
            <v>10</v>
          </cell>
          <cell r="G20" t="str">
            <v>DEV.IMP.S/TRANS.PROP.VEH.USADOS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W20">
            <v>0</v>
          </cell>
          <cell r="X20">
            <v>0</v>
          </cell>
          <cell r="AA20">
            <v>0</v>
          </cell>
          <cell r="AB20">
            <v>0</v>
          </cell>
          <cell r="AE20">
            <v>130</v>
          </cell>
          <cell r="AF20">
            <v>10</v>
          </cell>
          <cell r="AG20" t="str">
            <v>DEV.IMP.S/TRANS.PROP.VEH.USADOS</v>
          </cell>
          <cell r="AH20">
            <v>0</v>
          </cell>
          <cell r="AI20">
            <v>0</v>
          </cell>
        </row>
        <row r="21">
          <cell r="A21">
            <v>13100</v>
          </cell>
          <cell r="B21" t="e">
            <v>#N/A</v>
          </cell>
          <cell r="C21" t="e">
            <v>#N/A</v>
          </cell>
          <cell r="D21">
            <v>13100</v>
          </cell>
          <cell r="E21">
            <v>131</v>
          </cell>
          <cell r="F21">
            <v>0</v>
          </cell>
          <cell r="G21" t="str">
            <v>SUBSIDIOS IMPUESTO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W21">
            <v>0</v>
          </cell>
          <cell r="X21">
            <v>0</v>
          </cell>
          <cell r="AA21">
            <v>0</v>
          </cell>
          <cell r="AB21">
            <v>0</v>
          </cell>
          <cell r="AE21">
            <v>131</v>
          </cell>
          <cell r="AF21">
            <v>0</v>
          </cell>
          <cell r="AG21" t="str">
            <v>SUBSIDIOS IMPUESTO</v>
          </cell>
          <cell r="AH21">
            <v>0</v>
          </cell>
          <cell r="AI21">
            <v>0</v>
          </cell>
        </row>
        <row r="22">
          <cell r="A22">
            <v>13101</v>
          </cell>
          <cell r="B22">
            <v>15107</v>
          </cell>
          <cell r="C22" t="str">
            <v>41151-1-007</v>
          </cell>
          <cell r="D22">
            <v>13101</v>
          </cell>
          <cell r="E22">
            <v>131</v>
          </cell>
          <cell r="F22">
            <v>1</v>
          </cell>
          <cell r="G22" t="str">
            <v>SUB.IMP.S/NOMINA S/G ACUERDO 27-05-09</v>
          </cell>
          <cell r="H22">
            <v>-3256097.11</v>
          </cell>
          <cell r="I22">
            <v>-2611250.73</v>
          </cell>
          <cell r="J22">
            <v>-3481096.15</v>
          </cell>
          <cell r="K22">
            <v>-9348443.9900000002</v>
          </cell>
          <cell r="L22">
            <v>-3181071.2</v>
          </cell>
          <cell r="M22">
            <v>-4133446.12</v>
          </cell>
          <cell r="N22">
            <v>-3069638.77</v>
          </cell>
          <cell r="O22">
            <v>-10384156.09</v>
          </cell>
          <cell r="P22">
            <v>-3441959.7</v>
          </cell>
          <cell r="Q22">
            <v>-3687254.08</v>
          </cell>
          <cell r="S22">
            <v>-7129213.7800000003</v>
          </cell>
          <cell r="W22">
            <v>0</v>
          </cell>
          <cell r="X22">
            <v>-26861813.859999999</v>
          </cell>
          <cell r="AA22">
            <v>0</v>
          </cell>
          <cell r="AB22">
            <v>-26861813.859999999</v>
          </cell>
          <cell r="AE22">
            <v>131</v>
          </cell>
          <cell r="AF22">
            <v>1</v>
          </cell>
          <cell r="AG22" t="str">
            <v>SUB.IMP.S/NOMINA S/G ACUERDO 27-05-09</v>
          </cell>
          <cell r="AH22">
            <v>-3687254.08</v>
          </cell>
          <cell r="AI22">
            <v>-26861813.859999999</v>
          </cell>
        </row>
        <row r="23">
          <cell r="A23">
            <v>13102</v>
          </cell>
          <cell r="B23">
            <v>13102</v>
          </cell>
          <cell r="C23" t="str">
            <v>41131-1-003</v>
          </cell>
          <cell r="D23">
            <v>13102</v>
          </cell>
          <cell r="E23">
            <v>131</v>
          </cell>
          <cell r="F23">
            <v>2</v>
          </cell>
          <cell r="G23" t="str">
            <v>SUB.IMP.S/HOSPEDAJE S/G ACUERDO 27-05-09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-80000</v>
          </cell>
          <cell r="S23">
            <v>-80000</v>
          </cell>
          <cell r="W23">
            <v>0</v>
          </cell>
          <cell r="X23">
            <v>-80000</v>
          </cell>
          <cell r="AA23">
            <v>0</v>
          </cell>
          <cell r="AB23">
            <v>-80000</v>
          </cell>
          <cell r="AE23">
            <v>131</v>
          </cell>
          <cell r="AF23">
            <v>2</v>
          </cell>
          <cell r="AG23" t="str">
            <v>SUB.IMP.S/HOSPEDAJE S/G ACUERDO 27-05-09</v>
          </cell>
          <cell r="AH23">
            <v>-80000</v>
          </cell>
          <cell r="AI23">
            <v>-80000</v>
          </cell>
        </row>
        <row r="24">
          <cell r="A24">
            <v>13103</v>
          </cell>
          <cell r="B24">
            <v>17501</v>
          </cell>
          <cell r="C24" t="str">
            <v>41171-5-001</v>
          </cell>
          <cell r="E24">
            <v>131</v>
          </cell>
          <cell r="F24">
            <v>3</v>
          </cell>
          <cell r="G24" t="str">
            <v>DESCUENTOS SOBRE ACCESORIOS ESTATALES</v>
          </cell>
          <cell r="H24">
            <v>-68557.91</v>
          </cell>
          <cell r="I24">
            <v>0</v>
          </cell>
          <cell r="J24">
            <v>0</v>
          </cell>
          <cell r="K24">
            <v>-68557.91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W24">
            <v>0</v>
          </cell>
          <cell r="X24">
            <v>-68557.91</v>
          </cell>
          <cell r="AA24">
            <v>0</v>
          </cell>
          <cell r="AB24">
            <v>-68557.91</v>
          </cell>
          <cell r="AE24">
            <v>131</v>
          </cell>
          <cell r="AF24">
            <v>3</v>
          </cell>
          <cell r="AG24" t="str">
            <v>DESCUENTOS SOBRE ACCESORIOS ESTATALES</v>
          </cell>
          <cell r="AH24">
            <v>0</v>
          </cell>
          <cell r="AI24">
            <v>-68557.91</v>
          </cell>
        </row>
        <row r="25">
          <cell r="A25">
            <v>14000</v>
          </cell>
          <cell r="B25">
            <v>12100</v>
          </cell>
          <cell r="C25" t="str">
            <v>41121-1-000</v>
          </cell>
          <cell r="D25">
            <v>14000</v>
          </cell>
          <cell r="E25">
            <v>140</v>
          </cell>
          <cell r="F25">
            <v>0</v>
          </cell>
          <cell r="G25" t="str">
            <v>IMPUESTO S/TENENCIA LEY HACIENDA ESTATAL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AA25">
            <v>0</v>
          </cell>
          <cell r="AB25">
            <v>0</v>
          </cell>
          <cell r="AE25">
            <v>140</v>
          </cell>
          <cell r="AF25">
            <v>0</v>
          </cell>
          <cell r="AG25" t="str">
            <v>IMPUESTO S/TENENCIA LEY HACIENDA ESTATAL</v>
          </cell>
          <cell r="AH25">
            <v>0</v>
          </cell>
          <cell r="AI25">
            <v>0</v>
          </cell>
        </row>
        <row r="26">
          <cell r="A26">
            <v>14001</v>
          </cell>
          <cell r="B26">
            <v>12101</v>
          </cell>
          <cell r="C26" t="str">
            <v>41121-1-001</v>
          </cell>
          <cell r="D26">
            <v>14001</v>
          </cell>
          <cell r="E26">
            <v>140</v>
          </cell>
          <cell r="F26">
            <v>1</v>
          </cell>
          <cell r="G26" t="str">
            <v>IMP.S/TENENCIA LHE AUTOS PASAJEROS</v>
          </cell>
          <cell r="H26">
            <v>275461942</v>
          </cell>
          <cell r="I26">
            <v>298495599</v>
          </cell>
          <cell r="J26">
            <v>186722197</v>
          </cell>
          <cell r="K26">
            <v>760679738</v>
          </cell>
          <cell r="L26">
            <v>185374608.63</v>
          </cell>
          <cell r="M26">
            <v>76173759</v>
          </cell>
          <cell r="N26">
            <v>47794132</v>
          </cell>
          <cell r="O26">
            <v>309342499.63</v>
          </cell>
          <cell r="P26">
            <v>40588209</v>
          </cell>
          <cell r="Q26">
            <v>33902030</v>
          </cell>
          <cell r="S26">
            <v>74490239</v>
          </cell>
          <cell r="W26">
            <v>0</v>
          </cell>
          <cell r="X26">
            <v>1144512476.6300001</v>
          </cell>
          <cell r="AA26">
            <v>0</v>
          </cell>
          <cell r="AB26">
            <v>1144512476.6300001</v>
          </cell>
          <cell r="AE26">
            <v>140</v>
          </cell>
          <cell r="AF26">
            <v>1</v>
          </cell>
          <cell r="AG26" t="str">
            <v>IMP.S/TENENCIA LHE AUTOS PASAJEROS</v>
          </cell>
          <cell r="AH26">
            <v>33902030</v>
          </cell>
          <cell r="AI26">
            <v>1144512476.6300001</v>
          </cell>
        </row>
        <row r="27">
          <cell r="A27">
            <v>14002</v>
          </cell>
          <cell r="B27">
            <v>17401</v>
          </cell>
          <cell r="C27" t="str">
            <v>41171-4-001</v>
          </cell>
          <cell r="D27">
            <v>14002</v>
          </cell>
          <cell r="E27">
            <v>140</v>
          </cell>
          <cell r="F27">
            <v>2</v>
          </cell>
          <cell r="G27" t="str">
            <v>REC.IMP.S/TENENCIA LHE AUTOS PASEJEROS</v>
          </cell>
          <cell r="H27">
            <v>0</v>
          </cell>
          <cell r="I27">
            <v>0</v>
          </cell>
          <cell r="J27">
            <v>2588</v>
          </cell>
          <cell r="K27">
            <v>2588</v>
          </cell>
          <cell r="L27">
            <v>228761.54</v>
          </cell>
          <cell r="M27">
            <v>521644.08</v>
          </cell>
          <cell r="N27">
            <v>609407.98</v>
          </cell>
          <cell r="O27">
            <v>1359813.6</v>
          </cell>
          <cell r="P27">
            <v>664509.17000000004</v>
          </cell>
          <cell r="Q27">
            <v>672291.72</v>
          </cell>
          <cell r="S27">
            <v>1336800.8900000001</v>
          </cell>
          <cell r="W27">
            <v>0</v>
          </cell>
          <cell r="X27">
            <v>2699202.49</v>
          </cell>
          <cell r="AA27">
            <v>0</v>
          </cell>
          <cell r="AB27">
            <v>2699202.49</v>
          </cell>
          <cell r="AE27">
            <v>140</v>
          </cell>
          <cell r="AF27">
            <v>2</v>
          </cell>
          <cell r="AG27" t="str">
            <v>REC.IMP.S/TENENCIA LHE AUTOS PASEJEROS</v>
          </cell>
          <cell r="AH27">
            <v>672291.72</v>
          </cell>
          <cell r="AI27">
            <v>2699202.49</v>
          </cell>
        </row>
        <row r="28">
          <cell r="A28">
            <v>14003</v>
          </cell>
          <cell r="B28">
            <v>12103</v>
          </cell>
          <cell r="C28" t="str">
            <v>41121-1-003</v>
          </cell>
          <cell r="D28">
            <v>14003</v>
          </cell>
          <cell r="E28">
            <v>140</v>
          </cell>
          <cell r="F28">
            <v>3</v>
          </cell>
          <cell r="G28" t="str">
            <v>ACTUALIZACION IST LHE AUTOS PASAJEROS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W28">
            <v>0</v>
          </cell>
          <cell r="X28">
            <v>0</v>
          </cell>
          <cell r="AA28">
            <v>0</v>
          </cell>
          <cell r="AB28">
            <v>0</v>
          </cell>
          <cell r="AE28">
            <v>140</v>
          </cell>
          <cell r="AF28">
            <v>3</v>
          </cell>
          <cell r="AG28" t="str">
            <v>ACTUALIZACION IST LHE AUTOS PASAJEROS</v>
          </cell>
          <cell r="AH28">
            <v>0</v>
          </cell>
          <cell r="AI28">
            <v>0</v>
          </cell>
        </row>
        <row r="29">
          <cell r="A29">
            <v>14004</v>
          </cell>
          <cell r="B29">
            <v>12104</v>
          </cell>
          <cell r="C29" t="str">
            <v>41121-1-004</v>
          </cell>
          <cell r="D29">
            <v>14004</v>
          </cell>
          <cell r="E29">
            <v>140</v>
          </cell>
          <cell r="F29">
            <v>4</v>
          </cell>
          <cell r="G29" t="str">
            <v>IMP.S/TENENCIA LHE AUTOS PASAJEROS REZ.</v>
          </cell>
          <cell r="H29">
            <v>6510922.2999999998</v>
          </cell>
          <cell r="I29">
            <v>6758745</v>
          </cell>
          <cell r="J29">
            <v>5381676</v>
          </cell>
          <cell r="K29">
            <v>18651343.300000001</v>
          </cell>
          <cell r="L29">
            <v>5070822</v>
          </cell>
          <cell r="M29">
            <v>7247449</v>
          </cell>
          <cell r="N29">
            <v>2885161</v>
          </cell>
          <cell r="O29">
            <v>15203432</v>
          </cell>
          <cell r="P29">
            <v>2783902</v>
          </cell>
          <cell r="Q29">
            <v>2303350</v>
          </cell>
          <cell r="S29">
            <v>5087252</v>
          </cell>
          <cell r="W29">
            <v>0</v>
          </cell>
          <cell r="X29">
            <v>38942027.299999997</v>
          </cell>
          <cell r="AA29">
            <v>0</v>
          </cell>
          <cell r="AB29">
            <v>38942027.299999997</v>
          </cell>
          <cell r="AE29">
            <v>140</v>
          </cell>
          <cell r="AF29">
            <v>4</v>
          </cell>
          <cell r="AG29" t="str">
            <v>IMP.S/TENENCIA LHE AUTOS PASAJEROS REZ.</v>
          </cell>
          <cell r="AH29">
            <v>2303350</v>
          </cell>
          <cell r="AI29">
            <v>38942027.299999997</v>
          </cell>
        </row>
        <row r="30">
          <cell r="A30">
            <v>14005</v>
          </cell>
          <cell r="B30">
            <v>17402</v>
          </cell>
          <cell r="C30" t="str">
            <v>41171-4-002</v>
          </cell>
          <cell r="D30">
            <v>14005</v>
          </cell>
          <cell r="E30">
            <v>140</v>
          </cell>
          <cell r="F30">
            <v>5</v>
          </cell>
          <cell r="G30" t="str">
            <v>RECARGOS IST LHE AUTOS PASAJEROS REZAGO</v>
          </cell>
          <cell r="H30">
            <v>469379.24</v>
          </cell>
          <cell r="I30">
            <v>616943.96</v>
          </cell>
          <cell r="J30">
            <v>567352.71</v>
          </cell>
          <cell r="K30">
            <v>1653675.91</v>
          </cell>
          <cell r="L30">
            <v>612454</v>
          </cell>
          <cell r="M30">
            <v>473547.58</v>
          </cell>
          <cell r="N30">
            <v>396080</v>
          </cell>
          <cell r="O30">
            <v>1482081.58</v>
          </cell>
          <cell r="P30">
            <v>388499</v>
          </cell>
          <cell r="Q30">
            <v>335988.26</v>
          </cell>
          <cell r="S30">
            <v>724487.26</v>
          </cell>
          <cell r="W30">
            <v>0</v>
          </cell>
          <cell r="X30">
            <v>3860244.75</v>
          </cell>
          <cell r="AA30">
            <v>0</v>
          </cell>
          <cell r="AB30">
            <v>3860244.75</v>
          </cell>
          <cell r="AE30">
            <v>140</v>
          </cell>
          <cell r="AF30">
            <v>5</v>
          </cell>
          <cell r="AG30" t="str">
            <v>RECARGOS IST LHE AUTOS PASAJEROS REZAGO</v>
          </cell>
          <cell r="AH30">
            <v>335988.26</v>
          </cell>
          <cell r="AI30">
            <v>3860244.75</v>
          </cell>
        </row>
        <row r="31">
          <cell r="A31">
            <v>14006</v>
          </cell>
          <cell r="B31">
            <v>12106</v>
          </cell>
          <cell r="C31" t="str">
            <v>41121-1-006</v>
          </cell>
          <cell r="D31">
            <v>14006</v>
          </cell>
          <cell r="E31">
            <v>140</v>
          </cell>
          <cell r="F31">
            <v>6</v>
          </cell>
          <cell r="G31" t="str">
            <v>ACT.IST LHE AUTOS PASAJEROS REZAGO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140</v>
          </cell>
          <cell r="AF31">
            <v>6</v>
          </cell>
          <cell r="AG31" t="str">
            <v>ACT.IST LHE AUTOS PASAJEROS REZAGO</v>
          </cell>
          <cell r="AH31">
            <v>0</v>
          </cell>
          <cell r="AI31">
            <v>0</v>
          </cell>
        </row>
        <row r="32">
          <cell r="A32">
            <v>14007</v>
          </cell>
          <cell r="B32">
            <v>17403</v>
          </cell>
          <cell r="C32" t="str">
            <v>41171-4-003</v>
          </cell>
          <cell r="D32">
            <v>14007</v>
          </cell>
          <cell r="E32">
            <v>140</v>
          </cell>
          <cell r="F32">
            <v>7</v>
          </cell>
          <cell r="G32" t="str">
            <v>MULTAS IST LHE AUTOS PASAJEROS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140</v>
          </cell>
          <cell r="AF32">
            <v>7</v>
          </cell>
          <cell r="AG32" t="str">
            <v>MULTAS IST LHE AUTOS PASAJEROS</v>
          </cell>
          <cell r="AH32">
            <v>0</v>
          </cell>
          <cell r="AI32">
            <v>0</v>
          </cell>
        </row>
        <row r="33">
          <cell r="A33">
            <v>14008</v>
          </cell>
          <cell r="B33">
            <v>17404</v>
          </cell>
          <cell r="C33" t="str">
            <v>41171-4-004</v>
          </cell>
          <cell r="D33">
            <v>14008</v>
          </cell>
          <cell r="E33">
            <v>140</v>
          </cell>
          <cell r="F33">
            <v>8</v>
          </cell>
          <cell r="G33" t="str">
            <v>MULTAS IST LHE AUTOS PASAJEROS REZAGO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W33">
            <v>0</v>
          </cell>
          <cell r="X33">
            <v>0</v>
          </cell>
          <cell r="AA33">
            <v>0</v>
          </cell>
          <cell r="AB33">
            <v>0</v>
          </cell>
          <cell r="AE33">
            <v>140</v>
          </cell>
          <cell r="AF33">
            <v>8</v>
          </cell>
          <cell r="AG33" t="str">
            <v>MULTAS IST LHE AUTOS PASAJEROS REZAGO</v>
          </cell>
          <cell r="AH33">
            <v>0</v>
          </cell>
          <cell r="AI33">
            <v>0</v>
          </cell>
        </row>
        <row r="34">
          <cell r="A34">
            <v>14009</v>
          </cell>
          <cell r="B34">
            <v>17405</v>
          </cell>
          <cell r="C34" t="str">
            <v>41171-4-005</v>
          </cell>
          <cell r="D34">
            <v>14009</v>
          </cell>
          <cell r="E34">
            <v>140</v>
          </cell>
          <cell r="F34">
            <v>9</v>
          </cell>
          <cell r="G34" t="str">
            <v>GASTOS DE EJEC.IST LHE AUTOS PASAJEROS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E34">
            <v>140</v>
          </cell>
          <cell r="AF34">
            <v>9</v>
          </cell>
          <cell r="AG34" t="str">
            <v>GASTOS DE EJEC.IST LHE AUTOS PASAJEROS</v>
          </cell>
          <cell r="AH34">
            <v>0</v>
          </cell>
          <cell r="AI34">
            <v>0</v>
          </cell>
        </row>
        <row r="35">
          <cell r="A35">
            <v>14010</v>
          </cell>
          <cell r="B35">
            <v>17406</v>
          </cell>
          <cell r="C35" t="str">
            <v>41171-4-006</v>
          </cell>
          <cell r="D35">
            <v>14010</v>
          </cell>
          <cell r="E35">
            <v>140</v>
          </cell>
          <cell r="F35">
            <v>10</v>
          </cell>
          <cell r="G35" t="str">
            <v>GASTOS D/EJE.IST LHE AUTOS PASAJEROS REZ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E35">
            <v>140</v>
          </cell>
          <cell r="AF35">
            <v>10</v>
          </cell>
          <cell r="AG35" t="str">
            <v>GASTOS D/EJE.IST LHE AUTOS PASAJEROS REZ</v>
          </cell>
          <cell r="AH35">
            <v>0</v>
          </cell>
          <cell r="AI35">
            <v>0</v>
          </cell>
        </row>
        <row r="36">
          <cell r="A36">
            <v>14011</v>
          </cell>
          <cell r="B36">
            <v>12111</v>
          </cell>
          <cell r="C36" t="str">
            <v>41121-1-011</v>
          </cell>
          <cell r="D36">
            <v>14011</v>
          </cell>
          <cell r="E36">
            <v>140</v>
          </cell>
          <cell r="F36">
            <v>11</v>
          </cell>
          <cell r="G36" t="str">
            <v>IMP.S/TENENCIA LHE AUTOS CARGA</v>
          </cell>
          <cell r="H36">
            <v>6674614</v>
          </cell>
          <cell r="I36">
            <v>12362054</v>
          </cell>
          <cell r="J36">
            <v>5150598</v>
          </cell>
          <cell r="K36">
            <v>24187266</v>
          </cell>
          <cell r="L36">
            <v>4490957</v>
          </cell>
          <cell r="M36">
            <v>2756488</v>
          </cell>
          <cell r="N36">
            <v>2716760</v>
          </cell>
          <cell r="O36">
            <v>9964205</v>
          </cell>
          <cell r="P36">
            <v>1772215</v>
          </cell>
          <cell r="Q36">
            <v>1313782</v>
          </cell>
          <cell r="S36">
            <v>3085997</v>
          </cell>
          <cell r="W36">
            <v>0</v>
          </cell>
          <cell r="X36">
            <v>37237468</v>
          </cell>
          <cell r="AA36">
            <v>0</v>
          </cell>
          <cell r="AB36">
            <v>37237468</v>
          </cell>
          <cell r="AE36">
            <v>140</v>
          </cell>
          <cell r="AF36">
            <v>11</v>
          </cell>
          <cell r="AG36" t="str">
            <v>IMP.S/TENENCIA LHE AUTOS CARGA</v>
          </cell>
          <cell r="AH36">
            <v>1313782</v>
          </cell>
          <cell r="AI36">
            <v>37237468</v>
          </cell>
        </row>
        <row r="37">
          <cell r="A37">
            <v>14012</v>
          </cell>
          <cell r="B37">
            <v>17407</v>
          </cell>
          <cell r="C37" t="str">
            <v>41171-4-007</v>
          </cell>
          <cell r="D37">
            <v>14012</v>
          </cell>
          <cell r="E37">
            <v>140</v>
          </cell>
          <cell r="F37">
            <v>12</v>
          </cell>
          <cell r="G37" t="str">
            <v>RECARGOS IST LHE AUTOS CARGA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10657.88</v>
          </cell>
          <cell r="M37">
            <v>33301.519999999997</v>
          </cell>
          <cell r="N37">
            <v>62696.49</v>
          </cell>
          <cell r="O37">
            <v>106655.88999999998</v>
          </cell>
          <cell r="P37">
            <v>52446.27</v>
          </cell>
          <cell r="Q37">
            <v>41206.17</v>
          </cell>
          <cell r="S37">
            <v>93652.44</v>
          </cell>
          <cell r="W37">
            <v>0</v>
          </cell>
          <cell r="X37">
            <v>200308.33</v>
          </cell>
          <cell r="AA37">
            <v>0</v>
          </cell>
          <cell r="AB37">
            <v>200308.33</v>
          </cell>
          <cell r="AE37">
            <v>140</v>
          </cell>
          <cell r="AF37">
            <v>12</v>
          </cell>
          <cell r="AG37" t="str">
            <v>RECARGOS IST LHE AUTOS CARGA</v>
          </cell>
          <cell r="AH37">
            <v>41206.17</v>
          </cell>
          <cell r="AI37">
            <v>200308.33</v>
          </cell>
        </row>
        <row r="38">
          <cell r="A38">
            <v>14013</v>
          </cell>
          <cell r="B38">
            <v>12113</v>
          </cell>
          <cell r="C38" t="str">
            <v>41121-1-013</v>
          </cell>
          <cell r="D38">
            <v>14013</v>
          </cell>
          <cell r="E38">
            <v>140</v>
          </cell>
          <cell r="F38">
            <v>13</v>
          </cell>
          <cell r="G38" t="str">
            <v>ACTUALIZACION IST LHE AUTOS CARGA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E38">
            <v>140</v>
          </cell>
          <cell r="AF38">
            <v>13</v>
          </cell>
          <cell r="AG38" t="str">
            <v>ACTUALIZACION IST LHE AUTOS CARGA</v>
          </cell>
          <cell r="AH38">
            <v>0</v>
          </cell>
          <cell r="AI38">
            <v>0</v>
          </cell>
        </row>
        <row r="39">
          <cell r="A39">
            <v>14014</v>
          </cell>
          <cell r="B39">
            <v>12114</v>
          </cell>
          <cell r="C39" t="str">
            <v>41121-1-014</v>
          </cell>
          <cell r="D39">
            <v>14014</v>
          </cell>
          <cell r="E39">
            <v>140</v>
          </cell>
          <cell r="F39">
            <v>14</v>
          </cell>
          <cell r="G39" t="str">
            <v>IMP.S/TENENCIA LHE AUTOS CARGA REZAGO</v>
          </cell>
          <cell r="H39">
            <v>408544</v>
          </cell>
          <cell r="I39">
            <v>910579.1</v>
          </cell>
          <cell r="J39">
            <v>551220.96</v>
          </cell>
          <cell r="K39">
            <v>1870344.06</v>
          </cell>
          <cell r="L39">
            <v>174484.43</v>
          </cell>
          <cell r="M39">
            <v>251370.4</v>
          </cell>
          <cell r="N39">
            <v>257522.28</v>
          </cell>
          <cell r="O39">
            <v>683377.11</v>
          </cell>
          <cell r="P39">
            <v>293074.17</v>
          </cell>
          <cell r="Q39">
            <v>244971.99</v>
          </cell>
          <cell r="S39">
            <v>538046.15999999992</v>
          </cell>
          <cell r="W39">
            <v>0</v>
          </cell>
          <cell r="X39">
            <v>3091767.33</v>
          </cell>
          <cell r="AA39">
            <v>0</v>
          </cell>
          <cell r="AB39">
            <v>3091767.33</v>
          </cell>
          <cell r="AE39">
            <v>140</v>
          </cell>
          <cell r="AF39">
            <v>14</v>
          </cell>
          <cell r="AG39" t="str">
            <v>IMP.S/TENENCIA LHE AUTOS CARGA REZAGO</v>
          </cell>
          <cell r="AH39">
            <v>244971.99</v>
          </cell>
          <cell r="AI39">
            <v>3091767.33</v>
          </cell>
        </row>
        <row r="40">
          <cell r="A40">
            <v>14015</v>
          </cell>
          <cell r="B40">
            <v>17408</v>
          </cell>
          <cell r="C40" t="str">
            <v>41171-4-008</v>
          </cell>
          <cell r="D40">
            <v>14015</v>
          </cell>
          <cell r="E40">
            <v>140</v>
          </cell>
          <cell r="F40">
            <v>15</v>
          </cell>
          <cell r="G40" t="str">
            <v>RECARGOS IST LHE AUTOS CARGA REZAGO</v>
          </cell>
          <cell r="H40">
            <v>28459</v>
          </cell>
          <cell r="I40">
            <v>59243.55</v>
          </cell>
          <cell r="J40">
            <v>68103.87</v>
          </cell>
          <cell r="K40">
            <v>155806.41999999998</v>
          </cell>
          <cell r="L40">
            <v>59389.4</v>
          </cell>
          <cell r="M40">
            <v>76962.37</v>
          </cell>
          <cell r="N40">
            <v>62772.81</v>
          </cell>
          <cell r="O40">
            <v>199124.58</v>
          </cell>
          <cell r="P40">
            <v>63672.959999999999</v>
          </cell>
          <cell r="Q40">
            <v>53559.07</v>
          </cell>
          <cell r="S40">
            <v>117232.03</v>
          </cell>
          <cell r="W40">
            <v>0</v>
          </cell>
          <cell r="X40">
            <v>472163.02999999997</v>
          </cell>
          <cell r="AA40">
            <v>0</v>
          </cell>
          <cell r="AB40">
            <v>472163.03</v>
          </cell>
          <cell r="AE40">
            <v>140</v>
          </cell>
          <cell r="AF40">
            <v>15</v>
          </cell>
          <cell r="AG40" t="str">
            <v>RECARGOS IST LHE AUTOS CARGA REZAGO</v>
          </cell>
          <cell r="AH40">
            <v>53559.07</v>
          </cell>
          <cell r="AI40">
            <v>472163.03</v>
          </cell>
        </row>
        <row r="41">
          <cell r="A41">
            <v>14016</v>
          </cell>
          <cell r="B41">
            <v>12116</v>
          </cell>
          <cell r="C41" t="str">
            <v>41121-1-016</v>
          </cell>
          <cell r="D41">
            <v>14016</v>
          </cell>
          <cell r="E41">
            <v>140</v>
          </cell>
          <cell r="F41">
            <v>16</v>
          </cell>
          <cell r="G41" t="str">
            <v>ACTUALIZACION IST LHE AUTOS CARGA REZAGO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W41">
            <v>0</v>
          </cell>
          <cell r="X41">
            <v>0</v>
          </cell>
          <cell r="AA41">
            <v>0</v>
          </cell>
          <cell r="AB41">
            <v>0</v>
          </cell>
          <cell r="AE41">
            <v>140</v>
          </cell>
          <cell r="AF41">
            <v>16</v>
          </cell>
          <cell r="AG41" t="str">
            <v>ACTUALIZACION IST LHE AUTOS CARGA REZAGO</v>
          </cell>
          <cell r="AH41">
            <v>0</v>
          </cell>
          <cell r="AI41">
            <v>0</v>
          </cell>
        </row>
        <row r="42">
          <cell r="A42">
            <v>14017</v>
          </cell>
          <cell r="B42">
            <v>17409</v>
          </cell>
          <cell r="C42" t="str">
            <v>41171-4-009</v>
          </cell>
          <cell r="D42">
            <v>14017</v>
          </cell>
          <cell r="E42">
            <v>140</v>
          </cell>
          <cell r="F42">
            <v>17</v>
          </cell>
          <cell r="G42" t="str">
            <v>MULTAS IST LHE AUTOS CARGA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W42">
            <v>0</v>
          </cell>
          <cell r="X42">
            <v>0</v>
          </cell>
          <cell r="AA42">
            <v>0</v>
          </cell>
          <cell r="AB42">
            <v>0</v>
          </cell>
          <cell r="AE42">
            <v>140</v>
          </cell>
          <cell r="AF42">
            <v>17</v>
          </cell>
          <cell r="AG42" t="str">
            <v>MULTAS IST LHE AUTOS CARGA</v>
          </cell>
          <cell r="AH42">
            <v>0</v>
          </cell>
          <cell r="AI42">
            <v>0</v>
          </cell>
        </row>
        <row r="43">
          <cell r="A43">
            <v>14018</v>
          </cell>
          <cell r="B43">
            <v>17410</v>
          </cell>
          <cell r="C43" t="str">
            <v>41171-4-010</v>
          </cell>
          <cell r="D43">
            <v>14018</v>
          </cell>
          <cell r="E43">
            <v>140</v>
          </cell>
          <cell r="F43">
            <v>18</v>
          </cell>
          <cell r="G43" t="str">
            <v>MULTAS IST LHE AUTOS CARGA REZAGO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W43">
            <v>0</v>
          </cell>
          <cell r="X43">
            <v>0</v>
          </cell>
          <cell r="AA43">
            <v>0</v>
          </cell>
          <cell r="AB43">
            <v>0</v>
          </cell>
          <cell r="AE43">
            <v>140</v>
          </cell>
          <cell r="AF43">
            <v>18</v>
          </cell>
          <cell r="AG43" t="str">
            <v>MULTAS IST LHE AUTOS CARGA REZAGO</v>
          </cell>
          <cell r="AH43">
            <v>0</v>
          </cell>
          <cell r="AI43">
            <v>0</v>
          </cell>
        </row>
        <row r="44">
          <cell r="A44">
            <v>14019</v>
          </cell>
          <cell r="B44">
            <v>17411</v>
          </cell>
          <cell r="C44" t="str">
            <v>41171-4-011</v>
          </cell>
          <cell r="D44">
            <v>14019</v>
          </cell>
          <cell r="E44">
            <v>140</v>
          </cell>
          <cell r="F44">
            <v>19</v>
          </cell>
          <cell r="G44" t="str">
            <v>GASTOS DE EJECUCION IST LHE AUTOS CARGA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E44">
            <v>140</v>
          </cell>
          <cell r="AF44">
            <v>19</v>
          </cell>
          <cell r="AG44" t="str">
            <v>GASTOS DE EJECUCION IST LHE AUTOS CARGA</v>
          </cell>
          <cell r="AH44">
            <v>0</v>
          </cell>
          <cell r="AI44">
            <v>0</v>
          </cell>
        </row>
        <row r="45">
          <cell r="A45">
            <v>14020</v>
          </cell>
          <cell r="B45">
            <v>17412</v>
          </cell>
          <cell r="C45" t="str">
            <v>41171-4-012</v>
          </cell>
          <cell r="D45">
            <v>14020</v>
          </cell>
          <cell r="E45">
            <v>140</v>
          </cell>
          <cell r="F45">
            <v>20</v>
          </cell>
          <cell r="G45" t="str">
            <v>GASTOS DE EJEC.IST LHE AUTOS CARGA REZ.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W45">
            <v>0</v>
          </cell>
          <cell r="X45">
            <v>0</v>
          </cell>
          <cell r="AA45">
            <v>0</v>
          </cell>
          <cell r="AB45">
            <v>0</v>
          </cell>
          <cell r="AE45">
            <v>140</v>
          </cell>
          <cell r="AF45">
            <v>20</v>
          </cell>
          <cell r="AG45" t="str">
            <v>GASTOS DE EJEC.IST LHE AUTOS CARGA REZ.</v>
          </cell>
          <cell r="AH45">
            <v>0</v>
          </cell>
          <cell r="AI45">
            <v>0</v>
          </cell>
        </row>
        <row r="46">
          <cell r="A46">
            <v>14021</v>
          </cell>
          <cell r="B46">
            <v>12121</v>
          </cell>
          <cell r="C46" t="str">
            <v>41121-1-021</v>
          </cell>
          <cell r="D46">
            <v>14021</v>
          </cell>
          <cell r="E46">
            <v>140</v>
          </cell>
          <cell r="F46">
            <v>21</v>
          </cell>
          <cell r="G46" t="str">
            <v>IMP.S/TENENCIA LHE MOTOCICLETAS</v>
          </cell>
          <cell r="H46">
            <v>1105786</v>
          </cell>
          <cell r="I46">
            <v>1889492</v>
          </cell>
          <cell r="J46">
            <v>1774543</v>
          </cell>
          <cell r="K46">
            <v>4769821</v>
          </cell>
          <cell r="L46">
            <v>1122502</v>
          </cell>
          <cell r="M46">
            <v>739214</v>
          </cell>
          <cell r="N46">
            <v>574919</v>
          </cell>
          <cell r="O46">
            <v>2436635</v>
          </cell>
          <cell r="P46">
            <v>455801</v>
          </cell>
          <cell r="Q46">
            <v>394699</v>
          </cell>
          <cell r="S46">
            <v>850500</v>
          </cell>
          <cell r="W46">
            <v>0</v>
          </cell>
          <cell r="X46">
            <v>8056956</v>
          </cell>
          <cell r="AA46">
            <v>0</v>
          </cell>
          <cell r="AB46">
            <v>8056956</v>
          </cell>
          <cell r="AE46">
            <v>140</v>
          </cell>
          <cell r="AF46">
            <v>21</v>
          </cell>
          <cell r="AG46" t="str">
            <v>IMP.S/TENENCIA LHE MOTOCICLETAS</v>
          </cell>
          <cell r="AH46">
            <v>394699</v>
          </cell>
          <cell r="AI46">
            <v>8056956</v>
          </cell>
        </row>
        <row r="47">
          <cell r="A47">
            <v>14022</v>
          </cell>
          <cell r="B47">
            <v>17413</v>
          </cell>
          <cell r="C47" t="str">
            <v>41171-4-013</v>
          </cell>
          <cell r="D47">
            <v>14022</v>
          </cell>
          <cell r="E47">
            <v>140</v>
          </cell>
          <cell r="F47">
            <v>22</v>
          </cell>
          <cell r="G47" t="str">
            <v>RECARGOS IST LHE MOTOCICLETAS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1411</v>
          </cell>
          <cell r="M47">
            <v>4562.22</v>
          </cell>
          <cell r="N47">
            <v>7785.91</v>
          </cell>
          <cell r="O47">
            <v>13759.130000000001</v>
          </cell>
          <cell r="P47">
            <v>6603</v>
          </cell>
          <cell r="Q47">
            <v>8066</v>
          </cell>
          <cell r="S47">
            <v>14669</v>
          </cell>
          <cell r="W47">
            <v>0</v>
          </cell>
          <cell r="X47">
            <v>28428.13</v>
          </cell>
          <cell r="AA47">
            <v>0</v>
          </cell>
          <cell r="AB47">
            <v>28428.13</v>
          </cell>
          <cell r="AE47">
            <v>140</v>
          </cell>
          <cell r="AF47">
            <v>22</v>
          </cell>
          <cell r="AG47" t="str">
            <v>RECARGOS IST LHE MOTOCICLETAS</v>
          </cell>
          <cell r="AH47">
            <v>8066</v>
          </cell>
          <cell r="AI47">
            <v>28428.13</v>
          </cell>
        </row>
        <row r="48">
          <cell r="A48">
            <v>14023</v>
          </cell>
          <cell r="B48">
            <v>12123</v>
          </cell>
          <cell r="C48" t="str">
            <v>41121-1-023</v>
          </cell>
          <cell r="D48">
            <v>14023</v>
          </cell>
          <cell r="E48">
            <v>140</v>
          </cell>
          <cell r="F48">
            <v>23</v>
          </cell>
          <cell r="G48" t="str">
            <v>ACTUALIZACION IST LHE MOTOCICLETAS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E48">
            <v>140</v>
          </cell>
          <cell r="AF48">
            <v>23</v>
          </cell>
          <cell r="AG48" t="str">
            <v>ACTUALIZACION IST LHE MOTOCICLETAS</v>
          </cell>
          <cell r="AH48">
            <v>0</v>
          </cell>
          <cell r="AI48">
            <v>0</v>
          </cell>
        </row>
        <row r="49">
          <cell r="A49">
            <v>14024</v>
          </cell>
          <cell r="B49">
            <v>17414</v>
          </cell>
          <cell r="C49" t="str">
            <v>41171-4-014</v>
          </cell>
          <cell r="D49">
            <v>14024</v>
          </cell>
          <cell r="E49">
            <v>140</v>
          </cell>
          <cell r="F49">
            <v>24</v>
          </cell>
          <cell r="G49" t="str">
            <v>GASTOS DE EJECUCION IST LHE MOTOCICLETAS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E49">
            <v>140</v>
          </cell>
          <cell r="AF49">
            <v>24</v>
          </cell>
          <cell r="AG49" t="str">
            <v>GASTOS DE EJECUCION IST LHE MOTOCICLETAS</v>
          </cell>
          <cell r="AH49">
            <v>0</v>
          </cell>
          <cell r="AI49">
            <v>0</v>
          </cell>
        </row>
        <row r="50">
          <cell r="A50">
            <v>14025</v>
          </cell>
          <cell r="B50">
            <v>17415</v>
          </cell>
          <cell r="C50" t="str">
            <v>41171-4-015</v>
          </cell>
          <cell r="D50">
            <v>14025</v>
          </cell>
          <cell r="E50">
            <v>140</v>
          </cell>
          <cell r="F50">
            <v>25</v>
          </cell>
          <cell r="G50" t="str">
            <v>MULTAS IST LHE MOTOCICLETAS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E50">
            <v>140</v>
          </cell>
          <cell r="AF50">
            <v>25</v>
          </cell>
          <cell r="AG50" t="str">
            <v>MULTAS IST LHE MOTOCICLETAS</v>
          </cell>
          <cell r="AH50">
            <v>0</v>
          </cell>
          <cell r="AI50">
            <v>0</v>
          </cell>
        </row>
        <row r="51">
          <cell r="A51">
            <v>14026</v>
          </cell>
          <cell r="B51">
            <v>12126</v>
          </cell>
          <cell r="C51" t="str">
            <v>41121-1-026</v>
          </cell>
          <cell r="D51">
            <v>14026</v>
          </cell>
          <cell r="E51">
            <v>140</v>
          </cell>
          <cell r="F51">
            <v>26</v>
          </cell>
          <cell r="G51" t="str">
            <v>IMP.S/TENENCIA LHE MOTOCICLETAS REZAGO</v>
          </cell>
          <cell r="H51">
            <v>84820</v>
          </cell>
          <cell r="I51">
            <v>190078</v>
          </cell>
          <cell r="J51">
            <v>199577</v>
          </cell>
          <cell r="K51">
            <v>474475</v>
          </cell>
          <cell r="L51">
            <v>173678</v>
          </cell>
          <cell r="M51">
            <v>122908</v>
          </cell>
          <cell r="N51">
            <v>110631</v>
          </cell>
          <cell r="O51">
            <v>407217</v>
          </cell>
          <cell r="P51">
            <v>85982</v>
          </cell>
          <cell r="Q51">
            <v>78448</v>
          </cell>
          <cell r="S51">
            <v>164430</v>
          </cell>
          <cell r="W51">
            <v>0</v>
          </cell>
          <cell r="X51">
            <v>1046122</v>
          </cell>
          <cell r="AA51">
            <v>0</v>
          </cell>
          <cell r="AB51">
            <v>1046122</v>
          </cell>
          <cell r="AE51">
            <v>140</v>
          </cell>
          <cell r="AF51">
            <v>26</v>
          </cell>
          <cell r="AG51" t="str">
            <v>IMP.S/TENENCIA LHE MOTOCICLETAS REZAGO</v>
          </cell>
          <cell r="AH51">
            <v>78448</v>
          </cell>
          <cell r="AI51">
            <v>1046122</v>
          </cell>
        </row>
        <row r="52">
          <cell r="A52">
            <v>14027</v>
          </cell>
          <cell r="B52">
            <v>17416</v>
          </cell>
          <cell r="C52" t="str">
            <v>41171-4-016</v>
          </cell>
          <cell r="D52">
            <v>14027</v>
          </cell>
          <cell r="E52">
            <v>140</v>
          </cell>
          <cell r="F52">
            <v>27</v>
          </cell>
          <cell r="G52" t="str">
            <v>RECARGOS IST LHE MOTOCICLETAS REZAGO</v>
          </cell>
          <cell r="H52">
            <v>7557</v>
          </cell>
          <cell r="I52">
            <v>15849</v>
          </cell>
          <cell r="J52">
            <v>17342</v>
          </cell>
          <cell r="K52">
            <v>40748</v>
          </cell>
          <cell r="L52">
            <v>14970</v>
          </cell>
          <cell r="M52">
            <v>11412</v>
          </cell>
          <cell r="N52">
            <v>11525</v>
          </cell>
          <cell r="O52">
            <v>37907</v>
          </cell>
          <cell r="P52">
            <v>9478</v>
          </cell>
          <cell r="Q52">
            <v>11197</v>
          </cell>
          <cell r="S52">
            <v>20675</v>
          </cell>
          <cell r="W52">
            <v>0</v>
          </cell>
          <cell r="X52">
            <v>99330</v>
          </cell>
          <cell r="AA52">
            <v>0</v>
          </cell>
          <cell r="AB52">
            <v>99330</v>
          </cell>
          <cell r="AE52">
            <v>140</v>
          </cell>
          <cell r="AF52">
            <v>27</v>
          </cell>
          <cell r="AG52" t="str">
            <v>RECARGOS IST LHE MOTOCICLETAS REZAGO</v>
          </cell>
          <cell r="AH52">
            <v>11197</v>
          </cell>
          <cell r="AI52">
            <v>99330</v>
          </cell>
        </row>
        <row r="53">
          <cell r="A53">
            <v>14028</v>
          </cell>
          <cell r="B53">
            <v>12128</v>
          </cell>
          <cell r="C53" t="str">
            <v>41121-1-028</v>
          </cell>
          <cell r="D53">
            <v>14028</v>
          </cell>
          <cell r="E53">
            <v>140</v>
          </cell>
          <cell r="F53">
            <v>28</v>
          </cell>
          <cell r="G53" t="str">
            <v>ACTUALIZACION IST LHE MOTOCICLETAS REZ.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E53">
            <v>140</v>
          </cell>
          <cell r="AF53">
            <v>28</v>
          </cell>
          <cell r="AG53" t="str">
            <v>ACTUALIZACION IST LHE MOTOCICLETAS REZ.</v>
          </cell>
          <cell r="AH53">
            <v>0</v>
          </cell>
          <cell r="AI53">
            <v>0</v>
          </cell>
        </row>
        <row r="54">
          <cell r="A54">
            <v>14029</v>
          </cell>
          <cell r="B54">
            <v>17417</v>
          </cell>
          <cell r="C54" t="str">
            <v>41171-4-017</v>
          </cell>
          <cell r="D54">
            <v>14029</v>
          </cell>
          <cell r="E54">
            <v>140</v>
          </cell>
          <cell r="F54">
            <v>29</v>
          </cell>
          <cell r="G54" t="str">
            <v>GASTOS DE EJEC.IST LHE MOTOCICLETAS REZ.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E54">
            <v>140</v>
          </cell>
          <cell r="AF54">
            <v>29</v>
          </cell>
          <cell r="AG54" t="str">
            <v>GASTOS DE EJEC.IST LHE MOTOCICLETAS REZ.</v>
          </cell>
          <cell r="AH54">
            <v>0</v>
          </cell>
          <cell r="AI54">
            <v>0</v>
          </cell>
        </row>
        <row r="55">
          <cell r="A55">
            <v>14030</v>
          </cell>
          <cell r="B55">
            <v>17418</v>
          </cell>
          <cell r="C55" t="str">
            <v>41171-4-018</v>
          </cell>
          <cell r="D55">
            <v>14030</v>
          </cell>
          <cell r="E55">
            <v>140</v>
          </cell>
          <cell r="F55">
            <v>30</v>
          </cell>
          <cell r="G55" t="str">
            <v>MULTAS IST LHE MOTOCICLETAS REZAGO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W55">
            <v>0</v>
          </cell>
          <cell r="X55">
            <v>0</v>
          </cell>
          <cell r="AA55">
            <v>0</v>
          </cell>
          <cell r="AB55">
            <v>0</v>
          </cell>
          <cell r="AE55">
            <v>140</v>
          </cell>
          <cell r="AF55">
            <v>30</v>
          </cell>
          <cell r="AG55" t="str">
            <v>MULTAS IST LHE MOTOCICLETAS REZAGO</v>
          </cell>
          <cell r="AH55">
            <v>0</v>
          </cell>
          <cell r="AI55">
            <v>0</v>
          </cell>
        </row>
        <row r="56">
          <cell r="A56">
            <v>14031</v>
          </cell>
          <cell r="B56">
            <v>12131</v>
          </cell>
          <cell r="C56" t="str">
            <v>41121-1-031</v>
          </cell>
          <cell r="D56">
            <v>14031</v>
          </cell>
          <cell r="E56">
            <v>140</v>
          </cell>
          <cell r="F56">
            <v>31</v>
          </cell>
          <cell r="G56" t="str">
            <v>IMP.S/TENENCIA LHE AERONAVES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E56">
            <v>140</v>
          </cell>
          <cell r="AF56">
            <v>31</v>
          </cell>
          <cell r="AG56" t="str">
            <v>IMP.S/TENENCIA LHE AERONAVES</v>
          </cell>
          <cell r="AH56">
            <v>0</v>
          </cell>
          <cell r="AI56">
            <v>0</v>
          </cell>
        </row>
        <row r="57">
          <cell r="A57">
            <v>14032</v>
          </cell>
          <cell r="B57">
            <v>17419</v>
          </cell>
          <cell r="C57" t="str">
            <v>41171-4-019</v>
          </cell>
          <cell r="D57">
            <v>14032</v>
          </cell>
          <cell r="E57">
            <v>140</v>
          </cell>
          <cell r="F57">
            <v>32</v>
          </cell>
          <cell r="G57" t="str">
            <v>RECARGOS IST LHE AERONAVES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E57">
            <v>140</v>
          </cell>
          <cell r="AF57">
            <v>32</v>
          </cell>
          <cell r="AG57" t="str">
            <v>RECARGOS IST LHE AERONAVES</v>
          </cell>
          <cell r="AH57">
            <v>0</v>
          </cell>
          <cell r="AI57">
            <v>0</v>
          </cell>
        </row>
        <row r="58">
          <cell r="A58">
            <v>14033</v>
          </cell>
          <cell r="B58">
            <v>12133</v>
          </cell>
          <cell r="C58" t="str">
            <v>41121-1-033</v>
          </cell>
          <cell r="D58">
            <v>14033</v>
          </cell>
          <cell r="E58">
            <v>140</v>
          </cell>
          <cell r="F58">
            <v>33</v>
          </cell>
          <cell r="G58" t="str">
            <v>ACTUALIZACION IST LHE AERONAVES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E58">
            <v>140</v>
          </cell>
          <cell r="AF58">
            <v>33</v>
          </cell>
          <cell r="AG58" t="str">
            <v>ACTUALIZACION IST LHE AERONAVES</v>
          </cell>
          <cell r="AH58">
            <v>0</v>
          </cell>
          <cell r="AI58">
            <v>0</v>
          </cell>
        </row>
        <row r="59">
          <cell r="A59">
            <v>14034</v>
          </cell>
          <cell r="B59">
            <v>12134</v>
          </cell>
          <cell r="C59" t="str">
            <v>41121-1-034</v>
          </cell>
          <cell r="D59">
            <v>14034</v>
          </cell>
          <cell r="E59">
            <v>140</v>
          </cell>
          <cell r="F59">
            <v>34</v>
          </cell>
          <cell r="G59" t="str">
            <v>IMP.S/TENENCIA LHE AERONAVES REZAGO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W59">
            <v>0</v>
          </cell>
          <cell r="X59">
            <v>0</v>
          </cell>
          <cell r="AA59">
            <v>0</v>
          </cell>
          <cell r="AB59">
            <v>0</v>
          </cell>
          <cell r="AE59">
            <v>140</v>
          </cell>
          <cell r="AF59">
            <v>34</v>
          </cell>
          <cell r="AG59" t="str">
            <v>IMP.S/TENENCIA LHE AERONAVES REZAGO</v>
          </cell>
          <cell r="AH59">
            <v>0</v>
          </cell>
          <cell r="AI59">
            <v>0</v>
          </cell>
        </row>
        <row r="60">
          <cell r="A60">
            <v>14035</v>
          </cell>
          <cell r="B60">
            <v>17420</v>
          </cell>
          <cell r="C60" t="str">
            <v>41171-4-020</v>
          </cell>
          <cell r="D60">
            <v>14035</v>
          </cell>
          <cell r="E60">
            <v>140</v>
          </cell>
          <cell r="F60">
            <v>35</v>
          </cell>
          <cell r="G60" t="str">
            <v>RECARGOS IST LHE AERONAVES REZAGO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E60">
            <v>140</v>
          </cell>
          <cell r="AF60">
            <v>35</v>
          </cell>
          <cell r="AG60" t="str">
            <v>RECARGOS IST LHE AERONAVES REZAGO</v>
          </cell>
          <cell r="AH60">
            <v>0</v>
          </cell>
          <cell r="AI60">
            <v>0</v>
          </cell>
        </row>
        <row r="61">
          <cell r="A61">
            <v>14036</v>
          </cell>
          <cell r="B61">
            <v>12136</v>
          </cell>
          <cell r="C61" t="str">
            <v>41121-1-036</v>
          </cell>
          <cell r="D61">
            <v>14036</v>
          </cell>
          <cell r="E61">
            <v>140</v>
          </cell>
          <cell r="F61">
            <v>36</v>
          </cell>
          <cell r="G61" t="str">
            <v>ACTUALIZACION IST LHE AERONAVES REZAGO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W61">
            <v>0</v>
          </cell>
          <cell r="X61">
            <v>0</v>
          </cell>
          <cell r="AA61">
            <v>0</v>
          </cell>
          <cell r="AB61">
            <v>0</v>
          </cell>
          <cell r="AE61">
            <v>140</v>
          </cell>
          <cell r="AF61">
            <v>36</v>
          </cell>
          <cell r="AG61" t="str">
            <v>ACTUALIZACION IST LHE AERONAVES REZAGO</v>
          </cell>
          <cell r="AH61">
            <v>0</v>
          </cell>
          <cell r="AI61">
            <v>0</v>
          </cell>
        </row>
        <row r="62">
          <cell r="A62">
            <v>14037</v>
          </cell>
          <cell r="B62">
            <v>17421</v>
          </cell>
          <cell r="C62" t="str">
            <v>41171-4-021</v>
          </cell>
          <cell r="D62">
            <v>14037</v>
          </cell>
          <cell r="E62">
            <v>140</v>
          </cell>
          <cell r="F62">
            <v>37</v>
          </cell>
          <cell r="G62" t="str">
            <v>MULTAS IST LHE AERONAVES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W62">
            <v>0</v>
          </cell>
          <cell r="X62">
            <v>0</v>
          </cell>
          <cell r="AA62">
            <v>0</v>
          </cell>
          <cell r="AB62">
            <v>0</v>
          </cell>
          <cell r="AE62">
            <v>140</v>
          </cell>
          <cell r="AF62">
            <v>37</v>
          </cell>
          <cell r="AG62" t="str">
            <v>MULTAS IST LHE AERONAVES</v>
          </cell>
          <cell r="AH62">
            <v>0</v>
          </cell>
          <cell r="AI62">
            <v>0</v>
          </cell>
        </row>
        <row r="63">
          <cell r="A63">
            <v>14038</v>
          </cell>
          <cell r="B63">
            <v>17422</v>
          </cell>
          <cell r="C63" t="str">
            <v>41171-4-022</v>
          </cell>
          <cell r="D63">
            <v>14038</v>
          </cell>
          <cell r="E63">
            <v>140</v>
          </cell>
          <cell r="F63">
            <v>38</v>
          </cell>
          <cell r="G63" t="str">
            <v>MULTAS IST LHE AERONAVES REZAGO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W63">
            <v>0</v>
          </cell>
          <cell r="X63">
            <v>0</v>
          </cell>
          <cell r="AA63">
            <v>0</v>
          </cell>
          <cell r="AB63">
            <v>0</v>
          </cell>
          <cell r="AE63">
            <v>140</v>
          </cell>
          <cell r="AF63">
            <v>38</v>
          </cell>
          <cell r="AG63" t="str">
            <v>MULTAS IST LHE AERONAVES REZAGO</v>
          </cell>
          <cell r="AH63">
            <v>0</v>
          </cell>
          <cell r="AI63">
            <v>0</v>
          </cell>
        </row>
        <row r="64">
          <cell r="A64">
            <v>14039</v>
          </cell>
          <cell r="B64">
            <v>17423</v>
          </cell>
          <cell r="C64" t="str">
            <v>41171-4-023</v>
          </cell>
          <cell r="D64">
            <v>14039</v>
          </cell>
          <cell r="E64">
            <v>140</v>
          </cell>
          <cell r="F64">
            <v>39</v>
          </cell>
          <cell r="G64" t="str">
            <v>GASTOS DE EJECUCION IST LHE AERONAVES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W64">
            <v>0</v>
          </cell>
          <cell r="X64">
            <v>0</v>
          </cell>
          <cell r="AA64">
            <v>0</v>
          </cell>
          <cell r="AB64">
            <v>0</v>
          </cell>
          <cell r="AE64">
            <v>140</v>
          </cell>
          <cell r="AF64">
            <v>39</v>
          </cell>
          <cell r="AG64" t="str">
            <v>GASTOS DE EJECUCION IST LHE AERONAVES</v>
          </cell>
          <cell r="AH64">
            <v>0</v>
          </cell>
          <cell r="AI64">
            <v>0</v>
          </cell>
        </row>
        <row r="65">
          <cell r="A65">
            <v>14040</v>
          </cell>
          <cell r="B65">
            <v>17424</v>
          </cell>
          <cell r="C65" t="str">
            <v>41171-4-024</v>
          </cell>
          <cell r="D65">
            <v>14040</v>
          </cell>
          <cell r="E65">
            <v>140</v>
          </cell>
          <cell r="F65">
            <v>40</v>
          </cell>
          <cell r="G65" t="str">
            <v>GASTOS DE EJE.IST LHE AERONAVES REZAGO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E65">
            <v>140</v>
          </cell>
          <cell r="AF65">
            <v>40</v>
          </cell>
          <cell r="AG65" t="str">
            <v>GASTOS DE EJE.IST LHE AERONAVES REZAGO</v>
          </cell>
          <cell r="AH65">
            <v>0</v>
          </cell>
          <cell r="AI65">
            <v>0</v>
          </cell>
        </row>
        <row r="66">
          <cell r="A66">
            <v>14041</v>
          </cell>
          <cell r="B66">
            <v>12141</v>
          </cell>
          <cell r="C66" t="str">
            <v>41121-1-041</v>
          </cell>
          <cell r="D66">
            <v>14041</v>
          </cell>
          <cell r="E66">
            <v>140</v>
          </cell>
          <cell r="F66">
            <v>41</v>
          </cell>
          <cell r="G66" t="str">
            <v>IMP.S/TENENCIA LHE EMBARCACIONES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E66">
            <v>140</v>
          </cell>
          <cell r="AF66">
            <v>41</v>
          </cell>
          <cell r="AG66" t="str">
            <v>IMP.S/TENENCIA LHE EMBARCACIONES</v>
          </cell>
          <cell r="AH66">
            <v>0</v>
          </cell>
          <cell r="AI66">
            <v>0</v>
          </cell>
        </row>
        <row r="67">
          <cell r="A67">
            <v>14042</v>
          </cell>
          <cell r="B67">
            <v>17425</v>
          </cell>
          <cell r="C67" t="str">
            <v>41171-4-025</v>
          </cell>
          <cell r="D67">
            <v>14042</v>
          </cell>
          <cell r="E67">
            <v>140</v>
          </cell>
          <cell r="F67">
            <v>42</v>
          </cell>
          <cell r="G67" t="str">
            <v>RECARGOS IST LHE EMBARCACIONES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E67">
            <v>140</v>
          </cell>
          <cell r="AF67">
            <v>42</v>
          </cell>
          <cell r="AG67" t="str">
            <v>RECARGOS IST LHE EMBARCACIONES</v>
          </cell>
          <cell r="AH67">
            <v>0</v>
          </cell>
          <cell r="AI67">
            <v>0</v>
          </cell>
        </row>
        <row r="68">
          <cell r="A68">
            <v>14043</v>
          </cell>
          <cell r="B68">
            <v>12143</v>
          </cell>
          <cell r="C68" t="str">
            <v>41121-1-043</v>
          </cell>
          <cell r="D68">
            <v>14043</v>
          </cell>
          <cell r="E68">
            <v>140</v>
          </cell>
          <cell r="F68">
            <v>43</v>
          </cell>
          <cell r="G68" t="str">
            <v>ACTUALIZACION IST LHE EMBARCACIONES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W68">
            <v>0</v>
          </cell>
          <cell r="X68">
            <v>0</v>
          </cell>
          <cell r="AA68">
            <v>0</v>
          </cell>
          <cell r="AB68">
            <v>0</v>
          </cell>
          <cell r="AE68">
            <v>140</v>
          </cell>
          <cell r="AF68">
            <v>43</v>
          </cell>
          <cell r="AG68" t="str">
            <v>ACTUALIZACION IST LHE EMBARCACIONES</v>
          </cell>
          <cell r="AH68">
            <v>0</v>
          </cell>
          <cell r="AI68">
            <v>0</v>
          </cell>
        </row>
        <row r="69">
          <cell r="A69">
            <v>14044</v>
          </cell>
          <cell r="B69">
            <v>12144</v>
          </cell>
          <cell r="C69" t="str">
            <v>41121-1-044</v>
          </cell>
          <cell r="D69">
            <v>14044</v>
          </cell>
          <cell r="E69">
            <v>140</v>
          </cell>
          <cell r="F69">
            <v>44</v>
          </cell>
          <cell r="G69" t="str">
            <v>IMP.S/TENENCIA LHE EMBARCACIONES REZAGO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E69">
            <v>140</v>
          </cell>
          <cell r="AF69">
            <v>44</v>
          </cell>
          <cell r="AG69" t="str">
            <v>IMP.S/TENENCIA LHE EMBARCACIONES REZAGO</v>
          </cell>
          <cell r="AH69">
            <v>0</v>
          </cell>
          <cell r="AI69">
            <v>0</v>
          </cell>
        </row>
        <row r="70">
          <cell r="A70">
            <v>14045</v>
          </cell>
          <cell r="B70">
            <v>17426</v>
          </cell>
          <cell r="C70" t="str">
            <v>41171-4-026</v>
          </cell>
          <cell r="D70">
            <v>14045</v>
          </cell>
          <cell r="E70">
            <v>140</v>
          </cell>
          <cell r="F70">
            <v>45</v>
          </cell>
          <cell r="G70" t="str">
            <v>RECARGOS IST LHE EMBARCACIONES REZAGOS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W70">
            <v>0</v>
          </cell>
          <cell r="X70">
            <v>0</v>
          </cell>
          <cell r="AA70">
            <v>0</v>
          </cell>
          <cell r="AB70">
            <v>0</v>
          </cell>
          <cell r="AE70">
            <v>140</v>
          </cell>
          <cell r="AF70">
            <v>45</v>
          </cell>
          <cell r="AG70" t="str">
            <v>RECARGOS IST LHE EMBARCACIONES REZAGOS</v>
          </cell>
          <cell r="AH70">
            <v>0</v>
          </cell>
          <cell r="AI70">
            <v>0</v>
          </cell>
        </row>
        <row r="71">
          <cell r="A71">
            <v>14046</v>
          </cell>
          <cell r="B71">
            <v>12146</v>
          </cell>
          <cell r="C71" t="str">
            <v>41121-1-046</v>
          </cell>
          <cell r="D71">
            <v>14046</v>
          </cell>
          <cell r="E71">
            <v>140</v>
          </cell>
          <cell r="F71">
            <v>46</v>
          </cell>
          <cell r="G71" t="str">
            <v>ACT.IST LHE EMBARCACIONES REZAGO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E71">
            <v>140</v>
          </cell>
          <cell r="AF71">
            <v>46</v>
          </cell>
          <cell r="AG71" t="str">
            <v>ACT.IST LHE EMBARCACIONES REZAGO</v>
          </cell>
          <cell r="AH71">
            <v>0</v>
          </cell>
          <cell r="AI71">
            <v>0</v>
          </cell>
        </row>
        <row r="72">
          <cell r="A72">
            <v>14047</v>
          </cell>
          <cell r="B72">
            <v>17427</v>
          </cell>
          <cell r="C72" t="str">
            <v>41171-4-027</v>
          </cell>
          <cell r="D72">
            <v>14047</v>
          </cell>
          <cell r="E72">
            <v>140</v>
          </cell>
          <cell r="F72">
            <v>47</v>
          </cell>
          <cell r="G72" t="str">
            <v>MULTAS IST LHE EMBARCACIONES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W72">
            <v>0</v>
          </cell>
          <cell r="X72">
            <v>0</v>
          </cell>
          <cell r="AA72">
            <v>0</v>
          </cell>
          <cell r="AB72">
            <v>0</v>
          </cell>
          <cell r="AE72">
            <v>140</v>
          </cell>
          <cell r="AF72">
            <v>47</v>
          </cell>
          <cell r="AG72" t="str">
            <v>MULTAS IST LHE EMBARCACIONES</v>
          </cell>
          <cell r="AH72">
            <v>0</v>
          </cell>
          <cell r="AI72">
            <v>0</v>
          </cell>
        </row>
        <row r="73">
          <cell r="A73">
            <v>14048</v>
          </cell>
          <cell r="B73">
            <v>17428</v>
          </cell>
          <cell r="C73" t="str">
            <v>41171-4-028</v>
          </cell>
          <cell r="D73">
            <v>14048</v>
          </cell>
          <cell r="E73">
            <v>140</v>
          </cell>
          <cell r="F73">
            <v>48</v>
          </cell>
          <cell r="G73" t="str">
            <v>MULTAS IST LHE EMBARCACIONES REZAGO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W73">
            <v>0</v>
          </cell>
          <cell r="X73">
            <v>0</v>
          </cell>
          <cell r="AA73">
            <v>0</v>
          </cell>
          <cell r="AB73">
            <v>0</v>
          </cell>
          <cell r="AE73">
            <v>140</v>
          </cell>
          <cell r="AF73">
            <v>48</v>
          </cell>
          <cell r="AG73" t="str">
            <v>MULTAS IST LHE EMBARCACIONES REZAGO</v>
          </cell>
          <cell r="AH73">
            <v>0</v>
          </cell>
          <cell r="AI73">
            <v>0</v>
          </cell>
        </row>
        <row r="74">
          <cell r="A74">
            <v>14049</v>
          </cell>
          <cell r="B74">
            <v>17429</v>
          </cell>
          <cell r="C74" t="str">
            <v>41171-4-029</v>
          </cell>
          <cell r="D74">
            <v>14049</v>
          </cell>
          <cell r="E74">
            <v>140</v>
          </cell>
          <cell r="F74">
            <v>49</v>
          </cell>
          <cell r="G74" t="str">
            <v>GASTOS DE EJEC.IST LHE EMBARCACIONES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E74">
            <v>140</v>
          </cell>
          <cell r="AF74">
            <v>49</v>
          </cell>
          <cell r="AG74" t="str">
            <v>GASTOS DE EJEC.IST LHE EMBARCACIONES</v>
          </cell>
          <cell r="AH74">
            <v>0</v>
          </cell>
          <cell r="AI74">
            <v>0</v>
          </cell>
        </row>
        <row r="75">
          <cell r="A75">
            <v>14050</v>
          </cell>
          <cell r="B75">
            <v>17430</v>
          </cell>
          <cell r="C75" t="str">
            <v>41171-4-030</v>
          </cell>
          <cell r="D75">
            <v>14050</v>
          </cell>
          <cell r="E75">
            <v>140</v>
          </cell>
          <cell r="F75">
            <v>50</v>
          </cell>
          <cell r="G75" t="str">
            <v>GASTOS DE EJEC.IST LHE EMBARCACIONES REZ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E75">
            <v>140</v>
          </cell>
          <cell r="AF75">
            <v>50</v>
          </cell>
          <cell r="AG75" t="str">
            <v>GASTOS DE EJEC.IST LHE EMBARCACIONES REZ</v>
          </cell>
          <cell r="AH75">
            <v>0</v>
          </cell>
          <cell r="AI75">
            <v>0</v>
          </cell>
        </row>
        <row r="76">
          <cell r="A76">
            <v>14051</v>
          </cell>
          <cell r="B76">
            <v>12151</v>
          </cell>
          <cell r="C76" t="str">
            <v>41121-1-051</v>
          </cell>
          <cell r="D76">
            <v>14051</v>
          </cell>
          <cell r="E76">
            <v>140</v>
          </cell>
          <cell r="F76">
            <v>51</v>
          </cell>
          <cell r="G76" t="str">
            <v>DEVOLUCION IMP.S/TENENCIA LHE</v>
          </cell>
          <cell r="H76">
            <v>0</v>
          </cell>
          <cell r="I76">
            <v>-2758074.26</v>
          </cell>
          <cell r="J76">
            <v>-1625404.46</v>
          </cell>
          <cell r="K76">
            <v>-4383478.72</v>
          </cell>
          <cell r="L76">
            <v>-1448770.46</v>
          </cell>
          <cell r="M76">
            <v>-2371235.42</v>
          </cell>
          <cell r="N76">
            <v>-52042.74</v>
          </cell>
          <cell r="O76">
            <v>-3872048.62</v>
          </cell>
          <cell r="P76">
            <v>0</v>
          </cell>
          <cell r="Q76">
            <v>-13917.45</v>
          </cell>
          <cell r="S76">
            <v>-13917.45</v>
          </cell>
          <cell r="W76">
            <v>0</v>
          </cell>
          <cell r="X76">
            <v>-8269444.79</v>
          </cell>
          <cell r="AA76">
            <v>0</v>
          </cell>
          <cell r="AB76">
            <v>-8269444.79</v>
          </cell>
          <cell r="AE76">
            <v>140</v>
          </cell>
          <cell r="AF76">
            <v>51</v>
          </cell>
          <cell r="AG76" t="str">
            <v>DEVOLUCION IMP.S/TENENCIA LHE</v>
          </cell>
          <cell r="AH76">
            <v>-13917.45</v>
          </cell>
          <cell r="AI76">
            <v>-8269444.79</v>
          </cell>
        </row>
        <row r="77">
          <cell r="A77">
            <v>14052</v>
          </cell>
          <cell r="B77">
            <v>12152</v>
          </cell>
          <cell r="C77" t="str">
            <v>41121-1-052</v>
          </cell>
          <cell r="D77">
            <v>14052</v>
          </cell>
          <cell r="E77">
            <v>140</v>
          </cell>
          <cell r="F77">
            <v>52</v>
          </cell>
          <cell r="G77" t="str">
            <v>ACT.E INTS.DEVOLUCION IMP.TENENCIA LHE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W77">
            <v>0</v>
          </cell>
          <cell r="X77">
            <v>0</v>
          </cell>
          <cell r="AA77">
            <v>0</v>
          </cell>
          <cell r="AB77">
            <v>0</v>
          </cell>
          <cell r="AE77">
            <v>140</v>
          </cell>
          <cell r="AF77">
            <v>52</v>
          </cell>
          <cell r="AG77" t="str">
            <v>ACT.E INTS.DEVOLUCION IMP.TENENCIA LHE</v>
          </cell>
          <cell r="AH77">
            <v>0</v>
          </cell>
          <cell r="AI77">
            <v>0</v>
          </cell>
        </row>
        <row r="78">
          <cell r="A78">
            <v>14053</v>
          </cell>
          <cell r="B78">
            <v>12153</v>
          </cell>
          <cell r="C78" t="str">
            <v>41121-1-053</v>
          </cell>
          <cell r="D78">
            <v>14053</v>
          </cell>
          <cell r="E78">
            <v>140</v>
          </cell>
          <cell r="F78">
            <v>53</v>
          </cell>
          <cell r="G78" t="str">
            <v>DEVOLUCION IMP.TENENCIA LHE REZAGO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W78">
            <v>0</v>
          </cell>
          <cell r="X78">
            <v>0</v>
          </cell>
          <cell r="AA78">
            <v>0</v>
          </cell>
          <cell r="AB78">
            <v>0</v>
          </cell>
          <cell r="AE78">
            <v>140</v>
          </cell>
          <cell r="AF78">
            <v>53</v>
          </cell>
          <cell r="AG78" t="str">
            <v>DEVOLUCION IMP.TENENCIA LHE REZAGO</v>
          </cell>
          <cell r="AH78">
            <v>0</v>
          </cell>
          <cell r="AI78">
            <v>0</v>
          </cell>
        </row>
        <row r="79">
          <cell r="A79">
            <v>14054</v>
          </cell>
          <cell r="B79">
            <v>12154</v>
          </cell>
          <cell r="C79" t="str">
            <v>41121-1-054</v>
          </cell>
          <cell r="D79">
            <v>14054</v>
          </cell>
          <cell r="E79">
            <v>140</v>
          </cell>
          <cell r="F79">
            <v>54</v>
          </cell>
          <cell r="G79" t="str">
            <v>ACT.E INTS.DEV.IMP.TENENCIA LHE REZAGO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E79">
            <v>140</v>
          </cell>
          <cell r="AF79">
            <v>54</v>
          </cell>
          <cell r="AG79" t="str">
            <v>ACT.E INTS.DEV.IMP.TENENCIA LHE REZAGO</v>
          </cell>
          <cell r="AH79">
            <v>0</v>
          </cell>
          <cell r="AI79">
            <v>0</v>
          </cell>
        </row>
        <row r="80">
          <cell r="A80">
            <v>14055</v>
          </cell>
          <cell r="B80">
            <v>12155</v>
          </cell>
          <cell r="C80" t="str">
            <v>41121-1-055</v>
          </cell>
          <cell r="D80">
            <v>14055</v>
          </cell>
          <cell r="E80">
            <v>140</v>
          </cell>
          <cell r="F80">
            <v>55</v>
          </cell>
          <cell r="G80" t="str">
            <v>APOYO TENENCIA LHE</v>
          </cell>
          <cell r="H80">
            <v>-75251252</v>
          </cell>
          <cell r="I80">
            <v>75251252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W80">
            <v>0</v>
          </cell>
          <cell r="X80">
            <v>0</v>
          </cell>
          <cell r="AA80">
            <v>0</v>
          </cell>
          <cell r="AB80">
            <v>0</v>
          </cell>
          <cell r="AE80">
            <v>140</v>
          </cell>
          <cell r="AF80">
            <v>55</v>
          </cell>
          <cell r="AG80" t="str">
            <v>APOYO TENENCIA LHE</v>
          </cell>
          <cell r="AH80">
            <v>0</v>
          </cell>
          <cell r="AI80">
            <v>0</v>
          </cell>
        </row>
        <row r="81">
          <cell r="A81">
            <v>14065</v>
          </cell>
          <cell r="B81">
            <v>12165</v>
          </cell>
          <cell r="C81" t="str">
            <v>41121-1-065</v>
          </cell>
          <cell r="D81">
            <v>14065</v>
          </cell>
          <cell r="E81">
            <v>140</v>
          </cell>
          <cell r="F81">
            <v>65</v>
          </cell>
          <cell r="G81" t="str">
            <v>SUBSIDIO IMP.SOBRE TENENCIA LHE POR ROBO</v>
          </cell>
          <cell r="H81">
            <v>-16276</v>
          </cell>
          <cell r="I81">
            <v>-262345</v>
          </cell>
          <cell r="J81">
            <v>-242213</v>
          </cell>
          <cell r="K81">
            <v>-520834</v>
          </cell>
          <cell r="L81">
            <v>-200025</v>
          </cell>
          <cell r="M81">
            <v>-159199</v>
          </cell>
          <cell r="N81">
            <v>-20930</v>
          </cell>
          <cell r="O81">
            <v>-380154</v>
          </cell>
          <cell r="P81">
            <v>-14283</v>
          </cell>
          <cell r="Q81">
            <v>-11102</v>
          </cell>
          <cell r="S81">
            <v>-25385</v>
          </cell>
          <cell r="W81">
            <v>0</v>
          </cell>
          <cell r="X81">
            <v>-926373</v>
          </cell>
          <cell r="AA81">
            <v>0</v>
          </cell>
          <cell r="AB81">
            <v>-926373</v>
          </cell>
          <cell r="AE81">
            <v>140</v>
          </cell>
          <cell r="AF81">
            <v>65</v>
          </cell>
          <cell r="AG81" t="str">
            <v>SUBSIDIO IMP.SOBRE TENENCIA LHE POR ROBO</v>
          </cell>
          <cell r="AH81">
            <v>-11102</v>
          </cell>
          <cell r="AI81">
            <v>-926373</v>
          </cell>
        </row>
        <row r="82">
          <cell r="A82">
            <v>14066</v>
          </cell>
          <cell r="B82">
            <v>12166</v>
          </cell>
          <cell r="C82" t="str">
            <v>41121-1-066</v>
          </cell>
          <cell r="D82">
            <v>14066</v>
          </cell>
          <cell r="E82">
            <v>140</v>
          </cell>
          <cell r="F82">
            <v>66</v>
          </cell>
          <cell r="G82" t="str">
            <v>SUBSIDIO TENENCIA LHE POR PERDIDA</v>
          </cell>
          <cell r="H82">
            <v>-11951</v>
          </cell>
          <cell r="I82">
            <v>-334988</v>
          </cell>
          <cell r="J82">
            <v>-271260</v>
          </cell>
          <cell r="K82">
            <v>-618199</v>
          </cell>
          <cell r="L82">
            <v>-173275</v>
          </cell>
          <cell r="M82">
            <v>-161985</v>
          </cell>
          <cell r="N82">
            <v>-16214</v>
          </cell>
          <cell r="O82">
            <v>-351474</v>
          </cell>
          <cell r="P82">
            <v>-63510</v>
          </cell>
          <cell r="Q82">
            <v>-92100</v>
          </cell>
          <cell r="S82">
            <v>-155610</v>
          </cell>
          <cell r="W82">
            <v>0</v>
          </cell>
          <cell r="X82">
            <v>-1125283</v>
          </cell>
          <cell r="AA82">
            <v>0</v>
          </cell>
          <cell r="AB82">
            <v>-1125283</v>
          </cell>
          <cell r="AE82">
            <v>140</v>
          </cell>
          <cell r="AF82">
            <v>66</v>
          </cell>
          <cell r="AG82" t="str">
            <v>SUBSIDIO TENENCIA LHE POR PERDIDA</v>
          </cell>
          <cell r="AH82">
            <v>-92100</v>
          </cell>
          <cell r="AI82">
            <v>-1125283</v>
          </cell>
        </row>
        <row r="83">
          <cell r="A83">
            <v>0</v>
          </cell>
          <cell r="B83" t="e">
            <v>#N/A</v>
          </cell>
          <cell r="C83" t="e">
            <v>#N/A</v>
          </cell>
          <cell r="D83">
            <v>0</v>
          </cell>
          <cell r="G83" t="str">
            <v>TOTAL IMPUESTOS</v>
          </cell>
          <cell r="H83">
            <v>617384333.46000004</v>
          </cell>
          <cell r="I83">
            <v>650261700.89999998</v>
          </cell>
          <cell r="J83">
            <v>462498109.88</v>
          </cell>
          <cell r="K83">
            <v>1730144144.2400002</v>
          </cell>
          <cell r="L83">
            <v>507159486.17000002</v>
          </cell>
          <cell r="M83">
            <v>351416688.32999998</v>
          </cell>
          <cell r="N83">
            <v>339461056.05000001</v>
          </cell>
          <cell r="O83">
            <v>1198037230.55</v>
          </cell>
          <cell r="P83">
            <v>312453273.48000002</v>
          </cell>
          <cell r="Q83">
            <v>319992676.81999999</v>
          </cell>
          <cell r="S83">
            <v>632445950.29999995</v>
          </cell>
          <cell r="W83">
            <v>0</v>
          </cell>
          <cell r="X83">
            <v>3560627325.0900002</v>
          </cell>
          <cell r="AA83">
            <v>0</v>
          </cell>
          <cell r="AB83">
            <v>3560627325.0900002</v>
          </cell>
          <cell r="AE83">
            <v>0</v>
          </cell>
          <cell r="AF83">
            <v>0</v>
          </cell>
          <cell r="AG83" t="str">
            <v>TOTAL IMPUESTOS</v>
          </cell>
          <cell r="AH83">
            <v>319992676.81999999</v>
          </cell>
          <cell r="AI83">
            <v>3560627325.0900002</v>
          </cell>
        </row>
        <row r="84">
          <cell r="A84">
            <v>0</v>
          </cell>
          <cell r="B84" t="e">
            <v>#N/A</v>
          </cell>
          <cell r="C84" t="e">
            <v>#N/A</v>
          </cell>
          <cell r="D84">
            <v>0</v>
          </cell>
          <cell r="G84" t="str">
            <v>D  E  R  E  C  H  O  S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W84">
            <v>0</v>
          </cell>
          <cell r="X84">
            <v>0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G84" t="str">
            <v>D  E  R  E  C  H  O  S</v>
          </cell>
          <cell r="AH84">
            <v>0</v>
          </cell>
          <cell r="AI84">
            <v>0</v>
          </cell>
        </row>
        <row r="85">
          <cell r="A85">
            <v>20201</v>
          </cell>
          <cell r="B85">
            <v>43101</v>
          </cell>
          <cell r="C85" t="str">
            <v>41431-1-001</v>
          </cell>
          <cell r="D85">
            <v>20201</v>
          </cell>
          <cell r="E85">
            <v>202</v>
          </cell>
          <cell r="F85">
            <v>1</v>
          </cell>
          <cell r="G85" t="str">
            <v>DUPLICADOS DE ESCUELAS COMERCIALES</v>
          </cell>
          <cell r="H85">
            <v>606</v>
          </cell>
          <cell r="I85">
            <v>1089</v>
          </cell>
          <cell r="J85">
            <v>969</v>
          </cell>
          <cell r="K85">
            <v>2664</v>
          </cell>
          <cell r="L85">
            <v>182</v>
          </cell>
          <cell r="M85">
            <v>545</v>
          </cell>
          <cell r="N85">
            <v>0</v>
          </cell>
          <cell r="O85">
            <v>727</v>
          </cell>
          <cell r="P85">
            <v>4236</v>
          </cell>
          <cell r="Q85">
            <v>2997</v>
          </cell>
          <cell r="S85">
            <v>7233</v>
          </cell>
          <cell r="W85">
            <v>0</v>
          </cell>
          <cell r="X85">
            <v>10624</v>
          </cell>
          <cell r="AA85">
            <v>0</v>
          </cell>
          <cell r="AB85">
            <v>10624</v>
          </cell>
          <cell r="AE85">
            <v>202</v>
          </cell>
          <cell r="AF85">
            <v>1</v>
          </cell>
          <cell r="AG85" t="str">
            <v>DUPLICADOS DE ESCUELAS COMERCIALES</v>
          </cell>
          <cell r="AH85">
            <v>2997</v>
          </cell>
          <cell r="AI85">
            <v>10624</v>
          </cell>
        </row>
        <row r="86">
          <cell r="A86">
            <v>20202</v>
          </cell>
          <cell r="B86">
            <v>43102</v>
          </cell>
          <cell r="C86" t="str">
            <v>41431-1-002</v>
          </cell>
          <cell r="D86">
            <v>20202</v>
          </cell>
          <cell r="E86">
            <v>202</v>
          </cell>
          <cell r="F86">
            <v>2</v>
          </cell>
          <cell r="G86" t="str">
            <v>DUPLICADOS DE ESCUELAS PRIMARIAS</v>
          </cell>
          <cell r="H86">
            <v>17460</v>
          </cell>
          <cell r="I86">
            <v>33168</v>
          </cell>
          <cell r="J86">
            <v>23670</v>
          </cell>
          <cell r="K86">
            <v>74298</v>
          </cell>
          <cell r="L86">
            <v>11280</v>
          </cell>
          <cell r="M86">
            <v>20736</v>
          </cell>
          <cell r="N86">
            <v>19292</v>
          </cell>
          <cell r="O86">
            <v>51308</v>
          </cell>
          <cell r="P86">
            <v>21660</v>
          </cell>
          <cell r="Q86">
            <v>25020</v>
          </cell>
          <cell r="S86">
            <v>46680</v>
          </cell>
          <cell r="W86">
            <v>0</v>
          </cell>
          <cell r="X86">
            <v>172286</v>
          </cell>
          <cell r="AA86">
            <v>0</v>
          </cell>
          <cell r="AB86">
            <v>172286</v>
          </cell>
          <cell r="AE86">
            <v>202</v>
          </cell>
          <cell r="AF86">
            <v>2</v>
          </cell>
          <cell r="AG86" t="str">
            <v>DUPLICADOS DE ESCUELAS PRIMARIAS</v>
          </cell>
          <cell r="AH86">
            <v>25020</v>
          </cell>
          <cell r="AI86">
            <v>172286</v>
          </cell>
        </row>
        <row r="87">
          <cell r="A87">
            <v>20203</v>
          </cell>
          <cell r="B87">
            <v>43103</v>
          </cell>
          <cell r="C87" t="str">
            <v>41431-1-003</v>
          </cell>
          <cell r="D87">
            <v>20203</v>
          </cell>
          <cell r="E87">
            <v>202</v>
          </cell>
          <cell r="F87">
            <v>3</v>
          </cell>
          <cell r="G87" t="str">
            <v>DUPLICADOS DE ESCUELAS SECUNDARIAS</v>
          </cell>
          <cell r="H87">
            <v>60975</v>
          </cell>
          <cell r="I87">
            <v>62520</v>
          </cell>
          <cell r="J87">
            <v>51333</v>
          </cell>
          <cell r="K87">
            <v>174828</v>
          </cell>
          <cell r="L87">
            <v>27333</v>
          </cell>
          <cell r="M87">
            <v>48783</v>
          </cell>
          <cell r="N87">
            <v>46620</v>
          </cell>
          <cell r="O87">
            <v>122736</v>
          </cell>
          <cell r="P87">
            <v>54240</v>
          </cell>
          <cell r="Q87">
            <v>61380</v>
          </cell>
          <cell r="S87">
            <v>115620</v>
          </cell>
          <cell r="W87">
            <v>0</v>
          </cell>
          <cell r="X87">
            <v>413184</v>
          </cell>
          <cell r="AA87">
            <v>0</v>
          </cell>
          <cell r="AB87">
            <v>413184</v>
          </cell>
          <cell r="AE87">
            <v>202</v>
          </cell>
          <cell r="AF87">
            <v>3</v>
          </cell>
          <cell r="AG87" t="str">
            <v>DUPLICADOS DE ESCUELAS SECUNDARIAS</v>
          </cell>
          <cell r="AH87">
            <v>61380</v>
          </cell>
          <cell r="AI87">
            <v>413184</v>
          </cell>
        </row>
        <row r="88">
          <cell r="A88">
            <v>20204</v>
          </cell>
          <cell r="B88">
            <v>43104</v>
          </cell>
          <cell r="C88" t="str">
            <v>41431-1-004</v>
          </cell>
          <cell r="D88">
            <v>20204</v>
          </cell>
          <cell r="E88">
            <v>202</v>
          </cell>
          <cell r="F88">
            <v>4</v>
          </cell>
          <cell r="G88" t="str">
            <v>CONST.DE SERV.SOCIAL Y CONST.DE ESTUDIOS</v>
          </cell>
          <cell r="H88">
            <v>3446</v>
          </cell>
          <cell r="I88">
            <v>7591</v>
          </cell>
          <cell r="J88">
            <v>4480</v>
          </cell>
          <cell r="K88">
            <v>15517</v>
          </cell>
          <cell r="L88">
            <v>815</v>
          </cell>
          <cell r="M88">
            <v>5476</v>
          </cell>
          <cell r="N88">
            <v>8230</v>
          </cell>
          <cell r="O88">
            <v>14521</v>
          </cell>
          <cell r="P88">
            <v>12775</v>
          </cell>
          <cell r="Q88">
            <v>5201</v>
          </cell>
          <cell r="S88">
            <v>17976</v>
          </cell>
          <cell r="W88">
            <v>0</v>
          </cell>
          <cell r="X88">
            <v>48014</v>
          </cell>
          <cell r="AA88">
            <v>0</v>
          </cell>
          <cell r="AB88">
            <v>48014</v>
          </cell>
          <cell r="AE88">
            <v>202</v>
          </cell>
          <cell r="AF88">
            <v>4</v>
          </cell>
          <cell r="AG88" t="str">
            <v>CONST.DE SERV.SOCIAL Y CONST.DE ESTUDIOS</v>
          </cell>
          <cell r="AH88">
            <v>5201</v>
          </cell>
          <cell r="AI88">
            <v>48014</v>
          </cell>
        </row>
        <row r="89">
          <cell r="A89">
            <v>20205</v>
          </cell>
          <cell r="B89">
            <v>43105</v>
          </cell>
          <cell r="C89" t="str">
            <v>41431-1-005</v>
          </cell>
          <cell r="D89">
            <v>20205</v>
          </cell>
          <cell r="E89">
            <v>202</v>
          </cell>
          <cell r="F89">
            <v>5</v>
          </cell>
          <cell r="G89" t="str">
            <v>CERT.ESC.TEC.LIC.NOR.PREP.ENF.Y TIT.PROF</v>
          </cell>
          <cell r="H89">
            <v>440519</v>
          </cell>
          <cell r="I89">
            <v>1026875</v>
          </cell>
          <cell r="J89">
            <v>1312764</v>
          </cell>
          <cell r="K89">
            <v>2780158</v>
          </cell>
          <cell r="L89">
            <v>456649</v>
          </cell>
          <cell r="M89">
            <v>1119030</v>
          </cell>
          <cell r="N89">
            <v>1512539</v>
          </cell>
          <cell r="O89">
            <v>3088218</v>
          </cell>
          <cell r="P89">
            <v>1421112</v>
          </cell>
          <cell r="Q89">
            <v>842859</v>
          </cell>
          <cell r="S89">
            <v>2263971</v>
          </cell>
          <cell r="W89">
            <v>0</v>
          </cell>
          <cell r="X89">
            <v>8132347</v>
          </cell>
          <cell r="AA89">
            <v>0</v>
          </cell>
          <cell r="AB89">
            <v>8132347</v>
          </cell>
          <cell r="AE89">
            <v>202</v>
          </cell>
          <cell r="AF89">
            <v>5</v>
          </cell>
          <cell r="AG89" t="str">
            <v>CERT.ESC.TEC.LIC.NOR.PREP.ENF.Y TIT.PROF</v>
          </cell>
          <cell r="AH89">
            <v>842859</v>
          </cell>
          <cell r="AI89">
            <v>8132347</v>
          </cell>
        </row>
        <row r="90">
          <cell r="A90">
            <v>20206</v>
          </cell>
          <cell r="B90">
            <v>43106</v>
          </cell>
          <cell r="C90" t="str">
            <v>41431-1-006</v>
          </cell>
          <cell r="D90">
            <v>20206</v>
          </cell>
          <cell r="E90">
            <v>202</v>
          </cell>
          <cell r="F90">
            <v>6</v>
          </cell>
          <cell r="G90" t="str">
            <v>DUPLICADOS DE PREESCOLAR</v>
          </cell>
          <cell r="H90">
            <v>390</v>
          </cell>
          <cell r="I90">
            <v>570</v>
          </cell>
          <cell r="J90">
            <v>330</v>
          </cell>
          <cell r="K90">
            <v>1290</v>
          </cell>
          <cell r="L90">
            <v>150</v>
          </cell>
          <cell r="M90">
            <v>270</v>
          </cell>
          <cell r="N90">
            <v>720</v>
          </cell>
          <cell r="O90">
            <v>1140</v>
          </cell>
          <cell r="P90">
            <v>1260</v>
          </cell>
          <cell r="Q90">
            <v>2406</v>
          </cell>
          <cell r="S90">
            <v>3666</v>
          </cell>
          <cell r="W90">
            <v>0</v>
          </cell>
          <cell r="X90">
            <v>6096</v>
          </cell>
          <cell r="AA90">
            <v>0</v>
          </cell>
          <cell r="AB90">
            <v>6096</v>
          </cell>
          <cell r="AE90">
            <v>202</v>
          </cell>
          <cell r="AF90">
            <v>6</v>
          </cell>
          <cell r="AG90" t="str">
            <v>DUPLICADOS DE PREESCOLAR</v>
          </cell>
          <cell r="AH90">
            <v>2406</v>
          </cell>
          <cell r="AI90">
            <v>6096</v>
          </cell>
        </row>
        <row r="91">
          <cell r="A91">
            <v>20207</v>
          </cell>
          <cell r="B91">
            <v>43107</v>
          </cell>
          <cell r="C91" t="str">
            <v>41431-1-007</v>
          </cell>
          <cell r="D91">
            <v>20207</v>
          </cell>
          <cell r="E91">
            <v>202</v>
          </cell>
          <cell r="F91">
            <v>7</v>
          </cell>
          <cell r="G91" t="str">
            <v>EQUIVALENCIAS Y REVALIDACIONES CEDU.PROF</v>
          </cell>
          <cell r="H91">
            <v>72286</v>
          </cell>
          <cell r="I91">
            <v>180527</v>
          </cell>
          <cell r="J91">
            <v>195902</v>
          </cell>
          <cell r="K91">
            <v>448715</v>
          </cell>
          <cell r="L91">
            <v>105432</v>
          </cell>
          <cell r="M91">
            <v>169401</v>
          </cell>
          <cell r="N91">
            <v>189284</v>
          </cell>
          <cell r="O91">
            <v>464117</v>
          </cell>
          <cell r="P91">
            <v>205625</v>
          </cell>
          <cell r="Q91">
            <v>195344</v>
          </cell>
          <cell r="S91">
            <v>400969</v>
          </cell>
          <cell r="W91">
            <v>0</v>
          </cell>
          <cell r="X91">
            <v>1313801</v>
          </cell>
          <cell r="AA91">
            <v>0</v>
          </cell>
          <cell r="AB91">
            <v>1313801</v>
          </cell>
          <cell r="AE91">
            <v>202</v>
          </cell>
          <cell r="AF91">
            <v>7</v>
          </cell>
          <cell r="AG91" t="str">
            <v>EQUIVALENCIAS Y REVALIDACIONES CEDU.PROF</v>
          </cell>
          <cell r="AH91">
            <v>195344</v>
          </cell>
          <cell r="AI91">
            <v>1313801</v>
          </cell>
        </row>
        <row r="92">
          <cell r="A92">
            <v>20208</v>
          </cell>
          <cell r="B92">
            <v>43108</v>
          </cell>
          <cell r="C92" t="str">
            <v>41431-1-008</v>
          </cell>
          <cell r="D92">
            <v>20208</v>
          </cell>
          <cell r="E92">
            <v>202</v>
          </cell>
          <cell r="F92">
            <v>8</v>
          </cell>
          <cell r="G92" t="str">
            <v>SUBSIDIOS DE SERVICIOS DE EDUCACION</v>
          </cell>
          <cell r="H92">
            <v>0</v>
          </cell>
          <cell r="I92">
            <v>-87984</v>
          </cell>
          <cell r="J92">
            <v>-191343</v>
          </cell>
          <cell r="K92">
            <v>-279327</v>
          </cell>
          <cell r="L92">
            <v>-58461</v>
          </cell>
          <cell r="M92">
            <v>-130175</v>
          </cell>
          <cell r="N92">
            <v>-110534</v>
          </cell>
          <cell r="O92">
            <v>-299170</v>
          </cell>
          <cell r="P92">
            <v>-175553</v>
          </cell>
          <cell r="Q92">
            <v>-105530</v>
          </cell>
          <cell r="S92">
            <v>-281083</v>
          </cell>
          <cell r="W92">
            <v>0</v>
          </cell>
          <cell r="X92">
            <v>-859580</v>
          </cell>
          <cell r="AA92">
            <v>0</v>
          </cell>
          <cell r="AB92">
            <v>-859580</v>
          </cell>
          <cell r="AE92">
            <v>202</v>
          </cell>
          <cell r="AF92">
            <v>8</v>
          </cell>
          <cell r="AG92" t="str">
            <v>SUBSIDIOS DE SERVICIOS DE EDUCACION</v>
          </cell>
          <cell r="AH92">
            <v>-105530</v>
          </cell>
          <cell r="AI92">
            <v>-859580</v>
          </cell>
        </row>
        <row r="93">
          <cell r="A93">
            <v>20209</v>
          </cell>
          <cell r="B93">
            <v>43109</v>
          </cell>
          <cell r="C93" t="str">
            <v>41431-1-009</v>
          </cell>
          <cell r="D93">
            <v>20209</v>
          </cell>
          <cell r="E93">
            <v>202</v>
          </cell>
          <cell r="F93">
            <v>9</v>
          </cell>
          <cell r="G93" t="str">
            <v>LEG.DE TRAN.TITULO PROF.D/GDO.O TEC.SUP.</v>
          </cell>
          <cell r="H93">
            <v>30</v>
          </cell>
          <cell r="I93">
            <v>5908</v>
          </cell>
          <cell r="J93">
            <v>15634</v>
          </cell>
          <cell r="K93">
            <v>21572</v>
          </cell>
          <cell r="L93">
            <v>5090</v>
          </cell>
          <cell r="M93">
            <v>7494</v>
          </cell>
          <cell r="N93">
            <v>13482</v>
          </cell>
          <cell r="O93">
            <v>26066</v>
          </cell>
          <cell r="P93">
            <v>4926</v>
          </cell>
          <cell r="Q93">
            <v>2636</v>
          </cell>
          <cell r="S93">
            <v>7562</v>
          </cell>
          <cell r="W93">
            <v>0</v>
          </cell>
          <cell r="X93">
            <v>55200</v>
          </cell>
          <cell r="AA93">
            <v>0</v>
          </cell>
          <cell r="AB93">
            <v>55200</v>
          </cell>
          <cell r="AE93">
            <v>202</v>
          </cell>
          <cell r="AF93">
            <v>9</v>
          </cell>
          <cell r="AG93" t="str">
            <v>LEG.DE TRAN.TITULO PROF.D/GDO.O TEC.SUP.</v>
          </cell>
          <cell r="AH93">
            <v>2636</v>
          </cell>
          <cell r="AI93">
            <v>55200</v>
          </cell>
        </row>
        <row r="94">
          <cell r="A94">
            <v>20210</v>
          </cell>
          <cell r="B94">
            <v>43110</v>
          </cell>
          <cell r="C94" t="str">
            <v>41431-1-010</v>
          </cell>
          <cell r="D94">
            <v>20210</v>
          </cell>
          <cell r="E94">
            <v>202</v>
          </cell>
          <cell r="F94">
            <v>10</v>
          </cell>
          <cell r="G94" t="str">
            <v>LEG.DE TRANS.TITULOS TEC.Y/O ENFERMERIA</v>
          </cell>
          <cell r="H94">
            <v>3152</v>
          </cell>
          <cell r="I94">
            <v>394</v>
          </cell>
          <cell r="J94">
            <v>394</v>
          </cell>
          <cell r="K94">
            <v>3940</v>
          </cell>
          <cell r="L94">
            <v>32702</v>
          </cell>
          <cell r="M94">
            <v>4334</v>
          </cell>
          <cell r="N94">
            <v>394</v>
          </cell>
          <cell r="O94">
            <v>37430</v>
          </cell>
          <cell r="P94">
            <v>28368</v>
          </cell>
          <cell r="Q94">
            <v>0</v>
          </cell>
          <cell r="S94">
            <v>28368</v>
          </cell>
          <cell r="W94">
            <v>0</v>
          </cell>
          <cell r="X94">
            <v>69738</v>
          </cell>
          <cell r="AA94">
            <v>0</v>
          </cell>
          <cell r="AB94">
            <v>69738</v>
          </cell>
          <cell r="AE94">
            <v>202</v>
          </cell>
          <cell r="AF94">
            <v>10</v>
          </cell>
          <cell r="AG94" t="str">
            <v>LEG.DE TRANS.TITULOS TEC.Y/O ENFERMERIA</v>
          </cell>
          <cell r="AH94">
            <v>0</v>
          </cell>
          <cell r="AI94">
            <v>69738</v>
          </cell>
        </row>
        <row r="95">
          <cell r="A95">
            <v>20211</v>
          </cell>
          <cell r="B95">
            <v>43111</v>
          </cell>
          <cell r="C95" t="str">
            <v>41431-1-011</v>
          </cell>
          <cell r="D95">
            <v>20211</v>
          </cell>
          <cell r="E95">
            <v>202</v>
          </cell>
          <cell r="F95">
            <v>11</v>
          </cell>
          <cell r="G95" t="str">
            <v>LEG.TRAN.ACTA D/EXAMEN PROF.D/GDO.TEC.SU</v>
          </cell>
          <cell r="H95">
            <v>4362</v>
          </cell>
          <cell r="I95">
            <v>28076</v>
          </cell>
          <cell r="J95">
            <v>20444</v>
          </cell>
          <cell r="K95">
            <v>52882</v>
          </cell>
          <cell r="L95">
            <v>5088</v>
          </cell>
          <cell r="M95">
            <v>12358</v>
          </cell>
          <cell r="N95">
            <v>32348</v>
          </cell>
          <cell r="O95">
            <v>49794</v>
          </cell>
          <cell r="P95">
            <v>141740</v>
          </cell>
          <cell r="Q95">
            <v>79592</v>
          </cell>
          <cell r="S95">
            <v>221332</v>
          </cell>
          <cell r="W95">
            <v>0</v>
          </cell>
          <cell r="X95">
            <v>324008</v>
          </cell>
          <cell r="AA95">
            <v>0</v>
          </cell>
          <cell r="AB95">
            <v>324008</v>
          </cell>
          <cell r="AE95">
            <v>202</v>
          </cell>
          <cell r="AF95">
            <v>11</v>
          </cell>
          <cell r="AG95" t="str">
            <v>LEG.TRAN.ACTA D/EXAMEN PROF.D/GDO.TEC.SU</v>
          </cell>
          <cell r="AH95">
            <v>79592</v>
          </cell>
          <cell r="AI95">
            <v>324008</v>
          </cell>
        </row>
        <row r="96">
          <cell r="A96">
            <v>20212</v>
          </cell>
          <cell r="B96">
            <v>43112</v>
          </cell>
          <cell r="C96" t="str">
            <v>41431-1-012</v>
          </cell>
          <cell r="D96">
            <v>20212</v>
          </cell>
          <cell r="E96">
            <v>202</v>
          </cell>
          <cell r="F96">
            <v>12</v>
          </cell>
          <cell r="G96" t="str">
            <v>LEG.TRANS.ACTA D/EXAMEN D/ENFER.Y TEC.</v>
          </cell>
          <cell r="H96">
            <v>485</v>
          </cell>
          <cell r="I96">
            <v>0</v>
          </cell>
          <cell r="J96">
            <v>303</v>
          </cell>
          <cell r="K96">
            <v>788</v>
          </cell>
          <cell r="L96">
            <v>303</v>
          </cell>
          <cell r="M96">
            <v>970</v>
          </cell>
          <cell r="N96">
            <v>1515</v>
          </cell>
          <cell r="O96">
            <v>2788</v>
          </cell>
          <cell r="P96">
            <v>303</v>
          </cell>
          <cell r="Q96">
            <v>0</v>
          </cell>
          <cell r="S96">
            <v>303</v>
          </cell>
          <cell r="W96">
            <v>0</v>
          </cell>
          <cell r="X96">
            <v>3879</v>
          </cell>
          <cell r="AA96">
            <v>0</v>
          </cell>
          <cell r="AB96">
            <v>3879</v>
          </cell>
          <cell r="AE96">
            <v>202</v>
          </cell>
          <cell r="AF96">
            <v>12</v>
          </cell>
          <cell r="AG96" t="str">
            <v>LEG.TRANS.ACTA D/EXAMEN D/ENFER.Y TEC.</v>
          </cell>
          <cell r="AH96">
            <v>0</v>
          </cell>
          <cell r="AI96">
            <v>3879</v>
          </cell>
        </row>
        <row r="97">
          <cell r="A97">
            <v>20200</v>
          </cell>
          <cell r="B97" t="e">
            <v>#N/A</v>
          </cell>
          <cell r="C97" t="e">
            <v>#N/A</v>
          </cell>
          <cell r="D97">
            <v>20200</v>
          </cell>
          <cell r="E97">
            <v>202</v>
          </cell>
          <cell r="F97">
            <v>0</v>
          </cell>
          <cell r="G97" t="str">
            <v>SERVICIOS DE EDUCACION</v>
          </cell>
          <cell r="H97">
            <v>603711</v>
          </cell>
          <cell r="I97">
            <v>1258734</v>
          </cell>
          <cell r="J97">
            <v>1434880</v>
          </cell>
          <cell r="K97">
            <v>3297325</v>
          </cell>
          <cell r="L97">
            <v>586563</v>
          </cell>
          <cell r="M97">
            <v>1259222</v>
          </cell>
          <cell r="N97">
            <v>1713890</v>
          </cell>
          <cell r="O97">
            <v>3559675</v>
          </cell>
          <cell r="P97">
            <v>1720692</v>
          </cell>
          <cell r="Q97">
            <v>1111905</v>
          </cell>
          <cell r="S97">
            <v>2832597</v>
          </cell>
          <cell r="W97">
            <v>0</v>
          </cell>
          <cell r="X97">
            <v>9689597</v>
          </cell>
          <cell r="AA97">
            <v>0</v>
          </cell>
          <cell r="AB97">
            <v>9689597</v>
          </cell>
          <cell r="AE97">
            <v>202</v>
          </cell>
          <cell r="AF97">
            <v>0</v>
          </cell>
          <cell r="AG97" t="str">
            <v>SERVICIOS DE EDUCACION</v>
          </cell>
          <cell r="AH97">
            <v>1111905</v>
          </cell>
          <cell r="AI97">
            <v>9689597</v>
          </cell>
        </row>
        <row r="98">
          <cell r="A98">
            <v>20300</v>
          </cell>
          <cell r="B98">
            <v>43901</v>
          </cell>
          <cell r="C98" t="str">
            <v>41431-9-001</v>
          </cell>
          <cell r="D98">
            <v>20300</v>
          </cell>
          <cell r="E98">
            <v>203</v>
          </cell>
          <cell r="F98">
            <v>0</v>
          </cell>
          <cell r="G98" t="str">
            <v>SERVICIOS DE VIGILANCIA</v>
          </cell>
          <cell r="H98">
            <v>90000</v>
          </cell>
          <cell r="I98">
            <v>126000</v>
          </cell>
          <cell r="J98">
            <v>120000</v>
          </cell>
          <cell r="K98">
            <v>336000</v>
          </cell>
          <cell r="L98">
            <v>81000</v>
          </cell>
          <cell r="M98">
            <v>180000</v>
          </cell>
          <cell r="N98">
            <v>75000</v>
          </cell>
          <cell r="O98">
            <v>336000</v>
          </cell>
          <cell r="P98">
            <v>0</v>
          </cell>
          <cell r="Q98">
            <v>30280</v>
          </cell>
          <cell r="S98">
            <v>30280</v>
          </cell>
          <cell r="W98">
            <v>0</v>
          </cell>
          <cell r="X98">
            <v>702280</v>
          </cell>
          <cell r="AA98">
            <v>0</v>
          </cell>
          <cell r="AB98">
            <v>702280</v>
          </cell>
          <cell r="AE98">
            <v>203</v>
          </cell>
          <cell r="AF98">
            <v>0</v>
          </cell>
          <cell r="AG98" t="str">
            <v>SERVICIOS DE VIGILANCIA</v>
          </cell>
          <cell r="AH98">
            <v>30280</v>
          </cell>
          <cell r="AI98">
            <v>702280</v>
          </cell>
        </row>
        <row r="99">
          <cell r="A99">
            <v>20410</v>
          </cell>
          <cell r="B99">
            <v>43201</v>
          </cell>
          <cell r="C99" t="str">
            <v>41431-2-001</v>
          </cell>
          <cell r="D99">
            <v>20410</v>
          </cell>
          <cell r="E99">
            <v>204</v>
          </cell>
          <cell r="F99">
            <v>10</v>
          </cell>
          <cell r="G99" t="str">
            <v>CAMBIO DE PROYECTO DE CONSTRUCCION</v>
          </cell>
          <cell r="H99">
            <v>3137</v>
          </cell>
          <cell r="I99">
            <v>29596</v>
          </cell>
          <cell r="J99">
            <v>5685</v>
          </cell>
          <cell r="K99">
            <v>38418</v>
          </cell>
          <cell r="L99">
            <v>13892</v>
          </cell>
          <cell r="M99">
            <v>30955</v>
          </cell>
          <cell r="N99">
            <v>38052</v>
          </cell>
          <cell r="O99">
            <v>82899</v>
          </cell>
          <cell r="P99">
            <v>16761</v>
          </cell>
          <cell r="Q99">
            <v>14221</v>
          </cell>
          <cell r="S99">
            <v>30982</v>
          </cell>
          <cell r="W99">
            <v>0</v>
          </cell>
          <cell r="X99">
            <v>152299</v>
          </cell>
          <cell r="AA99">
            <v>0</v>
          </cell>
          <cell r="AB99">
            <v>152299</v>
          </cell>
          <cell r="AE99">
            <v>204</v>
          </cell>
          <cell r="AF99">
            <v>10</v>
          </cell>
          <cell r="AG99" t="str">
            <v>CAMBIO DE PROYECTO DE CONSTRUCCION</v>
          </cell>
          <cell r="AH99">
            <v>14221</v>
          </cell>
          <cell r="AI99">
            <v>152299</v>
          </cell>
        </row>
        <row r="100">
          <cell r="A100">
            <v>20411</v>
          </cell>
          <cell r="B100">
            <v>43202</v>
          </cell>
          <cell r="C100" t="str">
            <v>41431-2-002</v>
          </cell>
          <cell r="D100">
            <v>20411</v>
          </cell>
          <cell r="E100">
            <v>204</v>
          </cell>
          <cell r="F100">
            <v>11</v>
          </cell>
          <cell r="G100" t="str">
            <v>INFORMATIVO DE VALOR CATASTRAL</v>
          </cell>
          <cell r="H100">
            <v>822811</v>
          </cell>
          <cell r="I100">
            <v>1245595</v>
          </cell>
          <cell r="J100">
            <v>1218293</v>
          </cell>
          <cell r="K100">
            <v>3286699</v>
          </cell>
          <cell r="L100">
            <v>1092042</v>
          </cell>
          <cell r="M100">
            <v>1119524</v>
          </cell>
          <cell r="N100">
            <v>1311606</v>
          </cell>
          <cell r="O100">
            <v>3523172</v>
          </cell>
          <cell r="P100">
            <v>986658</v>
          </cell>
          <cell r="Q100">
            <v>1086156</v>
          </cell>
          <cell r="S100">
            <v>2072814</v>
          </cell>
          <cell r="W100">
            <v>0</v>
          </cell>
          <cell r="X100">
            <v>8882685</v>
          </cell>
          <cell r="AA100">
            <v>0</v>
          </cell>
          <cell r="AB100">
            <v>8882685</v>
          </cell>
          <cell r="AE100">
            <v>204</v>
          </cell>
          <cell r="AF100">
            <v>11</v>
          </cell>
          <cell r="AG100" t="str">
            <v>INFORMATIVO DE VALOR CATASTRAL</v>
          </cell>
          <cell r="AH100">
            <v>1086156</v>
          </cell>
          <cell r="AI100">
            <v>8882685</v>
          </cell>
        </row>
        <row r="101">
          <cell r="A101">
            <v>20412</v>
          </cell>
          <cell r="B101">
            <v>43203</v>
          </cell>
          <cell r="C101" t="str">
            <v>41431-2-003</v>
          </cell>
          <cell r="D101">
            <v>20412</v>
          </cell>
          <cell r="E101">
            <v>204</v>
          </cell>
          <cell r="F101">
            <v>12</v>
          </cell>
          <cell r="G101" t="str">
            <v>AVALUO DE LA SEDUE</v>
          </cell>
          <cell r="H101">
            <v>4077</v>
          </cell>
          <cell r="I101">
            <v>7097</v>
          </cell>
          <cell r="J101">
            <v>5738</v>
          </cell>
          <cell r="K101">
            <v>16912</v>
          </cell>
          <cell r="L101">
            <v>4832</v>
          </cell>
          <cell r="M101">
            <v>11627</v>
          </cell>
          <cell r="N101">
            <v>5436</v>
          </cell>
          <cell r="O101">
            <v>21895</v>
          </cell>
          <cell r="P101">
            <v>18120</v>
          </cell>
          <cell r="Q101">
            <v>10570</v>
          </cell>
          <cell r="S101">
            <v>28690</v>
          </cell>
          <cell r="W101">
            <v>0</v>
          </cell>
          <cell r="X101">
            <v>67497</v>
          </cell>
          <cell r="AA101">
            <v>0</v>
          </cell>
          <cell r="AB101">
            <v>67497</v>
          </cell>
          <cell r="AE101">
            <v>204</v>
          </cell>
          <cell r="AF101">
            <v>12</v>
          </cell>
          <cell r="AG101" t="str">
            <v>AVALUO DE LA SEDUE</v>
          </cell>
          <cell r="AH101">
            <v>10570</v>
          </cell>
          <cell r="AI101">
            <v>67497</v>
          </cell>
        </row>
        <row r="102">
          <cell r="A102">
            <v>20413</v>
          </cell>
          <cell r="B102">
            <v>43204</v>
          </cell>
          <cell r="C102" t="str">
            <v>41431-2-004</v>
          </cell>
          <cell r="D102">
            <v>20413</v>
          </cell>
          <cell r="E102">
            <v>204</v>
          </cell>
          <cell r="F102">
            <v>13</v>
          </cell>
          <cell r="G102" t="str">
            <v>AVALUO CATASTRAL</v>
          </cell>
          <cell r="H102">
            <v>47810</v>
          </cell>
          <cell r="I102">
            <v>94413</v>
          </cell>
          <cell r="J102">
            <v>111069</v>
          </cell>
          <cell r="K102">
            <v>253292</v>
          </cell>
          <cell r="L102">
            <v>41334</v>
          </cell>
          <cell r="M102">
            <v>86303</v>
          </cell>
          <cell r="N102">
            <v>96847</v>
          </cell>
          <cell r="O102">
            <v>224484</v>
          </cell>
          <cell r="P102">
            <v>86613</v>
          </cell>
          <cell r="Q102">
            <v>84435</v>
          </cell>
          <cell r="S102">
            <v>171048</v>
          </cell>
          <cell r="W102">
            <v>0</v>
          </cell>
          <cell r="X102">
            <v>648824</v>
          </cell>
          <cell r="AA102">
            <v>0</v>
          </cell>
          <cell r="AB102">
            <v>648824</v>
          </cell>
          <cell r="AE102">
            <v>204</v>
          </cell>
          <cell r="AF102">
            <v>13</v>
          </cell>
          <cell r="AG102" t="str">
            <v>AVALUO CATASTRAL</v>
          </cell>
          <cell r="AH102">
            <v>84435</v>
          </cell>
          <cell r="AI102">
            <v>648824</v>
          </cell>
        </row>
        <row r="103">
          <cell r="A103">
            <v>20414</v>
          </cell>
          <cell r="B103">
            <v>43205</v>
          </cell>
          <cell r="C103" t="str">
            <v>41431-2-005</v>
          </cell>
          <cell r="D103">
            <v>20414</v>
          </cell>
          <cell r="E103">
            <v>204</v>
          </cell>
          <cell r="F103">
            <v>14</v>
          </cell>
          <cell r="G103" t="str">
            <v>CERTIFICACION DE NO INSCRIPCION CATASTRA</v>
          </cell>
          <cell r="H103">
            <v>32561</v>
          </cell>
          <cell r="I103">
            <v>26288</v>
          </cell>
          <cell r="J103">
            <v>18451</v>
          </cell>
          <cell r="K103">
            <v>77300</v>
          </cell>
          <cell r="L103">
            <v>10639</v>
          </cell>
          <cell r="M103">
            <v>12716</v>
          </cell>
          <cell r="N103">
            <v>17477</v>
          </cell>
          <cell r="O103">
            <v>40832</v>
          </cell>
          <cell r="P103">
            <v>15943</v>
          </cell>
          <cell r="Q103">
            <v>14967</v>
          </cell>
          <cell r="S103">
            <v>30910</v>
          </cell>
          <cell r="W103">
            <v>0</v>
          </cell>
          <cell r="X103">
            <v>149042</v>
          </cell>
          <cell r="AA103">
            <v>0</v>
          </cell>
          <cell r="AB103">
            <v>149042</v>
          </cell>
          <cell r="AE103">
            <v>204</v>
          </cell>
          <cell r="AF103">
            <v>14</v>
          </cell>
          <cell r="AG103" t="str">
            <v>CERTIFICACION DE NO INSCRIPCION CATASTRA</v>
          </cell>
          <cell r="AH103">
            <v>14967</v>
          </cell>
          <cell r="AI103">
            <v>149042</v>
          </cell>
        </row>
        <row r="104">
          <cell r="A104">
            <v>20415</v>
          </cell>
          <cell r="B104">
            <v>43206</v>
          </cell>
          <cell r="C104" t="str">
            <v>41431-2-006</v>
          </cell>
          <cell r="D104">
            <v>20415</v>
          </cell>
          <cell r="E104">
            <v>204</v>
          </cell>
          <cell r="F104">
            <v>15</v>
          </cell>
          <cell r="G104" t="str">
            <v>CERTIFICACIONES</v>
          </cell>
          <cell r="H104">
            <v>155415</v>
          </cell>
          <cell r="I104">
            <v>310563.39</v>
          </cell>
          <cell r="J104">
            <v>14960642</v>
          </cell>
          <cell r="K104">
            <v>15426620.390000001</v>
          </cell>
          <cell r="L104">
            <v>163695</v>
          </cell>
          <cell r="M104">
            <v>229155</v>
          </cell>
          <cell r="N104">
            <v>266245</v>
          </cell>
          <cell r="O104">
            <v>659095</v>
          </cell>
          <cell r="P104">
            <v>246598</v>
          </cell>
          <cell r="Q104">
            <v>246989</v>
          </cell>
          <cell r="S104">
            <v>493587</v>
          </cell>
          <cell r="W104">
            <v>0</v>
          </cell>
          <cell r="X104">
            <v>16579302.390000001</v>
          </cell>
          <cell r="AA104">
            <v>0</v>
          </cell>
          <cell r="AB104">
            <v>16579302.390000001</v>
          </cell>
          <cell r="AE104">
            <v>204</v>
          </cell>
          <cell r="AF104">
            <v>15</v>
          </cell>
          <cell r="AG104" t="str">
            <v>CERTIFICACIONES</v>
          </cell>
          <cell r="AH104">
            <v>246989</v>
          </cell>
          <cell r="AI104">
            <v>16579302.390000001</v>
          </cell>
        </row>
        <row r="105">
          <cell r="A105">
            <v>20416</v>
          </cell>
          <cell r="B105">
            <v>43207</v>
          </cell>
          <cell r="C105" t="str">
            <v>41431-2-007</v>
          </cell>
          <cell r="D105">
            <v>20416</v>
          </cell>
          <cell r="E105">
            <v>204</v>
          </cell>
          <cell r="F105">
            <v>16</v>
          </cell>
          <cell r="G105" t="str">
            <v>ACLARACIONES</v>
          </cell>
          <cell r="H105">
            <v>2912</v>
          </cell>
          <cell r="I105">
            <v>8624</v>
          </cell>
          <cell r="J105">
            <v>8203</v>
          </cell>
          <cell r="K105">
            <v>19739</v>
          </cell>
          <cell r="L105">
            <v>3715</v>
          </cell>
          <cell r="M105">
            <v>9296</v>
          </cell>
          <cell r="N105">
            <v>5353</v>
          </cell>
          <cell r="O105">
            <v>18364</v>
          </cell>
          <cell r="P105">
            <v>2132</v>
          </cell>
          <cell r="Q105">
            <v>10311</v>
          </cell>
          <cell r="S105">
            <v>12443</v>
          </cell>
          <cell r="W105">
            <v>0</v>
          </cell>
          <cell r="X105">
            <v>50546</v>
          </cell>
          <cell r="AA105">
            <v>0</v>
          </cell>
          <cell r="AB105">
            <v>50546</v>
          </cell>
          <cell r="AE105">
            <v>204</v>
          </cell>
          <cell r="AF105">
            <v>16</v>
          </cell>
          <cell r="AG105" t="str">
            <v>ACLARACIONES</v>
          </cell>
          <cell r="AH105">
            <v>10311</v>
          </cell>
          <cell r="AI105">
            <v>50546</v>
          </cell>
        </row>
        <row r="106">
          <cell r="A106">
            <v>20417</v>
          </cell>
          <cell r="B106">
            <v>43208</v>
          </cell>
          <cell r="C106" t="str">
            <v>41431-2-008</v>
          </cell>
          <cell r="D106">
            <v>20417</v>
          </cell>
          <cell r="E106">
            <v>204</v>
          </cell>
          <cell r="F106">
            <v>17</v>
          </cell>
          <cell r="G106" t="str">
            <v>INFORMACION Y UBICACION DE PREDIOS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W106">
            <v>0</v>
          </cell>
          <cell r="X106">
            <v>0</v>
          </cell>
          <cell r="AA106">
            <v>0</v>
          </cell>
          <cell r="AB106">
            <v>0</v>
          </cell>
          <cell r="AE106">
            <v>204</v>
          </cell>
          <cell r="AF106">
            <v>17</v>
          </cell>
          <cell r="AG106" t="str">
            <v>INFORMACION Y UBICACION DE PREDIOS</v>
          </cell>
          <cell r="AH106">
            <v>0</v>
          </cell>
          <cell r="AI106">
            <v>0</v>
          </cell>
        </row>
        <row r="107">
          <cell r="A107">
            <v>20418</v>
          </cell>
          <cell r="B107">
            <v>43209</v>
          </cell>
          <cell r="C107" t="str">
            <v>41431-2-009</v>
          </cell>
          <cell r="D107">
            <v>20418</v>
          </cell>
          <cell r="E107">
            <v>204</v>
          </cell>
          <cell r="F107">
            <v>18</v>
          </cell>
          <cell r="G107" t="str">
            <v>RECTIFICACIONES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920</v>
          </cell>
          <cell r="Q107">
            <v>0</v>
          </cell>
          <cell r="S107">
            <v>920</v>
          </cell>
          <cell r="W107">
            <v>0</v>
          </cell>
          <cell r="X107">
            <v>920</v>
          </cell>
          <cell r="AA107">
            <v>0</v>
          </cell>
          <cell r="AB107">
            <v>920</v>
          </cell>
          <cell r="AE107">
            <v>204</v>
          </cell>
          <cell r="AF107">
            <v>18</v>
          </cell>
          <cell r="AG107" t="str">
            <v>RECTIFICACIONES</v>
          </cell>
          <cell r="AH107">
            <v>0</v>
          </cell>
          <cell r="AI107">
            <v>920</v>
          </cell>
        </row>
        <row r="108">
          <cell r="A108">
            <v>20419</v>
          </cell>
          <cell r="B108">
            <v>43210</v>
          </cell>
          <cell r="C108" t="str">
            <v>41431-2-010</v>
          </cell>
          <cell r="D108">
            <v>20419</v>
          </cell>
          <cell r="E108">
            <v>204</v>
          </cell>
          <cell r="F108">
            <v>19</v>
          </cell>
          <cell r="G108" t="str">
            <v>PLANOS DE NUEVAS CONSTRUCCIONES</v>
          </cell>
          <cell r="H108">
            <v>2958190</v>
          </cell>
          <cell r="I108">
            <v>4377554</v>
          </cell>
          <cell r="J108">
            <v>4340973.5</v>
          </cell>
          <cell r="K108">
            <v>11676717.5</v>
          </cell>
          <cell r="L108">
            <v>4279050</v>
          </cell>
          <cell r="M108">
            <v>2454253.5</v>
          </cell>
          <cell r="N108">
            <v>4420913</v>
          </cell>
          <cell r="O108">
            <v>11154216.5</v>
          </cell>
          <cell r="P108">
            <v>9443458.5</v>
          </cell>
          <cell r="Q108">
            <v>3368825</v>
          </cell>
          <cell r="S108">
            <v>12812283.5</v>
          </cell>
          <cell r="W108">
            <v>0</v>
          </cell>
          <cell r="X108">
            <v>35643217.5</v>
          </cell>
          <cell r="AA108">
            <v>0</v>
          </cell>
          <cell r="AB108">
            <v>35643217.5</v>
          </cell>
          <cell r="AE108">
            <v>204</v>
          </cell>
          <cell r="AF108">
            <v>19</v>
          </cell>
          <cell r="AG108" t="str">
            <v>PLANOS DE NUEVAS CONSTRUCCIONES</v>
          </cell>
          <cell r="AH108">
            <v>3368825</v>
          </cell>
          <cell r="AI108">
            <v>35643217.5</v>
          </cell>
        </row>
        <row r="109">
          <cell r="A109">
            <v>20420</v>
          </cell>
          <cell r="B109">
            <v>43211</v>
          </cell>
          <cell r="C109" t="str">
            <v>41431-2-011</v>
          </cell>
          <cell r="D109">
            <v>20420</v>
          </cell>
          <cell r="E109">
            <v>204</v>
          </cell>
          <cell r="F109">
            <v>20</v>
          </cell>
          <cell r="G109" t="str">
            <v>REGULARIZACION DE CONSTRUCCIONES</v>
          </cell>
          <cell r="H109">
            <v>220698</v>
          </cell>
          <cell r="I109">
            <v>902462.41</v>
          </cell>
          <cell r="J109">
            <v>772136.5</v>
          </cell>
          <cell r="K109">
            <v>1895296.9100000001</v>
          </cell>
          <cell r="L109">
            <v>128792.3</v>
          </cell>
          <cell r="M109">
            <v>469798</v>
          </cell>
          <cell r="N109">
            <v>607153.30000000005</v>
          </cell>
          <cell r="O109">
            <v>1205743.6000000001</v>
          </cell>
          <cell r="P109">
            <v>614953.38</v>
          </cell>
          <cell r="Q109">
            <v>660765.80000000005</v>
          </cell>
          <cell r="S109">
            <v>1275719.1800000002</v>
          </cell>
          <cell r="W109">
            <v>0</v>
          </cell>
          <cell r="X109">
            <v>4376759.6900000004</v>
          </cell>
          <cell r="AA109">
            <v>0</v>
          </cell>
          <cell r="AB109">
            <v>4376759.6900000004</v>
          </cell>
          <cell r="AE109">
            <v>204</v>
          </cell>
          <cell r="AF109">
            <v>20</v>
          </cell>
          <cell r="AG109" t="str">
            <v>REGULARIZACION DE CONSTRUCCIONES</v>
          </cell>
          <cell r="AH109">
            <v>660765.80000000005</v>
          </cell>
          <cell r="AI109">
            <v>4376759.6900000004</v>
          </cell>
        </row>
        <row r="110">
          <cell r="A110">
            <v>20421</v>
          </cell>
          <cell r="B110">
            <v>43212</v>
          </cell>
          <cell r="C110" t="str">
            <v>41431-2-012</v>
          </cell>
          <cell r="D110">
            <v>20421</v>
          </cell>
          <cell r="E110">
            <v>204</v>
          </cell>
          <cell r="F110">
            <v>21</v>
          </cell>
          <cell r="G110" t="str">
            <v>PLANO DE FRACCIONAMIENTO</v>
          </cell>
          <cell r="H110">
            <v>150577</v>
          </cell>
          <cell r="I110">
            <v>53967</v>
          </cell>
          <cell r="J110">
            <v>169475</v>
          </cell>
          <cell r="K110">
            <v>374019</v>
          </cell>
          <cell r="L110">
            <v>176683</v>
          </cell>
          <cell r="M110">
            <v>237252</v>
          </cell>
          <cell r="N110">
            <v>186434</v>
          </cell>
          <cell r="O110">
            <v>600369</v>
          </cell>
          <cell r="P110">
            <v>474686</v>
          </cell>
          <cell r="Q110">
            <v>71412</v>
          </cell>
          <cell r="S110">
            <v>546098</v>
          </cell>
          <cell r="W110">
            <v>0</v>
          </cell>
          <cell r="X110">
            <v>1520486</v>
          </cell>
          <cell r="AA110">
            <v>0</v>
          </cell>
          <cell r="AB110">
            <v>1520486</v>
          </cell>
          <cell r="AE110">
            <v>204</v>
          </cell>
          <cell r="AF110">
            <v>21</v>
          </cell>
          <cell r="AG110" t="str">
            <v>PLANO DE FRACCIONAMIENTO</v>
          </cell>
          <cell r="AH110">
            <v>71412</v>
          </cell>
          <cell r="AI110">
            <v>1520486</v>
          </cell>
        </row>
        <row r="111">
          <cell r="A111">
            <v>20422</v>
          </cell>
          <cell r="B111">
            <v>43213</v>
          </cell>
          <cell r="C111" t="str">
            <v>41431-2-013</v>
          </cell>
          <cell r="D111">
            <v>20422</v>
          </cell>
          <cell r="E111">
            <v>204</v>
          </cell>
          <cell r="F111">
            <v>22</v>
          </cell>
          <cell r="G111" t="str">
            <v>SUBDIVISIONES Y FUSIONES</v>
          </cell>
          <cell r="H111">
            <v>10995.35</v>
          </cell>
          <cell r="I111">
            <v>21748</v>
          </cell>
          <cell r="J111">
            <v>14481</v>
          </cell>
          <cell r="K111">
            <v>47224.35</v>
          </cell>
          <cell r="L111">
            <v>15396.44</v>
          </cell>
          <cell r="M111">
            <v>13023</v>
          </cell>
          <cell r="N111">
            <v>31144</v>
          </cell>
          <cell r="O111">
            <v>59563.44</v>
          </cell>
          <cell r="P111">
            <v>22535.17</v>
          </cell>
          <cell r="Q111">
            <v>18936.57</v>
          </cell>
          <cell r="S111">
            <v>41471.74</v>
          </cell>
          <cell r="W111">
            <v>0</v>
          </cell>
          <cell r="X111">
            <v>148259.53</v>
          </cell>
          <cell r="AA111">
            <v>0</v>
          </cell>
          <cell r="AB111">
            <v>148259.53</v>
          </cell>
          <cell r="AE111">
            <v>204</v>
          </cell>
          <cell r="AF111">
            <v>22</v>
          </cell>
          <cell r="AG111" t="str">
            <v>SUBDIVISIONES Y FUSIONES</v>
          </cell>
          <cell r="AH111">
            <v>18936.57</v>
          </cell>
          <cell r="AI111">
            <v>148259.53</v>
          </cell>
        </row>
        <row r="112">
          <cell r="A112">
            <v>20423</v>
          </cell>
          <cell r="B112">
            <v>43214</v>
          </cell>
          <cell r="C112" t="str">
            <v>41431-2-014</v>
          </cell>
          <cell r="D112">
            <v>20423</v>
          </cell>
          <cell r="E112">
            <v>204</v>
          </cell>
          <cell r="F112">
            <v>23</v>
          </cell>
          <cell r="G112" t="str">
            <v>DESGLOSES</v>
          </cell>
          <cell r="H112">
            <v>727</v>
          </cell>
          <cell r="I112">
            <v>1696</v>
          </cell>
          <cell r="J112">
            <v>788</v>
          </cell>
          <cell r="K112">
            <v>3211</v>
          </cell>
          <cell r="L112">
            <v>1636</v>
          </cell>
          <cell r="M112">
            <v>1393</v>
          </cell>
          <cell r="N112">
            <v>1698</v>
          </cell>
          <cell r="O112">
            <v>4727</v>
          </cell>
          <cell r="P112">
            <v>41322</v>
          </cell>
          <cell r="Q112">
            <v>1335</v>
          </cell>
          <cell r="S112">
            <v>42657</v>
          </cell>
          <cell r="W112">
            <v>0</v>
          </cell>
          <cell r="X112">
            <v>50595</v>
          </cell>
          <cell r="AA112">
            <v>0</v>
          </cell>
          <cell r="AB112">
            <v>50595</v>
          </cell>
          <cell r="AE112">
            <v>204</v>
          </cell>
          <cell r="AF112">
            <v>23</v>
          </cell>
          <cell r="AG112" t="str">
            <v>DESGLOSES</v>
          </cell>
          <cell r="AH112">
            <v>1335</v>
          </cell>
          <cell r="AI112">
            <v>50595</v>
          </cell>
        </row>
        <row r="113">
          <cell r="A113">
            <v>20424</v>
          </cell>
          <cell r="B113">
            <v>43215</v>
          </cell>
          <cell r="C113" t="str">
            <v>41431-2-015</v>
          </cell>
          <cell r="D113">
            <v>20424</v>
          </cell>
          <cell r="E113">
            <v>204</v>
          </cell>
          <cell r="F113">
            <v>24</v>
          </cell>
          <cell r="G113" t="str">
            <v>RELOTIFICACIONES</v>
          </cell>
          <cell r="H113">
            <v>242</v>
          </cell>
          <cell r="I113">
            <v>56028</v>
          </cell>
          <cell r="J113">
            <v>19927</v>
          </cell>
          <cell r="K113">
            <v>76197</v>
          </cell>
          <cell r="L113">
            <v>10600</v>
          </cell>
          <cell r="M113">
            <v>5269</v>
          </cell>
          <cell r="N113">
            <v>11387</v>
          </cell>
          <cell r="O113">
            <v>27256</v>
          </cell>
          <cell r="P113">
            <v>2483</v>
          </cell>
          <cell r="Q113">
            <v>2060</v>
          </cell>
          <cell r="S113">
            <v>4543</v>
          </cell>
          <cell r="W113">
            <v>0</v>
          </cell>
          <cell r="X113">
            <v>107996</v>
          </cell>
          <cell r="AA113">
            <v>0</v>
          </cell>
          <cell r="AB113">
            <v>107996</v>
          </cell>
          <cell r="AE113">
            <v>204</v>
          </cell>
          <cell r="AF113">
            <v>24</v>
          </cell>
          <cell r="AG113" t="str">
            <v>RELOTIFICACIONES</v>
          </cell>
          <cell r="AH113">
            <v>2060</v>
          </cell>
          <cell r="AI113">
            <v>107996</v>
          </cell>
        </row>
        <row r="114">
          <cell r="A114">
            <v>20425</v>
          </cell>
          <cell r="B114">
            <v>43216</v>
          </cell>
          <cell r="C114" t="str">
            <v>41431-2-016</v>
          </cell>
          <cell r="D114">
            <v>20425</v>
          </cell>
          <cell r="E114">
            <v>204</v>
          </cell>
          <cell r="F114">
            <v>25</v>
          </cell>
          <cell r="G114" t="str">
            <v>RESELLOS</v>
          </cell>
          <cell r="H114">
            <v>31826</v>
          </cell>
          <cell r="I114">
            <v>20085</v>
          </cell>
          <cell r="J114">
            <v>18729</v>
          </cell>
          <cell r="K114">
            <v>70640</v>
          </cell>
          <cell r="L114">
            <v>4983</v>
          </cell>
          <cell r="M114">
            <v>43042</v>
          </cell>
          <cell r="N114">
            <v>11779</v>
          </cell>
          <cell r="O114">
            <v>59804</v>
          </cell>
          <cell r="P114">
            <v>11779</v>
          </cell>
          <cell r="Q114">
            <v>2718</v>
          </cell>
          <cell r="S114">
            <v>14497</v>
          </cell>
          <cell r="W114">
            <v>0</v>
          </cell>
          <cell r="X114">
            <v>144941</v>
          </cell>
          <cell r="AA114">
            <v>0</v>
          </cell>
          <cell r="AB114">
            <v>144941</v>
          </cell>
          <cell r="AE114">
            <v>204</v>
          </cell>
          <cell r="AF114">
            <v>25</v>
          </cell>
          <cell r="AG114" t="str">
            <v>RESELLOS</v>
          </cell>
          <cell r="AH114">
            <v>2718</v>
          </cell>
          <cell r="AI114">
            <v>144941</v>
          </cell>
        </row>
        <row r="115">
          <cell r="A115">
            <v>20426</v>
          </cell>
          <cell r="B115">
            <v>43217</v>
          </cell>
          <cell r="C115" t="str">
            <v>41431-2-017</v>
          </cell>
          <cell r="D115">
            <v>20426</v>
          </cell>
          <cell r="E115">
            <v>204</v>
          </cell>
          <cell r="F115">
            <v>26</v>
          </cell>
          <cell r="G115" t="str">
            <v>ALTAS</v>
          </cell>
          <cell r="H115">
            <v>3172</v>
          </cell>
          <cell r="I115">
            <v>7320</v>
          </cell>
          <cell r="J115">
            <v>6771</v>
          </cell>
          <cell r="K115">
            <v>17263</v>
          </cell>
          <cell r="L115">
            <v>3599</v>
          </cell>
          <cell r="M115">
            <v>4026</v>
          </cell>
          <cell r="N115">
            <v>5275</v>
          </cell>
          <cell r="O115">
            <v>12900</v>
          </cell>
          <cell r="P115">
            <v>4025</v>
          </cell>
          <cell r="Q115">
            <v>6587</v>
          </cell>
          <cell r="S115">
            <v>10612</v>
          </cell>
          <cell r="W115">
            <v>0</v>
          </cell>
          <cell r="X115">
            <v>40775</v>
          </cell>
          <cell r="AA115">
            <v>0</v>
          </cell>
          <cell r="AB115">
            <v>40775</v>
          </cell>
          <cell r="AE115">
            <v>204</v>
          </cell>
          <cell r="AF115">
            <v>26</v>
          </cell>
          <cell r="AG115" t="str">
            <v>ALTAS</v>
          </cell>
          <cell r="AH115">
            <v>6587</v>
          </cell>
          <cell r="AI115">
            <v>40775</v>
          </cell>
        </row>
        <row r="116">
          <cell r="A116">
            <v>20427</v>
          </cell>
          <cell r="B116">
            <v>43218</v>
          </cell>
          <cell r="C116" t="str">
            <v>41431-2-018</v>
          </cell>
          <cell r="D116">
            <v>20427</v>
          </cell>
          <cell r="E116">
            <v>204</v>
          </cell>
          <cell r="F116">
            <v>27</v>
          </cell>
          <cell r="G116" t="str">
            <v>OTROS</v>
          </cell>
          <cell r="H116">
            <v>424</v>
          </cell>
          <cell r="I116">
            <v>212</v>
          </cell>
          <cell r="J116">
            <v>3464</v>
          </cell>
          <cell r="K116">
            <v>4100</v>
          </cell>
          <cell r="L116">
            <v>698</v>
          </cell>
          <cell r="M116">
            <v>415</v>
          </cell>
          <cell r="N116">
            <v>77249</v>
          </cell>
          <cell r="O116">
            <v>78362</v>
          </cell>
          <cell r="P116">
            <v>243</v>
          </cell>
          <cell r="Q116">
            <v>8735</v>
          </cell>
          <cell r="S116">
            <v>8978</v>
          </cell>
          <cell r="W116">
            <v>0</v>
          </cell>
          <cell r="X116">
            <v>91440</v>
          </cell>
          <cell r="AA116">
            <v>0</v>
          </cell>
          <cell r="AB116">
            <v>91440</v>
          </cell>
          <cell r="AE116">
            <v>204</v>
          </cell>
          <cell r="AF116">
            <v>27</v>
          </cell>
          <cell r="AG116" t="str">
            <v>OTROS</v>
          </cell>
          <cell r="AH116">
            <v>8735</v>
          </cell>
          <cell r="AI116">
            <v>91440</v>
          </cell>
        </row>
        <row r="117">
          <cell r="A117">
            <v>20428</v>
          </cell>
          <cell r="B117">
            <v>43219</v>
          </cell>
          <cell r="C117" t="str">
            <v>41431-2-019</v>
          </cell>
          <cell r="D117">
            <v>20428</v>
          </cell>
          <cell r="E117">
            <v>204</v>
          </cell>
          <cell r="F117">
            <v>28</v>
          </cell>
          <cell r="G117" t="str">
            <v>CONDOMINIO</v>
          </cell>
          <cell r="H117">
            <v>39067</v>
          </cell>
          <cell r="I117">
            <v>147488</v>
          </cell>
          <cell r="J117">
            <v>148156</v>
          </cell>
          <cell r="K117">
            <v>334711</v>
          </cell>
          <cell r="L117">
            <v>54816</v>
          </cell>
          <cell r="M117">
            <v>89038</v>
          </cell>
          <cell r="N117">
            <v>78197</v>
          </cell>
          <cell r="O117">
            <v>222051</v>
          </cell>
          <cell r="P117">
            <v>59541</v>
          </cell>
          <cell r="Q117">
            <v>98849</v>
          </cell>
          <cell r="S117">
            <v>158390</v>
          </cell>
          <cell r="W117">
            <v>0</v>
          </cell>
          <cell r="X117">
            <v>715152</v>
          </cell>
          <cell r="AA117">
            <v>0</v>
          </cell>
          <cell r="AB117">
            <v>715152</v>
          </cell>
          <cell r="AE117">
            <v>204</v>
          </cell>
          <cell r="AF117">
            <v>28</v>
          </cell>
          <cell r="AG117" t="str">
            <v>CONDOMINIO</v>
          </cell>
          <cell r="AH117">
            <v>98849</v>
          </cell>
          <cell r="AI117">
            <v>715152</v>
          </cell>
        </row>
        <row r="118">
          <cell r="A118">
            <v>20429</v>
          </cell>
          <cell r="B118">
            <v>43220</v>
          </cell>
          <cell r="C118" t="str">
            <v>41431-2-020</v>
          </cell>
          <cell r="D118">
            <v>20429</v>
          </cell>
          <cell r="E118">
            <v>204</v>
          </cell>
          <cell r="F118">
            <v>29</v>
          </cell>
          <cell r="G118" t="str">
            <v>NUMERACION</v>
          </cell>
          <cell r="H118">
            <v>1963</v>
          </cell>
          <cell r="I118">
            <v>3020</v>
          </cell>
          <cell r="J118">
            <v>1510</v>
          </cell>
          <cell r="K118">
            <v>6493</v>
          </cell>
          <cell r="L118">
            <v>1510</v>
          </cell>
          <cell r="M118">
            <v>2265</v>
          </cell>
          <cell r="N118">
            <v>3775</v>
          </cell>
          <cell r="O118">
            <v>7550</v>
          </cell>
          <cell r="P118">
            <v>2416</v>
          </cell>
          <cell r="Q118">
            <v>4530</v>
          </cell>
          <cell r="S118">
            <v>6946</v>
          </cell>
          <cell r="W118">
            <v>0</v>
          </cell>
          <cell r="X118">
            <v>20989</v>
          </cell>
          <cell r="AA118">
            <v>0</v>
          </cell>
          <cell r="AB118">
            <v>20989</v>
          </cell>
          <cell r="AE118">
            <v>204</v>
          </cell>
          <cell r="AF118">
            <v>29</v>
          </cell>
          <cell r="AG118" t="str">
            <v>NUMERACION</v>
          </cell>
          <cell r="AH118">
            <v>4530</v>
          </cell>
          <cell r="AI118">
            <v>20989</v>
          </cell>
        </row>
        <row r="119">
          <cell r="A119">
            <v>20430</v>
          </cell>
          <cell r="B119">
            <v>43221</v>
          </cell>
          <cell r="C119" t="str">
            <v>41431-2-021</v>
          </cell>
          <cell r="D119">
            <v>20430</v>
          </cell>
          <cell r="E119">
            <v>204</v>
          </cell>
          <cell r="F119">
            <v>30</v>
          </cell>
          <cell r="G119" t="str">
            <v>BAJA DE CONSTRUCCION</v>
          </cell>
          <cell r="H119">
            <v>5436</v>
          </cell>
          <cell r="I119">
            <v>10419</v>
          </cell>
          <cell r="J119">
            <v>20234</v>
          </cell>
          <cell r="K119">
            <v>36089</v>
          </cell>
          <cell r="L119">
            <v>11778</v>
          </cell>
          <cell r="M119">
            <v>22046</v>
          </cell>
          <cell r="N119">
            <v>11174</v>
          </cell>
          <cell r="O119">
            <v>44998</v>
          </cell>
          <cell r="P119">
            <v>12835</v>
          </cell>
          <cell r="Q119">
            <v>29898</v>
          </cell>
          <cell r="S119">
            <v>42733</v>
          </cell>
          <cell r="W119">
            <v>0</v>
          </cell>
          <cell r="X119">
            <v>123820</v>
          </cell>
          <cell r="AA119">
            <v>0</v>
          </cell>
          <cell r="AB119">
            <v>123820</v>
          </cell>
          <cell r="AE119">
            <v>204</v>
          </cell>
          <cell r="AF119">
            <v>30</v>
          </cell>
          <cell r="AG119" t="str">
            <v>BAJA DE CONSTRUCCION</v>
          </cell>
          <cell r="AH119">
            <v>29898</v>
          </cell>
          <cell r="AI119">
            <v>123820</v>
          </cell>
        </row>
        <row r="120">
          <cell r="A120">
            <v>20431</v>
          </cell>
          <cell r="B120">
            <v>43222</v>
          </cell>
          <cell r="C120" t="str">
            <v>41431-2-022</v>
          </cell>
          <cell r="D120">
            <v>20431</v>
          </cell>
          <cell r="E120">
            <v>204</v>
          </cell>
          <cell r="F120">
            <v>31</v>
          </cell>
          <cell r="G120" t="str">
            <v>COPIAS DE PLANOS</v>
          </cell>
          <cell r="H120">
            <v>63443</v>
          </cell>
          <cell r="I120">
            <v>127163</v>
          </cell>
          <cell r="J120">
            <v>131101</v>
          </cell>
          <cell r="K120">
            <v>321707</v>
          </cell>
          <cell r="L120">
            <v>64157</v>
          </cell>
          <cell r="M120">
            <v>94733</v>
          </cell>
          <cell r="N120">
            <v>110485</v>
          </cell>
          <cell r="O120">
            <v>269375</v>
          </cell>
          <cell r="P120">
            <v>105989</v>
          </cell>
          <cell r="Q120">
            <v>108001</v>
          </cell>
          <cell r="S120">
            <v>213990</v>
          </cell>
          <cell r="W120">
            <v>0</v>
          </cell>
          <cell r="X120">
            <v>805072</v>
          </cell>
          <cell r="AA120">
            <v>0</v>
          </cell>
          <cell r="AB120">
            <v>805072</v>
          </cell>
          <cell r="AE120">
            <v>204</v>
          </cell>
          <cell r="AF120">
            <v>31</v>
          </cell>
          <cell r="AG120" t="str">
            <v>COPIAS DE PLANOS</v>
          </cell>
          <cell r="AH120">
            <v>108001</v>
          </cell>
          <cell r="AI120">
            <v>805072</v>
          </cell>
        </row>
        <row r="121">
          <cell r="A121">
            <v>20460</v>
          </cell>
          <cell r="B121">
            <v>43223</v>
          </cell>
          <cell r="C121" t="str">
            <v>41431-2-023</v>
          </cell>
          <cell r="D121">
            <v>20460</v>
          </cell>
          <cell r="E121">
            <v>204</v>
          </cell>
          <cell r="F121">
            <v>60</v>
          </cell>
          <cell r="G121" t="str">
            <v>SUBSIDIOS CAMBIO DE PROYECTO DE CONSTRUC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E121">
            <v>204</v>
          </cell>
          <cell r="AF121">
            <v>60</v>
          </cell>
          <cell r="AG121" t="str">
            <v>SUBSIDIOS CAMBIO DE PROYECTO DE CONSTRUC</v>
          </cell>
          <cell r="AH121">
            <v>0</v>
          </cell>
          <cell r="AI121">
            <v>0</v>
          </cell>
        </row>
        <row r="122">
          <cell r="A122">
            <v>20461</v>
          </cell>
          <cell r="B122">
            <v>43224</v>
          </cell>
          <cell r="C122" t="str">
            <v>41431-2-024</v>
          </cell>
          <cell r="D122">
            <v>20461</v>
          </cell>
          <cell r="E122">
            <v>204</v>
          </cell>
          <cell r="F122">
            <v>61</v>
          </cell>
          <cell r="G122" t="str">
            <v>SUBSIDIOS INFORMATIVO DE VALOR CATASTRAL</v>
          </cell>
          <cell r="H122">
            <v>-154340</v>
          </cell>
          <cell r="I122">
            <v>-265919</v>
          </cell>
          <cell r="J122">
            <v>-302025</v>
          </cell>
          <cell r="K122">
            <v>-722284</v>
          </cell>
          <cell r="L122">
            <v>-204766</v>
          </cell>
          <cell r="M122">
            <v>-232852</v>
          </cell>
          <cell r="N122">
            <v>-306550</v>
          </cell>
          <cell r="O122">
            <v>-744168</v>
          </cell>
          <cell r="P122">
            <v>-239661</v>
          </cell>
          <cell r="Q122">
            <v>-229394</v>
          </cell>
          <cell r="S122">
            <v>-469055</v>
          </cell>
          <cell r="W122">
            <v>0</v>
          </cell>
          <cell r="X122">
            <v>-1935507</v>
          </cell>
          <cell r="AA122">
            <v>0</v>
          </cell>
          <cell r="AB122">
            <v>-1935507</v>
          </cell>
          <cell r="AE122">
            <v>204</v>
          </cell>
          <cell r="AF122">
            <v>61</v>
          </cell>
          <cell r="AG122" t="str">
            <v>SUBSIDIOS INFORMATIVO DE VALOR CATASTRAL</v>
          </cell>
          <cell r="AH122">
            <v>-229394</v>
          </cell>
          <cell r="AI122">
            <v>-1935507</v>
          </cell>
        </row>
        <row r="123">
          <cell r="A123">
            <v>20462</v>
          </cell>
          <cell r="B123">
            <v>43225</v>
          </cell>
          <cell r="C123" t="str">
            <v>41431-2-025</v>
          </cell>
          <cell r="D123">
            <v>20462</v>
          </cell>
          <cell r="E123">
            <v>204</v>
          </cell>
          <cell r="F123">
            <v>62</v>
          </cell>
          <cell r="G123" t="str">
            <v>SUBSIDIOS AVALUO DE LA SEDUE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E123">
            <v>204</v>
          </cell>
          <cell r="AF123">
            <v>62</v>
          </cell>
          <cell r="AG123" t="str">
            <v>SUBSIDIOS AVALUO DE LA SEDUE</v>
          </cell>
          <cell r="AH123">
            <v>0</v>
          </cell>
          <cell r="AI123">
            <v>0</v>
          </cell>
        </row>
        <row r="124">
          <cell r="A124">
            <v>20463</v>
          </cell>
          <cell r="B124">
            <v>43226</v>
          </cell>
          <cell r="C124" t="str">
            <v>41431-2-026</v>
          </cell>
          <cell r="D124">
            <v>20463</v>
          </cell>
          <cell r="E124">
            <v>204</v>
          </cell>
          <cell r="F124">
            <v>63</v>
          </cell>
          <cell r="G124" t="str">
            <v>SUBSIDIOS AVALUO CATASTRAL</v>
          </cell>
          <cell r="H124">
            <v>0</v>
          </cell>
          <cell r="I124">
            <v>-1937</v>
          </cell>
          <cell r="J124">
            <v>-3149</v>
          </cell>
          <cell r="K124">
            <v>-5086</v>
          </cell>
          <cell r="L124">
            <v>-1454</v>
          </cell>
          <cell r="M124">
            <v>-1151</v>
          </cell>
          <cell r="N124">
            <v>-3634</v>
          </cell>
          <cell r="O124">
            <v>-6239</v>
          </cell>
          <cell r="P124">
            <v>-3876</v>
          </cell>
          <cell r="Q124">
            <v>-5572</v>
          </cell>
          <cell r="S124">
            <v>-9448</v>
          </cell>
          <cell r="W124">
            <v>0</v>
          </cell>
          <cell r="X124">
            <v>-20773</v>
          </cell>
          <cell r="AA124">
            <v>0</v>
          </cell>
          <cell r="AB124">
            <v>-20773</v>
          </cell>
          <cell r="AE124">
            <v>204</v>
          </cell>
          <cell r="AF124">
            <v>63</v>
          </cell>
          <cell r="AG124" t="str">
            <v>SUBSIDIOS AVALUO CATASTRAL</v>
          </cell>
          <cell r="AH124">
            <v>-5572</v>
          </cell>
          <cell r="AI124">
            <v>-20773</v>
          </cell>
        </row>
        <row r="125">
          <cell r="A125">
            <v>20464</v>
          </cell>
          <cell r="B125">
            <v>43227</v>
          </cell>
          <cell r="C125" t="str">
            <v>41431-2-027</v>
          </cell>
          <cell r="D125">
            <v>20464</v>
          </cell>
          <cell r="E125">
            <v>204</v>
          </cell>
          <cell r="F125">
            <v>64</v>
          </cell>
          <cell r="G125" t="str">
            <v>SUBSIDIOS CERTIF DE NO INSCRIP CATASTRAL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E125">
            <v>204</v>
          </cell>
          <cell r="AF125">
            <v>64</v>
          </cell>
          <cell r="AG125" t="str">
            <v>SUBSIDIOS CERTIF DE NO INSCRIP CATASTRAL</v>
          </cell>
          <cell r="AH125">
            <v>0</v>
          </cell>
          <cell r="AI125">
            <v>0</v>
          </cell>
        </row>
        <row r="126">
          <cell r="A126">
            <v>20465</v>
          </cell>
          <cell r="B126">
            <v>43228</v>
          </cell>
          <cell r="C126" t="str">
            <v>41431-2-028</v>
          </cell>
          <cell r="D126">
            <v>20465</v>
          </cell>
          <cell r="E126">
            <v>204</v>
          </cell>
          <cell r="F126">
            <v>65</v>
          </cell>
          <cell r="G126" t="str">
            <v>SUBSIDIOS CERTIFICACIONES</v>
          </cell>
          <cell r="H126">
            <v>-11285</v>
          </cell>
          <cell r="I126">
            <v>-40616</v>
          </cell>
          <cell r="J126">
            <v>-14724533</v>
          </cell>
          <cell r="K126">
            <v>-14776434</v>
          </cell>
          <cell r="L126">
            <v>-25071</v>
          </cell>
          <cell r="M126">
            <v>-50142</v>
          </cell>
          <cell r="N126">
            <v>-20243</v>
          </cell>
          <cell r="O126">
            <v>-95456</v>
          </cell>
          <cell r="P126">
            <v>-72890</v>
          </cell>
          <cell r="Q126">
            <v>-26466</v>
          </cell>
          <cell r="S126">
            <v>-99356</v>
          </cell>
          <cell r="W126">
            <v>0</v>
          </cell>
          <cell r="X126">
            <v>-14971246</v>
          </cell>
          <cell r="AA126">
            <v>0</v>
          </cell>
          <cell r="AB126">
            <v>-14971246</v>
          </cell>
          <cell r="AE126">
            <v>204</v>
          </cell>
          <cell r="AF126">
            <v>65</v>
          </cell>
          <cell r="AG126" t="str">
            <v>SUBSIDIOS CERTIFICACIONES</v>
          </cell>
          <cell r="AH126">
            <v>-26466</v>
          </cell>
          <cell r="AI126">
            <v>-14971246</v>
          </cell>
        </row>
        <row r="127">
          <cell r="A127">
            <v>20466</v>
          </cell>
          <cell r="B127">
            <v>43229</v>
          </cell>
          <cell r="C127" t="str">
            <v>41431-2-029</v>
          </cell>
          <cell r="D127">
            <v>20466</v>
          </cell>
          <cell r="E127">
            <v>204</v>
          </cell>
          <cell r="F127">
            <v>66</v>
          </cell>
          <cell r="G127" t="str">
            <v>SUBSIDIOS ACLARACIONES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E127">
            <v>204</v>
          </cell>
          <cell r="AF127">
            <v>66</v>
          </cell>
          <cell r="AG127" t="str">
            <v>SUBSIDIOS ACLARACIONES</v>
          </cell>
          <cell r="AH127">
            <v>0</v>
          </cell>
          <cell r="AI127">
            <v>0</v>
          </cell>
        </row>
        <row r="128">
          <cell r="A128">
            <v>20467</v>
          </cell>
          <cell r="B128">
            <v>43230</v>
          </cell>
          <cell r="C128" t="str">
            <v>41431-2-030</v>
          </cell>
          <cell r="D128">
            <v>20467</v>
          </cell>
          <cell r="E128">
            <v>204</v>
          </cell>
          <cell r="F128">
            <v>67</v>
          </cell>
          <cell r="G128" t="str">
            <v>SUBSIDIOS INFOR Y UBICACION DE PREDIOS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E128">
            <v>204</v>
          </cell>
          <cell r="AF128">
            <v>67</v>
          </cell>
          <cell r="AG128" t="str">
            <v>SUBSIDIOS INFOR Y UBICACION DE PREDIOS</v>
          </cell>
          <cell r="AH128">
            <v>0</v>
          </cell>
          <cell r="AI128">
            <v>0</v>
          </cell>
        </row>
        <row r="129">
          <cell r="A129">
            <v>20468</v>
          </cell>
          <cell r="B129">
            <v>43231</v>
          </cell>
          <cell r="C129" t="str">
            <v>41431-2-031</v>
          </cell>
          <cell r="D129">
            <v>20468</v>
          </cell>
          <cell r="E129">
            <v>204</v>
          </cell>
          <cell r="F129">
            <v>68</v>
          </cell>
          <cell r="G129" t="str">
            <v>SUBSIDIOS RECTIFICACIONES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E129">
            <v>204</v>
          </cell>
          <cell r="AF129">
            <v>68</v>
          </cell>
          <cell r="AG129" t="str">
            <v>SUBSIDIOS RECTIFICACIONES</v>
          </cell>
          <cell r="AH129">
            <v>0</v>
          </cell>
          <cell r="AI129">
            <v>0</v>
          </cell>
        </row>
        <row r="130">
          <cell r="A130">
            <v>20469</v>
          </cell>
          <cell r="B130">
            <v>43232</v>
          </cell>
          <cell r="C130" t="str">
            <v>41431-2-032</v>
          </cell>
          <cell r="D130">
            <v>20469</v>
          </cell>
          <cell r="E130">
            <v>204</v>
          </cell>
          <cell r="F130">
            <v>69</v>
          </cell>
          <cell r="G130" t="str">
            <v>SUBSIDIOS PLANOS DE NUEVAS CONSTRUCC</v>
          </cell>
          <cell r="H130">
            <v>-7131</v>
          </cell>
          <cell r="I130">
            <v>-468298</v>
          </cell>
          <cell r="J130">
            <v>-217990.5</v>
          </cell>
          <cell r="K130">
            <v>-693419.5</v>
          </cell>
          <cell r="L130">
            <v>-1254675</v>
          </cell>
          <cell r="M130">
            <v>-159879.5</v>
          </cell>
          <cell r="N130">
            <v>-811543</v>
          </cell>
          <cell r="O130">
            <v>-2226097.5</v>
          </cell>
          <cell r="P130">
            <v>-274985.5</v>
          </cell>
          <cell r="Q130">
            <v>-360842</v>
          </cell>
          <cell r="S130">
            <v>-635827.5</v>
          </cell>
          <cell r="W130">
            <v>0</v>
          </cell>
          <cell r="X130">
            <v>-3555344.5</v>
          </cell>
          <cell r="AA130">
            <v>0</v>
          </cell>
          <cell r="AB130">
            <v>-3555344.5</v>
          </cell>
          <cell r="AE130">
            <v>204</v>
          </cell>
          <cell r="AF130">
            <v>69</v>
          </cell>
          <cell r="AG130" t="str">
            <v>SUBSIDIOS PLANOS DE NUEVAS CONSTRUCC</v>
          </cell>
          <cell r="AH130">
            <v>-360842</v>
          </cell>
          <cell r="AI130">
            <v>-3555344.5</v>
          </cell>
        </row>
        <row r="131">
          <cell r="A131">
            <v>20470</v>
          </cell>
          <cell r="B131">
            <v>43233</v>
          </cell>
          <cell r="C131" t="str">
            <v>41431-2-033</v>
          </cell>
          <cell r="D131">
            <v>20470</v>
          </cell>
          <cell r="E131">
            <v>204</v>
          </cell>
          <cell r="F131">
            <v>70</v>
          </cell>
          <cell r="G131" t="str">
            <v>SUBSIDIOS REGULARIZACION DE CONSTRUCC</v>
          </cell>
          <cell r="H131">
            <v>0</v>
          </cell>
          <cell r="I131">
            <v>-9</v>
          </cell>
          <cell r="J131">
            <v>-392</v>
          </cell>
          <cell r="K131">
            <v>-401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-604</v>
          </cell>
          <cell r="Q131">
            <v>0</v>
          </cell>
          <cell r="S131">
            <v>-604</v>
          </cell>
          <cell r="W131">
            <v>0</v>
          </cell>
          <cell r="X131">
            <v>-1005</v>
          </cell>
          <cell r="AA131">
            <v>0</v>
          </cell>
          <cell r="AB131">
            <v>-1005</v>
          </cell>
          <cell r="AE131">
            <v>204</v>
          </cell>
          <cell r="AF131">
            <v>70</v>
          </cell>
          <cell r="AG131" t="str">
            <v>SUBSIDIOS REGULARIZACION DE CONSTRUCC</v>
          </cell>
          <cell r="AH131">
            <v>0</v>
          </cell>
          <cell r="AI131">
            <v>-1005</v>
          </cell>
        </row>
        <row r="132">
          <cell r="A132">
            <v>20471</v>
          </cell>
          <cell r="B132">
            <v>43234</v>
          </cell>
          <cell r="C132" t="str">
            <v>41431-2-034</v>
          </cell>
          <cell r="D132">
            <v>20471</v>
          </cell>
          <cell r="E132">
            <v>204</v>
          </cell>
          <cell r="F132">
            <v>71</v>
          </cell>
          <cell r="G132" t="str">
            <v>SUBSIDIOS PLANO DE FRACCIONAMIENTO</v>
          </cell>
          <cell r="H132">
            <v>-909</v>
          </cell>
          <cell r="I132">
            <v>-33192</v>
          </cell>
          <cell r="J132">
            <v>-8904</v>
          </cell>
          <cell r="K132">
            <v>-43005</v>
          </cell>
          <cell r="L132">
            <v>0</v>
          </cell>
          <cell r="M132">
            <v>0</v>
          </cell>
          <cell r="N132">
            <v>-40824</v>
          </cell>
          <cell r="O132">
            <v>-40824</v>
          </cell>
          <cell r="P132">
            <v>-74440</v>
          </cell>
          <cell r="Q132">
            <v>-15203</v>
          </cell>
          <cell r="S132">
            <v>-89643</v>
          </cell>
          <cell r="W132">
            <v>0</v>
          </cell>
          <cell r="X132">
            <v>-173472</v>
          </cell>
          <cell r="AA132">
            <v>0</v>
          </cell>
          <cell r="AB132">
            <v>-173472</v>
          </cell>
          <cell r="AE132">
            <v>204</v>
          </cell>
          <cell r="AF132">
            <v>71</v>
          </cell>
          <cell r="AG132" t="str">
            <v>SUBSIDIOS PLANO DE FRACCIONAMIENTO</v>
          </cell>
          <cell r="AH132">
            <v>-15203</v>
          </cell>
          <cell r="AI132">
            <v>-173472</v>
          </cell>
        </row>
        <row r="133">
          <cell r="A133">
            <v>20472</v>
          </cell>
          <cell r="B133">
            <v>43235</v>
          </cell>
          <cell r="C133" t="str">
            <v>41431-2-035</v>
          </cell>
          <cell r="D133">
            <v>20472</v>
          </cell>
          <cell r="E133">
            <v>204</v>
          </cell>
          <cell r="F133">
            <v>72</v>
          </cell>
          <cell r="G133" t="str">
            <v>SUBSIDIOS SUBDIVISIONES Y FUSIONES</v>
          </cell>
          <cell r="H133">
            <v>0</v>
          </cell>
          <cell r="I133">
            <v>-242</v>
          </cell>
          <cell r="J133">
            <v>-364</v>
          </cell>
          <cell r="K133">
            <v>-606</v>
          </cell>
          <cell r="L133">
            <v>-1331</v>
          </cell>
          <cell r="M133">
            <v>-121</v>
          </cell>
          <cell r="N133">
            <v>0</v>
          </cell>
          <cell r="O133">
            <v>-1452</v>
          </cell>
          <cell r="P133">
            <v>-667</v>
          </cell>
          <cell r="Q133">
            <v>-61</v>
          </cell>
          <cell r="S133">
            <v>-728</v>
          </cell>
          <cell r="W133">
            <v>0</v>
          </cell>
          <cell r="X133">
            <v>-2786</v>
          </cell>
          <cell r="AA133">
            <v>0</v>
          </cell>
          <cell r="AB133">
            <v>-2786</v>
          </cell>
          <cell r="AE133">
            <v>204</v>
          </cell>
          <cell r="AF133">
            <v>72</v>
          </cell>
          <cell r="AG133" t="str">
            <v>SUBSIDIOS SUBDIVISIONES Y FUSIONES</v>
          </cell>
          <cell r="AH133">
            <v>-61</v>
          </cell>
          <cell r="AI133">
            <v>-2786</v>
          </cell>
        </row>
        <row r="134">
          <cell r="A134">
            <v>20473</v>
          </cell>
          <cell r="B134">
            <v>43236</v>
          </cell>
          <cell r="C134" t="str">
            <v>41431-2-036</v>
          </cell>
          <cell r="D134">
            <v>20473</v>
          </cell>
          <cell r="E134">
            <v>204</v>
          </cell>
          <cell r="F134">
            <v>73</v>
          </cell>
          <cell r="G134" t="str">
            <v>SUBSIDIOS DESGLOSES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E134">
            <v>204</v>
          </cell>
          <cell r="AF134">
            <v>73</v>
          </cell>
          <cell r="AG134" t="str">
            <v>SUBSIDIOS DESGLOSES</v>
          </cell>
          <cell r="AH134">
            <v>0</v>
          </cell>
          <cell r="AI134">
            <v>0</v>
          </cell>
        </row>
        <row r="135">
          <cell r="A135">
            <v>20474</v>
          </cell>
          <cell r="B135">
            <v>43237</v>
          </cell>
          <cell r="C135" t="str">
            <v>41431-2-037</v>
          </cell>
          <cell r="D135">
            <v>20474</v>
          </cell>
          <cell r="E135">
            <v>204</v>
          </cell>
          <cell r="F135">
            <v>74</v>
          </cell>
          <cell r="G135" t="str">
            <v>SUBSIDIOS RELOTIFICACIONES</v>
          </cell>
          <cell r="H135">
            <v>0</v>
          </cell>
          <cell r="I135">
            <v>-242</v>
          </cell>
          <cell r="J135">
            <v>-2544</v>
          </cell>
          <cell r="K135">
            <v>-2786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W135">
            <v>0</v>
          </cell>
          <cell r="X135">
            <v>-2786</v>
          </cell>
          <cell r="AA135">
            <v>0</v>
          </cell>
          <cell r="AB135">
            <v>-2786</v>
          </cell>
          <cell r="AE135">
            <v>204</v>
          </cell>
          <cell r="AF135">
            <v>74</v>
          </cell>
          <cell r="AG135" t="str">
            <v>SUBSIDIOS RELOTIFICACIONES</v>
          </cell>
          <cell r="AH135">
            <v>0</v>
          </cell>
          <cell r="AI135">
            <v>-2786</v>
          </cell>
        </row>
        <row r="136">
          <cell r="A136">
            <v>20475</v>
          </cell>
          <cell r="B136">
            <v>43238</v>
          </cell>
          <cell r="C136" t="str">
            <v>41431-2-038</v>
          </cell>
          <cell r="D136">
            <v>20475</v>
          </cell>
          <cell r="E136">
            <v>204</v>
          </cell>
          <cell r="F136">
            <v>75</v>
          </cell>
          <cell r="G136" t="str">
            <v>SUBSIDIOS RESELLOS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E136">
            <v>204</v>
          </cell>
          <cell r="AF136">
            <v>75</v>
          </cell>
          <cell r="AG136" t="str">
            <v>SUBSIDIOS RESELLOS</v>
          </cell>
          <cell r="AH136">
            <v>0</v>
          </cell>
          <cell r="AI136">
            <v>0</v>
          </cell>
        </row>
        <row r="137">
          <cell r="A137">
            <v>20476</v>
          </cell>
          <cell r="B137">
            <v>43239</v>
          </cell>
          <cell r="C137" t="str">
            <v>41431-2-039</v>
          </cell>
          <cell r="D137">
            <v>20476</v>
          </cell>
          <cell r="E137">
            <v>204</v>
          </cell>
          <cell r="F137">
            <v>76</v>
          </cell>
          <cell r="G137" t="str">
            <v>SUBSIDIOS ALTAS</v>
          </cell>
          <cell r="H137">
            <v>0</v>
          </cell>
          <cell r="I137">
            <v>-61</v>
          </cell>
          <cell r="J137">
            <v>0</v>
          </cell>
          <cell r="K137">
            <v>-61</v>
          </cell>
          <cell r="L137">
            <v>0</v>
          </cell>
          <cell r="M137">
            <v>0</v>
          </cell>
          <cell r="N137">
            <v>-61</v>
          </cell>
          <cell r="O137">
            <v>-61</v>
          </cell>
          <cell r="P137">
            <v>0</v>
          </cell>
          <cell r="Q137">
            <v>-61</v>
          </cell>
          <cell r="S137">
            <v>-61</v>
          </cell>
          <cell r="W137">
            <v>0</v>
          </cell>
          <cell r="X137">
            <v>-183</v>
          </cell>
          <cell r="AA137">
            <v>0</v>
          </cell>
          <cell r="AB137">
            <v>-183</v>
          </cell>
          <cell r="AE137">
            <v>204</v>
          </cell>
          <cell r="AF137">
            <v>76</v>
          </cell>
          <cell r="AG137" t="str">
            <v>SUBSIDIOS ALTAS</v>
          </cell>
          <cell r="AH137">
            <v>-61</v>
          </cell>
          <cell r="AI137">
            <v>-183</v>
          </cell>
        </row>
        <row r="138">
          <cell r="A138">
            <v>20477</v>
          </cell>
          <cell r="B138">
            <v>43240</v>
          </cell>
          <cell r="C138" t="str">
            <v>41431-2-040</v>
          </cell>
          <cell r="D138">
            <v>20477</v>
          </cell>
          <cell r="E138">
            <v>204</v>
          </cell>
          <cell r="F138">
            <v>77</v>
          </cell>
          <cell r="G138" t="str">
            <v>SUBSIDIOS OTROS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W138">
            <v>0</v>
          </cell>
          <cell r="X138">
            <v>0</v>
          </cell>
          <cell r="AA138">
            <v>0</v>
          </cell>
          <cell r="AB138">
            <v>0</v>
          </cell>
          <cell r="AE138">
            <v>204</v>
          </cell>
          <cell r="AF138">
            <v>77</v>
          </cell>
          <cell r="AG138" t="str">
            <v>SUBSIDIOS OTROS</v>
          </cell>
          <cell r="AH138">
            <v>0</v>
          </cell>
          <cell r="AI138">
            <v>0</v>
          </cell>
        </row>
        <row r="139">
          <cell r="A139">
            <v>20478</v>
          </cell>
          <cell r="B139">
            <v>43241</v>
          </cell>
          <cell r="C139" t="str">
            <v>41431-2-041</v>
          </cell>
          <cell r="D139">
            <v>20478</v>
          </cell>
          <cell r="E139">
            <v>204</v>
          </cell>
          <cell r="F139">
            <v>78</v>
          </cell>
          <cell r="G139" t="str">
            <v>SUBSIDIOS CONDOMINIO</v>
          </cell>
          <cell r="H139">
            <v>-1514</v>
          </cell>
          <cell r="I139">
            <v>0</v>
          </cell>
          <cell r="J139">
            <v>0</v>
          </cell>
          <cell r="K139">
            <v>-1514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-20533</v>
          </cell>
          <cell r="S139">
            <v>-20533</v>
          </cell>
          <cell r="W139">
            <v>0</v>
          </cell>
          <cell r="X139">
            <v>-22047</v>
          </cell>
          <cell r="AA139">
            <v>0</v>
          </cell>
          <cell r="AB139">
            <v>-22047</v>
          </cell>
          <cell r="AE139">
            <v>204</v>
          </cell>
          <cell r="AF139">
            <v>78</v>
          </cell>
          <cell r="AG139" t="str">
            <v>SUBSIDIOS CONDOMINIO</v>
          </cell>
          <cell r="AH139">
            <v>-20533</v>
          </cell>
          <cell r="AI139">
            <v>-22047</v>
          </cell>
        </row>
        <row r="140">
          <cell r="A140">
            <v>20479</v>
          </cell>
          <cell r="B140">
            <v>43242</v>
          </cell>
          <cell r="C140" t="str">
            <v>41431-2-042</v>
          </cell>
          <cell r="D140">
            <v>20479</v>
          </cell>
          <cell r="E140">
            <v>204</v>
          </cell>
          <cell r="F140">
            <v>79</v>
          </cell>
          <cell r="G140" t="str">
            <v>SUBSIDIOS NUMERACION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-453</v>
          </cell>
          <cell r="S140">
            <v>-453</v>
          </cell>
          <cell r="W140">
            <v>0</v>
          </cell>
          <cell r="X140">
            <v>-453</v>
          </cell>
          <cell r="AA140">
            <v>0</v>
          </cell>
          <cell r="AB140">
            <v>-453</v>
          </cell>
          <cell r="AE140">
            <v>204</v>
          </cell>
          <cell r="AF140">
            <v>79</v>
          </cell>
          <cell r="AG140" t="str">
            <v>SUBSIDIOS NUMERACION</v>
          </cell>
          <cell r="AH140">
            <v>-453</v>
          </cell>
          <cell r="AI140">
            <v>-453</v>
          </cell>
        </row>
        <row r="141">
          <cell r="A141">
            <v>20480</v>
          </cell>
          <cell r="B141">
            <v>43243</v>
          </cell>
          <cell r="C141" t="str">
            <v>41431-2-043</v>
          </cell>
          <cell r="D141">
            <v>20480</v>
          </cell>
          <cell r="E141">
            <v>204</v>
          </cell>
          <cell r="F141">
            <v>80</v>
          </cell>
          <cell r="G141" t="str">
            <v>SUBSIDIOS BAJA DE CONSTRUCCION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E141">
            <v>204</v>
          </cell>
          <cell r="AF141">
            <v>80</v>
          </cell>
          <cell r="AG141" t="str">
            <v>SUBSIDIOS BAJA DE CONSTRUCCION</v>
          </cell>
          <cell r="AH141">
            <v>0</v>
          </cell>
          <cell r="AI141">
            <v>0</v>
          </cell>
        </row>
        <row r="142">
          <cell r="A142">
            <v>20481</v>
          </cell>
          <cell r="B142">
            <v>43244</v>
          </cell>
          <cell r="C142" t="str">
            <v>41431-2-044</v>
          </cell>
          <cell r="D142">
            <v>20481</v>
          </cell>
          <cell r="E142">
            <v>204</v>
          </cell>
          <cell r="F142">
            <v>81</v>
          </cell>
          <cell r="G142" t="str">
            <v>SUBSIDIOS COPIAS DE PLANOS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-728</v>
          </cell>
          <cell r="O142">
            <v>-728</v>
          </cell>
          <cell r="P142">
            <v>0</v>
          </cell>
          <cell r="Q142">
            <v>0</v>
          </cell>
          <cell r="S142">
            <v>0</v>
          </cell>
          <cell r="W142">
            <v>0</v>
          </cell>
          <cell r="X142">
            <v>-728</v>
          </cell>
          <cell r="AA142">
            <v>0</v>
          </cell>
          <cell r="AB142">
            <v>-728</v>
          </cell>
          <cell r="AE142">
            <v>204</v>
          </cell>
          <cell r="AF142">
            <v>81</v>
          </cell>
          <cell r="AG142" t="str">
            <v>SUBSIDIOS COPIAS DE PLANOS</v>
          </cell>
          <cell r="AH142">
            <v>0</v>
          </cell>
          <cell r="AI142">
            <v>-728</v>
          </cell>
        </row>
        <row r="143">
          <cell r="A143">
            <v>20500</v>
          </cell>
          <cell r="B143" t="e">
            <v>#N/A</v>
          </cell>
          <cell r="C143" t="e">
            <v>#N/A</v>
          </cell>
          <cell r="D143">
            <v>20500</v>
          </cell>
          <cell r="E143">
            <v>205</v>
          </cell>
          <cell r="F143">
            <v>0</v>
          </cell>
          <cell r="G143" t="str">
            <v>SERV SRIA DESARROLLO SUSTENTATABLE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E143">
            <v>205</v>
          </cell>
          <cell r="AF143">
            <v>0</v>
          </cell>
          <cell r="AG143" t="str">
            <v>SERV SRIA DESARROLLO SUSTENTATABLE</v>
          </cell>
          <cell r="AH143">
            <v>0</v>
          </cell>
          <cell r="AI143">
            <v>0</v>
          </cell>
        </row>
        <row r="144">
          <cell r="A144">
            <v>20501</v>
          </cell>
          <cell r="B144">
            <v>43301</v>
          </cell>
          <cell r="C144" t="str">
            <v>41431-3-001</v>
          </cell>
          <cell r="D144">
            <v>20501</v>
          </cell>
          <cell r="E144">
            <v>205</v>
          </cell>
          <cell r="F144">
            <v>1</v>
          </cell>
          <cell r="G144" t="str">
            <v>PRESTADOS D/SERV.EN MATERIA D/IMPCT AMBI</v>
          </cell>
          <cell r="H144">
            <v>4149</v>
          </cell>
          <cell r="I144">
            <v>8298</v>
          </cell>
          <cell r="J144">
            <v>8298</v>
          </cell>
          <cell r="K144">
            <v>20745</v>
          </cell>
          <cell r="L144">
            <v>4149</v>
          </cell>
          <cell r="M144">
            <v>4149</v>
          </cell>
          <cell r="N144">
            <v>33192</v>
          </cell>
          <cell r="O144">
            <v>41490</v>
          </cell>
          <cell r="P144">
            <v>20745</v>
          </cell>
          <cell r="Q144">
            <v>37341</v>
          </cell>
          <cell r="S144">
            <v>58086</v>
          </cell>
          <cell r="W144">
            <v>0</v>
          </cell>
          <cell r="X144">
            <v>120321</v>
          </cell>
          <cell r="AA144">
            <v>0</v>
          </cell>
          <cell r="AB144">
            <v>120321</v>
          </cell>
          <cell r="AE144">
            <v>205</v>
          </cell>
          <cell r="AF144">
            <v>1</v>
          </cell>
          <cell r="AG144" t="str">
            <v>PRESTADOS D/SERV.EN MATERIA D/IMPCT AMBI</v>
          </cell>
          <cell r="AH144">
            <v>37341</v>
          </cell>
          <cell r="AI144">
            <v>120321</v>
          </cell>
        </row>
        <row r="145">
          <cell r="A145">
            <v>20502</v>
          </cell>
          <cell r="B145">
            <v>43302</v>
          </cell>
          <cell r="C145" t="str">
            <v>41431-3-002</v>
          </cell>
          <cell r="D145">
            <v>20502</v>
          </cell>
          <cell r="E145">
            <v>205</v>
          </cell>
          <cell r="F145">
            <v>2</v>
          </cell>
          <cell r="G145" t="str">
            <v>INFORME PREVENTIVO</v>
          </cell>
          <cell r="H145">
            <v>45428</v>
          </cell>
          <cell r="I145">
            <v>22714</v>
          </cell>
          <cell r="J145">
            <v>68142</v>
          </cell>
          <cell r="K145">
            <v>136284</v>
          </cell>
          <cell r="L145">
            <v>22714</v>
          </cell>
          <cell r="M145">
            <v>68142</v>
          </cell>
          <cell r="N145">
            <v>34071</v>
          </cell>
          <cell r="O145">
            <v>124927</v>
          </cell>
          <cell r="P145">
            <v>34071</v>
          </cell>
          <cell r="Q145">
            <v>34071</v>
          </cell>
          <cell r="S145">
            <v>68142</v>
          </cell>
          <cell r="W145">
            <v>0</v>
          </cell>
          <cell r="X145">
            <v>329353</v>
          </cell>
          <cell r="AA145">
            <v>0</v>
          </cell>
          <cell r="AB145">
            <v>329353</v>
          </cell>
          <cell r="AE145">
            <v>205</v>
          </cell>
          <cell r="AF145">
            <v>2</v>
          </cell>
          <cell r="AG145" t="str">
            <v>INFORME PREVENTIVO</v>
          </cell>
          <cell r="AH145">
            <v>34071</v>
          </cell>
          <cell r="AI145">
            <v>329353</v>
          </cell>
        </row>
        <row r="146">
          <cell r="A146">
            <v>20503</v>
          </cell>
          <cell r="B146">
            <v>43303</v>
          </cell>
          <cell r="C146" t="str">
            <v>41431-3-003</v>
          </cell>
          <cell r="D146">
            <v>20503</v>
          </cell>
          <cell r="E146">
            <v>205</v>
          </cell>
          <cell r="F146">
            <v>3</v>
          </cell>
          <cell r="G146" t="str">
            <v>MIA GENERAL</v>
          </cell>
          <cell r="H146">
            <v>22714</v>
          </cell>
          <cell r="I146">
            <v>248939</v>
          </cell>
          <cell r="J146">
            <v>204426</v>
          </cell>
          <cell r="K146">
            <v>476079</v>
          </cell>
          <cell r="L146">
            <v>204426</v>
          </cell>
          <cell r="M146">
            <v>227140</v>
          </cell>
          <cell r="N146">
            <v>408852</v>
          </cell>
          <cell r="O146">
            <v>840418</v>
          </cell>
          <cell r="P146">
            <v>113570</v>
          </cell>
          <cell r="Q146">
            <v>408852</v>
          </cell>
          <cell r="S146">
            <v>522422</v>
          </cell>
          <cell r="W146">
            <v>0</v>
          </cell>
          <cell r="X146">
            <v>1838919</v>
          </cell>
          <cell r="AA146">
            <v>0</v>
          </cell>
          <cell r="AB146">
            <v>1838919</v>
          </cell>
          <cell r="AE146">
            <v>205</v>
          </cell>
          <cell r="AF146">
            <v>3</v>
          </cell>
          <cell r="AG146" t="str">
            <v>MIA GENERAL</v>
          </cell>
          <cell r="AH146">
            <v>408852</v>
          </cell>
          <cell r="AI146">
            <v>1838919</v>
          </cell>
        </row>
        <row r="147">
          <cell r="A147">
            <v>20504</v>
          </cell>
          <cell r="B147">
            <v>43304</v>
          </cell>
          <cell r="C147" t="str">
            <v>41431-3-004</v>
          </cell>
          <cell r="D147">
            <v>20504</v>
          </cell>
          <cell r="E147">
            <v>205</v>
          </cell>
          <cell r="F147">
            <v>4</v>
          </cell>
          <cell r="G147" t="str">
            <v>MIA INDUSTRIAL</v>
          </cell>
          <cell r="H147">
            <v>22714</v>
          </cell>
          <cell r="I147">
            <v>45428</v>
          </cell>
          <cell r="J147">
            <v>68142</v>
          </cell>
          <cell r="K147">
            <v>136284</v>
          </cell>
          <cell r="L147">
            <v>28468</v>
          </cell>
          <cell r="M147">
            <v>5754</v>
          </cell>
          <cell r="N147">
            <v>113570</v>
          </cell>
          <cell r="O147">
            <v>147792</v>
          </cell>
          <cell r="P147">
            <v>45428</v>
          </cell>
          <cell r="Q147">
            <v>181712</v>
          </cell>
          <cell r="S147">
            <v>227140</v>
          </cell>
          <cell r="W147">
            <v>0</v>
          </cell>
          <cell r="X147">
            <v>511216</v>
          </cell>
          <cell r="AA147">
            <v>0</v>
          </cell>
          <cell r="AB147">
            <v>511216</v>
          </cell>
          <cell r="AE147">
            <v>205</v>
          </cell>
          <cell r="AF147">
            <v>4</v>
          </cell>
          <cell r="AG147" t="str">
            <v>MIA INDUSTRIAL</v>
          </cell>
          <cell r="AH147">
            <v>181712</v>
          </cell>
          <cell r="AI147">
            <v>511216</v>
          </cell>
        </row>
        <row r="148">
          <cell r="A148">
            <v>20505</v>
          </cell>
          <cell r="B148">
            <v>43305</v>
          </cell>
          <cell r="C148" t="str">
            <v>41431-3-005</v>
          </cell>
          <cell r="D148">
            <v>20505</v>
          </cell>
          <cell r="E148">
            <v>205</v>
          </cell>
          <cell r="F148">
            <v>5</v>
          </cell>
          <cell r="G148" t="str">
            <v>ANALISIS DE RIESGO</v>
          </cell>
          <cell r="H148">
            <v>0</v>
          </cell>
          <cell r="I148">
            <v>45428</v>
          </cell>
          <cell r="J148">
            <v>68142</v>
          </cell>
          <cell r="K148">
            <v>113570</v>
          </cell>
          <cell r="L148">
            <v>113570</v>
          </cell>
          <cell r="M148">
            <v>204426</v>
          </cell>
          <cell r="N148">
            <v>90856</v>
          </cell>
          <cell r="O148">
            <v>408852</v>
          </cell>
          <cell r="P148">
            <v>45428</v>
          </cell>
          <cell r="Q148">
            <v>204426</v>
          </cell>
          <cell r="S148">
            <v>249854</v>
          </cell>
          <cell r="W148">
            <v>0</v>
          </cell>
          <cell r="X148">
            <v>772276</v>
          </cell>
          <cell r="AA148">
            <v>0</v>
          </cell>
          <cell r="AB148">
            <v>772276</v>
          </cell>
          <cell r="AE148">
            <v>205</v>
          </cell>
          <cell r="AF148">
            <v>5</v>
          </cell>
          <cell r="AG148" t="str">
            <v>ANALISIS DE RIESGO</v>
          </cell>
          <cell r="AH148">
            <v>204426</v>
          </cell>
          <cell r="AI148">
            <v>772276</v>
          </cell>
        </row>
        <row r="149">
          <cell r="A149">
            <v>20506</v>
          </cell>
          <cell r="B149">
            <v>43306</v>
          </cell>
          <cell r="C149" t="str">
            <v>41431-3-006</v>
          </cell>
          <cell r="D149">
            <v>20506</v>
          </cell>
          <cell r="E149">
            <v>205</v>
          </cell>
          <cell r="F149">
            <v>6</v>
          </cell>
          <cell r="G149" t="str">
            <v>GENERADOR DE RESIDUOS DE MANEJO ESPECIAL</v>
          </cell>
          <cell r="H149">
            <v>32695</v>
          </cell>
          <cell r="I149">
            <v>59628</v>
          </cell>
          <cell r="J149">
            <v>24708</v>
          </cell>
          <cell r="K149">
            <v>117031</v>
          </cell>
          <cell r="L149">
            <v>37062</v>
          </cell>
          <cell r="M149">
            <v>30885</v>
          </cell>
          <cell r="N149">
            <v>25344</v>
          </cell>
          <cell r="O149">
            <v>93291</v>
          </cell>
          <cell r="P149">
            <v>37062</v>
          </cell>
          <cell r="Q149">
            <v>45215</v>
          </cell>
          <cell r="S149">
            <v>82277</v>
          </cell>
          <cell r="W149">
            <v>0</v>
          </cell>
          <cell r="X149">
            <v>292599</v>
          </cell>
          <cell r="AA149">
            <v>0</v>
          </cell>
          <cell r="AB149">
            <v>292599</v>
          </cell>
          <cell r="AE149">
            <v>205</v>
          </cell>
          <cell r="AF149">
            <v>6</v>
          </cell>
          <cell r="AG149" t="str">
            <v>GENERADOR DE RESIDUOS DE MANEJO ESPECIAL</v>
          </cell>
          <cell r="AH149">
            <v>45215</v>
          </cell>
          <cell r="AI149">
            <v>292599</v>
          </cell>
        </row>
        <row r="150">
          <cell r="A150">
            <v>20507</v>
          </cell>
          <cell r="B150">
            <v>43307</v>
          </cell>
          <cell r="C150" t="str">
            <v>41431-3-007</v>
          </cell>
          <cell r="D150">
            <v>20507</v>
          </cell>
          <cell r="E150">
            <v>205</v>
          </cell>
          <cell r="F150">
            <v>7</v>
          </cell>
          <cell r="G150" t="str">
            <v>RECOLECTOR</v>
          </cell>
          <cell r="H150">
            <v>4118</v>
          </cell>
          <cell r="I150">
            <v>4118</v>
          </cell>
          <cell r="J150">
            <v>8236</v>
          </cell>
          <cell r="K150">
            <v>16472</v>
          </cell>
          <cell r="L150">
            <v>2059</v>
          </cell>
          <cell r="M150">
            <v>6177</v>
          </cell>
          <cell r="N150">
            <v>2059</v>
          </cell>
          <cell r="O150">
            <v>10295</v>
          </cell>
          <cell r="P150">
            <v>4118</v>
          </cell>
          <cell r="Q150">
            <v>6177</v>
          </cell>
          <cell r="S150">
            <v>10295</v>
          </cell>
          <cell r="W150">
            <v>0</v>
          </cell>
          <cell r="X150">
            <v>37062</v>
          </cell>
          <cell r="AA150">
            <v>0</v>
          </cell>
          <cell r="AB150">
            <v>37062</v>
          </cell>
          <cell r="AE150">
            <v>205</v>
          </cell>
          <cell r="AF150">
            <v>7</v>
          </cell>
          <cell r="AG150" t="str">
            <v>RECOLECTOR</v>
          </cell>
          <cell r="AH150">
            <v>6177</v>
          </cell>
          <cell r="AI150">
            <v>37062</v>
          </cell>
        </row>
        <row r="151">
          <cell r="A151">
            <v>20508</v>
          </cell>
          <cell r="B151">
            <v>43308</v>
          </cell>
          <cell r="C151" t="str">
            <v>41431-3-008</v>
          </cell>
          <cell r="D151">
            <v>20508</v>
          </cell>
          <cell r="E151">
            <v>205</v>
          </cell>
          <cell r="F151">
            <v>8</v>
          </cell>
          <cell r="G151" t="str">
            <v>TRANSPORTISTA</v>
          </cell>
          <cell r="H151">
            <v>20590</v>
          </cell>
          <cell r="I151">
            <v>24708</v>
          </cell>
          <cell r="J151">
            <v>39121</v>
          </cell>
          <cell r="K151">
            <v>84419</v>
          </cell>
          <cell r="L151">
            <v>8236</v>
          </cell>
          <cell r="M151">
            <v>26767</v>
          </cell>
          <cell r="N151">
            <v>16472</v>
          </cell>
          <cell r="O151">
            <v>51475</v>
          </cell>
          <cell r="P151">
            <v>24708</v>
          </cell>
          <cell r="Q151">
            <v>12354</v>
          </cell>
          <cell r="S151">
            <v>37062</v>
          </cell>
          <cell r="W151">
            <v>0</v>
          </cell>
          <cell r="X151">
            <v>172956</v>
          </cell>
          <cell r="AA151">
            <v>0</v>
          </cell>
          <cell r="AB151">
            <v>172956</v>
          </cell>
          <cell r="AE151">
            <v>205</v>
          </cell>
          <cell r="AF151">
            <v>8</v>
          </cell>
          <cell r="AG151" t="str">
            <v>TRANSPORTISTA</v>
          </cell>
          <cell r="AH151">
            <v>12354</v>
          </cell>
          <cell r="AI151">
            <v>172956</v>
          </cell>
        </row>
        <row r="152">
          <cell r="A152">
            <v>20509</v>
          </cell>
          <cell r="B152">
            <v>43309</v>
          </cell>
          <cell r="C152" t="str">
            <v>41431-3-009</v>
          </cell>
          <cell r="D152">
            <v>20509</v>
          </cell>
          <cell r="E152">
            <v>205</v>
          </cell>
          <cell r="F152">
            <v>9</v>
          </cell>
          <cell r="G152" t="str">
            <v>RECICLADOR</v>
          </cell>
          <cell r="H152">
            <v>0</v>
          </cell>
          <cell r="I152">
            <v>0</v>
          </cell>
          <cell r="J152">
            <v>8236</v>
          </cell>
          <cell r="K152">
            <v>8236</v>
          </cell>
          <cell r="L152">
            <v>2059</v>
          </cell>
          <cell r="M152">
            <v>2059</v>
          </cell>
          <cell r="N152">
            <v>0</v>
          </cell>
          <cell r="O152">
            <v>4118</v>
          </cell>
          <cell r="P152">
            <v>0</v>
          </cell>
          <cell r="Q152">
            <v>4118</v>
          </cell>
          <cell r="S152">
            <v>4118</v>
          </cell>
          <cell r="W152">
            <v>0</v>
          </cell>
          <cell r="X152">
            <v>16472</v>
          </cell>
          <cell r="AA152">
            <v>0</v>
          </cell>
          <cell r="AB152">
            <v>16472</v>
          </cell>
          <cell r="AE152">
            <v>205</v>
          </cell>
          <cell r="AF152">
            <v>9</v>
          </cell>
          <cell r="AG152" t="str">
            <v>RECICLADOR</v>
          </cell>
          <cell r="AH152">
            <v>4118</v>
          </cell>
          <cell r="AI152">
            <v>16472</v>
          </cell>
        </row>
        <row r="153">
          <cell r="A153">
            <v>20510</v>
          </cell>
          <cell r="B153">
            <v>43310</v>
          </cell>
          <cell r="C153" t="str">
            <v>41431-3-010</v>
          </cell>
          <cell r="D153">
            <v>20510</v>
          </cell>
          <cell r="E153">
            <v>205</v>
          </cell>
          <cell r="F153">
            <v>10</v>
          </cell>
          <cell r="G153" t="str">
            <v>REUSO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2059</v>
          </cell>
          <cell r="Q153">
            <v>0</v>
          </cell>
          <cell r="S153">
            <v>2059</v>
          </cell>
          <cell r="W153">
            <v>0</v>
          </cell>
          <cell r="X153">
            <v>2059</v>
          </cell>
          <cell r="AA153">
            <v>0</v>
          </cell>
          <cell r="AB153">
            <v>2059</v>
          </cell>
          <cell r="AE153">
            <v>205</v>
          </cell>
          <cell r="AF153">
            <v>10</v>
          </cell>
          <cell r="AG153" t="str">
            <v>REUSO</v>
          </cell>
          <cell r="AH153">
            <v>0</v>
          </cell>
          <cell r="AI153">
            <v>2059</v>
          </cell>
        </row>
        <row r="154">
          <cell r="A154">
            <v>20511</v>
          </cell>
          <cell r="B154">
            <v>43311</v>
          </cell>
          <cell r="C154" t="str">
            <v>41431-3-011</v>
          </cell>
          <cell r="D154">
            <v>20511</v>
          </cell>
          <cell r="E154">
            <v>205</v>
          </cell>
          <cell r="F154">
            <v>11</v>
          </cell>
          <cell r="G154" t="str">
            <v>DISP.FINAL D/RESIDUOS DE MANEJO ESPECIAL</v>
          </cell>
          <cell r="H154">
            <v>16306</v>
          </cell>
          <cell r="I154">
            <v>78159</v>
          </cell>
          <cell r="J154">
            <v>26767</v>
          </cell>
          <cell r="K154">
            <v>121232</v>
          </cell>
          <cell r="L154">
            <v>32944</v>
          </cell>
          <cell r="M154">
            <v>28826</v>
          </cell>
          <cell r="N154">
            <v>28826</v>
          </cell>
          <cell r="O154">
            <v>90596</v>
          </cell>
          <cell r="P154">
            <v>39121</v>
          </cell>
          <cell r="Q154">
            <v>41097</v>
          </cell>
          <cell r="S154">
            <v>80218</v>
          </cell>
          <cell r="W154">
            <v>0</v>
          </cell>
          <cell r="X154">
            <v>292046</v>
          </cell>
          <cell r="AA154">
            <v>0</v>
          </cell>
          <cell r="AB154">
            <v>292046</v>
          </cell>
          <cell r="AE154">
            <v>205</v>
          </cell>
          <cell r="AF154">
            <v>11</v>
          </cell>
          <cell r="AG154" t="str">
            <v>DISP.FINAL D/RESIDUOS DE MANEJO ESPECIAL</v>
          </cell>
          <cell r="AH154">
            <v>41097</v>
          </cell>
          <cell r="AI154">
            <v>292046</v>
          </cell>
        </row>
        <row r="155">
          <cell r="A155">
            <v>20512</v>
          </cell>
          <cell r="B155">
            <v>43312</v>
          </cell>
          <cell r="C155" t="str">
            <v>41431-3-012</v>
          </cell>
          <cell r="D155">
            <v>20512</v>
          </cell>
          <cell r="E155">
            <v>205</v>
          </cell>
          <cell r="F155">
            <v>12</v>
          </cell>
          <cell r="G155" t="str">
            <v>RELLENOS SANITARIOS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E155">
            <v>205</v>
          </cell>
          <cell r="AF155">
            <v>12</v>
          </cell>
          <cell r="AG155" t="str">
            <v>RELLENOS SANITARIOS</v>
          </cell>
          <cell r="AH155">
            <v>0</v>
          </cell>
          <cell r="AI155">
            <v>0</v>
          </cell>
        </row>
        <row r="156">
          <cell r="A156">
            <v>20513</v>
          </cell>
          <cell r="B156">
            <v>43313</v>
          </cell>
          <cell r="C156" t="str">
            <v>41431-3-013</v>
          </cell>
          <cell r="D156">
            <v>20513</v>
          </cell>
          <cell r="E156">
            <v>205</v>
          </cell>
          <cell r="F156">
            <v>13</v>
          </cell>
          <cell r="G156" t="str">
            <v>ESCOMBRERAS</v>
          </cell>
          <cell r="H156">
            <v>0</v>
          </cell>
          <cell r="I156">
            <v>12478</v>
          </cell>
          <cell r="J156">
            <v>0</v>
          </cell>
          <cell r="K156">
            <v>12478</v>
          </cell>
          <cell r="L156">
            <v>18717</v>
          </cell>
          <cell r="M156">
            <v>0</v>
          </cell>
          <cell r="N156">
            <v>0</v>
          </cell>
          <cell r="O156">
            <v>18717</v>
          </cell>
          <cell r="P156">
            <v>0</v>
          </cell>
          <cell r="Q156">
            <v>0</v>
          </cell>
          <cell r="S156">
            <v>0</v>
          </cell>
          <cell r="W156">
            <v>0</v>
          </cell>
          <cell r="X156">
            <v>31195</v>
          </cell>
          <cell r="AA156">
            <v>0</v>
          </cell>
          <cell r="AB156">
            <v>31195</v>
          </cell>
          <cell r="AE156">
            <v>205</v>
          </cell>
          <cell r="AF156">
            <v>13</v>
          </cell>
          <cell r="AG156" t="str">
            <v>ESCOMBRERAS</v>
          </cell>
          <cell r="AH156">
            <v>0</v>
          </cell>
          <cell r="AI156">
            <v>31195</v>
          </cell>
        </row>
        <row r="157">
          <cell r="A157">
            <v>20514</v>
          </cell>
          <cell r="B157">
            <v>43314</v>
          </cell>
          <cell r="C157" t="str">
            <v>41431-3-014</v>
          </cell>
          <cell r="D157">
            <v>20514</v>
          </cell>
          <cell r="E157">
            <v>205</v>
          </cell>
          <cell r="F157">
            <v>14</v>
          </cell>
          <cell r="G157" t="str">
            <v>PLANTAS D/TRATAMIENTOS TERMICOS D/RESIDU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W157">
            <v>0</v>
          </cell>
          <cell r="X157">
            <v>0</v>
          </cell>
          <cell r="AA157">
            <v>0</v>
          </cell>
          <cell r="AB157">
            <v>0</v>
          </cell>
          <cell r="AE157">
            <v>205</v>
          </cell>
          <cell r="AF157">
            <v>14</v>
          </cell>
          <cell r="AG157" t="str">
            <v>PLANTAS D/TRATAMIENTOS TERMICOS D/RESIDU</v>
          </cell>
          <cell r="AH157">
            <v>0</v>
          </cell>
          <cell r="AI157">
            <v>0</v>
          </cell>
        </row>
        <row r="158">
          <cell r="A158">
            <v>20515</v>
          </cell>
          <cell r="B158">
            <v>43315</v>
          </cell>
          <cell r="C158" t="str">
            <v>41431-3-015</v>
          </cell>
          <cell r="D158">
            <v>20515</v>
          </cell>
          <cell r="E158">
            <v>205</v>
          </cell>
          <cell r="F158">
            <v>15</v>
          </cell>
          <cell r="G158" t="str">
            <v>RECOLECTOR D/RESIDUOS EN VARIOS MPIOS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2059</v>
          </cell>
          <cell r="N158">
            <v>0</v>
          </cell>
          <cell r="O158">
            <v>2059</v>
          </cell>
          <cell r="P158">
            <v>2059</v>
          </cell>
          <cell r="Q158">
            <v>0</v>
          </cell>
          <cell r="S158">
            <v>2059</v>
          </cell>
          <cell r="W158">
            <v>0</v>
          </cell>
          <cell r="X158">
            <v>4118</v>
          </cell>
          <cell r="AA158">
            <v>0</v>
          </cell>
          <cell r="AB158">
            <v>4118</v>
          </cell>
          <cell r="AE158">
            <v>205</v>
          </cell>
          <cell r="AF158">
            <v>15</v>
          </cell>
          <cell r="AG158" t="str">
            <v>RECOLECTOR D/RESIDUOS EN VARIOS MPIOS</v>
          </cell>
          <cell r="AH158">
            <v>0</v>
          </cell>
          <cell r="AI158">
            <v>4118</v>
          </cell>
        </row>
        <row r="159">
          <cell r="A159">
            <v>20516</v>
          </cell>
          <cell r="B159">
            <v>43316</v>
          </cell>
          <cell r="C159" t="str">
            <v>41431-3-016</v>
          </cell>
          <cell r="D159">
            <v>20516</v>
          </cell>
          <cell r="E159">
            <v>205</v>
          </cell>
          <cell r="F159">
            <v>16</v>
          </cell>
          <cell r="G159" t="str">
            <v>EMP.DEDICADA A COMPRA-VENTA D/MTRL RECIC</v>
          </cell>
          <cell r="H159">
            <v>22649</v>
          </cell>
          <cell r="I159">
            <v>28826</v>
          </cell>
          <cell r="J159">
            <v>36979</v>
          </cell>
          <cell r="K159">
            <v>88454</v>
          </cell>
          <cell r="L159">
            <v>10295</v>
          </cell>
          <cell r="M159">
            <v>26767</v>
          </cell>
          <cell r="N159">
            <v>20590</v>
          </cell>
          <cell r="O159">
            <v>57652</v>
          </cell>
          <cell r="P159">
            <v>8236</v>
          </cell>
          <cell r="Q159">
            <v>14413</v>
          </cell>
          <cell r="S159">
            <v>22649</v>
          </cell>
          <cell r="W159">
            <v>0</v>
          </cell>
          <cell r="X159">
            <v>168755</v>
          </cell>
          <cell r="AA159">
            <v>0</v>
          </cell>
          <cell r="AB159">
            <v>168755</v>
          </cell>
          <cell r="AE159">
            <v>205</v>
          </cell>
          <cell r="AF159">
            <v>16</v>
          </cell>
          <cell r="AG159" t="str">
            <v>EMP.DEDICADA A COMPRA-VENTA D/MTRL RECIC</v>
          </cell>
          <cell r="AH159">
            <v>14413</v>
          </cell>
          <cell r="AI159">
            <v>168755</v>
          </cell>
        </row>
        <row r="160">
          <cell r="A160">
            <v>20517</v>
          </cell>
          <cell r="B160">
            <v>43317</v>
          </cell>
          <cell r="C160" t="str">
            <v>41431-3-017</v>
          </cell>
          <cell r="D160">
            <v>20517</v>
          </cell>
          <cell r="E160">
            <v>205</v>
          </cell>
          <cell r="F160">
            <v>17</v>
          </cell>
          <cell r="G160" t="str">
            <v>CENTRO DE COMPOSTEO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W160">
            <v>0</v>
          </cell>
          <cell r="X160">
            <v>0</v>
          </cell>
          <cell r="AA160">
            <v>0</v>
          </cell>
          <cell r="AB160">
            <v>0</v>
          </cell>
          <cell r="AE160">
            <v>205</v>
          </cell>
          <cell r="AF160">
            <v>17</v>
          </cell>
          <cell r="AG160" t="str">
            <v>CENTRO DE COMPOSTEO</v>
          </cell>
          <cell r="AH160">
            <v>0</v>
          </cell>
          <cell r="AI160">
            <v>0</v>
          </cell>
        </row>
        <row r="161">
          <cell r="A161">
            <v>20518</v>
          </cell>
          <cell r="B161">
            <v>43318</v>
          </cell>
          <cell r="C161" t="str">
            <v>41431-3-018</v>
          </cell>
          <cell r="D161">
            <v>20518</v>
          </cell>
          <cell r="E161">
            <v>205</v>
          </cell>
          <cell r="F161">
            <v>18</v>
          </cell>
          <cell r="G161" t="str">
            <v>FOSA SEPTICA</v>
          </cell>
          <cell r="H161">
            <v>1090</v>
          </cell>
          <cell r="I161">
            <v>1090</v>
          </cell>
          <cell r="J161">
            <v>2180</v>
          </cell>
          <cell r="K161">
            <v>4360</v>
          </cell>
          <cell r="L161">
            <v>1635</v>
          </cell>
          <cell r="M161">
            <v>2180</v>
          </cell>
          <cell r="N161">
            <v>2725</v>
          </cell>
          <cell r="O161">
            <v>6540</v>
          </cell>
          <cell r="P161">
            <v>0</v>
          </cell>
          <cell r="Q161">
            <v>4360</v>
          </cell>
          <cell r="S161">
            <v>4360</v>
          </cell>
          <cell r="W161">
            <v>0</v>
          </cell>
          <cell r="X161">
            <v>15260</v>
          </cell>
          <cell r="AA161">
            <v>0</v>
          </cell>
          <cell r="AB161">
            <v>15260</v>
          </cell>
          <cell r="AE161">
            <v>205</v>
          </cell>
          <cell r="AF161">
            <v>18</v>
          </cell>
          <cell r="AG161" t="str">
            <v>FOSA SEPTICA</v>
          </cell>
          <cell r="AH161">
            <v>4360</v>
          </cell>
          <cell r="AI161">
            <v>15260</v>
          </cell>
        </row>
        <row r="162">
          <cell r="A162">
            <v>20519</v>
          </cell>
          <cell r="B162">
            <v>43319</v>
          </cell>
          <cell r="C162" t="str">
            <v>41431-3-019</v>
          </cell>
          <cell r="D162">
            <v>20519</v>
          </cell>
          <cell r="E162">
            <v>205</v>
          </cell>
          <cell r="F162">
            <v>19</v>
          </cell>
          <cell r="G162" t="str">
            <v>REGISTRO DE DESCARGAS</v>
          </cell>
          <cell r="H162">
            <v>91154</v>
          </cell>
          <cell r="I162">
            <v>93604</v>
          </cell>
          <cell r="J162">
            <v>99736</v>
          </cell>
          <cell r="K162">
            <v>284494</v>
          </cell>
          <cell r="L162">
            <v>49812</v>
          </cell>
          <cell r="M162">
            <v>96838</v>
          </cell>
          <cell r="N162">
            <v>100296</v>
          </cell>
          <cell r="O162">
            <v>246946</v>
          </cell>
          <cell r="P162">
            <v>108654</v>
          </cell>
          <cell r="Q162">
            <v>136458</v>
          </cell>
          <cell r="S162">
            <v>245112</v>
          </cell>
          <cell r="W162">
            <v>0</v>
          </cell>
          <cell r="X162">
            <v>776552</v>
          </cell>
          <cell r="AA162">
            <v>0</v>
          </cell>
          <cell r="AB162">
            <v>776552</v>
          </cell>
          <cell r="AE162">
            <v>205</v>
          </cell>
          <cell r="AF162">
            <v>19</v>
          </cell>
          <cell r="AG162" t="str">
            <v>REGISTRO DE DESCARGAS</v>
          </cell>
          <cell r="AH162">
            <v>136458</v>
          </cell>
          <cell r="AI162">
            <v>776552</v>
          </cell>
        </row>
        <row r="163">
          <cell r="A163">
            <v>20520</v>
          </cell>
          <cell r="B163">
            <v>43320</v>
          </cell>
          <cell r="C163" t="str">
            <v>41431-3-020</v>
          </cell>
          <cell r="D163">
            <v>20520</v>
          </cell>
          <cell r="E163">
            <v>205</v>
          </cell>
          <cell r="F163">
            <v>20</v>
          </cell>
          <cell r="G163" t="str">
            <v>PLANTA DE TRATAMIENTO</v>
          </cell>
          <cell r="H163">
            <v>0</v>
          </cell>
          <cell r="I163">
            <v>8358</v>
          </cell>
          <cell r="J163">
            <v>2786</v>
          </cell>
          <cell r="K163">
            <v>11144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W163">
            <v>0</v>
          </cell>
          <cell r="X163">
            <v>11144</v>
          </cell>
          <cell r="AA163">
            <v>0</v>
          </cell>
          <cell r="AB163">
            <v>11144</v>
          </cell>
          <cell r="AE163">
            <v>205</v>
          </cell>
          <cell r="AF163">
            <v>20</v>
          </cell>
          <cell r="AG163" t="str">
            <v>PLANTA DE TRATAMIENTO</v>
          </cell>
          <cell r="AH163">
            <v>0</v>
          </cell>
          <cell r="AI163">
            <v>11144</v>
          </cell>
        </row>
        <row r="164">
          <cell r="A164">
            <v>20521</v>
          </cell>
          <cell r="B164">
            <v>43321</v>
          </cell>
          <cell r="C164" t="str">
            <v>41431-3-021</v>
          </cell>
          <cell r="D164">
            <v>20521</v>
          </cell>
          <cell r="E164">
            <v>205</v>
          </cell>
          <cell r="F164">
            <v>21</v>
          </cell>
          <cell r="G164" t="str">
            <v>INFORME SEMESTRAL DE DESCARGA</v>
          </cell>
          <cell r="H164">
            <v>47898</v>
          </cell>
          <cell r="I164">
            <v>67932</v>
          </cell>
          <cell r="J164">
            <v>31941</v>
          </cell>
          <cell r="K164">
            <v>147771</v>
          </cell>
          <cell r="L164">
            <v>17316</v>
          </cell>
          <cell r="M164">
            <v>20592</v>
          </cell>
          <cell r="N164">
            <v>33939</v>
          </cell>
          <cell r="O164">
            <v>71847</v>
          </cell>
          <cell r="P164">
            <v>110556</v>
          </cell>
          <cell r="Q164">
            <v>77256</v>
          </cell>
          <cell r="S164">
            <v>187812</v>
          </cell>
          <cell r="W164">
            <v>0</v>
          </cell>
          <cell r="X164">
            <v>407430</v>
          </cell>
          <cell r="AA164">
            <v>0</v>
          </cell>
          <cell r="AB164">
            <v>407430</v>
          </cell>
          <cell r="AE164">
            <v>205</v>
          </cell>
          <cell r="AF164">
            <v>21</v>
          </cell>
          <cell r="AG164" t="str">
            <v>INFORME SEMESTRAL DE DESCARGA</v>
          </cell>
          <cell r="AH164">
            <v>77256</v>
          </cell>
          <cell r="AI164">
            <v>407430</v>
          </cell>
        </row>
        <row r="165">
          <cell r="A165">
            <v>20522</v>
          </cell>
          <cell r="B165">
            <v>43322</v>
          </cell>
          <cell r="C165" t="str">
            <v>41431-3-022</v>
          </cell>
          <cell r="D165">
            <v>20522</v>
          </cell>
          <cell r="E165">
            <v>205</v>
          </cell>
          <cell r="F165">
            <v>22</v>
          </cell>
          <cell r="G165" t="str">
            <v>SIMULACRO DE INCENDIO</v>
          </cell>
          <cell r="H165">
            <v>3270</v>
          </cell>
          <cell r="I165">
            <v>3815</v>
          </cell>
          <cell r="J165">
            <v>2725</v>
          </cell>
          <cell r="K165">
            <v>9810</v>
          </cell>
          <cell r="L165">
            <v>2725</v>
          </cell>
          <cell r="M165">
            <v>16043</v>
          </cell>
          <cell r="N165">
            <v>7085</v>
          </cell>
          <cell r="O165">
            <v>25853</v>
          </cell>
          <cell r="P165">
            <v>2180</v>
          </cell>
          <cell r="Q165">
            <v>5995</v>
          </cell>
          <cell r="S165">
            <v>8175</v>
          </cell>
          <cell r="W165">
            <v>0</v>
          </cell>
          <cell r="X165">
            <v>43838</v>
          </cell>
          <cell r="AA165">
            <v>0</v>
          </cell>
          <cell r="AB165">
            <v>43838</v>
          </cell>
          <cell r="AE165">
            <v>205</v>
          </cell>
          <cell r="AF165">
            <v>22</v>
          </cell>
          <cell r="AG165" t="str">
            <v>SIMULACRO DE INCENDIO</v>
          </cell>
          <cell r="AH165">
            <v>5995</v>
          </cell>
          <cell r="AI165">
            <v>43838</v>
          </cell>
        </row>
        <row r="166">
          <cell r="A166">
            <v>20523</v>
          </cell>
          <cell r="B166">
            <v>43323</v>
          </cell>
          <cell r="C166" t="str">
            <v>41431-3-023</v>
          </cell>
          <cell r="D166">
            <v>20523</v>
          </cell>
          <cell r="E166">
            <v>205</v>
          </cell>
          <cell r="F166">
            <v>23</v>
          </cell>
          <cell r="G166" t="str">
            <v>ACTUALIZACION DE INFORMACION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W166">
            <v>0</v>
          </cell>
          <cell r="X166">
            <v>0</v>
          </cell>
          <cell r="AA166">
            <v>0</v>
          </cell>
          <cell r="AB166">
            <v>0</v>
          </cell>
          <cell r="AE166">
            <v>205</v>
          </cell>
          <cell r="AF166">
            <v>23</v>
          </cell>
          <cell r="AG166" t="str">
            <v>ACTUALIZACION DE INFORMACION</v>
          </cell>
          <cell r="AH166">
            <v>0</v>
          </cell>
          <cell r="AI166">
            <v>0</v>
          </cell>
        </row>
        <row r="167">
          <cell r="A167">
            <v>20524</v>
          </cell>
          <cell r="B167">
            <v>43324</v>
          </cell>
          <cell r="C167" t="str">
            <v>41431-3-024</v>
          </cell>
          <cell r="D167">
            <v>20524</v>
          </cell>
          <cell r="E167">
            <v>205</v>
          </cell>
          <cell r="F167">
            <v>24</v>
          </cell>
          <cell r="G167" t="str">
            <v>COA</v>
          </cell>
          <cell r="H167">
            <v>80556</v>
          </cell>
          <cell r="I167">
            <v>103572</v>
          </cell>
          <cell r="J167">
            <v>402780</v>
          </cell>
          <cell r="K167">
            <v>586908</v>
          </cell>
          <cell r="L167">
            <v>1806756</v>
          </cell>
          <cell r="M167">
            <v>1656890.01</v>
          </cell>
          <cell r="N167">
            <v>34524.01</v>
          </cell>
          <cell r="O167">
            <v>3498170.0199999996</v>
          </cell>
          <cell r="P167">
            <v>28790</v>
          </cell>
          <cell r="Q167">
            <v>28770</v>
          </cell>
          <cell r="S167">
            <v>57560</v>
          </cell>
          <cell r="W167">
            <v>0</v>
          </cell>
          <cell r="X167">
            <v>4142638.0199999996</v>
          </cell>
          <cell r="AA167">
            <v>0</v>
          </cell>
          <cell r="AB167">
            <v>4142638.02</v>
          </cell>
          <cell r="AE167">
            <v>205</v>
          </cell>
          <cell r="AF167">
            <v>24</v>
          </cell>
          <cell r="AG167" t="str">
            <v>COA</v>
          </cell>
          <cell r="AH167">
            <v>28770</v>
          </cell>
          <cell r="AI167">
            <v>4142638.02</v>
          </cell>
        </row>
        <row r="168">
          <cell r="A168">
            <v>20525</v>
          </cell>
          <cell r="B168">
            <v>43325</v>
          </cell>
          <cell r="C168" t="str">
            <v>41431-3-025</v>
          </cell>
          <cell r="D168">
            <v>20525</v>
          </cell>
          <cell r="E168">
            <v>205</v>
          </cell>
          <cell r="F168">
            <v>25</v>
          </cell>
          <cell r="G168" t="str">
            <v>PEDRERAS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5754</v>
          </cell>
          <cell r="N168">
            <v>0</v>
          </cell>
          <cell r="O168">
            <v>5754</v>
          </cell>
          <cell r="P168">
            <v>0</v>
          </cell>
          <cell r="Q168">
            <v>0</v>
          </cell>
          <cell r="S168">
            <v>0</v>
          </cell>
          <cell r="W168">
            <v>0</v>
          </cell>
          <cell r="X168">
            <v>5754</v>
          </cell>
          <cell r="AA168">
            <v>0</v>
          </cell>
          <cell r="AB168">
            <v>5754</v>
          </cell>
          <cell r="AE168">
            <v>205</v>
          </cell>
          <cell r="AF168">
            <v>25</v>
          </cell>
          <cell r="AG168" t="str">
            <v>PEDRERAS</v>
          </cell>
          <cell r="AH168">
            <v>0</v>
          </cell>
          <cell r="AI168">
            <v>5754</v>
          </cell>
        </row>
        <row r="169">
          <cell r="A169">
            <v>20526</v>
          </cell>
          <cell r="B169">
            <v>61901</v>
          </cell>
          <cell r="C169" t="str">
            <v>41621-1-001</v>
          </cell>
          <cell r="D169">
            <v>20526</v>
          </cell>
          <cell r="E169">
            <v>205</v>
          </cell>
          <cell r="F169">
            <v>26</v>
          </cell>
          <cell r="G169" t="str">
            <v>MULTAS Y AJUSTES</v>
          </cell>
          <cell r="H169">
            <v>12198.73</v>
          </cell>
          <cell r="I169">
            <v>984</v>
          </cell>
          <cell r="J169">
            <v>110</v>
          </cell>
          <cell r="K169">
            <v>13292.73</v>
          </cell>
          <cell r="L169">
            <v>668.22</v>
          </cell>
          <cell r="M169">
            <v>609.02</v>
          </cell>
          <cell r="N169">
            <v>94.11</v>
          </cell>
          <cell r="O169">
            <v>1371.35</v>
          </cell>
          <cell r="P169">
            <v>64.2</v>
          </cell>
          <cell r="Q169">
            <v>119.84</v>
          </cell>
          <cell r="S169">
            <v>184.04000000000002</v>
          </cell>
          <cell r="W169">
            <v>0</v>
          </cell>
          <cell r="X169">
            <v>14848.119999999999</v>
          </cell>
          <cell r="AA169">
            <v>0</v>
          </cell>
          <cell r="AB169">
            <v>14848.12</v>
          </cell>
          <cell r="AE169">
            <v>205</v>
          </cell>
          <cell r="AF169">
            <v>26</v>
          </cell>
          <cell r="AG169" t="str">
            <v>MULTAS Y AJUSTES</v>
          </cell>
          <cell r="AH169">
            <v>119.84</v>
          </cell>
          <cell r="AI169">
            <v>14848.12</v>
          </cell>
        </row>
        <row r="170">
          <cell r="A170">
            <v>0</v>
          </cell>
          <cell r="B170" t="e">
            <v>#N/A</v>
          </cell>
          <cell r="C170" t="e">
            <v>#N/A</v>
          </cell>
          <cell r="D170">
            <v>0</v>
          </cell>
          <cell r="E170">
            <v>204</v>
          </cell>
          <cell r="F170">
            <v>0</v>
          </cell>
          <cell r="G170" t="str">
            <v>SERVICIOS DE CATASTRO</v>
          </cell>
          <cell r="H170">
            <v>4380304.3499999996</v>
          </cell>
          <cell r="I170">
            <v>6640822.7999999998</v>
          </cell>
          <cell r="J170">
            <v>6715925.5</v>
          </cell>
          <cell r="K170">
            <v>17737052.649999999</v>
          </cell>
          <cell r="L170">
            <v>4596550.74</v>
          </cell>
          <cell r="M170">
            <v>4491984</v>
          </cell>
          <cell r="N170">
            <v>6114096.2999999998</v>
          </cell>
          <cell r="O170">
            <v>15202631.039999999</v>
          </cell>
          <cell r="P170">
            <v>11502887.550000001</v>
          </cell>
          <cell r="Q170">
            <v>5191716.37</v>
          </cell>
          <cell r="S170">
            <v>16694603.920000002</v>
          </cell>
          <cell r="W170">
            <v>0</v>
          </cell>
          <cell r="X170">
            <v>49634287.609999999</v>
          </cell>
          <cell r="AA170">
            <v>0</v>
          </cell>
          <cell r="AB170">
            <v>49634287.609999999</v>
          </cell>
          <cell r="AE170">
            <v>204</v>
          </cell>
          <cell r="AF170">
            <v>0</v>
          </cell>
          <cell r="AG170" t="str">
            <v>SERVICIOS DE CATASTRO</v>
          </cell>
          <cell r="AH170">
            <v>5191716.37</v>
          </cell>
          <cell r="AI170">
            <v>49634287.609999999</v>
          </cell>
        </row>
        <row r="171">
          <cell r="A171">
            <v>20600</v>
          </cell>
          <cell r="B171">
            <v>43326</v>
          </cell>
          <cell r="C171" t="str">
            <v>41431-3-026</v>
          </cell>
          <cell r="D171">
            <v>20600</v>
          </cell>
          <cell r="E171">
            <v>206</v>
          </cell>
          <cell r="F171">
            <v>0</v>
          </cell>
          <cell r="G171" t="str">
            <v>INCORPORACION REDES AGUA Y DRENAJE</v>
          </cell>
          <cell r="H171">
            <v>2809964.81</v>
          </cell>
          <cell r="I171">
            <v>1549486.71</v>
          </cell>
          <cell r="J171">
            <v>3161465.42</v>
          </cell>
          <cell r="K171">
            <v>7520916.9399999995</v>
          </cell>
          <cell r="L171">
            <v>784383.13</v>
          </cell>
          <cell r="M171">
            <v>1573483.08</v>
          </cell>
          <cell r="N171">
            <v>2486243.14</v>
          </cell>
          <cell r="O171">
            <v>4844109.3499999996</v>
          </cell>
          <cell r="P171">
            <v>4397827.22</v>
          </cell>
          <cell r="Q171">
            <v>1290961.22</v>
          </cell>
          <cell r="S171">
            <v>5688788.4399999995</v>
          </cell>
          <cell r="W171">
            <v>0</v>
          </cell>
          <cell r="X171">
            <v>18053814.729999997</v>
          </cell>
          <cell r="AA171">
            <v>0</v>
          </cell>
          <cell r="AB171">
            <v>18053814.73</v>
          </cell>
          <cell r="AE171">
            <v>206</v>
          </cell>
          <cell r="AF171">
            <v>0</v>
          </cell>
          <cell r="AG171" t="str">
            <v>INCORPORACION REDES AGUA Y DRENAJE</v>
          </cell>
          <cell r="AH171">
            <v>1290961.22</v>
          </cell>
          <cell r="AI171">
            <v>18053814.73</v>
          </cell>
        </row>
        <row r="172">
          <cell r="A172">
            <v>20606</v>
          </cell>
          <cell r="B172">
            <v>43327</v>
          </cell>
          <cell r="C172" t="str">
            <v>41431-3-027</v>
          </cell>
          <cell r="D172">
            <v>20606</v>
          </cell>
          <cell r="E172">
            <v>206</v>
          </cell>
          <cell r="F172">
            <v>6</v>
          </cell>
          <cell r="G172" t="str">
            <v>SUBSIDIO INCORP REDES DE AGUA Y DRENAJE</v>
          </cell>
          <cell r="H172">
            <v>-951702.07</v>
          </cell>
          <cell r="I172">
            <v>-769219.77</v>
          </cell>
          <cell r="J172">
            <v>-1440070.45</v>
          </cell>
          <cell r="K172">
            <v>-3160992.29</v>
          </cell>
          <cell r="L172">
            <v>-568943.77</v>
          </cell>
          <cell r="M172">
            <v>-747305.67</v>
          </cell>
          <cell r="N172">
            <v>-1729716.05</v>
          </cell>
          <cell r="O172">
            <v>-3045965.49</v>
          </cell>
          <cell r="P172">
            <v>-3665380.39</v>
          </cell>
          <cell r="Q172">
            <v>-800835.45</v>
          </cell>
          <cell r="S172">
            <v>-4466215.84</v>
          </cell>
          <cell r="W172">
            <v>0</v>
          </cell>
          <cell r="X172">
            <v>-10673173.620000001</v>
          </cell>
          <cell r="AA172">
            <v>0</v>
          </cell>
          <cell r="AB172">
            <v>-10673173.619999999</v>
          </cell>
          <cell r="AE172">
            <v>206</v>
          </cell>
          <cell r="AF172">
            <v>6</v>
          </cell>
          <cell r="AG172" t="str">
            <v>SUBSIDIO INCORP REDES DE AGUA Y DRENAJE</v>
          </cell>
          <cell r="AH172">
            <v>-800835.45</v>
          </cell>
          <cell r="AI172">
            <v>-10673173.619999999</v>
          </cell>
        </row>
        <row r="173">
          <cell r="A173">
            <v>20700</v>
          </cell>
          <cell r="B173">
            <v>43616</v>
          </cell>
          <cell r="C173" t="str">
            <v>41431-6-016</v>
          </cell>
          <cell r="D173">
            <v>20700</v>
          </cell>
          <cell r="E173">
            <v>207</v>
          </cell>
          <cell r="F173">
            <v>0</v>
          </cell>
          <cell r="G173" t="str">
            <v>PUBLICACI AVISOS EDICTOS CONVOC EN EL PO</v>
          </cell>
          <cell r="H173">
            <v>129234</v>
          </cell>
          <cell r="I173">
            <v>207740.01</v>
          </cell>
          <cell r="J173">
            <v>225292</v>
          </cell>
          <cell r="K173">
            <v>562266.01</v>
          </cell>
          <cell r="L173">
            <v>147447</v>
          </cell>
          <cell r="M173">
            <v>232784</v>
          </cell>
          <cell r="N173">
            <v>238864</v>
          </cell>
          <cell r="O173">
            <v>619095</v>
          </cell>
          <cell r="P173">
            <v>142454</v>
          </cell>
          <cell r="Q173">
            <v>255050</v>
          </cell>
          <cell r="S173">
            <v>397504</v>
          </cell>
          <cell r="W173">
            <v>0</v>
          </cell>
          <cell r="X173">
            <v>1578865.01</v>
          </cell>
          <cell r="AA173">
            <v>0</v>
          </cell>
          <cell r="AB173">
            <v>1578865.01</v>
          </cell>
          <cell r="AE173">
            <v>207</v>
          </cell>
          <cell r="AF173">
            <v>0</v>
          </cell>
          <cell r="AG173" t="str">
            <v>PUBLICACI AVISOS EDICTOS CONVOC EN EL PO</v>
          </cell>
          <cell r="AH173">
            <v>255050</v>
          </cell>
          <cell r="AI173">
            <v>1578865.01</v>
          </cell>
        </row>
        <row r="174">
          <cell r="A174">
            <v>20705</v>
          </cell>
          <cell r="B174">
            <v>43617</v>
          </cell>
          <cell r="C174" t="str">
            <v>41431-6-017</v>
          </cell>
          <cell r="D174">
            <v>20705</v>
          </cell>
          <cell r="E174">
            <v>207</v>
          </cell>
          <cell r="F174">
            <v>5</v>
          </cell>
          <cell r="G174" t="str">
            <v>SUBSIDIO INSERCIONES PERIODICO OFICIAL</v>
          </cell>
          <cell r="H174">
            <v>0</v>
          </cell>
          <cell r="I174">
            <v>-15300</v>
          </cell>
          <cell r="J174">
            <v>-15323</v>
          </cell>
          <cell r="K174">
            <v>-30623</v>
          </cell>
          <cell r="L174">
            <v>-9000</v>
          </cell>
          <cell r="M174">
            <v>-14844</v>
          </cell>
          <cell r="N174">
            <v>-15084</v>
          </cell>
          <cell r="O174">
            <v>-38928</v>
          </cell>
          <cell r="P174">
            <v>-2520</v>
          </cell>
          <cell r="Q174">
            <v>-10008</v>
          </cell>
          <cell r="S174">
            <v>-12528</v>
          </cell>
          <cell r="W174">
            <v>0</v>
          </cell>
          <cell r="X174">
            <v>-82079</v>
          </cell>
          <cell r="AA174">
            <v>0</v>
          </cell>
          <cell r="AB174">
            <v>-82079</v>
          </cell>
          <cell r="AE174">
            <v>207</v>
          </cell>
          <cell r="AF174">
            <v>5</v>
          </cell>
          <cell r="AG174" t="str">
            <v>SUBSIDIO INSERCIONES PERIODICO OFICIAL</v>
          </cell>
          <cell r="AH174">
            <v>-10008</v>
          </cell>
          <cell r="AI174">
            <v>-82079</v>
          </cell>
        </row>
        <row r="175">
          <cell r="A175">
            <v>20800</v>
          </cell>
          <cell r="B175" t="e">
            <v>#N/A</v>
          </cell>
          <cell r="C175" t="e">
            <v>#N/A</v>
          </cell>
          <cell r="D175">
            <v>20800</v>
          </cell>
          <cell r="E175">
            <v>208</v>
          </cell>
          <cell r="F175">
            <v>0</v>
          </cell>
          <cell r="G175" t="str">
            <v>OFICIALIAS DE REGISTRO CIVIL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W175">
            <v>0</v>
          </cell>
          <cell r="X175">
            <v>0</v>
          </cell>
          <cell r="AA175">
            <v>0</v>
          </cell>
          <cell r="AB175">
            <v>0</v>
          </cell>
          <cell r="AE175">
            <v>208</v>
          </cell>
          <cell r="AF175">
            <v>0</v>
          </cell>
          <cell r="AG175" t="str">
            <v>OFICIALIAS DE REGISTRO CIVIL</v>
          </cell>
          <cell r="AH175">
            <v>0</v>
          </cell>
          <cell r="AI175">
            <v>0</v>
          </cell>
        </row>
        <row r="176">
          <cell r="A176">
            <v>20801</v>
          </cell>
          <cell r="B176">
            <v>43401</v>
          </cell>
          <cell r="C176" t="str">
            <v>41431-4-001</v>
          </cell>
          <cell r="D176">
            <v>20801</v>
          </cell>
          <cell r="E176">
            <v>208</v>
          </cell>
          <cell r="F176">
            <v>1</v>
          </cell>
          <cell r="G176" t="str">
            <v>ACTAS DE NACIMIENTO</v>
          </cell>
          <cell r="H176">
            <v>436974</v>
          </cell>
          <cell r="I176">
            <v>538347</v>
          </cell>
          <cell r="J176">
            <v>441022</v>
          </cell>
          <cell r="K176">
            <v>1416343</v>
          </cell>
          <cell r="L176">
            <v>307465</v>
          </cell>
          <cell r="M176">
            <v>502603</v>
          </cell>
          <cell r="N176">
            <v>451890</v>
          </cell>
          <cell r="O176">
            <v>1261958</v>
          </cell>
          <cell r="P176">
            <v>448409</v>
          </cell>
          <cell r="Q176">
            <v>520648</v>
          </cell>
          <cell r="S176">
            <v>969057</v>
          </cell>
          <cell r="W176">
            <v>0</v>
          </cell>
          <cell r="X176">
            <v>3647358</v>
          </cell>
          <cell r="AA176">
            <v>0</v>
          </cell>
          <cell r="AB176">
            <v>3647358</v>
          </cell>
          <cell r="AE176">
            <v>208</v>
          </cell>
          <cell r="AF176">
            <v>1</v>
          </cell>
          <cell r="AG176" t="str">
            <v>ACTAS DE NACIMIENTO</v>
          </cell>
          <cell r="AH176">
            <v>520648</v>
          </cell>
          <cell r="AI176">
            <v>3647358</v>
          </cell>
        </row>
        <row r="177">
          <cell r="A177">
            <v>20802</v>
          </cell>
          <cell r="B177">
            <v>43402</v>
          </cell>
          <cell r="C177" t="str">
            <v>41431-4-002</v>
          </cell>
          <cell r="D177">
            <v>20802</v>
          </cell>
          <cell r="E177">
            <v>208</v>
          </cell>
          <cell r="F177">
            <v>2</v>
          </cell>
          <cell r="G177" t="str">
            <v>ACTAS DE RECONOCIMIENTO DE HIJOS</v>
          </cell>
          <cell r="H177">
            <v>4919</v>
          </cell>
          <cell r="I177">
            <v>9518</v>
          </cell>
          <cell r="J177">
            <v>8790</v>
          </cell>
          <cell r="K177">
            <v>23227</v>
          </cell>
          <cell r="L177">
            <v>4919</v>
          </cell>
          <cell r="M177">
            <v>8087</v>
          </cell>
          <cell r="N177">
            <v>9656</v>
          </cell>
          <cell r="O177">
            <v>22662</v>
          </cell>
          <cell r="P177">
            <v>9286</v>
          </cell>
          <cell r="Q177">
            <v>9623</v>
          </cell>
          <cell r="S177">
            <v>18909</v>
          </cell>
          <cell r="W177">
            <v>0</v>
          </cell>
          <cell r="X177">
            <v>64798</v>
          </cell>
          <cell r="AA177">
            <v>0</v>
          </cell>
          <cell r="AB177">
            <v>64798</v>
          </cell>
          <cell r="AE177">
            <v>208</v>
          </cell>
          <cell r="AF177">
            <v>2</v>
          </cell>
          <cell r="AG177" t="str">
            <v>ACTAS DE RECONOCIMIENTO DE HIJOS</v>
          </cell>
          <cell r="AH177">
            <v>9623</v>
          </cell>
          <cell r="AI177">
            <v>64798</v>
          </cell>
        </row>
        <row r="178">
          <cell r="A178">
            <v>20803</v>
          </cell>
          <cell r="B178">
            <v>43403</v>
          </cell>
          <cell r="C178" t="str">
            <v>41431-4-003</v>
          </cell>
          <cell r="D178">
            <v>20803</v>
          </cell>
          <cell r="E178">
            <v>208</v>
          </cell>
          <cell r="F178">
            <v>3</v>
          </cell>
          <cell r="G178" t="str">
            <v>ACTAS DE ADOPCION O TUTELA</v>
          </cell>
          <cell r="H178">
            <v>1497</v>
          </cell>
          <cell r="I178">
            <v>427</v>
          </cell>
          <cell r="J178">
            <v>1098</v>
          </cell>
          <cell r="K178">
            <v>3022</v>
          </cell>
          <cell r="L178">
            <v>1037</v>
          </cell>
          <cell r="M178">
            <v>732</v>
          </cell>
          <cell r="N178">
            <v>1564</v>
          </cell>
          <cell r="O178">
            <v>3333</v>
          </cell>
          <cell r="P178">
            <v>1586</v>
          </cell>
          <cell r="Q178">
            <v>1281</v>
          </cell>
          <cell r="S178">
            <v>2867</v>
          </cell>
          <cell r="W178">
            <v>0</v>
          </cell>
          <cell r="X178">
            <v>9222</v>
          </cell>
          <cell r="AA178">
            <v>0</v>
          </cell>
          <cell r="AB178">
            <v>9222</v>
          </cell>
          <cell r="AE178">
            <v>208</v>
          </cell>
          <cell r="AF178">
            <v>3</v>
          </cell>
          <cell r="AG178" t="str">
            <v>ACTAS DE ADOPCION O TUTELA</v>
          </cell>
          <cell r="AH178">
            <v>1281</v>
          </cell>
          <cell r="AI178">
            <v>9222</v>
          </cell>
        </row>
        <row r="179">
          <cell r="A179">
            <v>20804</v>
          </cell>
          <cell r="B179">
            <v>43404</v>
          </cell>
          <cell r="C179" t="str">
            <v>41431-4-004</v>
          </cell>
          <cell r="D179">
            <v>20804</v>
          </cell>
          <cell r="E179">
            <v>208</v>
          </cell>
          <cell r="F179">
            <v>4</v>
          </cell>
          <cell r="G179" t="str">
            <v>ACTAS DE DEFUNCION</v>
          </cell>
          <cell r="H179">
            <v>131411</v>
          </cell>
          <cell r="I179">
            <v>131959</v>
          </cell>
          <cell r="J179">
            <v>132004</v>
          </cell>
          <cell r="K179">
            <v>395374</v>
          </cell>
          <cell r="L179">
            <v>98897</v>
          </cell>
          <cell r="M179">
            <v>119954</v>
          </cell>
          <cell r="N179">
            <v>111705</v>
          </cell>
          <cell r="O179">
            <v>330556</v>
          </cell>
          <cell r="P179">
            <v>120997</v>
          </cell>
          <cell r="Q179">
            <v>116035</v>
          </cell>
          <cell r="S179">
            <v>237032</v>
          </cell>
          <cell r="W179">
            <v>0</v>
          </cell>
          <cell r="X179">
            <v>962962</v>
          </cell>
          <cell r="AA179">
            <v>0</v>
          </cell>
          <cell r="AB179">
            <v>962962</v>
          </cell>
          <cell r="AE179">
            <v>208</v>
          </cell>
          <cell r="AF179">
            <v>4</v>
          </cell>
          <cell r="AG179" t="str">
            <v>ACTAS DE DEFUNCION</v>
          </cell>
          <cell r="AH179">
            <v>116035</v>
          </cell>
          <cell r="AI179">
            <v>962962</v>
          </cell>
        </row>
        <row r="180">
          <cell r="A180">
            <v>20805</v>
          </cell>
          <cell r="B180">
            <v>43405</v>
          </cell>
          <cell r="C180" t="str">
            <v>41431-4-005</v>
          </cell>
          <cell r="D180">
            <v>20805</v>
          </cell>
          <cell r="E180">
            <v>208</v>
          </cell>
          <cell r="F180">
            <v>5</v>
          </cell>
          <cell r="G180" t="str">
            <v>ACTAS DE MATRIMONIO EN OFICIALIA</v>
          </cell>
          <cell r="H180">
            <v>179166</v>
          </cell>
          <cell r="I180">
            <v>189052</v>
          </cell>
          <cell r="J180">
            <v>217871</v>
          </cell>
          <cell r="K180">
            <v>586089</v>
          </cell>
          <cell r="L180">
            <v>154677</v>
          </cell>
          <cell r="M180">
            <v>246249</v>
          </cell>
          <cell r="N180">
            <v>212905</v>
          </cell>
          <cell r="O180">
            <v>613831</v>
          </cell>
          <cell r="P180">
            <v>212646</v>
          </cell>
          <cell r="Q180">
            <v>233023</v>
          </cell>
          <cell r="S180">
            <v>445669</v>
          </cell>
          <cell r="W180">
            <v>0</v>
          </cell>
          <cell r="X180">
            <v>1645589</v>
          </cell>
          <cell r="AA180">
            <v>0</v>
          </cell>
          <cell r="AB180">
            <v>1645589</v>
          </cell>
          <cell r="AE180">
            <v>208</v>
          </cell>
          <cell r="AF180">
            <v>5</v>
          </cell>
          <cell r="AG180" t="str">
            <v>ACTAS DE MATRIMONIO EN OFICIALIA</v>
          </cell>
          <cell r="AH180">
            <v>233023</v>
          </cell>
          <cell r="AI180">
            <v>1645589</v>
          </cell>
        </row>
        <row r="181">
          <cell r="A181">
            <v>20806</v>
          </cell>
          <cell r="B181">
            <v>43406</v>
          </cell>
          <cell r="C181" t="str">
            <v>41431-4-006</v>
          </cell>
          <cell r="D181">
            <v>20806</v>
          </cell>
          <cell r="E181">
            <v>208</v>
          </cell>
          <cell r="F181">
            <v>6</v>
          </cell>
          <cell r="G181" t="str">
            <v>ACTAS DE MATRIMONIO A DOMICILIO</v>
          </cell>
          <cell r="H181">
            <v>629651</v>
          </cell>
          <cell r="I181">
            <v>538933</v>
          </cell>
          <cell r="J181">
            <v>773958</v>
          </cell>
          <cell r="K181">
            <v>1942542</v>
          </cell>
          <cell r="L181">
            <v>653377</v>
          </cell>
          <cell r="M181">
            <v>847565</v>
          </cell>
          <cell r="N181">
            <v>719581</v>
          </cell>
          <cell r="O181">
            <v>2220523</v>
          </cell>
          <cell r="P181">
            <v>830915</v>
          </cell>
          <cell r="Q181">
            <v>923588</v>
          </cell>
          <cell r="S181">
            <v>1754503</v>
          </cell>
          <cell r="W181">
            <v>0</v>
          </cell>
          <cell r="X181">
            <v>5917568</v>
          </cell>
          <cell r="AA181">
            <v>0</v>
          </cell>
          <cell r="AB181">
            <v>5917568</v>
          </cell>
          <cell r="AE181">
            <v>208</v>
          </cell>
          <cell r="AF181">
            <v>6</v>
          </cell>
          <cell r="AG181" t="str">
            <v>ACTAS DE MATRIMONIO A DOMICILIO</v>
          </cell>
          <cell r="AH181">
            <v>923588</v>
          </cell>
          <cell r="AI181">
            <v>5917568</v>
          </cell>
        </row>
        <row r="182">
          <cell r="A182">
            <v>20807</v>
          </cell>
          <cell r="B182">
            <v>43407</v>
          </cell>
          <cell r="C182" t="str">
            <v>41431-4-007</v>
          </cell>
          <cell r="D182">
            <v>20807</v>
          </cell>
          <cell r="E182">
            <v>208</v>
          </cell>
          <cell r="F182">
            <v>7</v>
          </cell>
          <cell r="G182" t="str">
            <v>ACTAS DE DIVORCIO</v>
          </cell>
          <cell r="H182">
            <v>234108</v>
          </cell>
          <cell r="I182">
            <v>237057</v>
          </cell>
          <cell r="J182">
            <v>275509</v>
          </cell>
          <cell r="K182">
            <v>746674</v>
          </cell>
          <cell r="L182">
            <v>156496</v>
          </cell>
          <cell r="M182">
            <v>254182</v>
          </cell>
          <cell r="N182">
            <v>285772</v>
          </cell>
          <cell r="O182">
            <v>696450</v>
          </cell>
          <cell r="P182">
            <v>223427</v>
          </cell>
          <cell r="Q182">
            <v>211196</v>
          </cell>
          <cell r="S182">
            <v>434623</v>
          </cell>
          <cell r="W182">
            <v>0</v>
          </cell>
          <cell r="X182">
            <v>1877747</v>
          </cell>
          <cell r="AA182">
            <v>0</v>
          </cell>
          <cell r="AB182">
            <v>1877747</v>
          </cell>
          <cell r="AE182">
            <v>208</v>
          </cell>
          <cell r="AF182">
            <v>7</v>
          </cell>
          <cell r="AG182" t="str">
            <v>ACTAS DE DIVORCIO</v>
          </cell>
          <cell r="AH182">
            <v>211196</v>
          </cell>
          <cell r="AI182">
            <v>1877747</v>
          </cell>
        </row>
        <row r="183">
          <cell r="A183">
            <v>20808</v>
          </cell>
          <cell r="B183">
            <v>43408</v>
          </cell>
          <cell r="C183" t="str">
            <v>41431-4-008</v>
          </cell>
          <cell r="D183">
            <v>20808</v>
          </cell>
          <cell r="E183">
            <v>208</v>
          </cell>
          <cell r="F183">
            <v>8</v>
          </cell>
          <cell r="G183" t="str">
            <v>COPIAS CERTIFICADAS</v>
          </cell>
          <cell r="H183">
            <v>2867469</v>
          </cell>
          <cell r="I183">
            <v>4062932</v>
          </cell>
          <cell r="J183">
            <v>2920452</v>
          </cell>
          <cell r="K183">
            <v>9850853</v>
          </cell>
          <cell r="L183">
            <v>1841742</v>
          </cell>
          <cell r="M183">
            <v>3183695</v>
          </cell>
          <cell r="N183">
            <v>3284587</v>
          </cell>
          <cell r="O183">
            <v>8310024</v>
          </cell>
          <cell r="P183">
            <v>3284037</v>
          </cell>
          <cell r="Q183">
            <v>3466389</v>
          </cell>
          <cell r="S183">
            <v>6750426</v>
          </cell>
          <cell r="W183">
            <v>0</v>
          </cell>
          <cell r="X183">
            <v>24911303</v>
          </cell>
          <cell r="AA183">
            <v>0</v>
          </cell>
          <cell r="AB183">
            <v>24911303</v>
          </cell>
          <cell r="AE183">
            <v>208</v>
          </cell>
          <cell r="AF183">
            <v>8</v>
          </cell>
          <cell r="AG183" t="str">
            <v>COPIAS CERTIFICADAS</v>
          </cell>
          <cell r="AH183">
            <v>3466389</v>
          </cell>
          <cell r="AI183">
            <v>24911303</v>
          </cell>
        </row>
        <row r="184">
          <cell r="A184">
            <v>20809</v>
          </cell>
          <cell r="B184">
            <v>43409</v>
          </cell>
          <cell r="C184" t="str">
            <v>41431-4-009</v>
          </cell>
          <cell r="D184">
            <v>20809</v>
          </cell>
          <cell r="E184">
            <v>208</v>
          </cell>
          <cell r="F184">
            <v>9</v>
          </cell>
          <cell r="G184" t="str">
            <v>ANOTACIONES MARGINALES</v>
          </cell>
          <cell r="H184">
            <v>2037445</v>
          </cell>
          <cell r="I184">
            <v>1995449</v>
          </cell>
          <cell r="J184">
            <v>2235314</v>
          </cell>
          <cell r="K184">
            <v>6268208</v>
          </cell>
          <cell r="L184">
            <v>1583927</v>
          </cell>
          <cell r="M184">
            <v>2243147</v>
          </cell>
          <cell r="N184">
            <v>2061318</v>
          </cell>
          <cell r="O184">
            <v>5888392</v>
          </cell>
          <cell r="P184">
            <v>2095027</v>
          </cell>
          <cell r="Q184">
            <v>2155870</v>
          </cell>
          <cell r="S184">
            <v>4250897</v>
          </cell>
          <cell r="W184">
            <v>0</v>
          </cell>
          <cell r="X184">
            <v>16407497</v>
          </cell>
          <cell r="AA184">
            <v>0</v>
          </cell>
          <cell r="AB184">
            <v>16407497</v>
          </cell>
          <cell r="AE184">
            <v>208</v>
          </cell>
          <cell r="AF184">
            <v>9</v>
          </cell>
          <cell r="AG184" t="str">
            <v>ANOTACIONES MARGINALES</v>
          </cell>
          <cell r="AH184">
            <v>2155870</v>
          </cell>
          <cell r="AI184">
            <v>16407497</v>
          </cell>
        </row>
        <row r="185">
          <cell r="A185">
            <v>20820</v>
          </cell>
          <cell r="B185" t="e">
            <v>#N/A</v>
          </cell>
          <cell r="C185" t="e">
            <v>#N/A</v>
          </cell>
          <cell r="D185">
            <v>20820</v>
          </cell>
          <cell r="E185">
            <v>208</v>
          </cell>
          <cell r="F185">
            <v>20</v>
          </cell>
          <cell r="G185" t="str">
            <v>SUB-TOTAL EDIFICIO CENTRAL REG. CIVIL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E185">
            <v>208</v>
          </cell>
          <cell r="AF185">
            <v>20</v>
          </cell>
          <cell r="AG185" t="str">
            <v>SUB-TOTAL EDIFICIO CENTRAL REG. CIVIL</v>
          </cell>
          <cell r="AH185">
            <v>0</v>
          </cell>
          <cell r="AI185">
            <v>0</v>
          </cell>
        </row>
        <row r="186">
          <cell r="A186">
            <v>20822</v>
          </cell>
          <cell r="B186">
            <v>43410</v>
          </cell>
          <cell r="C186" t="str">
            <v>41431-4-010</v>
          </cell>
          <cell r="D186">
            <v>20822</v>
          </cell>
          <cell r="E186">
            <v>208</v>
          </cell>
          <cell r="F186">
            <v>22</v>
          </cell>
          <cell r="G186" t="str">
            <v>COPIAS CERTIFICADAS DIRECCION</v>
          </cell>
          <cell r="H186">
            <v>2511642</v>
          </cell>
          <cell r="I186">
            <v>2203380</v>
          </cell>
          <cell r="J186">
            <v>2497572</v>
          </cell>
          <cell r="K186">
            <v>7212594</v>
          </cell>
          <cell r="L186">
            <v>1962324</v>
          </cell>
          <cell r="M186">
            <v>2371536</v>
          </cell>
          <cell r="N186">
            <v>2235312</v>
          </cell>
          <cell r="O186">
            <v>6569172</v>
          </cell>
          <cell r="P186">
            <v>2768868</v>
          </cell>
          <cell r="Q186">
            <v>2880362</v>
          </cell>
          <cell r="S186">
            <v>5649230</v>
          </cell>
          <cell r="W186">
            <v>0</v>
          </cell>
          <cell r="X186">
            <v>19430996</v>
          </cell>
          <cell r="AA186">
            <v>0</v>
          </cell>
          <cell r="AB186">
            <v>19430996</v>
          </cell>
          <cell r="AE186">
            <v>208</v>
          </cell>
          <cell r="AF186">
            <v>22</v>
          </cell>
          <cell r="AG186" t="str">
            <v>COPIAS CERTIFICADAS DIRECCION</v>
          </cell>
          <cell r="AH186">
            <v>2880362</v>
          </cell>
          <cell r="AI186">
            <v>19430996</v>
          </cell>
        </row>
        <row r="187">
          <cell r="A187">
            <v>20823</v>
          </cell>
          <cell r="B187">
            <v>43411</v>
          </cell>
          <cell r="C187" t="str">
            <v>41431-4-011</v>
          </cell>
          <cell r="D187">
            <v>20823</v>
          </cell>
          <cell r="E187">
            <v>208</v>
          </cell>
          <cell r="F187">
            <v>23</v>
          </cell>
          <cell r="G187" t="str">
            <v>JUICIOS DE ACLARACION</v>
          </cell>
          <cell r="H187">
            <v>66236</v>
          </cell>
          <cell r="I187">
            <v>71456</v>
          </cell>
          <cell r="J187">
            <v>78648</v>
          </cell>
          <cell r="K187">
            <v>216340</v>
          </cell>
          <cell r="L187">
            <v>41992</v>
          </cell>
          <cell r="M187">
            <v>77256</v>
          </cell>
          <cell r="N187">
            <v>74356</v>
          </cell>
          <cell r="O187">
            <v>193604</v>
          </cell>
          <cell r="P187">
            <v>81548</v>
          </cell>
          <cell r="Q187">
            <v>78184</v>
          </cell>
          <cell r="S187">
            <v>159732</v>
          </cell>
          <cell r="W187">
            <v>0</v>
          </cell>
          <cell r="X187">
            <v>569676</v>
          </cell>
          <cell r="AA187">
            <v>0</v>
          </cell>
          <cell r="AB187">
            <v>569676</v>
          </cell>
          <cell r="AE187">
            <v>208</v>
          </cell>
          <cell r="AF187">
            <v>23</v>
          </cell>
          <cell r="AG187" t="str">
            <v>JUICIOS DE ACLARACION</v>
          </cell>
          <cell r="AH187">
            <v>78184</v>
          </cell>
          <cell r="AI187">
            <v>569676</v>
          </cell>
        </row>
        <row r="188">
          <cell r="A188">
            <v>20824</v>
          </cell>
          <cell r="B188">
            <v>43412</v>
          </cell>
          <cell r="C188" t="str">
            <v>41431-4-012</v>
          </cell>
          <cell r="D188">
            <v>20824</v>
          </cell>
          <cell r="E188">
            <v>208</v>
          </cell>
          <cell r="F188">
            <v>24</v>
          </cell>
          <cell r="G188" t="str">
            <v>JUICIOS DE RECTIFICACION</v>
          </cell>
          <cell r="H188">
            <v>20068</v>
          </cell>
          <cell r="I188">
            <v>22388</v>
          </cell>
          <cell r="J188">
            <v>27492</v>
          </cell>
          <cell r="K188">
            <v>69948</v>
          </cell>
          <cell r="L188">
            <v>16588</v>
          </cell>
          <cell r="M188">
            <v>21112</v>
          </cell>
          <cell r="N188">
            <v>20300</v>
          </cell>
          <cell r="O188">
            <v>58000</v>
          </cell>
          <cell r="P188">
            <v>25989</v>
          </cell>
          <cell r="Q188">
            <v>24592</v>
          </cell>
          <cell r="S188">
            <v>50581</v>
          </cell>
          <cell r="W188">
            <v>0</v>
          </cell>
          <cell r="X188">
            <v>178529</v>
          </cell>
          <cell r="AA188">
            <v>0</v>
          </cell>
          <cell r="AB188">
            <v>178529</v>
          </cell>
          <cell r="AE188">
            <v>208</v>
          </cell>
          <cell r="AF188">
            <v>24</v>
          </cell>
          <cell r="AG188" t="str">
            <v>JUICIOS DE RECTIFICACION</v>
          </cell>
          <cell r="AH188">
            <v>24592</v>
          </cell>
          <cell r="AI188">
            <v>178529</v>
          </cell>
        </row>
        <row r="189">
          <cell r="A189">
            <v>20825</v>
          </cell>
          <cell r="B189">
            <v>43413</v>
          </cell>
          <cell r="C189" t="str">
            <v>41431-4-013</v>
          </cell>
          <cell r="D189">
            <v>20825</v>
          </cell>
          <cell r="E189">
            <v>208</v>
          </cell>
          <cell r="F189">
            <v>25</v>
          </cell>
          <cell r="G189" t="str">
            <v>LOCALIZACIONES,SOLTERIAS E INEXISTENCIAS</v>
          </cell>
          <cell r="H189">
            <v>122332</v>
          </cell>
          <cell r="I189">
            <v>149104</v>
          </cell>
          <cell r="J189">
            <v>161219</v>
          </cell>
          <cell r="K189">
            <v>432655</v>
          </cell>
          <cell r="L189">
            <v>82806</v>
          </cell>
          <cell r="M189">
            <v>127872</v>
          </cell>
          <cell r="N189">
            <v>135985</v>
          </cell>
          <cell r="O189">
            <v>346663</v>
          </cell>
          <cell r="P189">
            <v>144078</v>
          </cell>
          <cell r="Q189">
            <v>171458</v>
          </cell>
          <cell r="S189">
            <v>315536</v>
          </cell>
          <cell r="W189">
            <v>0</v>
          </cell>
          <cell r="X189">
            <v>1094854</v>
          </cell>
          <cell r="AA189">
            <v>0</v>
          </cell>
          <cell r="AB189">
            <v>1094854</v>
          </cell>
          <cell r="AE189">
            <v>208</v>
          </cell>
          <cell r="AF189">
            <v>25</v>
          </cell>
          <cell r="AG189" t="str">
            <v>LOCALIZACIONES,SOLTERIAS E INEXISTENCIAS</v>
          </cell>
          <cell r="AH189">
            <v>171458</v>
          </cell>
          <cell r="AI189">
            <v>1094854</v>
          </cell>
        </row>
        <row r="190">
          <cell r="A190">
            <v>20826</v>
          </cell>
          <cell r="B190">
            <v>43414</v>
          </cell>
          <cell r="C190" t="str">
            <v>41431-4-014</v>
          </cell>
          <cell r="D190">
            <v>20826</v>
          </cell>
          <cell r="E190">
            <v>208</v>
          </cell>
          <cell r="F190">
            <v>26</v>
          </cell>
          <cell r="G190" t="str">
            <v>COPIAS DE ACTAS DE OTROS ESTADOS</v>
          </cell>
          <cell r="H190">
            <v>11658</v>
          </cell>
          <cell r="I190">
            <v>36888</v>
          </cell>
          <cell r="J190">
            <v>35674</v>
          </cell>
          <cell r="K190">
            <v>84220</v>
          </cell>
          <cell r="L190">
            <v>16008</v>
          </cell>
          <cell r="M190">
            <v>30945</v>
          </cell>
          <cell r="N190">
            <v>29268</v>
          </cell>
          <cell r="O190">
            <v>76221</v>
          </cell>
          <cell r="P190">
            <v>40890</v>
          </cell>
          <cell r="Q190">
            <v>43307</v>
          </cell>
          <cell r="S190">
            <v>84197</v>
          </cell>
          <cell r="W190">
            <v>0</v>
          </cell>
          <cell r="X190">
            <v>244638</v>
          </cell>
          <cell r="AA190">
            <v>0</v>
          </cell>
          <cell r="AB190">
            <v>244638</v>
          </cell>
          <cell r="AE190">
            <v>208</v>
          </cell>
          <cell r="AF190">
            <v>26</v>
          </cell>
          <cell r="AG190" t="str">
            <v>COPIAS DE ACTAS DE OTROS ESTADOS</v>
          </cell>
          <cell r="AH190">
            <v>43307</v>
          </cell>
          <cell r="AI190">
            <v>244638</v>
          </cell>
        </row>
        <row r="191">
          <cell r="A191">
            <v>20827</v>
          </cell>
          <cell r="B191">
            <v>43415</v>
          </cell>
          <cell r="C191" t="str">
            <v>41431-4-015</v>
          </cell>
          <cell r="D191">
            <v>20827</v>
          </cell>
          <cell r="E191">
            <v>208</v>
          </cell>
          <cell r="F191">
            <v>27</v>
          </cell>
          <cell r="G191" t="str">
            <v>ANOTACIONES MARGINALES</v>
          </cell>
          <cell r="H191">
            <v>241654</v>
          </cell>
          <cell r="I191">
            <v>299700</v>
          </cell>
          <cell r="J191">
            <v>346098</v>
          </cell>
          <cell r="K191">
            <v>887452</v>
          </cell>
          <cell r="L191">
            <v>197580</v>
          </cell>
          <cell r="M191">
            <v>297258</v>
          </cell>
          <cell r="N191">
            <v>284382</v>
          </cell>
          <cell r="O191">
            <v>779220</v>
          </cell>
          <cell r="P191">
            <v>308580</v>
          </cell>
          <cell r="Q191">
            <v>331668</v>
          </cell>
          <cell r="S191">
            <v>640248</v>
          </cell>
          <cell r="W191">
            <v>0</v>
          </cell>
          <cell r="X191">
            <v>2306920</v>
          </cell>
          <cell r="AA191">
            <v>0</v>
          </cell>
          <cell r="AB191">
            <v>2306920</v>
          </cell>
          <cell r="AE191">
            <v>208</v>
          </cell>
          <cell r="AF191">
            <v>27</v>
          </cell>
          <cell r="AG191" t="str">
            <v>ANOTACIONES MARGINALES</v>
          </cell>
          <cell r="AH191">
            <v>331668</v>
          </cell>
          <cell r="AI191">
            <v>2306920</v>
          </cell>
        </row>
        <row r="192">
          <cell r="A192">
            <v>20830</v>
          </cell>
          <cell r="B192" t="e">
            <v>#N/A</v>
          </cell>
          <cell r="C192" t="e">
            <v>#N/A</v>
          </cell>
          <cell r="D192">
            <v>20830</v>
          </cell>
          <cell r="E192">
            <v>208</v>
          </cell>
          <cell r="F192">
            <v>30</v>
          </cell>
          <cell r="G192" t="str">
            <v>SUB-TOTAL DIVERSOS REGISTRO CIVIL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E192">
            <v>208</v>
          </cell>
          <cell r="AF192">
            <v>30</v>
          </cell>
          <cell r="AG192" t="str">
            <v>SUB-TOTAL DIVERSOS REGISTRO CIVIL</v>
          </cell>
          <cell r="AH192">
            <v>0</v>
          </cell>
          <cell r="AI192">
            <v>0</v>
          </cell>
        </row>
        <row r="193">
          <cell r="A193">
            <v>20831</v>
          </cell>
          <cell r="B193">
            <v>43416</v>
          </cell>
          <cell r="C193" t="str">
            <v>41431-4-016</v>
          </cell>
          <cell r="D193">
            <v>20831</v>
          </cell>
          <cell r="E193">
            <v>208</v>
          </cell>
          <cell r="F193">
            <v>31</v>
          </cell>
          <cell r="G193" t="str">
            <v>MODULOS EN TESORERIA</v>
          </cell>
          <cell r="H193">
            <v>0</v>
          </cell>
          <cell r="I193">
            <v>61</v>
          </cell>
          <cell r="J193">
            <v>0</v>
          </cell>
          <cell r="K193">
            <v>61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W193">
            <v>0</v>
          </cell>
          <cell r="X193">
            <v>61</v>
          </cell>
          <cell r="AA193">
            <v>0</v>
          </cell>
          <cell r="AB193">
            <v>61</v>
          </cell>
          <cell r="AE193">
            <v>208</v>
          </cell>
          <cell r="AF193">
            <v>31</v>
          </cell>
          <cell r="AG193" t="str">
            <v>MODULOS EN TESORERIA</v>
          </cell>
          <cell r="AH193">
            <v>0</v>
          </cell>
          <cell r="AI193">
            <v>61</v>
          </cell>
        </row>
        <row r="194">
          <cell r="A194">
            <v>20833</v>
          </cell>
          <cell r="B194">
            <v>43417</v>
          </cell>
          <cell r="C194" t="str">
            <v>41431-4-017</v>
          </cell>
          <cell r="D194">
            <v>20833</v>
          </cell>
          <cell r="E194">
            <v>208</v>
          </cell>
          <cell r="F194">
            <v>33</v>
          </cell>
          <cell r="G194" t="str">
            <v>COPIAS CERTIFICADAS EN BRIGADAS</v>
          </cell>
          <cell r="H194">
            <v>672552</v>
          </cell>
          <cell r="I194">
            <v>482040</v>
          </cell>
          <cell r="J194">
            <v>1522008</v>
          </cell>
          <cell r="K194">
            <v>2676600</v>
          </cell>
          <cell r="L194">
            <v>417852</v>
          </cell>
          <cell r="M194">
            <v>149076</v>
          </cell>
          <cell r="N194">
            <v>3096</v>
          </cell>
          <cell r="O194">
            <v>570024</v>
          </cell>
          <cell r="P194">
            <v>853020</v>
          </cell>
          <cell r="Q194">
            <v>758628</v>
          </cell>
          <cell r="S194">
            <v>1611648</v>
          </cell>
          <cell r="W194">
            <v>0</v>
          </cell>
          <cell r="X194">
            <v>4858272</v>
          </cell>
          <cell r="AA194">
            <v>0</v>
          </cell>
          <cell r="AB194">
            <v>4858272</v>
          </cell>
          <cell r="AE194">
            <v>208</v>
          </cell>
          <cell r="AF194">
            <v>33</v>
          </cell>
          <cell r="AG194" t="str">
            <v>COPIAS CERTIFICADAS EN BRIGADAS</v>
          </cell>
          <cell r="AH194">
            <v>758628</v>
          </cell>
          <cell r="AI194">
            <v>4858272</v>
          </cell>
        </row>
        <row r="195">
          <cell r="A195">
            <v>20834</v>
          </cell>
          <cell r="B195">
            <v>43418</v>
          </cell>
          <cell r="C195" t="str">
            <v>41431-4-018</v>
          </cell>
          <cell r="D195">
            <v>20834</v>
          </cell>
          <cell r="E195">
            <v>208</v>
          </cell>
          <cell r="F195">
            <v>34</v>
          </cell>
          <cell r="G195" t="str">
            <v>JUICIOS DIVERSOS EN BRIGADAS</v>
          </cell>
          <cell r="H195">
            <v>1508</v>
          </cell>
          <cell r="I195">
            <v>6264</v>
          </cell>
          <cell r="J195">
            <v>13456</v>
          </cell>
          <cell r="K195">
            <v>21228</v>
          </cell>
          <cell r="L195">
            <v>5568</v>
          </cell>
          <cell r="M195">
            <v>2552</v>
          </cell>
          <cell r="N195">
            <v>0</v>
          </cell>
          <cell r="O195">
            <v>8120</v>
          </cell>
          <cell r="P195">
            <v>10092</v>
          </cell>
          <cell r="Q195">
            <v>13572</v>
          </cell>
          <cell r="S195">
            <v>23664</v>
          </cell>
          <cell r="W195">
            <v>0</v>
          </cell>
          <cell r="X195">
            <v>53012</v>
          </cell>
          <cell r="AA195">
            <v>0</v>
          </cell>
          <cell r="AB195">
            <v>53012</v>
          </cell>
          <cell r="AE195">
            <v>208</v>
          </cell>
          <cell r="AF195">
            <v>34</v>
          </cell>
          <cell r="AG195" t="str">
            <v>JUICIOS DIVERSOS EN BRIGADAS</v>
          </cell>
          <cell r="AH195">
            <v>13572</v>
          </cell>
          <cell r="AI195">
            <v>53012</v>
          </cell>
        </row>
        <row r="196">
          <cell r="A196">
            <v>20835</v>
          </cell>
          <cell r="B196">
            <v>43419</v>
          </cell>
          <cell r="C196" t="str">
            <v>41431-4-019</v>
          </cell>
          <cell r="D196">
            <v>20835</v>
          </cell>
          <cell r="E196">
            <v>208</v>
          </cell>
          <cell r="F196">
            <v>35</v>
          </cell>
          <cell r="G196" t="str">
            <v>SUBSIDIOS SERVICIO REGISTRO CIVIL</v>
          </cell>
          <cell r="H196">
            <v>-772377</v>
          </cell>
          <cell r="I196">
            <v>-549677</v>
          </cell>
          <cell r="J196">
            <v>-1705766</v>
          </cell>
          <cell r="K196">
            <v>-3027820</v>
          </cell>
          <cell r="L196">
            <v>-522105</v>
          </cell>
          <cell r="M196">
            <v>-280659</v>
          </cell>
          <cell r="N196">
            <v>-124061.9</v>
          </cell>
          <cell r="O196">
            <v>-926825.9</v>
          </cell>
          <cell r="P196">
            <v>-1062168</v>
          </cell>
          <cell r="Q196">
            <v>-985918</v>
          </cell>
          <cell r="S196">
            <v>-2048086</v>
          </cell>
          <cell r="W196">
            <v>0</v>
          </cell>
          <cell r="X196">
            <v>-6002731.9000000004</v>
          </cell>
          <cell r="AA196">
            <v>0</v>
          </cell>
          <cell r="AB196">
            <v>-6002731.9000000004</v>
          </cell>
          <cell r="AE196">
            <v>208</v>
          </cell>
          <cell r="AF196">
            <v>35</v>
          </cell>
          <cell r="AG196" t="str">
            <v>SUBSIDIOS SERVICIO REGISTRO CIVIL</v>
          </cell>
          <cell r="AH196">
            <v>-985918</v>
          </cell>
          <cell r="AI196">
            <v>-6002731.9000000004</v>
          </cell>
        </row>
        <row r="197">
          <cell r="A197">
            <v>20836</v>
          </cell>
          <cell r="B197">
            <v>43420</v>
          </cell>
          <cell r="C197" t="str">
            <v>41431-4-020</v>
          </cell>
          <cell r="D197">
            <v>20836</v>
          </cell>
          <cell r="E197">
            <v>208</v>
          </cell>
          <cell r="F197">
            <v>36</v>
          </cell>
          <cell r="G197" t="str">
            <v>DIVERSOS</v>
          </cell>
          <cell r="H197">
            <v>49063</v>
          </cell>
          <cell r="I197">
            <v>54579</v>
          </cell>
          <cell r="J197">
            <v>52286</v>
          </cell>
          <cell r="K197">
            <v>155928</v>
          </cell>
          <cell r="L197">
            <v>31575</v>
          </cell>
          <cell r="M197">
            <v>36398</v>
          </cell>
          <cell r="N197">
            <v>58374</v>
          </cell>
          <cell r="O197">
            <v>126347</v>
          </cell>
          <cell r="P197">
            <v>64989</v>
          </cell>
          <cell r="Q197">
            <v>45162</v>
          </cell>
          <cell r="S197">
            <v>110151</v>
          </cell>
          <cell r="W197">
            <v>0</v>
          </cell>
          <cell r="X197">
            <v>392426</v>
          </cell>
          <cell r="AA197">
            <v>0</v>
          </cell>
          <cell r="AB197">
            <v>392426</v>
          </cell>
          <cell r="AE197">
            <v>208</v>
          </cell>
          <cell r="AF197">
            <v>36</v>
          </cell>
          <cell r="AG197" t="str">
            <v>DIVERSOS</v>
          </cell>
          <cell r="AH197">
            <v>45162</v>
          </cell>
          <cell r="AI197">
            <v>392426</v>
          </cell>
        </row>
        <row r="198">
          <cell r="A198">
            <v>20901</v>
          </cell>
          <cell r="B198">
            <v>43903</v>
          </cell>
          <cell r="C198" t="str">
            <v>41431-9-003</v>
          </cell>
          <cell r="D198">
            <v>20901</v>
          </cell>
          <cell r="E198">
            <v>209</v>
          </cell>
          <cell r="F198">
            <v>1</v>
          </cell>
          <cell r="G198" t="str">
            <v>RECUPERACION POR CURSOS DE CAPACITACION</v>
          </cell>
          <cell r="H198">
            <v>76806.66</v>
          </cell>
          <cell r="I198">
            <v>211470.01</v>
          </cell>
          <cell r="J198">
            <v>190791</v>
          </cell>
          <cell r="K198">
            <v>479067.67000000004</v>
          </cell>
          <cell r="L198">
            <v>167210</v>
          </cell>
          <cell r="M198">
            <v>60150</v>
          </cell>
          <cell r="N198">
            <v>124100</v>
          </cell>
          <cell r="O198">
            <v>351460</v>
          </cell>
          <cell r="P198">
            <v>204860</v>
          </cell>
          <cell r="Q198">
            <v>109500</v>
          </cell>
          <cell r="S198">
            <v>314360</v>
          </cell>
          <cell r="W198">
            <v>0</v>
          </cell>
          <cell r="X198">
            <v>1144887.67</v>
          </cell>
          <cell r="AA198">
            <v>0</v>
          </cell>
          <cell r="AB198">
            <v>1144887.67</v>
          </cell>
          <cell r="AE198">
            <v>209</v>
          </cell>
          <cell r="AF198">
            <v>1</v>
          </cell>
          <cell r="AG198" t="str">
            <v>RECUPERACION POR CURSOS DE CAPACITACION</v>
          </cell>
          <cell r="AH198">
            <v>109500</v>
          </cell>
          <cell r="AI198">
            <v>1144887.67</v>
          </cell>
        </row>
        <row r="199">
          <cell r="A199">
            <v>20800</v>
          </cell>
          <cell r="B199" t="e">
            <v>#N/A</v>
          </cell>
          <cell r="C199" t="e">
            <v>#N/A</v>
          </cell>
          <cell r="D199">
            <v>20800</v>
          </cell>
          <cell r="E199">
            <v>208</v>
          </cell>
          <cell r="F199">
            <v>0</v>
          </cell>
          <cell r="G199" t="str">
            <v>SERVICIOS DE REG. CIVIL</v>
          </cell>
          <cell r="H199">
            <v>76806.66</v>
          </cell>
          <cell r="I199">
            <v>211470.01</v>
          </cell>
          <cell r="J199">
            <v>190791</v>
          </cell>
          <cell r="K199">
            <v>479067.67000000004</v>
          </cell>
          <cell r="L199">
            <v>167210</v>
          </cell>
          <cell r="M199">
            <v>60150</v>
          </cell>
          <cell r="N199">
            <v>124100</v>
          </cell>
          <cell r="O199">
            <v>351460</v>
          </cell>
          <cell r="P199">
            <v>204860</v>
          </cell>
          <cell r="Q199">
            <v>109500</v>
          </cell>
          <cell r="S199">
            <v>314360</v>
          </cell>
          <cell r="W199">
            <v>0</v>
          </cell>
          <cell r="X199">
            <v>1144887.67</v>
          </cell>
          <cell r="AA199">
            <v>0</v>
          </cell>
          <cell r="AB199">
            <v>1144887.67</v>
          </cell>
          <cell r="AE199">
            <v>208</v>
          </cell>
          <cell r="AF199">
            <v>0</v>
          </cell>
          <cell r="AG199" t="str">
            <v>SERVICIOS DE REG. CIVIL</v>
          </cell>
          <cell r="AH199">
            <v>109500</v>
          </cell>
          <cell r="AI199">
            <v>1144887.67</v>
          </cell>
        </row>
        <row r="200">
          <cell r="A200">
            <v>21001</v>
          </cell>
          <cell r="B200">
            <v>43501</v>
          </cell>
          <cell r="C200" t="str">
            <v>41431-5-001</v>
          </cell>
          <cell r="D200">
            <v>21001</v>
          </cell>
          <cell r="E200">
            <v>210</v>
          </cell>
          <cell r="F200">
            <v>1</v>
          </cell>
          <cell r="G200" t="str">
            <v>REGISTROS DE COMPRA VENTA</v>
          </cell>
          <cell r="H200">
            <v>6756573.1600000001</v>
          </cell>
          <cell r="I200">
            <v>15381978.359999999</v>
          </cell>
          <cell r="J200">
            <v>143870871.72</v>
          </cell>
          <cell r="K200">
            <v>166009423.24000001</v>
          </cell>
          <cell r="L200">
            <v>8402874.9499999993</v>
          </cell>
          <cell r="M200">
            <v>455690075.70999998</v>
          </cell>
          <cell r="N200">
            <v>-560581564.10000002</v>
          </cell>
          <cell r="O200">
            <v>-96488613.440000057</v>
          </cell>
          <cell r="P200">
            <v>11645087.59</v>
          </cell>
          <cell r="Q200">
            <v>12688493.4</v>
          </cell>
          <cell r="S200">
            <v>24333580.990000002</v>
          </cell>
          <cell r="W200">
            <v>0</v>
          </cell>
          <cell r="X200">
            <v>93854390.789999962</v>
          </cell>
          <cell r="AA200">
            <v>0</v>
          </cell>
          <cell r="AB200">
            <v>93854390.790000007</v>
          </cell>
          <cell r="AE200">
            <v>210</v>
          </cell>
          <cell r="AF200">
            <v>1</v>
          </cell>
          <cell r="AG200" t="str">
            <v>REGISTROS DE COMPRA VENTA</v>
          </cell>
          <cell r="AH200">
            <v>12688493.4</v>
          </cell>
          <cell r="AI200">
            <v>93854390.790000007</v>
          </cell>
        </row>
        <row r="201">
          <cell r="A201">
            <v>21002</v>
          </cell>
          <cell r="B201">
            <v>43502</v>
          </cell>
          <cell r="C201" t="str">
            <v>41431-5-002</v>
          </cell>
          <cell r="D201">
            <v>21002</v>
          </cell>
          <cell r="E201">
            <v>210</v>
          </cell>
          <cell r="F201">
            <v>2</v>
          </cell>
          <cell r="G201" t="str">
            <v>REGISTROS DE HIPOTECAS</v>
          </cell>
          <cell r="H201">
            <v>596016.9</v>
          </cell>
          <cell r="I201">
            <v>849669.37</v>
          </cell>
          <cell r="J201">
            <v>870811</v>
          </cell>
          <cell r="K201">
            <v>2316497.27</v>
          </cell>
          <cell r="L201">
            <v>604821</v>
          </cell>
          <cell r="M201">
            <v>1318106</v>
          </cell>
          <cell r="N201">
            <v>1448578.96</v>
          </cell>
          <cell r="O201">
            <v>3371505.96</v>
          </cell>
          <cell r="P201">
            <v>1219616.5</v>
          </cell>
          <cell r="Q201">
            <v>1037745.42</v>
          </cell>
          <cell r="S201">
            <v>2257361.9199999999</v>
          </cell>
          <cell r="W201">
            <v>0</v>
          </cell>
          <cell r="X201">
            <v>7945365.1500000004</v>
          </cell>
          <cell r="AA201">
            <v>0</v>
          </cell>
          <cell r="AB201">
            <v>7945365.1500000004</v>
          </cell>
          <cell r="AE201">
            <v>210</v>
          </cell>
          <cell r="AF201">
            <v>2</v>
          </cell>
          <cell r="AG201" t="str">
            <v>REGISTROS DE HIPOTECAS</v>
          </cell>
          <cell r="AH201">
            <v>1037745.42</v>
          </cell>
          <cell r="AI201">
            <v>7945365.1500000004</v>
          </cell>
        </row>
        <row r="202">
          <cell r="A202">
            <v>21003</v>
          </cell>
          <cell r="B202">
            <v>43503</v>
          </cell>
          <cell r="C202" t="str">
            <v>41431-5-003</v>
          </cell>
          <cell r="D202">
            <v>21003</v>
          </cell>
          <cell r="E202">
            <v>210</v>
          </cell>
          <cell r="F202">
            <v>3</v>
          </cell>
          <cell r="G202" t="str">
            <v>REGISTROS DE DONACIONES</v>
          </cell>
          <cell r="H202">
            <v>603385.77</v>
          </cell>
          <cell r="I202">
            <v>878165</v>
          </cell>
          <cell r="J202">
            <v>875410.65</v>
          </cell>
          <cell r="K202">
            <v>2356961.42</v>
          </cell>
          <cell r="L202">
            <v>476730</v>
          </cell>
          <cell r="M202">
            <v>922948.6</v>
          </cell>
          <cell r="N202">
            <v>887503.21</v>
          </cell>
          <cell r="O202">
            <v>2287181.81</v>
          </cell>
          <cell r="P202">
            <v>826942.72</v>
          </cell>
          <cell r="Q202">
            <v>1095492</v>
          </cell>
          <cell r="S202">
            <v>1922434.72</v>
          </cell>
          <cell r="W202">
            <v>0</v>
          </cell>
          <cell r="X202">
            <v>6566577.9500000002</v>
          </cell>
          <cell r="AA202">
            <v>0</v>
          </cell>
          <cell r="AB202">
            <v>6566577.9500000002</v>
          </cell>
          <cell r="AE202">
            <v>210</v>
          </cell>
          <cell r="AF202">
            <v>3</v>
          </cell>
          <cell r="AG202" t="str">
            <v>REGISTROS DE DONACIONES</v>
          </cell>
          <cell r="AH202">
            <v>1095492</v>
          </cell>
          <cell r="AI202">
            <v>6566577.9500000002</v>
          </cell>
        </row>
        <row r="203">
          <cell r="A203">
            <v>21004</v>
          </cell>
          <cell r="B203">
            <v>43504</v>
          </cell>
          <cell r="C203" t="str">
            <v>41431-5-004</v>
          </cell>
          <cell r="D203">
            <v>21004</v>
          </cell>
          <cell r="E203">
            <v>210</v>
          </cell>
          <cell r="F203">
            <v>4</v>
          </cell>
          <cell r="G203" t="str">
            <v>REGISTROS DE CREDITOS OTORGADOS</v>
          </cell>
          <cell r="H203">
            <v>246131106.25999999</v>
          </cell>
          <cell r="I203">
            <v>7790286.2800000003</v>
          </cell>
          <cell r="J203">
            <v>6654821.3499999996</v>
          </cell>
          <cell r="K203">
            <v>260576213.88999999</v>
          </cell>
          <cell r="L203">
            <v>4657607.53</v>
          </cell>
          <cell r="M203">
            <v>56397540.799999997</v>
          </cell>
          <cell r="N203">
            <v>-287975936.94</v>
          </cell>
          <cell r="O203">
            <v>-226920788.61000001</v>
          </cell>
          <cell r="P203">
            <v>5700441.8300000001</v>
          </cell>
          <cell r="Q203">
            <v>6353283.5</v>
          </cell>
          <cell r="S203">
            <v>12053725.33</v>
          </cell>
          <cell r="W203">
            <v>0</v>
          </cell>
          <cell r="X203">
            <v>45709150.609999985</v>
          </cell>
          <cell r="AA203">
            <v>0</v>
          </cell>
          <cell r="AB203">
            <v>45709150.609999999</v>
          </cell>
          <cell r="AE203">
            <v>210</v>
          </cell>
          <cell r="AF203">
            <v>4</v>
          </cell>
          <cell r="AG203" t="str">
            <v>REGISTROS DE CREDITOS OTORGADOS</v>
          </cell>
          <cell r="AH203">
            <v>6353283.5</v>
          </cell>
          <cell r="AI203">
            <v>45709150.609999999</v>
          </cell>
        </row>
        <row r="204">
          <cell r="A204">
            <v>21005</v>
          </cell>
          <cell r="B204">
            <v>43505</v>
          </cell>
          <cell r="C204" t="str">
            <v>41431-5-005</v>
          </cell>
          <cell r="D204">
            <v>21005</v>
          </cell>
          <cell r="E204">
            <v>210</v>
          </cell>
          <cell r="F204">
            <v>5</v>
          </cell>
          <cell r="G204" t="str">
            <v>REG. DE AUMENTO O DISMINUCION DE CAPITAL</v>
          </cell>
          <cell r="H204">
            <v>455761.12</v>
          </cell>
          <cell r="I204">
            <v>1063660</v>
          </cell>
          <cell r="J204">
            <v>751493.25</v>
          </cell>
          <cell r="K204">
            <v>2270914.37</v>
          </cell>
          <cell r="L204">
            <v>430126.5</v>
          </cell>
          <cell r="M204">
            <v>783844.5</v>
          </cell>
          <cell r="N204">
            <v>776023</v>
          </cell>
          <cell r="O204">
            <v>1989994</v>
          </cell>
          <cell r="P204">
            <v>779225</v>
          </cell>
          <cell r="Q204">
            <v>805225.5</v>
          </cell>
          <cell r="S204">
            <v>1584450.5</v>
          </cell>
          <cell r="W204">
            <v>0</v>
          </cell>
          <cell r="X204">
            <v>5845358.8700000001</v>
          </cell>
          <cell r="AA204">
            <v>0</v>
          </cell>
          <cell r="AB204">
            <v>5845358.8700000001</v>
          </cell>
          <cell r="AE204">
            <v>210</v>
          </cell>
          <cell r="AF204">
            <v>5</v>
          </cell>
          <cell r="AG204" t="str">
            <v>REG. DE AUMENTO O DISMINUCION DE CAPITAL</v>
          </cell>
          <cell r="AH204">
            <v>805225.5</v>
          </cell>
          <cell r="AI204">
            <v>5845358.8700000001</v>
          </cell>
        </row>
        <row r="205">
          <cell r="A205">
            <v>21006</v>
          </cell>
          <cell r="B205">
            <v>43506</v>
          </cell>
          <cell r="C205" t="str">
            <v>41431-5-006</v>
          </cell>
          <cell r="D205">
            <v>21006</v>
          </cell>
          <cell r="E205">
            <v>210</v>
          </cell>
          <cell r="F205">
            <v>6</v>
          </cell>
          <cell r="G205" t="str">
            <v>REGISTRO DE INSCRIPCION DE SOCIEDADES</v>
          </cell>
          <cell r="H205">
            <v>156950</v>
          </cell>
          <cell r="I205">
            <v>322098</v>
          </cell>
          <cell r="J205">
            <v>274384</v>
          </cell>
          <cell r="K205">
            <v>753432</v>
          </cell>
          <cell r="L205">
            <v>181582</v>
          </cell>
          <cell r="M205">
            <v>192744</v>
          </cell>
          <cell r="N205">
            <v>224385</v>
          </cell>
          <cell r="O205">
            <v>598711</v>
          </cell>
          <cell r="P205">
            <v>142067</v>
          </cell>
          <cell r="Q205">
            <v>244371</v>
          </cell>
          <cell r="S205">
            <v>386438</v>
          </cell>
          <cell r="W205">
            <v>0</v>
          </cell>
          <cell r="X205">
            <v>1738581</v>
          </cell>
          <cell r="AA205">
            <v>0</v>
          </cell>
          <cell r="AB205">
            <v>1738581</v>
          </cell>
          <cell r="AE205">
            <v>210</v>
          </cell>
          <cell r="AF205">
            <v>6</v>
          </cell>
          <cell r="AG205" t="str">
            <v>REGISTRO DE INSCRIPCION DE SOCIEDADES</v>
          </cell>
          <cell r="AH205">
            <v>244371</v>
          </cell>
          <cell r="AI205">
            <v>1738581</v>
          </cell>
        </row>
        <row r="206">
          <cell r="A206">
            <v>21007</v>
          </cell>
          <cell r="B206">
            <v>43507</v>
          </cell>
          <cell r="C206" t="str">
            <v>41431-5-007</v>
          </cell>
          <cell r="D206">
            <v>21007</v>
          </cell>
          <cell r="E206">
            <v>210</v>
          </cell>
          <cell r="F206">
            <v>7</v>
          </cell>
          <cell r="G206" t="str">
            <v>REGISTRO DE SENTENCIAS Y SOCIEDADES</v>
          </cell>
          <cell r="H206">
            <v>3107</v>
          </cell>
          <cell r="I206">
            <v>2920</v>
          </cell>
          <cell r="J206">
            <v>4397</v>
          </cell>
          <cell r="K206">
            <v>10424</v>
          </cell>
          <cell r="L206">
            <v>2184</v>
          </cell>
          <cell r="M206">
            <v>9202</v>
          </cell>
          <cell r="N206">
            <v>4174</v>
          </cell>
          <cell r="O206">
            <v>15560</v>
          </cell>
          <cell r="P206">
            <v>3830</v>
          </cell>
          <cell r="Q206">
            <v>3971.5</v>
          </cell>
          <cell r="S206">
            <v>7801.5</v>
          </cell>
          <cell r="W206">
            <v>0</v>
          </cell>
          <cell r="X206">
            <v>33785.5</v>
          </cell>
          <cell r="AA206">
            <v>0</v>
          </cell>
          <cell r="AB206">
            <v>33785.5</v>
          </cell>
          <cell r="AE206">
            <v>210</v>
          </cell>
          <cell r="AF206">
            <v>7</v>
          </cell>
          <cell r="AG206" t="str">
            <v>REGISTRO DE SENTENCIAS Y SOCIEDADES</v>
          </cell>
          <cell r="AH206">
            <v>3971.5</v>
          </cell>
          <cell r="AI206">
            <v>33785.5</v>
          </cell>
        </row>
        <row r="207">
          <cell r="A207">
            <v>21008</v>
          </cell>
          <cell r="B207">
            <v>43508</v>
          </cell>
          <cell r="C207" t="str">
            <v>41431-5-008</v>
          </cell>
          <cell r="D207">
            <v>21008</v>
          </cell>
          <cell r="E207">
            <v>210</v>
          </cell>
          <cell r="F207">
            <v>8</v>
          </cell>
          <cell r="G207" t="str">
            <v>REGISTRO DE CONSTANCIAS Y CERTIFICADOS</v>
          </cell>
          <cell r="H207">
            <v>1206313</v>
          </cell>
          <cell r="I207">
            <v>2221978</v>
          </cell>
          <cell r="J207">
            <v>2097205</v>
          </cell>
          <cell r="K207">
            <v>5525496</v>
          </cell>
          <cell r="L207">
            <v>1239085</v>
          </cell>
          <cell r="M207">
            <v>1620215</v>
          </cell>
          <cell r="N207">
            <v>1837237</v>
          </cell>
          <cell r="O207">
            <v>4696537</v>
          </cell>
          <cell r="P207">
            <v>1589578</v>
          </cell>
          <cell r="Q207">
            <v>2003956</v>
          </cell>
          <cell r="S207">
            <v>3593534</v>
          </cell>
          <cell r="W207">
            <v>0</v>
          </cell>
          <cell r="X207">
            <v>13815567</v>
          </cell>
          <cell r="AA207">
            <v>0</v>
          </cell>
          <cell r="AB207">
            <v>13815567</v>
          </cell>
          <cell r="AE207">
            <v>210</v>
          </cell>
          <cell r="AF207">
            <v>8</v>
          </cell>
          <cell r="AG207" t="str">
            <v>REGISTRO DE CONSTANCIAS Y CERTIFICADOS</v>
          </cell>
          <cell r="AH207">
            <v>2003956</v>
          </cell>
          <cell r="AI207">
            <v>13815567</v>
          </cell>
        </row>
        <row r="208">
          <cell r="A208">
            <v>21009</v>
          </cell>
          <cell r="B208">
            <v>43509</v>
          </cell>
          <cell r="C208" t="str">
            <v>41431-5-009</v>
          </cell>
          <cell r="D208">
            <v>21009</v>
          </cell>
          <cell r="E208">
            <v>210</v>
          </cell>
          <cell r="F208">
            <v>9</v>
          </cell>
          <cell r="G208" t="str">
            <v>REGISTRO DE ARRENDAMIENTO</v>
          </cell>
          <cell r="H208">
            <v>26821</v>
          </cell>
          <cell r="I208">
            <v>69235</v>
          </cell>
          <cell r="J208">
            <v>21805</v>
          </cell>
          <cell r="K208">
            <v>117861</v>
          </cell>
          <cell r="L208">
            <v>47540</v>
          </cell>
          <cell r="M208">
            <v>28297</v>
          </cell>
          <cell r="N208">
            <v>35785</v>
          </cell>
          <cell r="O208">
            <v>111622</v>
          </cell>
          <cell r="P208">
            <v>44428</v>
          </cell>
          <cell r="Q208">
            <v>70340</v>
          </cell>
          <cell r="S208">
            <v>114768</v>
          </cell>
          <cell r="W208">
            <v>0</v>
          </cell>
          <cell r="X208">
            <v>344251</v>
          </cell>
          <cell r="AA208">
            <v>0</v>
          </cell>
          <cell r="AB208">
            <v>344251</v>
          </cell>
          <cell r="AE208">
            <v>210</v>
          </cell>
          <cell r="AF208">
            <v>9</v>
          </cell>
          <cell r="AG208" t="str">
            <v>REGISTRO DE ARRENDAMIENTO</v>
          </cell>
          <cell r="AH208">
            <v>70340</v>
          </cell>
          <cell r="AI208">
            <v>344251</v>
          </cell>
        </row>
        <row r="209">
          <cell r="A209">
            <v>21010</v>
          </cell>
          <cell r="B209">
            <v>43510</v>
          </cell>
          <cell r="C209" t="str">
            <v>41431-5-010</v>
          </cell>
          <cell r="D209">
            <v>21010</v>
          </cell>
          <cell r="E209">
            <v>210</v>
          </cell>
          <cell r="F209">
            <v>10</v>
          </cell>
          <cell r="G209" t="str">
            <v>REGISTRO DE RECONOCIMIENTO DE ADEUDO</v>
          </cell>
          <cell r="H209">
            <v>168179.81</v>
          </cell>
          <cell r="I209">
            <v>442130.32</v>
          </cell>
          <cell r="J209">
            <v>310624.48</v>
          </cell>
          <cell r="K209">
            <v>920934.61</v>
          </cell>
          <cell r="L209">
            <v>377026.82</v>
          </cell>
          <cell r="M209">
            <v>356810.18</v>
          </cell>
          <cell r="N209">
            <v>311570.43</v>
          </cell>
          <cell r="O209">
            <v>1045407.4299999999</v>
          </cell>
          <cell r="P209">
            <v>253616.63</v>
          </cell>
          <cell r="Q209">
            <v>324312.62</v>
          </cell>
          <cell r="S209">
            <v>577929.25</v>
          </cell>
          <cell r="W209">
            <v>0</v>
          </cell>
          <cell r="X209">
            <v>2544271.29</v>
          </cell>
          <cell r="AA209">
            <v>0</v>
          </cell>
          <cell r="AB209">
            <v>2544271.29</v>
          </cell>
          <cell r="AE209">
            <v>210</v>
          </cell>
          <cell r="AF209">
            <v>10</v>
          </cell>
          <cell r="AG209" t="str">
            <v>REGISTRO DE RECONOCIMIENTO DE ADEUDO</v>
          </cell>
          <cell r="AH209">
            <v>324312.62</v>
          </cell>
          <cell r="AI209">
            <v>2544271.29</v>
          </cell>
        </row>
        <row r="210">
          <cell r="A210">
            <v>21011</v>
          </cell>
          <cell r="B210">
            <v>43511</v>
          </cell>
          <cell r="C210" t="str">
            <v>41431-5-011</v>
          </cell>
          <cell r="D210">
            <v>21011</v>
          </cell>
          <cell r="E210">
            <v>210</v>
          </cell>
          <cell r="F210">
            <v>11</v>
          </cell>
          <cell r="G210" t="str">
            <v>REGISTRO DE CANCELACIONES</v>
          </cell>
          <cell r="H210">
            <v>634696.68999999994</v>
          </cell>
          <cell r="I210">
            <v>1252774.1100000001</v>
          </cell>
          <cell r="J210">
            <v>1182142.6399999999</v>
          </cell>
          <cell r="K210">
            <v>3069613.44</v>
          </cell>
          <cell r="L210">
            <v>805508.69</v>
          </cell>
          <cell r="M210">
            <v>1044556.57</v>
          </cell>
          <cell r="N210">
            <v>1086414.32</v>
          </cell>
          <cell r="O210">
            <v>2936479.58</v>
          </cell>
          <cell r="P210">
            <v>1051030.5900000001</v>
          </cell>
          <cell r="Q210">
            <v>1228290.8400000001</v>
          </cell>
          <cell r="S210">
            <v>2279321.4300000002</v>
          </cell>
          <cell r="W210">
            <v>0</v>
          </cell>
          <cell r="X210">
            <v>8285414.4499999993</v>
          </cell>
          <cell r="AA210">
            <v>0</v>
          </cell>
          <cell r="AB210">
            <v>8285414.4500000002</v>
          </cell>
          <cell r="AE210">
            <v>210</v>
          </cell>
          <cell r="AF210">
            <v>11</v>
          </cell>
          <cell r="AG210" t="str">
            <v>REGISTRO DE CANCELACIONES</v>
          </cell>
          <cell r="AH210">
            <v>1228290.8400000001</v>
          </cell>
          <cell r="AI210">
            <v>8285414.4500000002</v>
          </cell>
        </row>
        <row r="211">
          <cell r="A211">
            <v>21012</v>
          </cell>
          <cell r="B211">
            <v>43512</v>
          </cell>
          <cell r="C211" t="str">
            <v>41431-5-012</v>
          </cell>
          <cell r="D211">
            <v>21012</v>
          </cell>
          <cell r="E211">
            <v>210</v>
          </cell>
          <cell r="F211">
            <v>12</v>
          </cell>
          <cell r="G211" t="str">
            <v>REGISTRO DE DERECHOS POR HOJA</v>
          </cell>
          <cell r="H211">
            <v>380996.63</v>
          </cell>
          <cell r="I211">
            <v>766402.95</v>
          </cell>
          <cell r="J211">
            <v>741140.77</v>
          </cell>
          <cell r="K211">
            <v>1888540.35</v>
          </cell>
          <cell r="L211">
            <v>516292.68</v>
          </cell>
          <cell r="M211">
            <v>621435.65</v>
          </cell>
          <cell r="N211">
            <v>635794.56999999995</v>
          </cell>
          <cell r="O211">
            <v>1773522.9</v>
          </cell>
          <cell r="P211">
            <v>570131.53</v>
          </cell>
          <cell r="Q211">
            <v>596500.41</v>
          </cell>
          <cell r="S211">
            <v>1166631.94</v>
          </cell>
          <cell r="W211">
            <v>0</v>
          </cell>
          <cell r="X211">
            <v>4828695.1899999995</v>
          </cell>
          <cell r="AA211">
            <v>0</v>
          </cell>
          <cell r="AB211">
            <v>4828695.1900000004</v>
          </cell>
          <cell r="AE211">
            <v>210</v>
          </cell>
          <cell r="AF211">
            <v>12</v>
          </cell>
          <cell r="AG211" t="str">
            <v>REGISTRO DE DERECHOS POR HOJA</v>
          </cell>
          <cell r="AH211">
            <v>596500.41</v>
          </cell>
          <cell r="AI211">
            <v>4828695.1900000004</v>
          </cell>
        </row>
        <row r="212">
          <cell r="A212">
            <v>21013</v>
          </cell>
          <cell r="B212">
            <v>43513</v>
          </cell>
          <cell r="C212" t="str">
            <v>41431-5-013</v>
          </cell>
          <cell r="D212">
            <v>21013</v>
          </cell>
          <cell r="E212">
            <v>210</v>
          </cell>
          <cell r="F212">
            <v>13</v>
          </cell>
          <cell r="G212" t="str">
            <v>REGISTRO DE EMBARGOS</v>
          </cell>
          <cell r="H212">
            <v>187324.21</v>
          </cell>
          <cell r="I212">
            <v>691097</v>
          </cell>
          <cell r="J212">
            <v>522695</v>
          </cell>
          <cell r="K212">
            <v>1401116.21</v>
          </cell>
          <cell r="L212">
            <v>404145</v>
          </cell>
          <cell r="M212">
            <v>362829</v>
          </cell>
          <cell r="N212">
            <v>519191</v>
          </cell>
          <cell r="O212">
            <v>1286165</v>
          </cell>
          <cell r="P212">
            <v>301483</v>
          </cell>
          <cell r="Q212">
            <v>440944</v>
          </cell>
          <cell r="S212">
            <v>742427</v>
          </cell>
          <cell r="W212">
            <v>0</v>
          </cell>
          <cell r="X212">
            <v>3429708.21</v>
          </cell>
          <cell r="AA212">
            <v>0</v>
          </cell>
          <cell r="AB212">
            <v>3429708.21</v>
          </cell>
          <cell r="AE212">
            <v>210</v>
          </cell>
          <cell r="AF212">
            <v>13</v>
          </cell>
          <cell r="AG212" t="str">
            <v>REGISTRO DE EMBARGOS</v>
          </cell>
          <cell r="AH212">
            <v>440944</v>
          </cell>
          <cell r="AI212">
            <v>3429708.21</v>
          </cell>
        </row>
        <row r="213">
          <cell r="A213">
            <v>21014</v>
          </cell>
          <cell r="B213">
            <v>43514</v>
          </cell>
          <cell r="C213" t="str">
            <v>41431-5-014</v>
          </cell>
          <cell r="D213">
            <v>21014</v>
          </cell>
          <cell r="E213">
            <v>210</v>
          </cell>
          <cell r="F213">
            <v>14</v>
          </cell>
          <cell r="G213" t="str">
            <v>REGISTRO DE HIJUELAS</v>
          </cell>
          <cell r="H213">
            <v>270191</v>
          </cell>
          <cell r="I213">
            <v>612152.85</v>
          </cell>
          <cell r="J213">
            <v>476183.27</v>
          </cell>
          <cell r="K213">
            <v>1358527.12</v>
          </cell>
          <cell r="L213">
            <v>265944.5</v>
          </cell>
          <cell r="M213">
            <v>374985.69</v>
          </cell>
          <cell r="N213">
            <v>508940.87</v>
          </cell>
          <cell r="O213">
            <v>1149871.06</v>
          </cell>
          <cell r="P213">
            <v>431964.3</v>
          </cell>
          <cell r="Q213">
            <v>502042.63</v>
          </cell>
          <cell r="S213">
            <v>934006.92999999993</v>
          </cell>
          <cell r="W213">
            <v>0</v>
          </cell>
          <cell r="X213">
            <v>3442405.1100000003</v>
          </cell>
          <cell r="AA213">
            <v>0</v>
          </cell>
          <cell r="AB213">
            <v>3442405.11</v>
          </cell>
          <cell r="AE213">
            <v>210</v>
          </cell>
          <cell r="AF213">
            <v>14</v>
          </cell>
          <cell r="AG213" t="str">
            <v>REGISTRO DE HIJUELAS</v>
          </cell>
          <cell r="AH213">
            <v>502042.63</v>
          </cell>
          <cell r="AI213">
            <v>3442405.11</v>
          </cell>
        </row>
        <row r="214">
          <cell r="A214">
            <v>21015</v>
          </cell>
          <cell r="B214">
            <v>43515</v>
          </cell>
          <cell r="C214" t="str">
            <v>41431-5-015</v>
          </cell>
          <cell r="D214">
            <v>21015</v>
          </cell>
          <cell r="E214">
            <v>210</v>
          </cell>
          <cell r="F214">
            <v>15</v>
          </cell>
          <cell r="G214" t="str">
            <v>OTROS REGISTROS DEL REG PUB DE LA PROP</v>
          </cell>
          <cell r="H214">
            <v>4729056.3499999996</v>
          </cell>
          <cell r="I214">
            <v>8651532.3599999994</v>
          </cell>
          <cell r="J214">
            <v>7999814.6399999997</v>
          </cell>
          <cell r="K214">
            <v>21380403.349999998</v>
          </cell>
          <cell r="L214">
            <v>6158822.8899999997</v>
          </cell>
          <cell r="M214">
            <v>6641527.3600000003</v>
          </cell>
          <cell r="N214">
            <v>7781638.6299999999</v>
          </cell>
          <cell r="O214">
            <v>20581988.879999999</v>
          </cell>
          <cell r="P214">
            <v>7067481.6299999999</v>
          </cell>
          <cell r="Q214">
            <v>7376629.0800000001</v>
          </cell>
          <cell r="S214">
            <v>14444110.710000001</v>
          </cell>
          <cell r="W214">
            <v>0</v>
          </cell>
          <cell r="X214">
            <v>56406502.939999998</v>
          </cell>
          <cell r="AA214">
            <v>0</v>
          </cell>
          <cell r="AB214">
            <v>56406502.939999998</v>
          </cell>
          <cell r="AE214">
            <v>210</v>
          </cell>
          <cell r="AF214">
            <v>15</v>
          </cell>
          <cell r="AG214" t="str">
            <v>OTROS REGISTROS DEL REG PUB DE LA PROP</v>
          </cell>
          <cell r="AH214">
            <v>7376629.0800000001</v>
          </cell>
          <cell r="AI214">
            <v>56406502.939999998</v>
          </cell>
        </row>
        <row r="215">
          <cell r="B215" t="e">
            <v>#N/A</v>
          </cell>
          <cell r="C215" t="e">
            <v>#N/A</v>
          </cell>
          <cell r="D215">
            <v>21000</v>
          </cell>
          <cell r="E215">
            <v>210</v>
          </cell>
          <cell r="F215">
            <v>0</v>
          </cell>
          <cell r="G215" t="str">
            <v>SERVICIOS DE REG. PUBLICO</v>
          </cell>
          <cell r="H215">
            <v>262306478.90000001</v>
          </cell>
          <cell r="I215">
            <v>40996079.600000001</v>
          </cell>
          <cell r="J215">
            <v>166653799.77000001</v>
          </cell>
          <cell r="K215">
            <v>469956358.26999998</v>
          </cell>
          <cell r="L215">
            <v>24570291.559999999</v>
          </cell>
          <cell r="M215">
            <v>526365118.06</v>
          </cell>
          <cell r="N215">
            <v>-832500265.04999995</v>
          </cell>
          <cell r="O215">
            <v>-281564855.42999995</v>
          </cell>
          <cell r="P215">
            <v>31626924.32</v>
          </cell>
          <cell r="Q215">
            <v>34771597.899999999</v>
          </cell>
          <cell r="S215">
            <v>66398522.219999999</v>
          </cell>
          <cell r="W215">
            <v>0</v>
          </cell>
          <cell r="X215">
            <v>254790025.06000003</v>
          </cell>
          <cell r="AA215">
            <v>0</v>
          </cell>
          <cell r="AB215">
            <v>254790025.06</v>
          </cell>
          <cell r="AE215">
            <v>210</v>
          </cell>
          <cell r="AF215">
            <v>0</v>
          </cell>
          <cell r="AG215" t="str">
            <v>SERVICIOS DE REG. PUBLICO</v>
          </cell>
          <cell r="AH215">
            <v>34771597.899999999</v>
          </cell>
          <cell r="AI215">
            <v>254790025.06</v>
          </cell>
        </row>
        <row r="216">
          <cell r="A216">
            <v>21100</v>
          </cell>
          <cell r="B216">
            <v>43601</v>
          </cell>
          <cell r="C216" t="str">
            <v>41431-6-001</v>
          </cell>
          <cell r="D216">
            <v>21100</v>
          </cell>
          <cell r="E216">
            <v>211</v>
          </cell>
          <cell r="F216">
            <v>0</v>
          </cell>
          <cell r="G216" t="str">
            <v>AUTORIZACION DE PROTOCOLOS</v>
          </cell>
          <cell r="H216">
            <v>10210</v>
          </cell>
          <cell r="I216">
            <v>19536</v>
          </cell>
          <cell r="J216">
            <v>22080</v>
          </cell>
          <cell r="K216">
            <v>51826</v>
          </cell>
          <cell r="L216">
            <v>10678</v>
          </cell>
          <cell r="M216">
            <v>14235</v>
          </cell>
          <cell r="N216">
            <v>9116</v>
          </cell>
          <cell r="O216">
            <v>34029</v>
          </cell>
          <cell r="P216">
            <v>4240</v>
          </cell>
          <cell r="Q216">
            <v>12526</v>
          </cell>
          <cell r="S216">
            <v>16766</v>
          </cell>
          <cell r="W216">
            <v>0</v>
          </cell>
          <cell r="X216">
            <v>102621</v>
          </cell>
          <cell r="AA216">
            <v>0</v>
          </cell>
          <cell r="AB216">
            <v>102621</v>
          </cell>
          <cell r="AE216">
            <v>211</v>
          </cell>
          <cell r="AF216">
            <v>0</v>
          </cell>
          <cell r="AG216" t="str">
            <v>AUTORIZACION DE PROTOCOLOS</v>
          </cell>
          <cell r="AH216">
            <v>12526</v>
          </cell>
          <cell r="AI216">
            <v>102621</v>
          </cell>
        </row>
        <row r="217">
          <cell r="A217">
            <v>21101</v>
          </cell>
          <cell r="B217">
            <v>43602</v>
          </cell>
          <cell r="C217" t="str">
            <v>41431-6-002</v>
          </cell>
          <cell r="D217">
            <v>21101</v>
          </cell>
          <cell r="E217">
            <v>211</v>
          </cell>
          <cell r="F217">
            <v>1</v>
          </cell>
          <cell r="G217" t="str">
            <v>APERTURA DE FOLIOS DE PROTOCOLOS</v>
          </cell>
          <cell r="H217">
            <v>0</v>
          </cell>
          <cell r="I217">
            <v>598400</v>
          </cell>
          <cell r="J217">
            <v>824000</v>
          </cell>
          <cell r="K217">
            <v>1422400</v>
          </cell>
          <cell r="L217">
            <v>0</v>
          </cell>
          <cell r="M217">
            <v>1460000</v>
          </cell>
          <cell r="N217">
            <v>864000</v>
          </cell>
          <cell r="O217">
            <v>2324000</v>
          </cell>
          <cell r="P217">
            <v>621000</v>
          </cell>
          <cell r="Q217">
            <v>823939</v>
          </cell>
          <cell r="S217">
            <v>1444939</v>
          </cell>
          <cell r="W217">
            <v>0</v>
          </cell>
          <cell r="X217">
            <v>5191339</v>
          </cell>
          <cell r="AA217">
            <v>0</v>
          </cell>
          <cell r="AB217">
            <v>5191339</v>
          </cell>
          <cell r="AE217">
            <v>211</v>
          </cell>
          <cell r="AF217">
            <v>1</v>
          </cell>
          <cell r="AG217" t="str">
            <v>APERTURA DE FOLIOS DE PROTOCOLOS</v>
          </cell>
          <cell r="AH217">
            <v>823939</v>
          </cell>
          <cell r="AI217">
            <v>5191339</v>
          </cell>
        </row>
        <row r="218">
          <cell r="A218">
            <v>21102</v>
          </cell>
          <cell r="B218">
            <v>43603</v>
          </cell>
          <cell r="C218" t="str">
            <v>41431-6-003</v>
          </cell>
          <cell r="D218">
            <v>21102</v>
          </cell>
          <cell r="E218">
            <v>211</v>
          </cell>
          <cell r="F218">
            <v>2</v>
          </cell>
          <cell r="G218" t="str">
            <v>CIERRE DE FOLIOS DE PROTOCOLOS</v>
          </cell>
          <cell r="H218">
            <v>446800</v>
          </cell>
          <cell r="I218">
            <v>1913600</v>
          </cell>
          <cell r="J218">
            <v>1249600</v>
          </cell>
          <cell r="K218">
            <v>3610000</v>
          </cell>
          <cell r="L218">
            <v>358400</v>
          </cell>
          <cell r="M218">
            <v>1111200</v>
          </cell>
          <cell r="N218">
            <v>880400</v>
          </cell>
          <cell r="O218">
            <v>2350000</v>
          </cell>
          <cell r="P218">
            <v>548800</v>
          </cell>
          <cell r="Q218">
            <v>537600</v>
          </cell>
          <cell r="S218">
            <v>1086400</v>
          </cell>
          <cell r="W218">
            <v>0</v>
          </cell>
          <cell r="X218">
            <v>7046400</v>
          </cell>
          <cell r="AA218">
            <v>0</v>
          </cell>
          <cell r="AB218">
            <v>7046400</v>
          </cell>
          <cell r="AE218">
            <v>211</v>
          </cell>
          <cell r="AF218">
            <v>2</v>
          </cell>
          <cell r="AG218" t="str">
            <v>CIERRE DE FOLIOS DE PROTOCOLOS</v>
          </cell>
          <cell r="AH218">
            <v>537600</v>
          </cell>
          <cell r="AI218">
            <v>7046400</v>
          </cell>
        </row>
        <row r="219">
          <cell r="A219">
            <v>21200</v>
          </cell>
          <cell r="B219" t="e">
            <v>#N/A</v>
          </cell>
          <cell r="C219" t="e">
            <v>#N/A</v>
          </cell>
          <cell r="D219">
            <v>21200</v>
          </cell>
          <cell r="E219">
            <v>212</v>
          </cell>
          <cell r="F219">
            <v>0</v>
          </cell>
          <cell r="G219" t="str">
            <v>CENTRO DE ATENCION A MIGRANTES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E219">
            <v>212</v>
          </cell>
          <cell r="AF219">
            <v>0</v>
          </cell>
          <cell r="AG219" t="str">
            <v>CENTRO DE ATENCION A MIGRANTES</v>
          </cell>
          <cell r="AH219">
            <v>0</v>
          </cell>
          <cell r="AI219">
            <v>0</v>
          </cell>
        </row>
        <row r="220">
          <cell r="A220">
            <v>21201</v>
          </cell>
          <cell r="B220">
            <v>51301</v>
          </cell>
          <cell r="C220" t="str">
            <v>41591-1-001</v>
          </cell>
          <cell r="D220">
            <v>21201</v>
          </cell>
          <cell r="E220">
            <v>212</v>
          </cell>
          <cell r="F220">
            <v>1</v>
          </cell>
          <cell r="G220" t="str">
            <v>ASESORIA P/SOLICITUD VISA TURISTA,A DOME</v>
          </cell>
          <cell r="H220">
            <v>1272</v>
          </cell>
          <cell r="I220">
            <v>2544</v>
          </cell>
          <cell r="J220">
            <v>5512</v>
          </cell>
          <cell r="K220">
            <v>9328</v>
          </cell>
          <cell r="L220">
            <v>848</v>
          </cell>
          <cell r="M220">
            <v>3392</v>
          </cell>
          <cell r="N220">
            <v>4647</v>
          </cell>
          <cell r="O220">
            <v>8887</v>
          </cell>
          <cell r="P220">
            <v>848</v>
          </cell>
          <cell r="Q220">
            <v>5088</v>
          </cell>
          <cell r="S220">
            <v>5936</v>
          </cell>
          <cell r="W220">
            <v>0</v>
          </cell>
          <cell r="X220">
            <v>24151</v>
          </cell>
          <cell r="AA220">
            <v>0</v>
          </cell>
          <cell r="AB220">
            <v>24151</v>
          </cell>
          <cell r="AE220">
            <v>212</v>
          </cell>
          <cell r="AF220">
            <v>1</v>
          </cell>
          <cell r="AG220" t="str">
            <v>ASESORIA P/SOLICITUD VISA TURISTA,A DOME</v>
          </cell>
          <cell r="AH220">
            <v>5088</v>
          </cell>
          <cell r="AI220">
            <v>24151</v>
          </cell>
        </row>
        <row r="221">
          <cell r="A221">
            <v>21202</v>
          </cell>
          <cell r="B221">
            <v>51302</v>
          </cell>
          <cell r="C221" t="str">
            <v>41591-1-002</v>
          </cell>
          <cell r="D221">
            <v>21202</v>
          </cell>
          <cell r="E221">
            <v>212</v>
          </cell>
          <cell r="F221">
            <v>2</v>
          </cell>
          <cell r="G221" t="str">
            <v>GESTION P/SOLICIT VISA ESTUDIANTE,COMERC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E221">
            <v>212</v>
          </cell>
          <cell r="AF221">
            <v>2</v>
          </cell>
          <cell r="AG221" t="str">
            <v>GESTION P/SOLICIT VISA ESTUDIANTE,COMERC</v>
          </cell>
          <cell r="AH221">
            <v>0</v>
          </cell>
          <cell r="AI221">
            <v>0</v>
          </cell>
        </row>
        <row r="222">
          <cell r="A222">
            <v>21203</v>
          </cell>
          <cell r="B222">
            <v>51303</v>
          </cell>
          <cell r="C222" t="str">
            <v>41591-1-003</v>
          </cell>
          <cell r="D222">
            <v>21203</v>
          </cell>
          <cell r="E222">
            <v>212</v>
          </cell>
          <cell r="F222">
            <v>3</v>
          </cell>
          <cell r="G222" t="str">
            <v>ASESOR P/SOLICITUD VISA PROFES Y CHIPRE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W222">
            <v>0</v>
          </cell>
          <cell r="X222">
            <v>0</v>
          </cell>
          <cell r="AA222">
            <v>0</v>
          </cell>
          <cell r="AB222">
            <v>0</v>
          </cell>
          <cell r="AE222">
            <v>212</v>
          </cell>
          <cell r="AF222">
            <v>3</v>
          </cell>
          <cell r="AG222" t="str">
            <v>ASESOR P/SOLICITUD VISA PROFES Y CHIPRE</v>
          </cell>
          <cell r="AH222">
            <v>0</v>
          </cell>
          <cell r="AI222">
            <v>0</v>
          </cell>
        </row>
        <row r="223">
          <cell r="A223">
            <v>21204</v>
          </cell>
          <cell r="B223">
            <v>51304</v>
          </cell>
          <cell r="C223" t="str">
            <v>41591-1-004</v>
          </cell>
          <cell r="D223">
            <v>21204</v>
          </cell>
          <cell r="E223">
            <v>212</v>
          </cell>
          <cell r="F223">
            <v>4</v>
          </cell>
          <cell r="G223" t="str">
            <v>ASE.P/SOLICIT VISA INVERSIONISTA Y T.ESP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E223">
            <v>212</v>
          </cell>
          <cell r="AF223">
            <v>4</v>
          </cell>
          <cell r="AG223" t="str">
            <v>ASE.P/SOLICIT VISA INVERSIONISTA Y T.ESP</v>
          </cell>
          <cell r="AH223">
            <v>0</v>
          </cell>
          <cell r="AI223">
            <v>0</v>
          </cell>
        </row>
        <row r="224">
          <cell r="A224">
            <v>21205</v>
          </cell>
          <cell r="B224">
            <v>51305</v>
          </cell>
          <cell r="C224" t="str">
            <v>41591-1-005</v>
          </cell>
          <cell r="D224">
            <v>21205</v>
          </cell>
          <cell r="E224">
            <v>212</v>
          </cell>
          <cell r="F224">
            <v>5</v>
          </cell>
          <cell r="G224" t="str">
            <v>SERVICIOS PRESTADOS A LAS EMPRESAS E.U.A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212</v>
          </cell>
          <cell r="AF224">
            <v>5</v>
          </cell>
          <cell r="AG224" t="str">
            <v>SERVICIOS PRESTADOS A LAS EMPRESAS E.U.A</v>
          </cell>
          <cell r="AH224">
            <v>0</v>
          </cell>
          <cell r="AI224">
            <v>0</v>
          </cell>
        </row>
        <row r="225">
          <cell r="A225">
            <v>21206</v>
          </cell>
          <cell r="B225">
            <v>51306</v>
          </cell>
          <cell r="C225" t="str">
            <v>41591-1-006</v>
          </cell>
          <cell r="D225">
            <v>21206</v>
          </cell>
          <cell r="E225">
            <v>212</v>
          </cell>
          <cell r="F225">
            <v>6</v>
          </cell>
          <cell r="G225" t="str">
            <v>EMISION CREDENCIAL IDENTIF COMO "CAM ID"</v>
          </cell>
          <cell r="H225">
            <v>0</v>
          </cell>
          <cell r="I225">
            <v>0</v>
          </cell>
          <cell r="J225">
            <v>363</v>
          </cell>
          <cell r="K225">
            <v>363</v>
          </cell>
          <cell r="L225">
            <v>363</v>
          </cell>
          <cell r="M225">
            <v>0</v>
          </cell>
          <cell r="N225">
            <v>0</v>
          </cell>
          <cell r="O225">
            <v>363</v>
          </cell>
          <cell r="P225">
            <v>0</v>
          </cell>
          <cell r="Q225">
            <v>0</v>
          </cell>
          <cell r="S225">
            <v>0</v>
          </cell>
          <cell r="W225">
            <v>0</v>
          </cell>
          <cell r="X225">
            <v>726</v>
          </cell>
          <cell r="AA225">
            <v>0</v>
          </cell>
          <cell r="AB225">
            <v>726</v>
          </cell>
          <cell r="AE225">
            <v>212</v>
          </cell>
          <cell r="AF225">
            <v>6</v>
          </cell>
          <cell r="AG225" t="str">
            <v>EMISION CREDENCIAL IDENTIF COMO "CAM ID"</v>
          </cell>
          <cell r="AH225">
            <v>0</v>
          </cell>
          <cell r="AI225">
            <v>726</v>
          </cell>
        </row>
        <row r="226">
          <cell r="A226">
            <v>21207</v>
          </cell>
          <cell r="B226">
            <v>51307</v>
          </cell>
          <cell r="C226" t="str">
            <v>41591-1-007</v>
          </cell>
          <cell r="D226">
            <v>21207</v>
          </cell>
          <cell r="E226">
            <v>212</v>
          </cell>
          <cell r="F226">
            <v>7</v>
          </cell>
          <cell r="G226" t="str">
            <v>POR LA ESTANCIA EN LA CASA MIGRANTE MEXI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W226">
            <v>0</v>
          </cell>
          <cell r="X226">
            <v>0</v>
          </cell>
          <cell r="AA226">
            <v>0</v>
          </cell>
          <cell r="AB226">
            <v>0</v>
          </cell>
          <cell r="AE226">
            <v>212</v>
          </cell>
          <cell r="AF226">
            <v>7</v>
          </cell>
          <cell r="AG226" t="str">
            <v>POR LA ESTANCIA EN LA CASA MIGRANTE MEXI</v>
          </cell>
          <cell r="AH226">
            <v>0</v>
          </cell>
          <cell r="AI226">
            <v>0</v>
          </cell>
        </row>
        <row r="227">
          <cell r="A227">
            <v>21208</v>
          </cell>
          <cell r="B227">
            <v>51308</v>
          </cell>
          <cell r="C227" t="str">
            <v>41591-1-008</v>
          </cell>
          <cell r="D227">
            <v>21208</v>
          </cell>
          <cell r="E227">
            <v>212</v>
          </cell>
          <cell r="F227">
            <v>8</v>
          </cell>
          <cell r="G227" t="str">
            <v>ASESORIA P/VISA D/TURISTA RET.APLICA.MTY</v>
          </cell>
          <cell r="H227">
            <v>0</v>
          </cell>
          <cell r="I227">
            <v>1211</v>
          </cell>
          <cell r="J227">
            <v>1211</v>
          </cell>
          <cell r="K227">
            <v>2422</v>
          </cell>
          <cell r="L227">
            <v>0</v>
          </cell>
          <cell r="M227">
            <v>1211</v>
          </cell>
          <cell r="N227">
            <v>0</v>
          </cell>
          <cell r="O227">
            <v>1211</v>
          </cell>
          <cell r="P227">
            <v>0</v>
          </cell>
          <cell r="Q227">
            <v>0</v>
          </cell>
          <cell r="S227">
            <v>0</v>
          </cell>
          <cell r="W227">
            <v>0</v>
          </cell>
          <cell r="X227">
            <v>3633</v>
          </cell>
          <cell r="AA227">
            <v>0</v>
          </cell>
          <cell r="AB227">
            <v>3633</v>
          </cell>
          <cell r="AE227">
            <v>212</v>
          </cell>
          <cell r="AF227">
            <v>8</v>
          </cell>
          <cell r="AG227" t="str">
            <v>ASESORIA P/VISA D/TURISTA RET.APLICA.MTY</v>
          </cell>
          <cell r="AH227">
            <v>0</v>
          </cell>
          <cell r="AI227">
            <v>3633</v>
          </cell>
        </row>
        <row r="228">
          <cell r="A228">
            <v>21209</v>
          </cell>
          <cell r="B228">
            <v>51309</v>
          </cell>
          <cell r="C228" t="str">
            <v>41591-1-009</v>
          </cell>
          <cell r="D228">
            <v>21209</v>
          </cell>
          <cell r="E228">
            <v>212</v>
          </cell>
          <cell r="F228">
            <v>9</v>
          </cell>
          <cell r="G228" t="str">
            <v>ASESORIA SOLI.DIR.CONSUL.EU EN CD JUAREZ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E228">
            <v>212</v>
          </cell>
          <cell r="AF228">
            <v>9</v>
          </cell>
          <cell r="AG228" t="str">
            <v>ASESORIA SOLI.DIR.CONSUL.EU EN CD JUAREZ</v>
          </cell>
          <cell r="AH228">
            <v>0</v>
          </cell>
          <cell r="AI228">
            <v>0</v>
          </cell>
        </row>
        <row r="229">
          <cell r="A229">
            <v>21300</v>
          </cell>
          <cell r="B229">
            <v>43907</v>
          </cell>
          <cell r="C229" t="str">
            <v>41431-9-007</v>
          </cell>
          <cell r="D229">
            <v>21300</v>
          </cell>
          <cell r="E229">
            <v>213</v>
          </cell>
          <cell r="F229">
            <v>0</v>
          </cell>
          <cell r="G229" t="str">
            <v>EXPEDICION DE CERTIFICADOS</v>
          </cell>
          <cell r="H229">
            <v>144212</v>
          </cell>
          <cell r="I229">
            <v>204295</v>
          </cell>
          <cell r="J229">
            <v>209491</v>
          </cell>
          <cell r="K229">
            <v>557998</v>
          </cell>
          <cell r="L229">
            <v>141389</v>
          </cell>
          <cell r="M229">
            <v>199661</v>
          </cell>
          <cell r="N229">
            <v>195421</v>
          </cell>
          <cell r="O229">
            <v>536471</v>
          </cell>
          <cell r="P229">
            <v>105765</v>
          </cell>
          <cell r="Q229">
            <v>212599</v>
          </cell>
          <cell r="S229">
            <v>318364</v>
          </cell>
          <cell r="W229">
            <v>0</v>
          </cell>
          <cell r="X229">
            <v>1412833</v>
          </cell>
          <cell r="AA229">
            <v>0</v>
          </cell>
          <cell r="AB229">
            <v>1412833</v>
          </cell>
          <cell r="AE229">
            <v>213</v>
          </cell>
          <cell r="AF229">
            <v>0</v>
          </cell>
          <cell r="AG229" t="str">
            <v>EXPEDICION DE CERTIFICADOS</v>
          </cell>
          <cell r="AH229">
            <v>212599</v>
          </cell>
          <cell r="AI229">
            <v>1412833</v>
          </cell>
        </row>
        <row r="230">
          <cell r="A230">
            <v>21301</v>
          </cell>
          <cell r="B230">
            <v>43605</v>
          </cell>
          <cell r="C230" t="str">
            <v>41431-6-005</v>
          </cell>
          <cell r="D230">
            <v>21301</v>
          </cell>
          <cell r="E230">
            <v>213</v>
          </cell>
          <cell r="F230">
            <v>1</v>
          </cell>
          <cell r="G230" t="str">
            <v>EXP.DE CARTAS DE NO ANTECEDENTES PENALES</v>
          </cell>
          <cell r="H230">
            <v>1128134</v>
          </cell>
          <cell r="I230">
            <v>1287893</v>
          </cell>
          <cell r="J230">
            <v>1214449</v>
          </cell>
          <cell r="K230">
            <v>3630476</v>
          </cell>
          <cell r="L230">
            <v>1107516</v>
          </cell>
          <cell r="M230">
            <v>1332423</v>
          </cell>
          <cell r="N230">
            <v>1479736</v>
          </cell>
          <cell r="O230">
            <v>3919675</v>
          </cell>
          <cell r="P230">
            <v>1487973</v>
          </cell>
          <cell r="Q230">
            <v>1452837</v>
          </cell>
          <cell r="S230">
            <v>2940810</v>
          </cell>
          <cell r="W230">
            <v>0</v>
          </cell>
          <cell r="X230">
            <v>10490961</v>
          </cell>
          <cell r="AA230">
            <v>0</v>
          </cell>
          <cell r="AB230">
            <v>10490961</v>
          </cell>
          <cell r="AE230">
            <v>213</v>
          </cell>
          <cell r="AF230">
            <v>1</v>
          </cell>
          <cell r="AG230" t="str">
            <v>EXP.DE CARTAS DE NO ANTECEDENTES PENALES</v>
          </cell>
          <cell r="AH230">
            <v>1452837</v>
          </cell>
          <cell r="AI230">
            <v>10490961</v>
          </cell>
        </row>
        <row r="231">
          <cell r="A231">
            <v>21306</v>
          </cell>
          <cell r="B231">
            <v>43606</v>
          </cell>
          <cell r="C231" t="str">
            <v>41431-6-006</v>
          </cell>
          <cell r="D231">
            <v>21306</v>
          </cell>
          <cell r="E231">
            <v>213</v>
          </cell>
          <cell r="F231">
            <v>6</v>
          </cell>
          <cell r="G231" t="str">
            <v>SUB.CARTAS DE NO ANTECEDENTES PENALES</v>
          </cell>
          <cell r="H231">
            <v>0</v>
          </cell>
          <cell r="I231">
            <v>636</v>
          </cell>
          <cell r="J231">
            <v>636</v>
          </cell>
          <cell r="K231">
            <v>1272</v>
          </cell>
          <cell r="L231">
            <v>504</v>
          </cell>
          <cell r="M231">
            <v>0</v>
          </cell>
          <cell r="N231">
            <v>636</v>
          </cell>
          <cell r="O231">
            <v>1140</v>
          </cell>
          <cell r="P231">
            <v>0</v>
          </cell>
          <cell r="Q231">
            <v>636</v>
          </cell>
          <cell r="S231">
            <v>636</v>
          </cell>
          <cell r="W231">
            <v>0</v>
          </cell>
          <cell r="X231">
            <v>3048</v>
          </cell>
          <cell r="AA231">
            <v>0</v>
          </cell>
          <cell r="AB231">
            <v>3048</v>
          </cell>
          <cell r="AE231">
            <v>213</v>
          </cell>
          <cell r="AF231">
            <v>6</v>
          </cell>
          <cell r="AG231" t="str">
            <v>SUB.CARTAS DE NO ANTECEDENTES PENALES</v>
          </cell>
          <cell r="AH231">
            <v>636</v>
          </cell>
          <cell r="AI231">
            <v>3048</v>
          </cell>
        </row>
        <row r="232">
          <cell r="A232">
            <v>21400</v>
          </cell>
          <cell r="B232">
            <v>43607</v>
          </cell>
          <cell r="C232" t="str">
            <v>41431-6-007</v>
          </cell>
          <cell r="D232">
            <v>21400</v>
          </cell>
          <cell r="E232">
            <v>214</v>
          </cell>
          <cell r="F232">
            <v>0</v>
          </cell>
          <cell r="G232" t="str">
            <v>LEGALIZACION DE FIRMAS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E232">
            <v>214</v>
          </cell>
          <cell r="AF232">
            <v>0</v>
          </cell>
          <cell r="AG232" t="str">
            <v>LEGALIZACION DE FIRMAS</v>
          </cell>
          <cell r="AH232">
            <v>0</v>
          </cell>
          <cell r="AI232">
            <v>0</v>
          </cell>
        </row>
        <row r="233">
          <cell r="A233">
            <v>21401</v>
          </cell>
          <cell r="B233">
            <v>43608</v>
          </cell>
          <cell r="C233" t="str">
            <v>41431-6-008</v>
          </cell>
          <cell r="D233">
            <v>21401</v>
          </cell>
          <cell r="E233">
            <v>214</v>
          </cell>
          <cell r="F233">
            <v>1</v>
          </cell>
          <cell r="G233" t="str">
            <v>LEGALIZAC Y/O APOSTILLA D FIRMAS DEL TSJ</v>
          </cell>
          <cell r="H233">
            <v>2794</v>
          </cell>
          <cell r="I233">
            <v>854</v>
          </cell>
          <cell r="J233">
            <v>2064</v>
          </cell>
          <cell r="K233">
            <v>5712</v>
          </cell>
          <cell r="L233">
            <v>2030</v>
          </cell>
          <cell r="M233">
            <v>2123</v>
          </cell>
          <cell r="N233">
            <v>3341</v>
          </cell>
          <cell r="O233">
            <v>7494</v>
          </cell>
          <cell r="P233">
            <v>728</v>
          </cell>
          <cell r="Q233">
            <v>3821</v>
          </cell>
          <cell r="S233">
            <v>4549</v>
          </cell>
          <cell r="W233">
            <v>0</v>
          </cell>
          <cell r="X233">
            <v>17755</v>
          </cell>
          <cell r="AA233">
            <v>0</v>
          </cell>
          <cell r="AB233">
            <v>17755</v>
          </cell>
          <cell r="AE233">
            <v>214</v>
          </cell>
          <cell r="AF233">
            <v>1</v>
          </cell>
          <cell r="AG233" t="str">
            <v>LEGALIZAC Y/O APOSTILLA D FIRMAS DEL TSJ</v>
          </cell>
          <cell r="AH233">
            <v>3821</v>
          </cell>
          <cell r="AI233">
            <v>17755</v>
          </cell>
        </row>
        <row r="234">
          <cell r="A234">
            <v>21402</v>
          </cell>
          <cell r="B234">
            <v>43609</v>
          </cell>
          <cell r="C234" t="str">
            <v>41431-6-009</v>
          </cell>
          <cell r="D234">
            <v>21402</v>
          </cell>
          <cell r="E234">
            <v>214</v>
          </cell>
          <cell r="F234">
            <v>2</v>
          </cell>
          <cell r="G234" t="str">
            <v>LEG Y/O APOSTILLA FIRMAS NOTARIOS Y RPC</v>
          </cell>
          <cell r="H234">
            <v>84840</v>
          </cell>
          <cell r="I234">
            <v>122715</v>
          </cell>
          <cell r="J234">
            <v>116958</v>
          </cell>
          <cell r="K234">
            <v>324513</v>
          </cell>
          <cell r="L234">
            <v>76053</v>
          </cell>
          <cell r="M234">
            <v>105141</v>
          </cell>
          <cell r="N234">
            <v>107565</v>
          </cell>
          <cell r="O234">
            <v>288759</v>
          </cell>
          <cell r="P234">
            <v>64842</v>
          </cell>
          <cell r="Q234">
            <v>137562</v>
          </cell>
          <cell r="S234">
            <v>202404</v>
          </cell>
          <cell r="W234">
            <v>0</v>
          </cell>
          <cell r="X234">
            <v>815676</v>
          </cell>
          <cell r="AA234">
            <v>0</v>
          </cell>
          <cell r="AB234">
            <v>815676</v>
          </cell>
          <cell r="AE234">
            <v>214</v>
          </cell>
          <cell r="AF234">
            <v>2</v>
          </cell>
          <cell r="AG234" t="str">
            <v>LEG Y/O APOSTILLA FIRMAS NOTARIOS Y RPC</v>
          </cell>
          <cell r="AH234">
            <v>137562</v>
          </cell>
          <cell r="AI234">
            <v>815676</v>
          </cell>
        </row>
        <row r="235">
          <cell r="A235">
            <v>21403</v>
          </cell>
          <cell r="B235">
            <v>43610</v>
          </cell>
          <cell r="C235" t="str">
            <v>41431-6-010</v>
          </cell>
          <cell r="D235">
            <v>21403</v>
          </cell>
          <cell r="E235">
            <v>214</v>
          </cell>
          <cell r="F235">
            <v>3</v>
          </cell>
          <cell r="G235" t="str">
            <v>LEG Y/O APOSTILLA FIRMAS D DEPEND VARIAS</v>
          </cell>
          <cell r="H235">
            <v>22602</v>
          </cell>
          <cell r="I235">
            <v>25999</v>
          </cell>
          <cell r="J235">
            <v>31021</v>
          </cell>
          <cell r="K235">
            <v>79622</v>
          </cell>
          <cell r="L235">
            <v>23074</v>
          </cell>
          <cell r="M235">
            <v>24707</v>
          </cell>
          <cell r="N235">
            <v>43623</v>
          </cell>
          <cell r="O235">
            <v>91404</v>
          </cell>
          <cell r="P235">
            <v>32755</v>
          </cell>
          <cell r="Q235">
            <v>31551</v>
          </cell>
          <cell r="S235">
            <v>64306</v>
          </cell>
          <cell r="W235">
            <v>0</v>
          </cell>
          <cell r="X235">
            <v>235332</v>
          </cell>
          <cell r="AA235">
            <v>0</v>
          </cell>
          <cell r="AB235">
            <v>235332</v>
          </cell>
          <cell r="AE235">
            <v>214</v>
          </cell>
          <cell r="AF235">
            <v>3</v>
          </cell>
          <cell r="AG235" t="str">
            <v>LEG Y/O APOSTILLA FIRMAS D DEPEND VARIAS</v>
          </cell>
          <cell r="AH235">
            <v>31551</v>
          </cell>
          <cell r="AI235">
            <v>235332</v>
          </cell>
        </row>
        <row r="236">
          <cell r="A236">
            <v>21404</v>
          </cell>
          <cell r="B236">
            <v>43611</v>
          </cell>
          <cell r="C236" t="str">
            <v>41431-6-011</v>
          </cell>
          <cell r="D236">
            <v>21404</v>
          </cell>
          <cell r="E236">
            <v>214</v>
          </cell>
          <cell r="F236">
            <v>4</v>
          </cell>
          <cell r="G236" t="str">
            <v>LEG Y/O APOS FIRMA P MUNICIPAL Y S AYUNT</v>
          </cell>
          <cell r="H236">
            <v>915</v>
          </cell>
          <cell r="I236">
            <v>854</v>
          </cell>
          <cell r="J236">
            <v>915</v>
          </cell>
          <cell r="K236">
            <v>2684</v>
          </cell>
          <cell r="L236">
            <v>671</v>
          </cell>
          <cell r="M236">
            <v>976</v>
          </cell>
          <cell r="N236">
            <v>1586</v>
          </cell>
          <cell r="O236">
            <v>3233</v>
          </cell>
          <cell r="P236">
            <v>793</v>
          </cell>
          <cell r="Q236">
            <v>610</v>
          </cell>
          <cell r="S236">
            <v>1403</v>
          </cell>
          <cell r="W236">
            <v>0</v>
          </cell>
          <cell r="X236">
            <v>7320</v>
          </cell>
          <cell r="AA236">
            <v>0</v>
          </cell>
          <cell r="AB236">
            <v>7320</v>
          </cell>
          <cell r="AE236">
            <v>214</v>
          </cell>
          <cell r="AF236">
            <v>4</v>
          </cell>
          <cell r="AG236" t="str">
            <v>LEG Y/O APOS FIRMA P MUNICIPAL Y S AYUNT</v>
          </cell>
          <cell r="AH236">
            <v>610</v>
          </cell>
          <cell r="AI236">
            <v>7320</v>
          </cell>
        </row>
        <row r="237">
          <cell r="A237">
            <v>21405</v>
          </cell>
          <cell r="B237">
            <v>43612</v>
          </cell>
          <cell r="C237" t="str">
            <v>41431-6-012</v>
          </cell>
          <cell r="D237">
            <v>21405</v>
          </cell>
          <cell r="E237">
            <v>214</v>
          </cell>
          <cell r="F237">
            <v>5</v>
          </cell>
          <cell r="G237" t="str">
            <v>LEG Y/O APOS FIRMAS DOC ESCOLARES UANL</v>
          </cell>
          <cell r="H237">
            <v>102291</v>
          </cell>
          <cell r="I237">
            <v>134386</v>
          </cell>
          <cell r="J237">
            <v>160747</v>
          </cell>
          <cell r="K237">
            <v>397424</v>
          </cell>
          <cell r="L237">
            <v>95097</v>
          </cell>
          <cell r="M237">
            <v>149524</v>
          </cell>
          <cell r="N237">
            <v>162477</v>
          </cell>
          <cell r="O237">
            <v>407098</v>
          </cell>
          <cell r="P237">
            <v>133599</v>
          </cell>
          <cell r="Q237">
            <v>128985</v>
          </cell>
          <cell r="S237">
            <v>262584</v>
          </cell>
          <cell r="W237">
            <v>0</v>
          </cell>
          <cell r="X237">
            <v>1067106</v>
          </cell>
          <cell r="AA237">
            <v>0</v>
          </cell>
          <cell r="AB237">
            <v>1067106</v>
          </cell>
          <cell r="AE237">
            <v>214</v>
          </cell>
          <cell r="AF237">
            <v>5</v>
          </cell>
          <cell r="AG237" t="str">
            <v>LEG Y/O APOS FIRMAS DOC ESCOLARES UANL</v>
          </cell>
          <cell r="AH237">
            <v>128985</v>
          </cell>
          <cell r="AI237">
            <v>1067106</v>
          </cell>
        </row>
        <row r="238">
          <cell r="A238">
            <v>21406</v>
          </cell>
          <cell r="B238">
            <v>43613</v>
          </cell>
          <cell r="C238" t="str">
            <v>41431-6-013</v>
          </cell>
          <cell r="D238">
            <v>21406</v>
          </cell>
          <cell r="E238">
            <v>214</v>
          </cell>
          <cell r="F238">
            <v>6</v>
          </cell>
          <cell r="G238" t="str">
            <v>LEG Y/O APOS FIRMAS DOC ESCOLARES DE SE</v>
          </cell>
          <cell r="H238">
            <v>30156</v>
          </cell>
          <cell r="I238">
            <v>39304</v>
          </cell>
          <cell r="J238">
            <v>60772</v>
          </cell>
          <cell r="K238">
            <v>130232</v>
          </cell>
          <cell r="L238">
            <v>42372</v>
          </cell>
          <cell r="M238">
            <v>42447</v>
          </cell>
          <cell r="N238">
            <v>54297</v>
          </cell>
          <cell r="O238">
            <v>139116</v>
          </cell>
          <cell r="P238">
            <v>33188</v>
          </cell>
          <cell r="Q238">
            <v>57400</v>
          </cell>
          <cell r="S238">
            <v>90588</v>
          </cell>
          <cell r="W238">
            <v>0</v>
          </cell>
          <cell r="X238">
            <v>359936</v>
          </cell>
          <cell r="AA238">
            <v>0</v>
          </cell>
          <cell r="AB238">
            <v>359936</v>
          </cell>
          <cell r="AE238">
            <v>214</v>
          </cell>
          <cell r="AF238">
            <v>6</v>
          </cell>
          <cell r="AG238" t="str">
            <v>LEG Y/O APOS FIRMAS DOC ESCOLARES DE SE</v>
          </cell>
          <cell r="AH238">
            <v>57400</v>
          </cell>
          <cell r="AI238">
            <v>359936</v>
          </cell>
        </row>
        <row r="239">
          <cell r="A239">
            <v>21407</v>
          </cell>
          <cell r="B239">
            <v>43614</v>
          </cell>
          <cell r="C239" t="str">
            <v>41431-6-014</v>
          </cell>
          <cell r="D239">
            <v>21407</v>
          </cell>
          <cell r="E239">
            <v>214</v>
          </cell>
          <cell r="F239">
            <v>7</v>
          </cell>
          <cell r="G239" t="str">
            <v>LEG Y/O APOS FIRMA X SUBS Y/O EXENTOS SE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W239">
            <v>0</v>
          </cell>
          <cell r="X239">
            <v>0</v>
          </cell>
          <cell r="AA239">
            <v>0</v>
          </cell>
          <cell r="AB239">
            <v>0</v>
          </cell>
          <cell r="AE239">
            <v>214</v>
          </cell>
          <cell r="AF239">
            <v>7</v>
          </cell>
          <cell r="AG239" t="str">
            <v>LEG Y/O APOS FIRMA X SUBS Y/O EXENTOS SE</v>
          </cell>
          <cell r="AH239">
            <v>0</v>
          </cell>
          <cell r="AI239">
            <v>0</v>
          </cell>
        </row>
        <row r="240">
          <cell r="A240">
            <v>21408</v>
          </cell>
          <cell r="B240">
            <v>43615</v>
          </cell>
          <cell r="C240" t="str">
            <v>41431-6-015</v>
          </cell>
          <cell r="D240">
            <v>21408</v>
          </cell>
          <cell r="E240">
            <v>214</v>
          </cell>
          <cell r="F240">
            <v>8</v>
          </cell>
          <cell r="G240" t="str">
            <v>LEG Y/O APOS FIR X SUB Y/O EXE TSJ OTROS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E240">
            <v>214</v>
          </cell>
          <cell r="AF240">
            <v>8</v>
          </cell>
          <cell r="AG240" t="str">
            <v>LEG Y/O APOS FIR X SUB Y/O EXE TSJ OTROS</v>
          </cell>
          <cell r="AH240">
            <v>0</v>
          </cell>
          <cell r="AI240">
            <v>0</v>
          </cell>
        </row>
        <row r="241">
          <cell r="A241">
            <v>21500</v>
          </cell>
          <cell r="B241">
            <v>43902</v>
          </cell>
          <cell r="C241" t="str">
            <v>41431-9-002</v>
          </cell>
          <cell r="D241">
            <v>21500</v>
          </cell>
          <cell r="E241">
            <v>215</v>
          </cell>
          <cell r="F241">
            <v>0</v>
          </cell>
          <cell r="G241" t="str">
            <v>REGISTRO DE TITULOS PROFESIONALES</v>
          </cell>
          <cell r="H241">
            <v>6795</v>
          </cell>
          <cell r="I241">
            <v>10268</v>
          </cell>
          <cell r="J241">
            <v>9966</v>
          </cell>
          <cell r="K241">
            <v>27029</v>
          </cell>
          <cell r="L241">
            <v>12533</v>
          </cell>
          <cell r="M241">
            <v>10417</v>
          </cell>
          <cell r="N241">
            <v>10117</v>
          </cell>
          <cell r="O241">
            <v>33067</v>
          </cell>
          <cell r="P241">
            <v>4832</v>
          </cell>
          <cell r="Q241">
            <v>9966</v>
          </cell>
          <cell r="S241">
            <v>14798</v>
          </cell>
          <cell r="W241">
            <v>0</v>
          </cell>
          <cell r="X241">
            <v>74894</v>
          </cell>
          <cell r="AA241">
            <v>0</v>
          </cell>
          <cell r="AB241">
            <v>74894</v>
          </cell>
          <cell r="AE241">
            <v>215</v>
          </cell>
          <cell r="AF241">
            <v>0</v>
          </cell>
          <cell r="AG241" t="str">
            <v>REGISTRO DE TITULOS PROFESIONALES</v>
          </cell>
          <cell r="AH241">
            <v>9966</v>
          </cell>
          <cell r="AI241">
            <v>74894</v>
          </cell>
        </row>
        <row r="242">
          <cell r="A242">
            <v>21601</v>
          </cell>
          <cell r="B242">
            <v>43911</v>
          </cell>
          <cell r="C242" t="str">
            <v>41431-9-011</v>
          </cell>
          <cell r="E242">
            <v>216</v>
          </cell>
          <cell r="F242">
            <v>1</v>
          </cell>
          <cell r="G242" t="str">
            <v>LICENCIAS Y PERMISOS ESP(LEYDEALCOHOLES)</v>
          </cell>
          <cell r="H242">
            <v>0</v>
          </cell>
          <cell r="I242">
            <v>0</v>
          </cell>
          <cell r="J242">
            <v>5300</v>
          </cell>
          <cell r="K242">
            <v>5300</v>
          </cell>
          <cell r="L242">
            <v>2907</v>
          </cell>
          <cell r="M242">
            <v>0</v>
          </cell>
          <cell r="N242">
            <v>0</v>
          </cell>
          <cell r="O242">
            <v>2907</v>
          </cell>
          <cell r="P242">
            <v>0</v>
          </cell>
          <cell r="Q242">
            <v>3634</v>
          </cell>
          <cell r="S242">
            <v>3634</v>
          </cell>
          <cell r="W242">
            <v>0</v>
          </cell>
          <cell r="X242">
            <v>11841</v>
          </cell>
          <cell r="AA242">
            <v>0</v>
          </cell>
          <cell r="AB242">
            <v>11841</v>
          </cell>
          <cell r="AE242">
            <v>216</v>
          </cell>
          <cell r="AF242">
            <v>1</v>
          </cell>
          <cell r="AG242" t="str">
            <v>LICENCIAS Y PERMISOS ESP(LEYDEALCOHOLES)</v>
          </cell>
          <cell r="AH242">
            <v>3634</v>
          </cell>
          <cell r="AI242">
            <v>11841</v>
          </cell>
        </row>
        <row r="243">
          <cell r="A243">
            <v>21800</v>
          </cell>
          <cell r="B243">
            <v>43904</v>
          </cell>
          <cell r="C243" t="str">
            <v>41431-9-004</v>
          </cell>
          <cell r="D243">
            <v>21800</v>
          </cell>
          <cell r="E243">
            <v>218</v>
          </cell>
          <cell r="F243">
            <v>0</v>
          </cell>
          <cell r="G243" t="str">
            <v>CONCURSOS PUBLICOS/DIR. ADQUISICIONES</v>
          </cell>
          <cell r="H243">
            <v>15951.1</v>
          </cell>
          <cell r="I243">
            <v>7450</v>
          </cell>
          <cell r="J243">
            <v>24050</v>
          </cell>
          <cell r="K243">
            <v>47451.1</v>
          </cell>
          <cell r="L243">
            <v>41900</v>
          </cell>
          <cell r="M243">
            <v>58800</v>
          </cell>
          <cell r="N243">
            <v>42800</v>
          </cell>
          <cell r="O243">
            <v>143500</v>
          </cell>
          <cell r="P243">
            <v>23585.599999999999</v>
          </cell>
          <cell r="Q243">
            <v>2900</v>
          </cell>
          <cell r="S243">
            <v>26485.599999999999</v>
          </cell>
          <cell r="W243">
            <v>0</v>
          </cell>
          <cell r="X243">
            <v>217436.7</v>
          </cell>
          <cell r="AA243">
            <v>0</v>
          </cell>
          <cell r="AB243">
            <v>217436.7</v>
          </cell>
          <cell r="AE243">
            <v>218</v>
          </cell>
          <cell r="AF243">
            <v>0</v>
          </cell>
          <cell r="AG243" t="str">
            <v>CONCURSOS PUBLICOS/DIR. ADQUISICIONES</v>
          </cell>
          <cell r="AH243">
            <v>2900</v>
          </cell>
          <cell r="AI243">
            <v>217436.7</v>
          </cell>
        </row>
        <row r="244">
          <cell r="A244">
            <v>21901</v>
          </cell>
          <cell r="B244" t="e">
            <v>#N/A</v>
          </cell>
          <cell r="C244" t="e">
            <v>#N/A</v>
          </cell>
          <cell r="E244">
            <v>219</v>
          </cell>
          <cell r="F244">
            <v>1</v>
          </cell>
          <cell r="G244" t="str">
            <v>BASES DE LICITACION ECOVIA</v>
          </cell>
          <cell r="K244">
            <v>0</v>
          </cell>
          <cell r="O244">
            <v>0</v>
          </cell>
          <cell r="Q244">
            <v>10000</v>
          </cell>
          <cell r="S244">
            <v>10000</v>
          </cell>
          <cell r="W244">
            <v>0</v>
          </cell>
          <cell r="X244">
            <v>10000</v>
          </cell>
          <cell r="AA244">
            <v>0</v>
          </cell>
          <cell r="AB244">
            <v>10000</v>
          </cell>
          <cell r="AE244">
            <v>219</v>
          </cell>
          <cell r="AF244">
            <v>1</v>
          </cell>
          <cell r="AG244" t="str">
            <v>BASES DE LICITACION ECOVIA</v>
          </cell>
          <cell r="AH244">
            <v>10000</v>
          </cell>
          <cell r="AI244">
            <v>10000</v>
          </cell>
        </row>
        <row r="245">
          <cell r="A245">
            <v>22300</v>
          </cell>
          <cell r="B245" t="e">
            <v>#N/A</v>
          </cell>
          <cell r="C245" t="e">
            <v>#N/A</v>
          </cell>
          <cell r="D245">
            <v>22300</v>
          </cell>
          <cell r="E245">
            <v>223</v>
          </cell>
          <cell r="F245">
            <v>0</v>
          </cell>
          <cell r="G245" t="str">
            <v>POR INTRODUCCION DE SERVICIOS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E245">
            <v>223</v>
          </cell>
          <cell r="AF245">
            <v>0</v>
          </cell>
          <cell r="AG245" t="str">
            <v>POR INTRODUCCION DE SERVICIOS</v>
          </cell>
          <cell r="AH245">
            <v>0</v>
          </cell>
          <cell r="AI245">
            <v>0</v>
          </cell>
        </row>
        <row r="246">
          <cell r="A246">
            <v>22400</v>
          </cell>
          <cell r="B246">
            <v>43604</v>
          </cell>
          <cell r="C246" t="str">
            <v>41431-6-004</v>
          </cell>
          <cell r="D246">
            <v>22400</v>
          </cell>
          <cell r="E246">
            <v>224</v>
          </cell>
          <cell r="F246">
            <v>0</v>
          </cell>
          <cell r="G246" t="str">
            <v>EXAMEN Y REF PATENTE NOTARIOS PUBL</v>
          </cell>
          <cell r="H246">
            <v>223515</v>
          </cell>
          <cell r="I246">
            <v>183509</v>
          </cell>
          <cell r="J246">
            <v>59874</v>
          </cell>
          <cell r="K246">
            <v>466898</v>
          </cell>
          <cell r="L246">
            <v>15134</v>
          </cell>
          <cell r="M246">
            <v>20503</v>
          </cell>
          <cell r="N246">
            <v>0</v>
          </cell>
          <cell r="O246">
            <v>35637</v>
          </cell>
          <cell r="P246">
            <v>5669</v>
          </cell>
          <cell r="Q246">
            <v>5269</v>
          </cell>
          <cell r="S246">
            <v>10938</v>
          </cell>
          <cell r="W246">
            <v>0</v>
          </cell>
          <cell r="X246">
            <v>513473</v>
          </cell>
          <cell r="AA246">
            <v>0</v>
          </cell>
          <cell r="AB246">
            <v>513473</v>
          </cell>
          <cell r="AE246">
            <v>224</v>
          </cell>
          <cell r="AF246">
            <v>0</v>
          </cell>
          <cell r="AG246" t="str">
            <v>EXAMEN Y REF PATENTE NOTARIOS PUBL</v>
          </cell>
          <cell r="AH246">
            <v>5269</v>
          </cell>
          <cell r="AI246">
            <v>513473</v>
          </cell>
        </row>
        <row r="247">
          <cell r="A247">
            <v>23000</v>
          </cell>
          <cell r="B247" t="e">
            <v>#N/A</v>
          </cell>
          <cell r="C247" t="e">
            <v>#N/A</v>
          </cell>
          <cell r="D247">
            <v>23000</v>
          </cell>
          <cell r="E247">
            <v>230</v>
          </cell>
          <cell r="F247">
            <v>0</v>
          </cell>
          <cell r="G247" t="str">
            <v>AGENCIA P/LA RACIONAL.Y MOD.TRANSP.PUB.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E247">
            <v>230</v>
          </cell>
          <cell r="AF247">
            <v>0</v>
          </cell>
          <cell r="AG247" t="str">
            <v>AGENCIA P/LA RACIONAL.Y MOD.TRANSP.PUB.</v>
          </cell>
          <cell r="AH247">
            <v>0</v>
          </cell>
          <cell r="AI247">
            <v>0</v>
          </cell>
        </row>
        <row r="248">
          <cell r="A248">
            <v>23001</v>
          </cell>
          <cell r="B248">
            <v>43801</v>
          </cell>
          <cell r="C248" t="str">
            <v>41431-8-001</v>
          </cell>
          <cell r="D248">
            <v>23001</v>
          </cell>
          <cell r="E248">
            <v>230</v>
          </cell>
          <cell r="F248">
            <v>1</v>
          </cell>
          <cell r="G248" t="str">
            <v>EXPEDICION O REFRENDO DE LA CONCESION</v>
          </cell>
          <cell r="H248">
            <v>0</v>
          </cell>
          <cell r="I248">
            <v>0</v>
          </cell>
          <cell r="J248">
            <v>905970</v>
          </cell>
          <cell r="K248">
            <v>905970</v>
          </cell>
          <cell r="L248">
            <v>0</v>
          </cell>
          <cell r="M248">
            <v>0</v>
          </cell>
          <cell r="N248">
            <v>133926</v>
          </cell>
          <cell r="O248">
            <v>133926</v>
          </cell>
          <cell r="P248">
            <v>0</v>
          </cell>
          <cell r="Q248">
            <v>0</v>
          </cell>
          <cell r="S248">
            <v>0</v>
          </cell>
          <cell r="W248">
            <v>0</v>
          </cell>
          <cell r="X248">
            <v>1039896</v>
          </cell>
          <cell r="AA248">
            <v>0</v>
          </cell>
          <cell r="AB248">
            <v>1039896</v>
          </cell>
          <cell r="AE248">
            <v>230</v>
          </cell>
          <cell r="AF248">
            <v>1</v>
          </cell>
          <cell r="AG248" t="str">
            <v>EXPEDICION O REFRENDO DE LA CONCESION</v>
          </cell>
          <cell r="AH248">
            <v>0</v>
          </cell>
          <cell r="AI248">
            <v>1039896</v>
          </cell>
        </row>
        <row r="249">
          <cell r="A249">
            <v>23002</v>
          </cell>
          <cell r="B249">
            <v>43802</v>
          </cell>
          <cell r="C249" t="str">
            <v>41431-8-002</v>
          </cell>
          <cell r="D249">
            <v>23002</v>
          </cell>
          <cell r="E249">
            <v>230</v>
          </cell>
          <cell r="F249">
            <v>2</v>
          </cell>
          <cell r="G249" t="str">
            <v>TRAMITE DE CESION DE DER.DE LA CONCESION</v>
          </cell>
          <cell r="H249">
            <v>0</v>
          </cell>
          <cell r="I249">
            <v>0</v>
          </cell>
          <cell r="J249">
            <v>484480</v>
          </cell>
          <cell r="K249">
            <v>484480</v>
          </cell>
          <cell r="L249">
            <v>0</v>
          </cell>
          <cell r="M249">
            <v>0</v>
          </cell>
          <cell r="N249">
            <v>423920</v>
          </cell>
          <cell r="O249">
            <v>423920</v>
          </cell>
          <cell r="P249">
            <v>0</v>
          </cell>
          <cell r="Q249">
            <v>0</v>
          </cell>
          <cell r="S249">
            <v>0</v>
          </cell>
          <cell r="W249">
            <v>0</v>
          </cell>
          <cell r="X249">
            <v>908400</v>
          </cell>
          <cell r="AA249">
            <v>0</v>
          </cell>
          <cell r="AB249">
            <v>908400</v>
          </cell>
          <cell r="AE249">
            <v>230</v>
          </cell>
          <cell r="AF249">
            <v>2</v>
          </cell>
          <cell r="AG249" t="str">
            <v>TRAMITE DE CESION DE DER.DE LA CONCESION</v>
          </cell>
          <cell r="AH249">
            <v>0</v>
          </cell>
          <cell r="AI249">
            <v>908400</v>
          </cell>
        </row>
        <row r="250">
          <cell r="A250">
            <v>23003</v>
          </cell>
          <cell r="B250">
            <v>43803</v>
          </cell>
          <cell r="C250" t="str">
            <v>41431-8-003</v>
          </cell>
          <cell r="D250">
            <v>23003</v>
          </cell>
          <cell r="E250">
            <v>230</v>
          </cell>
          <cell r="F250">
            <v>3</v>
          </cell>
          <cell r="G250" t="str">
            <v>REP.DE DOC.EN EL QUE CONSTA LA CONCESION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147258</v>
          </cell>
          <cell r="O250">
            <v>147258</v>
          </cell>
          <cell r="P250">
            <v>0</v>
          </cell>
          <cell r="Q250">
            <v>0</v>
          </cell>
          <cell r="S250">
            <v>0</v>
          </cell>
          <cell r="W250">
            <v>0</v>
          </cell>
          <cell r="X250">
            <v>147258</v>
          </cell>
          <cell r="AA250">
            <v>0</v>
          </cell>
          <cell r="AB250">
            <v>147258</v>
          </cell>
          <cell r="AE250">
            <v>230</v>
          </cell>
          <cell r="AF250">
            <v>3</v>
          </cell>
          <cell r="AG250" t="str">
            <v>REP.DE DOC.EN EL QUE CONSTA LA CONCESION</v>
          </cell>
          <cell r="AH250">
            <v>0</v>
          </cell>
          <cell r="AI250">
            <v>147258</v>
          </cell>
        </row>
        <row r="251">
          <cell r="A251">
            <v>23004</v>
          </cell>
          <cell r="B251">
            <v>43804</v>
          </cell>
          <cell r="C251" t="str">
            <v>41431-8-004</v>
          </cell>
          <cell r="D251">
            <v>23004</v>
          </cell>
          <cell r="E251">
            <v>230</v>
          </cell>
          <cell r="F251">
            <v>4</v>
          </cell>
          <cell r="G251" t="str">
            <v>CAMBIO DE VEHICULO OBJ.DE LA CONCESION</v>
          </cell>
          <cell r="H251">
            <v>0</v>
          </cell>
          <cell r="I251">
            <v>0</v>
          </cell>
          <cell r="J251">
            <v>575700</v>
          </cell>
          <cell r="K251">
            <v>575700</v>
          </cell>
          <cell r="L251">
            <v>0</v>
          </cell>
          <cell r="M251">
            <v>0</v>
          </cell>
          <cell r="N251">
            <v>354510</v>
          </cell>
          <cell r="O251">
            <v>354510</v>
          </cell>
          <cell r="P251">
            <v>0</v>
          </cell>
          <cell r="Q251">
            <v>0</v>
          </cell>
          <cell r="S251">
            <v>0</v>
          </cell>
          <cell r="W251">
            <v>0</v>
          </cell>
          <cell r="X251">
            <v>930210</v>
          </cell>
          <cell r="AA251">
            <v>0</v>
          </cell>
          <cell r="AB251">
            <v>930210</v>
          </cell>
          <cell r="AE251">
            <v>230</v>
          </cell>
          <cell r="AF251">
            <v>4</v>
          </cell>
          <cell r="AG251" t="str">
            <v>CAMBIO DE VEHICULO OBJ.DE LA CONCESION</v>
          </cell>
          <cell r="AH251">
            <v>0</v>
          </cell>
          <cell r="AI251">
            <v>930210</v>
          </cell>
        </row>
        <row r="252">
          <cell r="A252">
            <v>26200</v>
          </cell>
          <cell r="B252" t="e">
            <v>#N/A</v>
          </cell>
          <cell r="C252" t="e">
            <v>#N/A</v>
          </cell>
          <cell r="D252">
            <v>26200</v>
          </cell>
          <cell r="E252">
            <v>262</v>
          </cell>
          <cell r="F252">
            <v>0</v>
          </cell>
          <cell r="G252" t="str">
            <v>CERTIFICACION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E252">
            <v>262</v>
          </cell>
          <cell r="AF252">
            <v>0</v>
          </cell>
          <cell r="AG252" t="str">
            <v>CERTIFICACION</v>
          </cell>
          <cell r="AH252">
            <v>0</v>
          </cell>
          <cell r="AI252">
            <v>0</v>
          </cell>
        </row>
        <row r="253">
          <cell r="A253">
            <v>26201</v>
          </cell>
          <cell r="B253">
            <v>43905</v>
          </cell>
          <cell r="C253" t="str">
            <v>41431-9-005</v>
          </cell>
          <cell r="D253">
            <v>26201</v>
          </cell>
          <cell r="E253">
            <v>262</v>
          </cell>
          <cell r="F253">
            <v>1</v>
          </cell>
          <cell r="G253" t="str">
            <v>CERTIFICACION RECIBOS SUELDOS</v>
          </cell>
          <cell r="H253">
            <v>17568</v>
          </cell>
          <cell r="I253">
            <v>19398</v>
          </cell>
          <cell r="J253">
            <v>8784</v>
          </cell>
          <cell r="K253">
            <v>45750</v>
          </cell>
          <cell r="L253">
            <v>2074</v>
          </cell>
          <cell r="M253">
            <v>6466</v>
          </cell>
          <cell r="N253">
            <v>4697</v>
          </cell>
          <cell r="O253">
            <v>13237</v>
          </cell>
          <cell r="P253">
            <v>6649</v>
          </cell>
          <cell r="Q253">
            <v>14457</v>
          </cell>
          <cell r="S253">
            <v>21106</v>
          </cell>
          <cell r="W253">
            <v>0</v>
          </cell>
          <cell r="X253">
            <v>80093</v>
          </cell>
          <cell r="AA253">
            <v>0</v>
          </cell>
          <cell r="AB253">
            <v>80093</v>
          </cell>
          <cell r="AE253">
            <v>262</v>
          </cell>
          <cell r="AF253">
            <v>1</v>
          </cell>
          <cell r="AG253" t="str">
            <v>CERTIFICACION RECIBOS SUELDOS</v>
          </cell>
          <cell r="AH253">
            <v>14457</v>
          </cell>
          <cell r="AI253">
            <v>80093</v>
          </cell>
        </row>
        <row r="254">
          <cell r="A254">
            <v>26202</v>
          </cell>
          <cell r="B254">
            <v>43906</v>
          </cell>
          <cell r="C254" t="str">
            <v>41431-9-006</v>
          </cell>
          <cell r="D254">
            <v>26202</v>
          </cell>
          <cell r="E254">
            <v>262</v>
          </cell>
          <cell r="F254">
            <v>2</v>
          </cell>
          <cell r="G254" t="str">
            <v>CONSTANCIA O CARTA DE NO INHABILITACION</v>
          </cell>
          <cell r="H254">
            <v>93574</v>
          </cell>
          <cell r="I254">
            <v>108949</v>
          </cell>
          <cell r="J254">
            <v>122915</v>
          </cell>
          <cell r="K254">
            <v>325438</v>
          </cell>
          <cell r="L254">
            <v>107299</v>
          </cell>
          <cell r="M254">
            <v>89731</v>
          </cell>
          <cell r="N254">
            <v>150914</v>
          </cell>
          <cell r="O254">
            <v>347944</v>
          </cell>
          <cell r="P254">
            <v>152805</v>
          </cell>
          <cell r="Q254">
            <v>112606</v>
          </cell>
          <cell r="S254">
            <v>265411</v>
          </cell>
          <cell r="W254">
            <v>0</v>
          </cell>
          <cell r="X254">
            <v>938793</v>
          </cell>
          <cell r="AA254">
            <v>0</v>
          </cell>
          <cell r="AB254">
            <v>938793</v>
          </cell>
          <cell r="AE254">
            <v>262</v>
          </cell>
          <cell r="AF254">
            <v>2</v>
          </cell>
          <cell r="AG254" t="str">
            <v>CONSTANCIA O CARTA DE NO INHABILITACION</v>
          </cell>
          <cell r="AH254">
            <v>112606</v>
          </cell>
          <cell r="AI254">
            <v>938793</v>
          </cell>
        </row>
        <row r="255">
          <cell r="A255">
            <v>26203</v>
          </cell>
          <cell r="B255">
            <v>43909</v>
          </cell>
          <cell r="C255" t="str">
            <v>41431-9-009</v>
          </cell>
          <cell r="D255">
            <v>26203</v>
          </cell>
          <cell r="E255">
            <v>262</v>
          </cell>
          <cell r="F255">
            <v>3</v>
          </cell>
          <cell r="G255" t="str">
            <v>COPIAS DIVERSAS</v>
          </cell>
          <cell r="H255">
            <v>4756.4799999999996</v>
          </cell>
          <cell r="I255">
            <v>10620.11</v>
          </cell>
          <cell r="J255">
            <v>12657.38</v>
          </cell>
          <cell r="K255">
            <v>28033.97</v>
          </cell>
          <cell r="L255">
            <v>7801.72</v>
          </cell>
          <cell r="M255">
            <v>10607.34</v>
          </cell>
          <cell r="N255">
            <v>10777.47</v>
          </cell>
          <cell r="O255">
            <v>29186.53</v>
          </cell>
          <cell r="P255">
            <v>10301.52</v>
          </cell>
          <cell r="Q255">
            <v>9337.2900000000009</v>
          </cell>
          <cell r="S255">
            <v>19638.810000000001</v>
          </cell>
          <cell r="W255">
            <v>0</v>
          </cell>
          <cell r="X255">
            <v>76859.31</v>
          </cell>
          <cell r="AA255">
            <v>0</v>
          </cell>
          <cell r="AB255">
            <v>76859.31</v>
          </cell>
          <cell r="AE255">
            <v>262</v>
          </cell>
          <cell r="AF255">
            <v>3</v>
          </cell>
          <cell r="AG255" t="str">
            <v>COPIAS DIVERSAS</v>
          </cell>
          <cell r="AH255">
            <v>9337.2900000000009</v>
          </cell>
          <cell r="AI255">
            <v>76859.31</v>
          </cell>
        </row>
        <row r="256">
          <cell r="A256">
            <v>26204</v>
          </cell>
          <cell r="B256">
            <v>43910</v>
          </cell>
          <cell r="C256" t="str">
            <v>41431-9-010</v>
          </cell>
          <cell r="D256">
            <v>26204</v>
          </cell>
          <cell r="E256">
            <v>262</v>
          </cell>
          <cell r="F256">
            <v>4</v>
          </cell>
          <cell r="G256" t="str">
            <v>BUSQUEDA Y LOCALIZACION DE DOCUMENTOS</v>
          </cell>
          <cell r="H256">
            <v>244</v>
          </cell>
          <cell r="I256">
            <v>122</v>
          </cell>
          <cell r="J256">
            <v>0</v>
          </cell>
          <cell r="K256">
            <v>366</v>
          </cell>
          <cell r="L256">
            <v>668.64</v>
          </cell>
          <cell r="M256">
            <v>12.5</v>
          </cell>
          <cell r="N256">
            <v>0</v>
          </cell>
          <cell r="O256">
            <v>681.14</v>
          </cell>
          <cell r="P256">
            <v>122</v>
          </cell>
          <cell r="Q256">
            <v>241</v>
          </cell>
          <cell r="S256">
            <v>363</v>
          </cell>
          <cell r="W256">
            <v>0</v>
          </cell>
          <cell r="X256">
            <v>1410.1399999999999</v>
          </cell>
          <cell r="AA256">
            <v>0</v>
          </cell>
          <cell r="AB256">
            <v>1410.14</v>
          </cell>
          <cell r="AE256">
            <v>262</v>
          </cell>
          <cell r="AF256">
            <v>4</v>
          </cell>
          <cell r="AG256" t="str">
            <v>BUSQUEDA Y LOCALIZACION DE DOCUMENTOS</v>
          </cell>
          <cell r="AH256">
            <v>241</v>
          </cell>
          <cell r="AI256">
            <v>1410.14</v>
          </cell>
        </row>
        <row r="257">
          <cell r="A257">
            <v>26300</v>
          </cell>
          <cell r="B257" t="e">
            <v>#N/A</v>
          </cell>
          <cell r="C257" t="e">
            <v>#N/A</v>
          </cell>
          <cell r="D257">
            <v>26300</v>
          </cell>
          <cell r="E257">
            <v>263</v>
          </cell>
          <cell r="F257">
            <v>0</v>
          </cell>
          <cell r="G257" t="str">
            <v>CONTROL VEHICULAR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E257">
            <v>263</v>
          </cell>
          <cell r="AF257">
            <v>0</v>
          </cell>
          <cell r="AG257" t="str">
            <v>CONTROL VEHICULAR</v>
          </cell>
          <cell r="AH257">
            <v>0</v>
          </cell>
          <cell r="AI257">
            <v>0</v>
          </cell>
        </row>
        <row r="258">
          <cell r="A258">
            <v>26301</v>
          </cell>
          <cell r="B258">
            <v>43701</v>
          </cell>
          <cell r="C258" t="str">
            <v>41431-7-001</v>
          </cell>
          <cell r="D258">
            <v>26301</v>
          </cell>
          <cell r="E258">
            <v>263</v>
          </cell>
          <cell r="F258">
            <v>1</v>
          </cell>
          <cell r="G258" t="str">
            <v>DERECHOS DE CONTROL VEHICULAR PTE. AÑO</v>
          </cell>
          <cell r="H258">
            <v>0</v>
          </cell>
          <cell r="I258">
            <v>0</v>
          </cell>
          <cell r="J258">
            <v>757557255</v>
          </cell>
          <cell r="K258">
            <v>757557255</v>
          </cell>
          <cell r="L258">
            <v>0</v>
          </cell>
          <cell r="M258">
            <v>0</v>
          </cell>
          <cell r="N258">
            <v>279026924</v>
          </cell>
          <cell r="O258">
            <v>279026924</v>
          </cell>
          <cell r="P258">
            <v>0</v>
          </cell>
          <cell r="Q258">
            <v>0</v>
          </cell>
          <cell r="S258">
            <v>0</v>
          </cell>
          <cell r="W258">
            <v>0</v>
          </cell>
          <cell r="X258">
            <v>1036584179</v>
          </cell>
          <cell r="AA258">
            <v>0</v>
          </cell>
          <cell r="AB258">
            <v>1036584179</v>
          </cell>
          <cell r="AE258">
            <v>263</v>
          </cell>
          <cell r="AF258">
            <v>1</v>
          </cell>
          <cell r="AG258" t="str">
            <v>DERECHOS DE CONTROL VEHICULAR PTE. AÑO</v>
          </cell>
          <cell r="AH258">
            <v>0</v>
          </cell>
          <cell r="AI258">
            <v>1036584179</v>
          </cell>
        </row>
        <row r="259">
          <cell r="A259">
            <v>26302</v>
          </cell>
          <cell r="B259">
            <v>43702</v>
          </cell>
          <cell r="C259" t="str">
            <v>41431-7-002</v>
          </cell>
          <cell r="D259">
            <v>26302</v>
          </cell>
          <cell r="E259">
            <v>263</v>
          </cell>
          <cell r="F259">
            <v>2</v>
          </cell>
          <cell r="G259" t="str">
            <v>DERECHOS DE CONTROL VEHICULAR REZAGOS</v>
          </cell>
          <cell r="H259">
            <v>0</v>
          </cell>
          <cell r="I259">
            <v>0</v>
          </cell>
          <cell r="J259">
            <v>35445594.07</v>
          </cell>
          <cell r="K259">
            <v>35445594.07</v>
          </cell>
          <cell r="L259">
            <v>0</v>
          </cell>
          <cell r="M259">
            <v>0</v>
          </cell>
          <cell r="N259">
            <v>23571578.800000001</v>
          </cell>
          <cell r="O259">
            <v>23571578.800000001</v>
          </cell>
          <cell r="P259">
            <v>0</v>
          </cell>
          <cell r="Q259">
            <v>0</v>
          </cell>
          <cell r="S259">
            <v>0</v>
          </cell>
          <cell r="W259">
            <v>0</v>
          </cell>
          <cell r="X259">
            <v>59017172.870000005</v>
          </cell>
          <cell r="AA259">
            <v>0</v>
          </cell>
          <cell r="AB259">
            <v>59017172.869999997</v>
          </cell>
          <cell r="AE259">
            <v>263</v>
          </cell>
          <cell r="AF259">
            <v>2</v>
          </cell>
          <cell r="AG259" t="str">
            <v>DERECHOS DE CONTROL VEHICULAR REZAGOS</v>
          </cell>
          <cell r="AH259">
            <v>0</v>
          </cell>
          <cell r="AI259">
            <v>59017172.869999997</v>
          </cell>
        </row>
        <row r="260">
          <cell r="A260">
            <v>26303</v>
          </cell>
          <cell r="B260">
            <v>43703</v>
          </cell>
          <cell r="C260" t="str">
            <v>41431-7-003</v>
          </cell>
          <cell r="D260">
            <v>26303</v>
          </cell>
          <cell r="E260">
            <v>263</v>
          </cell>
          <cell r="F260">
            <v>3</v>
          </cell>
          <cell r="G260" t="str">
            <v>EXP.DE CERTIFICADOS DE CONTROL VEHICULAR</v>
          </cell>
          <cell r="H260">
            <v>0</v>
          </cell>
          <cell r="I260">
            <v>0</v>
          </cell>
          <cell r="J260">
            <v>804440</v>
          </cell>
          <cell r="K260">
            <v>804440</v>
          </cell>
          <cell r="L260">
            <v>0</v>
          </cell>
          <cell r="M260">
            <v>0</v>
          </cell>
          <cell r="N260">
            <v>770952</v>
          </cell>
          <cell r="O260">
            <v>770952</v>
          </cell>
          <cell r="P260">
            <v>0</v>
          </cell>
          <cell r="Q260">
            <v>0</v>
          </cell>
          <cell r="S260">
            <v>0</v>
          </cell>
          <cell r="W260">
            <v>0</v>
          </cell>
          <cell r="X260">
            <v>1575392</v>
          </cell>
          <cell r="AA260">
            <v>0</v>
          </cell>
          <cell r="AB260">
            <v>1575392</v>
          </cell>
          <cell r="AE260">
            <v>263</v>
          </cell>
          <cell r="AF260">
            <v>3</v>
          </cell>
          <cell r="AG260" t="str">
            <v>EXP.DE CERTIFICADOS DE CONTROL VEHICULAR</v>
          </cell>
          <cell r="AH260">
            <v>0</v>
          </cell>
          <cell r="AI260">
            <v>1575392</v>
          </cell>
        </row>
        <row r="261">
          <cell r="A261">
            <v>26304</v>
          </cell>
          <cell r="B261">
            <v>43704</v>
          </cell>
          <cell r="C261" t="str">
            <v>41431-7-004</v>
          </cell>
          <cell r="D261">
            <v>26304</v>
          </cell>
          <cell r="E261">
            <v>263</v>
          </cell>
          <cell r="F261">
            <v>4</v>
          </cell>
          <cell r="G261" t="str">
            <v>EXP.DE CERT.DE CTRL.VEH.OTROS ESTADOS</v>
          </cell>
          <cell r="H261">
            <v>0</v>
          </cell>
          <cell r="I261">
            <v>0</v>
          </cell>
          <cell r="J261">
            <v>1152646</v>
          </cell>
          <cell r="K261">
            <v>1152646</v>
          </cell>
          <cell r="L261">
            <v>0</v>
          </cell>
          <cell r="M261">
            <v>0</v>
          </cell>
          <cell r="N261">
            <v>1024386</v>
          </cell>
          <cell r="O261">
            <v>1024386</v>
          </cell>
          <cell r="P261">
            <v>0</v>
          </cell>
          <cell r="Q261">
            <v>0</v>
          </cell>
          <cell r="S261">
            <v>0</v>
          </cell>
          <cell r="W261">
            <v>0</v>
          </cell>
          <cell r="X261">
            <v>2177032</v>
          </cell>
          <cell r="AA261">
            <v>0</v>
          </cell>
          <cell r="AB261">
            <v>2177032</v>
          </cell>
          <cell r="AE261">
            <v>263</v>
          </cell>
          <cell r="AF261">
            <v>4</v>
          </cell>
          <cell r="AG261" t="str">
            <v>EXP.DE CERT.DE CTRL.VEH.OTROS ESTADOS</v>
          </cell>
          <cell r="AH261">
            <v>0</v>
          </cell>
          <cell r="AI261">
            <v>2177032</v>
          </cell>
        </row>
        <row r="262">
          <cell r="A262">
            <v>26305</v>
          </cell>
          <cell r="B262">
            <v>43705</v>
          </cell>
          <cell r="C262" t="str">
            <v>41431-7-005</v>
          </cell>
          <cell r="D262">
            <v>26305</v>
          </cell>
          <cell r="E262">
            <v>263</v>
          </cell>
          <cell r="F262">
            <v>5</v>
          </cell>
          <cell r="G262" t="str">
            <v>EXP.DE CERT.DE DOC.DE CTRL.VEHICULAR</v>
          </cell>
          <cell r="H262">
            <v>0</v>
          </cell>
          <cell r="I262">
            <v>0</v>
          </cell>
          <cell r="J262">
            <v>48412</v>
          </cell>
          <cell r="K262">
            <v>48412</v>
          </cell>
          <cell r="L262">
            <v>0</v>
          </cell>
          <cell r="M262">
            <v>0</v>
          </cell>
          <cell r="N262">
            <v>36218</v>
          </cell>
          <cell r="O262">
            <v>36218</v>
          </cell>
          <cell r="P262">
            <v>0</v>
          </cell>
          <cell r="Q262">
            <v>0</v>
          </cell>
          <cell r="S262">
            <v>0</v>
          </cell>
          <cell r="W262">
            <v>0</v>
          </cell>
          <cell r="X262">
            <v>84630</v>
          </cell>
          <cell r="AA262">
            <v>0</v>
          </cell>
          <cell r="AB262">
            <v>84630</v>
          </cell>
          <cell r="AE262">
            <v>263</v>
          </cell>
          <cell r="AF262">
            <v>5</v>
          </cell>
          <cell r="AG262" t="str">
            <v>EXP.DE CERT.DE DOC.DE CTRL.VEHICULAR</v>
          </cell>
          <cell r="AH262">
            <v>0</v>
          </cell>
          <cell r="AI262">
            <v>84630</v>
          </cell>
        </row>
        <row r="263">
          <cell r="A263">
            <v>26306</v>
          </cell>
          <cell r="B263">
            <v>43743</v>
          </cell>
          <cell r="C263" t="str">
            <v>41431-7-043</v>
          </cell>
          <cell r="D263">
            <v>26306</v>
          </cell>
          <cell r="E263">
            <v>263</v>
          </cell>
          <cell r="F263">
            <v>6</v>
          </cell>
          <cell r="G263" t="str">
            <v>EXPEDICION CONSTANCIA REGISTRO VEHICULAR</v>
          </cell>
          <cell r="H263">
            <v>0</v>
          </cell>
          <cell r="I263">
            <v>0</v>
          </cell>
          <cell r="J263">
            <v>7096710</v>
          </cell>
          <cell r="K263">
            <v>7096710</v>
          </cell>
          <cell r="L263">
            <v>0</v>
          </cell>
          <cell r="M263">
            <v>0</v>
          </cell>
          <cell r="N263">
            <v>8728218</v>
          </cell>
          <cell r="O263">
            <v>8728218</v>
          </cell>
          <cell r="P263">
            <v>0</v>
          </cell>
          <cell r="Q263">
            <v>0</v>
          </cell>
          <cell r="S263">
            <v>0</v>
          </cell>
          <cell r="W263">
            <v>0</v>
          </cell>
          <cell r="X263">
            <v>15824928</v>
          </cell>
          <cell r="AA263">
            <v>0</v>
          </cell>
          <cell r="AB263">
            <v>15824928</v>
          </cell>
          <cell r="AE263">
            <v>263</v>
          </cell>
          <cell r="AF263">
            <v>6</v>
          </cell>
          <cell r="AG263" t="str">
            <v>EXPEDICION CONSTANCIA REGISTRO VEHICULAR</v>
          </cell>
          <cell r="AH263">
            <v>0</v>
          </cell>
          <cell r="AI263">
            <v>15824928</v>
          </cell>
        </row>
        <row r="264">
          <cell r="A264">
            <v>26307</v>
          </cell>
          <cell r="B264">
            <v>43744</v>
          </cell>
          <cell r="C264" t="str">
            <v>41431-7-044</v>
          </cell>
          <cell r="D264">
            <v>26307</v>
          </cell>
          <cell r="E264">
            <v>263</v>
          </cell>
          <cell r="F264">
            <v>7</v>
          </cell>
          <cell r="G264" t="str">
            <v>REPOSICION CONSTANCIA REGISTRO VEHICULAR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W264">
            <v>0</v>
          </cell>
          <cell r="X264">
            <v>0</v>
          </cell>
          <cell r="AA264">
            <v>0</v>
          </cell>
          <cell r="AB264">
            <v>0</v>
          </cell>
          <cell r="AE264">
            <v>263</v>
          </cell>
          <cell r="AF264">
            <v>7</v>
          </cell>
          <cell r="AG264" t="str">
            <v>REPOSICION CONSTANCIA REGISTRO VEHICULAR</v>
          </cell>
          <cell r="AH264">
            <v>0</v>
          </cell>
          <cell r="AI264">
            <v>0</v>
          </cell>
        </row>
        <row r="265">
          <cell r="A265">
            <v>26400</v>
          </cell>
          <cell r="B265">
            <v>43706</v>
          </cell>
          <cell r="C265" t="str">
            <v>41431-7-018</v>
          </cell>
          <cell r="D265">
            <v>26400</v>
          </cell>
          <cell r="E265">
            <v>264</v>
          </cell>
          <cell r="F265">
            <v>0</v>
          </cell>
          <cell r="G265" t="str">
            <v>PLACAS DE CIRCULACION VEHICULAR</v>
          </cell>
          <cell r="H265">
            <v>0</v>
          </cell>
          <cell r="I265">
            <v>0</v>
          </cell>
          <cell r="J265">
            <v>17659205</v>
          </cell>
          <cell r="K265">
            <v>17659205</v>
          </cell>
          <cell r="L265">
            <v>0</v>
          </cell>
          <cell r="M265">
            <v>0</v>
          </cell>
          <cell r="N265">
            <v>14853082</v>
          </cell>
          <cell r="O265">
            <v>14853082</v>
          </cell>
          <cell r="P265">
            <v>0</v>
          </cell>
          <cell r="Q265">
            <v>0</v>
          </cell>
          <cell r="S265">
            <v>0</v>
          </cell>
          <cell r="W265">
            <v>0</v>
          </cell>
          <cell r="X265">
            <v>32512287</v>
          </cell>
          <cell r="AA265">
            <v>0</v>
          </cell>
          <cell r="AB265">
            <v>32512287</v>
          </cell>
          <cell r="AE265">
            <v>264</v>
          </cell>
          <cell r="AF265">
            <v>0</v>
          </cell>
          <cell r="AG265" t="str">
            <v>PLACAS DE CIRCULACION VEHICULAR</v>
          </cell>
          <cell r="AH265">
            <v>0</v>
          </cell>
          <cell r="AI265">
            <v>32512287</v>
          </cell>
        </row>
        <row r="266">
          <cell r="A266">
            <v>26500</v>
          </cell>
          <cell r="B266">
            <v>43707</v>
          </cell>
          <cell r="C266" t="str">
            <v>41431-7-019</v>
          </cell>
          <cell r="D266">
            <v>26500</v>
          </cell>
          <cell r="E266">
            <v>265</v>
          </cell>
          <cell r="F266">
            <v>0</v>
          </cell>
          <cell r="G266" t="str">
            <v>LICENCIAS DE CONDUCIR</v>
          </cell>
          <cell r="H266">
            <v>0</v>
          </cell>
          <cell r="I266">
            <v>0</v>
          </cell>
          <cell r="J266">
            <v>32191630</v>
          </cell>
          <cell r="K266">
            <v>32191630</v>
          </cell>
          <cell r="L266">
            <v>0</v>
          </cell>
          <cell r="M266">
            <v>0</v>
          </cell>
          <cell r="N266">
            <v>29145570</v>
          </cell>
          <cell r="O266">
            <v>29145570</v>
          </cell>
          <cell r="P266">
            <v>0</v>
          </cell>
          <cell r="Q266">
            <v>0</v>
          </cell>
          <cell r="S266">
            <v>0</v>
          </cell>
          <cell r="W266">
            <v>0</v>
          </cell>
          <cell r="X266">
            <v>61337200</v>
          </cell>
          <cell r="AA266">
            <v>0</v>
          </cell>
          <cell r="AB266">
            <v>61337200</v>
          </cell>
          <cell r="AE266">
            <v>265</v>
          </cell>
          <cell r="AF266">
            <v>0</v>
          </cell>
          <cell r="AG266" t="str">
            <v>LICENCIAS DE CONDUCIR</v>
          </cell>
          <cell r="AH266">
            <v>0</v>
          </cell>
          <cell r="AI266">
            <v>61337200</v>
          </cell>
        </row>
        <row r="267">
          <cell r="A267">
            <v>26503</v>
          </cell>
          <cell r="B267">
            <v>43708</v>
          </cell>
          <cell r="C267" t="str">
            <v>41431-7-020</v>
          </cell>
          <cell r="D267">
            <v>26503</v>
          </cell>
          <cell r="E267">
            <v>265</v>
          </cell>
          <cell r="F267">
            <v>3</v>
          </cell>
          <cell r="G267" t="str">
            <v>EXP.DE CERT.DE LICENCIAS DE CONDUCIR</v>
          </cell>
          <cell r="H267">
            <v>0</v>
          </cell>
          <cell r="I267">
            <v>0</v>
          </cell>
          <cell r="J267">
            <v>18928</v>
          </cell>
          <cell r="K267">
            <v>18928</v>
          </cell>
          <cell r="L267">
            <v>0</v>
          </cell>
          <cell r="M267">
            <v>0</v>
          </cell>
          <cell r="N267">
            <v>20020</v>
          </cell>
          <cell r="O267">
            <v>20020</v>
          </cell>
          <cell r="P267">
            <v>0</v>
          </cell>
          <cell r="Q267">
            <v>0</v>
          </cell>
          <cell r="S267">
            <v>0</v>
          </cell>
          <cell r="W267">
            <v>0</v>
          </cell>
          <cell r="X267">
            <v>38948</v>
          </cell>
          <cell r="AA267">
            <v>0</v>
          </cell>
          <cell r="AB267">
            <v>38948</v>
          </cell>
          <cell r="AE267">
            <v>265</v>
          </cell>
          <cell r="AF267">
            <v>3</v>
          </cell>
          <cell r="AG267" t="str">
            <v>EXP.DE CERT.DE LICENCIAS DE CONDUCIR</v>
          </cell>
          <cell r="AH267">
            <v>0</v>
          </cell>
          <cell r="AI267">
            <v>38948</v>
          </cell>
        </row>
        <row r="268">
          <cell r="A268">
            <v>26600</v>
          </cell>
          <cell r="B268">
            <v>43709</v>
          </cell>
          <cell r="C268" t="str">
            <v>41431-7-021</v>
          </cell>
          <cell r="D268">
            <v>26600</v>
          </cell>
          <cell r="E268">
            <v>266</v>
          </cell>
          <cell r="F268">
            <v>0</v>
          </cell>
          <cell r="G268" t="str">
            <v>DUPLICADOS DE LICENCIAS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E268">
            <v>266</v>
          </cell>
          <cell r="AF268">
            <v>0</v>
          </cell>
          <cell r="AG268" t="str">
            <v>DUPLICADOS DE LICENCIAS</v>
          </cell>
          <cell r="AH268">
            <v>0</v>
          </cell>
          <cell r="AI268">
            <v>0</v>
          </cell>
        </row>
        <row r="269">
          <cell r="A269">
            <v>26700</v>
          </cell>
          <cell r="B269">
            <v>43710</v>
          </cell>
          <cell r="C269" t="str">
            <v>41431-7-022</v>
          </cell>
          <cell r="D269">
            <v>26700</v>
          </cell>
          <cell r="E269">
            <v>267</v>
          </cell>
          <cell r="F269">
            <v>0</v>
          </cell>
          <cell r="G269" t="str">
            <v>DUPLICADOS DE TARJETAS DE CIRCULACION</v>
          </cell>
          <cell r="H269">
            <v>0</v>
          </cell>
          <cell r="I269">
            <v>0</v>
          </cell>
          <cell r="J269">
            <v>264143</v>
          </cell>
          <cell r="K269">
            <v>264143</v>
          </cell>
          <cell r="L269">
            <v>0</v>
          </cell>
          <cell r="M269">
            <v>0</v>
          </cell>
          <cell r="N269">
            <v>658240</v>
          </cell>
          <cell r="O269">
            <v>658240</v>
          </cell>
          <cell r="P269">
            <v>0</v>
          </cell>
          <cell r="Q269">
            <v>0</v>
          </cell>
          <cell r="S269">
            <v>0</v>
          </cell>
          <cell r="W269">
            <v>0</v>
          </cell>
          <cell r="X269">
            <v>922383</v>
          </cell>
          <cell r="AA269">
            <v>0</v>
          </cell>
          <cell r="AB269">
            <v>922383</v>
          </cell>
          <cell r="AE269">
            <v>267</v>
          </cell>
          <cell r="AF269">
            <v>0</v>
          </cell>
          <cell r="AG269" t="str">
            <v>DUPLICADOS DE TARJETAS DE CIRCULACION</v>
          </cell>
          <cell r="AH269">
            <v>0</v>
          </cell>
          <cell r="AI269">
            <v>922383</v>
          </cell>
        </row>
        <row r="270">
          <cell r="A270">
            <v>26800</v>
          </cell>
          <cell r="B270">
            <v>43711</v>
          </cell>
          <cell r="C270" t="str">
            <v>41431-7-023</v>
          </cell>
          <cell r="D270">
            <v>26800</v>
          </cell>
          <cell r="E270">
            <v>268</v>
          </cell>
          <cell r="F270">
            <v>0</v>
          </cell>
          <cell r="G270" t="str">
            <v>BAJAS DE VEHICULOS DE MOTOR</v>
          </cell>
          <cell r="H270">
            <v>0</v>
          </cell>
          <cell r="I270">
            <v>0</v>
          </cell>
          <cell r="J270">
            <v>2133260</v>
          </cell>
          <cell r="K270">
            <v>2133260</v>
          </cell>
          <cell r="L270">
            <v>0</v>
          </cell>
          <cell r="M270">
            <v>0</v>
          </cell>
          <cell r="N270">
            <v>2146326</v>
          </cell>
          <cell r="O270">
            <v>2146326</v>
          </cell>
          <cell r="P270">
            <v>0</v>
          </cell>
          <cell r="Q270">
            <v>0</v>
          </cell>
          <cell r="S270">
            <v>0</v>
          </cell>
          <cell r="W270">
            <v>0</v>
          </cell>
          <cell r="X270">
            <v>4279586</v>
          </cell>
          <cell r="AA270">
            <v>0</v>
          </cell>
          <cell r="AB270">
            <v>4279586</v>
          </cell>
          <cell r="AE270">
            <v>268</v>
          </cell>
          <cell r="AF270">
            <v>0</v>
          </cell>
          <cell r="AG270" t="str">
            <v>BAJAS DE VEHICULOS DE MOTOR</v>
          </cell>
          <cell r="AH270">
            <v>0</v>
          </cell>
          <cell r="AI270">
            <v>4279586</v>
          </cell>
        </row>
        <row r="271">
          <cell r="A271">
            <v>26801</v>
          </cell>
          <cell r="B271">
            <v>43745</v>
          </cell>
          <cell r="C271" t="str">
            <v>41431-7-045</v>
          </cell>
          <cell r="D271">
            <v>26801</v>
          </cell>
          <cell r="E271">
            <v>268</v>
          </cell>
          <cell r="F271">
            <v>1</v>
          </cell>
          <cell r="G271" t="str">
            <v>SUBSIDIO BAJA VEHICULO DE MOTOR POR ROBO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E271">
            <v>268</v>
          </cell>
          <cell r="AF271">
            <v>1</v>
          </cell>
          <cell r="AG271" t="str">
            <v>SUBSIDIO BAJA VEHICULO DE MOTOR POR ROBO</v>
          </cell>
          <cell r="AH271">
            <v>0</v>
          </cell>
          <cell r="AI271">
            <v>0</v>
          </cell>
        </row>
        <row r="272">
          <cell r="A272">
            <v>26802</v>
          </cell>
          <cell r="B272">
            <v>43748</v>
          </cell>
          <cell r="C272" t="str">
            <v>41431-7-047</v>
          </cell>
          <cell r="D272">
            <v>26802</v>
          </cell>
          <cell r="E272">
            <v>268</v>
          </cell>
          <cell r="F272">
            <v>2</v>
          </cell>
          <cell r="G272" t="str">
            <v>SUBSIDIO BAJA POR PERDIDA</v>
          </cell>
          <cell r="H272">
            <v>0</v>
          </cell>
          <cell r="I272">
            <v>0</v>
          </cell>
          <cell r="J272">
            <v>-406682</v>
          </cell>
          <cell r="K272">
            <v>-406682</v>
          </cell>
          <cell r="L272">
            <v>0</v>
          </cell>
          <cell r="M272">
            <v>0</v>
          </cell>
          <cell r="N272">
            <v>-436800</v>
          </cell>
          <cell r="O272">
            <v>-436800</v>
          </cell>
          <cell r="P272">
            <v>0</v>
          </cell>
          <cell r="Q272">
            <v>0</v>
          </cell>
          <cell r="S272">
            <v>0</v>
          </cell>
          <cell r="W272">
            <v>0</v>
          </cell>
          <cell r="X272">
            <v>-843482</v>
          </cell>
          <cell r="AA272">
            <v>0</v>
          </cell>
          <cell r="AB272">
            <v>-843482</v>
          </cell>
          <cell r="AE272">
            <v>268</v>
          </cell>
          <cell r="AF272">
            <v>2</v>
          </cell>
          <cell r="AG272" t="str">
            <v>SUBSIDIO BAJA POR PERDIDA</v>
          </cell>
          <cell r="AH272">
            <v>0</v>
          </cell>
          <cell r="AI272">
            <v>-843482</v>
          </cell>
        </row>
        <row r="273">
          <cell r="A273">
            <v>26901</v>
          </cell>
          <cell r="B273">
            <v>45301</v>
          </cell>
          <cell r="C273" t="str">
            <v>41441-3-001</v>
          </cell>
          <cell r="D273">
            <v>26901</v>
          </cell>
          <cell r="E273">
            <v>269</v>
          </cell>
          <cell r="F273">
            <v>1</v>
          </cell>
          <cell r="G273" t="str">
            <v>MULTAS DE CONTROL VEHICULAR</v>
          </cell>
          <cell r="H273">
            <v>0</v>
          </cell>
          <cell r="I273">
            <v>0</v>
          </cell>
          <cell r="J273">
            <v>5960</v>
          </cell>
          <cell r="K273">
            <v>5960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W273">
            <v>0</v>
          </cell>
          <cell r="X273">
            <v>5960</v>
          </cell>
          <cell r="AA273">
            <v>0</v>
          </cell>
          <cell r="AB273">
            <v>5960</v>
          </cell>
          <cell r="AE273">
            <v>269</v>
          </cell>
          <cell r="AF273">
            <v>1</v>
          </cell>
          <cell r="AG273" t="str">
            <v>MULTAS DE CONTROL VEHICULAR</v>
          </cell>
          <cell r="AH273">
            <v>0</v>
          </cell>
          <cell r="AI273">
            <v>5960</v>
          </cell>
        </row>
        <row r="274">
          <cell r="A274">
            <v>26902</v>
          </cell>
          <cell r="B274">
            <v>61940</v>
          </cell>
          <cell r="C274" t="str">
            <v>41691-3-003</v>
          </cell>
          <cell r="D274">
            <v>26902</v>
          </cell>
          <cell r="E274">
            <v>269</v>
          </cell>
          <cell r="F274">
            <v>2</v>
          </cell>
          <cell r="G274" t="str">
            <v>INTERESES POR CONVENIO CONTROL VEHICULAR</v>
          </cell>
          <cell r="H274">
            <v>0</v>
          </cell>
          <cell r="I274">
            <v>0</v>
          </cell>
          <cell r="J274">
            <v>3225152.74</v>
          </cell>
          <cell r="K274">
            <v>3225152.74</v>
          </cell>
          <cell r="L274">
            <v>0</v>
          </cell>
          <cell r="M274">
            <v>0</v>
          </cell>
          <cell r="N274">
            <v>2657639.8199999998</v>
          </cell>
          <cell r="O274">
            <v>2657639.8199999998</v>
          </cell>
          <cell r="P274">
            <v>0</v>
          </cell>
          <cell r="Q274">
            <v>0</v>
          </cell>
          <cell r="S274">
            <v>0</v>
          </cell>
          <cell r="W274">
            <v>0</v>
          </cell>
          <cell r="X274">
            <v>5882792.5600000005</v>
          </cell>
          <cell r="AA274">
            <v>0</v>
          </cell>
          <cell r="AB274">
            <v>5882792.5599999996</v>
          </cell>
          <cell r="AE274">
            <v>269</v>
          </cell>
          <cell r="AF274">
            <v>2</v>
          </cell>
          <cell r="AG274" t="str">
            <v>INTERESES POR CONVENIO CONTROL VEHICULAR</v>
          </cell>
          <cell r="AH274">
            <v>0</v>
          </cell>
          <cell r="AI274">
            <v>5882792.5599999996</v>
          </cell>
        </row>
        <row r="275">
          <cell r="A275">
            <v>26903</v>
          </cell>
          <cell r="B275">
            <v>45303</v>
          </cell>
          <cell r="C275" t="str">
            <v>41441-3-003</v>
          </cell>
          <cell r="D275">
            <v>26903</v>
          </cell>
          <cell r="E275">
            <v>269</v>
          </cell>
          <cell r="F275">
            <v>3</v>
          </cell>
          <cell r="G275" t="str">
            <v>SANCIONES POR CANJE DE PLACAS EXTEMP</v>
          </cell>
          <cell r="H275">
            <v>0</v>
          </cell>
          <cell r="I275">
            <v>0</v>
          </cell>
          <cell r="J275">
            <v>6383251</v>
          </cell>
          <cell r="K275">
            <v>6383251</v>
          </cell>
          <cell r="L275">
            <v>0</v>
          </cell>
          <cell r="M275">
            <v>0</v>
          </cell>
          <cell r="N275">
            <v>4108377</v>
          </cell>
          <cell r="O275">
            <v>4108377</v>
          </cell>
          <cell r="P275">
            <v>0</v>
          </cell>
          <cell r="Q275">
            <v>0</v>
          </cell>
          <cell r="S275">
            <v>0</v>
          </cell>
          <cell r="W275">
            <v>0</v>
          </cell>
          <cell r="X275">
            <v>10491628</v>
          </cell>
          <cell r="AA275">
            <v>0</v>
          </cell>
          <cell r="AB275">
            <v>10491628</v>
          </cell>
          <cell r="AE275">
            <v>269</v>
          </cell>
          <cell r="AF275">
            <v>3</v>
          </cell>
          <cell r="AG275" t="str">
            <v>SANCIONES POR CANJE DE PLACAS EXTEMP</v>
          </cell>
          <cell r="AH275">
            <v>0</v>
          </cell>
          <cell r="AI275">
            <v>10491628</v>
          </cell>
        </row>
        <row r="276">
          <cell r="A276">
            <v>26904</v>
          </cell>
          <cell r="B276">
            <v>45304</v>
          </cell>
          <cell r="C276" t="str">
            <v>41441-3-004</v>
          </cell>
          <cell r="D276">
            <v>26904</v>
          </cell>
          <cell r="E276">
            <v>269</v>
          </cell>
          <cell r="F276">
            <v>4</v>
          </cell>
          <cell r="G276" t="str">
            <v>SAN.DE DER.DE CONTROL VEHICULAR PTE.AÑO</v>
          </cell>
          <cell r="H276">
            <v>0</v>
          </cell>
          <cell r="I276">
            <v>0</v>
          </cell>
          <cell r="J276">
            <v>2436</v>
          </cell>
          <cell r="K276">
            <v>2436</v>
          </cell>
          <cell r="L276">
            <v>0</v>
          </cell>
          <cell r="M276">
            <v>0</v>
          </cell>
          <cell r="N276">
            <v>8975832</v>
          </cell>
          <cell r="O276">
            <v>8975832</v>
          </cell>
          <cell r="P276">
            <v>0</v>
          </cell>
          <cell r="Q276">
            <v>0</v>
          </cell>
          <cell r="S276">
            <v>0</v>
          </cell>
          <cell r="W276">
            <v>0</v>
          </cell>
          <cell r="X276">
            <v>8978268</v>
          </cell>
          <cell r="AA276">
            <v>0</v>
          </cell>
          <cell r="AB276">
            <v>8978268</v>
          </cell>
          <cell r="AE276">
            <v>269</v>
          </cell>
          <cell r="AF276">
            <v>4</v>
          </cell>
          <cell r="AG276" t="str">
            <v>SAN.DE DER.DE CONTROL VEHICULAR PTE.AÑO</v>
          </cell>
          <cell r="AH276">
            <v>0</v>
          </cell>
          <cell r="AI276">
            <v>8978268</v>
          </cell>
        </row>
        <row r="277">
          <cell r="A277">
            <v>26905</v>
          </cell>
          <cell r="B277">
            <v>45305</v>
          </cell>
          <cell r="C277" t="str">
            <v>41441-3-005</v>
          </cell>
          <cell r="D277">
            <v>26905</v>
          </cell>
          <cell r="E277">
            <v>269</v>
          </cell>
          <cell r="F277">
            <v>5</v>
          </cell>
          <cell r="G277" t="str">
            <v>SAN.DE DER.DE CONTROL VEHICULAR REZAGO</v>
          </cell>
          <cell r="H277">
            <v>0</v>
          </cell>
          <cell r="I277">
            <v>0</v>
          </cell>
          <cell r="J277">
            <v>6575449.6699999999</v>
          </cell>
          <cell r="K277">
            <v>6575449.6699999999</v>
          </cell>
          <cell r="L277">
            <v>0</v>
          </cell>
          <cell r="M277">
            <v>0</v>
          </cell>
          <cell r="N277">
            <v>5126896.12</v>
          </cell>
          <cell r="O277">
            <v>5126896.12</v>
          </cell>
          <cell r="P277">
            <v>0</v>
          </cell>
          <cell r="Q277">
            <v>0</v>
          </cell>
          <cell r="S277">
            <v>0</v>
          </cell>
          <cell r="W277">
            <v>0</v>
          </cell>
          <cell r="X277">
            <v>11702345.789999999</v>
          </cell>
          <cell r="AA277">
            <v>0</v>
          </cell>
          <cell r="AB277">
            <v>11702345.789999999</v>
          </cell>
          <cell r="AE277">
            <v>269</v>
          </cell>
          <cell r="AF277">
            <v>5</v>
          </cell>
          <cell r="AG277" t="str">
            <v>SAN.DE DER.DE CONTROL VEHICULAR REZAGO</v>
          </cell>
          <cell r="AH277">
            <v>0</v>
          </cell>
          <cell r="AI277">
            <v>11702345.789999999</v>
          </cell>
        </row>
        <row r="278">
          <cell r="A278">
            <v>26906</v>
          </cell>
          <cell r="B278">
            <v>43712</v>
          </cell>
          <cell r="C278" t="str">
            <v>41431-7-024</v>
          </cell>
          <cell r="D278">
            <v>26906</v>
          </cell>
          <cell r="E278">
            <v>269</v>
          </cell>
          <cell r="F278">
            <v>6</v>
          </cell>
          <cell r="G278" t="str">
            <v>10% INFRACC.DE TRANSITO AREA METR.</v>
          </cell>
          <cell r="H278">
            <v>0</v>
          </cell>
          <cell r="I278">
            <v>0</v>
          </cell>
          <cell r="J278">
            <v>7992680.4699999997</v>
          </cell>
          <cell r="K278">
            <v>7992680.4699999997</v>
          </cell>
          <cell r="L278">
            <v>0</v>
          </cell>
          <cell r="M278">
            <v>0</v>
          </cell>
          <cell r="N278">
            <v>3804316.54</v>
          </cell>
          <cell r="O278">
            <v>3804316.54</v>
          </cell>
          <cell r="P278">
            <v>0</v>
          </cell>
          <cell r="Q278">
            <v>0</v>
          </cell>
          <cell r="S278">
            <v>0</v>
          </cell>
          <cell r="W278">
            <v>0</v>
          </cell>
          <cell r="X278">
            <v>11796997.01</v>
          </cell>
          <cell r="AA278">
            <v>0</v>
          </cell>
          <cell r="AB278">
            <v>11796997.01</v>
          </cell>
          <cell r="AE278">
            <v>269</v>
          </cell>
          <cell r="AF278">
            <v>6</v>
          </cell>
          <cell r="AG278" t="str">
            <v>10% INFRACC.DE TRANSITO AREA METR.</v>
          </cell>
          <cell r="AH278">
            <v>0</v>
          </cell>
          <cell r="AI278">
            <v>11796997.01</v>
          </cell>
        </row>
        <row r="279">
          <cell r="A279">
            <v>26907</v>
          </cell>
          <cell r="B279">
            <v>43713</v>
          </cell>
          <cell r="C279" t="str">
            <v>41431-7-025</v>
          </cell>
          <cell r="D279">
            <v>26907</v>
          </cell>
          <cell r="E279">
            <v>269</v>
          </cell>
          <cell r="F279">
            <v>7</v>
          </cell>
          <cell r="G279" t="str">
            <v>EXDECENTE PAGOS CONTROL VEHICULAR</v>
          </cell>
          <cell r="H279">
            <v>0</v>
          </cell>
          <cell r="I279">
            <v>0</v>
          </cell>
          <cell r="J279">
            <v>237679.19</v>
          </cell>
          <cell r="K279">
            <v>237679.19</v>
          </cell>
          <cell r="L279">
            <v>0</v>
          </cell>
          <cell r="M279">
            <v>0</v>
          </cell>
          <cell r="N279">
            <v>241877.35</v>
          </cell>
          <cell r="O279">
            <v>241877.35</v>
          </cell>
          <cell r="P279">
            <v>0</v>
          </cell>
          <cell r="Q279">
            <v>0</v>
          </cell>
          <cell r="S279">
            <v>0</v>
          </cell>
          <cell r="W279">
            <v>0</v>
          </cell>
          <cell r="X279">
            <v>479556.54000000004</v>
          </cell>
          <cell r="AA279">
            <v>0</v>
          </cell>
          <cell r="AB279">
            <v>479556.54</v>
          </cell>
          <cell r="AE279">
            <v>269</v>
          </cell>
          <cell r="AF279">
            <v>7</v>
          </cell>
          <cell r="AG279" t="str">
            <v>EXDECENTE PAGOS CONTROL VEHICULAR</v>
          </cell>
          <cell r="AH279">
            <v>0</v>
          </cell>
          <cell r="AI279">
            <v>479556.54</v>
          </cell>
        </row>
        <row r="280">
          <cell r="A280">
            <v>26908</v>
          </cell>
          <cell r="B280">
            <v>45306</v>
          </cell>
          <cell r="C280" t="str">
            <v>41441-3-006</v>
          </cell>
          <cell r="D280">
            <v>26908</v>
          </cell>
          <cell r="E280">
            <v>269</v>
          </cell>
          <cell r="F280">
            <v>8</v>
          </cell>
          <cell r="G280" t="str">
            <v>RECARGOS CONVENIO CONTROL VEHICULAR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W280">
            <v>0</v>
          </cell>
          <cell r="X280">
            <v>0</v>
          </cell>
          <cell r="AA280">
            <v>0</v>
          </cell>
          <cell r="AB280">
            <v>0</v>
          </cell>
          <cell r="AE280">
            <v>269</v>
          </cell>
          <cell r="AF280">
            <v>8</v>
          </cell>
          <cell r="AG280" t="str">
            <v>RECARGOS CONVENIO CONTROL VEHICULAR</v>
          </cell>
          <cell r="AH280">
            <v>0</v>
          </cell>
          <cell r="AI280">
            <v>0</v>
          </cell>
        </row>
        <row r="281">
          <cell r="A281">
            <v>26909</v>
          </cell>
          <cell r="B281">
            <v>45307</v>
          </cell>
          <cell r="C281" t="str">
            <v>41441-3-007</v>
          </cell>
          <cell r="D281">
            <v>26909</v>
          </cell>
          <cell r="E281">
            <v>269</v>
          </cell>
          <cell r="F281">
            <v>9</v>
          </cell>
          <cell r="G281" t="str">
            <v>GASTOS DE EJECUCION CONV.CONTROL VEH.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W281">
            <v>0</v>
          </cell>
          <cell r="X281">
            <v>0</v>
          </cell>
          <cell r="AA281">
            <v>0</v>
          </cell>
          <cell r="AB281">
            <v>0</v>
          </cell>
          <cell r="AE281">
            <v>269</v>
          </cell>
          <cell r="AF281">
            <v>9</v>
          </cell>
          <cell r="AG281" t="str">
            <v>GASTOS DE EJECUCION CONV.CONTROL VEH.</v>
          </cell>
          <cell r="AH281">
            <v>0</v>
          </cell>
          <cell r="AI281">
            <v>0</v>
          </cell>
        </row>
        <row r="282">
          <cell r="A282">
            <v>26910</v>
          </cell>
          <cell r="B282">
            <v>43714</v>
          </cell>
          <cell r="C282" t="str">
            <v>41431-7-026</v>
          </cell>
          <cell r="D282">
            <v>26910</v>
          </cell>
          <cell r="E282">
            <v>269</v>
          </cell>
          <cell r="F282">
            <v>10</v>
          </cell>
          <cell r="G282" t="str">
            <v>QUALITAS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W282">
            <v>0</v>
          </cell>
          <cell r="X282">
            <v>0</v>
          </cell>
          <cell r="AA282">
            <v>0</v>
          </cell>
          <cell r="AB282">
            <v>0</v>
          </cell>
          <cell r="AE282">
            <v>269</v>
          </cell>
          <cell r="AF282">
            <v>10</v>
          </cell>
          <cell r="AG282" t="str">
            <v>QUALITAS</v>
          </cell>
          <cell r="AH282">
            <v>0</v>
          </cell>
          <cell r="AI282">
            <v>0</v>
          </cell>
        </row>
        <row r="283">
          <cell r="A283">
            <v>26911</v>
          </cell>
          <cell r="B283">
            <v>43715</v>
          </cell>
          <cell r="C283" t="str">
            <v>41431-7-027</v>
          </cell>
          <cell r="D283">
            <v>26911</v>
          </cell>
          <cell r="E283">
            <v>269</v>
          </cell>
          <cell r="F283">
            <v>11</v>
          </cell>
          <cell r="G283" t="str">
            <v>ZURICH SEGUROS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W283">
            <v>0</v>
          </cell>
          <cell r="X283">
            <v>0</v>
          </cell>
          <cell r="AA283">
            <v>0</v>
          </cell>
          <cell r="AB283">
            <v>0</v>
          </cell>
          <cell r="AE283">
            <v>269</v>
          </cell>
          <cell r="AF283">
            <v>11</v>
          </cell>
          <cell r="AG283" t="str">
            <v>ZURICH SEGUROS</v>
          </cell>
          <cell r="AH283">
            <v>0</v>
          </cell>
          <cell r="AI283">
            <v>0</v>
          </cell>
        </row>
        <row r="284">
          <cell r="A284">
            <v>26912</v>
          </cell>
          <cell r="B284">
            <v>43716</v>
          </cell>
          <cell r="C284" t="str">
            <v>41431-7-028</v>
          </cell>
          <cell r="D284">
            <v>26912</v>
          </cell>
          <cell r="E284">
            <v>269</v>
          </cell>
          <cell r="F284">
            <v>12</v>
          </cell>
          <cell r="G284" t="str">
            <v>SEGUROS BANORTE GENERALI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W284">
            <v>0</v>
          </cell>
          <cell r="X284">
            <v>0</v>
          </cell>
          <cell r="AA284">
            <v>0</v>
          </cell>
          <cell r="AB284">
            <v>0</v>
          </cell>
          <cell r="AE284">
            <v>269</v>
          </cell>
          <cell r="AF284">
            <v>12</v>
          </cell>
          <cell r="AG284" t="str">
            <v>SEGUROS BANORTE GENERALI</v>
          </cell>
          <cell r="AH284">
            <v>0</v>
          </cell>
          <cell r="AI284">
            <v>0</v>
          </cell>
        </row>
        <row r="285">
          <cell r="A285">
            <v>26913</v>
          </cell>
          <cell r="B285">
            <v>43717</v>
          </cell>
          <cell r="C285" t="str">
            <v>41431-7-029</v>
          </cell>
          <cell r="D285">
            <v>26913</v>
          </cell>
          <cell r="E285">
            <v>269</v>
          </cell>
          <cell r="F285">
            <v>13</v>
          </cell>
          <cell r="G285" t="str">
            <v>SEGUROS ATLAS, S.A.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W285">
            <v>0</v>
          </cell>
          <cell r="X285">
            <v>0</v>
          </cell>
          <cell r="AA285">
            <v>0</v>
          </cell>
          <cell r="AB285">
            <v>0</v>
          </cell>
          <cell r="AE285">
            <v>269</v>
          </cell>
          <cell r="AF285">
            <v>13</v>
          </cell>
          <cell r="AG285" t="str">
            <v>SEGUROS ATLAS, S.A.</v>
          </cell>
          <cell r="AH285">
            <v>0</v>
          </cell>
          <cell r="AI285">
            <v>0</v>
          </cell>
        </row>
        <row r="286">
          <cell r="A286">
            <v>26914</v>
          </cell>
          <cell r="B286">
            <v>43718</v>
          </cell>
          <cell r="C286" t="str">
            <v>41431-7-030</v>
          </cell>
          <cell r="D286">
            <v>26914</v>
          </cell>
          <cell r="E286">
            <v>269</v>
          </cell>
          <cell r="F286">
            <v>14</v>
          </cell>
          <cell r="G286" t="str">
            <v>SEGUROS AFIRME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W286">
            <v>0</v>
          </cell>
          <cell r="X286">
            <v>0</v>
          </cell>
          <cell r="AA286">
            <v>0</v>
          </cell>
          <cell r="AB286">
            <v>0</v>
          </cell>
          <cell r="AE286">
            <v>269</v>
          </cell>
          <cell r="AF286">
            <v>14</v>
          </cell>
          <cell r="AG286" t="str">
            <v>SEGUROS AFIRME</v>
          </cell>
          <cell r="AH286">
            <v>0</v>
          </cell>
          <cell r="AI286">
            <v>0</v>
          </cell>
        </row>
        <row r="287">
          <cell r="A287">
            <v>26915</v>
          </cell>
          <cell r="B287">
            <v>43719</v>
          </cell>
          <cell r="C287" t="str">
            <v>41431-7-031</v>
          </cell>
          <cell r="D287">
            <v>26915</v>
          </cell>
          <cell r="E287">
            <v>269</v>
          </cell>
          <cell r="F287">
            <v>15</v>
          </cell>
          <cell r="G287" t="str">
            <v>SEGUROS BANCOMER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E287">
            <v>269</v>
          </cell>
          <cell r="AF287">
            <v>15</v>
          </cell>
          <cell r="AG287" t="str">
            <v>SEGUROS BANCOMER</v>
          </cell>
          <cell r="AH287">
            <v>0</v>
          </cell>
          <cell r="AI287">
            <v>0</v>
          </cell>
        </row>
        <row r="288">
          <cell r="A288">
            <v>26916</v>
          </cell>
          <cell r="B288">
            <v>43720</v>
          </cell>
          <cell r="C288" t="str">
            <v>41431-7-032</v>
          </cell>
          <cell r="D288">
            <v>26916</v>
          </cell>
          <cell r="E288">
            <v>269</v>
          </cell>
          <cell r="F288">
            <v>16</v>
          </cell>
          <cell r="G288" t="str">
            <v>10% INFRACC.DE TRANSITO ELECTRONICAS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90.85</v>
          </cell>
          <cell r="O288">
            <v>90.85</v>
          </cell>
          <cell r="P288">
            <v>0</v>
          </cell>
          <cell r="Q288">
            <v>0</v>
          </cell>
          <cell r="S288">
            <v>0</v>
          </cell>
          <cell r="W288">
            <v>0</v>
          </cell>
          <cell r="X288">
            <v>90.85</v>
          </cell>
          <cell r="AA288">
            <v>0</v>
          </cell>
          <cell r="AB288">
            <v>90.85</v>
          </cell>
          <cell r="AE288">
            <v>269</v>
          </cell>
          <cell r="AF288">
            <v>16</v>
          </cell>
          <cell r="AG288" t="str">
            <v>10% INFRACC.DE TRANSITO ELECTRONICAS</v>
          </cell>
          <cell r="AH288">
            <v>0</v>
          </cell>
          <cell r="AI288">
            <v>90.85</v>
          </cell>
        </row>
        <row r="289">
          <cell r="A289">
            <v>26917</v>
          </cell>
          <cell r="B289">
            <v>43721</v>
          </cell>
          <cell r="C289" t="str">
            <v>41431-7-033</v>
          </cell>
          <cell r="D289">
            <v>26917</v>
          </cell>
          <cell r="E289">
            <v>269</v>
          </cell>
          <cell r="F289">
            <v>17</v>
          </cell>
          <cell r="G289" t="str">
            <v>1ER.SORTEO ABRE UNA PTA.A LA SUERTE(REF)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W289">
            <v>0</v>
          </cell>
          <cell r="X289">
            <v>0</v>
          </cell>
          <cell r="AA289">
            <v>0</v>
          </cell>
          <cell r="AB289">
            <v>0</v>
          </cell>
          <cell r="AE289">
            <v>269</v>
          </cell>
          <cell r="AF289">
            <v>17</v>
          </cell>
          <cell r="AG289" t="str">
            <v>1ER.SORTEO ABRE UNA PTA.A LA SUERTE(REF)</v>
          </cell>
          <cell r="AH289">
            <v>0</v>
          </cell>
          <cell r="AI289">
            <v>0</v>
          </cell>
        </row>
        <row r="290">
          <cell r="A290">
            <v>26918</v>
          </cell>
          <cell r="B290">
            <v>43722</v>
          </cell>
          <cell r="C290" t="str">
            <v>41431-7-034</v>
          </cell>
          <cell r="D290">
            <v>26918</v>
          </cell>
          <cell r="E290">
            <v>269</v>
          </cell>
          <cell r="F290">
            <v>18</v>
          </cell>
          <cell r="G290" t="str">
            <v>1ER.SORTEO ABRE UNA PTA.A LA SUERTE(LIC)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W290">
            <v>0</v>
          </cell>
          <cell r="X290">
            <v>0</v>
          </cell>
          <cell r="AA290">
            <v>0</v>
          </cell>
          <cell r="AB290">
            <v>0</v>
          </cell>
          <cell r="AE290">
            <v>269</v>
          </cell>
          <cell r="AF290">
            <v>18</v>
          </cell>
          <cell r="AG290" t="str">
            <v>1ER.SORTEO ABRE UNA PTA.A LA SUERTE(LIC)</v>
          </cell>
          <cell r="AH290">
            <v>0</v>
          </cell>
          <cell r="AI290">
            <v>0</v>
          </cell>
        </row>
        <row r="291">
          <cell r="A291">
            <v>26919</v>
          </cell>
          <cell r="B291">
            <v>43723</v>
          </cell>
          <cell r="C291" t="str">
            <v>41431-7-035</v>
          </cell>
          <cell r="D291">
            <v>26919</v>
          </cell>
          <cell r="E291">
            <v>269</v>
          </cell>
          <cell r="F291">
            <v>19</v>
          </cell>
          <cell r="G291" t="str">
            <v>SERVICIOS DE MENSAJERIA</v>
          </cell>
          <cell r="H291">
            <v>0</v>
          </cell>
          <cell r="I291">
            <v>0</v>
          </cell>
          <cell r="J291">
            <v>4026.28</v>
          </cell>
          <cell r="K291">
            <v>4026.28</v>
          </cell>
          <cell r="L291">
            <v>0</v>
          </cell>
          <cell r="M291">
            <v>0</v>
          </cell>
          <cell r="N291">
            <v>11473.09</v>
          </cell>
          <cell r="O291">
            <v>11473.09</v>
          </cell>
          <cell r="P291">
            <v>0</v>
          </cell>
          <cell r="Q291">
            <v>0</v>
          </cell>
          <cell r="S291">
            <v>0</v>
          </cell>
          <cell r="W291">
            <v>0</v>
          </cell>
          <cell r="X291">
            <v>15499.37</v>
          </cell>
          <cell r="AA291">
            <v>0</v>
          </cell>
          <cell r="AB291">
            <v>15499.37</v>
          </cell>
          <cell r="AE291">
            <v>269</v>
          </cell>
          <cell r="AF291">
            <v>19</v>
          </cell>
          <cell r="AG291" t="str">
            <v>SERVICIOS DE MENSAJERIA</v>
          </cell>
          <cell r="AH291">
            <v>0</v>
          </cell>
          <cell r="AI291">
            <v>15499.37</v>
          </cell>
        </row>
        <row r="292">
          <cell r="A292">
            <v>26920</v>
          </cell>
          <cell r="B292">
            <v>43724</v>
          </cell>
          <cell r="C292" t="str">
            <v>41431-7-036</v>
          </cell>
          <cell r="D292">
            <v>26920</v>
          </cell>
          <cell r="E292">
            <v>269</v>
          </cell>
          <cell r="F292">
            <v>20</v>
          </cell>
          <cell r="G292" t="str">
            <v>DEV.DE ING.POR PAGO DE LO INDEBIDO</v>
          </cell>
          <cell r="H292">
            <v>0</v>
          </cell>
          <cell r="I292">
            <v>0</v>
          </cell>
          <cell r="J292">
            <v>15689.03</v>
          </cell>
          <cell r="K292">
            <v>15689.03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W292">
            <v>0</v>
          </cell>
          <cell r="X292">
            <v>15689.03</v>
          </cell>
          <cell r="AA292">
            <v>0</v>
          </cell>
          <cell r="AB292">
            <v>15689.03</v>
          </cell>
          <cell r="AE292">
            <v>269</v>
          </cell>
          <cell r="AF292">
            <v>20</v>
          </cell>
          <cell r="AG292" t="str">
            <v>DEV.DE ING.POR PAGO DE LO INDEBIDO</v>
          </cell>
          <cell r="AH292">
            <v>0</v>
          </cell>
          <cell r="AI292">
            <v>15689.03</v>
          </cell>
        </row>
        <row r="293">
          <cell r="A293">
            <v>27500</v>
          </cell>
          <cell r="B293">
            <v>43516</v>
          </cell>
          <cell r="C293" t="str">
            <v>41431-5-016</v>
          </cell>
          <cell r="D293">
            <v>27500</v>
          </cell>
          <cell r="E293">
            <v>275</v>
          </cell>
          <cell r="F293">
            <v>0</v>
          </cell>
          <cell r="G293" t="str">
            <v>SUBSIDIO POR REG. PUBLICO DE LA PROP.</v>
          </cell>
          <cell r="H293">
            <v>-250914661.56999999</v>
          </cell>
          <cell r="I293">
            <v>-18355819.399999999</v>
          </cell>
          <cell r="J293">
            <v>-145484960.03</v>
          </cell>
          <cell r="K293">
            <v>-414755441</v>
          </cell>
          <cell r="L293">
            <v>-11016408.970000001</v>
          </cell>
          <cell r="M293">
            <v>-507700075.94999999</v>
          </cell>
          <cell r="N293">
            <v>852801157.79999995</v>
          </cell>
          <cell r="O293">
            <v>334084672.87999994</v>
          </cell>
          <cell r="P293">
            <v>-12882015.279999999</v>
          </cell>
          <cell r="Q293">
            <v>-14428805</v>
          </cell>
          <cell r="S293">
            <v>-27310820.280000001</v>
          </cell>
          <cell r="W293">
            <v>0</v>
          </cell>
          <cell r="X293">
            <v>-107981588.4000001</v>
          </cell>
          <cell r="AA293">
            <v>0</v>
          </cell>
          <cell r="AB293">
            <v>-107981588.40000001</v>
          </cell>
          <cell r="AE293">
            <v>275</v>
          </cell>
          <cell r="AF293">
            <v>0</v>
          </cell>
          <cell r="AG293" t="str">
            <v>SUBSIDIO POR REG. PUBLICO DE LA PROP.</v>
          </cell>
          <cell r="AH293">
            <v>-14428805</v>
          </cell>
          <cell r="AI293">
            <v>-107981588.40000001</v>
          </cell>
        </row>
        <row r="294">
          <cell r="A294">
            <v>27900</v>
          </cell>
          <cell r="B294" t="e">
            <v>#N/A</v>
          </cell>
          <cell r="C294" t="e">
            <v>#N/A</v>
          </cell>
          <cell r="D294">
            <v>27900</v>
          </cell>
          <cell r="E294">
            <v>279</v>
          </cell>
          <cell r="F294">
            <v>0</v>
          </cell>
          <cell r="G294" t="str">
            <v>DEVOLUCIONES DE DERECHOS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  <cell r="W294">
            <v>0</v>
          </cell>
          <cell r="X294">
            <v>0</v>
          </cell>
          <cell r="AA294">
            <v>0</v>
          </cell>
          <cell r="AB294">
            <v>0</v>
          </cell>
          <cell r="AE294">
            <v>279</v>
          </cell>
          <cell r="AF294">
            <v>0</v>
          </cell>
          <cell r="AG294" t="str">
            <v>DEVOLUCIONES DE DERECHOS</v>
          </cell>
          <cell r="AH294">
            <v>0</v>
          </cell>
          <cell r="AI294">
            <v>0</v>
          </cell>
        </row>
        <row r="295">
          <cell r="A295">
            <v>27901</v>
          </cell>
          <cell r="B295">
            <v>43517</v>
          </cell>
          <cell r="C295" t="str">
            <v>41431-5-017</v>
          </cell>
          <cell r="D295">
            <v>27901</v>
          </cell>
          <cell r="E295">
            <v>279</v>
          </cell>
          <cell r="F295">
            <v>1</v>
          </cell>
          <cell r="G295" t="str">
            <v>DEV.REG.PUB. DE LA PROPIEDAD</v>
          </cell>
          <cell r="H295">
            <v>0</v>
          </cell>
          <cell r="I295">
            <v>0</v>
          </cell>
          <cell r="J295">
            <v>-129118</v>
          </cell>
          <cell r="K295">
            <v>-129118</v>
          </cell>
          <cell r="L295">
            <v>0</v>
          </cell>
          <cell r="M295">
            <v>-2270</v>
          </cell>
          <cell r="N295">
            <v>-209786.05</v>
          </cell>
          <cell r="O295">
            <v>-212056.05</v>
          </cell>
          <cell r="P295">
            <v>-7970</v>
          </cell>
          <cell r="Q295">
            <v>-53826</v>
          </cell>
          <cell r="S295">
            <v>-61796</v>
          </cell>
          <cell r="W295">
            <v>0</v>
          </cell>
          <cell r="X295">
            <v>-402970.05</v>
          </cell>
          <cell r="AA295">
            <v>0</v>
          </cell>
          <cell r="AB295">
            <v>-402970.05</v>
          </cell>
          <cell r="AE295">
            <v>279</v>
          </cell>
          <cell r="AF295">
            <v>1</v>
          </cell>
          <cell r="AG295" t="str">
            <v>DEV.REG.PUB. DE LA PROPIEDAD</v>
          </cell>
          <cell r="AH295">
            <v>-53826</v>
          </cell>
          <cell r="AI295">
            <v>-402970.05</v>
          </cell>
        </row>
        <row r="296">
          <cell r="A296">
            <v>27902</v>
          </cell>
          <cell r="B296">
            <v>43245</v>
          </cell>
          <cell r="C296" t="str">
            <v>41431-2-045</v>
          </cell>
          <cell r="D296">
            <v>27902</v>
          </cell>
          <cell r="E296">
            <v>279</v>
          </cell>
          <cell r="F296">
            <v>2</v>
          </cell>
          <cell r="G296" t="str">
            <v>DEV. SERVICIOS DE CATASTRO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S296">
            <v>0</v>
          </cell>
          <cell r="W296">
            <v>0</v>
          </cell>
          <cell r="X296">
            <v>0</v>
          </cell>
          <cell r="AA296">
            <v>0</v>
          </cell>
          <cell r="AB296">
            <v>0</v>
          </cell>
          <cell r="AE296">
            <v>279</v>
          </cell>
          <cell r="AF296">
            <v>2</v>
          </cell>
          <cell r="AG296" t="str">
            <v>DEV. SERVICIOS DE CATASTRO</v>
          </cell>
          <cell r="AH296">
            <v>0</v>
          </cell>
          <cell r="AI296">
            <v>0</v>
          </cell>
        </row>
        <row r="297">
          <cell r="A297">
            <v>27903</v>
          </cell>
          <cell r="B297">
            <v>43725</v>
          </cell>
          <cell r="C297" t="str">
            <v>41431-7-037</v>
          </cell>
          <cell r="D297">
            <v>27903</v>
          </cell>
          <cell r="E297">
            <v>279</v>
          </cell>
          <cell r="F297">
            <v>3</v>
          </cell>
          <cell r="G297" t="str">
            <v>DEV. CONTROL VEHICULAR</v>
          </cell>
          <cell r="H297">
            <v>0</v>
          </cell>
          <cell r="I297">
            <v>0</v>
          </cell>
          <cell r="J297">
            <v>-19530.28</v>
          </cell>
          <cell r="K297">
            <v>-19530.28</v>
          </cell>
          <cell r="L297">
            <v>-863.25</v>
          </cell>
          <cell r="M297">
            <v>-40825.94</v>
          </cell>
          <cell r="N297">
            <v>-35842.949999999997</v>
          </cell>
          <cell r="O297">
            <v>-77532.14</v>
          </cell>
          <cell r="P297">
            <v>-32017.599999999999</v>
          </cell>
          <cell r="Q297">
            <v>-888.67</v>
          </cell>
          <cell r="S297">
            <v>-32906.269999999997</v>
          </cell>
          <cell r="W297">
            <v>0</v>
          </cell>
          <cell r="X297">
            <v>-129968.69</v>
          </cell>
          <cell r="AA297">
            <v>0</v>
          </cell>
          <cell r="AB297">
            <v>-129968.69</v>
          </cell>
          <cell r="AE297">
            <v>279</v>
          </cell>
          <cell r="AF297">
            <v>3</v>
          </cell>
          <cell r="AG297" t="str">
            <v>DEV. CONTROL VEHICULAR</v>
          </cell>
          <cell r="AH297">
            <v>-888.67</v>
          </cell>
          <cell r="AI297">
            <v>-129968.69</v>
          </cell>
        </row>
        <row r="298">
          <cell r="A298">
            <v>27907</v>
          </cell>
          <cell r="B298">
            <v>43421</v>
          </cell>
          <cell r="C298" t="str">
            <v>41431-4-021</v>
          </cell>
          <cell r="D298">
            <v>27907</v>
          </cell>
          <cell r="E298">
            <v>279</v>
          </cell>
          <cell r="F298">
            <v>7</v>
          </cell>
          <cell r="G298" t="str">
            <v>DEVOLUCION SERVICIOS DE REGISTRO CIVIL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W298">
            <v>0</v>
          </cell>
          <cell r="X298">
            <v>0</v>
          </cell>
          <cell r="AA298">
            <v>0</v>
          </cell>
          <cell r="AB298">
            <v>0</v>
          </cell>
          <cell r="AE298">
            <v>279</v>
          </cell>
          <cell r="AF298">
            <v>7</v>
          </cell>
          <cell r="AG298" t="str">
            <v>DEVOLUCION SERVICIOS DE REGISTRO CIVIL</v>
          </cell>
          <cell r="AH298">
            <v>0</v>
          </cell>
          <cell r="AI298">
            <v>0</v>
          </cell>
        </row>
        <row r="299">
          <cell r="A299">
            <v>27910</v>
          </cell>
          <cell r="B299">
            <v>43908</v>
          </cell>
          <cell r="C299" t="str">
            <v>41431-9-008</v>
          </cell>
          <cell r="D299">
            <v>27910</v>
          </cell>
          <cell r="E299">
            <v>279</v>
          </cell>
          <cell r="F299">
            <v>10</v>
          </cell>
          <cell r="G299" t="str">
            <v>ACTUALIZACION E INTERESES DEV.DERECHOS</v>
          </cell>
          <cell r="H299">
            <v>0</v>
          </cell>
          <cell r="I299">
            <v>0</v>
          </cell>
          <cell r="J299">
            <v>-2007.74</v>
          </cell>
          <cell r="K299">
            <v>-2007.74</v>
          </cell>
          <cell r="L299">
            <v>0</v>
          </cell>
          <cell r="M299">
            <v>0</v>
          </cell>
          <cell r="N299">
            <v>-1837.49</v>
          </cell>
          <cell r="O299">
            <v>-1837.49</v>
          </cell>
          <cell r="P299">
            <v>0</v>
          </cell>
          <cell r="Q299">
            <v>-28159.48</v>
          </cell>
          <cell r="S299">
            <v>-28159.48</v>
          </cell>
          <cell r="W299">
            <v>0</v>
          </cell>
          <cell r="X299">
            <v>-32004.710000000003</v>
          </cell>
          <cell r="AA299">
            <v>0</v>
          </cell>
          <cell r="AB299">
            <v>-32004.71</v>
          </cell>
          <cell r="AE299">
            <v>279</v>
          </cell>
          <cell r="AF299">
            <v>10</v>
          </cell>
          <cell r="AG299" t="str">
            <v>ACTUALIZACION E INTERESES DEV.DERECHOS</v>
          </cell>
          <cell r="AH299">
            <v>-28159.48</v>
          </cell>
          <cell r="AI299">
            <v>-32004.71</v>
          </cell>
        </row>
        <row r="300">
          <cell r="A300">
            <v>28001</v>
          </cell>
          <cell r="B300">
            <v>43726</v>
          </cell>
          <cell r="C300" t="str">
            <v>41431-7-006</v>
          </cell>
          <cell r="D300">
            <v>28001</v>
          </cell>
          <cell r="E300">
            <v>280</v>
          </cell>
          <cell r="F300">
            <v>1</v>
          </cell>
          <cell r="G300" t="str">
            <v>SUBSIDIO 10% Y 5%</v>
          </cell>
          <cell r="H300">
            <v>0</v>
          </cell>
          <cell r="I300">
            <v>0</v>
          </cell>
          <cell r="J300">
            <v>-32294195</v>
          </cell>
          <cell r="K300">
            <v>-32294195</v>
          </cell>
          <cell r="L300">
            <v>0</v>
          </cell>
          <cell r="M300">
            <v>0</v>
          </cell>
          <cell r="N300">
            <v>-130647</v>
          </cell>
          <cell r="O300">
            <v>-130647</v>
          </cell>
          <cell r="P300">
            <v>0</v>
          </cell>
          <cell r="Q300">
            <v>0</v>
          </cell>
          <cell r="S300">
            <v>0</v>
          </cell>
          <cell r="W300">
            <v>0</v>
          </cell>
          <cell r="X300">
            <v>-32424842</v>
          </cell>
          <cell r="AA300">
            <v>0</v>
          </cell>
          <cell r="AB300">
            <v>-32424842</v>
          </cell>
          <cell r="AE300">
            <v>280</v>
          </cell>
          <cell r="AF300">
            <v>1</v>
          </cell>
          <cell r="AG300" t="str">
            <v>SUBSIDIO 10% Y 5%</v>
          </cell>
          <cell r="AH300">
            <v>0</v>
          </cell>
          <cell r="AI300">
            <v>-32424842</v>
          </cell>
        </row>
        <row r="301">
          <cell r="A301">
            <v>28002</v>
          </cell>
          <cell r="B301">
            <v>43727</v>
          </cell>
          <cell r="C301" t="str">
            <v>41431-7-007</v>
          </cell>
          <cell r="D301">
            <v>28002</v>
          </cell>
          <cell r="E301">
            <v>280</v>
          </cell>
          <cell r="F301">
            <v>2</v>
          </cell>
          <cell r="G301" t="str">
            <v>SUBSIDIO ANTIGÜEDAD 5 AÑOS</v>
          </cell>
          <cell r="H301">
            <v>0</v>
          </cell>
          <cell r="I301">
            <v>0</v>
          </cell>
          <cell r="J301">
            <v>-70101736</v>
          </cell>
          <cell r="K301">
            <v>-70101736</v>
          </cell>
          <cell r="L301">
            <v>0</v>
          </cell>
          <cell r="M301">
            <v>0</v>
          </cell>
          <cell r="N301">
            <v>-23511215</v>
          </cell>
          <cell r="O301">
            <v>-23511215</v>
          </cell>
          <cell r="P301">
            <v>0</v>
          </cell>
          <cell r="Q301">
            <v>0</v>
          </cell>
          <cell r="S301">
            <v>0</v>
          </cell>
          <cell r="W301">
            <v>0</v>
          </cell>
          <cell r="X301">
            <v>-93612951</v>
          </cell>
          <cell r="AA301">
            <v>0</v>
          </cell>
          <cell r="AB301">
            <v>-93612951</v>
          </cell>
          <cell r="AE301">
            <v>280</v>
          </cell>
          <cell r="AF301">
            <v>2</v>
          </cell>
          <cell r="AG301" t="str">
            <v>SUBSIDIO ANTIGÜEDAD 5 AÑOS</v>
          </cell>
          <cell r="AH301">
            <v>0</v>
          </cell>
          <cell r="AI301">
            <v>-93612951</v>
          </cell>
        </row>
        <row r="302">
          <cell r="A302">
            <v>28003</v>
          </cell>
          <cell r="B302">
            <v>43728</v>
          </cell>
          <cell r="C302" t="str">
            <v>41431-7-008</v>
          </cell>
          <cell r="D302">
            <v>28003</v>
          </cell>
          <cell r="E302">
            <v>280</v>
          </cell>
          <cell r="F302">
            <v>3</v>
          </cell>
          <cell r="G302" t="str">
            <v>SUBSIDIO ANTIGÜEDAD 10 AÑOS</v>
          </cell>
          <cell r="H302">
            <v>0</v>
          </cell>
          <cell r="I302">
            <v>0</v>
          </cell>
          <cell r="J302">
            <v>-205179584</v>
          </cell>
          <cell r="K302">
            <v>-205179584</v>
          </cell>
          <cell r="L302">
            <v>0</v>
          </cell>
          <cell r="M302">
            <v>0</v>
          </cell>
          <cell r="N302">
            <v>-67627268</v>
          </cell>
          <cell r="O302">
            <v>-67627268</v>
          </cell>
          <cell r="P302">
            <v>0</v>
          </cell>
          <cell r="Q302">
            <v>0</v>
          </cell>
          <cell r="S302">
            <v>0</v>
          </cell>
          <cell r="W302">
            <v>0</v>
          </cell>
          <cell r="X302">
            <v>-272806852</v>
          </cell>
          <cell r="AA302">
            <v>0</v>
          </cell>
          <cell r="AB302">
            <v>-272806852</v>
          </cell>
          <cell r="AE302">
            <v>280</v>
          </cell>
          <cell r="AF302">
            <v>3</v>
          </cell>
          <cell r="AG302" t="str">
            <v>SUBSIDIO ANTIGÜEDAD 10 AÑOS</v>
          </cell>
          <cell r="AH302">
            <v>0</v>
          </cell>
          <cell r="AI302">
            <v>-272806852</v>
          </cell>
        </row>
        <row r="303">
          <cell r="A303">
            <v>28004</v>
          </cell>
          <cell r="B303">
            <v>43729</v>
          </cell>
          <cell r="C303" t="str">
            <v>41431-7-009</v>
          </cell>
          <cell r="D303">
            <v>28004</v>
          </cell>
          <cell r="E303">
            <v>280</v>
          </cell>
          <cell r="F303">
            <v>4</v>
          </cell>
          <cell r="G303" t="str">
            <v>SUBSIDIO LAMINAS CONTROL VEHICULAR</v>
          </cell>
          <cell r="H303">
            <v>0</v>
          </cell>
          <cell r="I303">
            <v>0</v>
          </cell>
          <cell r="J303">
            <v>-3627</v>
          </cell>
          <cell r="K303">
            <v>-3627</v>
          </cell>
          <cell r="L303">
            <v>0</v>
          </cell>
          <cell r="M303">
            <v>0</v>
          </cell>
          <cell r="N303">
            <v>-1953</v>
          </cell>
          <cell r="O303">
            <v>-1953</v>
          </cell>
          <cell r="P303">
            <v>0</v>
          </cell>
          <cell r="Q303">
            <v>0</v>
          </cell>
          <cell r="S303">
            <v>0</v>
          </cell>
          <cell r="W303">
            <v>0</v>
          </cell>
          <cell r="X303">
            <v>-5580</v>
          </cell>
          <cell r="AA303">
            <v>0</v>
          </cell>
          <cell r="AB303">
            <v>-5580</v>
          </cell>
          <cell r="AE303">
            <v>280</v>
          </cell>
          <cell r="AF303">
            <v>4</v>
          </cell>
          <cell r="AG303" t="str">
            <v>SUBSIDIO LAMINAS CONTROL VEHICULAR</v>
          </cell>
          <cell r="AH303">
            <v>0</v>
          </cell>
          <cell r="AI303">
            <v>-5580</v>
          </cell>
        </row>
        <row r="304">
          <cell r="A304">
            <v>28005</v>
          </cell>
          <cell r="B304">
            <v>43730</v>
          </cell>
          <cell r="C304" t="str">
            <v>41431-7-010</v>
          </cell>
          <cell r="D304">
            <v>28005</v>
          </cell>
          <cell r="E304">
            <v>280</v>
          </cell>
          <cell r="F304">
            <v>5</v>
          </cell>
          <cell r="G304" t="str">
            <v>SUBSIDIO DERECHOS CONTROL VEHICULAR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W304">
            <v>0</v>
          </cell>
          <cell r="X304">
            <v>0</v>
          </cell>
          <cell r="AA304">
            <v>0</v>
          </cell>
          <cell r="AB304">
            <v>0</v>
          </cell>
          <cell r="AE304">
            <v>280</v>
          </cell>
          <cell r="AF304">
            <v>5</v>
          </cell>
          <cell r="AG304" t="str">
            <v>SUBSIDIO DERECHOS CONTROL VEHICULAR</v>
          </cell>
          <cell r="AH304">
            <v>0</v>
          </cell>
          <cell r="AI304">
            <v>0</v>
          </cell>
        </row>
        <row r="305">
          <cell r="A305">
            <v>28006</v>
          </cell>
          <cell r="B305">
            <v>43731</v>
          </cell>
          <cell r="C305" t="str">
            <v>41431-7-011</v>
          </cell>
          <cell r="D305">
            <v>28006</v>
          </cell>
          <cell r="E305">
            <v>280</v>
          </cell>
          <cell r="F305">
            <v>6</v>
          </cell>
          <cell r="G305" t="str">
            <v>SUBSIDIOS LICENCIAS DE MANEJO</v>
          </cell>
          <cell r="H305">
            <v>0</v>
          </cell>
          <cell r="I305">
            <v>0</v>
          </cell>
          <cell r="J305">
            <v>-59413</v>
          </cell>
          <cell r="K305">
            <v>-59413</v>
          </cell>
          <cell r="L305">
            <v>0</v>
          </cell>
          <cell r="M305">
            <v>0</v>
          </cell>
          <cell r="N305">
            <v>-49268</v>
          </cell>
          <cell r="O305">
            <v>-49268</v>
          </cell>
          <cell r="P305">
            <v>0</v>
          </cell>
          <cell r="Q305">
            <v>0</v>
          </cell>
          <cell r="S305">
            <v>0</v>
          </cell>
          <cell r="W305">
            <v>0</v>
          </cell>
          <cell r="X305">
            <v>-108681</v>
          </cell>
          <cell r="AA305">
            <v>0</v>
          </cell>
          <cell r="AB305">
            <v>-108681</v>
          </cell>
          <cell r="AE305">
            <v>280</v>
          </cell>
          <cell r="AF305">
            <v>6</v>
          </cell>
          <cell r="AG305" t="str">
            <v>SUBSIDIOS LICENCIAS DE MANEJO</v>
          </cell>
          <cell r="AH305">
            <v>0</v>
          </cell>
          <cell r="AI305">
            <v>-108681</v>
          </cell>
        </row>
        <row r="306">
          <cell r="A306">
            <v>28007</v>
          </cell>
          <cell r="B306">
            <v>43732</v>
          </cell>
          <cell r="C306" t="str">
            <v>41431-7-012</v>
          </cell>
          <cell r="D306">
            <v>28007</v>
          </cell>
          <cell r="E306">
            <v>280</v>
          </cell>
          <cell r="F306">
            <v>7</v>
          </cell>
          <cell r="G306" t="str">
            <v>SUB MAT.DE CONT.VEH.A PERS.MAYORES 65AÑO</v>
          </cell>
          <cell r="H306">
            <v>0</v>
          </cell>
          <cell r="I306">
            <v>0</v>
          </cell>
          <cell r="J306">
            <v>-3774614</v>
          </cell>
          <cell r="K306">
            <v>-3774614</v>
          </cell>
          <cell r="L306">
            <v>0</v>
          </cell>
          <cell r="M306">
            <v>0</v>
          </cell>
          <cell r="N306">
            <v>-762521</v>
          </cell>
          <cell r="O306">
            <v>-762521</v>
          </cell>
          <cell r="P306">
            <v>0</v>
          </cell>
          <cell r="Q306">
            <v>0</v>
          </cell>
          <cell r="S306">
            <v>0</v>
          </cell>
          <cell r="W306">
            <v>0</v>
          </cell>
          <cell r="X306">
            <v>-4537135</v>
          </cell>
          <cell r="AA306">
            <v>0</v>
          </cell>
          <cell r="AB306">
            <v>-4537135</v>
          </cell>
          <cell r="AE306">
            <v>280</v>
          </cell>
          <cell r="AF306">
            <v>7</v>
          </cell>
          <cell r="AG306" t="str">
            <v>SUB MAT.DE CONT.VEH.A PERS.MAYORES 65AÑO</v>
          </cell>
          <cell r="AH306">
            <v>0</v>
          </cell>
          <cell r="AI306">
            <v>-4537135</v>
          </cell>
        </row>
        <row r="307">
          <cell r="A307">
            <v>28008</v>
          </cell>
          <cell r="B307">
            <v>43733</v>
          </cell>
          <cell r="C307" t="str">
            <v>41431-7-013</v>
          </cell>
          <cell r="D307">
            <v>28008</v>
          </cell>
          <cell r="E307">
            <v>280</v>
          </cell>
          <cell r="F307">
            <v>8</v>
          </cell>
          <cell r="G307" t="str">
            <v>SUBSIDIO REC.DERECHOS CTRL.VEH.PTE.AÑO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W307">
            <v>0</v>
          </cell>
          <cell r="X307">
            <v>0</v>
          </cell>
          <cell r="AA307">
            <v>0</v>
          </cell>
          <cell r="AB307">
            <v>0</v>
          </cell>
          <cell r="AE307">
            <v>280</v>
          </cell>
          <cell r="AF307">
            <v>8</v>
          </cell>
          <cell r="AG307" t="str">
            <v>SUBSIDIO REC.DERECHOS CTRL.VEH.PTE.AÑO</v>
          </cell>
          <cell r="AH307">
            <v>0</v>
          </cell>
          <cell r="AI307">
            <v>0</v>
          </cell>
        </row>
        <row r="308">
          <cell r="A308">
            <v>28009</v>
          </cell>
          <cell r="B308">
            <v>43734</v>
          </cell>
          <cell r="C308" t="str">
            <v>41431-7-014</v>
          </cell>
          <cell r="D308">
            <v>28009</v>
          </cell>
          <cell r="E308">
            <v>280</v>
          </cell>
          <cell r="F308">
            <v>9</v>
          </cell>
          <cell r="G308" t="str">
            <v>SUBSIDIO BAJAS VEH MOTOR PRODIAT 100%</v>
          </cell>
          <cell r="H308">
            <v>0</v>
          </cell>
          <cell r="I308">
            <v>0</v>
          </cell>
          <cell r="J308">
            <v>-206878</v>
          </cell>
          <cell r="K308">
            <v>-206878</v>
          </cell>
          <cell r="L308">
            <v>0</v>
          </cell>
          <cell r="M308">
            <v>0</v>
          </cell>
          <cell r="N308">
            <v>-182364</v>
          </cell>
          <cell r="O308">
            <v>-182364</v>
          </cell>
          <cell r="P308">
            <v>0</v>
          </cell>
          <cell r="Q308">
            <v>0</v>
          </cell>
          <cell r="S308">
            <v>0</v>
          </cell>
          <cell r="W308">
            <v>0</v>
          </cell>
          <cell r="X308">
            <v>-389242</v>
          </cell>
          <cell r="AA308">
            <v>0</v>
          </cell>
          <cell r="AB308">
            <v>-389242</v>
          </cell>
          <cell r="AE308">
            <v>280</v>
          </cell>
          <cell r="AF308">
            <v>9</v>
          </cell>
          <cell r="AG308" t="str">
            <v>SUBSIDIO BAJAS VEH MOTOR PRODIAT 100%</v>
          </cell>
          <cell r="AH308">
            <v>0</v>
          </cell>
          <cell r="AI308">
            <v>-389242</v>
          </cell>
        </row>
        <row r="309">
          <cell r="A309">
            <v>28010</v>
          </cell>
          <cell r="B309">
            <v>45302</v>
          </cell>
          <cell r="C309" t="str">
            <v>41441-3-002</v>
          </cell>
          <cell r="D309">
            <v>28010</v>
          </cell>
          <cell r="E309">
            <v>280</v>
          </cell>
          <cell r="F309">
            <v>10</v>
          </cell>
          <cell r="G309" t="str">
            <v>SUB.SANCIONES REFRENDO VEH.PRODIAT 100%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W309">
            <v>0</v>
          </cell>
          <cell r="X309">
            <v>0</v>
          </cell>
          <cell r="AA309">
            <v>0</v>
          </cell>
          <cell r="AB309">
            <v>0</v>
          </cell>
          <cell r="AE309">
            <v>280</v>
          </cell>
          <cell r="AF309">
            <v>10</v>
          </cell>
          <cell r="AG309" t="str">
            <v>SUB.SANCIONES REFRENDO VEH.PRODIAT 100%</v>
          </cell>
          <cell r="AH309">
            <v>0</v>
          </cell>
          <cell r="AI309">
            <v>0</v>
          </cell>
        </row>
        <row r="310">
          <cell r="A310">
            <v>28011</v>
          </cell>
          <cell r="B310">
            <v>43735</v>
          </cell>
          <cell r="C310" t="str">
            <v>41431-7-015</v>
          </cell>
          <cell r="D310">
            <v>28011</v>
          </cell>
          <cell r="E310">
            <v>280</v>
          </cell>
          <cell r="F310">
            <v>11</v>
          </cell>
          <cell r="G310" t="str">
            <v>SUB.INSC.Y REF.VEH.PTE.AÑO PRODIAT 100%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W310">
            <v>0</v>
          </cell>
          <cell r="X310">
            <v>0</v>
          </cell>
          <cell r="AA310">
            <v>0</v>
          </cell>
          <cell r="AB310">
            <v>0</v>
          </cell>
          <cell r="AE310">
            <v>280</v>
          </cell>
          <cell r="AF310">
            <v>11</v>
          </cell>
          <cell r="AG310" t="str">
            <v>SUB.INSC.Y REF.VEH.PTE.AÑO PRODIAT 100%</v>
          </cell>
          <cell r="AH310">
            <v>0</v>
          </cell>
          <cell r="AI310">
            <v>0</v>
          </cell>
        </row>
        <row r="311">
          <cell r="A311">
            <v>28012</v>
          </cell>
          <cell r="B311">
            <v>43736</v>
          </cell>
          <cell r="C311" t="str">
            <v>41431-7-016</v>
          </cell>
          <cell r="D311">
            <v>28012</v>
          </cell>
          <cell r="E311">
            <v>280</v>
          </cell>
          <cell r="F311">
            <v>12</v>
          </cell>
          <cell r="G311" t="str">
            <v>SUBSIDIO INSC.Y REF.VEH.REZ.PRODIAT 50%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W311">
            <v>0</v>
          </cell>
          <cell r="X311">
            <v>0</v>
          </cell>
          <cell r="AA311">
            <v>0</v>
          </cell>
          <cell r="AB311">
            <v>0</v>
          </cell>
          <cell r="AE311">
            <v>280</v>
          </cell>
          <cell r="AF311">
            <v>12</v>
          </cell>
          <cell r="AG311" t="str">
            <v>SUBSIDIO INSC.Y REF.VEH.REZ.PRODIAT 50%</v>
          </cell>
          <cell r="AH311">
            <v>0</v>
          </cell>
          <cell r="AI311">
            <v>0</v>
          </cell>
        </row>
        <row r="312">
          <cell r="A312">
            <v>28013</v>
          </cell>
          <cell r="B312">
            <v>43737</v>
          </cell>
          <cell r="C312" t="str">
            <v>41431-7-017</v>
          </cell>
          <cell r="D312">
            <v>28013</v>
          </cell>
          <cell r="E312">
            <v>280</v>
          </cell>
          <cell r="F312">
            <v>13</v>
          </cell>
          <cell r="G312" t="str">
            <v>SUB.PLACAS CIRCULACION VEH PRODIAT 100%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W312">
            <v>0</v>
          </cell>
          <cell r="X312">
            <v>0</v>
          </cell>
          <cell r="AA312">
            <v>0</v>
          </cell>
          <cell r="AB312">
            <v>0</v>
          </cell>
          <cell r="AE312">
            <v>280</v>
          </cell>
          <cell r="AF312">
            <v>13</v>
          </cell>
          <cell r="AG312" t="str">
            <v>SUB.PLACAS CIRCULACION VEH PRODIAT 100%</v>
          </cell>
          <cell r="AH312">
            <v>0</v>
          </cell>
          <cell r="AI312">
            <v>0</v>
          </cell>
        </row>
        <row r="313">
          <cell r="A313">
            <v>28014</v>
          </cell>
          <cell r="B313">
            <v>43738</v>
          </cell>
          <cell r="C313" t="str">
            <v>41431-7-038</v>
          </cell>
          <cell r="D313">
            <v>28014</v>
          </cell>
          <cell r="E313">
            <v>280</v>
          </cell>
          <cell r="F313">
            <v>14</v>
          </cell>
          <cell r="G313" t="str">
            <v>SUBSIDIO REFRENDO REMOLQUE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W313">
            <v>0</v>
          </cell>
          <cell r="X313">
            <v>0</v>
          </cell>
          <cell r="AA313">
            <v>0</v>
          </cell>
          <cell r="AB313">
            <v>0</v>
          </cell>
          <cell r="AE313">
            <v>280</v>
          </cell>
          <cell r="AF313">
            <v>14</v>
          </cell>
          <cell r="AG313" t="str">
            <v>SUBSIDIO REFRENDO REMOLQUE</v>
          </cell>
          <cell r="AH313">
            <v>0</v>
          </cell>
          <cell r="AI313">
            <v>0</v>
          </cell>
        </row>
        <row r="314">
          <cell r="A314">
            <v>28015</v>
          </cell>
          <cell r="B314">
            <v>43739</v>
          </cell>
          <cell r="C314" t="str">
            <v>41431-7-039</v>
          </cell>
          <cell r="D314">
            <v>28015</v>
          </cell>
          <cell r="E314">
            <v>280</v>
          </cell>
          <cell r="F314">
            <v>15</v>
          </cell>
          <cell r="G314" t="str">
            <v>SUBSIDIO REFRENDO MOTOCICLETA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W314">
            <v>0</v>
          </cell>
          <cell r="X314">
            <v>0</v>
          </cell>
          <cell r="AA314">
            <v>0</v>
          </cell>
          <cell r="AB314">
            <v>0</v>
          </cell>
          <cell r="AE314">
            <v>280</v>
          </cell>
          <cell r="AF314">
            <v>15</v>
          </cell>
          <cell r="AG314" t="str">
            <v>SUBSIDIO REFRENDO MOTOCICLETA</v>
          </cell>
          <cell r="AH314">
            <v>0</v>
          </cell>
          <cell r="AI314">
            <v>0</v>
          </cell>
        </row>
        <row r="315">
          <cell r="A315">
            <v>28016</v>
          </cell>
          <cell r="B315">
            <v>43740</v>
          </cell>
          <cell r="C315" t="str">
            <v>41431-7-040</v>
          </cell>
          <cell r="D315">
            <v>28016</v>
          </cell>
          <cell r="E315">
            <v>280</v>
          </cell>
          <cell r="F315">
            <v>16</v>
          </cell>
          <cell r="G315" t="str">
            <v>SUBSIDIO LAMINAS REMOLQUE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W315">
            <v>0</v>
          </cell>
          <cell r="X315">
            <v>0</v>
          </cell>
          <cell r="AA315">
            <v>0</v>
          </cell>
          <cell r="AB315">
            <v>0</v>
          </cell>
          <cell r="AE315">
            <v>280</v>
          </cell>
          <cell r="AF315">
            <v>16</v>
          </cell>
          <cell r="AG315" t="str">
            <v>SUBSIDIO LAMINAS REMOLQUE</v>
          </cell>
          <cell r="AH315">
            <v>0</v>
          </cell>
          <cell r="AI315">
            <v>0</v>
          </cell>
        </row>
        <row r="316">
          <cell r="A316">
            <v>28017</v>
          </cell>
          <cell r="B316">
            <v>43741</v>
          </cell>
          <cell r="C316" t="str">
            <v>41431-7-041</v>
          </cell>
          <cell r="D316">
            <v>28017</v>
          </cell>
          <cell r="E316">
            <v>280</v>
          </cell>
          <cell r="F316">
            <v>17</v>
          </cell>
          <cell r="G316" t="str">
            <v>SUBSIDIO LAMINAS MOTOCICLETA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W316">
            <v>0</v>
          </cell>
          <cell r="X316">
            <v>0</v>
          </cell>
          <cell r="AA316">
            <v>0</v>
          </cell>
          <cell r="AB316">
            <v>0</v>
          </cell>
          <cell r="AE316">
            <v>280</v>
          </cell>
          <cell r="AF316">
            <v>17</v>
          </cell>
          <cell r="AG316" t="str">
            <v>SUBSIDIO LAMINAS MOTOCICLETA</v>
          </cell>
          <cell r="AH316">
            <v>0</v>
          </cell>
          <cell r="AI316">
            <v>0</v>
          </cell>
        </row>
        <row r="317">
          <cell r="A317">
            <v>28018</v>
          </cell>
          <cell r="B317">
            <v>43742</v>
          </cell>
          <cell r="C317" t="str">
            <v>41431-7-042</v>
          </cell>
          <cell r="D317">
            <v>28018</v>
          </cell>
          <cell r="E317">
            <v>280</v>
          </cell>
          <cell r="F317">
            <v>18</v>
          </cell>
          <cell r="G317" t="str">
            <v>SUBSIDIO CONSTANCIA REGISTRO VEHICULAR</v>
          </cell>
          <cell r="H317">
            <v>0</v>
          </cell>
          <cell r="I317">
            <v>0</v>
          </cell>
          <cell r="J317">
            <v>-3783</v>
          </cell>
          <cell r="K317">
            <v>-3783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W317">
            <v>0</v>
          </cell>
          <cell r="X317">
            <v>-3783</v>
          </cell>
          <cell r="AA317">
            <v>0</v>
          </cell>
          <cell r="AB317">
            <v>-3783</v>
          </cell>
          <cell r="AE317">
            <v>280</v>
          </cell>
          <cell r="AF317">
            <v>18</v>
          </cell>
          <cell r="AG317" t="str">
            <v>SUBSIDIO CONSTANCIA REGISTRO VEHICULAR</v>
          </cell>
          <cell r="AH317">
            <v>0</v>
          </cell>
          <cell r="AI317">
            <v>-3783</v>
          </cell>
        </row>
        <row r="318">
          <cell r="A318">
            <v>28019</v>
          </cell>
          <cell r="B318">
            <v>43746</v>
          </cell>
          <cell r="C318" t="str">
            <v>41431-7-046</v>
          </cell>
          <cell r="D318">
            <v>28019</v>
          </cell>
          <cell r="E318">
            <v>280</v>
          </cell>
          <cell r="F318">
            <v>19</v>
          </cell>
          <cell r="G318" t="str">
            <v>SUBSIDIO REFRENDO POR ROBO</v>
          </cell>
          <cell r="H318">
            <v>0</v>
          </cell>
          <cell r="I318">
            <v>0</v>
          </cell>
          <cell r="J318">
            <v>-283676</v>
          </cell>
          <cell r="K318">
            <v>-283676</v>
          </cell>
          <cell r="L318">
            <v>0</v>
          </cell>
          <cell r="M318">
            <v>0</v>
          </cell>
          <cell r="N318">
            <v>-178892</v>
          </cell>
          <cell r="O318">
            <v>-178892</v>
          </cell>
          <cell r="P318">
            <v>0</v>
          </cell>
          <cell r="Q318">
            <v>0</v>
          </cell>
          <cell r="S318">
            <v>0</v>
          </cell>
          <cell r="W318">
            <v>0</v>
          </cell>
          <cell r="X318">
            <v>-462568</v>
          </cell>
          <cell r="AA318">
            <v>0</v>
          </cell>
          <cell r="AB318">
            <v>-462568</v>
          </cell>
          <cell r="AE318">
            <v>280</v>
          </cell>
          <cell r="AF318">
            <v>19</v>
          </cell>
          <cell r="AG318" t="str">
            <v>SUBSIDIO REFRENDO POR ROBO</v>
          </cell>
          <cell r="AH318">
            <v>0</v>
          </cell>
          <cell r="AI318">
            <v>-462568</v>
          </cell>
        </row>
        <row r="319">
          <cell r="A319">
            <v>28020</v>
          </cell>
          <cell r="B319">
            <v>43747</v>
          </cell>
          <cell r="C319" t="str">
            <v>41431-7-048</v>
          </cell>
          <cell r="E319">
            <v>280</v>
          </cell>
          <cell r="F319">
            <v>20</v>
          </cell>
          <cell r="G319" t="str">
            <v>SUBSIDIO REFRENDO POR PERDIDA</v>
          </cell>
          <cell r="H319">
            <v>0</v>
          </cell>
          <cell r="I319">
            <v>0</v>
          </cell>
          <cell r="J319">
            <v>-787036</v>
          </cell>
          <cell r="K319">
            <v>-787036</v>
          </cell>
          <cell r="L319">
            <v>0</v>
          </cell>
          <cell r="M319">
            <v>0</v>
          </cell>
          <cell r="N319">
            <v>-295892</v>
          </cell>
          <cell r="O319">
            <v>-295892</v>
          </cell>
          <cell r="P319">
            <v>0</v>
          </cell>
          <cell r="Q319">
            <v>0</v>
          </cell>
          <cell r="S319">
            <v>0</v>
          </cell>
          <cell r="W319">
            <v>0</v>
          </cell>
          <cell r="X319">
            <v>-1082928</v>
          </cell>
          <cell r="AA319">
            <v>0</v>
          </cell>
          <cell r="AB319">
            <v>-1082928</v>
          </cell>
          <cell r="AE319">
            <v>280</v>
          </cell>
          <cell r="AF319">
            <v>20</v>
          </cell>
          <cell r="AG319" t="str">
            <v>SUBSIDIO REFRENDO POR PERDIDA</v>
          </cell>
          <cell r="AH319">
            <v>0</v>
          </cell>
          <cell r="AI319">
            <v>-1082928</v>
          </cell>
        </row>
        <row r="320">
          <cell r="A320">
            <v>28021</v>
          </cell>
          <cell r="B320">
            <v>43749</v>
          </cell>
          <cell r="C320" t="str">
            <v>41431-7-049</v>
          </cell>
          <cell r="E320">
            <v>280</v>
          </cell>
          <cell r="F320">
            <v>21</v>
          </cell>
          <cell r="G320" t="str">
            <v>SUBSIDIO PAGO EN BANCO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  <cell r="W320">
            <v>0</v>
          </cell>
          <cell r="X320">
            <v>0</v>
          </cell>
          <cell r="AA320">
            <v>0</v>
          </cell>
          <cell r="AB320">
            <v>0</v>
          </cell>
          <cell r="AE320">
            <v>280</v>
          </cell>
          <cell r="AF320">
            <v>21</v>
          </cell>
          <cell r="AG320" t="str">
            <v>SUBSIDIO PAGO EN BANCO</v>
          </cell>
          <cell r="AH320">
            <v>0</v>
          </cell>
          <cell r="AI320">
            <v>0</v>
          </cell>
        </row>
        <row r="321">
          <cell r="A321">
            <v>28022</v>
          </cell>
          <cell r="B321">
            <v>43750</v>
          </cell>
          <cell r="C321" t="str">
            <v>41431-7-050</v>
          </cell>
          <cell r="E321">
            <v>280</v>
          </cell>
          <cell r="F321">
            <v>22</v>
          </cell>
          <cell r="G321" t="str">
            <v>SUBSIDIO PAGO PORTAL WEB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W321">
            <v>0</v>
          </cell>
          <cell r="X321">
            <v>0</v>
          </cell>
          <cell r="AA321">
            <v>0</v>
          </cell>
          <cell r="AB321">
            <v>0</v>
          </cell>
          <cell r="AE321">
            <v>280</v>
          </cell>
          <cell r="AF321">
            <v>22</v>
          </cell>
          <cell r="AG321" t="str">
            <v>SUBSIDIO PAGO PORTAL WEB</v>
          </cell>
          <cell r="AH321">
            <v>0</v>
          </cell>
          <cell r="AI321">
            <v>0</v>
          </cell>
        </row>
        <row r="322">
          <cell r="A322">
            <v>0</v>
          </cell>
          <cell r="B322" t="e">
            <v>#N/A</v>
          </cell>
          <cell r="C322" t="e">
            <v>#N/A</v>
          </cell>
          <cell r="D322">
            <v>0</v>
          </cell>
          <cell r="G322" t="str">
            <v>TOTAL DERECHOS</v>
          </cell>
          <cell r="H322">
            <v>30741271.390000001</v>
          </cell>
          <cell r="I322">
            <v>47880473.07</v>
          </cell>
          <cell r="J322">
            <v>614372143.01999998</v>
          </cell>
          <cell r="K322">
            <v>692993887.48000002</v>
          </cell>
          <cell r="L322">
            <v>30803878.02</v>
          </cell>
          <cell r="M322">
            <v>42972613.450000003</v>
          </cell>
          <cell r="N322">
            <v>336686265.91000003</v>
          </cell>
          <cell r="O322">
            <v>410462757.38</v>
          </cell>
          <cell r="P322">
            <v>47333302.140000001</v>
          </cell>
          <cell r="Q322">
            <v>43253455.020000003</v>
          </cell>
          <cell r="S322">
            <v>90586757.159999996</v>
          </cell>
          <cell r="W322">
            <v>0</v>
          </cell>
          <cell r="X322">
            <v>1194043402.02</v>
          </cell>
          <cell r="AA322">
            <v>0</v>
          </cell>
          <cell r="AB322">
            <v>1194043402.02</v>
          </cell>
          <cell r="AE322">
            <v>0</v>
          </cell>
          <cell r="AF322">
            <v>0</v>
          </cell>
          <cell r="AG322" t="str">
            <v>TOTAL DERECHOS</v>
          </cell>
          <cell r="AH322">
            <v>43253455.020000003</v>
          </cell>
          <cell r="AI322">
            <v>1194043402.02</v>
          </cell>
        </row>
        <row r="323">
          <cell r="A323">
            <v>0</v>
          </cell>
          <cell r="B323" t="e">
            <v>#N/A</v>
          </cell>
          <cell r="C323" t="e">
            <v>#N/A</v>
          </cell>
          <cell r="D323">
            <v>0</v>
          </cell>
          <cell r="G323" t="str">
            <v>P R O D U C T O S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W323">
            <v>0</v>
          </cell>
          <cell r="X323">
            <v>0</v>
          </cell>
          <cell r="AA323">
            <v>0</v>
          </cell>
          <cell r="AB323">
            <v>0</v>
          </cell>
          <cell r="AE323">
            <v>0</v>
          </cell>
          <cell r="AF323">
            <v>0</v>
          </cell>
          <cell r="AG323" t="str">
            <v>P R O D U C T O S</v>
          </cell>
          <cell r="AH323">
            <v>0</v>
          </cell>
          <cell r="AI323">
            <v>0</v>
          </cell>
        </row>
        <row r="324">
          <cell r="A324">
            <v>30200</v>
          </cell>
          <cell r="B324">
            <v>51901</v>
          </cell>
          <cell r="C324" t="str">
            <v>41591-5-001</v>
          </cell>
          <cell r="D324">
            <v>30200</v>
          </cell>
          <cell r="E324">
            <v>302</v>
          </cell>
          <cell r="F324">
            <v>0</v>
          </cell>
          <cell r="G324" t="str">
            <v>VENTA LEYES E IMPRESOS</v>
          </cell>
          <cell r="H324">
            <v>0</v>
          </cell>
          <cell r="I324">
            <v>560</v>
          </cell>
          <cell r="J324">
            <v>0</v>
          </cell>
          <cell r="K324">
            <v>560</v>
          </cell>
          <cell r="L324">
            <v>0</v>
          </cell>
          <cell r="M324">
            <v>580</v>
          </cell>
          <cell r="N324">
            <v>15503</v>
          </cell>
          <cell r="O324">
            <v>16083</v>
          </cell>
          <cell r="P324">
            <v>2900</v>
          </cell>
          <cell r="Q324">
            <v>-13473</v>
          </cell>
          <cell r="S324">
            <v>-10573</v>
          </cell>
          <cell r="W324">
            <v>0</v>
          </cell>
          <cell r="X324">
            <v>6070</v>
          </cell>
          <cell r="AA324">
            <v>0</v>
          </cell>
          <cell r="AB324">
            <v>6070</v>
          </cell>
          <cell r="AE324">
            <v>302</v>
          </cell>
          <cell r="AF324">
            <v>0</v>
          </cell>
          <cell r="AG324" t="str">
            <v>VENTA LEYES E IMPRESOS</v>
          </cell>
          <cell r="AH324">
            <v>-13473</v>
          </cell>
          <cell r="AI324">
            <v>6070</v>
          </cell>
        </row>
        <row r="325">
          <cell r="A325">
            <v>30201</v>
          </cell>
          <cell r="B325">
            <v>51902</v>
          </cell>
          <cell r="C325" t="str">
            <v>41591-8-003</v>
          </cell>
          <cell r="D325">
            <v>30201</v>
          </cell>
          <cell r="E325">
            <v>302</v>
          </cell>
          <cell r="F325">
            <v>1</v>
          </cell>
          <cell r="G325" t="str">
            <v>VENTA DE IMPRESOS (INFORMATEL)</v>
          </cell>
          <cell r="H325">
            <v>0</v>
          </cell>
          <cell r="I325">
            <v>0</v>
          </cell>
          <cell r="J325">
            <v>9824</v>
          </cell>
          <cell r="K325">
            <v>9824</v>
          </cell>
          <cell r="L325">
            <v>0</v>
          </cell>
          <cell r="M325">
            <v>260</v>
          </cell>
          <cell r="N325">
            <v>0</v>
          </cell>
          <cell r="O325">
            <v>260</v>
          </cell>
          <cell r="P325">
            <v>2580</v>
          </cell>
          <cell r="Q325">
            <v>0</v>
          </cell>
          <cell r="S325">
            <v>2580</v>
          </cell>
          <cell r="W325">
            <v>0</v>
          </cell>
          <cell r="X325">
            <v>12664</v>
          </cell>
          <cell r="AA325">
            <v>0</v>
          </cell>
          <cell r="AB325">
            <v>12664</v>
          </cell>
          <cell r="AE325">
            <v>302</v>
          </cell>
          <cell r="AF325">
            <v>1</v>
          </cell>
          <cell r="AG325" t="str">
            <v>VENTA DE IMPRESOS (INFORMATEL)</v>
          </cell>
          <cell r="AH325">
            <v>0</v>
          </cell>
          <cell r="AI325">
            <v>12664</v>
          </cell>
        </row>
        <row r="326">
          <cell r="A326">
            <v>30300</v>
          </cell>
          <cell r="B326">
            <v>51903</v>
          </cell>
          <cell r="C326" t="str">
            <v>41591-8-002</v>
          </cell>
          <cell r="D326">
            <v>30300</v>
          </cell>
          <cell r="E326">
            <v>303</v>
          </cell>
          <cell r="F326">
            <v>0</v>
          </cell>
          <cell r="G326" t="str">
            <v>VENTA DE IMPRESOS IMPRENTA DEL ESTADO</v>
          </cell>
          <cell r="H326">
            <v>0</v>
          </cell>
          <cell r="I326">
            <v>0</v>
          </cell>
          <cell r="J326">
            <v>33933.879999999997</v>
          </cell>
          <cell r="K326">
            <v>33933.879999999997</v>
          </cell>
          <cell r="L326">
            <v>597</v>
          </cell>
          <cell r="M326">
            <v>6156.44</v>
          </cell>
          <cell r="N326">
            <v>4812.66</v>
          </cell>
          <cell r="O326">
            <v>11566.099999999999</v>
          </cell>
          <cell r="P326">
            <v>7136</v>
          </cell>
          <cell r="Q326">
            <v>22834.400000000001</v>
          </cell>
          <cell r="S326">
            <v>29970.400000000001</v>
          </cell>
          <cell r="W326">
            <v>0</v>
          </cell>
          <cell r="X326">
            <v>75470.38</v>
          </cell>
          <cell r="AA326">
            <v>0</v>
          </cell>
          <cell r="AB326">
            <v>75470.38</v>
          </cell>
          <cell r="AE326">
            <v>303</v>
          </cell>
          <cell r="AF326">
            <v>0</v>
          </cell>
          <cell r="AG326" t="str">
            <v>VENTA DE IMPRESOS IMPRENTA DEL ESTADO</v>
          </cell>
          <cell r="AH326">
            <v>22834.400000000001</v>
          </cell>
          <cell r="AI326">
            <v>75470.38</v>
          </cell>
        </row>
        <row r="327">
          <cell r="A327">
            <v>30500</v>
          </cell>
          <cell r="B327">
            <v>51904</v>
          </cell>
          <cell r="C327" t="str">
            <v>41591-8-001</v>
          </cell>
          <cell r="D327">
            <v>30500</v>
          </cell>
          <cell r="E327">
            <v>305</v>
          </cell>
          <cell r="F327">
            <v>0</v>
          </cell>
          <cell r="G327" t="str">
            <v>SUSCRIPSIONES AL PERIOD OFICIAL DEL EDO</v>
          </cell>
          <cell r="H327">
            <v>4467</v>
          </cell>
          <cell r="I327">
            <v>3370</v>
          </cell>
          <cell r="J327">
            <v>3425</v>
          </cell>
          <cell r="K327">
            <v>11262</v>
          </cell>
          <cell r="L327">
            <v>1603</v>
          </cell>
          <cell r="M327">
            <v>1483</v>
          </cell>
          <cell r="N327">
            <v>2108</v>
          </cell>
          <cell r="O327">
            <v>5194</v>
          </cell>
          <cell r="P327">
            <v>2570</v>
          </cell>
          <cell r="Q327">
            <v>1528</v>
          </cell>
          <cell r="S327">
            <v>4098</v>
          </cell>
          <cell r="W327">
            <v>0</v>
          </cell>
          <cell r="X327">
            <v>20554</v>
          </cell>
          <cell r="AA327">
            <v>0</v>
          </cell>
          <cell r="AB327">
            <v>20554</v>
          </cell>
          <cell r="AE327">
            <v>305</v>
          </cell>
          <cell r="AF327">
            <v>0</v>
          </cell>
          <cell r="AG327" t="str">
            <v>SUSCRIPSIONES AL PERIOD OFICIAL DEL EDO</v>
          </cell>
          <cell r="AH327">
            <v>1528</v>
          </cell>
          <cell r="AI327">
            <v>20554</v>
          </cell>
        </row>
        <row r="328">
          <cell r="A328">
            <v>30600</v>
          </cell>
          <cell r="B328">
            <v>51503</v>
          </cell>
          <cell r="C328" t="str">
            <v>41591-4-003</v>
          </cell>
          <cell r="D328">
            <v>30600</v>
          </cell>
          <cell r="E328">
            <v>306</v>
          </cell>
          <cell r="F328">
            <v>0</v>
          </cell>
          <cell r="G328" t="str">
            <v>VENTA DE PAPELERIA DIVERSA</v>
          </cell>
          <cell r="H328">
            <v>20646</v>
          </cell>
          <cell r="I328">
            <v>35754.5</v>
          </cell>
          <cell r="J328">
            <v>23539</v>
          </cell>
          <cell r="K328">
            <v>79939.5</v>
          </cell>
          <cell r="L328">
            <v>14810</v>
          </cell>
          <cell r="M328">
            <v>20244</v>
          </cell>
          <cell r="N328">
            <v>14600</v>
          </cell>
          <cell r="O328">
            <v>49654</v>
          </cell>
          <cell r="P328">
            <v>15456.5</v>
          </cell>
          <cell r="Q328">
            <v>18483</v>
          </cell>
          <cell r="S328">
            <v>33939.5</v>
          </cell>
          <cell r="W328">
            <v>0</v>
          </cell>
          <cell r="X328">
            <v>163533</v>
          </cell>
          <cell r="AA328">
            <v>0</v>
          </cell>
          <cell r="AB328">
            <v>163533</v>
          </cell>
          <cell r="AE328">
            <v>306</v>
          </cell>
          <cell r="AF328">
            <v>0</v>
          </cell>
          <cell r="AG328" t="str">
            <v>VENTA DE PAPELERIA DIVERSA</v>
          </cell>
          <cell r="AH328">
            <v>18483</v>
          </cell>
          <cell r="AI328">
            <v>163533</v>
          </cell>
        </row>
        <row r="329">
          <cell r="A329">
            <v>30701</v>
          </cell>
          <cell r="B329">
            <v>51101</v>
          </cell>
          <cell r="C329" t="str">
            <v>41591-2-001</v>
          </cell>
          <cell r="D329">
            <v>30701</v>
          </cell>
          <cell r="E329">
            <v>307</v>
          </cell>
          <cell r="F329">
            <v>1</v>
          </cell>
          <cell r="G329" t="str">
            <v>INSERCIONES EN EL BOLETIN JUDICIAL</v>
          </cell>
          <cell r="H329">
            <v>65233</v>
          </cell>
          <cell r="I329">
            <v>58052</v>
          </cell>
          <cell r="J329">
            <v>56148</v>
          </cell>
          <cell r="K329">
            <v>179433</v>
          </cell>
          <cell r="L329">
            <v>53502</v>
          </cell>
          <cell r="M329">
            <v>80719</v>
          </cell>
          <cell r="N329">
            <v>56269</v>
          </cell>
          <cell r="O329">
            <v>190490</v>
          </cell>
          <cell r="P329">
            <v>25469</v>
          </cell>
          <cell r="Q329">
            <v>58546</v>
          </cell>
          <cell r="S329">
            <v>84015</v>
          </cell>
          <cell r="W329">
            <v>0</v>
          </cell>
          <cell r="X329">
            <v>453938</v>
          </cell>
          <cell r="AA329">
            <v>0</v>
          </cell>
          <cell r="AB329">
            <v>453938</v>
          </cell>
          <cell r="AE329">
            <v>307</v>
          </cell>
          <cell r="AF329">
            <v>1</v>
          </cell>
          <cell r="AG329" t="str">
            <v>INSERCIONES EN EL BOLETIN JUDICIAL</v>
          </cell>
          <cell r="AH329">
            <v>58546</v>
          </cell>
          <cell r="AI329">
            <v>453938</v>
          </cell>
        </row>
        <row r="330">
          <cell r="A330">
            <v>30702</v>
          </cell>
          <cell r="B330">
            <v>51102</v>
          </cell>
          <cell r="C330" t="str">
            <v>41591-2-002</v>
          </cell>
          <cell r="D330">
            <v>30702</v>
          </cell>
          <cell r="E330">
            <v>307</v>
          </cell>
          <cell r="F330">
            <v>2</v>
          </cell>
          <cell r="G330" t="str">
            <v>VENTA DEL BOLETIN JUDICIAL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W330">
            <v>0</v>
          </cell>
          <cell r="X330">
            <v>0</v>
          </cell>
          <cell r="AA330">
            <v>0</v>
          </cell>
          <cell r="AB330">
            <v>0</v>
          </cell>
          <cell r="AE330">
            <v>307</v>
          </cell>
          <cell r="AF330">
            <v>2</v>
          </cell>
          <cell r="AG330" t="str">
            <v>VENTA DEL BOLETIN JUDICIAL</v>
          </cell>
          <cell r="AH330">
            <v>0</v>
          </cell>
          <cell r="AI330">
            <v>0</v>
          </cell>
        </row>
        <row r="331">
          <cell r="A331">
            <v>30703</v>
          </cell>
          <cell r="B331">
            <v>51103</v>
          </cell>
          <cell r="C331" t="str">
            <v>41591-2-003</v>
          </cell>
          <cell r="D331">
            <v>30703</v>
          </cell>
          <cell r="E331">
            <v>307</v>
          </cell>
          <cell r="F331">
            <v>3</v>
          </cell>
          <cell r="G331" t="str">
            <v>COPIAS SIMPLES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W331">
            <v>0</v>
          </cell>
          <cell r="X331">
            <v>0</v>
          </cell>
          <cell r="AA331">
            <v>0</v>
          </cell>
          <cell r="AB331">
            <v>0</v>
          </cell>
          <cell r="AE331">
            <v>307</v>
          </cell>
          <cell r="AF331">
            <v>3</v>
          </cell>
          <cell r="AG331" t="str">
            <v>COPIAS SIMPLES</v>
          </cell>
          <cell r="AH331">
            <v>0</v>
          </cell>
          <cell r="AI331">
            <v>0</v>
          </cell>
        </row>
        <row r="332">
          <cell r="A332">
            <v>30801</v>
          </cell>
          <cell r="B332">
            <v>51601</v>
          </cell>
          <cell r="C332" t="str">
            <v>41591-7-001</v>
          </cell>
          <cell r="D332">
            <v>30801</v>
          </cell>
          <cell r="E332">
            <v>308</v>
          </cell>
          <cell r="F332">
            <v>1</v>
          </cell>
          <cell r="G332" t="str">
            <v>BIENES MUEBLES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W332">
            <v>0</v>
          </cell>
          <cell r="X332">
            <v>0</v>
          </cell>
          <cell r="AA332">
            <v>0</v>
          </cell>
          <cell r="AB332">
            <v>0</v>
          </cell>
          <cell r="AE332">
            <v>308</v>
          </cell>
          <cell r="AF332">
            <v>1</v>
          </cell>
          <cell r="AG332" t="str">
            <v>RESULTADO EN VENTA DE BIENES MUEBLES</v>
          </cell>
          <cell r="AH332">
            <v>0</v>
          </cell>
          <cell r="AI332">
            <v>0</v>
          </cell>
        </row>
        <row r="333">
          <cell r="A333">
            <v>30802</v>
          </cell>
          <cell r="B333">
            <v>51602</v>
          </cell>
          <cell r="C333" t="str">
            <v>41591-7-002</v>
          </cell>
          <cell r="D333">
            <v>30802</v>
          </cell>
          <cell r="E333">
            <v>308</v>
          </cell>
          <cell r="F333">
            <v>2</v>
          </cell>
          <cell r="G333" t="str">
            <v>BIENES INMUEBLES</v>
          </cell>
          <cell r="H333">
            <v>0</v>
          </cell>
          <cell r="I333">
            <v>0</v>
          </cell>
          <cell r="J333">
            <v>2717284.96</v>
          </cell>
          <cell r="K333">
            <v>2717284.96</v>
          </cell>
          <cell r="L333">
            <v>0</v>
          </cell>
          <cell r="M333">
            <v>4861380.4800000004</v>
          </cell>
          <cell r="N333">
            <v>0</v>
          </cell>
          <cell r="O333">
            <v>4861380.4800000004</v>
          </cell>
          <cell r="P333">
            <v>0</v>
          </cell>
          <cell r="Q333">
            <v>26400</v>
          </cell>
          <cell r="S333">
            <v>26400</v>
          </cell>
          <cell r="W333">
            <v>0</v>
          </cell>
          <cell r="X333">
            <v>7605065.4400000004</v>
          </cell>
          <cell r="AA333">
            <v>0</v>
          </cell>
          <cell r="AB333">
            <v>7605065.4400000004</v>
          </cell>
          <cell r="AE333">
            <v>308</v>
          </cell>
          <cell r="AF333">
            <v>2</v>
          </cell>
          <cell r="AG333" t="str">
            <v>RESULTADO EN VENTA DE BIENES INMUEBLES</v>
          </cell>
          <cell r="AH333">
            <v>26400</v>
          </cell>
          <cell r="AI333">
            <v>7605065.4400000004</v>
          </cell>
        </row>
        <row r="334">
          <cell r="A334">
            <v>30804</v>
          </cell>
          <cell r="B334">
            <v>51604</v>
          </cell>
          <cell r="C334" t="str">
            <v>41591-7-004</v>
          </cell>
          <cell r="D334">
            <v>30804</v>
          </cell>
          <cell r="E334">
            <v>308</v>
          </cell>
          <cell r="F334">
            <v>4</v>
          </cell>
          <cell r="G334" t="str">
            <v>OTROS BIENES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22600</v>
          </cell>
          <cell r="M334">
            <v>-360</v>
          </cell>
          <cell r="N334">
            <v>0</v>
          </cell>
          <cell r="O334">
            <v>22240</v>
          </cell>
          <cell r="P334">
            <v>35300</v>
          </cell>
          <cell r="Q334">
            <v>0</v>
          </cell>
          <cell r="S334">
            <v>35300</v>
          </cell>
          <cell r="W334">
            <v>0</v>
          </cell>
          <cell r="X334">
            <v>57540</v>
          </cell>
          <cell r="AA334">
            <v>0</v>
          </cell>
          <cell r="AB334">
            <v>57540</v>
          </cell>
          <cell r="AE334">
            <v>308</v>
          </cell>
          <cell r="AF334">
            <v>4</v>
          </cell>
          <cell r="AG334" t="str">
            <v>OTROS BIENES</v>
          </cell>
          <cell r="AH334">
            <v>0</v>
          </cell>
          <cell r="AI334">
            <v>57540</v>
          </cell>
        </row>
        <row r="335">
          <cell r="A335">
            <v>30806</v>
          </cell>
          <cell r="B335">
            <v>51606</v>
          </cell>
          <cell r="C335" t="str">
            <v>41591-7-006</v>
          </cell>
          <cell r="D335">
            <v>30806</v>
          </cell>
          <cell r="E335">
            <v>308</v>
          </cell>
          <cell r="F335">
            <v>6</v>
          </cell>
          <cell r="G335" t="str">
            <v>VENTA DE VEHICULOS Y DAÑOS PATRIMONIALES</v>
          </cell>
          <cell r="H335">
            <v>352220.02</v>
          </cell>
          <cell r="I335">
            <v>3625.02</v>
          </cell>
          <cell r="J335">
            <v>104445.48</v>
          </cell>
          <cell r="K335">
            <v>460290.52</v>
          </cell>
          <cell r="L335">
            <v>1482408.28</v>
          </cell>
          <cell r="M335">
            <v>30118.98</v>
          </cell>
          <cell r="N335">
            <v>20065.3</v>
          </cell>
          <cell r="O335">
            <v>1532592.56</v>
          </cell>
          <cell r="P335">
            <v>666081.42000000004</v>
          </cell>
          <cell r="Q335">
            <v>81317.75</v>
          </cell>
          <cell r="S335">
            <v>747399.17</v>
          </cell>
          <cell r="W335">
            <v>0</v>
          </cell>
          <cell r="X335">
            <v>2740282.25</v>
          </cell>
          <cell r="AA335">
            <v>0</v>
          </cell>
          <cell r="AB335">
            <v>2740282.25</v>
          </cell>
          <cell r="AE335">
            <v>308</v>
          </cell>
          <cell r="AF335">
            <v>6</v>
          </cell>
          <cell r="AG335" t="str">
            <v>RES.EN VTA.DE VEH.Y DAÑOS PATRI(EMPLEAD)</v>
          </cell>
          <cell r="AH335">
            <v>81317.75</v>
          </cell>
          <cell r="AI335">
            <v>2740282.25</v>
          </cell>
        </row>
        <row r="336">
          <cell r="B336" t="e">
            <v>#N/A</v>
          </cell>
          <cell r="C336" t="e">
            <v>#N/A</v>
          </cell>
          <cell r="D336">
            <v>30800</v>
          </cell>
          <cell r="E336">
            <v>308</v>
          </cell>
          <cell r="F336">
            <v>0</v>
          </cell>
          <cell r="G336" t="str">
            <v>VENTA DE BIENES DEL ESTADO</v>
          </cell>
          <cell r="H336">
            <v>352220.02</v>
          </cell>
          <cell r="I336">
            <v>3625.02</v>
          </cell>
          <cell r="J336">
            <v>2821730.44</v>
          </cell>
          <cell r="K336">
            <v>3177575.48</v>
          </cell>
          <cell r="L336">
            <v>1505008.28</v>
          </cell>
          <cell r="M336">
            <v>4891139.46</v>
          </cell>
          <cell r="N336">
            <v>20065.3</v>
          </cell>
          <cell r="O336">
            <v>6416213.04</v>
          </cell>
          <cell r="P336">
            <v>701381.42</v>
          </cell>
          <cell r="Q336">
            <v>107717.75</v>
          </cell>
          <cell r="S336">
            <v>809099.17</v>
          </cell>
          <cell r="W336">
            <v>0</v>
          </cell>
          <cell r="X336">
            <v>10402887.689999999</v>
          </cell>
          <cell r="AA336">
            <v>0</v>
          </cell>
          <cell r="AB336">
            <v>10402887.689999999</v>
          </cell>
          <cell r="AE336">
            <v>308</v>
          </cell>
          <cell r="AF336">
            <v>0</v>
          </cell>
          <cell r="AG336" t="str">
            <v>VENTA DE BIENES DEL ESTADO</v>
          </cell>
          <cell r="AH336">
            <v>107717.75</v>
          </cell>
          <cell r="AI336">
            <v>10402887.689999999</v>
          </cell>
        </row>
        <row r="337">
          <cell r="A337">
            <v>30900</v>
          </cell>
          <cell r="B337">
            <v>51905</v>
          </cell>
          <cell r="C337" t="str">
            <v>41591-6-001</v>
          </cell>
          <cell r="D337">
            <v>30900</v>
          </cell>
          <cell r="E337">
            <v>309</v>
          </cell>
          <cell r="F337">
            <v>0</v>
          </cell>
          <cell r="G337" t="str">
            <v>DIVERSOS</v>
          </cell>
          <cell r="H337">
            <v>16116.06</v>
          </cell>
          <cell r="I337">
            <v>53206.86</v>
          </cell>
          <cell r="J337">
            <v>49022.45</v>
          </cell>
          <cell r="K337">
            <v>118345.37</v>
          </cell>
          <cell r="L337">
            <v>40638.160000000003</v>
          </cell>
          <cell r="M337">
            <v>36300.660000000003</v>
          </cell>
          <cell r="N337">
            <v>47710.49</v>
          </cell>
          <cell r="O337">
            <v>124649.31</v>
          </cell>
          <cell r="P337">
            <v>34362.15</v>
          </cell>
          <cell r="Q337">
            <v>29190.22</v>
          </cell>
          <cell r="S337">
            <v>63552.37</v>
          </cell>
          <cell r="W337">
            <v>0</v>
          </cell>
          <cell r="X337">
            <v>306547.05</v>
          </cell>
          <cell r="AA337">
            <v>0</v>
          </cell>
          <cell r="AB337">
            <v>306547.05</v>
          </cell>
          <cell r="AE337">
            <v>309</v>
          </cell>
          <cell r="AF337">
            <v>0</v>
          </cell>
          <cell r="AG337" t="str">
            <v>DIVERSOS</v>
          </cell>
          <cell r="AH337">
            <v>29190.22</v>
          </cell>
          <cell r="AI337">
            <v>306547.05</v>
          </cell>
        </row>
        <row r="338">
          <cell r="A338">
            <v>30902</v>
          </cell>
          <cell r="B338">
            <v>51702</v>
          </cell>
          <cell r="C338" t="str">
            <v>41511-2-002</v>
          </cell>
          <cell r="D338">
            <v>30902</v>
          </cell>
          <cell r="E338">
            <v>309</v>
          </cell>
          <cell r="F338">
            <v>2</v>
          </cell>
          <cell r="G338" t="str">
            <v>IMPUESTO AL VALOR AGREGADO</v>
          </cell>
          <cell r="H338">
            <v>29349.02</v>
          </cell>
          <cell r="I338">
            <v>41369.089999999997</v>
          </cell>
          <cell r="J338">
            <v>30972.7</v>
          </cell>
          <cell r="K338">
            <v>101690.81</v>
          </cell>
          <cell r="L338">
            <v>29432.98</v>
          </cell>
          <cell r="M338">
            <v>41913.25</v>
          </cell>
          <cell r="N338">
            <v>30904.98</v>
          </cell>
          <cell r="O338">
            <v>102251.20999999999</v>
          </cell>
          <cell r="P338">
            <v>32196.3</v>
          </cell>
          <cell r="Q338">
            <v>22584.66</v>
          </cell>
          <cell r="S338">
            <v>54780.959999999999</v>
          </cell>
          <cell r="W338">
            <v>0</v>
          </cell>
          <cell r="X338">
            <v>258722.97999999998</v>
          </cell>
          <cell r="AA338">
            <v>0</v>
          </cell>
          <cell r="AB338">
            <v>258722.98</v>
          </cell>
          <cell r="AE338">
            <v>309</v>
          </cell>
          <cell r="AF338">
            <v>2</v>
          </cell>
          <cell r="AG338" t="str">
            <v>IMPUESTO AL VALOR AGREGADO</v>
          </cell>
          <cell r="AH338">
            <v>22584.66</v>
          </cell>
          <cell r="AI338">
            <v>258722.98</v>
          </cell>
        </row>
        <row r="339">
          <cell r="A339">
            <v>31000</v>
          </cell>
          <cell r="B339">
            <v>51801</v>
          </cell>
          <cell r="C339" t="str">
            <v>41511-3-001</v>
          </cell>
          <cell r="D339">
            <v>31000</v>
          </cell>
          <cell r="E339">
            <v>310</v>
          </cell>
          <cell r="F339">
            <v>0</v>
          </cell>
          <cell r="G339" t="str">
            <v>INTERESES</v>
          </cell>
          <cell r="H339">
            <v>6895306.9000000004</v>
          </cell>
          <cell r="I339">
            <v>4067485.86</v>
          </cell>
          <cell r="J339">
            <v>4287009.4400000004</v>
          </cell>
          <cell r="K339">
            <v>15249802.199999999</v>
          </cell>
          <cell r="L339">
            <v>3847261.51</v>
          </cell>
          <cell r="M339">
            <v>2354269.0699999998</v>
          </cell>
          <cell r="N339">
            <v>1364824.07</v>
          </cell>
          <cell r="O339">
            <v>7566354.6500000004</v>
          </cell>
          <cell r="P339">
            <v>1924334.61</v>
          </cell>
          <cell r="Q339">
            <v>8386577.8300000001</v>
          </cell>
          <cell r="S339">
            <v>10310912.439999999</v>
          </cell>
          <cell r="W339">
            <v>0</v>
          </cell>
          <cell r="X339">
            <v>33127069.289999999</v>
          </cell>
          <cell r="AA339">
            <v>0</v>
          </cell>
          <cell r="AB339">
            <v>33127069.289999999</v>
          </cell>
          <cell r="AE339">
            <v>310</v>
          </cell>
          <cell r="AF339">
            <v>0</v>
          </cell>
          <cell r="AG339" t="str">
            <v>INTERESES</v>
          </cell>
          <cell r="AH339">
            <v>8386577.8300000001</v>
          </cell>
          <cell r="AI339">
            <v>33127069.289999999</v>
          </cell>
        </row>
        <row r="340">
          <cell r="A340">
            <v>31001</v>
          </cell>
          <cell r="B340">
            <v>51802</v>
          </cell>
          <cell r="C340" t="str">
            <v>41511-3-002</v>
          </cell>
          <cell r="D340">
            <v>31001</v>
          </cell>
          <cell r="E340">
            <v>310</v>
          </cell>
          <cell r="F340">
            <v>1</v>
          </cell>
          <cell r="G340" t="str">
            <v>INTERESES UNIDAD INTEGRACION EDUCATIVA</v>
          </cell>
          <cell r="H340">
            <v>1194454.79</v>
          </cell>
          <cell r="I340">
            <v>1796385.5</v>
          </cell>
          <cell r="J340">
            <v>1947058.98</v>
          </cell>
          <cell r="K340">
            <v>4937899.2699999996</v>
          </cell>
          <cell r="L340">
            <v>1713539.35</v>
          </cell>
          <cell r="M340">
            <v>363807.23</v>
          </cell>
          <cell r="N340">
            <v>660363.81999999995</v>
          </cell>
          <cell r="O340">
            <v>2737710.4</v>
          </cell>
          <cell r="P340">
            <v>1394031.63</v>
          </cell>
          <cell r="Q340">
            <v>301098.65000000002</v>
          </cell>
          <cell r="S340">
            <v>1695130.2799999998</v>
          </cell>
          <cell r="W340">
            <v>0</v>
          </cell>
          <cell r="X340">
            <v>9370739.9499999993</v>
          </cell>
          <cell r="AA340">
            <v>0</v>
          </cell>
          <cell r="AB340">
            <v>9370739.9499999993</v>
          </cell>
          <cell r="AE340">
            <v>310</v>
          </cell>
          <cell r="AF340">
            <v>1</v>
          </cell>
          <cell r="AG340" t="str">
            <v>INTERESES UNIDAD INTEGRACION EDUCATIVA</v>
          </cell>
          <cell r="AH340">
            <v>301098.65000000002</v>
          </cell>
          <cell r="AI340">
            <v>9370739.9499999993</v>
          </cell>
        </row>
        <row r="341">
          <cell r="A341">
            <v>31002</v>
          </cell>
          <cell r="B341">
            <v>51803</v>
          </cell>
          <cell r="C341" t="str">
            <v>41511-3-003</v>
          </cell>
          <cell r="D341">
            <v>31002</v>
          </cell>
          <cell r="E341">
            <v>310</v>
          </cell>
          <cell r="F341">
            <v>2</v>
          </cell>
          <cell r="G341" t="str">
            <v>INTERESES FIDEICOM.J.P.MORGAN</v>
          </cell>
          <cell r="H341">
            <v>957660.73</v>
          </cell>
          <cell r="I341">
            <v>920887.14</v>
          </cell>
          <cell r="J341">
            <v>974430.49</v>
          </cell>
          <cell r="K341">
            <v>2852978.3600000003</v>
          </cell>
          <cell r="L341">
            <v>827938</v>
          </cell>
          <cell r="M341">
            <v>943072</v>
          </cell>
          <cell r="N341">
            <v>898094.95</v>
          </cell>
          <cell r="O341">
            <v>2669104.9500000002</v>
          </cell>
          <cell r="P341">
            <v>856693.37</v>
          </cell>
          <cell r="Q341">
            <v>0</v>
          </cell>
          <cell r="S341">
            <v>856693.37</v>
          </cell>
          <cell r="W341">
            <v>0</v>
          </cell>
          <cell r="X341">
            <v>6378776.6800000006</v>
          </cell>
          <cell r="AA341">
            <v>0</v>
          </cell>
          <cell r="AB341">
            <v>6378776.6799999997</v>
          </cell>
          <cell r="AE341">
            <v>310</v>
          </cell>
          <cell r="AF341">
            <v>2</v>
          </cell>
          <cell r="AG341" t="str">
            <v>INTERESES FIDEICOM.J.P.MORGAN</v>
          </cell>
          <cell r="AH341">
            <v>0</v>
          </cell>
          <cell r="AI341">
            <v>6378776.6799999997</v>
          </cell>
        </row>
        <row r="342">
          <cell r="A342">
            <v>31003</v>
          </cell>
          <cell r="B342">
            <v>51804</v>
          </cell>
          <cell r="C342" t="str">
            <v>41511-3-004</v>
          </cell>
          <cell r="D342">
            <v>31003</v>
          </cell>
          <cell r="E342">
            <v>310</v>
          </cell>
          <cell r="F342">
            <v>3</v>
          </cell>
          <cell r="G342" t="str">
            <v>INTERESES FIDEICOM BANOBRAS</v>
          </cell>
          <cell r="H342">
            <v>431624.78</v>
          </cell>
          <cell r="I342">
            <v>0</v>
          </cell>
          <cell r="J342">
            <v>0</v>
          </cell>
          <cell r="K342">
            <v>431624.78</v>
          </cell>
          <cell r="L342">
            <v>649522.49</v>
          </cell>
          <cell r="M342">
            <v>336393.27</v>
          </cell>
          <cell r="N342">
            <v>647784.98</v>
          </cell>
          <cell r="O342">
            <v>1633700.74</v>
          </cell>
          <cell r="P342">
            <v>0</v>
          </cell>
          <cell r="Q342">
            <v>0</v>
          </cell>
          <cell r="S342">
            <v>0</v>
          </cell>
          <cell r="W342">
            <v>0</v>
          </cell>
          <cell r="X342">
            <v>2065325.52</v>
          </cell>
          <cell r="AA342">
            <v>0</v>
          </cell>
          <cell r="AB342">
            <v>2065325.52</v>
          </cell>
          <cell r="AE342">
            <v>310</v>
          </cell>
          <cell r="AF342">
            <v>3</v>
          </cell>
          <cell r="AG342" t="str">
            <v>INTERESES FIDEICOM BANOBRAS</v>
          </cell>
          <cell r="AH342">
            <v>0</v>
          </cell>
          <cell r="AI342">
            <v>2065325.52</v>
          </cell>
        </row>
        <row r="343">
          <cell r="A343">
            <v>31004</v>
          </cell>
          <cell r="B343">
            <v>51805</v>
          </cell>
          <cell r="C343" t="str">
            <v>41511-3-005</v>
          </cell>
          <cell r="D343">
            <v>31004</v>
          </cell>
          <cell r="E343">
            <v>310</v>
          </cell>
          <cell r="F343">
            <v>4</v>
          </cell>
          <cell r="G343" t="str">
            <v>INTERESES INVERSIONES CERTIFICADOS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W343">
            <v>0</v>
          </cell>
          <cell r="X343">
            <v>0</v>
          </cell>
          <cell r="AA343">
            <v>0</v>
          </cell>
          <cell r="AB343">
            <v>0</v>
          </cell>
          <cell r="AE343">
            <v>310</v>
          </cell>
          <cell r="AF343">
            <v>4</v>
          </cell>
          <cell r="AG343" t="str">
            <v>INTERESES INVERSIONES CERTIFICADOS</v>
          </cell>
          <cell r="AH343">
            <v>0</v>
          </cell>
          <cell r="AI343">
            <v>0</v>
          </cell>
        </row>
        <row r="344">
          <cell r="A344">
            <v>31005</v>
          </cell>
          <cell r="B344">
            <v>51806</v>
          </cell>
          <cell r="C344" t="str">
            <v>41511-3-006</v>
          </cell>
          <cell r="D344">
            <v>31005</v>
          </cell>
          <cell r="E344">
            <v>310</v>
          </cell>
          <cell r="F344">
            <v>5</v>
          </cell>
          <cell r="G344" t="str">
            <v>INTERESES CUENTA DE CHEQUES</v>
          </cell>
          <cell r="H344">
            <v>361773.22</v>
          </cell>
          <cell r="I344">
            <v>1189468.6399999999</v>
          </cell>
          <cell r="J344">
            <v>792341.74</v>
          </cell>
          <cell r="K344">
            <v>2343583.5999999996</v>
          </cell>
          <cell r="L344">
            <v>651751.46</v>
          </cell>
          <cell r="M344">
            <v>1224871.31</v>
          </cell>
          <cell r="N344">
            <v>1078412.95</v>
          </cell>
          <cell r="O344">
            <v>2955035.7199999997</v>
          </cell>
          <cell r="P344">
            <v>320913.71000000002</v>
          </cell>
          <cell r="Q344">
            <v>235877.77</v>
          </cell>
          <cell r="S344">
            <v>556791.48</v>
          </cell>
          <cell r="W344">
            <v>0</v>
          </cell>
          <cell r="X344">
            <v>5855410.7999999989</v>
          </cell>
          <cell r="AA344">
            <v>0</v>
          </cell>
          <cell r="AB344">
            <v>5855410.7999999998</v>
          </cell>
          <cell r="AE344">
            <v>310</v>
          </cell>
          <cell r="AF344">
            <v>5</v>
          </cell>
          <cell r="AG344" t="str">
            <v>INTERESES CUENTA DE CHEQUES</v>
          </cell>
          <cell r="AH344">
            <v>235877.77</v>
          </cell>
          <cell r="AI344">
            <v>5855410.7999999998</v>
          </cell>
        </row>
        <row r="345">
          <cell r="A345">
            <v>31006</v>
          </cell>
          <cell r="B345">
            <v>51807</v>
          </cell>
          <cell r="C345" t="str">
            <v>41511-3-007</v>
          </cell>
          <cell r="D345">
            <v>31006</v>
          </cell>
          <cell r="E345">
            <v>310</v>
          </cell>
          <cell r="F345">
            <v>6</v>
          </cell>
          <cell r="G345" t="str">
            <v>INTERESES FINANZAS Y RENTAS</v>
          </cell>
          <cell r="H345">
            <v>19700</v>
          </cell>
          <cell r="I345">
            <v>89800.21</v>
          </cell>
          <cell r="J345">
            <v>0</v>
          </cell>
          <cell r="K345">
            <v>109500.21</v>
          </cell>
          <cell r="L345">
            <v>0</v>
          </cell>
          <cell r="M345">
            <v>102713.15</v>
          </cell>
          <cell r="N345">
            <v>371</v>
          </cell>
          <cell r="O345">
            <v>103084.15</v>
          </cell>
          <cell r="P345">
            <v>0</v>
          </cell>
          <cell r="Q345">
            <v>0</v>
          </cell>
          <cell r="S345">
            <v>0</v>
          </cell>
          <cell r="W345">
            <v>0</v>
          </cell>
          <cell r="X345">
            <v>212584.36</v>
          </cell>
          <cell r="AA345">
            <v>0</v>
          </cell>
          <cell r="AB345">
            <v>212584.36</v>
          </cell>
          <cell r="AE345">
            <v>310</v>
          </cell>
          <cell r="AF345">
            <v>6</v>
          </cell>
          <cell r="AG345" t="str">
            <v>INTERESES FINANZAS Y RENTAS</v>
          </cell>
          <cell r="AH345">
            <v>0</v>
          </cell>
          <cell r="AI345">
            <v>212584.36</v>
          </cell>
        </row>
        <row r="346">
          <cell r="A346">
            <v>31007</v>
          </cell>
          <cell r="B346">
            <v>51841</v>
          </cell>
          <cell r="C346" t="str">
            <v>41511-3-041</v>
          </cell>
          <cell r="E346">
            <v>310</v>
          </cell>
          <cell r="F346">
            <v>7</v>
          </cell>
          <cell r="G346" t="str">
            <v>INTERESES FIDEICOMISO 1485 DEUTSCHE BANK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2606063.92</v>
          </cell>
          <cell r="O346">
            <v>2606063.92</v>
          </cell>
          <cell r="P346">
            <v>0</v>
          </cell>
          <cell r="Q346">
            <v>0</v>
          </cell>
          <cell r="S346">
            <v>0</v>
          </cell>
          <cell r="W346">
            <v>0</v>
          </cell>
          <cell r="X346">
            <v>2606063.92</v>
          </cell>
          <cell r="AA346">
            <v>0</v>
          </cell>
          <cell r="AB346">
            <v>2606063.92</v>
          </cell>
          <cell r="AE346">
            <v>310</v>
          </cell>
          <cell r="AF346">
            <v>7</v>
          </cell>
          <cell r="AG346" t="str">
            <v>INTERESES FIDEICOMISO 1485 DEUTSCHE BANK</v>
          </cell>
          <cell r="AH346">
            <v>0</v>
          </cell>
          <cell r="AI346">
            <v>2606063.92</v>
          </cell>
        </row>
        <row r="347">
          <cell r="A347">
            <v>31008</v>
          </cell>
          <cell r="B347">
            <v>51808</v>
          </cell>
          <cell r="C347" t="str">
            <v>41511-3-008</v>
          </cell>
          <cell r="D347">
            <v>31008</v>
          </cell>
          <cell r="E347">
            <v>310</v>
          </cell>
          <cell r="F347">
            <v>8</v>
          </cell>
          <cell r="G347" t="str">
            <v>INTERESES FID. H.S.B.C</v>
          </cell>
          <cell r="H347">
            <v>203917.97</v>
          </cell>
          <cell r="I347">
            <v>141441.98000000001</v>
          </cell>
          <cell r="J347">
            <v>146996.74</v>
          </cell>
          <cell r="K347">
            <v>492356.69</v>
          </cell>
          <cell r="L347">
            <v>0</v>
          </cell>
          <cell r="M347">
            <v>324312.62</v>
          </cell>
          <cell r="N347">
            <v>0</v>
          </cell>
          <cell r="O347">
            <v>324312.62</v>
          </cell>
          <cell r="P347">
            <v>145764.85999999999</v>
          </cell>
          <cell r="Q347">
            <v>0</v>
          </cell>
          <cell r="S347">
            <v>145764.85999999999</v>
          </cell>
          <cell r="W347">
            <v>0</v>
          </cell>
          <cell r="X347">
            <v>962434.16999999993</v>
          </cell>
          <cell r="AA347">
            <v>0</v>
          </cell>
          <cell r="AB347">
            <v>962434.17</v>
          </cell>
          <cell r="AE347">
            <v>310</v>
          </cell>
          <cell r="AF347">
            <v>8</v>
          </cell>
          <cell r="AG347" t="str">
            <v>INTERESES FID. H.S.B.C</v>
          </cell>
          <cell r="AH347">
            <v>0</v>
          </cell>
          <cell r="AI347">
            <v>962434.17</v>
          </cell>
        </row>
        <row r="348">
          <cell r="A348">
            <v>31009</v>
          </cell>
          <cell r="B348">
            <v>51809</v>
          </cell>
          <cell r="C348" t="str">
            <v>41511-3-009</v>
          </cell>
          <cell r="D348">
            <v>31009</v>
          </cell>
          <cell r="E348">
            <v>310</v>
          </cell>
          <cell r="F348">
            <v>9</v>
          </cell>
          <cell r="G348" t="str">
            <v>INTERESES FAEB</v>
          </cell>
          <cell r="H348">
            <v>21649.71</v>
          </cell>
          <cell r="I348">
            <v>345.75</v>
          </cell>
          <cell r="J348">
            <v>369.45</v>
          </cell>
          <cell r="K348">
            <v>22364.91</v>
          </cell>
          <cell r="L348">
            <v>109608.46</v>
          </cell>
          <cell r="M348">
            <v>761.34</v>
          </cell>
          <cell r="N348">
            <v>736.66</v>
          </cell>
          <cell r="O348">
            <v>111106.46</v>
          </cell>
          <cell r="P348">
            <v>760.14</v>
          </cell>
          <cell r="Q348">
            <v>764.63</v>
          </cell>
          <cell r="S348">
            <v>1524.77</v>
          </cell>
          <cell r="W348">
            <v>0</v>
          </cell>
          <cell r="X348">
            <v>134996.14000000001</v>
          </cell>
          <cell r="AA348">
            <v>0</v>
          </cell>
          <cell r="AB348">
            <v>134996.14000000001</v>
          </cell>
          <cell r="AE348">
            <v>310</v>
          </cell>
          <cell r="AF348">
            <v>9</v>
          </cell>
          <cell r="AG348" t="str">
            <v>INTERESES FAEB</v>
          </cell>
          <cell r="AH348">
            <v>764.63</v>
          </cell>
          <cell r="AI348">
            <v>134996.14000000001</v>
          </cell>
        </row>
        <row r="349">
          <cell r="A349">
            <v>31010</v>
          </cell>
          <cell r="B349">
            <v>51810</v>
          </cell>
          <cell r="C349" t="str">
            <v>41511-3-010</v>
          </cell>
          <cell r="D349">
            <v>31010</v>
          </cell>
          <cell r="E349">
            <v>310</v>
          </cell>
          <cell r="F349">
            <v>10</v>
          </cell>
          <cell r="G349" t="str">
            <v>INTERESES FASSA</v>
          </cell>
          <cell r="H349">
            <v>4434.75</v>
          </cell>
          <cell r="I349">
            <v>9440.1200000000008</v>
          </cell>
          <cell r="J349">
            <v>53222.48</v>
          </cell>
          <cell r="K349">
            <v>67097.350000000006</v>
          </cell>
          <cell r="L349">
            <v>111137.63</v>
          </cell>
          <cell r="M349">
            <v>172487.94</v>
          </cell>
          <cell r="N349">
            <v>56207.7</v>
          </cell>
          <cell r="O349">
            <v>339833.27</v>
          </cell>
          <cell r="P349">
            <v>21670.33</v>
          </cell>
          <cell r="Q349">
            <v>55566.75</v>
          </cell>
          <cell r="S349">
            <v>77237.08</v>
          </cell>
          <cell r="W349">
            <v>0</v>
          </cell>
          <cell r="X349">
            <v>484167.70000000007</v>
          </cell>
          <cell r="AA349">
            <v>0</v>
          </cell>
          <cell r="AB349">
            <v>484167.7</v>
          </cell>
          <cell r="AE349">
            <v>310</v>
          </cell>
          <cell r="AF349">
            <v>10</v>
          </cell>
          <cell r="AG349" t="str">
            <v>INTERESES FASSA</v>
          </cell>
          <cell r="AH349">
            <v>55566.75</v>
          </cell>
          <cell r="AI349">
            <v>484167.7</v>
          </cell>
        </row>
        <row r="350">
          <cell r="A350">
            <v>31011</v>
          </cell>
          <cell r="B350">
            <v>51811</v>
          </cell>
          <cell r="C350" t="str">
            <v>41511-3-011</v>
          </cell>
          <cell r="D350">
            <v>31011</v>
          </cell>
          <cell r="E350">
            <v>310</v>
          </cell>
          <cell r="F350">
            <v>11</v>
          </cell>
          <cell r="G350" t="str">
            <v>INTERESES FISM</v>
          </cell>
          <cell r="H350">
            <v>3.87</v>
          </cell>
          <cell r="I350">
            <v>30.34</v>
          </cell>
          <cell r="J350">
            <v>175.18</v>
          </cell>
          <cell r="K350">
            <v>209.39000000000001</v>
          </cell>
          <cell r="L350">
            <v>10.53</v>
          </cell>
          <cell r="M350">
            <v>11.84</v>
          </cell>
          <cell r="N350">
            <v>7.41</v>
          </cell>
          <cell r="O350">
            <v>29.779999999999998</v>
          </cell>
          <cell r="P350">
            <v>4.99</v>
          </cell>
          <cell r="Q350">
            <v>4.3899999999999997</v>
          </cell>
          <cell r="S350">
            <v>9.379999999999999</v>
          </cell>
          <cell r="W350">
            <v>0</v>
          </cell>
          <cell r="X350">
            <v>248.55</v>
          </cell>
          <cell r="AA350">
            <v>0</v>
          </cell>
          <cell r="AB350">
            <v>248.55</v>
          </cell>
          <cell r="AE350">
            <v>310</v>
          </cell>
          <cell r="AF350">
            <v>11</v>
          </cell>
          <cell r="AG350" t="str">
            <v>INTERESES FISM</v>
          </cell>
          <cell r="AH350">
            <v>4.3899999999999997</v>
          </cell>
          <cell r="AI350">
            <v>248.55</v>
          </cell>
        </row>
        <row r="351">
          <cell r="A351">
            <v>31012</v>
          </cell>
          <cell r="B351">
            <v>51812</v>
          </cell>
          <cell r="C351" t="str">
            <v>41511-3-012</v>
          </cell>
          <cell r="D351">
            <v>31012</v>
          </cell>
          <cell r="E351">
            <v>310</v>
          </cell>
          <cell r="F351">
            <v>12</v>
          </cell>
          <cell r="G351" t="str">
            <v>INTERESES FISE</v>
          </cell>
          <cell r="H351">
            <v>16650.68</v>
          </cell>
          <cell r="I351">
            <v>71089.39</v>
          </cell>
          <cell r="J351">
            <v>121581.67</v>
          </cell>
          <cell r="K351">
            <v>209321.74</v>
          </cell>
          <cell r="L351">
            <v>130782.35</v>
          </cell>
          <cell r="M351">
            <v>48376.98</v>
          </cell>
          <cell r="N351">
            <v>27720.76</v>
          </cell>
          <cell r="O351">
            <v>206880.09000000003</v>
          </cell>
          <cell r="P351">
            <v>50160.01</v>
          </cell>
          <cell r="Q351">
            <v>66906.649999999994</v>
          </cell>
          <cell r="S351">
            <v>117066.66</v>
          </cell>
          <cell r="W351">
            <v>0</v>
          </cell>
          <cell r="X351">
            <v>533268.49</v>
          </cell>
          <cell r="AA351">
            <v>0</v>
          </cell>
          <cell r="AB351">
            <v>533268.49</v>
          </cell>
          <cell r="AE351">
            <v>310</v>
          </cell>
          <cell r="AF351">
            <v>12</v>
          </cell>
          <cell r="AG351" t="str">
            <v>INTERESES FISE</v>
          </cell>
          <cell r="AH351">
            <v>66906.649999999994</v>
          </cell>
          <cell r="AI351">
            <v>533268.49</v>
          </cell>
        </row>
        <row r="352">
          <cell r="A352">
            <v>31013</v>
          </cell>
          <cell r="B352">
            <v>51813</v>
          </cell>
          <cell r="C352" t="str">
            <v>41511-3-013</v>
          </cell>
          <cell r="D352">
            <v>31013</v>
          </cell>
          <cell r="E352">
            <v>310</v>
          </cell>
          <cell r="F352">
            <v>13</v>
          </cell>
          <cell r="G352" t="str">
            <v>INTERESES FORTAMUN-DF</v>
          </cell>
          <cell r="H352">
            <v>20624.22</v>
          </cell>
          <cell r="I352">
            <v>45306.89</v>
          </cell>
          <cell r="J352">
            <v>11410.68</v>
          </cell>
          <cell r="K352">
            <v>77341.790000000008</v>
          </cell>
          <cell r="L352">
            <v>5872.79</v>
          </cell>
          <cell r="M352">
            <v>5652.48</v>
          </cell>
          <cell r="N352">
            <v>3500.57</v>
          </cell>
          <cell r="O352">
            <v>15025.84</v>
          </cell>
          <cell r="P352">
            <v>1845.49</v>
          </cell>
          <cell r="Q352">
            <v>3054.09</v>
          </cell>
          <cell r="S352">
            <v>4899.58</v>
          </cell>
          <cell r="W352">
            <v>0</v>
          </cell>
          <cell r="X352">
            <v>97267.21</v>
          </cell>
          <cell r="AA352">
            <v>0</v>
          </cell>
          <cell r="AB352">
            <v>97267.21</v>
          </cell>
          <cell r="AE352">
            <v>310</v>
          </cell>
          <cell r="AF352">
            <v>13</v>
          </cell>
          <cell r="AG352" t="str">
            <v>INTERESES FORTAMUN-DF</v>
          </cell>
          <cell r="AH352">
            <v>3054.09</v>
          </cell>
          <cell r="AI352">
            <v>97267.21</v>
          </cell>
        </row>
        <row r="353">
          <cell r="A353">
            <v>31014</v>
          </cell>
          <cell r="B353">
            <v>51814</v>
          </cell>
          <cell r="C353" t="str">
            <v>41511-3-014</v>
          </cell>
          <cell r="D353">
            <v>31014</v>
          </cell>
          <cell r="E353">
            <v>310</v>
          </cell>
          <cell r="F353">
            <v>14</v>
          </cell>
          <cell r="G353" t="str">
            <v>INTERESES FAM</v>
          </cell>
          <cell r="H353">
            <v>1010411.28</v>
          </cell>
          <cell r="I353">
            <v>687441.49</v>
          </cell>
          <cell r="J353">
            <v>433041.46</v>
          </cell>
          <cell r="K353">
            <v>2130894.23</v>
          </cell>
          <cell r="L353">
            <v>709964.49</v>
          </cell>
          <cell r="M353">
            <v>515818.71</v>
          </cell>
          <cell r="N353">
            <v>457428.69</v>
          </cell>
          <cell r="O353">
            <v>1683211.89</v>
          </cell>
          <cell r="P353">
            <v>137966.39999999999</v>
          </cell>
          <cell r="Q353">
            <v>119270.74</v>
          </cell>
          <cell r="S353">
            <v>257237.14</v>
          </cell>
          <cell r="W353">
            <v>0</v>
          </cell>
          <cell r="X353">
            <v>4071343.26</v>
          </cell>
          <cell r="AA353">
            <v>0</v>
          </cell>
          <cell r="AB353">
            <v>4071343.26</v>
          </cell>
          <cell r="AE353">
            <v>310</v>
          </cell>
          <cell r="AF353">
            <v>14</v>
          </cell>
          <cell r="AG353" t="str">
            <v>INTERESES FAM</v>
          </cell>
          <cell r="AH353">
            <v>119270.74</v>
          </cell>
          <cell r="AI353">
            <v>4071343.26</v>
          </cell>
        </row>
        <row r="354">
          <cell r="A354">
            <v>31015</v>
          </cell>
          <cell r="B354">
            <v>51815</v>
          </cell>
          <cell r="C354" t="str">
            <v>41511-3-015</v>
          </cell>
          <cell r="D354">
            <v>31015</v>
          </cell>
          <cell r="E354">
            <v>310</v>
          </cell>
          <cell r="F354">
            <v>15</v>
          </cell>
          <cell r="G354" t="str">
            <v>INTERESES FAETA</v>
          </cell>
          <cell r="H354">
            <v>345.52</v>
          </cell>
          <cell r="I354">
            <v>130.04</v>
          </cell>
          <cell r="J354">
            <v>54.68</v>
          </cell>
          <cell r="K354">
            <v>530.2399999999999</v>
          </cell>
          <cell r="L354">
            <v>20.43</v>
          </cell>
          <cell r="M354">
            <v>77.34</v>
          </cell>
          <cell r="N354">
            <v>48.48</v>
          </cell>
          <cell r="O354">
            <v>146.25</v>
          </cell>
          <cell r="P354">
            <v>61.86</v>
          </cell>
          <cell r="Q354">
            <v>460.66</v>
          </cell>
          <cell r="S354">
            <v>522.52</v>
          </cell>
          <cell r="W354">
            <v>0</v>
          </cell>
          <cell r="X354">
            <v>1199.0099999999998</v>
          </cell>
          <cell r="AA354">
            <v>0</v>
          </cell>
          <cell r="AB354">
            <v>1199.01</v>
          </cell>
          <cell r="AE354">
            <v>310</v>
          </cell>
          <cell r="AF354">
            <v>15</v>
          </cell>
          <cell r="AG354" t="str">
            <v>INTERESES FAETA</v>
          </cell>
          <cell r="AH354">
            <v>460.66</v>
          </cell>
          <cell r="AI354">
            <v>1199.01</v>
          </cell>
        </row>
        <row r="355">
          <cell r="A355">
            <v>31016</v>
          </cell>
          <cell r="B355">
            <v>51816</v>
          </cell>
          <cell r="C355" t="str">
            <v>41511-3-016</v>
          </cell>
          <cell r="D355">
            <v>31016</v>
          </cell>
          <cell r="E355">
            <v>310</v>
          </cell>
          <cell r="F355">
            <v>16</v>
          </cell>
          <cell r="G355" t="str">
            <v>INTERESES FASP</v>
          </cell>
          <cell r="H355">
            <v>1649632.99</v>
          </cell>
          <cell r="I355">
            <v>1253092.32</v>
          </cell>
          <cell r="J355">
            <v>794462.73</v>
          </cell>
          <cell r="K355">
            <v>3697188.04</v>
          </cell>
          <cell r="L355">
            <v>909499.5</v>
          </cell>
          <cell r="M355">
            <v>1423967.89</v>
          </cell>
          <cell r="N355">
            <v>1101478.08</v>
          </cell>
          <cell r="O355">
            <v>3434945.4699999997</v>
          </cell>
          <cell r="P355">
            <v>286749.28000000003</v>
          </cell>
          <cell r="Q355">
            <v>581936.13</v>
          </cell>
          <cell r="S355">
            <v>868685.41</v>
          </cell>
          <cell r="W355">
            <v>0</v>
          </cell>
          <cell r="X355">
            <v>8000818.9199999999</v>
          </cell>
          <cell r="AA355">
            <v>0</v>
          </cell>
          <cell r="AB355">
            <v>8000818.9199999999</v>
          </cell>
          <cell r="AE355">
            <v>310</v>
          </cell>
          <cell r="AF355">
            <v>16</v>
          </cell>
          <cell r="AG355" t="str">
            <v>INTERESES FASP</v>
          </cell>
          <cell r="AH355">
            <v>581936.13</v>
          </cell>
          <cell r="AI355">
            <v>8000818.9199999999</v>
          </cell>
        </row>
        <row r="356">
          <cell r="A356">
            <v>31017</v>
          </cell>
          <cell r="B356">
            <v>51817</v>
          </cell>
          <cell r="C356" t="str">
            <v>41511-3-017</v>
          </cell>
          <cell r="D356">
            <v>31017</v>
          </cell>
          <cell r="E356">
            <v>310</v>
          </cell>
          <cell r="F356">
            <v>17</v>
          </cell>
          <cell r="G356" t="str">
            <v>INTERESES PAFEF</v>
          </cell>
          <cell r="H356">
            <v>9774.48</v>
          </cell>
          <cell r="I356">
            <v>371794.12</v>
          </cell>
          <cell r="J356">
            <v>432892.41</v>
          </cell>
          <cell r="K356">
            <v>814461.01</v>
          </cell>
          <cell r="L356">
            <v>387352.06</v>
          </cell>
          <cell r="M356">
            <v>191768.52</v>
          </cell>
          <cell r="N356">
            <v>84129.48</v>
          </cell>
          <cell r="O356">
            <v>663250.05999999994</v>
          </cell>
          <cell r="P356">
            <v>65720.52</v>
          </cell>
          <cell r="Q356">
            <v>137447.67000000001</v>
          </cell>
          <cell r="S356">
            <v>203168.19</v>
          </cell>
          <cell r="W356">
            <v>0</v>
          </cell>
          <cell r="X356">
            <v>1680879.26</v>
          </cell>
          <cell r="AA356">
            <v>0</v>
          </cell>
          <cell r="AB356">
            <v>1680879.26</v>
          </cell>
          <cell r="AE356">
            <v>310</v>
          </cell>
          <cell r="AF356">
            <v>17</v>
          </cell>
          <cell r="AG356" t="str">
            <v>INTERESES PAFEF</v>
          </cell>
          <cell r="AH356">
            <v>137447.67000000001</v>
          </cell>
          <cell r="AI356">
            <v>1680879.26</v>
          </cell>
        </row>
        <row r="357">
          <cell r="A357">
            <v>31018</v>
          </cell>
          <cell r="B357">
            <v>51818</v>
          </cell>
          <cell r="C357" t="str">
            <v>41511-3-018</v>
          </cell>
          <cell r="D357">
            <v>31018</v>
          </cell>
          <cell r="E357">
            <v>310</v>
          </cell>
          <cell r="F357">
            <v>18</v>
          </cell>
          <cell r="G357" t="str">
            <v>INTERESES FIES</v>
          </cell>
          <cell r="H357">
            <v>17577.78</v>
          </cell>
          <cell r="I357">
            <v>45968.33</v>
          </cell>
          <cell r="J357">
            <v>32413.54</v>
          </cell>
          <cell r="K357">
            <v>95959.65</v>
          </cell>
          <cell r="L357">
            <v>31315.599999999999</v>
          </cell>
          <cell r="M357">
            <v>9534.5300000000007</v>
          </cell>
          <cell r="N357">
            <v>156.38</v>
          </cell>
          <cell r="O357">
            <v>41006.509999999995</v>
          </cell>
          <cell r="P357">
            <v>162.66</v>
          </cell>
          <cell r="Q357">
            <v>163.62</v>
          </cell>
          <cell r="S357">
            <v>326.27999999999997</v>
          </cell>
          <cell r="W357">
            <v>0</v>
          </cell>
          <cell r="X357">
            <v>137292.44</v>
          </cell>
          <cell r="AA357">
            <v>0</v>
          </cell>
          <cell r="AB357">
            <v>137292.44</v>
          </cell>
          <cell r="AE357">
            <v>310</v>
          </cell>
          <cell r="AF357">
            <v>18</v>
          </cell>
          <cell r="AG357" t="str">
            <v>INTERESES FIES</v>
          </cell>
          <cell r="AH357">
            <v>163.62</v>
          </cell>
          <cell r="AI357">
            <v>137292.44</v>
          </cell>
        </row>
        <row r="358">
          <cell r="A358">
            <v>31019</v>
          </cell>
          <cell r="B358">
            <v>51819</v>
          </cell>
          <cell r="C358" t="str">
            <v>41511-3-019</v>
          </cell>
          <cell r="D358">
            <v>31019</v>
          </cell>
          <cell r="E358">
            <v>310</v>
          </cell>
          <cell r="F358">
            <v>19</v>
          </cell>
          <cell r="G358" t="str">
            <v>INTERESES OTRAS APORTACIONES EDUCACION</v>
          </cell>
          <cell r="H358">
            <v>1079.55</v>
          </cell>
          <cell r="I358">
            <v>736.89</v>
          </cell>
          <cell r="J358">
            <v>805.88</v>
          </cell>
          <cell r="K358">
            <v>2622.32</v>
          </cell>
          <cell r="L358">
            <v>23.57</v>
          </cell>
          <cell r="M358">
            <v>1588.59</v>
          </cell>
          <cell r="N358">
            <v>67.34</v>
          </cell>
          <cell r="O358">
            <v>1679.4999999999998</v>
          </cell>
          <cell r="P358">
            <v>1385.17</v>
          </cell>
          <cell r="Q358">
            <v>4650.93</v>
          </cell>
          <cell r="S358">
            <v>6036.1</v>
          </cell>
          <cell r="W358">
            <v>0</v>
          </cell>
          <cell r="X358">
            <v>10337.92</v>
          </cell>
          <cell r="AA358">
            <v>0</v>
          </cell>
          <cell r="AB358">
            <v>10337.92</v>
          </cell>
          <cell r="AE358">
            <v>310</v>
          </cell>
          <cell r="AF358">
            <v>19</v>
          </cell>
          <cell r="AG358" t="str">
            <v>INTERESES OTRAS APORTACIONES EDUCACION</v>
          </cell>
          <cell r="AH358">
            <v>4650.93</v>
          </cell>
          <cell r="AI358">
            <v>10337.92</v>
          </cell>
        </row>
        <row r="359">
          <cell r="A359">
            <v>31020</v>
          </cell>
          <cell r="B359">
            <v>51820</v>
          </cell>
          <cell r="C359" t="str">
            <v>41511-3-020</v>
          </cell>
          <cell r="D359">
            <v>31020</v>
          </cell>
          <cell r="E359">
            <v>310</v>
          </cell>
          <cell r="F359">
            <v>20</v>
          </cell>
          <cell r="G359" t="str">
            <v>INTERESES OTRAS APORTACIONES SALUD</v>
          </cell>
          <cell r="H359">
            <v>620.15</v>
          </cell>
          <cell r="I359">
            <v>16572.650000000001</v>
          </cell>
          <cell r="J359">
            <v>63032.2</v>
          </cell>
          <cell r="K359">
            <v>80225</v>
          </cell>
          <cell r="L359">
            <v>92885.15</v>
          </cell>
          <cell r="M359">
            <v>54789.72</v>
          </cell>
          <cell r="N359">
            <v>152884.98000000001</v>
          </cell>
          <cell r="O359">
            <v>300559.84999999998</v>
          </cell>
          <cell r="P359">
            <v>307694.23</v>
          </cell>
          <cell r="Q359">
            <v>420168.69</v>
          </cell>
          <cell r="S359">
            <v>727862.91999999993</v>
          </cell>
          <cell r="W359">
            <v>0</v>
          </cell>
          <cell r="X359">
            <v>1108647.77</v>
          </cell>
          <cell r="AA359">
            <v>0</v>
          </cell>
          <cell r="AB359">
            <v>1108647.77</v>
          </cell>
          <cell r="AE359">
            <v>310</v>
          </cell>
          <cell r="AF359">
            <v>20</v>
          </cell>
          <cell r="AG359" t="str">
            <v>INTERESES OTRAS APORTACIONES SALUD</v>
          </cell>
          <cell r="AH359">
            <v>420168.69</v>
          </cell>
          <cell r="AI359">
            <v>1108647.77</v>
          </cell>
        </row>
        <row r="360">
          <cell r="A360">
            <v>31021</v>
          </cell>
          <cell r="B360">
            <v>51821</v>
          </cell>
          <cell r="C360" t="str">
            <v>41511-3-021</v>
          </cell>
          <cell r="D360">
            <v>31021</v>
          </cell>
          <cell r="E360">
            <v>310</v>
          </cell>
          <cell r="F360">
            <v>21</v>
          </cell>
          <cell r="G360" t="str">
            <v>INTERESES EDUCACION SUPERIOR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W360">
            <v>0</v>
          </cell>
          <cell r="X360">
            <v>0</v>
          </cell>
          <cell r="AA360">
            <v>0</v>
          </cell>
          <cell r="AB360">
            <v>0</v>
          </cell>
          <cell r="AE360">
            <v>310</v>
          </cell>
          <cell r="AF360">
            <v>21</v>
          </cell>
          <cell r="AG360" t="str">
            <v>INTERESES EDUCACION SUPERIOR</v>
          </cell>
          <cell r="AH360">
            <v>0</v>
          </cell>
          <cell r="AI360">
            <v>0</v>
          </cell>
        </row>
        <row r="361">
          <cell r="A361">
            <v>31022</v>
          </cell>
          <cell r="B361">
            <v>51822</v>
          </cell>
          <cell r="C361" t="str">
            <v>41511-3-022</v>
          </cell>
          <cell r="D361">
            <v>31022</v>
          </cell>
          <cell r="E361">
            <v>310</v>
          </cell>
          <cell r="F361">
            <v>22</v>
          </cell>
          <cell r="G361" t="str">
            <v>INTERESES OTRAS APORTACIONES FEDERALES</v>
          </cell>
          <cell r="H361">
            <v>204041.7</v>
          </cell>
          <cell r="I361">
            <v>1258979.9099999999</v>
          </cell>
          <cell r="J361">
            <v>934379.88</v>
          </cell>
          <cell r="K361">
            <v>2397401.4899999998</v>
          </cell>
          <cell r="L361">
            <v>883295.07</v>
          </cell>
          <cell r="M361">
            <v>728369.81</v>
          </cell>
          <cell r="N361">
            <v>1152066.26</v>
          </cell>
          <cell r="O361">
            <v>2763731.1399999997</v>
          </cell>
          <cell r="P361">
            <v>586009.03</v>
          </cell>
          <cell r="Q361">
            <v>976062.56</v>
          </cell>
          <cell r="S361">
            <v>1562071.59</v>
          </cell>
          <cell r="W361">
            <v>0</v>
          </cell>
          <cell r="X361">
            <v>6723204.2199999988</v>
          </cell>
          <cell r="AA361">
            <v>0</v>
          </cell>
          <cell r="AB361">
            <v>6723204.2199999997</v>
          </cell>
          <cell r="AE361">
            <v>310</v>
          </cell>
          <cell r="AF361">
            <v>22</v>
          </cell>
          <cell r="AG361" t="str">
            <v>INTERESES OTRAS APORTACIONES FEDERALES</v>
          </cell>
          <cell r="AH361">
            <v>976062.56</v>
          </cell>
          <cell r="AI361">
            <v>6723204.2199999997</v>
          </cell>
        </row>
        <row r="362">
          <cell r="A362">
            <v>31023</v>
          </cell>
          <cell r="B362">
            <v>51823</v>
          </cell>
          <cell r="C362" t="str">
            <v>41511-3-023</v>
          </cell>
          <cell r="D362">
            <v>31023</v>
          </cell>
          <cell r="E362">
            <v>310</v>
          </cell>
          <cell r="F362">
            <v>23</v>
          </cell>
          <cell r="G362" t="str">
            <v>INTERESES APORTACIONES EDUCACION RAMO 11</v>
          </cell>
          <cell r="H362">
            <v>4220.49</v>
          </cell>
          <cell r="I362">
            <v>4058.93</v>
          </cell>
          <cell r="J362">
            <v>3769.58</v>
          </cell>
          <cell r="K362">
            <v>12049</v>
          </cell>
          <cell r="L362">
            <v>3906.09</v>
          </cell>
          <cell r="M362">
            <v>3867.96</v>
          </cell>
          <cell r="N362">
            <v>2631.68</v>
          </cell>
          <cell r="O362">
            <v>10405.73</v>
          </cell>
          <cell r="P362">
            <v>1008.71</v>
          </cell>
          <cell r="Q362">
            <v>2159.44</v>
          </cell>
          <cell r="S362">
            <v>3168.15</v>
          </cell>
          <cell r="W362">
            <v>0</v>
          </cell>
          <cell r="X362">
            <v>25622.879999999997</v>
          </cell>
          <cell r="AA362">
            <v>0</v>
          </cell>
          <cell r="AB362">
            <v>25622.880000000001</v>
          </cell>
          <cell r="AE362">
            <v>310</v>
          </cell>
          <cell r="AF362">
            <v>23</v>
          </cell>
          <cell r="AG362" t="str">
            <v>INTERESES APORTACIONES EDUCACION RAMO 11</v>
          </cell>
          <cell r="AH362">
            <v>2159.44</v>
          </cell>
          <cell r="AI362">
            <v>25622.880000000001</v>
          </cell>
        </row>
        <row r="363">
          <cell r="A363">
            <v>31024</v>
          </cell>
          <cell r="B363">
            <v>51824</v>
          </cell>
          <cell r="C363" t="str">
            <v>41511-3-024</v>
          </cell>
          <cell r="D363">
            <v>31024</v>
          </cell>
          <cell r="E363">
            <v>310</v>
          </cell>
          <cell r="F363">
            <v>24</v>
          </cell>
          <cell r="G363" t="str">
            <v>INTERESES APORTACIONES DESAR REG RAMO 23</v>
          </cell>
          <cell r="H363">
            <v>53370.17</v>
          </cell>
          <cell r="I363">
            <v>86106.18</v>
          </cell>
          <cell r="J363">
            <v>88151.62</v>
          </cell>
          <cell r="K363">
            <v>227627.96999999997</v>
          </cell>
          <cell r="L363">
            <v>82115.929999999993</v>
          </cell>
          <cell r="M363">
            <v>26078.91</v>
          </cell>
          <cell r="N363">
            <v>7863.51</v>
          </cell>
          <cell r="O363">
            <v>116058.34999999999</v>
          </cell>
          <cell r="P363">
            <v>8179.5</v>
          </cell>
          <cell r="Q363">
            <v>7143.02</v>
          </cell>
          <cell r="S363">
            <v>15322.52</v>
          </cell>
          <cell r="W363">
            <v>0</v>
          </cell>
          <cell r="X363">
            <v>359008.83999999997</v>
          </cell>
          <cell r="AA363">
            <v>0</v>
          </cell>
          <cell r="AB363">
            <v>359008.84</v>
          </cell>
          <cell r="AE363">
            <v>310</v>
          </cell>
          <cell r="AF363">
            <v>24</v>
          </cell>
          <cell r="AG363" t="str">
            <v>INTERESES APORTACIONES DESAR REG RAMO 23</v>
          </cell>
          <cell r="AH363">
            <v>7143.02</v>
          </cell>
          <cell r="AI363">
            <v>359008.84</v>
          </cell>
        </row>
        <row r="364">
          <cell r="A364">
            <v>31025</v>
          </cell>
          <cell r="B364">
            <v>51825</v>
          </cell>
          <cell r="C364" t="str">
            <v>41511-3-025</v>
          </cell>
          <cell r="D364">
            <v>31025</v>
          </cell>
          <cell r="E364">
            <v>310</v>
          </cell>
          <cell r="F364">
            <v>25</v>
          </cell>
          <cell r="G364" t="str">
            <v>INTERESES FEIEF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W364">
            <v>0</v>
          </cell>
          <cell r="X364">
            <v>0</v>
          </cell>
          <cell r="AA364">
            <v>0</v>
          </cell>
          <cell r="AB364">
            <v>0</v>
          </cell>
          <cell r="AE364">
            <v>310</v>
          </cell>
          <cell r="AF364">
            <v>25</v>
          </cell>
          <cell r="AG364" t="str">
            <v>INTERESES FEIEF</v>
          </cell>
          <cell r="AH364">
            <v>0</v>
          </cell>
          <cell r="AI364">
            <v>0</v>
          </cell>
        </row>
        <row r="365">
          <cell r="A365">
            <v>31026</v>
          </cell>
          <cell r="B365">
            <v>51826</v>
          </cell>
          <cell r="C365" t="str">
            <v>41511-3-026</v>
          </cell>
          <cell r="D365">
            <v>31026</v>
          </cell>
          <cell r="E365">
            <v>310</v>
          </cell>
          <cell r="F365">
            <v>26</v>
          </cell>
          <cell r="G365" t="str">
            <v>INTERESES INVEX FID. 948</v>
          </cell>
          <cell r="H365">
            <v>495060.73</v>
          </cell>
          <cell r="I365">
            <v>0</v>
          </cell>
          <cell r="J365">
            <v>0</v>
          </cell>
          <cell r="K365">
            <v>495060.73</v>
          </cell>
          <cell r="L365">
            <v>1076718.33</v>
          </cell>
          <cell r="M365">
            <v>506321.97</v>
          </cell>
          <cell r="N365">
            <v>1190491.2</v>
          </cell>
          <cell r="O365">
            <v>2773531.5</v>
          </cell>
          <cell r="P365">
            <v>0</v>
          </cell>
          <cell r="Q365">
            <v>0</v>
          </cell>
          <cell r="S365">
            <v>0</v>
          </cell>
          <cell r="W365">
            <v>0</v>
          </cell>
          <cell r="X365">
            <v>3268592.23</v>
          </cell>
          <cell r="AA365">
            <v>0</v>
          </cell>
          <cell r="AB365">
            <v>3268592.23</v>
          </cell>
          <cell r="AE365">
            <v>310</v>
          </cell>
          <cell r="AF365">
            <v>26</v>
          </cell>
          <cell r="AG365" t="str">
            <v>INTERESES INVEX FID. 948</v>
          </cell>
          <cell r="AH365">
            <v>0</v>
          </cell>
          <cell r="AI365">
            <v>3268592.23</v>
          </cell>
        </row>
        <row r="366">
          <cell r="A366">
            <v>31027</v>
          </cell>
          <cell r="B366">
            <v>51827</v>
          </cell>
          <cell r="C366" t="str">
            <v>41511-3-027</v>
          </cell>
          <cell r="D366">
            <v>31027</v>
          </cell>
          <cell r="E366">
            <v>310</v>
          </cell>
          <cell r="F366">
            <v>27</v>
          </cell>
          <cell r="G366" t="str">
            <v>INTERESES FAEB 2009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W366">
            <v>0</v>
          </cell>
          <cell r="X366">
            <v>0</v>
          </cell>
          <cell r="AA366">
            <v>0</v>
          </cell>
          <cell r="AB366">
            <v>0</v>
          </cell>
          <cell r="AE366">
            <v>310</v>
          </cell>
          <cell r="AF366">
            <v>27</v>
          </cell>
          <cell r="AG366" t="str">
            <v>INTERESES FAEB 2009</v>
          </cell>
          <cell r="AH366">
            <v>0</v>
          </cell>
          <cell r="AI366">
            <v>0</v>
          </cell>
        </row>
        <row r="367">
          <cell r="A367">
            <v>31028</v>
          </cell>
          <cell r="B367">
            <v>51828</v>
          </cell>
          <cell r="C367" t="str">
            <v>41511-3-028</v>
          </cell>
          <cell r="D367">
            <v>31028</v>
          </cell>
          <cell r="E367">
            <v>310</v>
          </cell>
          <cell r="F367">
            <v>28</v>
          </cell>
          <cell r="G367" t="str">
            <v>INTERESES FASSA 2009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W367">
            <v>0</v>
          </cell>
          <cell r="X367">
            <v>0</v>
          </cell>
          <cell r="AA367">
            <v>0</v>
          </cell>
          <cell r="AB367">
            <v>0</v>
          </cell>
          <cell r="AE367">
            <v>310</v>
          </cell>
          <cell r="AF367">
            <v>28</v>
          </cell>
          <cell r="AG367" t="str">
            <v>INTERESES FASSA 2009</v>
          </cell>
          <cell r="AH367">
            <v>0</v>
          </cell>
          <cell r="AI367">
            <v>0</v>
          </cell>
        </row>
        <row r="368">
          <cell r="A368">
            <v>31029</v>
          </cell>
          <cell r="B368">
            <v>51829</v>
          </cell>
          <cell r="C368" t="str">
            <v>41511-3-029</v>
          </cell>
          <cell r="D368">
            <v>31029</v>
          </cell>
          <cell r="E368">
            <v>310</v>
          </cell>
          <cell r="F368">
            <v>29</v>
          </cell>
          <cell r="G368" t="str">
            <v>INTERESES FISM 2009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W368">
            <v>0</v>
          </cell>
          <cell r="X368">
            <v>0</v>
          </cell>
          <cell r="AA368">
            <v>0</v>
          </cell>
          <cell r="AB368">
            <v>0</v>
          </cell>
          <cell r="AE368">
            <v>310</v>
          </cell>
          <cell r="AF368">
            <v>29</v>
          </cell>
          <cell r="AG368" t="str">
            <v>INTERESES FISM 2009</v>
          </cell>
          <cell r="AH368">
            <v>0</v>
          </cell>
          <cell r="AI368">
            <v>0</v>
          </cell>
        </row>
        <row r="369">
          <cell r="A369">
            <v>31030</v>
          </cell>
          <cell r="B369">
            <v>51830</v>
          </cell>
          <cell r="C369" t="str">
            <v>41511-3-030</v>
          </cell>
          <cell r="D369">
            <v>31030</v>
          </cell>
          <cell r="E369">
            <v>310</v>
          </cell>
          <cell r="F369">
            <v>30</v>
          </cell>
          <cell r="G369" t="str">
            <v>INTERESES FISE 2009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W369">
            <v>0</v>
          </cell>
          <cell r="X369">
            <v>0</v>
          </cell>
          <cell r="AA369">
            <v>0</v>
          </cell>
          <cell r="AB369">
            <v>0</v>
          </cell>
          <cell r="AE369">
            <v>310</v>
          </cell>
          <cell r="AF369">
            <v>30</v>
          </cell>
          <cell r="AG369" t="str">
            <v>INTERESES FISE 2009</v>
          </cell>
          <cell r="AH369">
            <v>0</v>
          </cell>
          <cell r="AI369">
            <v>0</v>
          </cell>
        </row>
        <row r="370">
          <cell r="A370">
            <v>31031</v>
          </cell>
          <cell r="B370">
            <v>51831</v>
          </cell>
          <cell r="C370" t="str">
            <v>41511-3-031</v>
          </cell>
          <cell r="D370">
            <v>31031</v>
          </cell>
          <cell r="E370">
            <v>310</v>
          </cell>
          <cell r="F370">
            <v>31</v>
          </cell>
          <cell r="G370" t="str">
            <v>INTERESES FORTAMUN-DF 2009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W370">
            <v>0</v>
          </cell>
          <cell r="X370">
            <v>0</v>
          </cell>
          <cell r="AA370">
            <v>0</v>
          </cell>
          <cell r="AB370">
            <v>0</v>
          </cell>
          <cell r="AE370">
            <v>310</v>
          </cell>
          <cell r="AF370">
            <v>31</v>
          </cell>
          <cell r="AG370" t="str">
            <v>INTERESES FORTAMUN-DF 2009</v>
          </cell>
          <cell r="AH370">
            <v>0</v>
          </cell>
          <cell r="AI370">
            <v>0</v>
          </cell>
        </row>
        <row r="371">
          <cell r="A371">
            <v>31032</v>
          </cell>
          <cell r="B371">
            <v>51832</v>
          </cell>
          <cell r="C371" t="str">
            <v>41511-3-032</v>
          </cell>
          <cell r="D371">
            <v>31032</v>
          </cell>
          <cell r="E371">
            <v>310</v>
          </cell>
          <cell r="F371">
            <v>32</v>
          </cell>
          <cell r="G371" t="str">
            <v>INTERESES FAM 2009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W371">
            <v>0</v>
          </cell>
          <cell r="X371">
            <v>0</v>
          </cell>
          <cell r="AA371">
            <v>0</v>
          </cell>
          <cell r="AB371">
            <v>0</v>
          </cell>
          <cell r="AE371">
            <v>310</v>
          </cell>
          <cell r="AF371">
            <v>32</v>
          </cell>
          <cell r="AG371" t="str">
            <v>INTERESES FAM 2009</v>
          </cell>
          <cell r="AH371">
            <v>0</v>
          </cell>
          <cell r="AI371">
            <v>0</v>
          </cell>
        </row>
        <row r="372">
          <cell r="A372">
            <v>31033</v>
          </cell>
          <cell r="B372">
            <v>51833</v>
          </cell>
          <cell r="C372" t="str">
            <v>41511-3-033</v>
          </cell>
          <cell r="D372">
            <v>31033</v>
          </cell>
          <cell r="E372">
            <v>310</v>
          </cell>
          <cell r="F372">
            <v>33</v>
          </cell>
          <cell r="G372" t="str">
            <v>INTERESES FAETA 2009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W372">
            <v>0</v>
          </cell>
          <cell r="X372">
            <v>0</v>
          </cell>
          <cell r="AA372">
            <v>0</v>
          </cell>
          <cell r="AB372">
            <v>0</v>
          </cell>
          <cell r="AE372">
            <v>310</v>
          </cell>
          <cell r="AF372">
            <v>33</v>
          </cell>
          <cell r="AG372" t="str">
            <v>INTERESES FAETA 2009</v>
          </cell>
          <cell r="AH372">
            <v>0</v>
          </cell>
          <cell r="AI372">
            <v>0</v>
          </cell>
        </row>
        <row r="373">
          <cell r="A373">
            <v>31034</v>
          </cell>
          <cell r="B373">
            <v>51834</v>
          </cell>
          <cell r="C373" t="str">
            <v>41511-3-034</v>
          </cell>
          <cell r="D373">
            <v>31034</v>
          </cell>
          <cell r="E373">
            <v>310</v>
          </cell>
          <cell r="F373">
            <v>34</v>
          </cell>
          <cell r="G373" t="str">
            <v>INTERESES FASP 2009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W373">
            <v>0</v>
          </cell>
          <cell r="X373">
            <v>0</v>
          </cell>
          <cell r="AA373">
            <v>0</v>
          </cell>
          <cell r="AB373">
            <v>0</v>
          </cell>
          <cell r="AE373">
            <v>310</v>
          </cell>
          <cell r="AF373">
            <v>34</v>
          </cell>
          <cell r="AG373" t="str">
            <v>INTERESES FASP 2009</v>
          </cell>
          <cell r="AH373">
            <v>0</v>
          </cell>
          <cell r="AI373">
            <v>0</v>
          </cell>
        </row>
        <row r="374">
          <cell r="A374">
            <v>31035</v>
          </cell>
          <cell r="B374">
            <v>51835</v>
          </cell>
          <cell r="C374" t="str">
            <v>41511-3-035</v>
          </cell>
          <cell r="D374">
            <v>31035</v>
          </cell>
          <cell r="E374">
            <v>310</v>
          </cell>
          <cell r="F374">
            <v>35</v>
          </cell>
          <cell r="G374" t="str">
            <v>INTERESES PAFEF 2009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W374">
            <v>0</v>
          </cell>
          <cell r="X374">
            <v>0</v>
          </cell>
          <cell r="AA374">
            <v>0</v>
          </cell>
          <cell r="AB374">
            <v>0</v>
          </cell>
          <cell r="AE374">
            <v>310</v>
          </cell>
          <cell r="AF374">
            <v>35</v>
          </cell>
          <cell r="AG374" t="str">
            <v>INTERESES PAFEF 2009</v>
          </cell>
          <cell r="AH374">
            <v>0</v>
          </cell>
          <cell r="AI374">
            <v>0</v>
          </cell>
        </row>
        <row r="375">
          <cell r="A375">
            <v>31036</v>
          </cell>
          <cell r="B375">
            <v>51836</v>
          </cell>
          <cell r="C375" t="str">
            <v>41511-3-036</v>
          </cell>
          <cell r="D375">
            <v>31036</v>
          </cell>
          <cell r="E375">
            <v>310</v>
          </cell>
          <cell r="F375">
            <v>36</v>
          </cell>
          <cell r="G375" t="str">
            <v>INTERESES FIES 2009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W375">
            <v>0</v>
          </cell>
          <cell r="X375">
            <v>0</v>
          </cell>
          <cell r="AA375">
            <v>0</v>
          </cell>
          <cell r="AB375">
            <v>0</v>
          </cell>
          <cell r="AE375">
            <v>310</v>
          </cell>
          <cell r="AF375">
            <v>36</v>
          </cell>
          <cell r="AG375" t="str">
            <v>INTERESES FIES 2009</v>
          </cell>
          <cell r="AH375">
            <v>0</v>
          </cell>
          <cell r="AI375">
            <v>0</v>
          </cell>
        </row>
        <row r="376">
          <cell r="A376">
            <v>31037</v>
          </cell>
          <cell r="B376">
            <v>51837</v>
          </cell>
          <cell r="C376" t="str">
            <v>41511-3-037</v>
          </cell>
          <cell r="D376">
            <v>31037</v>
          </cell>
          <cell r="E376">
            <v>310</v>
          </cell>
          <cell r="F376">
            <v>37</v>
          </cell>
          <cell r="G376" t="str">
            <v>INTERESES FEIEF 2009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W376">
            <v>0</v>
          </cell>
          <cell r="X376">
            <v>0</v>
          </cell>
          <cell r="AA376">
            <v>0</v>
          </cell>
          <cell r="AB376">
            <v>0</v>
          </cell>
          <cell r="AE376">
            <v>310</v>
          </cell>
          <cell r="AF376">
            <v>37</v>
          </cell>
          <cell r="AG376" t="str">
            <v>INTERESES FEIEF 2009</v>
          </cell>
          <cell r="AH376">
            <v>0</v>
          </cell>
          <cell r="AI376">
            <v>0</v>
          </cell>
        </row>
        <row r="377">
          <cell r="A377">
            <v>31038</v>
          </cell>
          <cell r="B377">
            <v>51840</v>
          </cell>
          <cell r="C377" t="str">
            <v>41511-3-040</v>
          </cell>
          <cell r="E377">
            <v>310</v>
          </cell>
          <cell r="F377">
            <v>38</v>
          </cell>
          <cell r="G377" t="str">
            <v>INTERESES FISE 2011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W377">
            <v>0</v>
          </cell>
          <cell r="X377">
            <v>0</v>
          </cell>
          <cell r="AA377">
            <v>0</v>
          </cell>
          <cell r="AB377">
            <v>0</v>
          </cell>
          <cell r="AE377">
            <v>310</v>
          </cell>
          <cell r="AF377">
            <v>38</v>
          </cell>
          <cell r="AG377" t="str">
            <v>INTERESES FISE 2011</v>
          </cell>
          <cell r="AH377">
            <v>0</v>
          </cell>
          <cell r="AI377">
            <v>0</v>
          </cell>
        </row>
        <row r="378">
          <cell r="A378">
            <v>31039</v>
          </cell>
          <cell r="B378">
            <v>51842</v>
          </cell>
          <cell r="C378" t="str">
            <v>41511-3-042</v>
          </cell>
          <cell r="E378">
            <v>310</v>
          </cell>
          <cell r="F378">
            <v>39</v>
          </cell>
          <cell r="G378" t="str">
            <v>INTERESES SANTANDER FID.1868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1839213.79</v>
          </cell>
          <cell r="O378">
            <v>1839213.79</v>
          </cell>
          <cell r="P378">
            <v>0</v>
          </cell>
          <cell r="Q378">
            <v>0</v>
          </cell>
          <cell r="S378">
            <v>0</v>
          </cell>
          <cell r="W378">
            <v>0</v>
          </cell>
          <cell r="X378">
            <v>1839213.79</v>
          </cell>
          <cell r="AA378">
            <v>0</v>
          </cell>
          <cell r="AB378">
            <v>1839213.79</v>
          </cell>
          <cell r="AE378">
            <v>310</v>
          </cell>
          <cell r="AF378">
            <v>39</v>
          </cell>
          <cell r="AG378" t="str">
            <v>INTERESES SANTANDER FID.1868</v>
          </cell>
          <cell r="AH378">
            <v>0</v>
          </cell>
          <cell r="AI378">
            <v>1839213.79</v>
          </cell>
        </row>
        <row r="379">
          <cell r="A379">
            <v>31040</v>
          </cell>
          <cell r="B379">
            <v>51843</v>
          </cell>
          <cell r="C379" t="str">
            <v>41511-3-043</v>
          </cell>
          <cell r="E379">
            <v>310</v>
          </cell>
          <cell r="F379">
            <v>40</v>
          </cell>
          <cell r="G379" t="str">
            <v>INTERESES SUBSEMUN SEGURIDAD PUBLICA</v>
          </cell>
          <cell r="H379">
            <v>43944.4</v>
          </cell>
          <cell r="I379">
            <v>0</v>
          </cell>
          <cell r="J379">
            <v>0</v>
          </cell>
          <cell r="K379">
            <v>43944.4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W379">
            <v>0</v>
          </cell>
          <cell r="X379">
            <v>43944.4</v>
          </cell>
          <cell r="AA379">
            <v>0</v>
          </cell>
          <cell r="AB379">
            <v>43944.4</v>
          </cell>
          <cell r="AE379">
            <v>310</v>
          </cell>
          <cell r="AF379">
            <v>40</v>
          </cell>
          <cell r="AG379" t="str">
            <v>INTERESES SUBSEMUN SEGURIDAD PUBLICA</v>
          </cell>
          <cell r="AH379">
            <v>0</v>
          </cell>
          <cell r="AI379">
            <v>43944.4</v>
          </cell>
        </row>
        <row r="380">
          <cell r="A380">
            <v>31041</v>
          </cell>
          <cell r="B380" t="e">
            <v>#N/A</v>
          </cell>
          <cell r="C380" t="e">
            <v>#N/A</v>
          </cell>
          <cell r="E380">
            <v>310</v>
          </cell>
          <cell r="F380">
            <v>41</v>
          </cell>
          <cell r="G380" t="str">
            <v>INTERESES FIDEICOMISO IXE 984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101348.54</v>
          </cell>
          <cell r="M380">
            <v>97534.720000000001</v>
          </cell>
          <cell r="N380">
            <v>90957.3</v>
          </cell>
          <cell r="O380">
            <v>289840.56</v>
          </cell>
          <cell r="P380">
            <v>0</v>
          </cell>
          <cell r="Q380">
            <v>0</v>
          </cell>
          <cell r="S380">
            <v>0</v>
          </cell>
          <cell r="W380">
            <v>0</v>
          </cell>
          <cell r="X380">
            <v>289840.56</v>
          </cell>
          <cell r="AA380">
            <v>0</v>
          </cell>
          <cell r="AB380">
            <v>289840.56</v>
          </cell>
          <cell r="AE380">
            <v>310</v>
          </cell>
          <cell r="AF380">
            <v>41</v>
          </cell>
          <cell r="AG380" t="str">
            <v>INTERESES FIDEICOMISO IXE 984</v>
          </cell>
          <cell r="AH380">
            <v>0</v>
          </cell>
          <cell r="AI380">
            <v>289840.56</v>
          </cell>
        </row>
        <row r="381">
          <cell r="A381">
            <v>31100</v>
          </cell>
          <cell r="B381">
            <v>51401</v>
          </cell>
          <cell r="C381" t="str">
            <v>41511-1-001</v>
          </cell>
          <cell r="D381">
            <v>31100</v>
          </cell>
          <cell r="E381">
            <v>311</v>
          </cell>
          <cell r="F381">
            <v>0</v>
          </cell>
          <cell r="G381" t="str">
            <v>PUBLICIDAD RADIO GOBIERNO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W381">
            <v>0</v>
          </cell>
          <cell r="X381">
            <v>0</v>
          </cell>
          <cell r="AA381">
            <v>0</v>
          </cell>
          <cell r="AB381">
            <v>0</v>
          </cell>
          <cell r="AE381">
            <v>311</v>
          </cell>
          <cell r="AF381">
            <v>0</v>
          </cell>
          <cell r="AG381" t="str">
            <v>PUBLICIDAD RADIO GOBIERNO</v>
          </cell>
          <cell r="AH381">
            <v>0</v>
          </cell>
          <cell r="AI381">
            <v>0</v>
          </cell>
        </row>
        <row r="382">
          <cell r="A382">
            <v>31101</v>
          </cell>
          <cell r="B382">
            <v>51402</v>
          </cell>
          <cell r="C382" t="str">
            <v>41511-1-002</v>
          </cell>
          <cell r="D382">
            <v>31101</v>
          </cell>
          <cell r="E382">
            <v>311</v>
          </cell>
          <cell r="F382">
            <v>1</v>
          </cell>
          <cell r="G382" t="str">
            <v>PUBLICIDAD CANAL 28</v>
          </cell>
          <cell r="H382">
            <v>0</v>
          </cell>
          <cell r="I382">
            <v>55416.5</v>
          </cell>
          <cell r="J382">
            <v>0</v>
          </cell>
          <cell r="K382">
            <v>55416.5</v>
          </cell>
          <cell r="L382">
            <v>0</v>
          </cell>
          <cell r="M382">
            <v>0</v>
          </cell>
          <cell r="N382">
            <v>125548.75</v>
          </cell>
          <cell r="O382">
            <v>125548.75</v>
          </cell>
          <cell r="P382">
            <v>0</v>
          </cell>
          <cell r="Q382">
            <v>131594.4</v>
          </cell>
          <cell r="S382">
            <v>131594.4</v>
          </cell>
          <cell r="W382">
            <v>0</v>
          </cell>
          <cell r="X382">
            <v>312559.65000000002</v>
          </cell>
          <cell r="AA382">
            <v>0</v>
          </cell>
          <cell r="AB382">
            <v>312559.65000000002</v>
          </cell>
          <cell r="AE382">
            <v>311</v>
          </cell>
          <cell r="AF382">
            <v>1</v>
          </cell>
          <cell r="AG382" t="str">
            <v>PUBLICIDAD CANAL 28</v>
          </cell>
          <cell r="AH382">
            <v>131594.4</v>
          </cell>
          <cell r="AI382">
            <v>312559.65000000002</v>
          </cell>
        </row>
        <row r="383">
          <cell r="A383">
            <v>31300</v>
          </cell>
          <cell r="B383">
            <v>51201</v>
          </cell>
          <cell r="C383" t="str">
            <v>41591-3-001</v>
          </cell>
          <cell r="D383">
            <v>31300</v>
          </cell>
          <cell r="E383">
            <v>313</v>
          </cell>
          <cell r="F383">
            <v>0</v>
          </cell>
          <cell r="G383" t="str">
            <v>SERVICIOS ACADEMIA DE POLICIA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W383">
            <v>0</v>
          </cell>
          <cell r="X383">
            <v>0</v>
          </cell>
          <cell r="AA383">
            <v>0</v>
          </cell>
          <cell r="AB383">
            <v>0</v>
          </cell>
          <cell r="AE383">
            <v>313</v>
          </cell>
          <cell r="AF383">
            <v>0</v>
          </cell>
          <cell r="AG383" t="str">
            <v>SERVICIOS ACADEMIA DE POLICIA</v>
          </cell>
          <cell r="AH383">
            <v>0</v>
          </cell>
          <cell r="AI383">
            <v>0</v>
          </cell>
        </row>
        <row r="384">
          <cell r="A384">
            <v>31400</v>
          </cell>
          <cell r="B384">
            <v>51838</v>
          </cell>
          <cell r="C384" t="str">
            <v>41511-3-039</v>
          </cell>
          <cell r="D384">
            <v>31400</v>
          </cell>
          <cell r="E384">
            <v>314</v>
          </cell>
          <cell r="F384">
            <v>0</v>
          </cell>
          <cell r="G384" t="str">
            <v>INTERESES SOBRE PRESTAMOS DIRECTOS</v>
          </cell>
          <cell r="H384">
            <v>0</v>
          </cell>
          <cell r="I384">
            <v>0</v>
          </cell>
          <cell r="J384">
            <v>1804469</v>
          </cell>
          <cell r="K384">
            <v>1804469</v>
          </cell>
          <cell r="L384">
            <v>511748</v>
          </cell>
          <cell r="M384">
            <v>427730</v>
          </cell>
          <cell r="N384">
            <v>393660</v>
          </cell>
          <cell r="O384">
            <v>1333138</v>
          </cell>
          <cell r="P384">
            <v>316892</v>
          </cell>
          <cell r="Q384">
            <v>256840</v>
          </cell>
          <cell r="S384">
            <v>573732</v>
          </cell>
          <cell r="W384">
            <v>0</v>
          </cell>
          <cell r="X384">
            <v>3711339</v>
          </cell>
          <cell r="AA384">
            <v>0</v>
          </cell>
          <cell r="AB384">
            <v>3711339</v>
          </cell>
          <cell r="AE384">
            <v>314</v>
          </cell>
          <cell r="AF384">
            <v>0</v>
          </cell>
          <cell r="AG384" t="str">
            <v>INTERESES SOBRE PRESTAMOS DIRECTOS</v>
          </cell>
          <cell r="AH384">
            <v>256840</v>
          </cell>
          <cell r="AI384">
            <v>3711339</v>
          </cell>
        </row>
        <row r="385">
          <cell r="A385">
            <v>31401</v>
          </cell>
          <cell r="B385">
            <v>51839</v>
          </cell>
          <cell r="C385" t="str">
            <v>41511-3-038</v>
          </cell>
          <cell r="D385">
            <v>31401</v>
          </cell>
          <cell r="E385">
            <v>314</v>
          </cell>
          <cell r="F385">
            <v>1</v>
          </cell>
          <cell r="G385" t="str">
            <v>INTERESES TRIBUNAL SUPERIOR DE JUSTICIA</v>
          </cell>
          <cell r="H385">
            <v>19246.93</v>
          </cell>
          <cell r="I385">
            <v>19531.09</v>
          </cell>
          <cell r="J385">
            <v>19549.400000000001</v>
          </cell>
          <cell r="K385">
            <v>58327.420000000006</v>
          </cell>
          <cell r="L385">
            <v>10042.82</v>
          </cell>
          <cell r="M385">
            <v>10888.51</v>
          </cell>
          <cell r="N385">
            <v>20590.11</v>
          </cell>
          <cell r="O385">
            <v>41521.440000000002</v>
          </cell>
          <cell r="P385">
            <v>23919.35</v>
          </cell>
          <cell r="Q385">
            <v>25119.58</v>
          </cell>
          <cell r="S385">
            <v>49038.93</v>
          </cell>
          <cell r="W385">
            <v>0</v>
          </cell>
          <cell r="X385">
            <v>148887.79</v>
          </cell>
          <cell r="AA385">
            <v>0</v>
          </cell>
          <cell r="AB385">
            <v>148887.79</v>
          </cell>
          <cell r="AE385">
            <v>314</v>
          </cell>
          <cell r="AF385">
            <v>1</v>
          </cell>
          <cell r="AG385" t="str">
            <v>INTERESES TRIBUNAL SUPERIOR DE JUSTICIA</v>
          </cell>
          <cell r="AH385">
            <v>25119.58</v>
          </cell>
          <cell r="AI385">
            <v>148887.79</v>
          </cell>
        </row>
        <row r="386">
          <cell r="A386">
            <v>31800</v>
          </cell>
          <cell r="B386">
            <v>51701</v>
          </cell>
          <cell r="C386" t="str">
            <v>41511-2-001</v>
          </cell>
          <cell r="D386">
            <v>31800</v>
          </cell>
          <cell r="E386">
            <v>318</v>
          </cell>
          <cell r="F386">
            <v>0</v>
          </cell>
          <cell r="G386" t="str">
            <v>ARREND. DE BIENES MUEBLES E INMUEBLES</v>
          </cell>
          <cell r="H386">
            <v>170165.91</v>
          </cell>
          <cell r="I386">
            <v>258198.31</v>
          </cell>
          <cell r="J386">
            <v>175373.11</v>
          </cell>
          <cell r="K386">
            <v>603737.32999999996</v>
          </cell>
          <cell r="L386">
            <v>170264.64</v>
          </cell>
          <cell r="M386">
            <v>254343.99</v>
          </cell>
          <cell r="N386">
            <v>176744.64</v>
          </cell>
          <cell r="O386">
            <v>601353.27</v>
          </cell>
          <cell r="P386">
            <v>185176.84</v>
          </cell>
          <cell r="Q386">
            <v>127717.44</v>
          </cell>
          <cell r="S386">
            <v>312894.28000000003</v>
          </cell>
          <cell r="W386">
            <v>0</v>
          </cell>
          <cell r="X386">
            <v>1517984.88</v>
          </cell>
          <cell r="AA386">
            <v>0</v>
          </cell>
          <cell r="AB386">
            <v>1517984.88</v>
          </cell>
          <cell r="AE386">
            <v>318</v>
          </cell>
          <cell r="AF386">
            <v>0</v>
          </cell>
          <cell r="AG386" t="str">
            <v>ARREND. DE BIENES MUEBLES E INMUEBLES</v>
          </cell>
          <cell r="AH386">
            <v>127717.44</v>
          </cell>
          <cell r="AI386">
            <v>1517984.88</v>
          </cell>
        </row>
        <row r="387">
          <cell r="A387">
            <v>31801</v>
          </cell>
          <cell r="B387">
            <v>51704</v>
          </cell>
          <cell r="C387" t="str">
            <v>41511-2-004</v>
          </cell>
          <cell r="D387">
            <v>31301</v>
          </cell>
          <cell r="E387">
            <v>318</v>
          </cell>
          <cell r="F387">
            <v>1</v>
          </cell>
          <cell r="G387" t="str">
            <v>ARRENDAMIENTO DE LOCALES LA PASTORA</v>
          </cell>
          <cell r="H387">
            <v>12076.62</v>
          </cell>
          <cell r="I387">
            <v>8051.08</v>
          </cell>
          <cell r="J387">
            <v>12076.62</v>
          </cell>
          <cell r="K387">
            <v>32204.32</v>
          </cell>
          <cell r="L387">
            <v>12076.62</v>
          </cell>
          <cell r="M387">
            <v>12076.62</v>
          </cell>
          <cell r="N387">
            <v>12076.62</v>
          </cell>
          <cell r="O387">
            <v>36229.86</v>
          </cell>
          <cell r="P387">
            <v>12076.62</v>
          </cell>
          <cell r="Q387">
            <v>12076.62</v>
          </cell>
          <cell r="S387">
            <v>24153.24</v>
          </cell>
          <cell r="W387">
            <v>0</v>
          </cell>
          <cell r="X387">
            <v>92587.420000000013</v>
          </cell>
          <cell r="AA387">
            <v>0</v>
          </cell>
          <cell r="AB387">
            <v>92587.42</v>
          </cell>
          <cell r="AE387">
            <v>318</v>
          </cell>
          <cell r="AF387">
            <v>1</v>
          </cell>
          <cell r="AG387" t="str">
            <v>ARRENDAMIENTO DE LOCALES LA PASTORA</v>
          </cell>
          <cell r="AH387">
            <v>12076.62</v>
          </cell>
          <cell r="AI387">
            <v>92587.42</v>
          </cell>
        </row>
        <row r="388">
          <cell r="A388">
            <v>32601</v>
          </cell>
          <cell r="B388" t="e">
            <v>#N/A</v>
          </cell>
          <cell r="C388" t="e">
            <v>#N/A</v>
          </cell>
          <cell r="E388">
            <v>326</v>
          </cell>
          <cell r="F388">
            <v>1</v>
          </cell>
          <cell r="G388" t="str">
            <v>ESTACIONAMIENTO TORRE ADMINISTRATIVA</v>
          </cell>
          <cell r="K388">
            <v>0</v>
          </cell>
          <cell r="N388">
            <v>1500</v>
          </cell>
          <cell r="O388">
            <v>1500</v>
          </cell>
          <cell r="P388">
            <v>1000</v>
          </cell>
          <cell r="Q388">
            <v>1950</v>
          </cell>
          <cell r="S388">
            <v>2950</v>
          </cell>
          <cell r="W388">
            <v>0</v>
          </cell>
          <cell r="X388">
            <v>4450</v>
          </cell>
          <cell r="AA388">
            <v>0</v>
          </cell>
          <cell r="AB388">
            <v>4450</v>
          </cell>
          <cell r="AE388">
            <v>326</v>
          </cell>
          <cell r="AF388">
            <v>1</v>
          </cell>
          <cell r="AG388" t="str">
            <v>ESTACIONAMIENTO TORRE ADMINISTRATIVA</v>
          </cell>
          <cell r="AH388">
            <v>1950</v>
          </cell>
          <cell r="AI388">
            <v>4450</v>
          </cell>
        </row>
        <row r="389">
          <cell r="A389">
            <v>32603</v>
          </cell>
          <cell r="B389">
            <v>51703</v>
          </cell>
          <cell r="C389" t="str">
            <v>41511-2-003</v>
          </cell>
          <cell r="D389">
            <v>32603</v>
          </cell>
          <cell r="E389">
            <v>326</v>
          </cell>
          <cell r="F389">
            <v>3</v>
          </cell>
          <cell r="G389" t="str">
            <v>ESTACIONAMIENTO MATAMOROS Y ZUAZUA</v>
          </cell>
          <cell r="H389">
            <v>206720</v>
          </cell>
          <cell r="I389">
            <v>120905</v>
          </cell>
          <cell r="J389">
            <v>225564</v>
          </cell>
          <cell r="K389">
            <v>553189</v>
          </cell>
          <cell r="L389">
            <v>197055</v>
          </cell>
          <cell r="M389">
            <v>184080</v>
          </cell>
          <cell r="N389">
            <v>270993</v>
          </cell>
          <cell r="O389">
            <v>652128</v>
          </cell>
          <cell r="P389">
            <v>182645</v>
          </cell>
          <cell r="Q389">
            <v>112665</v>
          </cell>
          <cell r="S389">
            <v>295310</v>
          </cell>
          <cell r="W389">
            <v>0</v>
          </cell>
          <cell r="X389">
            <v>1500627</v>
          </cell>
          <cell r="AA389">
            <v>0</v>
          </cell>
          <cell r="AB389">
            <v>1500627</v>
          </cell>
          <cell r="AE389">
            <v>326</v>
          </cell>
          <cell r="AF389">
            <v>3</v>
          </cell>
          <cell r="AG389" t="str">
            <v>ESTACIONAMIENTO MATAMOROS Y ZUAZUA</v>
          </cell>
          <cell r="AH389">
            <v>112665</v>
          </cell>
          <cell r="AI389">
            <v>1500627</v>
          </cell>
        </row>
        <row r="390">
          <cell r="A390">
            <v>33001</v>
          </cell>
          <cell r="B390">
            <v>51501</v>
          </cell>
          <cell r="C390" t="str">
            <v>41591-4-001</v>
          </cell>
          <cell r="D390">
            <v>33001</v>
          </cell>
          <cell r="E390">
            <v>330</v>
          </cell>
          <cell r="F390">
            <v>1</v>
          </cell>
          <cell r="G390" t="str">
            <v>DEVOLUCION DE PRODUCTOS</v>
          </cell>
          <cell r="H390">
            <v>0</v>
          </cell>
          <cell r="I390">
            <v>0</v>
          </cell>
          <cell r="J390">
            <v>-49985.32</v>
          </cell>
          <cell r="K390">
            <v>-49985.32</v>
          </cell>
          <cell r="L390">
            <v>-58204.160000000003</v>
          </cell>
          <cell r="M390">
            <v>-183556.19</v>
          </cell>
          <cell r="N390">
            <v>-90147.44</v>
          </cell>
          <cell r="O390">
            <v>-331907.79000000004</v>
          </cell>
          <cell r="P390">
            <v>-37597.379999999997</v>
          </cell>
          <cell r="Q390">
            <v>-205529.86</v>
          </cell>
          <cell r="S390">
            <v>-243127.24</v>
          </cell>
          <cell r="W390">
            <v>0</v>
          </cell>
          <cell r="X390">
            <v>-625020.35</v>
          </cell>
          <cell r="AA390">
            <v>0</v>
          </cell>
          <cell r="AB390">
            <v>-625020.35</v>
          </cell>
          <cell r="AE390">
            <v>330</v>
          </cell>
          <cell r="AF390">
            <v>1</v>
          </cell>
          <cell r="AG390" t="str">
            <v>DEVOLUCION DE PRODUCTOS</v>
          </cell>
          <cell r="AH390">
            <v>-205529.86</v>
          </cell>
          <cell r="AI390">
            <v>-625020.35</v>
          </cell>
        </row>
        <row r="391">
          <cell r="A391">
            <v>33002</v>
          </cell>
          <cell r="B391">
            <v>51502</v>
          </cell>
          <cell r="C391" t="str">
            <v>41591-4-002</v>
          </cell>
          <cell r="D391">
            <v>33002</v>
          </cell>
          <cell r="E391">
            <v>330</v>
          </cell>
          <cell r="F391">
            <v>2</v>
          </cell>
          <cell r="G391" t="str">
            <v>DEV. DE PAGO DE BASES DE LICITACION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W391">
            <v>0</v>
          </cell>
          <cell r="X391">
            <v>0</v>
          </cell>
          <cell r="AA391">
            <v>0</v>
          </cell>
          <cell r="AB391">
            <v>0</v>
          </cell>
          <cell r="AE391">
            <v>330</v>
          </cell>
          <cell r="AF391">
            <v>2</v>
          </cell>
          <cell r="AG391" t="str">
            <v>DEV. DE PAGO DE BASES DE LICITACION</v>
          </cell>
          <cell r="AH391">
            <v>0</v>
          </cell>
          <cell r="AI391">
            <v>0</v>
          </cell>
        </row>
        <row r="392">
          <cell r="A392">
            <v>33000</v>
          </cell>
          <cell r="B392" t="e">
            <v>#N/A</v>
          </cell>
          <cell r="C392" t="e">
            <v>#N/A</v>
          </cell>
          <cell r="D392">
            <v>33000</v>
          </cell>
          <cell r="E392">
            <v>330</v>
          </cell>
          <cell r="F392">
            <v>0</v>
          </cell>
          <cell r="G392" t="str">
            <v>ESTACIONAMIENTO DE VEHICULOS</v>
          </cell>
          <cell r="H392">
            <v>206720</v>
          </cell>
          <cell r="I392">
            <v>120905</v>
          </cell>
          <cell r="J392">
            <v>225564</v>
          </cell>
          <cell r="K392">
            <v>553189</v>
          </cell>
          <cell r="L392">
            <v>197055</v>
          </cell>
          <cell r="M392">
            <v>184080</v>
          </cell>
          <cell r="N392">
            <v>272493</v>
          </cell>
          <cell r="O392">
            <v>653628</v>
          </cell>
          <cell r="P392">
            <v>183645</v>
          </cell>
          <cell r="Q392">
            <v>114615</v>
          </cell>
          <cell r="S392">
            <v>298260</v>
          </cell>
          <cell r="W392">
            <v>0</v>
          </cell>
          <cell r="X392">
            <v>1505077</v>
          </cell>
          <cell r="AA392">
            <v>0</v>
          </cell>
          <cell r="AB392">
            <v>1505077</v>
          </cell>
          <cell r="AE392">
            <v>330</v>
          </cell>
          <cell r="AF392">
            <v>0</v>
          </cell>
          <cell r="AG392" t="str">
            <v>ESTACIONAMIENTO DE VEHICULOS</v>
          </cell>
          <cell r="AH392">
            <v>114615</v>
          </cell>
          <cell r="AI392">
            <v>1505077</v>
          </cell>
        </row>
        <row r="393">
          <cell r="A393">
            <v>0</v>
          </cell>
          <cell r="B393" t="e">
            <v>#N/A</v>
          </cell>
          <cell r="C393" t="e">
            <v>#N/A</v>
          </cell>
          <cell r="D393">
            <v>0</v>
          </cell>
          <cell r="G393" t="str">
            <v>TOTAL PRODUCTOS</v>
          </cell>
          <cell r="H393">
            <v>14514121.42</v>
          </cell>
          <cell r="I393">
            <v>12714602.130000001</v>
          </cell>
          <cell r="J393">
            <v>16333243.109999999</v>
          </cell>
          <cell r="K393">
            <v>43561966.659999996</v>
          </cell>
          <cell r="L393">
            <v>14814443.67</v>
          </cell>
          <cell r="M393">
            <v>15220806.640000001</v>
          </cell>
          <cell r="N393">
            <v>14526445.07</v>
          </cell>
          <cell r="O393">
            <v>44561695.380000003</v>
          </cell>
          <cell r="P393">
            <v>7619280.2999999998</v>
          </cell>
          <cell r="Q393">
            <v>12009158.43</v>
          </cell>
          <cell r="S393">
            <v>19628438.73</v>
          </cell>
          <cell r="W393">
            <v>0</v>
          </cell>
          <cell r="X393">
            <v>107752100.77</v>
          </cell>
          <cell r="AA393">
            <v>0</v>
          </cell>
          <cell r="AB393">
            <v>107752100.77</v>
          </cell>
          <cell r="AE393">
            <v>0</v>
          </cell>
          <cell r="AF393">
            <v>0</v>
          </cell>
          <cell r="AG393" t="str">
            <v>TOTAL PRODUCTOS</v>
          </cell>
          <cell r="AH393">
            <v>12009158.43</v>
          </cell>
          <cell r="AI393">
            <v>107752100.77</v>
          </cell>
        </row>
        <row r="394">
          <cell r="A394">
            <v>0</v>
          </cell>
          <cell r="B394" t="e">
            <v>#N/A</v>
          </cell>
          <cell r="C394" t="e">
            <v>#N/A</v>
          </cell>
          <cell r="D394">
            <v>0</v>
          </cell>
          <cell r="G394" t="str">
            <v>A P R O V E C H A M I E N T O S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W394">
            <v>0</v>
          </cell>
          <cell r="X394">
            <v>0</v>
          </cell>
          <cell r="AA394">
            <v>0</v>
          </cell>
          <cell r="AB394">
            <v>0</v>
          </cell>
          <cell r="AE394">
            <v>0</v>
          </cell>
          <cell r="AF394">
            <v>0</v>
          </cell>
          <cell r="AG394" t="str">
            <v>A P R O V E C H A M I E N T O S</v>
          </cell>
          <cell r="AH394">
            <v>0</v>
          </cell>
          <cell r="AI394">
            <v>0</v>
          </cell>
        </row>
        <row r="395">
          <cell r="A395">
            <v>40100</v>
          </cell>
          <cell r="B395">
            <v>61902</v>
          </cell>
          <cell r="C395" t="str">
            <v>41621-1-002</v>
          </cell>
          <cell r="D395">
            <v>40100</v>
          </cell>
          <cell r="E395">
            <v>401</v>
          </cell>
          <cell r="F395">
            <v>0</v>
          </cell>
          <cell r="G395" t="str">
            <v>MULTAS</v>
          </cell>
          <cell r="H395">
            <v>191</v>
          </cell>
          <cell r="I395">
            <v>24877.41</v>
          </cell>
          <cell r="J395">
            <v>103459.67</v>
          </cell>
          <cell r="K395">
            <v>128528.08</v>
          </cell>
          <cell r="L395">
            <v>0</v>
          </cell>
          <cell r="M395">
            <v>915</v>
          </cell>
          <cell r="N395">
            <v>199974.37</v>
          </cell>
          <cell r="O395">
            <v>200889.37</v>
          </cell>
          <cell r="P395">
            <v>218980.63</v>
          </cell>
          <cell r="Q395">
            <v>59639.62</v>
          </cell>
          <cell r="S395">
            <v>278620.25</v>
          </cell>
          <cell r="W395">
            <v>0</v>
          </cell>
          <cell r="X395">
            <v>608037.69999999995</v>
          </cell>
          <cell r="AA395">
            <v>0</v>
          </cell>
          <cell r="AB395">
            <v>608037.69999999995</v>
          </cell>
          <cell r="AE395">
            <v>401</v>
          </cell>
          <cell r="AF395">
            <v>0</v>
          </cell>
          <cell r="AG395" t="str">
            <v>MULTAS</v>
          </cell>
          <cell r="AH395">
            <v>59639.62</v>
          </cell>
          <cell r="AI395">
            <v>608037.69999999995</v>
          </cell>
        </row>
        <row r="396">
          <cell r="A396">
            <v>40101</v>
          </cell>
          <cell r="B396">
            <v>61903</v>
          </cell>
          <cell r="C396" t="str">
            <v>41621-1-003</v>
          </cell>
          <cell r="D396">
            <v>40101</v>
          </cell>
          <cell r="E396">
            <v>401</v>
          </cell>
          <cell r="F396">
            <v>1</v>
          </cell>
          <cell r="G396" t="str">
            <v>MULTA IMP. P/LA AGENCIA EST.DE TRANSP.</v>
          </cell>
          <cell r="H396">
            <v>357138</v>
          </cell>
          <cell r="I396">
            <v>535767</v>
          </cell>
          <cell r="J396">
            <v>273255</v>
          </cell>
          <cell r="K396">
            <v>1166160</v>
          </cell>
          <cell r="L396">
            <v>230492</v>
          </cell>
          <cell r="M396">
            <v>301778.8</v>
          </cell>
          <cell r="N396">
            <v>452028</v>
          </cell>
          <cell r="O396">
            <v>984298.8</v>
          </cell>
          <cell r="P396">
            <v>296864</v>
          </cell>
          <cell r="Q396">
            <v>496233</v>
          </cell>
          <cell r="S396">
            <v>793097</v>
          </cell>
          <cell r="W396">
            <v>0</v>
          </cell>
          <cell r="X396">
            <v>2943555.8</v>
          </cell>
          <cell r="AA396">
            <v>0</v>
          </cell>
          <cell r="AB396">
            <v>2943555.8</v>
          </cell>
          <cell r="AE396">
            <v>401</v>
          </cell>
          <cell r="AF396">
            <v>1</v>
          </cell>
          <cell r="AG396" t="str">
            <v>MULTA IMP. P/LA AGENCIA EST.DE TRANSP.</v>
          </cell>
          <cell r="AH396">
            <v>496233</v>
          </cell>
          <cell r="AI396">
            <v>2943555.8</v>
          </cell>
        </row>
        <row r="397">
          <cell r="A397">
            <v>40102</v>
          </cell>
          <cell r="B397">
            <v>61904</v>
          </cell>
          <cell r="C397" t="str">
            <v>41621-1-004</v>
          </cell>
          <cell r="D397">
            <v>40102</v>
          </cell>
          <cell r="E397">
            <v>401</v>
          </cell>
          <cell r="F397">
            <v>2</v>
          </cell>
          <cell r="G397" t="str">
            <v>MULTAS DE LA SUBSECRETARIA DE SALUD</v>
          </cell>
          <cell r="H397">
            <v>106757.85</v>
          </cell>
          <cell r="I397">
            <v>413016.97</v>
          </cell>
          <cell r="J397">
            <v>287861.28999999998</v>
          </cell>
          <cell r="K397">
            <v>807636.10999999987</v>
          </cell>
          <cell r="L397">
            <v>351806.01</v>
          </cell>
          <cell r="M397">
            <v>270326.23</v>
          </cell>
          <cell r="N397">
            <v>387645.41</v>
          </cell>
          <cell r="O397">
            <v>1009777.6499999999</v>
          </cell>
          <cell r="P397">
            <v>133662.54999999999</v>
          </cell>
          <cell r="Q397">
            <v>171716.08</v>
          </cell>
          <cell r="S397">
            <v>305378.63</v>
          </cell>
          <cell r="W397">
            <v>0</v>
          </cell>
          <cell r="X397">
            <v>2122792.3899999997</v>
          </cell>
          <cell r="AA397">
            <v>0</v>
          </cell>
          <cell r="AB397">
            <v>2122792.39</v>
          </cell>
          <cell r="AE397">
            <v>401</v>
          </cell>
          <cell r="AF397">
            <v>2</v>
          </cell>
          <cell r="AG397" t="str">
            <v>MULTAS DE LA SUBSECRETARIA DE SALUD</v>
          </cell>
          <cell r="AH397">
            <v>171716.08</v>
          </cell>
          <cell r="AI397">
            <v>2122792.39</v>
          </cell>
        </row>
        <row r="398">
          <cell r="A398">
            <v>40103</v>
          </cell>
          <cell r="B398">
            <v>61905</v>
          </cell>
          <cell r="C398" t="str">
            <v>41621-1-005</v>
          </cell>
          <cell r="D398">
            <v>40103</v>
          </cell>
          <cell r="E398">
            <v>401</v>
          </cell>
          <cell r="F398">
            <v>3</v>
          </cell>
          <cell r="G398" t="str">
            <v>MULTAS DE LA SUBSECRETARIA DE ECOLOGIA</v>
          </cell>
          <cell r="H398">
            <v>0</v>
          </cell>
          <cell r="I398">
            <v>3312.4</v>
          </cell>
          <cell r="J398">
            <v>0</v>
          </cell>
          <cell r="K398">
            <v>3312.4</v>
          </cell>
          <cell r="L398">
            <v>1019.2</v>
          </cell>
          <cell r="M398">
            <v>530.15</v>
          </cell>
          <cell r="N398">
            <v>600</v>
          </cell>
          <cell r="O398">
            <v>2149.35</v>
          </cell>
          <cell r="P398">
            <v>0</v>
          </cell>
          <cell r="Q398">
            <v>7585.5</v>
          </cell>
          <cell r="S398">
            <v>7585.5</v>
          </cell>
          <cell r="W398">
            <v>0</v>
          </cell>
          <cell r="X398">
            <v>13047.25</v>
          </cell>
          <cell r="AA398">
            <v>0</v>
          </cell>
          <cell r="AB398">
            <v>13047.25</v>
          </cell>
          <cell r="AE398">
            <v>401</v>
          </cell>
          <cell r="AF398">
            <v>3</v>
          </cell>
          <cell r="AG398" t="str">
            <v>MULTAS DE LA SUBSECRETARIA DE ECOLOGIA</v>
          </cell>
          <cell r="AH398">
            <v>7585.5</v>
          </cell>
          <cell r="AI398">
            <v>13047.25</v>
          </cell>
        </row>
        <row r="399">
          <cell r="A399">
            <v>40104</v>
          </cell>
          <cell r="B399">
            <v>61906</v>
          </cell>
          <cell r="C399" t="str">
            <v>41621-1-006</v>
          </cell>
          <cell r="D399">
            <v>40104</v>
          </cell>
          <cell r="E399">
            <v>401</v>
          </cell>
          <cell r="F399">
            <v>4</v>
          </cell>
          <cell r="G399" t="str">
            <v>MULTAS DE LA SUBSECRETARIA DEL TRABAJO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W399">
            <v>0</v>
          </cell>
          <cell r="X399">
            <v>0</v>
          </cell>
          <cell r="AA399">
            <v>0</v>
          </cell>
          <cell r="AB399">
            <v>0</v>
          </cell>
          <cell r="AE399">
            <v>401</v>
          </cell>
          <cell r="AF399">
            <v>4</v>
          </cell>
          <cell r="AG399" t="str">
            <v>MULTAS DE LA SUBSECRETARIA DEL TRABAJO</v>
          </cell>
          <cell r="AH399">
            <v>0</v>
          </cell>
          <cell r="AI399">
            <v>0</v>
          </cell>
        </row>
        <row r="400">
          <cell r="A400">
            <v>40105</v>
          </cell>
          <cell r="B400">
            <v>61907</v>
          </cell>
          <cell r="C400" t="str">
            <v>41621-1-011</v>
          </cell>
          <cell r="D400">
            <v>40105</v>
          </cell>
          <cell r="E400">
            <v>401</v>
          </cell>
          <cell r="F400">
            <v>5</v>
          </cell>
          <cell r="G400" t="str">
            <v>OTRAS MULTAS</v>
          </cell>
          <cell r="H400">
            <v>148832.62</v>
          </cell>
          <cell r="I400">
            <v>35533.15</v>
          </cell>
          <cell r="J400">
            <v>38619.230000000003</v>
          </cell>
          <cell r="K400">
            <v>222985</v>
          </cell>
          <cell r="L400">
            <v>137454.74</v>
          </cell>
          <cell r="M400">
            <v>13607.37</v>
          </cell>
          <cell r="N400">
            <v>40428.21</v>
          </cell>
          <cell r="O400">
            <v>191490.31999999998</v>
          </cell>
          <cell r="P400">
            <v>26494.94</v>
          </cell>
          <cell r="Q400">
            <v>24139.43</v>
          </cell>
          <cell r="S400">
            <v>50634.369999999995</v>
          </cell>
          <cell r="W400">
            <v>0</v>
          </cell>
          <cell r="X400">
            <v>465109.68999999994</v>
          </cell>
          <cell r="AA400">
            <v>0</v>
          </cell>
          <cell r="AB400">
            <v>465109.69</v>
          </cell>
          <cell r="AE400">
            <v>401</v>
          </cell>
          <cell r="AF400">
            <v>5</v>
          </cell>
          <cell r="AG400" t="str">
            <v>OTRAS MULTAS</v>
          </cell>
          <cell r="AH400">
            <v>24139.43</v>
          </cell>
          <cell r="AI400">
            <v>465109.69</v>
          </cell>
        </row>
        <row r="401">
          <cell r="A401">
            <v>40107</v>
          </cell>
          <cell r="B401">
            <v>61908</v>
          </cell>
          <cell r="C401" t="str">
            <v>41621-1-007</v>
          </cell>
          <cell r="D401">
            <v>40107</v>
          </cell>
          <cell r="E401">
            <v>401</v>
          </cell>
          <cell r="F401">
            <v>7</v>
          </cell>
          <cell r="G401" t="str">
            <v>MULTAS DIRECCION DE PROTECCION CIVIL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W401">
            <v>0</v>
          </cell>
          <cell r="X401">
            <v>0</v>
          </cell>
          <cell r="AA401">
            <v>0</v>
          </cell>
          <cell r="AB401">
            <v>0</v>
          </cell>
          <cell r="AE401">
            <v>401</v>
          </cell>
          <cell r="AF401">
            <v>7</v>
          </cell>
          <cell r="AG401" t="str">
            <v>MULTAS DIRECCION DE PROTECCION CIVIL</v>
          </cell>
          <cell r="AH401">
            <v>0</v>
          </cell>
          <cell r="AI401">
            <v>0</v>
          </cell>
        </row>
        <row r="402">
          <cell r="A402">
            <v>40108</v>
          </cell>
          <cell r="B402">
            <v>17309</v>
          </cell>
          <cell r="C402" t="str">
            <v>41171-3-009</v>
          </cell>
          <cell r="D402">
            <v>40108</v>
          </cell>
          <cell r="E402">
            <v>401</v>
          </cell>
          <cell r="F402">
            <v>8</v>
          </cell>
          <cell r="G402" t="str">
            <v>MULTAS POR INCUM.DE REQUERIMIENTOS</v>
          </cell>
          <cell r="H402">
            <v>2357</v>
          </cell>
          <cell r="I402">
            <v>0</v>
          </cell>
          <cell r="J402">
            <v>0</v>
          </cell>
          <cell r="K402">
            <v>2357</v>
          </cell>
          <cell r="L402">
            <v>515</v>
          </cell>
          <cell r="M402">
            <v>0</v>
          </cell>
          <cell r="N402">
            <v>888.2</v>
          </cell>
          <cell r="O402">
            <v>1403.2</v>
          </cell>
          <cell r="P402">
            <v>0</v>
          </cell>
          <cell r="Q402">
            <v>0</v>
          </cell>
          <cell r="S402">
            <v>0</v>
          </cell>
          <cell r="W402">
            <v>0</v>
          </cell>
          <cell r="X402">
            <v>3760.2</v>
          </cell>
          <cell r="AA402">
            <v>0</v>
          </cell>
          <cell r="AB402">
            <v>3760.2</v>
          </cell>
          <cell r="AE402">
            <v>401</v>
          </cell>
          <cell r="AF402">
            <v>8</v>
          </cell>
          <cell r="AG402" t="str">
            <v>MULTAS POR INCUM.DE REQUERIMIENTOS</v>
          </cell>
          <cell r="AH402">
            <v>0</v>
          </cell>
          <cell r="AI402">
            <v>3760.2</v>
          </cell>
        </row>
        <row r="403">
          <cell r="A403">
            <v>40109</v>
          </cell>
          <cell r="B403">
            <v>17202</v>
          </cell>
          <cell r="C403" t="str">
            <v>41171-2-002</v>
          </cell>
          <cell r="D403">
            <v>40109</v>
          </cell>
          <cell r="E403">
            <v>401</v>
          </cell>
          <cell r="F403">
            <v>9</v>
          </cell>
          <cell r="G403" t="str">
            <v>MULTAS DEL IMP.DE TRANSMISION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W403">
            <v>0</v>
          </cell>
          <cell r="X403">
            <v>0</v>
          </cell>
          <cell r="AA403">
            <v>0</v>
          </cell>
          <cell r="AB403">
            <v>0</v>
          </cell>
          <cell r="AE403">
            <v>401</v>
          </cell>
          <cell r="AF403">
            <v>9</v>
          </cell>
          <cell r="AG403" t="str">
            <v>MULTAS DEL IMP.DE TRANSMISION</v>
          </cell>
          <cell r="AH403">
            <v>0</v>
          </cell>
          <cell r="AI403">
            <v>0</v>
          </cell>
        </row>
        <row r="404">
          <cell r="A404">
            <v>40110</v>
          </cell>
          <cell r="B404">
            <v>45101</v>
          </cell>
          <cell r="C404" t="str">
            <v>41441-1-001</v>
          </cell>
          <cell r="D404">
            <v>40110</v>
          </cell>
          <cell r="E404">
            <v>401</v>
          </cell>
          <cell r="F404">
            <v>10</v>
          </cell>
          <cell r="G404" t="str">
            <v>SANCIONES EN CARTAS DE NO PROPIEDAD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W404">
            <v>0</v>
          </cell>
          <cell r="X404">
            <v>0</v>
          </cell>
          <cell r="AA404">
            <v>0</v>
          </cell>
          <cell r="AB404">
            <v>0</v>
          </cell>
          <cell r="AE404">
            <v>401</v>
          </cell>
          <cell r="AF404">
            <v>10</v>
          </cell>
          <cell r="AG404" t="str">
            <v>SANCIONES EN CARTAS DE NO PROPIEDAD</v>
          </cell>
          <cell r="AH404">
            <v>0</v>
          </cell>
          <cell r="AI404">
            <v>0</v>
          </cell>
        </row>
        <row r="405">
          <cell r="A405">
            <v>40111</v>
          </cell>
          <cell r="B405">
            <v>45201</v>
          </cell>
          <cell r="C405" t="str">
            <v>41441-2-001</v>
          </cell>
          <cell r="D405">
            <v>40111</v>
          </cell>
          <cell r="E405">
            <v>401</v>
          </cell>
          <cell r="F405">
            <v>11</v>
          </cell>
          <cell r="G405" t="str">
            <v>SANC POR REGULARIZACION DE CONSTRUCCION</v>
          </cell>
          <cell r="H405">
            <v>42660</v>
          </cell>
          <cell r="I405">
            <v>126600</v>
          </cell>
          <cell r="J405">
            <v>14092</v>
          </cell>
          <cell r="K405">
            <v>183352</v>
          </cell>
          <cell r="L405">
            <v>6384</v>
          </cell>
          <cell r="M405">
            <v>12521</v>
          </cell>
          <cell r="N405">
            <v>7471</v>
          </cell>
          <cell r="O405">
            <v>26376</v>
          </cell>
          <cell r="P405">
            <v>12979</v>
          </cell>
          <cell r="Q405">
            <v>5303</v>
          </cell>
          <cell r="S405">
            <v>18282</v>
          </cell>
          <cell r="W405">
            <v>0</v>
          </cell>
          <cell r="X405">
            <v>228010</v>
          </cell>
          <cell r="AA405">
            <v>0</v>
          </cell>
          <cell r="AB405">
            <v>228010</v>
          </cell>
          <cell r="AE405">
            <v>401</v>
          </cell>
          <cell r="AF405">
            <v>11</v>
          </cell>
          <cell r="AG405" t="str">
            <v>SANC POR REGULARIZACION DE CONSTRUCCION</v>
          </cell>
          <cell r="AH405">
            <v>5303</v>
          </cell>
          <cell r="AI405">
            <v>228010</v>
          </cell>
        </row>
        <row r="406">
          <cell r="A406">
            <v>40112</v>
          </cell>
          <cell r="B406">
            <v>45203</v>
          </cell>
          <cell r="C406" t="str">
            <v>41441-2-003</v>
          </cell>
          <cell r="D406">
            <v>40112</v>
          </cell>
          <cell r="E406">
            <v>401</v>
          </cell>
          <cell r="F406">
            <v>12</v>
          </cell>
          <cell r="G406" t="str">
            <v>SANC PRESENTACION DE AVISOS DE ENAJ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W406">
            <v>0</v>
          </cell>
          <cell r="X406">
            <v>0</v>
          </cell>
          <cell r="AA406">
            <v>0</v>
          </cell>
          <cell r="AB406">
            <v>0</v>
          </cell>
          <cell r="AE406">
            <v>401</v>
          </cell>
          <cell r="AF406">
            <v>12</v>
          </cell>
          <cell r="AG406" t="str">
            <v>SANC PRESENTACION DE AVISOS DE ENAJ</v>
          </cell>
          <cell r="AH406">
            <v>0</v>
          </cell>
          <cell r="AI406">
            <v>0</v>
          </cell>
        </row>
        <row r="407">
          <cell r="A407">
            <v>40113</v>
          </cell>
          <cell r="B407">
            <v>17307</v>
          </cell>
          <cell r="C407" t="str">
            <v>41171-3-007</v>
          </cell>
          <cell r="D407">
            <v>40113</v>
          </cell>
          <cell r="E407">
            <v>401</v>
          </cell>
          <cell r="F407">
            <v>13</v>
          </cell>
          <cell r="G407" t="str">
            <v>MULTA POR AUTOCORRECCION ISN FISCALIZ.</v>
          </cell>
          <cell r="H407">
            <v>0</v>
          </cell>
          <cell r="I407">
            <v>43675.91</v>
          </cell>
          <cell r="J407">
            <v>178213.87</v>
          </cell>
          <cell r="K407">
            <v>221889.78</v>
          </cell>
          <cell r="L407">
            <v>6612.33</v>
          </cell>
          <cell r="M407">
            <v>0</v>
          </cell>
          <cell r="N407">
            <v>29307.53</v>
          </cell>
          <cell r="O407">
            <v>35919.86</v>
          </cell>
          <cell r="P407">
            <v>0</v>
          </cell>
          <cell r="Q407">
            <v>0</v>
          </cell>
          <cell r="S407">
            <v>0</v>
          </cell>
          <cell r="W407">
            <v>0</v>
          </cell>
          <cell r="X407">
            <v>257809.64</v>
          </cell>
          <cell r="AA407">
            <v>0</v>
          </cell>
          <cell r="AB407">
            <v>257809.64</v>
          </cell>
          <cell r="AE407">
            <v>401</v>
          </cell>
          <cell r="AF407">
            <v>13</v>
          </cell>
          <cell r="AG407" t="str">
            <v>MULTA POR AUTOCORRECCION ISN FISCALIZ.</v>
          </cell>
          <cell r="AH407">
            <v>0</v>
          </cell>
          <cell r="AI407">
            <v>257809.64</v>
          </cell>
        </row>
        <row r="408">
          <cell r="A408">
            <v>40114</v>
          </cell>
          <cell r="B408">
            <v>17308</v>
          </cell>
          <cell r="C408" t="str">
            <v>41171-3-008</v>
          </cell>
          <cell r="D408">
            <v>40114</v>
          </cell>
          <cell r="E408">
            <v>401</v>
          </cell>
          <cell r="F408">
            <v>14</v>
          </cell>
          <cell r="G408" t="str">
            <v>MULTA POR DESACATO ISN FISCALIZ.</v>
          </cell>
          <cell r="H408">
            <v>0</v>
          </cell>
          <cell r="I408">
            <v>5588</v>
          </cell>
          <cell r="J408">
            <v>0</v>
          </cell>
          <cell r="K408">
            <v>5588</v>
          </cell>
          <cell r="L408">
            <v>0</v>
          </cell>
          <cell r="M408">
            <v>0</v>
          </cell>
          <cell r="N408">
            <v>16142.85</v>
          </cell>
          <cell r="O408">
            <v>16142.85</v>
          </cell>
          <cell r="P408">
            <v>3725.06</v>
          </cell>
          <cell r="Q408">
            <v>5587.58</v>
          </cell>
          <cell r="S408">
            <v>9312.64</v>
          </cell>
          <cell r="W408">
            <v>0</v>
          </cell>
          <cell r="X408">
            <v>31043.489999999998</v>
          </cell>
          <cell r="AA408">
            <v>0</v>
          </cell>
          <cell r="AB408">
            <v>31043.49</v>
          </cell>
          <cell r="AE408">
            <v>401</v>
          </cell>
          <cell r="AF408">
            <v>14</v>
          </cell>
          <cell r="AG408" t="str">
            <v>MULTA POR DESACATO ISN FISCALIZ.</v>
          </cell>
          <cell r="AH408">
            <v>5587.58</v>
          </cell>
          <cell r="AI408">
            <v>31043.49</v>
          </cell>
        </row>
        <row r="409">
          <cell r="A409">
            <v>40117</v>
          </cell>
          <cell r="B409">
            <v>61909</v>
          </cell>
          <cell r="C409" t="str">
            <v>41621-1-008</v>
          </cell>
          <cell r="D409">
            <v>40117</v>
          </cell>
          <cell r="E409">
            <v>401</v>
          </cell>
          <cell r="F409">
            <v>17</v>
          </cell>
          <cell r="G409" t="str">
            <v>MULTAS PODER JUDICIAL</v>
          </cell>
          <cell r="H409">
            <v>36537.26</v>
          </cell>
          <cell r="I409">
            <v>44604.1</v>
          </cell>
          <cell r="J409">
            <v>79976.41</v>
          </cell>
          <cell r="K409">
            <v>161117.77000000002</v>
          </cell>
          <cell r="L409">
            <v>107891.05</v>
          </cell>
          <cell r="M409">
            <v>268223.45</v>
          </cell>
          <cell r="N409">
            <v>257831.2</v>
          </cell>
          <cell r="O409">
            <v>633945.69999999995</v>
          </cell>
          <cell r="P409">
            <v>1189285.6399999999</v>
          </cell>
          <cell r="Q409">
            <v>131176.42000000001</v>
          </cell>
          <cell r="S409">
            <v>1320462.0599999998</v>
          </cell>
          <cell r="W409">
            <v>0</v>
          </cell>
          <cell r="X409">
            <v>2115525.5299999998</v>
          </cell>
          <cell r="AA409">
            <v>0</v>
          </cell>
          <cell r="AB409">
            <v>2115525.5299999998</v>
          </cell>
          <cell r="AE409">
            <v>401</v>
          </cell>
          <cell r="AF409">
            <v>17</v>
          </cell>
          <cell r="AG409" t="str">
            <v>MULTAS PODER JUDICIAL</v>
          </cell>
          <cell r="AH409">
            <v>131176.42000000001</v>
          </cell>
          <cell r="AI409">
            <v>2115525.5299999998</v>
          </cell>
        </row>
        <row r="410">
          <cell r="A410">
            <v>40118</v>
          </cell>
          <cell r="B410">
            <v>61910</v>
          </cell>
          <cell r="C410" t="str">
            <v>41621-1-009</v>
          </cell>
          <cell r="D410">
            <v>40118</v>
          </cell>
          <cell r="E410">
            <v>401</v>
          </cell>
          <cell r="F410">
            <v>18</v>
          </cell>
          <cell r="G410" t="str">
            <v>MULTAS IMPUESTAS POR LA CONTRALORIA</v>
          </cell>
          <cell r="H410">
            <v>6590.46</v>
          </cell>
          <cell r="I410">
            <v>7459.5</v>
          </cell>
          <cell r="J410">
            <v>12228.15</v>
          </cell>
          <cell r="K410">
            <v>26278.11</v>
          </cell>
          <cell r="L410">
            <v>15272.41</v>
          </cell>
          <cell r="M410">
            <v>16160.9</v>
          </cell>
          <cell r="N410">
            <v>31505.26</v>
          </cell>
          <cell r="O410">
            <v>62938.569999999992</v>
          </cell>
          <cell r="P410">
            <v>13434.18</v>
          </cell>
          <cell r="Q410">
            <v>9050.39</v>
          </cell>
          <cell r="S410">
            <v>22484.57</v>
          </cell>
          <cell r="W410">
            <v>0</v>
          </cell>
          <cell r="X410">
            <v>111701.24999999999</v>
          </cell>
          <cell r="AA410">
            <v>0</v>
          </cell>
          <cell r="AB410">
            <v>111701.25</v>
          </cell>
          <cell r="AE410">
            <v>401</v>
          </cell>
          <cell r="AF410">
            <v>18</v>
          </cell>
          <cell r="AG410" t="str">
            <v>MULTAS IMPUESTAS POR LA CONTRALORIA</v>
          </cell>
          <cell r="AH410">
            <v>9050.39</v>
          </cell>
          <cell r="AI410">
            <v>111701.25</v>
          </cell>
        </row>
        <row r="411">
          <cell r="A411">
            <v>40119</v>
          </cell>
          <cell r="B411">
            <v>61911</v>
          </cell>
          <cell r="C411" t="str">
            <v>41621-1-010</v>
          </cell>
          <cell r="D411">
            <v>40119</v>
          </cell>
          <cell r="E411">
            <v>401</v>
          </cell>
          <cell r="F411">
            <v>19</v>
          </cell>
          <cell r="G411" t="str">
            <v>MULTAS TRANSP.PUB.(TAXI)SIN CONCESION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4998</v>
          </cell>
          <cell r="M411">
            <v>0</v>
          </cell>
          <cell r="N411">
            <v>0</v>
          </cell>
          <cell r="O411">
            <v>4998</v>
          </cell>
          <cell r="P411">
            <v>0</v>
          </cell>
          <cell r="Q411">
            <v>0</v>
          </cell>
          <cell r="S411">
            <v>0</v>
          </cell>
          <cell r="W411">
            <v>0</v>
          </cell>
          <cell r="X411">
            <v>4998</v>
          </cell>
          <cell r="AA411">
            <v>0</v>
          </cell>
          <cell r="AB411">
            <v>4998</v>
          </cell>
          <cell r="AE411">
            <v>401</v>
          </cell>
          <cell r="AF411">
            <v>19</v>
          </cell>
          <cell r="AG411" t="str">
            <v>MULTAS TRANSP.PUB.(TAXI)SIN CONCESION</v>
          </cell>
          <cell r="AH411">
            <v>0</v>
          </cell>
          <cell r="AI411">
            <v>4998</v>
          </cell>
        </row>
        <row r="412">
          <cell r="A412">
            <v>40120</v>
          </cell>
          <cell r="B412">
            <v>61967</v>
          </cell>
          <cell r="C412" t="str">
            <v>41621-1-013</v>
          </cell>
          <cell r="E412">
            <v>401</v>
          </cell>
          <cell r="F412">
            <v>20</v>
          </cell>
          <cell r="G412" t="str">
            <v>DESCUENTO S/MULTAS</v>
          </cell>
          <cell r="H412">
            <v>0</v>
          </cell>
          <cell r="I412">
            <v>-5899.29</v>
          </cell>
          <cell r="J412">
            <v>-25644.54</v>
          </cell>
          <cell r="K412">
            <v>-31543.83</v>
          </cell>
          <cell r="L412">
            <v>0</v>
          </cell>
          <cell r="M412">
            <v>0</v>
          </cell>
          <cell r="N412">
            <v>-900.2</v>
          </cell>
          <cell r="O412">
            <v>-900.2</v>
          </cell>
          <cell r="P412">
            <v>0</v>
          </cell>
          <cell r="Q412">
            <v>0</v>
          </cell>
          <cell r="S412">
            <v>0</v>
          </cell>
          <cell r="W412">
            <v>0</v>
          </cell>
          <cell r="X412">
            <v>-32444.030000000002</v>
          </cell>
          <cell r="AA412">
            <v>0</v>
          </cell>
          <cell r="AB412">
            <v>-32444.03</v>
          </cell>
          <cell r="AE412">
            <v>401</v>
          </cell>
          <cell r="AF412">
            <v>20</v>
          </cell>
          <cell r="AG412" t="str">
            <v>DESCUENTO S/MULTAS</v>
          </cell>
          <cell r="AH412">
            <v>0</v>
          </cell>
          <cell r="AI412">
            <v>-32444.03</v>
          </cell>
        </row>
        <row r="413">
          <cell r="A413">
            <v>40121</v>
          </cell>
          <cell r="B413">
            <v>61968</v>
          </cell>
          <cell r="C413" t="str">
            <v>41621-1-014</v>
          </cell>
          <cell r="E413">
            <v>401</v>
          </cell>
          <cell r="F413">
            <v>21</v>
          </cell>
          <cell r="G413" t="str">
            <v>DESC.S/MULTA IMP.P/LA AGENCIA EST.D/TRAN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W413">
            <v>0</v>
          </cell>
          <cell r="X413">
            <v>0</v>
          </cell>
          <cell r="AA413">
            <v>0</v>
          </cell>
          <cell r="AB413">
            <v>0</v>
          </cell>
          <cell r="AE413">
            <v>401</v>
          </cell>
          <cell r="AF413">
            <v>21</v>
          </cell>
          <cell r="AG413" t="str">
            <v>DESC.S/MULTA IMP.P/LA AGENCIA EST.D/TRAN</v>
          </cell>
          <cell r="AH413">
            <v>0</v>
          </cell>
          <cell r="AI413">
            <v>0</v>
          </cell>
        </row>
        <row r="414">
          <cell r="A414">
            <v>40122</v>
          </cell>
          <cell r="B414">
            <v>61969</v>
          </cell>
          <cell r="C414" t="str">
            <v>41621-1-015</v>
          </cell>
          <cell r="E414">
            <v>401</v>
          </cell>
          <cell r="F414">
            <v>22</v>
          </cell>
          <cell r="G414" t="str">
            <v>DESC.S/MULTAS D/LA SUBSECRETARIA D/SALUD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S414">
            <v>0</v>
          </cell>
          <cell r="W414">
            <v>0</v>
          </cell>
          <cell r="X414">
            <v>0</v>
          </cell>
          <cell r="AA414">
            <v>0</v>
          </cell>
          <cell r="AB414">
            <v>0</v>
          </cell>
          <cell r="AE414">
            <v>401</v>
          </cell>
          <cell r="AF414">
            <v>22</v>
          </cell>
          <cell r="AG414" t="str">
            <v>DESC.S/MULTAS D/LA SUBSECRETARIA D/SALUD</v>
          </cell>
          <cell r="AH414">
            <v>0</v>
          </cell>
          <cell r="AI414">
            <v>0</v>
          </cell>
        </row>
        <row r="415">
          <cell r="A415">
            <v>40123</v>
          </cell>
          <cell r="B415">
            <v>61970</v>
          </cell>
          <cell r="C415" t="str">
            <v>41621-1-016</v>
          </cell>
          <cell r="E415">
            <v>401</v>
          </cell>
          <cell r="F415">
            <v>23</v>
          </cell>
          <cell r="G415" t="str">
            <v>DES.S/MULTAS D/LA SUBSECRETARIA D/ECOLOG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W415">
            <v>0</v>
          </cell>
          <cell r="X415">
            <v>0</v>
          </cell>
          <cell r="AA415">
            <v>0</v>
          </cell>
          <cell r="AB415">
            <v>0</v>
          </cell>
          <cell r="AE415">
            <v>401</v>
          </cell>
          <cell r="AF415">
            <v>23</v>
          </cell>
          <cell r="AG415" t="str">
            <v>DES.S/MULTAS D/LA SUBSECRETARIA D/ECOLOG</v>
          </cell>
          <cell r="AH415">
            <v>0</v>
          </cell>
          <cell r="AI415">
            <v>0</v>
          </cell>
        </row>
        <row r="416">
          <cell r="A416">
            <v>40124</v>
          </cell>
          <cell r="B416">
            <v>61971</v>
          </cell>
          <cell r="C416" t="str">
            <v>41621-1-017</v>
          </cell>
          <cell r="E416">
            <v>401</v>
          </cell>
          <cell r="F416">
            <v>24</v>
          </cell>
          <cell r="G416" t="str">
            <v>DESCUENTO S/OTRAS MULTAS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W416">
            <v>0</v>
          </cell>
          <cell r="X416">
            <v>0</v>
          </cell>
          <cell r="AA416">
            <v>0</v>
          </cell>
          <cell r="AB416">
            <v>0</v>
          </cell>
          <cell r="AE416">
            <v>401</v>
          </cell>
          <cell r="AF416">
            <v>24</v>
          </cell>
          <cell r="AG416" t="str">
            <v>DESCUENTO S/OTRAS MULTAS</v>
          </cell>
          <cell r="AH416">
            <v>0</v>
          </cell>
          <cell r="AI416">
            <v>0</v>
          </cell>
        </row>
        <row r="417">
          <cell r="A417">
            <v>40125</v>
          </cell>
          <cell r="B417">
            <v>61972</v>
          </cell>
          <cell r="C417" t="str">
            <v>41621-1-018</v>
          </cell>
          <cell r="E417">
            <v>401</v>
          </cell>
          <cell r="F417">
            <v>25</v>
          </cell>
          <cell r="G417" t="str">
            <v>DESC.S/MULTAS DIREC. DE PROTECCION CIVIL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W417">
            <v>0</v>
          </cell>
          <cell r="X417">
            <v>0</v>
          </cell>
          <cell r="AA417">
            <v>0</v>
          </cell>
          <cell r="AB417">
            <v>0</v>
          </cell>
          <cell r="AE417">
            <v>401</v>
          </cell>
          <cell r="AF417">
            <v>25</v>
          </cell>
          <cell r="AG417" t="str">
            <v>DESC.S/MULTAS DIREC. DE PROTECCION CIVIL</v>
          </cell>
          <cell r="AH417">
            <v>0</v>
          </cell>
          <cell r="AI417">
            <v>0</v>
          </cell>
        </row>
        <row r="418">
          <cell r="A418">
            <v>40126</v>
          </cell>
          <cell r="B418">
            <v>61973</v>
          </cell>
          <cell r="C418" t="str">
            <v>41621-1-019</v>
          </cell>
          <cell r="E418">
            <v>401</v>
          </cell>
          <cell r="F418">
            <v>26</v>
          </cell>
          <cell r="G418" t="str">
            <v>DESC.S/MULTAS POR INCUMPLIMIENTO DE REQ.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W418">
            <v>0</v>
          </cell>
          <cell r="X418">
            <v>0</v>
          </cell>
          <cell r="AA418">
            <v>0</v>
          </cell>
          <cell r="AB418">
            <v>0</v>
          </cell>
          <cell r="AE418">
            <v>401</v>
          </cell>
          <cell r="AF418">
            <v>26</v>
          </cell>
          <cell r="AG418" t="str">
            <v>DESC.S/MULTAS POR INCUMPLIMIENTO DE REQ.</v>
          </cell>
          <cell r="AH418">
            <v>0</v>
          </cell>
          <cell r="AI418">
            <v>0</v>
          </cell>
        </row>
        <row r="419">
          <cell r="A419">
            <v>40127</v>
          </cell>
          <cell r="B419">
            <v>61974</v>
          </cell>
          <cell r="C419" t="str">
            <v>41621-1-020</v>
          </cell>
          <cell r="E419">
            <v>401</v>
          </cell>
          <cell r="F419">
            <v>27</v>
          </cell>
          <cell r="G419" t="str">
            <v>DESCUENTO S/MULTAS PODER JUDICIAL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W419">
            <v>0</v>
          </cell>
          <cell r="X419">
            <v>0</v>
          </cell>
          <cell r="AA419">
            <v>0</v>
          </cell>
          <cell r="AB419">
            <v>0</v>
          </cell>
          <cell r="AE419">
            <v>401</v>
          </cell>
          <cell r="AF419">
            <v>27</v>
          </cell>
          <cell r="AG419" t="str">
            <v>DESCUENTO S/MULTAS PODER JUDICIAL</v>
          </cell>
          <cell r="AH419">
            <v>0</v>
          </cell>
          <cell r="AI419">
            <v>0</v>
          </cell>
        </row>
        <row r="420">
          <cell r="A420">
            <v>40128</v>
          </cell>
          <cell r="B420">
            <v>61975</v>
          </cell>
          <cell r="C420" t="str">
            <v>41621-1-021</v>
          </cell>
          <cell r="E420">
            <v>401</v>
          </cell>
          <cell r="F420">
            <v>28</v>
          </cell>
          <cell r="G420" t="str">
            <v>DESC.S/MULTAS IMPUESTAS POR CONTRALORIA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W420">
            <v>0</v>
          </cell>
          <cell r="X420">
            <v>0</v>
          </cell>
          <cell r="AA420">
            <v>0</v>
          </cell>
          <cell r="AB420">
            <v>0</v>
          </cell>
          <cell r="AE420">
            <v>401</v>
          </cell>
          <cell r="AF420">
            <v>28</v>
          </cell>
          <cell r="AG420" t="str">
            <v>DESC.S/MULTAS IMPUESTAS POR CONTRALORIA</v>
          </cell>
          <cell r="AH420">
            <v>0</v>
          </cell>
          <cell r="AI420">
            <v>0</v>
          </cell>
        </row>
        <row r="421">
          <cell r="A421">
            <v>40129</v>
          </cell>
          <cell r="B421">
            <v>61976</v>
          </cell>
          <cell r="C421" t="str">
            <v>41621-1-022</v>
          </cell>
          <cell r="E421">
            <v>401</v>
          </cell>
          <cell r="F421">
            <v>29</v>
          </cell>
          <cell r="G421" t="str">
            <v>DES.S/MULTAS TRANS.PUB(TAXIS)SIN CONCESI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W421">
            <v>0</v>
          </cell>
          <cell r="X421">
            <v>0</v>
          </cell>
          <cell r="AA421">
            <v>0</v>
          </cell>
          <cell r="AB421">
            <v>0</v>
          </cell>
          <cell r="AE421">
            <v>401</v>
          </cell>
          <cell r="AF421">
            <v>29</v>
          </cell>
          <cell r="AG421" t="str">
            <v>DES.S/MULTAS TRANS.PUB(TAXIS)SIN CONCESI</v>
          </cell>
          <cell r="AH421">
            <v>0</v>
          </cell>
          <cell r="AI421">
            <v>0</v>
          </cell>
        </row>
        <row r="422">
          <cell r="A422">
            <v>40160</v>
          </cell>
          <cell r="B422">
            <v>45102</v>
          </cell>
          <cell r="C422" t="str">
            <v>41441-1-002</v>
          </cell>
          <cell r="D422">
            <v>40160</v>
          </cell>
          <cell r="E422">
            <v>401</v>
          </cell>
          <cell r="F422">
            <v>60</v>
          </cell>
          <cell r="G422" t="str">
            <v>SUBSIDIOS SANCIONES EN CARTAS DE NO PROP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W422">
            <v>0</v>
          </cell>
          <cell r="X422">
            <v>0</v>
          </cell>
          <cell r="AA422">
            <v>0</v>
          </cell>
          <cell r="AB422">
            <v>0</v>
          </cell>
          <cell r="AE422">
            <v>401</v>
          </cell>
          <cell r="AF422">
            <v>60</v>
          </cell>
          <cell r="AG422" t="str">
            <v>SUBSIDIOS SANCIONES EN CARTAS DE NO PROP</v>
          </cell>
          <cell r="AH422">
            <v>0</v>
          </cell>
          <cell r="AI422">
            <v>0</v>
          </cell>
        </row>
        <row r="423">
          <cell r="A423">
            <v>40161</v>
          </cell>
          <cell r="B423">
            <v>45202</v>
          </cell>
          <cell r="C423" t="str">
            <v>41441-2-002</v>
          </cell>
          <cell r="D423">
            <v>40161</v>
          </cell>
          <cell r="E423">
            <v>401</v>
          </cell>
          <cell r="F423">
            <v>61</v>
          </cell>
          <cell r="G423" t="str">
            <v>SUB SANCIONES POR REG DE CONSTRUCCION</v>
          </cell>
          <cell r="H423">
            <v>-42660</v>
          </cell>
          <cell r="I423">
            <v>-126400</v>
          </cell>
          <cell r="J423">
            <v>-14092</v>
          </cell>
          <cell r="K423">
            <v>-183152</v>
          </cell>
          <cell r="L423">
            <v>-6384</v>
          </cell>
          <cell r="M423">
            <v>-12521</v>
          </cell>
          <cell r="N423">
            <v>-7471</v>
          </cell>
          <cell r="O423">
            <v>-26376</v>
          </cell>
          <cell r="P423">
            <v>-12979</v>
          </cell>
          <cell r="Q423">
            <v>-5303</v>
          </cell>
          <cell r="S423">
            <v>-18282</v>
          </cell>
          <cell r="W423">
            <v>0</v>
          </cell>
          <cell r="X423">
            <v>-227810</v>
          </cell>
          <cell r="AA423">
            <v>0</v>
          </cell>
          <cell r="AB423">
            <v>-227810</v>
          </cell>
          <cell r="AE423">
            <v>401</v>
          </cell>
          <cell r="AF423">
            <v>61</v>
          </cell>
          <cell r="AG423" t="str">
            <v>SUB SANCIONES POR REG DE CONSTRUCCION</v>
          </cell>
          <cell r="AH423">
            <v>-5303</v>
          </cell>
          <cell r="AI423">
            <v>-227810</v>
          </cell>
        </row>
        <row r="424">
          <cell r="A424">
            <v>40162</v>
          </cell>
          <cell r="B424">
            <v>45204</v>
          </cell>
          <cell r="C424" t="str">
            <v>41441-2-004</v>
          </cell>
          <cell r="D424">
            <v>40162</v>
          </cell>
          <cell r="E424">
            <v>401</v>
          </cell>
          <cell r="F424">
            <v>62</v>
          </cell>
          <cell r="G424" t="str">
            <v>SUB SANCIONES PRESENT DE AVISOS DE ENAJ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W424">
            <v>0</v>
          </cell>
          <cell r="X424">
            <v>0</v>
          </cell>
          <cell r="AA424">
            <v>0</v>
          </cell>
          <cell r="AB424">
            <v>0</v>
          </cell>
          <cell r="AE424">
            <v>401</v>
          </cell>
          <cell r="AF424">
            <v>62</v>
          </cell>
          <cell r="AG424" t="str">
            <v>SUB SANCIONES PRESENT DE AVISOS DE ENAJ</v>
          </cell>
          <cell r="AH424">
            <v>0</v>
          </cell>
          <cell r="AI424">
            <v>0</v>
          </cell>
        </row>
        <row r="425">
          <cell r="A425">
            <v>40163</v>
          </cell>
          <cell r="B425">
            <v>61914</v>
          </cell>
          <cell r="C425" t="str">
            <v>41621-3-001</v>
          </cell>
          <cell r="D425">
            <v>40163</v>
          </cell>
          <cell r="E425">
            <v>401</v>
          </cell>
          <cell r="F425">
            <v>63</v>
          </cell>
          <cell r="G425" t="str">
            <v>SUBSIDIO MULTAS TRANSP.PUB.(TAXI)S/CONCE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W425">
            <v>0</v>
          </cell>
          <cell r="X425">
            <v>0</v>
          </cell>
          <cell r="AA425">
            <v>0</v>
          </cell>
          <cell r="AB425">
            <v>0</v>
          </cell>
          <cell r="AE425">
            <v>401</v>
          </cell>
          <cell r="AF425">
            <v>63</v>
          </cell>
          <cell r="AG425" t="str">
            <v>SUBSIDIO MULTAS TRANSP.PUB.(TAXI)S/CONCE</v>
          </cell>
          <cell r="AH425">
            <v>0</v>
          </cell>
          <cell r="AI425">
            <v>0</v>
          </cell>
        </row>
        <row r="426">
          <cell r="A426">
            <v>40200</v>
          </cell>
          <cell r="B426">
            <v>45103</v>
          </cell>
          <cell r="C426" t="str">
            <v>41441-1-003</v>
          </cell>
          <cell r="D426">
            <v>40200</v>
          </cell>
          <cell r="E426">
            <v>402</v>
          </cell>
          <cell r="F426">
            <v>0</v>
          </cell>
          <cell r="G426" t="str">
            <v>RECARGOS</v>
          </cell>
          <cell r="H426">
            <v>30</v>
          </cell>
          <cell r="I426">
            <v>0</v>
          </cell>
          <cell r="J426">
            <v>141.54</v>
          </cell>
          <cell r="K426">
            <v>171.54</v>
          </cell>
          <cell r="L426">
            <v>109.91</v>
          </cell>
          <cell r="M426">
            <v>3428</v>
          </cell>
          <cell r="N426">
            <v>175.91</v>
          </cell>
          <cell r="O426">
            <v>3713.8199999999997</v>
          </cell>
          <cell r="P426">
            <v>3839.6</v>
          </cell>
          <cell r="Q426">
            <v>290.94</v>
          </cell>
          <cell r="S426">
            <v>4130.54</v>
          </cell>
          <cell r="W426">
            <v>0</v>
          </cell>
          <cell r="X426">
            <v>8015.9</v>
          </cell>
          <cell r="AA426">
            <v>0</v>
          </cell>
          <cell r="AB426">
            <v>8015.9</v>
          </cell>
          <cell r="AE426">
            <v>402</v>
          </cell>
          <cell r="AF426">
            <v>0</v>
          </cell>
          <cell r="AG426" t="str">
            <v>RECARGOS</v>
          </cell>
          <cell r="AH426">
            <v>290.94</v>
          </cell>
          <cell r="AI426">
            <v>8015.9</v>
          </cell>
        </row>
        <row r="427">
          <cell r="A427">
            <v>40201</v>
          </cell>
          <cell r="B427">
            <v>17301</v>
          </cell>
          <cell r="C427" t="str">
            <v>41171-3-001</v>
          </cell>
          <cell r="D427">
            <v>40201</v>
          </cell>
          <cell r="E427">
            <v>402</v>
          </cell>
          <cell r="F427">
            <v>1</v>
          </cell>
          <cell r="G427" t="str">
            <v>RECARGOS I.S.N. FISCALIZ.</v>
          </cell>
          <cell r="H427">
            <v>98106</v>
          </cell>
          <cell r="I427">
            <v>69651</v>
          </cell>
          <cell r="J427">
            <v>223676</v>
          </cell>
          <cell r="K427">
            <v>391433</v>
          </cell>
          <cell r="L427">
            <v>48965</v>
          </cell>
          <cell r="M427">
            <v>75379.09</v>
          </cell>
          <cell r="N427">
            <v>103448.32000000001</v>
          </cell>
          <cell r="O427">
            <v>227792.41</v>
          </cell>
          <cell r="P427">
            <v>262294.34999999998</v>
          </cell>
          <cell r="Q427">
            <v>0</v>
          </cell>
          <cell r="S427">
            <v>262294.34999999998</v>
          </cell>
          <cell r="W427">
            <v>0</v>
          </cell>
          <cell r="X427">
            <v>881519.76</v>
          </cell>
          <cell r="AA427">
            <v>0</v>
          </cell>
          <cell r="AB427">
            <v>881519.76</v>
          </cell>
          <cell r="AE427">
            <v>402</v>
          </cell>
          <cell r="AF427">
            <v>1</v>
          </cell>
          <cell r="AG427" t="str">
            <v>RECARGOS I.S.N. FISCALIZ.</v>
          </cell>
          <cell r="AH427">
            <v>0</v>
          </cell>
          <cell r="AI427">
            <v>881519.76</v>
          </cell>
        </row>
        <row r="428">
          <cell r="A428">
            <v>40203</v>
          </cell>
          <cell r="B428">
            <v>17201</v>
          </cell>
          <cell r="C428" t="str">
            <v>41171-2-001</v>
          </cell>
          <cell r="D428">
            <v>40203</v>
          </cell>
          <cell r="E428">
            <v>402</v>
          </cell>
          <cell r="F428">
            <v>3</v>
          </cell>
          <cell r="G428" t="str">
            <v>RECARGOS DE IMP.DE TRANSMISION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W428">
            <v>0</v>
          </cell>
          <cell r="X428">
            <v>0</v>
          </cell>
          <cell r="AA428">
            <v>0</v>
          </cell>
          <cell r="AB428">
            <v>0</v>
          </cell>
          <cell r="AE428">
            <v>402</v>
          </cell>
          <cell r="AF428">
            <v>3</v>
          </cell>
          <cell r="AG428" t="str">
            <v>RECARGOS DE IMP.DE TRANSMISION</v>
          </cell>
          <cell r="AH428">
            <v>0</v>
          </cell>
          <cell r="AI428">
            <v>0</v>
          </cell>
        </row>
        <row r="429">
          <cell r="A429">
            <v>40204</v>
          </cell>
          <cell r="B429">
            <v>17302</v>
          </cell>
          <cell r="C429" t="str">
            <v>41171-3-002</v>
          </cell>
          <cell r="D429">
            <v>40204</v>
          </cell>
          <cell r="E429">
            <v>402</v>
          </cell>
          <cell r="F429">
            <v>4</v>
          </cell>
          <cell r="G429" t="str">
            <v>RECARGOS DEL I.S.N</v>
          </cell>
          <cell r="H429">
            <v>445418.89</v>
          </cell>
          <cell r="I429">
            <v>632959.77</v>
          </cell>
          <cell r="J429">
            <v>516162.74</v>
          </cell>
          <cell r="K429">
            <v>1594541.4000000001</v>
          </cell>
          <cell r="L429">
            <v>510760.78</v>
          </cell>
          <cell r="M429">
            <v>679821.64</v>
          </cell>
          <cell r="N429">
            <v>833330.15</v>
          </cell>
          <cell r="O429">
            <v>2023912.5699999998</v>
          </cell>
          <cell r="P429">
            <v>651229.81000000006</v>
          </cell>
          <cell r="Q429">
            <v>976823.86</v>
          </cell>
          <cell r="S429">
            <v>1628053.67</v>
          </cell>
          <cell r="W429">
            <v>0</v>
          </cell>
          <cell r="X429">
            <v>5246507.6399999997</v>
          </cell>
          <cell r="AA429">
            <v>0</v>
          </cell>
          <cell r="AB429">
            <v>5246507.6399999997</v>
          </cell>
          <cell r="AE429">
            <v>402</v>
          </cell>
          <cell r="AF429">
            <v>4</v>
          </cell>
          <cell r="AG429" t="str">
            <v>RECARGOS DEL I.S.N</v>
          </cell>
          <cell r="AH429">
            <v>976823.86</v>
          </cell>
          <cell r="AI429">
            <v>5246507.6399999997</v>
          </cell>
        </row>
        <row r="430">
          <cell r="A430">
            <v>40205</v>
          </cell>
          <cell r="B430">
            <v>17101</v>
          </cell>
          <cell r="C430" t="str">
            <v>41171-1-001</v>
          </cell>
          <cell r="D430">
            <v>40205</v>
          </cell>
          <cell r="E430">
            <v>402</v>
          </cell>
          <cell r="F430">
            <v>5</v>
          </cell>
          <cell r="G430" t="str">
            <v>RECARGOS DEL IMP.SOBRE HOSPEDAJE</v>
          </cell>
          <cell r="H430">
            <v>1335.55</v>
          </cell>
          <cell r="I430">
            <v>2920.81</v>
          </cell>
          <cell r="J430">
            <v>4366.62</v>
          </cell>
          <cell r="K430">
            <v>8622.98</v>
          </cell>
          <cell r="L430">
            <v>8460.1</v>
          </cell>
          <cell r="M430">
            <v>3310.17</v>
          </cell>
          <cell r="N430">
            <v>2472.52</v>
          </cell>
          <cell r="O430">
            <v>14242.79</v>
          </cell>
          <cell r="P430">
            <v>90568.33</v>
          </cell>
          <cell r="Q430">
            <v>7164.79</v>
          </cell>
          <cell r="S430">
            <v>97733.119999999995</v>
          </cell>
          <cell r="W430">
            <v>0</v>
          </cell>
          <cell r="X430">
            <v>120598.89</v>
          </cell>
          <cell r="AA430">
            <v>0</v>
          </cell>
          <cell r="AB430">
            <v>120598.89</v>
          </cell>
          <cell r="AE430">
            <v>402</v>
          </cell>
          <cell r="AF430">
            <v>5</v>
          </cell>
          <cell r="AG430" t="str">
            <v>RECARGOS DEL IMP.SOBRE HOSPEDAJE</v>
          </cell>
          <cell r="AH430">
            <v>7164.79</v>
          </cell>
          <cell r="AI430">
            <v>120598.89</v>
          </cell>
        </row>
        <row r="431">
          <cell r="A431">
            <v>40206</v>
          </cell>
          <cell r="B431">
            <v>61939</v>
          </cell>
          <cell r="C431" t="str">
            <v>41691-3-002</v>
          </cell>
          <cell r="D431">
            <v>40206</v>
          </cell>
          <cell r="E431">
            <v>402</v>
          </cell>
          <cell r="F431">
            <v>6</v>
          </cell>
          <cell r="G431" t="str">
            <v>INTERESES POR PLAZO I.S.N.</v>
          </cell>
          <cell r="H431">
            <v>72905.850000000006</v>
          </cell>
          <cell r="I431">
            <v>72874.63</v>
          </cell>
          <cell r="J431">
            <v>73364.83</v>
          </cell>
          <cell r="K431">
            <v>219145.31</v>
          </cell>
          <cell r="L431">
            <v>80192.289999999994</v>
          </cell>
          <cell r="M431">
            <v>53692.35</v>
          </cell>
          <cell r="N431">
            <v>71644.990000000005</v>
          </cell>
          <cell r="O431">
            <v>205529.63</v>
          </cell>
          <cell r="P431">
            <v>82594.94</v>
          </cell>
          <cell r="Q431">
            <v>54570.49</v>
          </cell>
          <cell r="S431">
            <v>137165.43</v>
          </cell>
          <cell r="W431">
            <v>0</v>
          </cell>
          <cell r="X431">
            <v>561840.37</v>
          </cell>
          <cell r="AA431">
            <v>0</v>
          </cell>
          <cell r="AB431">
            <v>561840.37</v>
          </cell>
          <cell r="AE431">
            <v>402</v>
          </cell>
          <cell r="AF431">
            <v>6</v>
          </cell>
          <cell r="AG431" t="str">
            <v>INTERESES POR PLAZO I.S.N.</v>
          </cell>
          <cell r="AH431">
            <v>54570.49</v>
          </cell>
          <cell r="AI431">
            <v>561840.37</v>
          </cell>
        </row>
        <row r="432">
          <cell r="A432">
            <v>40209</v>
          </cell>
          <cell r="B432">
            <v>61937</v>
          </cell>
          <cell r="C432" t="str">
            <v>41681-1-002</v>
          </cell>
          <cell r="D432">
            <v>40209</v>
          </cell>
          <cell r="E432">
            <v>402</v>
          </cell>
          <cell r="F432">
            <v>9</v>
          </cell>
          <cell r="G432" t="str">
            <v>RECARGOS X MULTAS AGENCIA EST.DE TRANSP.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W432">
            <v>0</v>
          </cell>
          <cell r="X432">
            <v>0</v>
          </cell>
          <cell r="AA432">
            <v>0</v>
          </cell>
          <cell r="AB432">
            <v>0</v>
          </cell>
          <cell r="AE432">
            <v>402</v>
          </cell>
          <cell r="AF432">
            <v>9</v>
          </cell>
          <cell r="AG432" t="str">
            <v>RECARGOS X MULTAS AGENCIA EST.DE TRANSP.</v>
          </cell>
          <cell r="AH432">
            <v>0</v>
          </cell>
          <cell r="AI432">
            <v>0</v>
          </cell>
        </row>
        <row r="433">
          <cell r="A433">
            <v>40210</v>
          </cell>
          <cell r="B433">
            <v>61938</v>
          </cell>
          <cell r="C433" t="str">
            <v>41691-3-001</v>
          </cell>
          <cell r="D433">
            <v>40210</v>
          </cell>
          <cell r="E433">
            <v>402</v>
          </cell>
          <cell r="F433">
            <v>10</v>
          </cell>
          <cell r="G433" t="str">
            <v>INTS.X PLAZO X MULT.ESTAT.DIR.CRED.Y COB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W433">
            <v>0</v>
          </cell>
          <cell r="X433">
            <v>0</v>
          </cell>
          <cell r="AA433">
            <v>0</v>
          </cell>
          <cell r="AB433">
            <v>0</v>
          </cell>
          <cell r="AE433">
            <v>402</v>
          </cell>
          <cell r="AF433">
            <v>10</v>
          </cell>
          <cell r="AG433" t="str">
            <v>INTS.X PLAZO X MULT.ESTAT.DIR.CRED.Y COB</v>
          </cell>
          <cell r="AH433">
            <v>0</v>
          </cell>
          <cell r="AI433">
            <v>0</v>
          </cell>
        </row>
        <row r="434">
          <cell r="A434">
            <v>40211</v>
          </cell>
          <cell r="B434">
            <v>17303</v>
          </cell>
          <cell r="C434" t="str">
            <v>41171-3-003</v>
          </cell>
          <cell r="D434">
            <v>40211</v>
          </cell>
          <cell r="E434">
            <v>402</v>
          </cell>
          <cell r="F434">
            <v>11</v>
          </cell>
          <cell r="G434" t="str">
            <v>SUB.DE RECARGOS DE IMPUESTO S/NOMINAS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W434">
            <v>0</v>
          </cell>
          <cell r="X434">
            <v>0</v>
          </cell>
          <cell r="AA434">
            <v>0</v>
          </cell>
          <cell r="AB434">
            <v>0</v>
          </cell>
          <cell r="AE434">
            <v>402</v>
          </cell>
          <cell r="AF434">
            <v>11</v>
          </cell>
          <cell r="AG434" t="str">
            <v>SUB.DE RECARGOS DE IMPUESTO S/NOMINAS</v>
          </cell>
          <cell r="AH434">
            <v>0</v>
          </cell>
          <cell r="AI434">
            <v>0</v>
          </cell>
        </row>
        <row r="435">
          <cell r="A435">
            <v>40212</v>
          </cell>
          <cell r="B435">
            <v>61936</v>
          </cell>
          <cell r="C435" t="str">
            <v>41681-1-001</v>
          </cell>
          <cell r="D435">
            <v>40212</v>
          </cell>
          <cell r="E435">
            <v>402</v>
          </cell>
          <cell r="F435">
            <v>12</v>
          </cell>
          <cell r="G435" t="str">
            <v>RECARGOS PLUSVALIA LINCOLN</v>
          </cell>
          <cell r="H435">
            <v>6426.59</v>
          </cell>
          <cell r="I435">
            <v>0</v>
          </cell>
          <cell r="J435">
            <v>11705.11</v>
          </cell>
          <cell r="K435">
            <v>18131.7</v>
          </cell>
          <cell r="L435">
            <v>48332.9</v>
          </cell>
          <cell r="M435">
            <v>10439.9</v>
          </cell>
          <cell r="N435">
            <v>773.32</v>
          </cell>
          <cell r="O435">
            <v>59546.12</v>
          </cell>
          <cell r="P435">
            <v>18069.25</v>
          </cell>
          <cell r="Q435">
            <v>2215.85</v>
          </cell>
          <cell r="S435">
            <v>20285.099999999999</v>
          </cell>
          <cell r="W435">
            <v>0</v>
          </cell>
          <cell r="X435">
            <v>97962.92</v>
          </cell>
          <cell r="AA435">
            <v>0</v>
          </cell>
          <cell r="AB435">
            <v>97962.92</v>
          </cell>
          <cell r="AE435">
            <v>402</v>
          </cell>
          <cell r="AF435">
            <v>12</v>
          </cell>
          <cell r="AG435" t="str">
            <v>RECARGOS PLUSVALIA LINCOLN</v>
          </cell>
          <cell r="AH435">
            <v>2215.85</v>
          </cell>
          <cell r="AI435">
            <v>97962.92</v>
          </cell>
        </row>
        <row r="436">
          <cell r="A436">
            <v>40300</v>
          </cell>
          <cell r="B436">
            <v>61915</v>
          </cell>
          <cell r="C436" t="str">
            <v>41621-4-001</v>
          </cell>
          <cell r="D436">
            <v>40300</v>
          </cell>
          <cell r="E436">
            <v>403</v>
          </cell>
          <cell r="F436">
            <v>0</v>
          </cell>
          <cell r="G436" t="str">
            <v>SANCIONES</v>
          </cell>
          <cell r="H436">
            <v>125175.64</v>
          </cell>
          <cell r="I436">
            <v>55650.93</v>
          </cell>
          <cell r="J436">
            <v>66291.44</v>
          </cell>
          <cell r="K436">
            <v>247118.01</v>
          </cell>
          <cell r="L436">
            <v>345603.4</v>
          </cell>
          <cell r="M436">
            <v>195274.69</v>
          </cell>
          <cell r="N436">
            <v>187742.25</v>
          </cell>
          <cell r="O436">
            <v>728620.34000000008</v>
          </cell>
          <cell r="P436">
            <v>178268.45</v>
          </cell>
          <cell r="Q436">
            <v>206890.74</v>
          </cell>
          <cell r="S436">
            <v>385159.19</v>
          </cell>
          <cell r="W436">
            <v>0</v>
          </cell>
          <cell r="X436">
            <v>1360897.54</v>
          </cell>
          <cell r="AA436">
            <v>0</v>
          </cell>
          <cell r="AB436">
            <v>1360897.54</v>
          </cell>
          <cell r="AE436">
            <v>403</v>
          </cell>
          <cell r="AF436">
            <v>0</v>
          </cell>
          <cell r="AG436" t="str">
            <v>SANCIONES</v>
          </cell>
          <cell r="AH436">
            <v>206890.74</v>
          </cell>
          <cell r="AI436">
            <v>1360897.54</v>
          </cell>
        </row>
        <row r="437">
          <cell r="A437">
            <v>40302</v>
          </cell>
          <cell r="B437">
            <v>17102</v>
          </cell>
          <cell r="C437" t="str">
            <v>41171-1-002</v>
          </cell>
          <cell r="D437">
            <v>40302</v>
          </cell>
          <cell r="E437">
            <v>403</v>
          </cell>
          <cell r="F437">
            <v>2</v>
          </cell>
          <cell r="G437" t="str">
            <v>SANCIONES IMPUESTO SOBRE HOSPEDAJE</v>
          </cell>
          <cell r="H437">
            <v>0</v>
          </cell>
          <cell r="I437">
            <v>118</v>
          </cell>
          <cell r="J437">
            <v>2369.8000000000002</v>
          </cell>
          <cell r="K437">
            <v>2487.8000000000002</v>
          </cell>
          <cell r="L437">
            <v>33448</v>
          </cell>
          <cell r="M437">
            <v>0</v>
          </cell>
          <cell r="N437">
            <v>2013</v>
          </cell>
          <cell r="O437">
            <v>35461</v>
          </cell>
          <cell r="P437">
            <v>6097</v>
          </cell>
          <cell r="Q437">
            <v>5710</v>
          </cell>
          <cell r="S437">
            <v>11807</v>
          </cell>
          <cell r="W437">
            <v>0</v>
          </cell>
          <cell r="X437">
            <v>49755.8</v>
          </cell>
          <cell r="AA437">
            <v>0</v>
          </cell>
          <cell r="AB437">
            <v>49755.8</v>
          </cell>
          <cell r="AE437">
            <v>403</v>
          </cell>
          <cell r="AF437">
            <v>2</v>
          </cell>
          <cell r="AG437" t="str">
            <v>SANCIONES IMPUESTO SOBRE HOSPEDAJE</v>
          </cell>
          <cell r="AH437">
            <v>5710</v>
          </cell>
          <cell r="AI437">
            <v>49755.8</v>
          </cell>
        </row>
        <row r="438">
          <cell r="A438">
            <v>40305</v>
          </cell>
          <cell r="B438">
            <v>17304</v>
          </cell>
          <cell r="C438" t="str">
            <v>41171-3-004</v>
          </cell>
          <cell r="D438">
            <v>40305</v>
          </cell>
          <cell r="E438">
            <v>403</v>
          </cell>
          <cell r="F438">
            <v>5</v>
          </cell>
          <cell r="G438" t="str">
            <v>SANCIONES I.S.N.</v>
          </cell>
          <cell r="H438">
            <v>207838.41</v>
          </cell>
          <cell r="I438">
            <v>883594.72</v>
          </cell>
          <cell r="J438">
            <v>429352.78</v>
          </cell>
          <cell r="K438">
            <v>1520785.91</v>
          </cell>
          <cell r="L438">
            <v>511963.37</v>
          </cell>
          <cell r="M438">
            <v>448188.53</v>
          </cell>
          <cell r="N438">
            <v>563657.02</v>
          </cell>
          <cell r="O438">
            <v>1523808.92</v>
          </cell>
          <cell r="P438">
            <v>364842.6</v>
          </cell>
          <cell r="Q438">
            <v>617895.81999999995</v>
          </cell>
          <cell r="S438">
            <v>982738.41999999993</v>
          </cell>
          <cell r="W438">
            <v>0</v>
          </cell>
          <cell r="X438">
            <v>4027333.25</v>
          </cell>
          <cell r="AA438">
            <v>0</v>
          </cell>
          <cell r="AB438">
            <v>4027333.25</v>
          </cell>
          <cell r="AE438">
            <v>403</v>
          </cell>
          <cell r="AF438">
            <v>5</v>
          </cell>
          <cell r="AG438" t="str">
            <v>SANCIONES I.S.N.</v>
          </cell>
          <cell r="AH438">
            <v>617895.81999999995</v>
          </cell>
          <cell r="AI438">
            <v>4027333.25</v>
          </cell>
        </row>
        <row r="439">
          <cell r="A439">
            <v>40306</v>
          </cell>
          <cell r="B439">
            <v>17312</v>
          </cell>
          <cell r="C439" t="str">
            <v>41171-3-012</v>
          </cell>
          <cell r="E439">
            <v>403</v>
          </cell>
          <cell r="F439">
            <v>6</v>
          </cell>
          <cell r="G439" t="str">
            <v>DESC.S/SANCION DE IMPUESTO SOBRE NOMINAS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W439">
            <v>0</v>
          </cell>
          <cell r="X439">
            <v>0</v>
          </cell>
          <cell r="AA439">
            <v>0</v>
          </cell>
          <cell r="AB439">
            <v>0</v>
          </cell>
          <cell r="AE439">
            <v>403</v>
          </cell>
          <cell r="AF439">
            <v>6</v>
          </cell>
          <cell r="AG439" t="str">
            <v>DESC.S/SANCION DE IMPUESTO SOBRE NOMINAS</v>
          </cell>
          <cell r="AH439">
            <v>0</v>
          </cell>
          <cell r="AI439">
            <v>0</v>
          </cell>
        </row>
        <row r="440">
          <cell r="A440">
            <v>40311</v>
          </cell>
          <cell r="B440">
            <v>17305</v>
          </cell>
          <cell r="C440" t="str">
            <v>41171-3-005</v>
          </cell>
          <cell r="D440">
            <v>40311</v>
          </cell>
          <cell r="E440">
            <v>403</v>
          </cell>
          <cell r="F440">
            <v>11</v>
          </cell>
          <cell r="G440" t="str">
            <v>CONDONACION DE SANCIONES DE ISN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W440">
            <v>0</v>
          </cell>
          <cell r="X440">
            <v>0</v>
          </cell>
          <cell r="AA440">
            <v>0</v>
          </cell>
          <cell r="AB440">
            <v>0</v>
          </cell>
          <cell r="AE440">
            <v>403</v>
          </cell>
          <cell r="AF440">
            <v>11</v>
          </cell>
          <cell r="AG440" t="str">
            <v>CONDONACION DE SANCIONES DE ISN</v>
          </cell>
          <cell r="AH440">
            <v>0</v>
          </cell>
          <cell r="AI440">
            <v>0</v>
          </cell>
        </row>
        <row r="441">
          <cell r="A441">
            <v>40400</v>
          </cell>
          <cell r="B441">
            <v>61949</v>
          </cell>
          <cell r="C441" t="str">
            <v>41691-3-010</v>
          </cell>
          <cell r="D441">
            <v>40400</v>
          </cell>
          <cell r="E441">
            <v>404</v>
          </cell>
          <cell r="F441">
            <v>0</v>
          </cell>
          <cell r="G441" t="str">
            <v>CONMUTACION DE PENAS</v>
          </cell>
          <cell r="H441">
            <v>78000</v>
          </cell>
          <cell r="I441">
            <v>111478</v>
          </cell>
          <cell r="J441">
            <v>114178.8</v>
          </cell>
          <cell r="K441">
            <v>303656.8</v>
          </cell>
          <cell r="L441">
            <v>33000</v>
          </cell>
          <cell r="M441">
            <v>173925.5</v>
          </cell>
          <cell r="N441">
            <v>108313.5</v>
          </cell>
          <cell r="O441">
            <v>315239</v>
          </cell>
          <cell r="P441">
            <v>38363.199999999997</v>
          </cell>
          <cell r="Q441">
            <v>32640</v>
          </cell>
          <cell r="S441">
            <v>71003.199999999997</v>
          </cell>
          <cell r="W441">
            <v>0</v>
          </cell>
          <cell r="X441">
            <v>689899</v>
          </cell>
          <cell r="AA441">
            <v>0</v>
          </cell>
          <cell r="AB441">
            <v>689899</v>
          </cell>
          <cell r="AE441">
            <v>404</v>
          </cell>
          <cell r="AF441">
            <v>0</v>
          </cell>
          <cell r="AG441" t="str">
            <v>CONMUTACION DE PENAS</v>
          </cell>
          <cell r="AH441">
            <v>32640</v>
          </cell>
          <cell r="AI441">
            <v>689899</v>
          </cell>
        </row>
        <row r="442">
          <cell r="A442">
            <v>40500</v>
          </cell>
          <cell r="B442">
            <v>61917</v>
          </cell>
          <cell r="C442" t="str">
            <v>41621-5-001</v>
          </cell>
          <cell r="D442">
            <v>40500</v>
          </cell>
          <cell r="E442">
            <v>405</v>
          </cell>
          <cell r="F442">
            <v>0</v>
          </cell>
          <cell r="G442" t="str">
            <v>GASTOS DE EJECUCION</v>
          </cell>
          <cell r="H442">
            <v>6459.6</v>
          </cell>
          <cell r="I442">
            <v>61712.97</v>
          </cell>
          <cell r="J442">
            <v>26225.53</v>
          </cell>
          <cell r="K442">
            <v>94398.1</v>
          </cell>
          <cell r="L442">
            <v>54238.51</v>
          </cell>
          <cell r="M442">
            <v>43594.71</v>
          </cell>
          <cell r="N442">
            <v>87560.4</v>
          </cell>
          <cell r="O442">
            <v>185393.62</v>
          </cell>
          <cell r="P442">
            <v>31781.86</v>
          </cell>
          <cell r="Q442">
            <v>104706.57</v>
          </cell>
          <cell r="S442">
            <v>136488.43</v>
          </cell>
          <cell r="W442">
            <v>0</v>
          </cell>
          <cell r="X442">
            <v>416280.15</v>
          </cell>
          <cell r="AA442">
            <v>0</v>
          </cell>
          <cell r="AB442">
            <v>416280.15</v>
          </cell>
          <cell r="AE442">
            <v>405</v>
          </cell>
          <cell r="AF442">
            <v>0</v>
          </cell>
          <cell r="AG442" t="str">
            <v>GASTOS DE EJECUCION</v>
          </cell>
          <cell r="AH442">
            <v>104706.57</v>
          </cell>
          <cell r="AI442">
            <v>416280.15</v>
          </cell>
        </row>
        <row r="443">
          <cell r="A443">
            <v>40502</v>
          </cell>
          <cell r="B443">
            <v>61942</v>
          </cell>
          <cell r="C443" t="str">
            <v>41681-1-004</v>
          </cell>
          <cell r="D443">
            <v>40502</v>
          </cell>
          <cell r="E443">
            <v>405</v>
          </cell>
          <cell r="F443">
            <v>2</v>
          </cell>
          <cell r="G443" t="str">
            <v>GASTOS D/EJEC.X MULT.AGENCIA EST.D/TRANS</v>
          </cell>
          <cell r="H443">
            <v>0</v>
          </cell>
          <cell r="I443">
            <v>61</v>
          </cell>
          <cell r="J443">
            <v>0</v>
          </cell>
          <cell r="K443">
            <v>61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W443">
            <v>0</v>
          </cell>
          <cell r="X443">
            <v>61</v>
          </cell>
          <cell r="AA443">
            <v>0</v>
          </cell>
          <cell r="AB443">
            <v>61</v>
          </cell>
          <cell r="AE443">
            <v>405</v>
          </cell>
          <cell r="AF443">
            <v>2</v>
          </cell>
          <cell r="AG443" t="str">
            <v>GASTOS D/EJEC.X MULT.AGENCIA EST.D/TRANS</v>
          </cell>
          <cell r="AH443">
            <v>0</v>
          </cell>
          <cell r="AI443">
            <v>61</v>
          </cell>
        </row>
        <row r="444">
          <cell r="A444">
            <v>40503</v>
          </cell>
          <cell r="B444">
            <v>17306</v>
          </cell>
          <cell r="C444" t="str">
            <v>41171-3-006</v>
          </cell>
          <cell r="D444">
            <v>40503</v>
          </cell>
          <cell r="E444">
            <v>405</v>
          </cell>
          <cell r="F444">
            <v>3</v>
          </cell>
          <cell r="G444" t="str">
            <v>GASTOS DE EJECUCION I.S.N.</v>
          </cell>
          <cell r="H444">
            <v>100336.83</v>
          </cell>
          <cell r="I444">
            <v>165945.75</v>
          </cell>
          <cell r="J444">
            <v>143745.72</v>
          </cell>
          <cell r="K444">
            <v>410028.30000000005</v>
          </cell>
          <cell r="L444">
            <v>128028.26</v>
          </cell>
          <cell r="M444">
            <v>164200.29</v>
          </cell>
          <cell r="N444">
            <v>191621.68</v>
          </cell>
          <cell r="O444">
            <v>483850.23</v>
          </cell>
          <cell r="P444">
            <v>130269.39</v>
          </cell>
          <cell r="Q444">
            <v>192344.16</v>
          </cell>
          <cell r="S444">
            <v>322613.55</v>
          </cell>
          <cell r="W444">
            <v>0</v>
          </cell>
          <cell r="X444">
            <v>1216492.08</v>
          </cell>
          <cell r="AA444">
            <v>0</v>
          </cell>
          <cell r="AB444">
            <v>1216492.08</v>
          </cell>
          <cell r="AE444">
            <v>405</v>
          </cell>
          <cell r="AF444">
            <v>3</v>
          </cell>
          <cell r="AG444" t="str">
            <v>GASTOS DE EJECUCION I.S.N.</v>
          </cell>
          <cell r="AH444">
            <v>192344.16</v>
          </cell>
          <cell r="AI444">
            <v>1216492.08</v>
          </cell>
        </row>
        <row r="445">
          <cell r="A445">
            <v>40504</v>
          </cell>
          <cell r="B445">
            <v>17103</v>
          </cell>
          <cell r="C445" t="str">
            <v>41171-1-003</v>
          </cell>
          <cell r="D445">
            <v>40504</v>
          </cell>
          <cell r="E445">
            <v>405</v>
          </cell>
          <cell r="F445">
            <v>4</v>
          </cell>
          <cell r="G445" t="str">
            <v>GASTOS DE EJECUCION IMP.SOBRE HOSPEDAJE</v>
          </cell>
          <cell r="H445">
            <v>497.2</v>
          </cell>
          <cell r="I445">
            <v>61</v>
          </cell>
          <cell r="J445">
            <v>1620.1</v>
          </cell>
          <cell r="K445">
            <v>2178.3000000000002</v>
          </cell>
          <cell r="L445">
            <v>3732.2</v>
          </cell>
          <cell r="M445">
            <v>0</v>
          </cell>
          <cell r="N445">
            <v>1662.8</v>
          </cell>
          <cell r="O445">
            <v>5395</v>
          </cell>
          <cell r="P445">
            <v>1233.7</v>
          </cell>
          <cell r="Q445">
            <v>1043.5</v>
          </cell>
          <cell r="S445">
            <v>2277.1999999999998</v>
          </cell>
          <cell r="W445">
            <v>0</v>
          </cell>
          <cell r="X445">
            <v>9850.5</v>
          </cell>
          <cell r="AA445">
            <v>0</v>
          </cell>
          <cell r="AB445">
            <v>9850.5</v>
          </cell>
          <cell r="AE445">
            <v>405</v>
          </cell>
          <cell r="AF445">
            <v>4</v>
          </cell>
          <cell r="AG445" t="str">
            <v>GASTOS DE EJECUCION IMP.SOBRE HOSPEDAJE</v>
          </cell>
          <cell r="AH445">
            <v>1043.5</v>
          </cell>
          <cell r="AI445">
            <v>9850.5</v>
          </cell>
        </row>
        <row r="446">
          <cell r="A446">
            <v>40505</v>
          </cell>
          <cell r="B446">
            <v>61941</v>
          </cell>
          <cell r="C446" t="str">
            <v>41681-1-003</v>
          </cell>
          <cell r="D446">
            <v>40505</v>
          </cell>
          <cell r="E446">
            <v>405</v>
          </cell>
          <cell r="F446">
            <v>5</v>
          </cell>
          <cell r="G446" t="str">
            <v>GASTOS DE EJECUCION CHEQUES NO PAG.</v>
          </cell>
          <cell r="H446">
            <v>63080.29</v>
          </cell>
          <cell r="I446">
            <v>16370.28</v>
          </cell>
          <cell r="J446">
            <v>15455.24</v>
          </cell>
          <cell r="K446">
            <v>94905.810000000012</v>
          </cell>
          <cell r="L446">
            <v>73974.77</v>
          </cell>
          <cell r="M446">
            <v>77163.520000000004</v>
          </cell>
          <cell r="N446">
            <v>35805.379999999997</v>
          </cell>
          <cell r="O446">
            <v>186943.67</v>
          </cell>
          <cell r="P446">
            <v>85132.81</v>
          </cell>
          <cell r="Q446">
            <v>41380.83</v>
          </cell>
          <cell r="S446">
            <v>126513.64</v>
          </cell>
          <cell r="W446">
            <v>0</v>
          </cell>
          <cell r="X446">
            <v>408363.12</v>
          </cell>
          <cell r="AA446">
            <v>0</v>
          </cell>
          <cell r="AB446">
            <v>408363.12</v>
          </cell>
          <cell r="AE446">
            <v>405</v>
          </cell>
          <cell r="AF446">
            <v>5</v>
          </cell>
          <cell r="AG446" t="str">
            <v>GASTOS DE EJECUCION CHEQUES NO PAG.</v>
          </cell>
          <cell r="AH446">
            <v>41380.83</v>
          </cell>
          <cell r="AI446">
            <v>408363.12</v>
          </cell>
        </row>
        <row r="447">
          <cell r="A447">
            <v>40506</v>
          </cell>
          <cell r="B447">
            <v>17203</v>
          </cell>
          <cell r="C447" t="str">
            <v>41171-2-003</v>
          </cell>
          <cell r="D447">
            <v>40506</v>
          </cell>
          <cell r="E447">
            <v>405</v>
          </cell>
          <cell r="F447">
            <v>6</v>
          </cell>
          <cell r="G447" t="str">
            <v>GASTOS DE EJEC.TRANS.VEH.MOTOR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W447">
            <v>0</v>
          </cell>
          <cell r="X447">
            <v>0</v>
          </cell>
          <cell r="AA447">
            <v>0</v>
          </cell>
          <cell r="AB447">
            <v>0</v>
          </cell>
          <cell r="AE447">
            <v>405</v>
          </cell>
          <cell r="AF447">
            <v>6</v>
          </cell>
          <cell r="AG447" t="str">
            <v>GASTOS DE EJEC.TRANS.VEH.MOTOR</v>
          </cell>
          <cell r="AH447">
            <v>0</v>
          </cell>
          <cell r="AI447">
            <v>0</v>
          </cell>
        </row>
        <row r="448">
          <cell r="A448">
            <v>40507</v>
          </cell>
          <cell r="B448">
            <v>61943</v>
          </cell>
          <cell r="C448" t="str">
            <v>41691-3-005</v>
          </cell>
          <cell r="D448">
            <v>40507</v>
          </cell>
          <cell r="E448">
            <v>405</v>
          </cell>
          <cell r="F448">
            <v>7</v>
          </cell>
          <cell r="G448" t="str">
            <v>COBRO DE GASTOS EXTRAORDINARIOS</v>
          </cell>
          <cell r="H448">
            <v>36403.339999999997</v>
          </cell>
          <cell r="I448">
            <v>1445</v>
          </cell>
          <cell r="J448">
            <v>4706</v>
          </cell>
          <cell r="K448">
            <v>42554.34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250</v>
          </cell>
          <cell r="Q448">
            <v>6363.73</v>
          </cell>
          <cell r="S448">
            <v>6613.73</v>
          </cell>
          <cell r="W448">
            <v>0</v>
          </cell>
          <cell r="X448">
            <v>49168.069999999992</v>
          </cell>
          <cell r="AA448">
            <v>0</v>
          </cell>
          <cell r="AB448">
            <v>49168.07</v>
          </cell>
          <cell r="AE448">
            <v>405</v>
          </cell>
          <cell r="AF448">
            <v>7</v>
          </cell>
          <cell r="AG448" t="str">
            <v>INGRESOS POR GTS EXTRAORDINAR.CRED Y COB</v>
          </cell>
          <cell r="AH448">
            <v>6363.73</v>
          </cell>
          <cell r="AI448">
            <v>49168.07</v>
          </cell>
        </row>
        <row r="449">
          <cell r="A449">
            <v>40509</v>
          </cell>
          <cell r="B449">
            <v>61944</v>
          </cell>
          <cell r="C449" t="str">
            <v>41691-3-004</v>
          </cell>
          <cell r="D449">
            <v>40509</v>
          </cell>
          <cell r="E449">
            <v>405</v>
          </cell>
          <cell r="F449">
            <v>9</v>
          </cell>
          <cell r="G449" t="str">
            <v>GASTOS DE COBRANZAS PLUSVALIA LINCOLN</v>
          </cell>
          <cell r="H449">
            <v>0</v>
          </cell>
          <cell r="I449">
            <v>29485.54</v>
          </cell>
          <cell r="J449">
            <v>0</v>
          </cell>
          <cell r="K449">
            <v>29485.54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W449">
            <v>0</v>
          </cell>
          <cell r="X449">
            <v>29485.54</v>
          </cell>
          <cell r="AA449">
            <v>0</v>
          </cell>
          <cell r="AB449">
            <v>29485.54</v>
          </cell>
          <cell r="AE449">
            <v>405</v>
          </cell>
          <cell r="AF449">
            <v>9</v>
          </cell>
          <cell r="AG449" t="str">
            <v>GASTOS DE COBRANZAS PLUSVALIA LINCOLN</v>
          </cell>
          <cell r="AH449">
            <v>0</v>
          </cell>
          <cell r="AI449">
            <v>29485.54</v>
          </cell>
        </row>
        <row r="450">
          <cell r="A450">
            <v>40600</v>
          </cell>
          <cell r="B450" t="e">
            <v>#N/A</v>
          </cell>
          <cell r="C450" t="e">
            <v>#N/A</v>
          </cell>
          <cell r="D450">
            <v>40600</v>
          </cell>
          <cell r="E450">
            <v>406</v>
          </cell>
          <cell r="F450">
            <v>0</v>
          </cell>
          <cell r="G450" t="str">
            <v>ACTUALIZACION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W450">
            <v>0</v>
          </cell>
          <cell r="X450">
            <v>0</v>
          </cell>
          <cell r="AA450">
            <v>0</v>
          </cell>
          <cell r="AB450">
            <v>0</v>
          </cell>
          <cell r="AE450">
            <v>406</v>
          </cell>
          <cell r="AF450">
            <v>0</v>
          </cell>
          <cell r="AG450" t="str">
            <v>ACTUALIZACION</v>
          </cell>
          <cell r="AH450">
            <v>0</v>
          </cell>
          <cell r="AI450">
            <v>0</v>
          </cell>
        </row>
        <row r="451">
          <cell r="A451">
            <v>40601</v>
          </cell>
          <cell r="B451">
            <v>61912</v>
          </cell>
          <cell r="C451" t="str">
            <v>41621-2-002</v>
          </cell>
          <cell r="D451">
            <v>40601</v>
          </cell>
          <cell r="E451">
            <v>406</v>
          </cell>
          <cell r="F451">
            <v>1</v>
          </cell>
          <cell r="G451" t="str">
            <v>ACT.MULTAS ESTATALES DIR.CRED.Y COB.</v>
          </cell>
          <cell r="H451">
            <v>12359.25</v>
          </cell>
          <cell r="I451">
            <v>51106.82</v>
          </cell>
          <cell r="J451">
            <v>9819.15</v>
          </cell>
          <cell r="K451">
            <v>73285.22</v>
          </cell>
          <cell r="L451">
            <v>22784.3</v>
          </cell>
          <cell r="M451">
            <v>50218.53</v>
          </cell>
          <cell r="N451">
            <v>26965.57</v>
          </cell>
          <cell r="O451">
            <v>99968.4</v>
          </cell>
          <cell r="P451">
            <v>21332.28</v>
          </cell>
          <cell r="Q451">
            <v>101457.5</v>
          </cell>
          <cell r="S451">
            <v>122789.78</v>
          </cell>
          <cell r="W451">
            <v>0</v>
          </cell>
          <cell r="X451">
            <v>296043.40000000002</v>
          </cell>
          <cell r="AA451">
            <v>0</v>
          </cell>
          <cell r="AB451">
            <v>296043.40000000002</v>
          </cell>
          <cell r="AE451">
            <v>406</v>
          </cell>
          <cell r="AF451">
            <v>1</v>
          </cell>
          <cell r="AG451" t="str">
            <v>ACT.MULTAS ESTATALES DIR.CRED.Y COB.</v>
          </cell>
          <cell r="AH451">
            <v>101457.5</v>
          </cell>
          <cell r="AI451">
            <v>296043.40000000002</v>
          </cell>
        </row>
        <row r="452">
          <cell r="A452">
            <v>40602</v>
          </cell>
          <cell r="B452">
            <v>61913</v>
          </cell>
          <cell r="C452" t="str">
            <v>41621-2-001</v>
          </cell>
          <cell r="D452">
            <v>40602</v>
          </cell>
          <cell r="E452">
            <v>406</v>
          </cell>
          <cell r="F452">
            <v>2</v>
          </cell>
          <cell r="G452" t="str">
            <v>ACTUALIZACION MULT.AGENCIA EST.DE TRANSP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W452">
            <v>0</v>
          </cell>
          <cell r="X452">
            <v>0</v>
          </cell>
          <cell r="AA452">
            <v>0</v>
          </cell>
          <cell r="AB452">
            <v>0</v>
          </cell>
          <cell r="AE452">
            <v>406</v>
          </cell>
          <cell r="AF452">
            <v>2</v>
          </cell>
          <cell r="AG452" t="str">
            <v>ACTUALIZACION MULT.AGENCIA EST.DE TRANSP</v>
          </cell>
          <cell r="AH452">
            <v>0</v>
          </cell>
          <cell r="AI452">
            <v>0</v>
          </cell>
        </row>
        <row r="453">
          <cell r="A453">
            <v>40603</v>
          </cell>
          <cell r="B453">
            <v>61977</v>
          </cell>
          <cell r="C453" t="str">
            <v>41621-2-003</v>
          </cell>
          <cell r="E453">
            <v>406</v>
          </cell>
          <cell r="F453">
            <v>3</v>
          </cell>
          <cell r="G453" t="str">
            <v>DESC.S/ACT.MULTAS ESTATALES DIR CRED.Y 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W453">
            <v>0</v>
          </cell>
          <cell r="X453">
            <v>0</v>
          </cell>
          <cell r="AA453">
            <v>0</v>
          </cell>
          <cell r="AB453">
            <v>0</v>
          </cell>
          <cell r="AE453">
            <v>406</v>
          </cell>
          <cell r="AF453">
            <v>3</v>
          </cell>
          <cell r="AG453" t="str">
            <v>DESC.S/ACT.MULTAS ESTATALES DIR CRED.Y C</v>
          </cell>
          <cell r="AH453">
            <v>0</v>
          </cell>
          <cell r="AI453">
            <v>0</v>
          </cell>
        </row>
        <row r="454">
          <cell r="A454">
            <v>40700</v>
          </cell>
          <cell r="B454" t="e">
            <v>#N/A</v>
          </cell>
          <cell r="C454" t="e">
            <v>#N/A</v>
          </cell>
          <cell r="D454">
            <v>40700</v>
          </cell>
          <cell r="E454">
            <v>407</v>
          </cell>
          <cell r="F454">
            <v>0</v>
          </cell>
          <cell r="G454" t="str">
            <v>SERVICIOS DE MENSAJERIA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W454">
            <v>0</v>
          </cell>
          <cell r="X454">
            <v>0</v>
          </cell>
          <cell r="AA454">
            <v>0</v>
          </cell>
          <cell r="AB454">
            <v>0</v>
          </cell>
          <cell r="AE454">
            <v>407</v>
          </cell>
          <cell r="AF454">
            <v>0</v>
          </cell>
          <cell r="AG454" t="str">
            <v>SERVICIOS DE MENSAJERIA</v>
          </cell>
          <cell r="AH454">
            <v>0</v>
          </cell>
          <cell r="AI454">
            <v>0</v>
          </cell>
        </row>
        <row r="455">
          <cell r="A455">
            <v>40701</v>
          </cell>
          <cell r="B455">
            <v>61945</v>
          </cell>
          <cell r="C455" t="str">
            <v>41691-3-006</v>
          </cell>
          <cell r="D455">
            <v>40701</v>
          </cell>
          <cell r="E455">
            <v>407</v>
          </cell>
          <cell r="F455">
            <v>1</v>
          </cell>
          <cell r="G455" t="str">
            <v>SERVICIOS DE MENSAJERIA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W455">
            <v>0</v>
          </cell>
          <cell r="X455">
            <v>0</v>
          </cell>
          <cell r="AA455">
            <v>0</v>
          </cell>
          <cell r="AB455">
            <v>0</v>
          </cell>
          <cell r="AE455">
            <v>407</v>
          </cell>
          <cell r="AF455">
            <v>1</v>
          </cell>
          <cell r="AG455" t="str">
            <v>SERVICIOS DE MENSAJERIA</v>
          </cell>
          <cell r="AH455">
            <v>0</v>
          </cell>
          <cell r="AI455">
            <v>0</v>
          </cell>
        </row>
        <row r="456">
          <cell r="A456">
            <v>40800</v>
          </cell>
          <cell r="B456" t="e">
            <v>#N/A</v>
          </cell>
          <cell r="C456" t="e">
            <v>#N/A</v>
          </cell>
          <cell r="E456">
            <v>408</v>
          </cell>
          <cell r="F456">
            <v>0</v>
          </cell>
          <cell r="G456" t="str">
            <v>DESCUENTO S/ACCESORIOS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W456">
            <v>0</v>
          </cell>
          <cell r="X456">
            <v>0</v>
          </cell>
          <cell r="AA456">
            <v>0</v>
          </cell>
          <cell r="AB456">
            <v>0</v>
          </cell>
          <cell r="AE456">
            <v>408</v>
          </cell>
          <cell r="AF456">
            <v>0</v>
          </cell>
          <cell r="AG456" t="str">
            <v>DESCUENTO S/ACCESORIOS</v>
          </cell>
          <cell r="AH456">
            <v>0</v>
          </cell>
          <cell r="AI456">
            <v>0</v>
          </cell>
        </row>
        <row r="457">
          <cell r="A457">
            <v>40801</v>
          </cell>
          <cell r="B457">
            <v>17310</v>
          </cell>
          <cell r="C457" t="str">
            <v>41171-3-010</v>
          </cell>
          <cell r="E457">
            <v>408</v>
          </cell>
          <cell r="F457">
            <v>1</v>
          </cell>
          <cell r="G457" t="str">
            <v>DESCUENTO S/ACCESORIOS D ISN POR CREDITO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W457">
            <v>0</v>
          </cell>
          <cell r="X457">
            <v>0</v>
          </cell>
          <cell r="AA457">
            <v>0</v>
          </cell>
          <cell r="AB457">
            <v>0</v>
          </cell>
          <cell r="AE457">
            <v>408</v>
          </cell>
          <cell r="AF457">
            <v>1</v>
          </cell>
          <cell r="AG457" t="str">
            <v>DESCUENTO S/ACCESORIOS D ISN POR CREDITO</v>
          </cell>
          <cell r="AH457">
            <v>0</v>
          </cell>
          <cell r="AI457">
            <v>0</v>
          </cell>
        </row>
        <row r="458">
          <cell r="A458">
            <v>40802</v>
          </cell>
          <cell r="B458">
            <v>17204</v>
          </cell>
          <cell r="C458" t="str">
            <v>41171-2-004</v>
          </cell>
          <cell r="E458">
            <v>408</v>
          </cell>
          <cell r="F458">
            <v>2</v>
          </cell>
          <cell r="G458" t="str">
            <v>DESCUENT S/ACCES DE IMP D TRANSM POR REQ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W458">
            <v>0</v>
          </cell>
          <cell r="X458">
            <v>0</v>
          </cell>
          <cell r="AA458">
            <v>0</v>
          </cell>
          <cell r="AB458">
            <v>0</v>
          </cell>
          <cell r="AE458">
            <v>408</v>
          </cell>
          <cell r="AF458">
            <v>2</v>
          </cell>
          <cell r="AG458" t="str">
            <v>DESCUENT S/ACCES DE IMP D TRANSM POR REQ</v>
          </cell>
          <cell r="AH458">
            <v>0</v>
          </cell>
          <cell r="AI458">
            <v>0</v>
          </cell>
        </row>
        <row r="459">
          <cell r="A459">
            <v>40803</v>
          </cell>
          <cell r="B459">
            <v>45401</v>
          </cell>
          <cell r="C459" t="str">
            <v>41441-4-001</v>
          </cell>
          <cell r="E459">
            <v>408</v>
          </cell>
          <cell r="F459">
            <v>3</v>
          </cell>
          <cell r="G459" t="str">
            <v>DESC S/ACCES D/CERT.ESC.TEC.LICYTIT.PROF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W459">
            <v>0</v>
          </cell>
          <cell r="X459">
            <v>0</v>
          </cell>
          <cell r="AA459">
            <v>0</v>
          </cell>
          <cell r="AB459">
            <v>0</v>
          </cell>
          <cell r="AE459">
            <v>408</v>
          </cell>
          <cell r="AF459">
            <v>3</v>
          </cell>
          <cell r="AG459" t="str">
            <v>DESC S/ACCES D/CERT.ESC.TEC.LICYTIT.PROF</v>
          </cell>
          <cell r="AH459">
            <v>0</v>
          </cell>
          <cell r="AI459">
            <v>0</v>
          </cell>
        </row>
        <row r="460">
          <cell r="A460">
            <v>40804</v>
          </cell>
          <cell r="B460">
            <v>45402</v>
          </cell>
          <cell r="C460" t="str">
            <v>41441-4-002</v>
          </cell>
          <cell r="E460">
            <v>408</v>
          </cell>
          <cell r="F460">
            <v>4</v>
          </cell>
          <cell r="G460" t="str">
            <v>DESC S/ACCES DE INCORPOR REDES AGUA Y DR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W460">
            <v>0</v>
          </cell>
          <cell r="X460">
            <v>0</v>
          </cell>
          <cell r="AA460">
            <v>0</v>
          </cell>
          <cell r="AB460">
            <v>0</v>
          </cell>
          <cell r="AE460">
            <v>408</v>
          </cell>
          <cell r="AF460">
            <v>4</v>
          </cell>
          <cell r="AG460" t="str">
            <v>DESC S/ACCES DE INCORPOR REDES AGUA Y DR</v>
          </cell>
          <cell r="AH460">
            <v>0</v>
          </cell>
          <cell r="AI460">
            <v>0</v>
          </cell>
        </row>
        <row r="461">
          <cell r="A461">
            <v>40805</v>
          </cell>
          <cell r="B461">
            <v>45403</v>
          </cell>
          <cell r="C461" t="str">
            <v>41441-4-003</v>
          </cell>
          <cell r="E461">
            <v>408</v>
          </cell>
          <cell r="F461">
            <v>5</v>
          </cell>
          <cell r="G461" t="str">
            <v>DESCUENTO S/ACCESORIOS DE DIVERSOS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W461">
            <v>0</v>
          </cell>
          <cell r="X461">
            <v>0</v>
          </cell>
          <cell r="AA461">
            <v>0</v>
          </cell>
          <cell r="AB461">
            <v>0</v>
          </cell>
          <cell r="AE461">
            <v>408</v>
          </cell>
          <cell r="AF461">
            <v>5</v>
          </cell>
          <cell r="AG461" t="str">
            <v>DESCUENTO S/ACCESORIOS DE DIVERSOS</v>
          </cell>
          <cell r="AH461">
            <v>0</v>
          </cell>
          <cell r="AI461">
            <v>0</v>
          </cell>
        </row>
        <row r="462">
          <cell r="A462">
            <v>40806</v>
          </cell>
          <cell r="B462">
            <v>45404</v>
          </cell>
          <cell r="C462" t="str">
            <v>41441-4-004</v>
          </cell>
          <cell r="E462">
            <v>408</v>
          </cell>
          <cell r="F462">
            <v>6</v>
          </cell>
          <cell r="G462" t="str">
            <v>DESC S/ACC.D RECUPE POR USOS D CAPACITAC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W462">
            <v>0</v>
          </cell>
          <cell r="X462">
            <v>0</v>
          </cell>
          <cell r="AA462">
            <v>0</v>
          </cell>
          <cell r="AB462">
            <v>0</v>
          </cell>
          <cell r="AE462">
            <v>408</v>
          </cell>
          <cell r="AF462">
            <v>6</v>
          </cell>
          <cell r="AG462" t="str">
            <v>DESC S/ACC.D RECUPE POR USOS D CAPACITAC</v>
          </cell>
          <cell r="AH462">
            <v>0</v>
          </cell>
          <cell r="AI462">
            <v>0</v>
          </cell>
        </row>
        <row r="463">
          <cell r="A463">
            <v>40807</v>
          </cell>
          <cell r="B463">
            <v>61955</v>
          </cell>
          <cell r="C463" t="str">
            <v>41621-6-001</v>
          </cell>
          <cell r="E463">
            <v>408</v>
          </cell>
          <cell r="F463">
            <v>7</v>
          </cell>
          <cell r="G463" t="str">
            <v>DESCUENTO S/ACCESORIOS DE MULTAS</v>
          </cell>
          <cell r="H463">
            <v>0</v>
          </cell>
          <cell r="I463">
            <v>-183.75</v>
          </cell>
          <cell r="J463">
            <v>0</v>
          </cell>
          <cell r="K463">
            <v>-183.75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  <cell r="W463">
            <v>0</v>
          </cell>
          <cell r="X463">
            <v>-183.75</v>
          </cell>
          <cell r="AA463">
            <v>0</v>
          </cell>
          <cell r="AB463">
            <v>-183.75</v>
          </cell>
          <cell r="AE463">
            <v>408</v>
          </cell>
          <cell r="AF463">
            <v>7</v>
          </cell>
          <cell r="AG463" t="str">
            <v>DESCUENTO S/ACCESORIOS DE MULTAS</v>
          </cell>
          <cell r="AH463">
            <v>0</v>
          </cell>
          <cell r="AI463">
            <v>-183.75</v>
          </cell>
        </row>
        <row r="464">
          <cell r="A464">
            <v>40808</v>
          </cell>
          <cell r="B464">
            <v>61956</v>
          </cell>
          <cell r="C464" t="str">
            <v>41621-6-002</v>
          </cell>
          <cell r="E464">
            <v>408</v>
          </cell>
          <cell r="F464">
            <v>8</v>
          </cell>
          <cell r="G464" t="str">
            <v>DESC S/ACC MULTA IMP P/LA A.E.TRANSPORTE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W464">
            <v>0</v>
          </cell>
          <cell r="X464">
            <v>0</v>
          </cell>
          <cell r="AA464">
            <v>0</v>
          </cell>
          <cell r="AB464">
            <v>0</v>
          </cell>
          <cell r="AE464">
            <v>408</v>
          </cell>
          <cell r="AF464">
            <v>8</v>
          </cell>
          <cell r="AG464" t="str">
            <v>DESC S/ACC MULTA IMP P/LA A.E.TRANSPORTE</v>
          </cell>
          <cell r="AH464">
            <v>0</v>
          </cell>
          <cell r="AI464">
            <v>0</v>
          </cell>
        </row>
        <row r="465">
          <cell r="A465">
            <v>40809</v>
          </cell>
          <cell r="B465">
            <v>61957</v>
          </cell>
          <cell r="C465" t="str">
            <v>41621-6-003</v>
          </cell>
          <cell r="E465">
            <v>408</v>
          </cell>
          <cell r="F465">
            <v>9</v>
          </cell>
          <cell r="G465" t="str">
            <v>DESC S/ACCES D MULTAS D LA SUBSE D SALUD</v>
          </cell>
          <cell r="H465">
            <v>0</v>
          </cell>
          <cell r="I465">
            <v>-3290.06</v>
          </cell>
          <cell r="J465">
            <v>0</v>
          </cell>
          <cell r="K465">
            <v>-3290.06</v>
          </cell>
          <cell r="L465">
            <v>-58.95</v>
          </cell>
          <cell r="M465">
            <v>0</v>
          </cell>
          <cell r="N465">
            <v>0</v>
          </cell>
          <cell r="O465">
            <v>-58.95</v>
          </cell>
          <cell r="P465">
            <v>0</v>
          </cell>
          <cell r="Q465">
            <v>0</v>
          </cell>
          <cell r="S465">
            <v>0</v>
          </cell>
          <cell r="W465">
            <v>0</v>
          </cell>
          <cell r="X465">
            <v>-3349.0099999999998</v>
          </cell>
          <cell r="AA465">
            <v>0</v>
          </cell>
          <cell r="AB465">
            <v>-3349.01</v>
          </cell>
          <cell r="AE465">
            <v>408</v>
          </cell>
          <cell r="AF465">
            <v>9</v>
          </cell>
          <cell r="AG465" t="str">
            <v>DESC S/ACCES D MULTAS D LA SUBSE D SALUD</v>
          </cell>
          <cell r="AH465">
            <v>0</v>
          </cell>
          <cell r="AI465">
            <v>-3349.01</v>
          </cell>
        </row>
        <row r="466">
          <cell r="A466">
            <v>40810</v>
          </cell>
          <cell r="B466">
            <v>61958</v>
          </cell>
          <cell r="C466" t="str">
            <v>41621-6-004</v>
          </cell>
          <cell r="E466">
            <v>408</v>
          </cell>
          <cell r="F466">
            <v>10</v>
          </cell>
          <cell r="G466" t="str">
            <v>DESC S/AC D MULTAS D LA SUBSE D ECOLOGIA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W466">
            <v>0</v>
          </cell>
          <cell r="X466">
            <v>0</v>
          </cell>
          <cell r="AA466">
            <v>0</v>
          </cell>
          <cell r="AB466">
            <v>0</v>
          </cell>
          <cell r="AE466">
            <v>408</v>
          </cell>
          <cell r="AF466">
            <v>10</v>
          </cell>
          <cell r="AG466" t="str">
            <v>DESC S/AC D MULTAS D LA SUBSE D ECOLOGIA</v>
          </cell>
          <cell r="AH466">
            <v>0</v>
          </cell>
          <cell r="AI466">
            <v>0</v>
          </cell>
        </row>
        <row r="467">
          <cell r="A467">
            <v>40811</v>
          </cell>
          <cell r="B467">
            <v>61959</v>
          </cell>
          <cell r="C467" t="str">
            <v>41621-6-005</v>
          </cell>
          <cell r="E467">
            <v>408</v>
          </cell>
          <cell r="F467">
            <v>11</v>
          </cell>
          <cell r="G467" t="str">
            <v>DESCUENTO S/ACCESORIOS DE OTRAS MULTAS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W467">
            <v>0</v>
          </cell>
          <cell r="X467">
            <v>0</v>
          </cell>
          <cell r="AA467">
            <v>0</v>
          </cell>
          <cell r="AB467">
            <v>0</v>
          </cell>
          <cell r="AE467">
            <v>408</v>
          </cell>
          <cell r="AF467">
            <v>11</v>
          </cell>
          <cell r="AG467" t="str">
            <v>DESCUENTO S/ACCESORIOS DE OTRAS MULTAS</v>
          </cell>
          <cell r="AH467">
            <v>0</v>
          </cell>
          <cell r="AI467">
            <v>0</v>
          </cell>
        </row>
        <row r="468">
          <cell r="A468">
            <v>40812</v>
          </cell>
          <cell r="B468">
            <v>61960</v>
          </cell>
          <cell r="C468" t="str">
            <v>41621-6-006</v>
          </cell>
          <cell r="E468">
            <v>408</v>
          </cell>
          <cell r="F468">
            <v>12</v>
          </cell>
          <cell r="G468" t="str">
            <v>DESC S/ACCE MULTAS DIR.PROTECCION CIVIL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W468">
            <v>0</v>
          </cell>
          <cell r="X468">
            <v>0</v>
          </cell>
          <cell r="AA468">
            <v>0</v>
          </cell>
          <cell r="AB468">
            <v>0</v>
          </cell>
          <cell r="AE468">
            <v>408</v>
          </cell>
          <cell r="AF468">
            <v>12</v>
          </cell>
          <cell r="AG468" t="str">
            <v>DESC S/ACCE MULTAS DIR.PROTECCION CIVIL</v>
          </cell>
          <cell r="AH468">
            <v>0</v>
          </cell>
          <cell r="AI468">
            <v>0</v>
          </cell>
        </row>
        <row r="469">
          <cell r="A469">
            <v>40813</v>
          </cell>
          <cell r="B469">
            <v>61961</v>
          </cell>
          <cell r="C469" t="str">
            <v>41621-6-007</v>
          </cell>
          <cell r="E469">
            <v>408</v>
          </cell>
          <cell r="F469">
            <v>13</v>
          </cell>
          <cell r="G469" t="str">
            <v>DESC S/ACCES D MULTAS POR INCUMP D REQ.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W469">
            <v>0</v>
          </cell>
          <cell r="X469">
            <v>0</v>
          </cell>
          <cell r="AA469">
            <v>0</v>
          </cell>
          <cell r="AB469">
            <v>0</v>
          </cell>
          <cell r="AE469">
            <v>408</v>
          </cell>
          <cell r="AF469">
            <v>13</v>
          </cell>
          <cell r="AG469" t="str">
            <v>DESC S/ACCES D MULTAS POR INCUMP D REQ.</v>
          </cell>
          <cell r="AH469">
            <v>0</v>
          </cell>
          <cell r="AI469">
            <v>0</v>
          </cell>
        </row>
        <row r="470">
          <cell r="A470">
            <v>40814</v>
          </cell>
          <cell r="B470">
            <v>61962</v>
          </cell>
          <cell r="C470" t="str">
            <v>41621-6-008</v>
          </cell>
          <cell r="E470">
            <v>408</v>
          </cell>
          <cell r="F470">
            <v>14</v>
          </cell>
          <cell r="G470" t="str">
            <v>DESC S/ACCES DE MULTAS PODER JUDICIAL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-354.85</v>
          </cell>
          <cell r="M470">
            <v>-959.36</v>
          </cell>
          <cell r="N470">
            <v>0</v>
          </cell>
          <cell r="O470">
            <v>-1314.21</v>
          </cell>
          <cell r="P470">
            <v>0</v>
          </cell>
          <cell r="Q470">
            <v>-989.45</v>
          </cell>
          <cell r="S470">
            <v>-989.45</v>
          </cell>
          <cell r="W470">
            <v>0</v>
          </cell>
          <cell r="X470">
            <v>-2303.66</v>
          </cell>
          <cell r="AA470">
            <v>0</v>
          </cell>
          <cell r="AB470">
            <v>-2303.66</v>
          </cell>
          <cell r="AE470">
            <v>408</v>
          </cell>
          <cell r="AF470">
            <v>14</v>
          </cell>
          <cell r="AG470" t="str">
            <v>DESC S/ACCES DE MULTAS PODER JUDICIAL</v>
          </cell>
          <cell r="AH470">
            <v>-989.45</v>
          </cell>
          <cell r="AI470">
            <v>-2303.66</v>
          </cell>
        </row>
        <row r="471">
          <cell r="A471">
            <v>40815</v>
          </cell>
          <cell r="B471">
            <v>61963</v>
          </cell>
          <cell r="C471" t="str">
            <v>41621-6-009</v>
          </cell>
          <cell r="E471">
            <v>408</v>
          </cell>
          <cell r="F471">
            <v>15</v>
          </cell>
          <cell r="G471" t="str">
            <v>DESC S/ACC D MULTAS IMP POR CONTRALORIA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W471">
            <v>0</v>
          </cell>
          <cell r="X471">
            <v>0</v>
          </cell>
          <cell r="AA471">
            <v>0</v>
          </cell>
          <cell r="AB471">
            <v>0</v>
          </cell>
          <cell r="AE471">
            <v>408</v>
          </cell>
          <cell r="AF471">
            <v>15</v>
          </cell>
          <cell r="AG471" t="str">
            <v>DESC S/ACC D MULTAS IMP POR CONTRALORIA</v>
          </cell>
          <cell r="AH471">
            <v>0</v>
          </cell>
          <cell r="AI471">
            <v>0</v>
          </cell>
        </row>
        <row r="472">
          <cell r="A472">
            <v>40816</v>
          </cell>
          <cell r="B472">
            <v>61964</v>
          </cell>
          <cell r="C472" t="str">
            <v>41621-6-010</v>
          </cell>
          <cell r="E472">
            <v>408</v>
          </cell>
          <cell r="F472">
            <v>16</v>
          </cell>
          <cell r="G472" t="str">
            <v>DESC S/AC MUL.TRAN.PUB TAXIS S/CONCESION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W472">
            <v>0</v>
          </cell>
          <cell r="X472">
            <v>0</v>
          </cell>
          <cell r="AA472">
            <v>0</v>
          </cell>
          <cell r="AB472">
            <v>0</v>
          </cell>
          <cell r="AE472">
            <v>408</v>
          </cell>
          <cell r="AF472">
            <v>16</v>
          </cell>
          <cell r="AG472" t="str">
            <v>DESC S/AC MUL.TRAN.PUB TAXIS S/CONCESION</v>
          </cell>
          <cell r="AH472">
            <v>0</v>
          </cell>
          <cell r="AI472">
            <v>0</v>
          </cell>
        </row>
        <row r="473">
          <cell r="A473">
            <v>40817</v>
          </cell>
          <cell r="B473">
            <v>17311</v>
          </cell>
          <cell r="C473" t="str">
            <v>41171-3-011</v>
          </cell>
          <cell r="E473">
            <v>408</v>
          </cell>
          <cell r="F473">
            <v>17</v>
          </cell>
          <cell r="G473" t="str">
            <v>DESCUENTO S/ACCESORIOS DE SANCIONES ISN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W473">
            <v>0</v>
          </cell>
          <cell r="X473">
            <v>0</v>
          </cell>
          <cell r="AA473">
            <v>0</v>
          </cell>
          <cell r="AB473">
            <v>0</v>
          </cell>
          <cell r="AE473">
            <v>408</v>
          </cell>
          <cell r="AF473">
            <v>17</v>
          </cell>
          <cell r="AG473" t="str">
            <v>DESCUENTO S/ACCESORIOS DE SANCIONES ISN</v>
          </cell>
          <cell r="AH473">
            <v>0</v>
          </cell>
          <cell r="AI473">
            <v>0</v>
          </cell>
        </row>
        <row r="474">
          <cell r="A474">
            <v>40818</v>
          </cell>
          <cell r="B474">
            <v>61965</v>
          </cell>
          <cell r="C474" t="str">
            <v>41621-6-011</v>
          </cell>
          <cell r="E474">
            <v>408</v>
          </cell>
          <cell r="F474">
            <v>18</v>
          </cell>
          <cell r="G474" t="str">
            <v>DESC S/ACCES DE CONMUTACION DE PENAS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W474">
            <v>0</v>
          </cell>
          <cell r="X474">
            <v>0</v>
          </cell>
          <cell r="AA474">
            <v>0</v>
          </cell>
          <cell r="AB474">
            <v>0</v>
          </cell>
          <cell r="AE474">
            <v>408</v>
          </cell>
          <cell r="AF474">
            <v>18</v>
          </cell>
          <cell r="AG474" t="str">
            <v>DESC S/ACCES DE CONMUTACION DE PENAS</v>
          </cell>
          <cell r="AH474">
            <v>0</v>
          </cell>
          <cell r="AI474">
            <v>0</v>
          </cell>
        </row>
        <row r="475">
          <cell r="A475">
            <v>40819</v>
          </cell>
          <cell r="B475">
            <v>61966</v>
          </cell>
          <cell r="C475" t="str">
            <v>41621-6-012</v>
          </cell>
          <cell r="E475">
            <v>408</v>
          </cell>
          <cell r="F475">
            <v>19</v>
          </cell>
          <cell r="G475" t="str">
            <v>DESC S/ACC D ACT.MLTAS EST DIR CRE Y CO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W475">
            <v>0</v>
          </cell>
          <cell r="X475">
            <v>0</v>
          </cell>
          <cell r="AA475">
            <v>0</v>
          </cell>
          <cell r="AB475">
            <v>0</v>
          </cell>
          <cell r="AE475">
            <v>408</v>
          </cell>
          <cell r="AF475">
            <v>19</v>
          </cell>
          <cell r="AG475" t="str">
            <v>DESC S/ACC D ACT.MLTAS EST DIR CRE Y CO</v>
          </cell>
          <cell r="AH475">
            <v>0</v>
          </cell>
          <cell r="AI475">
            <v>0</v>
          </cell>
        </row>
        <row r="476">
          <cell r="A476">
            <v>40820</v>
          </cell>
          <cell r="B476" t="e">
            <v>#N/A</v>
          </cell>
          <cell r="C476" t="e">
            <v>#N/A</v>
          </cell>
          <cell r="E476">
            <v>408</v>
          </cell>
          <cell r="F476">
            <v>20</v>
          </cell>
          <cell r="G476" t="str">
            <v>DESC.S/ACCES.AL IMP.MEJORA ESPECIF.PLUSV</v>
          </cell>
          <cell r="H476">
            <v>0</v>
          </cell>
          <cell r="I476">
            <v>-58829.83</v>
          </cell>
          <cell r="J476">
            <v>0</v>
          </cell>
          <cell r="K476">
            <v>-58829.83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W476">
            <v>0</v>
          </cell>
          <cell r="X476">
            <v>-58829.83</v>
          </cell>
          <cell r="AA476">
            <v>0</v>
          </cell>
          <cell r="AB476">
            <v>-58829.83</v>
          </cell>
          <cell r="AE476">
            <v>408</v>
          </cell>
          <cell r="AF476">
            <v>20</v>
          </cell>
          <cell r="AG476" t="str">
            <v>DESC.S/ACCES.AL IMP.MEJORA ESPECIF.PLUSV</v>
          </cell>
          <cell r="AH476">
            <v>0</v>
          </cell>
          <cell r="AI476">
            <v>-58829.83</v>
          </cell>
        </row>
        <row r="477">
          <cell r="A477">
            <v>40821</v>
          </cell>
          <cell r="B477">
            <v>61979</v>
          </cell>
          <cell r="C477">
            <v>0</v>
          </cell>
          <cell r="E477">
            <v>408</v>
          </cell>
          <cell r="F477">
            <v>21</v>
          </cell>
          <cell r="G477" t="str">
            <v>DESC.S/ACCES.DEU.DIV.DIR.DE RECAUDACION</v>
          </cell>
          <cell r="H477">
            <v>0</v>
          </cell>
          <cell r="I477">
            <v>0</v>
          </cell>
          <cell r="J477">
            <v>-679.71</v>
          </cell>
          <cell r="K477">
            <v>-679.71</v>
          </cell>
          <cell r="L477">
            <v>-314386.09999999998</v>
          </cell>
          <cell r="M477">
            <v>-119089.82</v>
          </cell>
          <cell r="N477">
            <v>-16764.009999999998</v>
          </cell>
          <cell r="O477">
            <v>-450239.93</v>
          </cell>
          <cell r="P477">
            <v>-89524.63</v>
          </cell>
          <cell r="Q477">
            <v>-9782.1</v>
          </cell>
          <cell r="S477">
            <v>-99306.73000000001</v>
          </cell>
          <cell r="W477">
            <v>0</v>
          </cell>
          <cell r="X477">
            <v>-550226.37</v>
          </cell>
          <cell r="AA477">
            <v>0</v>
          </cell>
          <cell r="AB477">
            <v>-550226.37</v>
          </cell>
          <cell r="AE477">
            <v>408</v>
          </cell>
          <cell r="AF477">
            <v>21</v>
          </cell>
          <cell r="AG477" t="str">
            <v>DESC.S/ACCES.DEU.DIV.DIR.DE RECAUDACION</v>
          </cell>
          <cell r="AH477">
            <v>-9782.1</v>
          </cell>
          <cell r="AI477">
            <v>-550226.37</v>
          </cell>
        </row>
        <row r="478">
          <cell r="A478">
            <v>40822</v>
          </cell>
          <cell r="B478">
            <v>61980</v>
          </cell>
          <cell r="C478">
            <v>0</v>
          </cell>
          <cell r="E478">
            <v>408</v>
          </cell>
          <cell r="F478">
            <v>22</v>
          </cell>
          <cell r="G478" t="str">
            <v>DESC.S/ACCES.DEU DIV.DIR INST.CTRL.VEH.</v>
          </cell>
          <cell r="H478">
            <v>0</v>
          </cell>
          <cell r="I478">
            <v>0</v>
          </cell>
          <cell r="J478">
            <v>-5304.86</v>
          </cell>
          <cell r="K478">
            <v>-5304.86</v>
          </cell>
          <cell r="L478">
            <v>-22610.45</v>
          </cell>
          <cell r="M478">
            <v>-45436.3</v>
          </cell>
          <cell r="N478">
            <v>-113477.77</v>
          </cell>
          <cell r="O478">
            <v>-181524.52000000002</v>
          </cell>
          <cell r="P478">
            <v>-13736.64</v>
          </cell>
          <cell r="Q478">
            <v>0</v>
          </cell>
          <cell r="S478">
            <v>-13736.64</v>
          </cell>
          <cell r="W478">
            <v>0</v>
          </cell>
          <cell r="X478">
            <v>-200566.02000000002</v>
          </cell>
          <cell r="AA478">
            <v>0</v>
          </cell>
          <cell r="AB478">
            <v>-200566.02</v>
          </cell>
          <cell r="AE478">
            <v>408</v>
          </cell>
          <cell r="AF478">
            <v>22</v>
          </cell>
          <cell r="AG478" t="str">
            <v>DESC.S/ACCES.DEU DIV.DIR INST.CTRL.VEH.</v>
          </cell>
          <cell r="AH478">
            <v>0</v>
          </cell>
          <cell r="AI478">
            <v>-200566.02</v>
          </cell>
        </row>
        <row r="479">
          <cell r="A479">
            <v>40900</v>
          </cell>
          <cell r="B479">
            <v>61946</v>
          </cell>
          <cell r="C479" t="str">
            <v>41691-3-007</v>
          </cell>
          <cell r="D479">
            <v>40900</v>
          </cell>
          <cell r="E479">
            <v>409</v>
          </cell>
          <cell r="F479">
            <v>0</v>
          </cell>
          <cell r="G479" t="str">
            <v>DIVERSOS</v>
          </cell>
          <cell r="H479">
            <v>2304318.61</v>
          </cell>
          <cell r="I479">
            <v>7281.49</v>
          </cell>
          <cell r="J479">
            <v>177252177.87</v>
          </cell>
          <cell r="K479">
            <v>179563777.97</v>
          </cell>
          <cell r="L479">
            <v>2024.61</v>
          </cell>
          <cell r="M479">
            <v>104.97</v>
          </cell>
          <cell r="N479">
            <v>165946598.78999999</v>
          </cell>
          <cell r="O479">
            <v>165948728.37</v>
          </cell>
          <cell r="P479">
            <v>319.38</v>
          </cell>
          <cell r="Q479">
            <v>653.41999999999996</v>
          </cell>
          <cell r="S479">
            <v>972.8</v>
          </cell>
          <cell r="W479">
            <v>0</v>
          </cell>
          <cell r="X479">
            <v>345513479.13999999</v>
          </cell>
          <cell r="AA479">
            <v>0</v>
          </cell>
          <cell r="AB479">
            <v>345513479.13999999</v>
          </cell>
          <cell r="AE479">
            <v>409</v>
          </cell>
          <cell r="AF479">
            <v>0</v>
          </cell>
          <cell r="AG479" t="str">
            <v>DIVERSOS</v>
          </cell>
          <cell r="AH479">
            <v>653.41999999999996</v>
          </cell>
          <cell r="AI479">
            <v>345513479.13999999</v>
          </cell>
        </row>
        <row r="480">
          <cell r="A480">
            <v>40904</v>
          </cell>
          <cell r="B480">
            <v>61925</v>
          </cell>
          <cell r="C480" t="str">
            <v>41691-2-001</v>
          </cell>
          <cell r="D480">
            <v>40904</v>
          </cell>
          <cell r="E480">
            <v>409</v>
          </cell>
          <cell r="F480">
            <v>4</v>
          </cell>
          <cell r="G480" t="str">
            <v>APORTACION C.M.C.I.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W480">
            <v>0</v>
          </cell>
          <cell r="X480">
            <v>0</v>
          </cell>
          <cell r="AA480">
            <v>0</v>
          </cell>
          <cell r="AB480">
            <v>0</v>
          </cell>
          <cell r="AE480">
            <v>409</v>
          </cell>
          <cell r="AF480">
            <v>4</v>
          </cell>
          <cell r="AG480" t="str">
            <v>APORTACION C.M.C.I.</v>
          </cell>
          <cell r="AH480">
            <v>0</v>
          </cell>
          <cell r="AI480">
            <v>0</v>
          </cell>
        </row>
        <row r="481">
          <cell r="A481">
            <v>40906</v>
          </cell>
          <cell r="B481">
            <v>61916</v>
          </cell>
          <cell r="C481" t="str">
            <v>41621-4-002</v>
          </cell>
          <cell r="D481">
            <v>40906</v>
          </cell>
          <cell r="E481">
            <v>409</v>
          </cell>
          <cell r="F481">
            <v>6</v>
          </cell>
          <cell r="G481" t="str">
            <v>SANCIONES A CONTRATISTAS P.E.I.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W481">
            <v>0</v>
          </cell>
          <cell r="X481">
            <v>0</v>
          </cell>
          <cell r="AA481">
            <v>0</v>
          </cell>
          <cell r="AB481">
            <v>0</v>
          </cell>
          <cell r="AE481">
            <v>409</v>
          </cell>
          <cell r="AF481">
            <v>6</v>
          </cell>
          <cell r="AG481" t="str">
            <v>SANCIONES A CONTRATISTAS P.E.I.</v>
          </cell>
          <cell r="AH481">
            <v>0</v>
          </cell>
          <cell r="AI481">
            <v>0</v>
          </cell>
        </row>
        <row r="482">
          <cell r="A482">
            <v>40908</v>
          </cell>
          <cell r="B482">
            <v>61935</v>
          </cell>
          <cell r="C482" t="str">
            <v>41691-2-011</v>
          </cell>
          <cell r="D482">
            <v>40908</v>
          </cell>
          <cell r="E482">
            <v>409</v>
          </cell>
          <cell r="F482">
            <v>8</v>
          </cell>
          <cell r="G482" t="str">
            <v>REINTEGROS DE PRESUPUESTO</v>
          </cell>
          <cell r="H482">
            <v>6556137.7699999996</v>
          </cell>
          <cell r="I482">
            <v>469445.95</v>
          </cell>
          <cell r="J482">
            <v>3657795.59</v>
          </cell>
          <cell r="K482">
            <v>10683379.309999999</v>
          </cell>
          <cell r="L482">
            <v>2313093.35</v>
          </cell>
          <cell r="M482">
            <v>3613308.25</v>
          </cell>
          <cell r="N482">
            <v>5807809.6200000001</v>
          </cell>
          <cell r="O482">
            <v>11734211.219999999</v>
          </cell>
          <cell r="P482">
            <v>56956710.549999997</v>
          </cell>
          <cell r="Q482">
            <v>3961108.73</v>
          </cell>
          <cell r="S482">
            <v>60917819.279999994</v>
          </cell>
          <cell r="W482">
            <v>0</v>
          </cell>
          <cell r="X482">
            <v>83335409.810000002</v>
          </cell>
          <cell r="AA482">
            <v>0</v>
          </cell>
          <cell r="AB482">
            <v>83335409.810000002</v>
          </cell>
          <cell r="AE482">
            <v>409</v>
          </cell>
          <cell r="AF482">
            <v>8</v>
          </cell>
          <cell r="AG482" t="str">
            <v>REINTEGROS DE PRESUPUESTO</v>
          </cell>
          <cell r="AH482">
            <v>3961108.73</v>
          </cell>
          <cell r="AI482">
            <v>83335409.810000002</v>
          </cell>
        </row>
        <row r="483">
          <cell r="A483">
            <v>41000</v>
          </cell>
          <cell r="B483">
            <v>61918</v>
          </cell>
          <cell r="C483" t="str">
            <v>41691-1-001</v>
          </cell>
          <cell r="D483">
            <v>41000</v>
          </cell>
          <cell r="E483">
            <v>410</v>
          </cell>
          <cell r="F483">
            <v>0</v>
          </cell>
          <cell r="G483" t="str">
            <v>DONATIVOS PARA OBRAS Y GASTOS PUBLICOS</v>
          </cell>
          <cell r="H483">
            <v>21200</v>
          </cell>
          <cell r="I483">
            <v>15000000</v>
          </cell>
          <cell r="J483">
            <v>21040</v>
          </cell>
          <cell r="K483">
            <v>15042240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10000000</v>
          </cell>
          <cell r="S483">
            <v>10000000</v>
          </cell>
          <cell r="W483">
            <v>0</v>
          </cell>
          <cell r="X483">
            <v>25042240</v>
          </cell>
          <cell r="AA483">
            <v>0</v>
          </cell>
          <cell r="AB483">
            <v>25042240</v>
          </cell>
          <cell r="AE483">
            <v>410</v>
          </cell>
          <cell r="AF483">
            <v>0</v>
          </cell>
          <cell r="AG483" t="str">
            <v>DONATIVOS PARA OBRAS Y GASTOS PUBLICOS</v>
          </cell>
          <cell r="AH483">
            <v>10000000</v>
          </cell>
          <cell r="AI483">
            <v>25042240</v>
          </cell>
        </row>
        <row r="484">
          <cell r="A484">
            <v>41001</v>
          </cell>
          <cell r="B484">
            <v>61919</v>
          </cell>
          <cell r="C484" t="str">
            <v>41691-1-002</v>
          </cell>
          <cell r="D484">
            <v>41001</v>
          </cell>
          <cell r="E484">
            <v>410</v>
          </cell>
          <cell r="F484">
            <v>1</v>
          </cell>
          <cell r="G484" t="str">
            <v>DONATIVO PARA OBRAS VIA RAPIDA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W484">
            <v>0</v>
          </cell>
          <cell r="X484">
            <v>0</v>
          </cell>
          <cell r="AA484">
            <v>0</v>
          </cell>
          <cell r="AB484">
            <v>0</v>
          </cell>
          <cell r="AE484">
            <v>410</v>
          </cell>
          <cell r="AF484">
            <v>1</v>
          </cell>
          <cell r="AG484" t="str">
            <v>DONATIVO PARA OBRAS VIA RAPIDA</v>
          </cell>
          <cell r="AH484">
            <v>0</v>
          </cell>
          <cell r="AI484">
            <v>0</v>
          </cell>
        </row>
        <row r="485">
          <cell r="A485">
            <v>41002</v>
          </cell>
          <cell r="B485">
            <v>61934</v>
          </cell>
          <cell r="C485" t="str">
            <v>41691-2-010</v>
          </cell>
          <cell r="D485">
            <v>41002</v>
          </cell>
          <cell r="E485">
            <v>410</v>
          </cell>
          <cell r="F485">
            <v>2</v>
          </cell>
          <cell r="G485" t="str">
            <v>APORT.AL GOB.DEL EDO. POR APOYO DE SEG.</v>
          </cell>
          <cell r="H485">
            <v>400000</v>
          </cell>
          <cell r="I485">
            <v>262500</v>
          </cell>
          <cell r="J485">
            <v>512500</v>
          </cell>
          <cell r="K485">
            <v>1175000</v>
          </cell>
          <cell r="L485">
            <v>450000</v>
          </cell>
          <cell r="M485">
            <v>387500</v>
          </cell>
          <cell r="N485">
            <v>387500</v>
          </cell>
          <cell r="O485">
            <v>1225000</v>
          </cell>
          <cell r="P485">
            <v>412500</v>
          </cell>
          <cell r="Q485">
            <v>387500</v>
          </cell>
          <cell r="S485">
            <v>800000</v>
          </cell>
          <cell r="W485">
            <v>0</v>
          </cell>
          <cell r="X485">
            <v>3200000</v>
          </cell>
          <cell r="AA485">
            <v>0</v>
          </cell>
          <cell r="AB485">
            <v>3200000</v>
          </cell>
          <cell r="AE485">
            <v>410</v>
          </cell>
          <cell r="AF485">
            <v>2</v>
          </cell>
          <cell r="AG485" t="str">
            <v>APORT.AL GOB.DEL EDO. POR APOYO DE SEG.</v>
          </cell>
          <cell r="AH485">
            <v>387500</v>
          </cell>
          <cell r="AI485">
            <v>3200000</v>
          </cell>
        </row>
        <row r="486">
          <cell r="A486">
            <v>41004</v>
          </cell>
          <cell r="B486">
            <v>61920</v>
          </cell>
          <cell r="C486" t="str">
            <v>41691-1-003</v>
          </cell>
          <cell r="D486">
            <v>41004</v>
          </cell>
          <cell r="E486">
            <v>410</v>
          </cell>
          <cell r="F486">
            <v>4</v>
          </cell>
          <cell r="G486" t="str">
            <v>DONATIVOS PARA CRUZ ROJA</v>
          </cell>
          <cell r="H486">
            <v>70200</v>
          </cell>
          <cell r="I486">
            <v>40890</v>
          </cell>
          <cell r="J486">
            <v>32001.65</v>
          </cell>
          <cell r="K486">
            <v>143091.65</v>
          </cell>
          <cell r="L486">
            <v>42737</v>
          </cell>
          <cell r="M486">
            <v>7170</v>
          </cell>
          <cell r="N486">
            <v>5720</v>
          </cell>
          <cell r="O486">
            <v>55627</v>
          </cell>
          <cell r="P486">
            <v>4635</v>
          </cell>
          <cell r="Q486">
            <v>4395</v>
          </cell>
          <cell r="S486">
            <v>9030</v>
          </cell>
          <cell r="W486">
            <v>0</v>
          </cell>
          <cell r="X486">
            <v>207748.65</v>
          </cell>
          <cell r="AA486">
            <v>0</v>
          </cell>
          <cell r="AB486">
            <v>207748.65</v>
          </cell>
          <cell r="AE486">
            <v>410</v>
          </cell>
          <cell r="AF486">
            <v>4</v>
          </cell>
          <cell r="AG486" t="str">
            <v>DONATIVOS PARA CRUZ ROJA</v>
          </cell>
          <cell r="AH486">
            <v>4395</v>
          </cell>
          <cell r="AI486">
            <v>207748.65</v>
          </cell>
        </row>
        <row r="487">
          <cell r="A487">
            <v>41005</v>
          </cell>
          <cell r="B487">
            <v>61921</v>
          </cell>
          <cell r="C487" t="str">
            <v>41691-1-004</v>
          </cell>
          <cell r="D487">
            <v>41005</v>
          </cell>
          <cell r="E487">
            <v>410</v>
          </cell>
          <cell r="F487">
            <v>5</v>
          </cell>
          <cell r="G487" t="str">
            <v>DONATIVOS PARA PATRONATO DE BOMBEROS</v>
          </cell>
          <cell r="H487">
            <v>23400</v>
          </cell>
          <cell r="I487">
            <v>13630</v>
          </cell>
          <cell r="J487">
            <v>10640</v>
          </cell>
          <cell r="K487">
            <v>47670</v>
          </cell>
          <cell r="L487">
            <v>14205</v>
          </cell>
          <cell r="M487">
            <v>2390</v>
          </cell>
          <cell r="N487">
            <v>1900</v>
          </cell>
          <cell r="O487">
            <v>18495</v>
          </cell>
          <cell r="P487">
            <v>1545</v>
          </cell>
          <cell r="Q487">
            <v>1465</v>
          </cell>
          <cell r="S487">
            <v>3010</v>
          </cell>
          <cell r="W487">
            <v>0</v>
          </cell>
          <cell r="X487">
            <v>69175</v>
          </cell>
          <cell r="AA487">
            <v>0</v>
          </cell>
          <cell r="AB487">
            <v>69175</v>
          </cell>
          <cell r="AE487">
            <v>410</v>
          </cell>
          <cell r="AF487">
            <v>5</v>
          </cell>
          <cell r="AG487" t="str">
            <v>DONATIVOS PARA PATRONATO DE BOMBEROS</v>
          </cell>
          <cell r="AH487">
            <v>1465</v>
          </cell>
          <cell r="AI487">
            <v>69175</v>
          </cell>
        </row>
        <row r="488">
          <cell r="A488">
            <v>41006</v>
          </cell>
          <cell r="B488">
            <v>61922</v>
          </cell>
          <cell r="C488" t="str">
            <v>41691-1-005</v>
          </cell>
          <cell r="D488">
            <v>41006</v>
          </cell>
          <cell r="E488">
            <v>410</v>
          </cell>
          <cell r="F488">
            <v>6</v>
          </cell>
          <cell r="G488" t="str">
            <v>DONATIVOS PARA CRUZ VERDE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W488">
            <v>0</v>
          </cell>
          <cell r="X488">
            <v>0</v>
          </cell>
          <cell r="AA488">
            <v>0</v>
          </cell>
          <cell r="AB488">
            <v>0</v>
          </cell>
          <cell r="AE488">
            <v>410</v>
          </cell>
          <cell r="AF488">
            <v>6</v>
          </cell>
          <cell r="AG488" t="str">
            <v>DONATIVOS PARA CRUZ VERDE</v>
          </cell>
          <cell r="AH488">
            <v>0</v>
          </cell>
          <cell r="AI488">
            <v>0</v>
          </cell>
        </row>
        <row r="489">
          <cell r="A489">
            <v>41007</v>
          </cell>
          <cell r="B489">
            <v>61923</v>
          </cell>
          <cell r="C489" t="str">
            <v>41691-1-006</v>
          </cell>
          <cell r="D489">
            <v>41007</v>
          </cell>
          <cell r="E489">
            <v>410</v>
          </cell>
          <cell r="F489">
            <v>7</v>
          </cell>
          <cell r="G489" t="str">
            <v>DONATIVOS POR APLICAR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W489">
            <v>0</v>
          </cell>
          <cell r="X489">
            <v>0</v>
          </cell>
          <cell r="AA489">
            <v>0</v>
          </cell>
          <cell r="AB489">
            <v>0</v>
          </cell>
          <cell r="AE489">
            <v>410</v>
          </cell>
          <cell r="AF489">
            <v>7</v>
          </cell>
          <cell r="AG489" t="str">
            <v>DONATIVOS POR APLICAR</v>
          </cell>
          <cell r="AH489">
            <v>0</v>
          </cell>
          <cell r="AI489">
            <v>0</v>
          </cell>
        </row>
        <row r="490">
          <cell r="A490">
            <v>41008</v>
          </cell>
          <cell r="B490">
            <v>61924</v>
          </cell>
          <cell r="C490" t="str">
            <v>41691-1-007</v>
          </cell>
          <cell r="D490">
            <v>41008</v>
          </cell>
          <cell r="E490">
            <v>410</v>
          </cell>
          <cell r="F490">
            <v>8</v>
          </cell>
          <cell r="G490" t="str">
            <v>DONATIVO PRO PATRONATO RECONSTRUYAMOS NL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  <cell r="W490">
            <v>0</v>
          </cell>
          <cell r="X490">
            <v>0</v>
          </cell>
          <cell r="AA490">
            <v>0</v>
          </cell>
          <cell r="AB490">
            <v>0</v>
          </cell>
          <cell r="AE490">
            <v>410</v>
          </cell>
          <cell r="AF490">
            <v>8</v>
          </cell>
          <cell r="AG490" t="str">
            <v>DONATIVO PRO PATRONATO RECONSTRUYAMOS NL</v>
          </cell>
          <cell r="AH490">
            <v>0</v>
          </cell>
          <cell r="AI490">
            <v>0</v>
          </cell>
        </row>
        <row r="491">
          <cell r="A491">
            <v>41100</v>
          </cell>
          <cell r="B491" t="e">
            <v>#N/A</v>
          </cell>
          <cell r="C491" t="e">
            <v>#N/A</v>
          </cell>
          <cell r="D491">
            <v>41100</v>
          </cell>
          <cell r="E491">
            <v>411</v>
          </cell>
          <cell r="F491">
            <v>0</v>
          </cell>
          <cell r="G491" t="str">
            <v>APORT.DE ORGS.PARAESTATALES Y OTRAS ENTI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W491">
            <v>0</v>
          </cell>
          <cell r="X491">
            <v>0</v>
          </cell>
          <cell r="AA491">
            <v>0</v>
          </cell>
          <cell r="AB491">
            <v>0</v>
          </cell>
          <cell r="AE491">
            <v>411</v>
          </cell>
          <cell r="AF491">
            <v>0</v>
          </cell>
          <cell r="AG491" t="str">
            <v>APORT.DE ORGS.PARAESTATALES Y OTRAS ENTI</v>
          </cell>
          <cell r="AH491">
            <v>0</v>
          </cell>
          <cell r="AI491">
            <v>0</v>
          </cell>
        </row>
        <row r="492">
          <cell r="A492">
            <v>41101</v>
          </cell>
          <cell r="B492">
            <v>61926</v>
          </cell>
          <cell r="C492" t="str">
            <v>41691-2-002</v>
          </cell>
          <cell r="D492">
            <v>41101</v>
          </cell>
          <cell r="E492">
            <v>411</v>
          </cell>
          <cell r="F492">
            <v>1</v>
          </cell>
          <cell r="G492" t="str">
            <v>APORTACIONES U.I.E.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204898.64</v>
          </cell>
          <cell r="O492">
            <v>204898.64</v>
          </cell>
          <cell r="P492">
            <v>23019459.949999999</v>
          </cell>
          <cell r="Q492">
            <v>0</v>
          </cell>
          <cell r="S492">
            <v>23019459.949999999</v>
          </cell>
          <cell r="W492">
            <v>0</v>
          </cell>
          <cell r="X492">
            <v>23224358.59</v>
          </cell>
          <cell r="AA492">
            <v>0</v>
          </cell>
          <cell r="AB492">
            <v>23224358.59</v>
          </cell>
          <cell r="AE492">
            <v>411</v>
          </cell>
          <cell r="AF492">
            <v>1</v>
          </cell>
          <cell r="AG492" t="str">
            <v>APORTACIONES U.I.E.</v>
          </cell>
          <cell r="AH492">
            <v>0</v>
          </cell>
          <cell r="AI492">
            <v>23224358.59</v>
          </cell>
        </row>
        <row r="493">
          <cell r="A493">
            <v>41102</v>
          </cell>
          <cell r="B493">
            <v>61927</v>
          </cell>
          <cell r="C493" t="str">
            <v>41691-2-003</v>
          </cell>
          <cell r="D493">
            <v>41102</v>
          </cell>
          <cell r="E493">
            <v>411</v>
          </cell>
          <cell r="F493">
            <v>2</v>
          </cell>
          <cell r="G493" t="str">
            <v>APORTACIONES SRIA. CONTRALORIA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W493">
            <v>0</v>
          </cell>
          <cell r="X493">
            <v>0</v>
          </cell>
          <cell r="AA493">
            <v>0</v>
          </cell>
          <cell r="AB493">
            <v>0</v>
          </cell>
          <cell r="AE493">
            <v>411</v>
          </cell>
          <cell r="AF493">
            <v>2</v>
          </cell>
          <cell r="AG493" t="str">
            <v>APORTACIONES SRIA. CONTRALORIA</v>
          </cell>
          <cell r="AH493">
            <v>0</v>
          </cell>
          <cell r="AI493">
            <v>0</v>
          </cell>
        </row>
        <row r="494">
          <cell r="A494">
            <v>41106</v>
          </cell>
          <cell r="B494">
            <v>61928</v>
          </cell>
          <cell r="C494" t="str">
            <v>41691-2-004</v>
          </cell>
          <cell r="D494">
            <v>41106</v>
          </cell>
          <cell r="E494">
            <v>411</v>
          </cell>
          <cell r="F494">
            <v>6</v>
          </cell>
          <cell r="G494" t="str">
            <v>APORTACIONES I.C.V.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546106692.26999998</v>
          </cell>
          <cell r="N494">
            <v>0</v>
          </cell>
          <cell r="O494">
            <v>546106692.26999998</v>
          </cell>
          <cell r="P494">
            <v>0</v>
          </cell>
          <cell r="Q494">
            <v>0</v>
          </cell>
          <cell r="S494">
            <v>0</v>
          </cell>
          <cell r="W494">
            <v>0</v>
          </cell>
          <cell r="X494">
            <v>546106692.26999998</v>
          </cell>
          <cell r="AA494">
            <v>0</v>
          </cell>
          <cell r="AB494">
            <v>546106692.26999998</v>
          </cell>
          <cell r="AE494">
            <v>411</v>
          </cell>
          <cell r="AF494">
            <v>6</v>
          </cell>
          <cell r="AG494" t="str">
            <v>APORTACIONES I.C.V.</v>
          </cell>
          <cell r="AH494">
            <v>0</v>
          </cell>
          <cell r="AI494">
            <v>546106692.26999998</v>
          </cell>
        </row>
        <row r="495">
          <cell r="A495">
            <v>41109</v>
          </cell>
          <cell r="B495">
            <v>61929</v>
          </cell>
          <cell r="C495" t="str">
            <v>41691-2-005</v>
          </cell>
          <cell r="D495">
            <v>41109</v>
          </cell>
          <cell r="E495">
            <v>411</v>
          </cell>
          <cell r="F495">
            <v>9</v>
          </cell>
          <cell r="G495" t="str">
            <v>APORTACIONES U.A.N.L.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W495">
            <v>0</v>
          </cell>
          <cell r="X495">
            <v>0</v>
          </cell>
          <cell r="AA495">
            <v>0</v>
          </cell>
          <cell r="AB495">
            <v>0</v>
          </cell>
          <cell r="AE495">
            <v>411</v>
          </cell>
          <cell r="AF495">
            <v>9</v>
          </cell>
          <cell r="AG495" t="str">
            <v>APORTACIONES U.A.N.L.</v>
          </cell>
          <cell r="AH495">
            <v>0</v>
          </cell>
          <cell r="AI495">
            <v>0</v>
          </cell>
        </row>
        <row r="496">
          <cell r="A496">
            <v>41111</v>
          </cell>
          <cell r="B496">
            <v>61930</v>
          </cell>
          <cell r="C496" t="str">
            <v>41691-2-006</v>
          </cell>
          <cell r="D496">
            <v>41111</v>
          </cell>
          <cell r="E496">
            <v>411</v>
          </cell>
          <cell r="F496">
            <v>11</v>
          </cell>
          <cell r="G496" t="str">
            <v>APORTACIONES OTROS ORGANISMOS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22040</v>
          </cell>
          <cell r="M496">
            <v>0</v>
          </cell>
          <cell r="N496">
            <v>0</v>
          </cell>
          <cell r="O496">
            <v>22040</v>
          </cell>
          <cell r="P496">
            <v>0</v>
          </cell>
          <cell r="Q496">
            <v>0</v>
          </cell>
          <cell r="S496">
            <v>0</v>
          </cell>
          <cell r="W496">
            <v>0</v>
          </cell>
          <cell r="X496">
            <v>22040</v>
          </cell>
          <cell r="AA496">
            <v>0</v>
          </cell>
          <cell r="AB496">
            <v>22040</v>
          </cell>
          <cell r="AE496">
            <v>411</v>
          </cell>
          <cell r="AF496">
            <v>11</v>
          </cell>
          <cell r="AG496" t="str">
            <v>APORTACIONES OTROS ORGANISMOS</v>
          </cell>
          <cell r="AH496">
            <v>0</v>
          </cell>
          <cell r="AI496">
            <v>22040</v>
          </cell>
        </row>
        <row r="497">
          <cell r="A497">
            <v>41607</v>
          </cell>
          <cell r="B497">
            <v>61931</v>
          </cell>
          <cell r="C497" t="str">
            <v>41691-2-007</v>
          </cell>
          <cell r="D497">
            <v>41607</v>
          </cell>
          <cell r="E497">
            <v>416</v>
          </cell>
          <cell r="F497">
            <v>7</v>
          </cell>
          <cell r="G497" t="str">
            <v>COORD.DE PROY.INFRAC.ESTRATEGICA(COPIES)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W497">
            <v>0</v>
          </cell>
          <cell r="X497">
            <v>0</v>
          </cell>
          <cell r="AA497">
            <v>0</v>
          </cell>
          <cell r="AB497">
            <v>0</v>
          </cell>
          <cell r="AE497">
            <v>412</v>
          </cell>
          <cell r="AF497">
            <v>1</v>
          </cell>
          <cell r="AG497" t="str">
            <v>UTILIDAD POR FLUCTUACION CAMBIARIA</v>
          </cell>
          <cell r="AH497">
            <v>0</v>
          </cell>
          <cell r="AI497">
            <v>0</v>
          </cell>
        </row>
        <row r="498">
          <cell r="A498">
            <v>44001</v>
          </cell>
          <cell r="B498">
            <v>61932</v>
          </cell>
          <cell r="C498" t="str">
            <v>41691-2-008</v>
          </cell>
          <cell r="D498">
            <v>44001</v>
          </cell>
          <cell r="E498">
            <v>440</v>
          </cell>
          <cell r="F498">
            <v>1</v>
          </cell>
          <cell r="G498" t="str">
            <v>MUNICIPIOS AREA METROP.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W498">
            <v>0</v>
          </cell>
          <cell r="X498">
            <v>0</v>
          </cell>
          <cell r="AA498">
            <v>0</v>
          </cell>
          <cell r="AB498">
            <v>0</v>
          </cell>
          <cell r="AE498">
            <v>440</v>
          </cell>
          <cell r="AF498">
            <v>1</v>
          </cell>
          <cell r="AG498" t="str">
            <v>MUNICIPIOS AREA METROP.</v>
          </cell>
          <cell r="AH498">
            <v>0</v>
          </cell>
          <cell r="AI498">
            <v>0</v>
          </cell>
        </row>
        <row r="499">
          <cell r="A499">
            <v>44002</v>
          </cell>
          <cell r="B499">
            <v>61933</v>
          </cell>
          <cell r="C499" t="str">
            <v>41691-2-009</v>
          </cell>
          <cell r="D499">
            <v>44002</v>
          </cell>
          <cell r="E499">
            <v>440</v>
          </cell>
          <cell r="F499">
            <v>2</v>
          </cell>
          <cell r="G499" t="str">
            <v>OTROS MUNICIPIOS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W499">
            <v>0</v>
          </cell>
          <cell r="X499">
            <v>0</v>
          </cell>
          <cell r="AA499">
            <v>0</v>
          </cell>
          <cell r="AB499">
            <v>0</v>
          </cell>
          <cell r="AE499">
            <v>440</v>
          </cell>
          <cell r="AF499">
            <v>2</v>
          </cell>
          <cell r="AG499" t="str">
            <v>OTROS MUNICIPIOS</v>
          </cell>
          <cell r="AH499">
            <v>0</v>
          </cell>
          <cell r="AI499">
            <v>0</v>
          </cell>
        </row>
        <row r="500">
          <cell r="A500">
            <v>46001</v>
          </cell>
          <cell r="B500">
            <v>61947</v>
          </cell>
          <cell r="C500" t="str">
            <v>41691-3-008</v>
          </cell>
          <cell r="D500">
            <v>46001</v>
          </cell>
          <cell r="E500">
            <v>460</v>
          </cell>
          <cell r="F500">
            <v>1</v>
          </cell>
          <cell r="G500" t="str">
            <v>DEV.DIVERSOS APROVECHAMIENTOS</v>
          </cell>
          <cell r="H500">
            <v>0</v>
          </cell>
          <cell r="I500">
            <v>0</v>
          </cell>
          <cell r="J500">
            <v>-444181.78</v>
          </cell>
          <cell r="K500">
            <v>-444181.78</v>
          </cell>
          <cell r="L500">
            <v>-338</v>
          </cell>
          <cell r="M500">
            <v>-82263.570000000007</v>
          </cell>
          <cell r="N500">
            <v>-117802.68</v>
          </cell>
          <cell r="O500">
            <v>-200404.25</v>
          </cell>
          <cell r="P500">
            <v>-12930.5</v>
          </cell>
          <cell r="Q500">
            <v>-37366.699999999997</v>
          </cell>
          <cell r="S500">
            <v>-50297.2</v>
          </cell>
          <cell r="W500">
            <v>0</v>
          </cell>
          <cell r="X500">
            <v>-694883.23</v>
          </cell>
          <cell r="AA500">
            <v>0</v>
          </cell>
          <cell r="AB500">
            <v>-694883.23</v>
          </cell>
          <cell r="AE500">
            <v>460</v>
          </cell>
          <cell r="AF500">
            <v>1</v>
          </cell>
          <cell r="AG500" t="str">
            <v>DEV.DIVERSOS APROVECHAMIENTOS</v>
          </cell>
          <cell r="AH500">
            <v>-37366.699999999997</v>
          </cell>
          <cell r="AI500">
            <v>-694883.23</v>
          </cell>
        </row>
        <row r="501">
          <cell r="A501">
            <v>46002</v>
          </cell>
          <cell r="B501">
            <v>61951</v>
          </cell>
          <cell r="C501" t="str">
            <v>41691-3-011</v>
          </cell>
          <cell r="D501">
            <v>46002</v>
          </cell>
          <cell r="E501">
            <v>460</v>
          </cell>
          <cell r="F501">
            <v>2</v>
          </cell>
          <cell r="G501" t="str">
            <v>DEV.DE ISR,IVA,IETU,PEQ.CONTRIB(REPECOS)</v>
          </cell>
          <cell r="H501">
            <v>0</v>
          </cell>
          <cell r="I501">
            <v>0</v>
          </cell>
          <cell r="J501">
            <v>-146743</v>
          </cell>
          <cell r="K501">
            <v>-146743</v>
          </cell>
          <cell r="L501">
            <v>0</v>
          </cell>
          <cell r="M501">
            <v>-45838</v>
          </cell>
          <cell r="N501">
            <v>-10486</v>
          </cell>
          <cell r="O501">
            <v>-56324</v>
          </cell>
          <cell r="P501">
            <v>0</v>
          </cell>
          <cell r="Q501">
            <v>0</v>
          </cell>
          <cell r="S501">
            <v>0</v>
          </cell>
          <cell r="W501">
            <v>0</v>
          </cell>
          <cell r="X501">
            <v>-203067</v>
          </cell>
          <cell r="AA501">
            <v>0</v>
          </cell>
          <cell r="AB501">
            <v>-203067</v>
          </cell>
          <cell r="AE501">
            <v>460</v>
          </cell>
          <cell r="AF501">
            <v>2</v>
          </cell>
          <cell r="AG501" t="str">
            <v>DEV.DE ISR,IVA,IETU,PEQ.CONTRIB(REPECOS)</v>
          </cell>
          <cell r="AH501">
            <v>0</v>
          </cell>
          <cell r="AI501">
            <v>-203067</v>
          </cell>
        </row>
        <row r="502">
          <cell r="A502">
            <v>47000</v>
          </cell>
          <cell r="B502">
            <v>97101</v>
          </cell>
          <cell r="C502" t="str">
            <v>22311-3-001</v>
          </cell>
          <cell r="D502">
            <v>47000</v>
          </cell>
          <cell r="E502">
            <v>470</v>
          </cell>
          <cell r="F502">
            <v>0</v>
          </cell>
          <cell r="G502" t="str">
            <v>FINANCIAMIENTO PUBLICO</v>
          </cell>
          <cell r="H502">
            <v>500000000</v>
          </cell>
          <cell r="I502">
            <v>0</v>
          </cell>
          <cell r="J502">
            <v>1298419390.47</v>
          </cell>
          <cell r="K502">
            <v>1798419390.47</v>
          </cell>
          <cell r="L502">
            <v>52657512</v>
          </cell>
          <cell r="M502">
            <v>1070000000</v>
          </cell>
          <cell r="N502">
            <v>1108994022</v>
          </cell>
          <cell r="O502">
            <v>2231651534</v>
          </cell>
          <cell r="P502">
            <v>650000000</v>
          </cell>
          <cell r="Q502">
            <v>1863022782.96</v>
          </cell>
          <cell r="S502">
            <v>2513022782.96</v>
          </cell>
          <cell r="W502">
            <v>0</v>
          </cell>
          <cell r="X502">
            <v>6543093707.4300003</v>
          </cell>
          <cell r="AA502">
            <v>0</v>
          </cell>
          <cell r="AB502">
            <v>6543093707.4300003</v>
          </cell>
          <cell r="AE502">
            <v>470</v>
          </cell>
          <cell r="AF502">
            <v>0</v>
          </cell>
          <cell r="AG502" t="str">
            <v>FINANCIAMIENTO PUBLICO</v>
          </cell>
          <cell r="AH502">
            <v>1863022782.96</v>
          </cell>
          <cell r="AI502">
            <v>6543093707.4300003</v>
          </cell>
        </row>
        <row r="503">
          <cell r="A503">
            <v>0</v>
          </cell>
          <cell r="B503" t="e">
            <v>#N/A</v>
          </cell>
          <cell r="C503" t="e">
            <v>#N/A</v>
          </cell>
          <cell r="D503">
            <v>0</v>
          </cell>
          <cell r="G503" t="str">
            <v>SUB TOTAL APROVECHAMIENTOS</v>
          </cell>
          <cell r="H503">
            <v>511288034.00999999</v>
          </cell>
          <cell r="I503">
            <v>18995015.170000002</v>
          </cell>
          <cell r="J503">
            <v>1481899786.71</v>
          </cell>
          <cell r="K503">
            <v>2012182835.8900001</v>
          </cell>
          <cell r="L503">
            <v>57923518.140000001</v>
          </cell>
          <cell r="M503">
            <v>1622673757.26</v>
          </cell>
          <cell r="N503">
            <v>1284722556.23</v>
          </cell>
          <cell r="O503">
            <v>2965319831.6300001</v>
          </cell>
          <cell r="P503">
            <v>734127592.67999995</v>
          </cell>
          <cell r="Q503">
            <v>1880586393.6600001</v>
          </cell>
          <cell r="S503">
            <v>2614713986.3400002</v>
          </cell>
          <cell r="W503">
            <v>0</v>
          </cell>
          <cell r="X503">
            <v>7592216653.8600006</v>
          </cell>
          <cell r="AA503">
            <v>0</v>
          </cell>
          <cell r="AB503">
            <v>7592216653.8599997</v>
          </cell>
          <cell r="AE503">
            <v>0</v>
          </cell>
          <cell r="AF503">
            <v>0</v>
          </cell>
          <cell r="AG503" t="str">
            <v>SUB TOTAL APROVECHAMIENTOS</v>
          </cell>
          <cell r="AH503">
            <v>1880586393.6600001</v>
          </cell>
          <cell r="AI503">
            <v>7592216653.8599997</v>
          </cell>
        </row>
        <row r="504">
          <cell r="A504">
            <v>0</v>
          </cell>
          <cell r="B504" t="e">
            <v>#N/A</v>
          </cell>
          <cell r="C504" t="e">
            <v>#N/A</v>
          </cell>
          <cell r="D504">
            <v>0</v>
          </cell>
          <cell r="G504" t="str">
            <v>INCENTIVOS POR RECAUDACION DE IMPUESTOS FEDERALES COORDINADOS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W504">
            <v>0</v>
          </cell>
          <cell r="X504">
            <v>0</v>
          </cell>
          <cell r="AA504">
            <v>0</v>
          </cell>
          <cell r="AB504">
            <v>0</v>
          </cell>
          <cell r="AE504">
            <v>0</v>
          </cell>
          <cell r="AF504">
            <v>0</v>
          </cell>
          <cell r="AG504" t="str">
            <v>INCENTIVOS POR RECAUDACION DE IMPUESTOS FEDERALES COORDINADOS</v>
          </cell>
          <cell r="AH504">
            <v>0</v>
          </cell>
          <cell r="AI504">
            <v>0</v>
          </cell>
        </row>
        <row r="505">
          <cell r="A505">
            <v>51601</v>
          </cell>
          <cell r="B505">
            <v>61429</v>
          </cell>
          <cell r="C505">
            <v>0</v>
          </cell>
          <cell r="D505">
            <v>51601</v>
          </cell>
          <cell r="E505">
            <v>516</v>
          </cell>
          <cell r="F505">
            <v>1</v>
          </cell>
          <cell r="G505" t="str">
            <v>INCENTIVOS POR FISC.CONCURRENTE</v>
          </cell>
          <cell r="H505">
            <v>13643748</v>
          </cell>
          <cell r="I505">
            <v>9318490</v>
          </cell>
          <cell r="J505">
            <v>26543539</v>
          </cell>
          <cell r="K505">
            <v>49505777</v>
          </cell>
          <cell r="L505">
            <v>9007947</v>
          </cell>
          <cell r="M505">
            <v>16464286</v>
          </cell>
          <cell r="N505">
            <v>3802826</v>
          </cell>
          <cell r="O505">
            <v>29275059</v>
          </cell>
          <cell r="P505">
            <v>3820760</v>
          </cell>
          <cell r="Q505">
            <v>17887155</v>
          </cell>
          <cell r="S505">
            <v>21707915</v>
          </cell>
          <cell r="W505">
            <v>0</v>
          </cell>
          <cell r="X505">
            <v>100488751</v>
          </cell>
          <cell r="AA505">
            <v>0</v>
          </cell>
          <cell r="AB505">
            <v>100488751</v>
          </cell>
          <cell r="AE505">
            <v>516</v>
          </cell>
          <cell r="AF505">
            <v>1</v>
          </cell>
          <cell r="AG505" t="str">
            <v>INCENTIVOS POR FISC.CONCURRENTE</v>
          </cell>
          <cell r="AH505">
            <v>17887155</v>
          </cell>
          <cell r="AI505">
            <v>100488751</v>
          </cell>
        </row>
        <row r="506">
          <cell r="A506">
            <v>51602</v>
          </cell>
          <cell r="B506">
            <v>61430</v>
          </cell>
          <cell r="C506">
            <v>0</v>
          </cell>
          <cell r="D506">
            <v>51602</v>
          </cell>
          <cell r="E506">
            <v>516</v>
          </cell>
          <cell r="F506">
            <v>2</v>
          </cell>
          <cell r="G506" t="str">
            <v>INCENTIVOS POR VIG.DE OBLIGACIONES</v>
          </cell>
          <cell r="H506">
            <v>0</v>
          </cell>
          <cell r="I506">
            <v>0</v>
          </cell>
          <cell r="J506">
            <v>336255</v>
          </cell>
          <cell r="K506">
            <v>336255</v>
          </cell>
          <cell r="L506">
            <v>735148</v>
          </cell>
          <cell r="M506">
            <v>897476</v>
          </cell>
          <cell r="N506">
            <v>0</v>
          </cell>
          <cell r="O506">
            <v>1632624</v>
          </cell>
          <cell r="P506">
            <v>59493</v>
          </cell>
          <cell r="Q506">
            <v>0</v>
          </cell>
          <cell r="S506">
            <v>59493</v>
          </cell>
          <cell r="W506">
            <v>0</v>
          </cell>
          <cell r="X506">
            <v>2028372</v>
          </cell>
          <cell r="AA506">
            <v>0</v>
          </cell>
          <cell r="AB506">
            <v>2028372</v>
          </cell>
          <cell r="AE506">
            <v>516</v>
          </cell>
          <cell r="AF506">
            <v>2</v>
          </cell>
          <cell r="AG506" t="str">
            <v>INCENTIVOS POR VIG.DE OBLIGACIONES</v>
          </cell>
          <cell r="AH506">
            <v>0</v>
          </cell>
          <cell r="AI506">
            <v>2028372</v>
          </cell>
        </row>
        <row r="507">
          <cell r="A507">
            <v>51603</v>
          </cell>
          <cell r="B507">
            <v>61431</v>
          </cell>
          <cell r="C507">
            <v>0</v>
          </cell>
          <cell r="D507">
            <v>51603</v>
          </cell>
          <cell r="E507">
            <v>516</v>
          </cell>
          <cell r="F507">
            <v>3</v>
          </cell>
          <cell r="G507" t="str">
            <v>INCENTIVOS POR REG.PEQ.CONTRIBUYENTE</v>
          </cell>
          <cell r="H507">
            <v>42271</v>
          </cell>
          <cell r="I507">
            <v>14763</v>
          </cell>
          <cell r="J507">
            <v>24830</v>
          </cell>
          <cell r="K507">
            <v>81864</v>
          </cell>
          <cell r="L507">
            <v>0</v>
          </cell>
          <cell r="M507">
            <v>181397</v>
          </cell>
          <cell r="N507">
            <v>107005</v>
          </cell>
          <cell r="O507">
            <v>288402</v>
          </cell>
          <cell r="P507">
            <v>0</v>
          </cell>
          <cell r="Q507">
            <v>20037</v>
          </cell>
          <cell r="S507">
            <v>20037</v>
          </cell>
          <cell r="W507">
            <v>0</v>
          </cell>
          <cell r="X507">
            <v>390303</v>
          </cell>
          <cell r="AA507">
            <v>0</v>
          </cell>
          <cell r="AB507">
            <v>390303</v>
          </cell>
          <cell r="AE507">
            <v>516</v>
          </cell>
          <cell r="AF507">
            <v>3</v>
          </cell>
          <cell r="AG507" t="str">
            <v>INCENTIVOS POR REG.PEQ.CONTRIBUYENTE</v>
          </cell>
          <cell r="AH507">
            <v>20037</v>
          </cell>
          <cell r="AI507">
            <v>390303</v>
          </cell>
        </row>
        <row r="508">
          <cell r="A508">
            <v>51604</v>
          </cell>
          <cell r="B508">
            <v>61432</v>
          </cell>
          <cell r="C508">
            <v>0</v>
          </cell>
          <cell r="D508">
            <v>51604</v>
          </cell>
          <cell r="E508">
            <v>516</v>
          </cell>
          <cell r="F508">
            <v>4</v>
          </cell>
          <cell r="G508" t="str">
            <v>INCENTIVOS POR REG. INTERMEDIO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W508">
            <v>0</v>
          </cell>
          <cell r="X508">
            <v>0</v>
          </cell>
          <cell r="AA508">
            <v>0</v>
          </cell>
          <cell r="AB508">
            <v>0</v>
          </cell>
          <cell r="AE508">
            <v>516</v>
          </cell>
          <cell r="AF508">
            <v>4</v>
          </cell>
          <cell r="AG508" t="str">
            <v>INCENTIVOS POR REG. INTERMEDIO</v>
          </cell>
          <cell r="AH508">
            <v>0</v>
          </cell>
          <cell r="AI508">
            <v>0</v>
          </cell>
        </row>
        <row r="509">
          <cell r="A509">
            <v>51605</v>
          </cell>
          <cell r="B509">
            <v>61433</v>
          </cell>
          <cell r="C509">
            <v>0</v>
          </cell>
          <cell r="D509">
            <v>51605</v>
          </cell>
          <cell r="E509">
            <v>516</v>
          </cell>
          <cell r="F509">
            <v>5</v>
          </cell>
          <cell r="G509" t="str">
            <v>INCEN.POR GANANCIA DE ENAJ.DE BIENES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W509">
            <v>0</v>
          </cell>
          <cell r="X509">
            <v>0</v>
          </cell>
          <cell r="AA509">
            <v>0</v>
          </cell>
          <cell r="AB509">
            <v>0</v>
          </cell>
          <cell r="AE509">
            <v>516</v>
          </cell>
          <cell r="AF509">
            <v>5</v>
          </cell>
          <cell r="AG509" t="str">
            <v>INCEN.POR GANANCIA DE ENAJ.DE BIENES</v>
          </cell>
          <cell r="AH509">
            <v>0</v>
          </cell>
          <cell r="AI509">
            <v>0</v>
          </cell>
        </row>
        <row r="510">
          <cell r="A510">
            <v>51606</v>
          </cell>
          <cell r="B510">
            <v>61623</v>
          </cell>
          <cell r="C510">
            <v>0</v>
          </cell>
          <cell r="D510">
            <v>51606</v>
          </cell>
          <cell r="E510">
            <v>516</v>
          </cell>
          <cell r="F510">
            <v>6</v>
          </cell>
          <cell r="G510" t="str">
            <v>INCENTIVOS POR IEPS GASOLINA Y DIESEL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W510">
            <v>0</v>
          </cell>
          <cell r="X510">
            <v>0</v>
          </cell>
          <cell r="AA510">
            <v>0</v>
          </cell>
          <cell r="AB510">
            <v>0</v>
          </cell>
          <cell r="AE510">
            <v>516</v>
          </cell>
          <cell r="AF510">
            <v>6</v>
          </cell>
          <cell r="AG510" t="str">
            <v>INCENTIVOS POR IEPS GASOLINA Y DIESEL</v>
          </cell>
          <cell r="AH510">
            <v>0</v>
          </cell>
          <cell r="AI510">
            <v>0</v>
          </cell>
        </row>
        <row r="511">
          <cell r="A511">
            <v>51607</v>
          </cell>
          <cell r="B511">
            <v>61121</v>
          </cell>
          <cell r="C511">
            <v>0</v>
          </cell>
          <cell r="D511">
            <v>51607</v>
          </cell>
          <cell r="E511">
            <v>516</v>
          </cell>
          <cell r="F511">
            <v>7</v>
          </cell>
          <cell r="G511" t="str">
            <v>INCENTIVOS POR ISAN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W511">
            <v>0</v>
          </cell>
          <cell r="X511">
            <v>0</v>
          </cell>
          <cell r="AA511">
            <v>0</v>
          </cell>
          <cell r="AB511">
            <v>0</v>
          </cell>
          <cell r="AE511">
            <v>516</v>
          </cell>
          <cell r="AF511">
            <v>7</v>
          </cell>
          <cell r="AG511" t="str">
            <v>INCENTIVOS POR ISAN</v>
          </cell>
          <cell r="AH511">
            <v>0</v>
          </cell>
          <cell r="AI511">
            <v>0</v>
          </cell>
        </row>
        <row r="512">
          <cell r="A512">
            <v>51608</v>
          </cell>
          <cell r="B512">
            <v>61434</v>
          </cell>
          <cell r="C512">
            <v>0</v>
          </cell>
          <cell r="D512">
            <v>51608</v>
          </cell>
          <cell r="E512">
            <v>516</v>
          </cell>
          <cell r="F512">
            <v>8</v>
          </cell>
          <cell r="G512" t="str">
            <v>INCENTIVOS CARTERA DE CREDITOS SAT</v>
          </cell>
          <cell r="H512">
            <v>11486110</v>
          </cell>
          <cell r="I512">
            <v>8962344</v>
          </cell>
          <cell r="J512">
            <v>12468133</v>
          </cell>
          <cell r="K512">
            <v>32916587</v>
          </cell>
          <cell r="L512">
            <v>10983151</v>
          </cell>
          <cell r="M512">
            <v>15967231</v>
          </cell>
          <cell r="N512">
            <v>17013284</v>
          </cell>
          <cell r="O512">
            <v>43963666</v>
          </cell>
          <cell r="P512">
            <v>17521904</v>
          </cell>
          <cell r="Q512">
            <v>12686916</v>
          </cell>
          <cell r="S512">
            <v>30208820</v>
          </cell>
          <cell r="W512">
            <v>0</v>
          </cell>
          <cell r="X512">
            <v>107089073</v>
          </cell>
          <cell r="AA512">
            <v>0</v>
          </cell>
          <cell r="AB512">
            <v>107089073</v>
          </cell>
          <cell r="AE512">
            <v>516</v>
          </cell>
          <cell r="AF512">
            <v>8</v>
          </cell>
          <cell r="AG512" t="str">
            <v>INCENTIVOS CARTERA DE CREDITOS SAT</v>
          </cell>
          <cell r="AH512">
            <v>12686916</v>
          </cell>
          <cell r="AI512">
            <v>107089073</v>
          </cell>
        </row>
        <row r="513">
          <cell r="A513">
            <v>56600</v>
          </cell>
          <cell r="B513" t="e">
            <v>#N/A</v>
          </cell>
          <cell r="C513" t="e">
            <v>#N/A</v>
          </cell>
          <cell r="D513">
            <v>56600</v>
          </cell>
          <cell r="E513">
            <v>566</v>
          </cell>
          <cell r="F513">
            <v>0</v>
          </cell>
          <cell r="G513" t="str">
            <v>IMPUESTO EMPRESARIAL A TASA UNICA(IETU)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W513">
            <v>0</v>
          </cell>
          <cell r="X513">
            <v>0</v>
          </cell>
          <cell r="AA513">
            <v>0</v>
          </cell>
          <cell r="AB513">
            <v>0</v>
          </cell>
          <cell r="AE513">
            <v>566</v>
          </cell>
          <cell r="AF513">
            <v>0</v>
          </cell>
          <cell r="AG513" t="str">
            <v>IMPUESTO EMPRESARIAL A TASA UNICA(IETU)</v>
          </cell>
          <cell r="AH513">
            <v>0</v>
          </cell>
          <cell r="AI513">
            <v>0</v>
          </cell>
        </row>
        <row r="514">
          <cell r="A514">
            <v>56601</v>
          </cell>
          <cell r="B514">
            <v>61301</v>
          </cell>
          <cell r="C514" t="str">
            <v>41611-4-001</v>
          </cell>
          <cell r="D514">
            <v>56601</v>
          </cell>
          <cell r="E514">
            <v>566</v>
          </cell>
          <cell r="F514">
            <v>1</v>
          </cell>
          <cell r="G514" t="str">
            <v>IETU REG. PEQ. CONTRIB.(REPECOS)100%</v>
          </cell>
          <cell r="H514">
            <v>8483491</v>
          </cell>
          <cell r="I514">
            <v>3428902.7</v>
          </cell>
          <cell r="J514">
            <v>2946980.55</v>
          </cell>
          <cell r="K514">
            <v>14859374.25</v>
          </cell>
          <cell r="L514">
            <v>8390906.2799999993</v>
          </cell>
          <cell r="M514">
            <v>3988846.87</v>
          </cell>
          <cell r="N514">
            <v>2335942.7999999998</v>
          </cell>
          <cell r="O514">
            <v>14715695.949999999</v>
          </cell>
          <cell r="P514">
            <v>8637416.8599999994</v>
          </cell>
          <cell r="Q514">
            <v>3171719.04</v>
          </cell>
          <cell r="S514">
            <v>11809135.899999999</v>
          </cell>
          <cell r="W514">
            <v>0</v>
          </cell>
          <cell r="X514">
            <v>41384206.099999994</v>
          </cell>
          <cell r="AA514">
            <v>0</v>
          </cell>
          <cell r="AB514">
            <v>41384206.100000001</v>
          </cell>
          <cell r="AE514">
            <v>566</v>
          </cell>
          <cell r="AF514">
            <v>1</v>
          </cell>
          <cell r="AG514" t="str">
            <v>IETU REG. PEQ. CONTRIB.(REPECOS)100%</v>
          </cell>
          <cell r="AH514">
            <v>3171719.04</v>
          </cell>
          <cell r="AI514">
            <v>41384206.100000001</v>
          </cell>
        </row>
        <row r="515">
          <cell r="A515">
            <v>56602</v>
          </cell>
          <cell r="B515">
            <v>61302</v>
          </cell>
          <cell r="C515" t="str">
            <v>41611-4-002</v>
          </cell>
          <cell r="D515">
            <v>56602</v>
          </cell>
          <cell r="E515">
            <v>566</v>
          </cell>
          <cell r="F515">
            <v>2</v>
          </cell>
          <cell r="G515" t="str">
            <v>SUB.POR BENEFICIOS FISCALES IETU 100%</v>
          </cell>
          <cell r="H515">
            <v>-120524</v>
          </cell>
          <cell r="I515">
            <v>-119280</v>
          </cell>
          <cell r="J515">
            <v>-124092</v>
          </cell>
          <cell r="K515">
            <v>-363896</v>
          </cell>
          <cell r="L515">
            <v>-115303</v>
          </cell>
          <cell r="M515">
            <v>-98389</v>
          </cell>
          <cell r="N515">
            <v>-80788</v>
          </cell>
          <cell r="O515">
            <v>-294480</v>
          </cell>
          <cell r="P515">
            <v>-74521</v>
          </cell>
          <cell r="Q515">
            <v>-64584</v>
          </cell>
          <cell r="S515">
            <v>-139105</v>
          </cell>
          <cell r="W515">
            <v>0</v>
          </cell>
          <cell r="X515">
            <v>-797481</v>
          </cell>
          <cell r="AA515">
            <v>0</v>
          </cell>
          <cell r="AB515">
            <v>-797481</v>
          </cell>
          <cell r="AE515">
            <v>566</v>
          </cell>
          <cell r="AF515">
            <v>2</v>
          </cell>
          <cell r="AG515" t="str">
            <v>SUB.POR BENEFICIOS FISCALES IETU 100%</v>
          </cell>
          <cell r="AH515">
            <v>-64584</v>
          </cell>
          <cell r="AI515">
            <v>-797481</v>
          </cell>
        </row>
        <row r="516">
          <cell r="A516">
            <v>56603</v>
          </cell>
          <cell r="B516">
            <v>61305</v>
          </cell>
          <cell r="C516" t="str">
            <v>41611-4-005</v>
          </cell>
          <cell r="E516">
            <v>566</v>
          </cell>
          <cell r="F516">
            <v>3</v>
          </cell>
          <cell r="G516" t="str">
            <v>IETU DEL EJERCICIO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  <cell r="W516">
            <v>0</v>
          </cell>
          <cell r="X516">
            <v>0</v>
          </cell>
          <cell r="AA516">
            <v>0</v>
          </cell>
          <cell r="AB516">
            <v>0</v>
          </cell>
          <cell r="AE516">
            <v>566</v>
          </cell>
          <cell r="AF516">
            <v>3</v>
          </cell>
          <cell r="AG516" t="str">
            <v>IETU DEL EJERCICIO</v>
          </cell>
          <cell r="AH516">
            <v>0</v>
          </cell>
          <cell r="AI516">
            <v>0</v>
          </cell>
        </row>
        <row r="517">
          <cell r="A517">
            <v>56604</v>
          </cell>
          <cell r="B517">
            <v>61309</v>
          </cell>
          <cell r="C517" t="str">
            <v>41611-4-009</v>
          </cell>
          <cell r="E517">
            <v>566</v>
          </cell>
          <cell r="F517">
            <v>4</v>
          </cell>
          <cell r="G517" t="str">
            <v>IETU PAGOS PROVISIONALES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  <cell r="W517">
            <v>0</v>
          </cell>
          <cell r="X517">
            <v>0</v>
          </cell>
          <cell r="AA517">
            <v>0</v>
          </cell>
          <cell r="AB517">
            <v>0</v>
          </cell>
          <cell r="AE517">
            <v>566</v>
          </cell>
          <cell r="AF517">
            <v>4</v>
          </cell>
          <cell r="AG517" t="str">
            <v>IETU PAGOS PROVISIONALES</v>
          </cell>
          <cell r="AH517">
            <v>0</v>
          </cell>
          <cell r="AI517">
            <v>0</v>
          </cell>
        </row>
        <row r="518">
          <cell r="A518">
            <v>56700</v>
          </cell>
          <cell r="B518" t="e">
            <v>#N/A</v>
          </cell>
          <cell r="C518" t="e">
            <v>#N/A</v>
          </cell>
          <cell r="D518">
            <v>56700</v>
          </cell>
          <cell r="E518">
            <v>567</v>
          </cell>
          <cell r="F518">
            <v>0</v>
          </cell>
          <cell r="G518" t="str">
            <v>IMPUESTO SOBRE LA RENTA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W518">
            <v>0</v>
          </cell>
          <cell r="X518">
            <v>0</v>
          </cell>
          <cell r="AA518">
            <v>0</v>
          </cell>
          <cell r="AB518">
            <v>0</v>
          </cell>
          <cell r="AE518">
            <v>567</v>
          </cell>
          <cell r="AF518">
            <v>0</v>
          </cell>
          <cell r="AG518" t="str">
            <v>IMPUESTO SOBRE LA RENTA</v>
          </cell>
          <cell r="AH518">
            <v>0</v>
          </cell>
          <cell r="AI518">
            <v>0</v>
          </cell>
        </row>
        <row r="519">
          <cell r="A519">
            <v>56748</v>
          </cell>
          <cell r="B519">
            <v>61404</v>
          </cell>
          <cell r="C519" t="str">
            <v>41611-5-006</v>
          </cell>
          <cell r="D519">
            <v>56748</v>
          </cell>
          <cell r="E519">
            <v>567</v>
          </cell>
          <cell r="F519">
            <v>48</v>
          </cell>
          <cell r="G519" t="str">
            <v>ISR P.FIS.PAG.PROV.ACT.PEQ.CONT.100%</v>
          </cell>
          <cell r="H519">
            <v>7015258</v>
          </cell>
          <cell r="I519">
            <v>2109013.5</v>
          </cell>
          <cell r="J519">
            <v>1595632.21</v>
          </cell>
          <cell r="K519">
            <v>10719903.710000001</v>
          </cell>
          <cell r="L519">
            <v>6725037.7699999996</v>
          </cell>
          <cell r="M519">
            <v>2659275.5499999998</v>
          </cell>
          <cell r="N519">
            <v>1560769.05</v>
          </cell>
          <cell r="O519">
            <v>10945082.370000001</v>
          </cell>
          <cell r="P519">
            <v>7480592.7699999996</v>
          </cell>
          <cell r="Q519">
            <v>1823180.91</v>
          </cell>
          <cell r="S519">
            <v>9303773.6799999997</v>
          </cell>
          <cell r="W519">
            <v>0</v>
          </cell>
          <cell r="X519">
            <v>30968759.760000002</v>
          </cell>
          <cell r="AA519">
            <v>0</v>
          </cell>
          <cell r="AB519">
            <v>30968759.760000002</v>
          </cell>
          <cell r="AE519">
            <v>567</v>
          </cell>
          <cell r="AF519">
            <v>48</v>
          </cell>
          <cell r="AG519" t="str">
            <v>ISR P.FIS.PAG.PROV.ACT.PEQ.CONT.100%</v>
          </cell>
          <cell r="AH519">
            <v>1823180.91</v>
          </cell>
          <cell r="AI519">
            <v>30968759.760000002</v>
          </cell>
        </row>
        <row r="520">
          <cell r="A520">
            <v>56754</v>
          </cell>
          <cell r="B520">
            <v>61405</v>
          </cell>
          <cell r="C520" t="str">
            <v>41611-5-008</v>
          </cell>
          <cell r="D520">
            <v>56754</v>
          </cell>
          <cell r="E520">
            <v>567</v>
          </cell>
          <cell r="F520">
            <v>54</v>
          </cell>
          <cell r="G520" t="str">
            <v>ISR RET.P.MOR.YFIS.PAG.PRO.ENAJ.BIE.100%</v>
          </cell>
          <cell r="H520">
            <v>11455811</v>
          </cell>
          <cell r="I520">
            <v>8111490</v>
          </cell>
          <cell r="J520">
            <v>9131663</v>
          </cell>
          <cell r="K520">
            <v>28698964</v>
          </cell>
          <cell r="L520">
            <v>10636622</v>
          </cell>
          <cell r="M520">
            <v>9057483</v>
          </cell>
          <cell r="N520">
            <v>14463106</v>
          </cell>
          <cell r="O520">
            <v>34157211</v>
          </cell>
          <cell r="P520">
            <v>10521862</v>
          </cell>
          <cell r="Q520">
            <v>8872156</v>
          </cell>
          <cell r="S520">
            <v>19394018</v>
          </cell>
          <cell r="W520">
            <v>0</v>
          </cell>
          <cell r="X520">
            <v>82250193</v>
          </cell>
          <cell r="AA520">
            <v>0</v>
          </cell>
          <cell r="AB520">
            <v>82250193</v>
          </cell>
          <cell r="AE520">
            <v>567</v>
          </cell>
          <cell r="AF520">
            <v>54</v>
          </cell>
          <cell r="AG520" t="str">
            <v>ISR RET.P.MOR.YFIS.PAG.PRO.ENAJ.BIE.100%</v>
          </cell>
          <cell r="AH520">
            <v>8872156</v>
          </cell>
          <cell r="AI520">
            <v>82250193</v>
          </cell>
        </row>
        <row r="521">
          <cell r="A521">
            <v>56756</v>
          </cell>
          <cell r="B521">
            <v>61406</v>
          </cell>
          <cell r="C521" t="str">
            <v>41611-5-011</v>
          </cell>
          <cell r="D521">
            <v>56756</v>
          </cell>
          <cell r="E521">
            <v>567</v>
          </cell>
          <cell r="F521">
            <v>56</v>
          </cell>
          <cell r="G521" t="str">
            <v>ISR P.FIS.PAG.PROV.ACT.EMP.REG.INT.100%</v>
          </cell>
          <cell r="H521">
            <v>1261408.26</v>
          </cell>
          <cell r="I521">
            <v>1151383.97</v>
          </cell>
          <cell r="J521">
            <v>1310089.6200000001</v>
          </cell>
          <cell r="K521">
            <v>3722881.85</v>
          </cell>
          <cell r="L521">
            <v>1676419.55</v>
          </cell>
          <cell r="M521">
            <v>1617613.94</v>
          </cell>
          <cell r="N521">
            <v>1551107.63</v>
          </cell>
          <cell r="O521">
            <v>4845141.12</v>
          </cell>
          <cell r="P521">
            <v>1270594.45</v>
          </cell>
          <cell r="Q521">
            <v>1465711.82</v>
          </cell>
          <cell r="S521">
            <v>2736306.27</v>
          </cell>
          <cell r="W521">
            <v>0</v>
          </cell>
          <cell r="X521">
            <v>11304329.24</v>
          </cell>
          <cell r="AA521">
            <v>0</v>
          </cell>
          <cell r="AB521">
            <v>11304329.24</v>
          </cell>
          <cell r="AE521">
            <v>567</v>
          </cell>
          <cell r="AF521">
            <v>56</v>
          </cell>
          <cell r="AG521" t="str">
            <v>ISR P.FIS.PAG.PROV.ACT.EMP.REG.INT.100%</v>
          </cell>
          <cell r="AH521">
            <v>1465711.82</v>
          </cell>
          <cell r="AI521">
            <v>11304329.24</v>
          </cell>
        </row>
        <row r="522">
          <cell r="A522">
            <v>56757</v>
          </cell>
          <cell r="B522">
            <v>61407</v>
          </cell>
          <cell r="C522" t="str">
            <v>41611-5-014</v>
          </cell>
          <cell r="D522">
            <v>56757</v>
          </cell>
          <cell r="E522">
            <v>567</v>
          </cell>
          <cell r="F522">
            <v>57</v>
          </cell>
          <cell r="G522" t="str">
            <v>SUB.POR BENEFICIOS FISCALES ISR 100%</v>
          </cell>
          <cell r="H522">
            <v>-58335</v>
          </cell>
          <cell r="I522">
            <v>-67307</v>
          </cell>
          <cell r="J522">
            <v>-73654</v>
          </cell>
          <cell r="K522">
            <v>-199296</v>
          </cell>
          <cell r="L522">
            <v>-75886</v>
          </cell>
          <cell r="M522">
            <v>-49092</v>
          </cell>
          <cell r="N522">
            <v>-46684</v>
          </cell>
          <cell r="O522">
            <v>-171662</v>
          </cell>
          <cell r="P522">
            <v>-34369</v>
          </cell>
          <cell r="Q522">
            <v>-31575</v>
          </cell>
          <cell r="S522">
            <v>-65944</v>
          </cell>
          <cell r="W522">
            <v>0</v>
          </cell>
          <cell r="X522">
            <v>-436902</v>
          </cell>
          <cell r="AA522">
            <v>0</v>
          </cell>
          <cell r="AB522">
            <v>-436902</v>
          </cell>
          <cell r="AE522">
            <v>567</v>
          </cell>
          <cell r="AF522">
            <v>57</v>
          </cell>
          <cell r="AG522" t="str">
            <v>SUB.POR BENEFICIOS FISCALES ISR 100%</v>
          </cell>
          <cell r="AH522">
            <v>-31575</v>
          </cell>
          <cell r="AI522">
            <v>-436902</v>
          </cell>
        </row>
        <row r="523">
          <cell r="A523">
            <v>56758</v>
          </cell>
          <cell r="B523">
            <v>61435</v>
          </cell>
          <cell r="C523" t="str">
            <v>41611-5-029</v>
          </cell>
          <cell r="E523">
            <v>567</v>
          </cell>
          <cell r="F523">
            <v>58</v>
          </cell>
          <cell r="G523" t="str">
            <v>ISR DEL EJERCICIO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W523">
            <v>0</v>
          </cell>
          <cell r="X523">
            <v>0</v>
          </cell>
          <cell r="AA523">
            <v>0</v>
          </cell>
          <cell r="AB523">
            <v>0</v>
          </cell>
          <cell r="AE523">
            <v>567</v>
          </cell>
          <cell r="AF523">
            <v>58</v>
          </cell>
          <cell r="AG523" t="str">
            <v>ISR DEL EJERCICIO</v>
          </cell>
          <cell r="AH523">
            <v>0</v>
          </cell>
          <cell r="AI523">
            <v>0</v>
          </cell>
        </row>
        <row r="524">
          <cell r="A524">
            <v>56759</v>
          </cell>
          <cell r="B524">
            <v>61440</v>
          </cell>
          <cell r="C524" t="str">
            <v>41611-5-034</v>
          </cell>
          <cell r="E524">
            <v>567</v>
          </cell>
          <cell r="F524">
            <v>59</v>
          </cell>
          <cell r="G524" t="str">
            <v>ISR RETENCION HONORARIOS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W524">
            <v>0</v>
          </cell>
          <cell r="X524">
            <v>0</v>
          </cell>
          <cell r="AA524">
            <v>0</v>
          </cell>
          <cell r="AB524">
            <v>0</v>
          </cell>
          <cell r="AE524">
            <v>567</v>
          </cell>
          <cell r="AF524">
            <v>59</v>
          </cell>
          <cell r="AG524" t="str">
            <v>ISR RETENCION HONORARIOS</v>
          </cell>
          <cell r="AH524">
            <v>0</v>
          </cell>
          <cell r="AI524">
            <v>0</v>
          </cell>
        </row>
        <row r="525">
          <cell r="A525">
            <v>56800</v>
          </cell>
          <cell r="B525" t="e">
            <v>#N/A</v>
          </cell>
          <cell r="C525" t="e">
            <v>#N/A</v>
          </cell>
          <cell r="D525">
            <v>56800</v>
          </cell>
          <cell r="E525">
            <v>568</v>
          </cell>
          <cell r="F525">
            <v>0</v>
          </cell>
          <cell r="G525" t="str">
            <v>TOTAL IMPUESTO AL ACTIVO</v>
          </cell>
          <cell r="H525">
            <v>19674142.260000002</v>
          </cell>
          <cell r="I525">
            <v>11304580.470000001</v>
          </cell>
          <cell r="J525">
            <v>11963730.83</v>
          </cell>
          <cell r="K525">
            <v>42942453.560000002</v>
          </cell>
          <cell r="L525">
            <v>18962193.32</v>
          </cell>
          <cell r="M525">
            <v>13285280.49</v>
          </cell>
          <cell r="N525">
            <v>17528298.68</v>
          </cell>
          <cell r="O525">
            <v>49775772.490000002</v>
          </cell>
          <cell r="P525">
            <v>19238680.219999999</v>
          </cell>
          <cell r="Q525">
            <v>12129473.73</v>
          </cell>
          <cell r="S525">
            <v>31368153.949999999</v>
          </cell>
          <cell r="W525">
            <v>0</v>
          </cell>
          <cell r="X525">
            <v>124086380</v>
          </cell>
          <cell r="AA525">
            <v>0</v>
          </cell>
          <cell r="AB525">
            <v>124086380</v>
          </cell>
          <cell r="AE525">
            <v>568</v>
          </cell>
          <cell r="AF525">
            <v>0</v>
          </cell>
          <cell r="AG525" t="str">
            <v>TOTAL IMPUESTO AL ACTIVO</v>
          </cell>
          <cell r="AH525">
            <v>12129473.73</v>
          </cell>
          <cell r="AI525">
            <v>124086380</v>
          </cell>
        </row>
        <row r="526">
          <cell r="A526">
            <v>56900</v>
          </cell>
          <cell r="B526" t="e">
            <v>#N/A</v>
          </cell>
          <cell r="C526" t="e">
            <v>#N/A</v>
          </cell>
          <cell r="D526">
            <v>56900</v>
          </cell>
          <cell r="E526">
            <v>569</v>
          </cell>
          <cell r="F526">
            <v>0</v>
          </cell>
          <cell r="G526" t="str">
            <v>IMPUESTO AL VALOR AGREGADO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W526">
            <v>0</v>
          </cell>
          <cell r="X526">
            <v>0</v>
          </cell>
          <cell r="AA526">
            <v>0</v>
          </cell>
          <cell r="AB526">
            <v>0</v>
          </cell>
          <cell r="AE526">
            <v>569</v>
          </cell>
          <cell r="AF526">
            <v>0</v>
          </cell>
          <cell r="AG526" t="str">
            <v>IMPUESTO AL VALOR AGREGADO</v>
          </cell>
          <cell r="AH526">
            <v>0</v>
          </cell>
          <cell r="AI526">
            <v>0</v>
          </cell>
        </row>
        <row r="527">
          <cell r="A527">
            <v>56905</v>
          </cell>
          <cell r="B527">
            <v>61502</v>
          </cell>
          <cell r="C527" t="str">
            <v>41611-6-002</v>
          </cell>
          <cell r="D527">
            <v>56905</v>
          </cell>
          <cell r="E527">
            <v>569</v>
          </cell>
          <cell r="F527">
            <v>5</v>
          </cell>
          <cell r="G527" t="str">
            <v>DEC ANUAL Y COMP R SIMPLIF 100% (054)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W527">
            <v>0</v>
          </cell>
          <cell r="X527">
            <v>0</v>
          </cell>
          <cell r="AA527">
            <v>0</v>
          </cell>
          <cell r="AB527">
            <v>0</v>
          </cell>
          <cell r="AE527">
            <v>569</v>
          </cell>
          <cell r="AF527">
            <v>5</v>
          </cell>
          <cell r="AG527" t="str">
            <v>DEC ANUAL Y COMP R SIMPLIF 100% (054)</v>
          </cell>
          <cell r="AH527">
            <v>0</v>
          </cell>
          <cell r="AI527">
            <v>0</v>
          </cell>
        </row>
        <row r="528">
          <cell r="A528">
            <v>56913</v>
          </cell>
          <cell r="B528">
            <v>61503</v>
          </cell>
          <cell r="C528" t="str">
            <v>41611-6-003</v>
          </cell>
          <cell r="D528">
            <v>56913</v>
          </cell>
          <cell r="E528">
            <v>569</v>
          </cell>
          <cell r="F528">
            <v>13</v>
          </cell>
          <cell r="G528" t="str">
            <v>REGIMEN DE PEQUEÑOS CONT 100%(048)</v>
          </cell>
          <cell r="H528">
            <v>7842293</v>
          </cell>
          <cell r="I528">
            <v>2585462.9</v>
          </cell>
          <cell r="J528">
            <v>1972836.81</v>
          </cell>
          <cell r="K528">
            <v>12400592.710000001</v>
          </cell>
          <cell r="L528">
            <v>7418390.6900000004</v>
          </cell>
          <cell r="M528">
            <v>3318193.38</v>
          </cell>
          <cell r="N528">
            <v>1842764.81</v>
          </cell>
          <cell r="O528">
            <v>12579348.880000001</v>
          </cell>
          <cell r="P528">
            <v>8315280.3099999996</v>
          </cell>
          <cell r="Q528">
            <v>2575056.6</v>
          </cell>
          <cell r="S528">
            <v>10890336.91</v>
          </cell>
          <cell r="W528">
            <v>0</v>
          </cell>
          <cell r="X528">
            <v>35870278.5</v>
          </cell>
          <cell r="AA528">
            <v>0</v>
          </cell>
          <cell r="AB528">
            <v>35870278.5</v>
          </cell>
          <cell r="AE528">
            <v>569</v>
          </cell>
          <cell r="AF528">
            <v>13</v>
          </cell>
          <cell r="AG528" t="str">
            <v>REGIMEN DE PEQUEÑOS CONT 100%(048)</v>
          </cell>
          <cell r="AH528">
            <v>2575056.6</v>
          </cell>
          <cell r="AI528">
            <v>35870278.5</v>
          </cell>
        </row>
        <row r="529">
          <cell r="A529">
            <v>56914</v>
          </cell>
          <cell r="B529">
            <v>61504</v>
          </cell>
          <cell r="C529" t="str">
            <v>41611-6-004</v>
          </cell>
          <cell r="D529">
            <v>56914</v>
          </cell>
          <cell r="E529">
            <v>569</v>
          </cell>
          <cell r="F529">
            <v>14</v>
          </cell>
          <cell r="G529" t="str">
            <v>SUB.POR BENEFICIOS FISCALES IVA 100%</v>
          </cell>
          <cell r="H529">
            <v>-82640</v>
          </cell>
          <cell r="I529">
            <v>-79697</v>
          </cell>
          <cell r="J529">
            <v>-85751</v>
          </cell>
          <cell r="K529">
            <v>-248088</v>
          </cell>
          <cell r="L529">
            <v>-78555</v>
          </cell>
          <cell r="M529">
            <v>-60619</v>
          </cell>
          <cell r="N529">
            <v>-53001</v>
          </cell>
          <cell r="O529">
            <v>-192175</v>
          </cell>
          <cell r="P529">
            <v>-50440</v>
          </cell>
          <cell r="Q529">
            <v>-56416</v>
          </cell>
          <cell r="S529">
            <v>-106856</v>
          </cell>
          <cell r="W529">
            <v>0</v>
          </cell>
          <cell r="X529">
            <v>-547119</v>
          </cell>
          <cell r="AA529">
            <v>0</v>
          </cell>
          <cell r="AB529">
            <v>-547119</v>
          </cell>
          <cell r="AE529">
            <v>569</v>
          </cell>
          <cell r="AF529">
            <v>14</v>
          </cell>
          <cell r="AG529" t="str">
            <v>SUB.POR BENEFICIOS FISCALES IVA 100%</v>
          </cell>
          <cell r="AH529">
            <v>-56416</v>
          </cell>
          <cell r="AI529">
            <v>-547119</v>
          </cell>
        </row>
        <row r="530">
          <cell r="A530">
            <v>56900</v>
          </cell>
          <cell r="B530" t="e">
            <v>#N/A</v>
          </cell>
          <cell r="C530" t="e">
            <v>#N/A</v>
          </cell>
          <cell r="D530">
            <v>56900</v>
          </cell>
          <cell r="E530">
            <v>569</v>
          </cell>
          <cell r="F530">
            <v>0</v>
          </cell>
          <cell r="G530" t="str">
            <v>TOTAL IMPUESTO AL VALOR AGREGADO</v>
          </cell>
          <cell r="H530">
            <v>7759653</v>
          </cell>
          <cell r="I530">
            <v>2505765.9</v>
          </cell>
          <cell r="J530">
            <v>1887085.81</v>
          </cell>
          <cell r="K530">
            <v>12152504.710000001</v>
          </cell>
          <cell r="L530">
            <v>7339835.6900000004</v>
          </cell>
          <cell r="M530">
            <v>3257574.38</v>
          </cell>
          <cell r="N530">
            <v>1789763.81</v>
          </cell>
          <cell r="O530">
            <v>12387173.880000001</v>
          </cell>
          <cell r="P530">
            <v>8264840.3099999996</v>
          </cell>
          <cell r="Q530">
            <v>2518640.6</v>
          </cell>
          <cell r="S530">
            <v>10783480.91</v>
          </cell>
          <cell r="W530">
            <v>0</v>
          </cell>
          <cell r="X530">
            <v>35323159.5</v>
          </cell>
          <cell r="AA530">
            <v>0</v>
          </cell>
          <cell r="AB530">
            <v>35323159.5</v>
          </cell>
          <cell r="AE530">
            <v>569</v>
          </cell>
          <cell r="AF530">
            <v>0</v>
          </cell>
          <cell r="AG530" t="str">
            <v>TOTAL IMPUESTO AL VALOR AGREGADO</v>
          </cell>
          <cell r="AH530">
            <v>2518640.6</v>
          </cell>
          <cell r="AI530">
            <v>35323159.5</v>
          </cell>
        </row>
        <row r="531">
          <cell r="A531">
            <v>57400</v>
          </cell>
          <cell r="B531" t="e">
            <v>#N/A</v>
          </cell>
          <cell r="C531" t="e">
            <v>#N/A</v>
          </cell>
          <cell r="D531">
            <v>57400</v>
          </cell>
          <cell r="E531">
            <v>574</v>
          </cell>
          <cell r="F531">
            <v>0</v>
          </cell>
          <cell r="G531" t="str">
            <v>GASTOS DE EJECUCION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W531">
            <v>0</v>
          </cell>
          <cell r="X531">
            <v>0</v>
          </cell>
          <cell r="AA531">
            <v>0</v>
          </cell>
          <cell r="AB531">
            <v>0</v>
          </cell>
          <cell r="AE531">
            <v>574</v>
          </cell>
          <cell r="AF531">
            <v>0</v>
          </cell>
          <cell r="AG531" t="str">
            <v>GASTOS DE EJECUCION</v>
          </cell>
          <cell r="AH531">
            <v>0</v>
          </cell>
          <cell r="AI531">
            <v>0</v>
          </cell>
        </row>
        <row r="532">
          <cell r="A532">
            <v>57401</v>
          </cell>
          <cell r="B532">
            <v>61117</v>
          </cell>
          <cell r="C532" t="str">
            <v>41611-2-017</v>
          </cell>
          <cell r="D532">
            <v>57401</v>
          </cell>
          <cell r="E532">
            <v>574</v>
          </cell>
          <cell r="F532">
            <v>1</v>
          </cell>
          <cell r="G532" t="str">
            <v>GASTOS DE EJECUCION ISAN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380</v>
          </cell>
          <cell r="M532">
            <v>1520</v>
          </cell>
          <cell r="N532">
            <v>0</v>
          </cell>
          <cell r="O532">
            <v>1900</v>
          </cell>
          <cell r="P532">
            <v>0</v>
          </cell>
          <cell r="Q532">
            <v>0</v>
          </cell>
          <cell r="S532">
            <v>0</v>
          </cell>
          <cell r="W532">
            <v>0</v>
          </cell>
          <cell r="X532">
            <v>1900</v>
          </cell>
          <cell r="AA532">
            <v>0</v>
          </cell>
          <cell r="AB532">
            <v>1900</v>
          </cell>
          <cell r="AE532">
            <v>574</v>
          </cell>
          <cell r="AF532">
            <v>1</v>
          </cell>
          <cell r="AG532" t="str">
            <v>GASTOS DE EJECUCION ISAN</v>
          </cell>
          <cell r="AH532">
            <v>0</v>
          </cell>
          <cell r="AI532">
            <v>1900</v>
          </cell>
        </row>
        <row r="533">
          <cell r="A533">
            <v>57403</v>
          </cell>
          <cell r="B533">
            <v>61427</v>
          </cell>
          <cell r="C533" t="str">
            <v>41611-5-027</v>
          </cell>
          <cell r="D533">
            <v>57403</v>
          </cell>
          <cell r="E533">
            <v>574</v>
          </cell>
          <cell r="F533">
            <v>3</v>
          </cell>
          <cell r="G533" t="str">
            <v>GASTOS DE EJEC.VIG.DE OBLIGACIONES 100%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W533">
            <v>0</v>
          </cell>
          <cell r="X533">
            <v>0</v>
          </cell>
          <cell r="AA533">
            <v>0</v>
          </cell>
          <cell r="AB533">
            <v>0</v>
          </cell>
          <cell r="AE533">
            <v>574</v>
          </cell>
          <cell r="AF533">
            <v>3</v>
          </cell>
          <cell r="AG533" t="str">
            <v>GASTOS DE EJEC.VIG.DE OBLIGACIONES 100%</v>
          </cell>
          <cell r="AH533">
            <v>0</v>
          </cell>
          <cell r="AI533">
            <v>0</v>
          </cell>
        </row>
        <row r="534">
          <cell r="A534">
            <v>57404</v>
          </cell>
          <cell r="B534">
            <v>61219</v>
          </cell>
          <cell r="C534" t="str">
            <v>41611-3-019</v>
          </cell>
          <cell r="D534">
            <v>57404</v>
          </cell>
          <cell r="E534">
            <v>574</v>
          </cell>
          <cell r="F534">
            <v>4</v>
          </cell>
          <cell r="G534" t="str">
            <v>GASTOS DE EJECUCION IMP. SOBRE TENENCIA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W534">
            <v>0</v>
          </cell>
          <cell r="X534">
            <v>0</v>
          </cell>
          <cell r="AA534">
            <v>0</v>
          </cell>
          <cell r="AB534">
            <v>0</v>
          </cell>
          <cell r="AE534">
            <v>574</v>
          </cell>
          <cell r="AF534">
            <v>4</v>
          </cell>
          <cell r="AG534" t="str">
            <v>GASTOS DE EJECUCION IMP. SOBRE TENENCIA</v>
          </cell>
          <cell r="AH534">
            <v>0</v>
          </cell>
          <cell r="AI534">
            <v>0</v>
          </cell>
        </row>
        <row r="535">
          <cell r="A535">
            <v>57405</v>
          </cell>
          <cell r="B535">
            <v>61428</v>
          </cell>
          <cell r="C535" t="str">
            <v>41611-5-028</v>
          </cell>
          <cell r="D535">
            <v>57405</v>
          </cell>
          <cell r="E535">
            <v>574</v>
          </cell>
          <cell r="F535">
            <v>5</v>
          </cell>
          <cell r="G535" t="str">
            <v>GASTOS DE EJEC.DE CREDITOS FIS.FEDERALES</v>
          </cell>
          <cell r="H535">
            <v>38500</v>
          </cell>
          <cell r="I535">
            <v>51060</v>
          </cell>
          <cell r="J535">
            <v>107285.68</v>
          </cell>
          <cell r="K535">
            <v>196845.68</v>
          </cell>
          <cell r="L535">
            <v>45246.11</v>
          </cell>
          <cell r="M535">
            <v>65620</v>
          </cell>
          <cell r="N535">
            <v>36380</v>
          </cell>
          <cell r="O535">
            <v>147246.10999999999</v>
          </cell>
          <cell r="P535">
            <v>26886.28</v>
          </cell>
          <cell r="Q535">
            <v>32444.639999999999</v>
          </cell>
          <cell r="S535">
            <v>59330.92</v>
          </cell>
          <cell r="W535">
            <v>0</v>
          </cell>
          <cell r="X535">
            <v>403422.70999999996</v>
          </cell>
          <cell r="AA535">
            <v>0</v>
          </cell>
          <cell r="AB535">
            <v>403422.71</v>
          </cell>
          <cell r="AE535">
            <v>574</v>
          </cell>
          <cell r="AF535">
            <v>5</v>
          </cell>
          <cell r="AG535" t="str">
            <v>GASTOS DE EJEC.DE CREDITOS FIS.FEDERALES</v>
          </cell>
          <cell r="AH535">
            <v>32444.639999999999</v>
          </cell>
          <cell r="AI535">
            <v>403422.71</v>
          </cell>
        </row>
        <row r="536">
          <cell r="A536">
            <v>57406</v>
          </cell>
          <cell r="B536">
            <v>61220</v>
          </cell>
          <cell r="C536" t="str">
            <v>41611-3-020</v>
          </cell>
          <cell r="D536">
            <v>57406</v>
          </cell>
          <cell r="E536">
            <v>574</v>
          </cell>
          <cell r="F536">
            <v>6</v>
          </cell>
          <cell r="G536" t="str">
            <v>GASTOS DE EJEC.IMP.S/TENENCIA REZAGO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W536">
            <v>0</v>
          </cell>
          <cell r="X536">
            <v>0</v>
          </cell>
          <cell r="AA536">
            <v>0</v>
          </cell>
          <cell r="AB536">
            <v>0</v>
          </cell>
          <cell r="AE536">
            <v>574</v>
          </cell>
          <cell r="AF536">
            <v>6</v>
          </cell>
          <cell r="AG536" t="str">
            <v>GASTOS DE EJEC.IMP.S/TENENCIA REZAGO</v>
          </cell>
          <cell r="AH536">
            <v>0</v>
          </cell>
          <cell r="AI536">
            <v>0</v>
          </cell>
        </row>
        <row r="537">
          <cell r="A537">
            <v>57407</v>
          </cell>
          <cell r="B537">
            <v>61118</v>
          </cell>
          <cell r="C537" t="str">
            <v>41611-2-018</v>
          </cell>
          <cell r="D537">
            <v>57407</v>
          </cell>
          <cell r="E537">
            <v>574</v>
          </cell>
          <cell r="F537">
            <v>7</v>
          </cell>
          <cell r="G537" t="str">
            <v>GASTOS DE EJECUCION ISAN REZAGO</v>
          </cell>
          <cell r="H537">
            <v>0</v>
          </cell>
          <cell r="I537">
            <v>0</v>
          </cell>
          <cell r="J537">
            <v>3420</v>
          </cell>
          <cell r="K537">
            <v>3420</v>
          </cell>
          <cell r="L537">
            <v>1900</v>
          </cell>
          <cell r="M537">
            <v>0</v>
          </cell>
          <cell r="N537">
            <v>3040</v>
          </cell>
          <cell r="O537">
            <v>4940</v>
          </cell>
          <cell r="P537">
            <v>0</v>
          </cell>
          <cell r="Q537">
            <v>760</v>
          </cell>
          <cell r="S537">
            <v>760</v>
          </cell>
          <cell r="W537">
            <v>0</v>
          </cell>
          <cell r="X537">
            <v>9120</v>
          </cell>
          <cell r="AA537">
            <v>0</v>
          </cell>
          <cell r="AB537">
            <v>9120</v>
          </cell>
          <cell r="AE537">
            <v>574</v>
          </cell>
          <cell r="AF537">
            <v>7</v>
          </cell>
          <cell r="AG537" t="str">
            <v>GASTOS DE EJECUCION ISAN REZAGO</v>
          </cell>
          <cell r="AH537">
            <v>760</v>
          </cell>
          <cell r="AI537">
            <v>9120</v>
          </cell>
        </row>
        <row r="538">
          <cell r="A538">
            <v>57408</v>
          </cell>
          <cell r="B538">
            <v>61819</v>
          </cell>
          <cell r="C538" t="str">
            <v>41611-9-019</v>
          </cell>
          <cell r="D538">
            <v>57408</v>
          </cell>
          <cell r="E538">
            <v>574</v>
          </cell>
          <cell r="F538">
            <v>8</v>
          </cell>
          <cell r="G538" t="str">
            <v>GASTOS DE EJEC.DE MULTAS FED.NO FISCALES</v>
          </cell>
          <cell r="H538">
            <v>10857.3</v>
          </cell>
          <cell r="I538">
            <v>104374.92</v>
          </cell>
          <cell r="J538">
            <v>138173.07999999999</v>
          </cell>
          <cell r="K538">
            <v>253405.3</v>
          </cell>
          <cell r="L538">
            <v>52611.42</v>
          </cell>
          <cell r="M538">
            <v>67488.63</v>
          </cell>
          <cell r="N538">
            <v>87825.86</v>
          </cell>
          <cell r="O538">
            <v>207925.91</v>
          </cell>
          <cell r="P538">
            <v>115027.67</v>
          </cell>
          <cell r="Q538">
            <v>63572.94</v>
          </cell>
          <cell r="S538">
            <v>178600.61</v>
          </cell>
          <cell r="W538">
            <v>0</v>
          </cell>
          <cell r="X538">
            <v>639931.82000000007</v>
          </cell>
          <cell r="AA538">
            <v>0</v>
          </cell>
          <cell r="AB538">
            <v>639931.81999999995</v>
          </cell>
          <cell r="AE538">
            <v>574</v>
          </cell>
          <cell r="AF538">
            <v>8</v>
          </cell>
          <cell r="AG538" t="str">
            <v>GASTOS DE EJEC.DE MULTAS FED.NO FISCALES</v>
          </cell>
          <cell r="AH538">
            <v>63572.94</v>
          </cell>
          <cell r="AI538">
            <v>639931.81999999995</v>
          </cell>
        </row>
        <row r="539">
          <cell r="A539">
            <v>57409</v>
          </cell>
          <cell r="B539">
            <v>61953</v>
          </cell>
          <cell r="C539" t="str">
            <v>41681-1-005</v>
          </cell>
          <cell r="E539">
            <v>574</v>
          </cell>
          <cell r="F539">
            <v>9</v>
          </cell>
          <cell r="G539" t="str">
            <v>GTS DE COBRO CRED FISC D MULTAS GRAL LEY</v>
          </cell>
          <cell r="H539">
            <v>30020</v>
          </cell>
          <cell r="I539">
            <v>0</v>
          </cell>
          <cell r="J539">
            <v>0</v>
          </cell>
          <cell r="K539">
            <v>30020</v>
          </cell>
          <cell r="L539">
            <v>12920</v>
          </cell>
          <cell r="M539">
            <v>18020</v>
          </cell>
          <cell r="N539">
            <v>44540</v>
          </cell>
          <cell r="O539">
            <v>75480</v>
          </cell>
          <cell r="P539">
            <v>378760</v>
          </cell>
          <cell r="Q539">
            <v>978520</v>
          </cell>
          <cell r="S539">
            <v>1357280</v>
          </cell>
          <cell r="W539">
            <v>0</v>
          </cell>
          <cell r="X539">
            <v>1462780</v>
          </cell>
          <cell r="AA539">
            <v>0</v>
          </cell>
          <cell r="AB539">
            <v>1462780</v>
          </cell>
          <cell r="AE539">
            <v>574</v>
          </cell>
          <cell r="AF539">
            <v>9</v>
          </cell>
          <cell r="AG539" t="str">
            <v>GTS DE COBRO CRED FISC D MULTAS GRAL LEY</v>
          </cell>
          <cell r="AH539">
            <v>978520</v>
          </cell>
          <cell r="AI539">
            <v>1462780</v>
          </cell>
        </row>
        <row r="540">
          <cell r="A540">
            <v>57410</v>
          </cell>
          <cell r="B540" t="e">
            <v>#N/A</v>
          </cell>
          <cell r="C540" t="e">
            <v>#N/A</v>
          </cell>
          <cell r="E540">
            <v>574</v>
          </cell>
          <cell r="F540">
            <v>10</v>
          </cell>
          <cell r="G540" t="str">
            <v>DES.DE GTS.DE EJEC. DE MULTAS FED.NO FIS</v>
          </cell>
          <cell r="Q540">
            <v>-680</v>
          </cell>
          <cell r="S540">
            <v>-680</v>
          </cell>
          <cell r="W540">
            <v>0</v>
          </cell>
          <cell r="X540">
            <v>-680</v>
          </cell>
          <cell r="AA540">
            <v>0</v>
          </cell>
          <cell r="AB540">
            <v>-680</v>
          </cell>
          <cell r="AE540">
            <v>574</v>
          </cell>
          <cell r="AF540">
            <v>10</v>
          </cell>
          <cell r="AG540" t="str">
            <v>DES.DE GTS.DE EJEC. DE MULTAS FED.NO FIS</v>
          </cell>
          <cell r="AH540">
            <v>-680</v>
          </cell>
          <cell r="AI540">
            <v>-680</v>
          </cell>
        </row>
        <row r="541">
          <cell r="A541">
            <v>57400</v>
          </cell>
          <cell r="B541" t="e">
            <v>#N/A</v>
          </cell>
          <cell r="C541" t="e">
            <v>#N/A</v>
          </cell>
          <cell r="D541">
            <v>57400</v>
          </cell>
          <cell r="E541">
            <v>574</v>
          </cell>
          <cell r="F541">
            <v>0</v>
          </cell>
          <cell r="G541" t="str">
            <v>GASTOS DE EJECUCION</v>
          </cell>
          <cell r="H541">
            <v>79377.3</v>
          </cell>
          <cell r="I541">
            <v>155434.92000000001</v>
          </cell>
          <cell r="J541">
            <v>248878.76</v>
          </cell>
          <cell r="K541">
            <v>483690.98000000004</v>
          </cell>
          <cell r="L541">
            <v>113057.53</v>
          </cell>
          <cell r="M541">
            <v>152648.63</v>
          </cell>
          <cell r="N541">
            <v>171785.86</v>
          </cell>
          <cell r="O541">
            <v>437492.02</v>
          </cell>
          <cell r="P541">
            <v>520673.95</v>
          </cell>
          <cell r="Q541">
            <v>1074617.58</v>
          </cell>
          <cell r="S541">
            <v>1595291.53</v>
          </cell>
          <cell r="W541">
            <v>0</v>
          </cell>
          <cell r="X541">
            <v>2516474.5300000003</v>
          </cell>
          <cell r="AA541">
            <v>0</v>
          </cell>
          <cell r="AB541">
            <v>2516474.5299999998</v>
          </cell>
          <cell r="AE541">
            <v>574</v>
          </cell>
          <cell r="AF541">
            <v>0</v>
          </cell>
          <cell r="AG541" t="str">
            <v>GASTOS DE EJECUCION</v>
          </cell>
          <cell r="AH541">
            <v>1074617.58</v>
          </cell>
          <cell r="AI541">
            <v>2516474.5299999998</v>
          </cell>
        </row>
        <row r="542">
          <cell r="A542">
            <v>57500</v>
          </cell>
          <cell r="B542" t="e">
            <v>#N/A</v>
          </cell>
          <cell r="C542" t="e">
            <v>#N/A</v>
          </cell>
          <cell r="D542">
            <v>57500</v>
          </cell>
          <cell r="E542">
            <v>575</v>
          </cell>
          <cell r="F542">
            <v>0</v>
          </cell>
          <cell r="G542" t="str">
            <v>MULTAS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W542">
            <v>0</v>
          </cell>
          <cell r="X542">
            <v>0</v>
          </cell>
          <cell r="AA542">
            <v>0</v>
          </cell>
          <cell r="AB542">
            <v>0</v>
          </cell>
          <cell r="AE542">
            <v>575</v>
          </cell>
          <cell r="AF542">
            <v>0</v>
          </cell>
          <cell r="AG542" t="str">
            <v>MULTAS</v>
          </cell>
          <cell r="AH542">
            <v>0</v>
          </cell>
          <cell r="AI542">
            <v>0</v>
          </cell>
        </row>
        <row r="543">
          <cell r="A543">
            <v>57502</v>
          </cell>
          <cell r="B543">
            <v>61415</v>
          </cell>
          <cell r="C543" t="str">
            <v>41611-5-015</v>
          </cell>
          <cell r="D543">
            <v>57502</v>
          </cell>
          <cell r="E543">
            <v>575</v>
          </cell>
          <cell r="F543">
            <v>2</v>
          </cell>
          <cell r="G543" t="str">
            <v>MULTAS ISR,IA,IVA FISCALIZACION 100%</v>
          </cell>
          <cell r="H543">
            <v>63873</v>
          </cell>
          <cell r="I543">
            <v>56289.82</v>
          </cell>
          <cell r="J543">
            <v>44318.85</v>
          </cell>
          <cell r="K543">
            <v>164481.67000000001</v>
          </cell>
          <cell r="L543">
            <v>47038.400000000001</v>
          </cell>
          <cell r="M543">
            <v>126966.74</v>
          </cell>
          <cell r="N543">
            <v>298021.03999999998</v>
          </cell>
          <cell r="O543">
            <v>472026.18</v>
          </cell>
          <cell r="P543">
            <v>186813.48</v>
          </cell>
          <cell r="Q543">
            <v>105113.37</v>
          </cell>
          <cell r="S543">
            <v>291926.84999999998</v>
          </cell>
          <cell r="W543">
            <v>0</v>
          </cell>
          <cell r="X543">
            <v>928434.70000000007</v>
          </cell>
          <cell r="AA543">
            <v>0</v>
          </cell>
          <cell r="AB543">
            <v>928434.7</v>
          </cell>
          <cell r="AE543">
            <v>575</v>
          </cell>
          <cell r="AF543">
            <v>2</v>
          </cell>
          <cell r="AG543" t="str">
            <v>MULTAS ISR,IA,IVA FISCALIZACION 100%</v>
          </cell>
          <cell r="AH543">
            <v>105113.37</v>
          </cell>
          <cell r="AI543">
            <v>928434.7</v>
          </cell>
        </row>
        <row r="544">
          <cell r="A544">
            <v>57503</v>
          </cell>
          <cell r="B544">
            <v>61417</v>
          </cell>
          <cell r="C544" t="str">
            <v>41611-5-017</v>
          </cell>
          <cell r="D544">
            <v>57503</v>
          </cell>
          <cell r="E544">
            <v>575</v>
          </cell>
          <cell r="F544">
            <v>3</v>
          </cell>
          <cell r="G544" t="str">
            <v>MULTAS ISR,IA,IVA VIG OBLIGACIONES 100%</v>
          </cell>
          <cell r="H544">
            <v>441654.6</v>
          </cell>
          <cell r="I544">
            <v>450993.81</v>
          </cell>
          <cell r="J544">
            <v>697414.83</v>
          </cell>
          <cell r="K544">
            <v>1590063.2399999998</v>
          </cell>
          <cell r="L544">
            <v>445985.28000000003</v>
          </cell>
          <cell r="M544">
            <v>533461.48</v>
          </cell>
          <cell r="N544">
            <v>297929.63</v>
          </cell>
          <cell r="O544">
            <v>1277376.3900000001</v>
          </cell>
          <cell r="P544">
            <v>227972.51</v>
          </cell>
          <cell r="Q544">
            <v>276773.06</v>
          </cell>
          <cell r="S544">
            <v>504745.57</v>
          </cell>
          <cell r="W544">
            <v>0</v>
          </cell>
          <cell r="X544">
            <v>3372185.2</v>
          </cell>
          <cell r="AA544">
            <v>0</v>
          </cell>
          <cell r="AB544">
            <v>3372185.2</v>
          </cell>
          <cell r="AE544">
            <v>575</v>
          </cell>
          <cell r="AF544">
            <v>3</v>
          </cell>
          <cell r="AG544" t="str">
            <v>MULTAS ISR,IA,IVA VIG OBLIGACIONES 100%</v>
          </cell>
          <cell r="AH544">
            <v>276773.06</v>
          </cell>
          <cell r="AI544">
            <v>3372185.2</v>
          </cell>
        </row>
        <row r="545">
          <cell r="A545">
            <v>57505</v>
          </cell>
          <cell r="B545">
            <v>61418</v>
          </cell>
          <cell r="C545" t="str">
            <v>41611-5-018</v>
          </cell>
          <cell r="D545">
            <v>57505</v>
          </cell>
          <cell r="E545">
            <v>575</v>
          </cell>
          <cell r="F545">
            <v>5</v>
          </cell>
          <cell r="G545" t="str">
            <v>MULTAS POR CORRECCION FISCAL 100%</v>
          </cell>
          <cell r="H545">
            <v>30328</v>
          </cell>
          <cell r="I545">
            <v>10976</v>
          </cell>
          <cell r="J545">
            <v>10976</v>
          </cell>
          <cell r="K545">
            <v>52280</v>
          </cell>
          <cell r="L545">
            <v>0</v>
          </cell>
          <cell r="M545">
            <v>0</v>
          </cell>
          <cell r="N545">
            <v>16456</v>
          </cell>
          <cell r="O545">
            <v>16456</v>
          </cell>
          <cell r="P545">
            <v>16456</v>
          </cell>
          <cell r="Q545">
            <v>27514</v>
          </cell>
          <cell r="S545">
            <v>43970</v>
          </cell>
          <cell r="W545">
            <v>0</v>
          </cell>
          <cell r="X545">
            <v>112706</v>
          </cell>
          <cell r="AA545">
            <v>0</v>
          </cell>
          <cell r="AB545">
            <v>112706</v>
          </cell>
          <cell r="AE545">
            <v>575</v>
          </cell>
          <cell r="AF545">
            <v>5</v>
          </cell>
          <cell r="AG545" t="str">
            <v>MULTAS POR CORRECCION FISCAL 100%</v>
          </cell>
          <cell r="AH545">
            <v>27514</v>
          </cell>
          <cell r="AI545">
            <v>112706</v>
          </cell>
        </row>
        <row r="546">
          <cell r="A546">
            <v>57507</v>
          </cell>
          <cell r="B546">
            <v>61213</v>
          </cell>
          <cell r="C546" t="str">
            <v>41611-3-013</v>
          </cell>
          <cell r="D546">
            <v>57507</v>
          </cell>
          <cell r="E546">
            <v>575</v>
          </cell>
          <cell r="F546">
            <v>7</v>
          </cell>
          <cell r="G546" t="str">
            <v>MULTAS IMP S/TENENCIA CTRL.DE OBLIG 100%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W546">
            <v>0</v>
          </cell>
          <cell r="X546">
            <v>0</v>
          </cell>
          <cell r="AA546">
            <v>0</v>
          </cell>
          <cell r="AB546">
            <v>0</v>
          </cell>
          <cell r="AE546">
            <v>575</v>
          </cell>
          <cell r="AF546">
            <v>7</v>
          </cell>
          <cell r="AG546" t="str">
            <v>MULTAS IMP S/TENENCIA CTRL.DE OBLIG 100%</v>
          </cell>
          <cell r="AH546">
            <v>0</v>
          </cell>
          <cell r="AI546">
            <v>0</v>
          </cell>
        </row>
        <row r="547">
          <cell r="A547">
            <v>57508</v>
          </cell>
          <cell r="B547">
            <v>61412</v>
          </cell>
          <cell r="C547" t="str">
            <v>41611-5-010</v>
          </cell>
          <cell r="D547">
            <v>57508</v>
          </cell>
          <cell r="E547">
            <v>575</v>
          </cell>
          <cell r="F547">
            <v>8</v>
          </cell>
          <cell r="G547" t="str">
            <v>MULTAS ISR 5% S/ENAJ.DE INMUEBLES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W547">
            <v>0</v>
          </cell>
          <cell r="X547">
            <v>0</v>
          </cell>
          <cell r="AA547">
            <v>0</v>
          </cell>
          <cell r="AB547">
            <v>0</v>
          </cell>
          <cell r="AE547">
            <v>575</v>
          </cell>
          <cell r="AF547">
            <v>8</v>
          </cell>
          <cell r="AG547" t="str">
            <v>MULTAS ISR 5% S/ENAJ.DE INMUEBLES</v>
          </cell>
          <cell r="AH547">
            <v>0</v>
          </cell>
          <cell r="AI547">
            <v>0</v>
          </cell>
        </row>
        <row r="548">
          <cell r="A548">
            <v>57509</v>
          </cell>
          <cell r="B548">
            <v>61214</v>
          </cell>
          <cell r="C548" t="str">
            <v>41611-3-014</v>
          </cell>
          <cell r="D548">
            <v>57509</v>
          </cell>
          <cell r="E548">
            <v>575</v>
          </cell>
          <cell r="F548">
            <v>9</v>
          </cell>
          <cell r="G548" t="str">
            <v>MULTAS IMP.S/TENENCIA CTRL.OBLIG.REZAGO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609</v>
          </cell>
          <cell r="Q548">
            <v>0</v>
          </cell>
          <cell r="S548">
            <v>609</v>
          </cell>
          <cell r="W548">
            <v>0</v>
          </cell>
          <cell r="X548">
            <v>609</v>
          </cell>
          <cell r="AA548">
            <v>0</v>
          </cell>
          <cell r="AB548">
            <v>609</v>
          </cell>
          <cell r="AE548">
            <v>575</v>
          </cell>
          <cell r="AF548">
            <v>9</v>
          </cell>
          <cell r="AG548" t="str">
            <v>MULTAS IMP.S/TENENCIA CTRL.OBLIG.REZAGO</v>
          </cell>
          <cell r="AH548">
            <v>0</v>
          </cell>
          <cell r="AI548">
            <v>609</v>
          </cell>
        </row>
        <row r="549">
          <cell r="A549">
            <v>57510</v>
          </cell>
          <cell r="B549">
            <v>61414</v>
          </cell>
          <cell r="C549" t="str">
            <v>41611-5-013</v>
          </cell>
          <cell r="D549">
            <v>57510</v>
          </cell>
          <cell r="E549">
            <v>575</v>
          </cell>
          <cell r="F549">
            <v>10</v>
          </cell>
          <cell r="G549" t="str">
            <v>MULTAS ISR 5% REGIMEN INTERMEDIO 100%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W549">
            <v>0</v>
          </cell>
          <cell r="X549">
            <v>0</v>
          </cell>
          <cell r="AA549">
            <v>0</v>
          </cell>
          <cell r="AB549">
            <v>0</v>
          </cell>
          <cell r="AE549">
            <v>575</v>
          </cell>
          <cell r="AF549">
            <v>10</v>
          </cell>
          <cell r="AG549" t="str">
            <v>MULTAS ISR 5% REGIMEN INTERMEDIO 100%</v>
          </cell>
          <cell r="AH549">
            <v>0</v>
          </cell>
          <cell r="AI549">
            <v>0</v>
          </cell>
        </row>
        <row r="550">
          <cell r="A550">
            <v>57511</v>
          </cell>
          <cell r="B550">
            <v>61308</v>
          </cell>
          <cell r="C550" t="str">
            <v>41611-4-008</v>
          </cell>
          <cell r="E550">
            <v>575</v>
          </cell>
          <cell r="F550">
            <v>11</v>
          </cell>
          <cell r="G550" t="str">
            <v>MULTAS IETU DEL EJERCICIO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W550">
            <v>0</v>
          </cell>
          <cell r="X550">
            <v>0</v>
          </cell>
          <cell r="AA550">
            <v>0</v>
          </cell>
          <cell r="AB550">
            <v>0</v>
          </cell>
          <cell r="AE550">
            <v>575</v>
          </cell>
          <cell r="AF550">
            <v>11</v>
          </cell>
          <cell r="AG550" t="str">
            <v>MULTAS IETU DEL EJERCICIO</v>
          </cell>
          <cell r="AH550">
            <v>0</v>
          </cell>
          <cell r="AI550">
            <v>0</v>
          </cell>
        </row>
        <row r="551">
          <cell r="A551">
            <v>57512</v>
          </cell>
          <cell r="B551">
            <v>61312</v>
          </cell>
          <cell r="C551" t="str">
            <v>41611-4-012</v>
          </cell>
          <cell r="E551">
            <v>575</v>
          </cell>
          <cell r="F551">
            <v>12</v>
          </cell>
          <cell r="G551" t="str">
            <v>MULTAS IETU PAGOS PROVISIONALES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W551">
            <v>0</v>
          </cell>
          <cell r="X551">
            <v>0</v>
          </cell>
          <cell r="AA551">
            <v>0</v>
          </cell>
          <cell r="AB551">
            <v>0</v>
          </cell>
          <cell r="AE551">
            <v>575</v>
          </cell>
          <cell r="AF551">
            <v>12</v>
          </cell>
          <cell r="AG551" t="str">
            <v>MULTAS IETU PAGOS PROVISIONALES</v>
          </cell>
          <cell r="AH551">
            <v>0</v>
          </cell>
          <cell r="AI551">
            <v>0</v>
          </cell>
        </row>
        <row r="552">
          <cell r="A552">
            <v>57513</v>
          </cell>
          <cell r="B552">
            <v>61954</v>
          </cell>
          <cell r="C552" t="str">
            <v>41621-1-012</v>
          </cell>
          <cell r="E552">
            <v>575</v>
          </cell>
          <cell r="F552">
            <v>13</v>
          </cell>
          <cell r="G552" t="str">
            <v>MULTA DE CONTROL DE OBLIG REG GRAL LEY</v>
          </cell>
          <cell r="H552">
            <v>337512</v>
          </cell>
          <cell r="I552">
            <v>472360</v>
          </cell>
          <cell r="J552">
            <v>919240</v>
          </cell>
          <cell r="K552">
            <v>1729112</v>
          </cell>
          <cell r="L552">
            <v>508606.16</v>
          </cell>
          <cell r="M552">
            <v>389060</v>
          </cell>
          <cell r="N552">
            <v>139160</v>
          </cell>
          <cell r="O552">
            <v>1036826.1599999999</v>
          </cell>
          <cell r="P552">
            <v>1091720</v>
          </cell>
          <cell r="Q552">
            <v>2833096</v>
          </cell>
          <cell r="S552">
            <v>3924816</v>
          </cell>
          <cell r="W552">
            <v>0</v>
          </cell>
          <cell r="X552">
            <v>6690754.1600000001</v>
          </cell>
          <cell r="AA552">
            <v>0</v>
          </cell>
          <cell r="AB552">
            <v>6690754.1600000001</v>
          </cell>
          <cell r="AE552">
            <v>575</v>
          </cell>
          <cell r="AF552">
            <v>13</v>
          </cell>
          <cell r="AG552" t="str">
            <v>MULTA DE CONTROL DE OBLIG REG GRAL LEY</v>
          </cell>
          <cell r="AH552">
            <v>2833096</v>
          </cell>
          <cell r="AI552">
            <v>6690754.1600000001</v>
          </cell>
        </row>
        <row r="553">
          <cell r="A553">
            <v>57514</v>
          </cell>
          <cell r="B553">
            <v>61449</v>
          </cell>
          <cell r="C553" t="str">
            <v>41611-5-043</v>
          </cell>
          <cell r="E553">
            <v>575</v>
          </cell>
          <cell r="F553">
            <v>14</v>
          </cell>
          <cell r="G553" t="str">
            <v>DES.S/MULTAS ISR IA IVA E IEPS FISC 100%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-20256</v>
          </cell>
          <cell r="S553">
            <v>-20256</v>
          </cell>
          <cell r="W553">
            <v>0</v>
          </cell>
          <cell r="X553">
            <v>-20256</v>
          </cell>
          <cell r="AA553">
            <v>0</v>
          </cell>
          <cell r="AB553">
            <v>-20256</v>
          </cell>
          <cell r="AE553">
            <v>575</v>
          </cell>
          <cell r="AF553">
            <v>14</v>
          </cell>
          <cell r="AG553" t="str">
            <v>DES.S/MULTAS ISR IA IVA E IEPS FISC 100%</v>
          </cell>
          <cell r="AH553">
            <v>-20256</v>
          </cell>
          <cell r="AI553">
            <v>-20256</v>
          </cell>
        </row>
        <row r="554">
          <cell r="A554">
            <v>57515</v>
          </cell>
          <cell r="B554">
            <v>61450</v>
          </cell>
          <cell r="C554" t="str">
            <v>41611-5-044</v>
          </cell>
          <cell r="E554">
            <v>575</v>
          </cell>
          <cell r="F554">
            <v>15</v>
          </cell>
          <cell r="G554" t="str">
            <v>DES.S/MUL.ISR IA IVA E IEPS VIG OBL 100%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-1764</v>
          </cell>
          <cell r="M554">
            <v>0</v>
          </cell>
          <cell r="N554">
            <v>0</v>
          </cell>
          <cell r="O554">
            <v>-1764</v>
          </cell>
          <cell r="P554">
            <v>0</v>
          </cell>
          <cell r="Q554">
            <v>0</v>
          </cell>
          <cell r="S554">
            <v>0</v>
          </cell>
          <cell r="W554">
            <v>0</v>
          </cell>
          <cell r="X554">
            <v>-1764</v>
          </cell>
          <cell r="AA554">
            <v>0</v>
          </cell>
          <cell r="AB554">
            <v>-1764</v>
          </cell>
          <cell r="AE554">
            <v>575</v>
          </cell>
          <cell r="AF554">
            <v>15</v>
          </cell>
          <cell r="AG554" t="str">
            <v>DES.S/MUL.ISR IA IVA E IEPS VIG OBL 100%</v>
          </cell>
          <cell r="AH554">
            <v>0</v>
          </cell>
          <cell r="AI554">
            <v>-1764</v>
          </cell>
        </row>
        <row r="555">
          <cell r="A555">
            <v>57516</v>
          </cell>
          <cell r="B555">
            <v>61451</v>
          </cell>
          <cell r="C555" t="str">
            <v>41611-5-045</v>
          </cell>
          <cell r="E555">
            <v>575</v>
          </cell>
          <cell r="F555">
            <v>16</v>
          </cell>
          <cell r="G555" t="str">
            <v>DES.S/MULTA D/CONTROL D/OBL REG GRAL LEY</v>
          </cell>
          <cell r="H555">
            <v>0</v>
          </cell>
          <cell r="I555">
            <v>-54488</v>
          </cell>
          <cell r="J555">
            <v>-143472</v>
          </cell>
          <cell r="K555">
            <v>-197960</v>
          </cell>
          <cell r="L555">
            <v>-73500</v>
          </cell>
          <cell r="M555">
            <v>-58604</v>
          </cell>
          <cell r="N555">
            <v>-2156</v>
          </cell>
          <cell r="O555">
            <v>-134260</v>
          </cell>
          <cell r="P555">
            <v>0</v>
          </cell>
          <cell r="Q555">
            <v>-2744</v>
          </cell>
          <cell r="S555">
            <v>-2744</v>
          </cell>
          <cell r="W555">
            <v>0</v>
          </cell>
          <cell r="X555">
            <v>-334964</v>
          </cell>
          <cell r="AA555">
            <v>0</v>
          </cell>
          <cell r="AB555">
            <v>-334964</v>
          </cell>
          <cell r="AE555">
            <v>575</v>
          </cell>
          <cell r="AF555">
            <v>16</v>
          </cell>
          <cell r="AG555" t="str">
            <v>DES.S/MULTA D/CONTROL D/OBL REG GRAL LEY</v>
          </cell>
          <cell r="AH555">
            <v>-2744</v>
          </cell>
          <cell r="AI555">
            <v>-334964</v>
          </cell>
        </row>
        <row r="556">
          <cell r="A556">
            <v>57500</v>
          </cell>
          <cell r="B556" t="e">
            <v>#N/A</v>
          </cell>
          <cell r="C556" t="e">
            <v>#N/A</v>
          </cell>
          <cell r="D556">
            <v>57500</v>
          </cell>
          <cell r="E556">
            <v>575</v>
          </cell>
          <cell r="F556">
            <v>0</v>
          </cell>
          <cell r="G556" t="str">
            <v>MULTAS</v>
          </cell>
          <cell r="H556">
            <v>873367.6</v>
          </cell>
          <cell r="I556">
            <v>936131.63</v>
          </cell>
          <cell r="J556">
            <v>1528477.68</v>
          </cell>
          <cell r="K556">
            <v>3337976.91</v>
          </cell>
          <cell r="L556">
            <v>926365.84</v>
          </cell>
          <cell r="M556">
            <v>990884.22</v>
          </cell>
          <cell r="N556">
            <v>749410.67</v>
          </cell>
          <cell r="O556">
            <v>2666660.73</v>
          </cell>
          <cell r="P556">
            <v>1523570.99</v>
          </cell>
          <cell r="Q556">
            <v>3219496.43</v>
          </cell>
          <cell r="S556">
            <v>4743067.42</v>
          </cell>
          <cell r="W556">
            <v>0</v>
          </cell>
          <cell r="X556">
            <v>10747705.060000001</v>
          </cell>
          <cell r="AA556">
            <v>0</v>
          </cell>
          <cell r="AB556">
            <v>10747705.060000001</v>
          </cell>
          <cell r="AE556">
            <v>575</v>
          </cell>
          <cell r="AF556">
            <v>0</v>
          </cell>
          <cell r="AG556" t="str">
            <v>MULTAS</v>
          </cell>
          <cell r="AH556">
            <v>3219496.43</v>
          </cell>
          <cell r="AI556">
            <v>10747705.060000001</v>
          </cell>
        </row>
        <row r="557">
          <cell r="A557">
            <v>57600</v>
          </cell>
          <cell r="B557" t="e">
            <v>#N/A</v>
          </cell>
          <cell r="C557" t="e">
            <v>#N/A</v>
          </cell>
          <cell r="D557">
            <v>57600</v>
          </cell>
          <cell r="E557">
            <v>576</v>
          </cell>
          <cell r="F557">
            <v>0</v>
          </cell>
          <cell r="G557" t="str">
            <v>RECARGOS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W557">
            <v>0</v>
          </cell>
          <cell r="X557">
            <v>0</v>
          </cell>
          <cell r="AA557">
            <v>0</v>
          </cell>
          <cell r="AB557">
            <v>0</v>
          </cell>
          <cell r="AE557">
            <v>576</v>
          </cell>
          <cell r="AF557">
            <v>0</v>
          </cell>
          <cell r="AG557" t="str">
            <v>RECARGOS</v>
          </cell>
          <cell r="AH557">
            <v>0</v>
          </cell>
          <cell r="AI557">
            <v>0</v>
          </cell>
        </row>
        <row r="558">
          <cell r="A558">
            <v>57604</v>
          </cell>
          <cell r="B558">
            <v>61820</v>
          </cell>
          <cell r="C558" t="str">
            <v>41611-9-020</v>
          </cell>
          <cell r="D558">
            <v>57604</v>
          </cell>
          <cell r="E558">
            <v>576</v>
          </cell>
          <cell r="F558">
            <v>4</v>
          </cell>
          <cell r="G558" t="str">
            <v>INTERESES POR PLAZO (98%)</v>
          </cell>
          <cell r="H558">
            <v>635.97</v>
          </cell>
          <cell r="I558">
            <v>639.41</v>
          </cell>
          <cell r="J558">
            <v>639.41</v>
          </cell>
          <cell r="K558">
            <v>1914.79</v>
          </cell>
          <cell r="L558">
            <v>110.92</v>
          </cell>
          <cell r="M558">
            <v>642.85</v>
          </cell>
          <cell r="N558">
            <v>639.41</v>
          </cell>
          <cell r="O558">
            <v>1393.1799999999998</v>
          </cell>
          <cell r="P558">
            <v>1278.82</v>
          </cell>
          <cell r="Q558">
            <v>639.41</v>
          </cell>
          <cell r="S558">
            <v>1918.23</v>
          </cell>
          <cell r="W558">
            <v>0</v>
          </cell>
          <cell r="X558">
            <v>5226.2</v>
          </cell>
          <cell r="AA558">
            <v>0</v>
          </cell>
          <cell r="AB558">
            <v>5226.2</v>
          </cell>
          <cell r="AE558">
            <v>576</v>
          </cell>
          <cell r="AF558">
            <v>4</v>
          </cell>
          <cell r="AG558" t="str">
            <v>INTERESES POR PLAZO (98%)</v>
          </cell>
          <cell r="AH558">
            <v>639.41</v>
          </cell>
          <cell r="AI558">
            <v>5226.2</v>
          </cell>
        </row>
        <row r="559">
          <cell r="A559">
            <v>57605</v>
          </cell>
          <cell r="B559">
            <v>61419</v>
          </cell>
          <cell r="C559" t="str">
            <v>41611-5-019</v>
          </cell>
          <cell r="D559">
            <v>57605</v>
          </cell>
          <cell r="E559">
            <v>576</v>
          </cell>
          <cell r="F559">
            <v>5</v>
          </cell>
          <cell r="G559" t="str">
            <v>RECARGOS ISR 100%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W559">
            <v>0</v>
          </cell>
          <cell r="X559">
            <v>0</v>
          </cell>
          <cell r="AA559">
            <v>0</v>
          </cell>
          <cell r="AB559">
            <v>0</v>
          </cell>
          <cell r="AE559">
            <v>576</v>
          </cell>
          <cell r="AF559">
            <v>5</v>
          </cell>
          <cell r="AG559" t="str">
            <v>RECARGOS ISR 100%</v>
          </cell>
          <cell r="AH559">
            <v>0</v>
          </cell>
          <cell r="AI559">
            <v>0</v>
          </cell>
        </row>
        <row r="560">
          <cell r="A560">
            <v>57608</v>
          </cell>
          <cell r="B560">
            <v>61420</v>
          </cell>
          <cell r="C560" t="str">
            <v>41611-5-020</v>
          </cell>
          <cell r="D560">
            <v>57608</v>
          </cell>
          <cell r="E560">
            <v>576</v>
          </cell>
          <cell r="F560">
            <v>8</v>
          </cell>
          <cell r="G560" t="str">
            <v>RECARGOS ISR REPECOS 100%</v>
          </cell>
          <cell r="H560">
            <v>155279</v>
          </cell>
          <cell r="I560">
            <v>160751</v>
          </cell>
          <cell r="J560">
            <v>203774.93</v>
          </cell>
          <cell r="K560">
            <v>519804.93</v>
          </cell>
          <cell r="L560">
            <v>244833</v>
          </cell>
          <cell r="M560">
            <v>176993</v>
          </cell>
          <cell r="N560">
            <v>170891.73</v>
          </cell>
          <cell r="O560">
            <v>592717.73</v>
          </cell>
          <cell r="P560">
            <v>148876.5</v>
          </cell>
          <cell r="Q560">
            <v>127136.06</v>
          </cell>
          <cell r="S560">
            <v>276012.56</v>
          </cell>
          <cell r="W560">
            <v>0</v>
          </cell>
          <cell r="X560">
            <v>1388535.22</v>
          </cell>
          <cell r="AA560">
            <v>0</v>
          </cell>
          <cell r="AB560">
            <v>1388535.22</v>
          </cell>
          <cell r="AE560">
            <v>576</v>
          </cell>
          <cell r="AF560">
            <v>8</v>
          </cell>
          <cell r="AG560" t="str">
            <v>RECARGOS ISR REPECOS 100%</v>
          </cell>
          <cell r="AH560">
            <v>127136.06</v>
          </cell>
          <cell r="AI560">
            <v>1388535.22</v>
          </cell>
        </row>
        <row r="561">
          <cell r="A561">
            <v>57609</v>
          </cell>
          <cell r="B561">
            <v>61505</v>
          </cell>
          <cell r="C561" t="str">
            <v>41611-6-006</v>
          </cell>
          <cell r="D561">
            <v>57609</v>
          </cell>
          <cell r="E561">
            <v>576</v>
          </cell>
          <cell r="F561">
            <v>9</v>
          </cell>
          <cell r="G561" t="str">
            <v>RECARGOS IVA REPECOS 100%</v>
          </cell>
          <cell r="H561">
            <v>192424</v>
          </cell>
          <cell r="I561">
            <v>214379.6</v>
          </cell>
          <cell r="J561">
            <v>225553.7</v>
          </cell>
          <cell r="K561">
            <v>632357.30000000005</v>
          </cell>
          <cell r="L561">
            <v>260213</v>
          </cell>
          <cell r="M561">
            <v>217418.64</v>
          </cell>
          <cell r="N561">
            <v>177880.71</v>
          </cell>
          <cell r="O561">
            <v>655512.35</v>
          </cell>
          <cell r="P561">
            <v>207506.6</v>
          </cell>
          <cell r="Q561">
            <v>200569.04</v>
          </cell>
          <cell r="S561">
            <v>408075.64</v>
          </cell>
          <cell r="W561">
            <v>0</v>
          </cell>
          <cell r="X561">
            <v>1695945.29</v>
          </cell>
          <cell r="AA561">
            <v>0</v>
          </cell>
          <cell r="AB561">
            <v>1695945.29</v>
          </cell>
          <cell r="AE561">
            <v>576</v>
          </cell>
          <cell r="AF561">
            <v>9</v>
          </cell>
          <cell r="AG561" t="str">
            <v>RECARGOS IVA REPECOS 100%</v>
          </cell>
          <cell r="AH561">
            <v>200569.04</v>
          </cell>
          <cell r="AI561">
            <v>1695945.29</v>
          </cell>
        </row>
        <row r="562">
          <cell r="A562">
            <v>57610</v>
          </cell>
          <cell r="B562">
            <v>61425</v>
          </cell>
          <cell r="C562" t="str">
            <v>41611-5-025</v>
          </cell>
          <cell r="D562">
            <v>57610</v>
          </cell>
          <cell r="E562">
            <v>576</v>
          </cell>
          <cell r="F562">
            <v>10</v>
          </cell>
          <cell r="G562" t="str">
            <v>INT.POR PLAZO CREDITOS FISCALIZ. 100%</v>
          </cell>
          <cell r="H562">
            <v>0</v>
          </cell>
          <cell r="I562">
            <v>290.86</v>
          </cell>
          <cell r="J562">
            <v>1393.57</v>
          </cell>
          <cell r="K562">
            <v>1684.4299999999998</v>
          </cell>
          <cell r="L562">
            <v>81.459999999999994</v>
          </cell>
          <cell r="M562">
            <v>0</v>
          </cell>
          <cell r="N562">
            <v>0</v>
          </cell>
          <cell r="O562">
            <v>81.459999999999994</v>
          </cell>
          <cell r="P562">
            <v>0</v>
          </cell>
          <cell r="Q562">
            <v>0</v>
          </cell>
          <cell r="S562">
            <v>0</v>
          </cell>
          <cell r="W562">
            <v>0</v>
          </cell>
          <cell r="X562">
            <v>1765.8899999999999</v>
          </cell>
          <cell r="AA562">
            <v>0</v>
          </cell>
          <cell r="AB562">
            <v>1765.89</v>
          </cell>
          <cell r="AE562">
            <v>576</v>
          </cell>
          <cell r="AF562">
            <v>10</v>
          </cell>
          <cell r="AG562" t="str">
            <v>INT.POR PLAZO CREDITOS FISCALIZ. 100%</v>
          </cell>
          <cell r="AH562">
            <v>0</v>
          </cell>
          <cell r="AI562">
            <v>1765.89</v>
          </cell>
        </row>
        <row r="563">
          <cell r="A563">
            <v>57611</v>
          </cell>
          <cell r="B563">
            <v>61421</v>
          </cell>
          <cell r="C563" t="str">
            <v>41611-5-021</v>
          </cell>
          <cell r="D563">
            <v>57611</v>
          </cell>
          <cell r="E563">
            <v>576</v>
          </cell>
          <cell r="F563">
            <v>11</v>
          </cell>
          <cell r="G563" t="str">
            <v>REC.POR MORA CREDITOS FISCALIZ. 100%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W563">
            <v>0</v>
          </cell>
          <cell r="X563">
            <v>0</v>
          </cell>
          <cell r="AA563">
            <v>0</v>
          </cell>
          <cell r="AB563">
            <v>0</v>
          </cell>
          <cell r="AE563">
            <v>576</v>
          </cell>
          <cell r="AF563">
            <v>11</v>
          </cell>
          <cell r="AG563" t="str">
            <v>REC.POR MORA CREDITOS FISCALIZ. 100%</v>
          </cell>
          <cell r="AH563">
            <v>0</v>
          </cell>
          <cell r="AI563">
            <v>0</v>
          </cell>
        </row>
        <row r="564">
          <cell r="A564">
            <v>57612</v>
          </cell>
          <cell r="B564">
            <v>61423</v>
          </cell>
          <cell r="C564" t="str">
            <v>41611-5-023</v>
          </cell>
          <cell r="D564">
            <v>57612</v>
          </cell>
          <cell r="E564">
            <v>576</v>
          </cell>
          <cell r="F564">
            <v>12</v>
          </cell>
          <cell r="G564" t="str">
            <v>RECARGOS ISR 5% S/ENAJ.DE INMUEBLES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W564">
            <v>0</v>
          </cell>
          <cell r="X564">
            <v>0</v>
          </cell>
          <cell r="AA564">
            <v>0</v>
          </cell>
          <cell r="AB564">
            <v>0</v>
          </cell>
          <cell r="AE564">
            <v>576</v>
          </cell>
          <cell r="AF564">
            <v>12</v>
          </cell>
          <cell r="AG564" t="str">
            <v>RECARGOS ISR 5% S/ENAJ.DE INMUEBLES</v>
          </cell>
          <cell r="AH564">
            <v>0</v>
          </cell>
          <cell r="AI564">
            <v>0</v>
          </cell>
        </row>
        <row r="565">
          <cell r="A565">
            <v>57613</v>
          </cell>
          <cell r="B565">
            <v>61304</v>
          </cell>
          <cell r="C565" t="str">
            <v>41611-4-004</v>
          </cell>
          <cell r="D565">
            <v>57613</v>
          </cell>
          <cell r="E565">
            <v>576</v>
          </cell>
          <cell r="F565">
            <v>13</v>
          </cell>
          <cell r="G565" t="str">
            <v>REC.IETU REG.PEQ.CONTRIB.(REPECOS)100%</v>
          </cell>
          <cell r="H565">
            <v>318412</v>
          </cell>
          <cell r="I565">
            <v>330334.2</v>
          </cell>
          <cell r="J565">
            <v>353168.44</v>
          </cell>
          <cell r="K565">
            <v>1001914.6399999999</v>
          </cell>
          <cell r="L565">
            <v>332509</v>
          </cell>
          <cell r="M565">
            <v>298711.89</v>
          </cell>
          <cell r="N565">
            <v>262481.95</v>
          </cell>
          <cell r="O565">
            <v>893702.84000000008</v>
          </cell>
          <cell r="P565">
            <v>266995.08</v>
          </cell>
          <cell r="Q565">
            <v>240080.03</v>
          </cell>
          <cell r="S565">
            <v>507075.11</v>
          </cell>
          <cell r="W565">
            <v>0</v>
          </cell>
          <cell r="X565">
            <v>2402692.59</v>
          </cell>
          <cell r="AA565">
            <v>0</v>
          </cell>
          <cell r="AB565">
            <v>2402692.59</v>
          </cell>
          <cell r="AE565">
            <v>576</v>
          </cell>
          <cell r="AF565">
            <v>13</v>
          </cell>
          <cell r="AG565" t="str">
            <v>REC.IETU REG.PEQ.CONTRIB.(REPECOS)100%</v>
          </cell>
          <cell r="AH565">
            <v>240080.03</v>
          </cell>
          <cell r="AI565">
            <v>2402692.59</v>
          </cell>
        </row>
        <row r="566">
          <cell r="A566">
            <v>57614</v>
          </cell>
          <cell r="B566">
            <v>61424</v>
          </cell>
          <cell r="C566" t="str">
            <v>41611-5-024</v>
          </cell>
          <cell r="D566">
            <v>57614</v>
          </cell>
          <cell r="E566">
            <v>576</v>
          </cell>
          <cell r="F566">
            <v>14</v>
          </cell>
          <cell r="G566" t="str">
            <v>RECARGOS ISR 5% REGIMEN INTERMEDIO 100%</v>
          </cell>
          <cell r="H566">
            <v>33810</v>
          </cell>
          <cell r="I566">
            <v>54730</v>
          </cell>
          <cell r="J566">
            <v>55434</v>
          </cell>
          <cell r="K566">
            <v>143974</v>
          </cell>
          <cell r="L566">
            <v>66973</v>
          </cell>
          <cell r="M566">
            <v>87130</v>
          </cell>
          <cell r="N566">
            <v>91189</v>
          </cell>
          <cell r="O566">
            <v>245292</v>
          </cell>
          <cell r="P566">
            <v>64612</v>
          </cell>
          <cell r="Q566">
            <v>55130</v>
          </cell>
          <cell r="S566">
            <v>119742</v>
          </cell>
          <cell r="W566">
            <v>0</v>
          </cell>
          <cell r="X566">
            <v>509008</v>
          </cell>
          <cell r="AA566">
            <v>0</v>
          </cell>
          <cell r="AB566">
            <v>509008</v>
          </cell>
          <cell r="AE566">
            <v>576</v>
          </cell>
          <cell r="AF566">
            <v>14</v>
          </cell>
          <cell r="AG566" t="str">
            <v>RECARGOS ISR 5% REGIMEN INTERMEDIO 100%</v>
          </cell>
          <cell r="AH566">
            <v>55130</v>
          </cell>
          <cell r="AI566">
            <v>509008</v>
          </cell>
        </row>
        <row r="567">
          <cell r="A567">
            <v>57615</v>
          </cell>
          <cell r="B567">
            <v>61817</v>
          </cell>
          <cell r="C567" t="str">
            <v>41611-9-017</v>
          </cell>
          <cell r="D567">
            <v>57615</v>
          </cell>
          <cell r="E567">
            <v>576</v>
          </cell>
          <cell r="F567">
            <v>15</v>
          </cell>
          <cell r="G567" t="str">
            <v>REC.DE MULTAS ADM.FED.NO FISCALES 98%</v>
          </cell>
          <cell r="H567">
            <v>0</v>
          </cell>
          <cell r="I567">
            <v>0.36</v>
          </cell>
          <cell r="J567">
            <v>0.36</v>
          </cell>
          <cell r="K567">
            <v>0.72</v>
          </cell>
          <cell r="L567">
            <v>138.47</v>
          </cell>
          <cell r="M567">
            <v>1.4</v>
          </cell>
          <cell r="N567">
            <v>56.03</v>
          </cell>
          <cell r="O567">
            <v>195.9</v>
          </cell>
          <cell r="P567">
            <v>0.69</v>
          </cell>
          <cell r="Q567">
            <v>0</v>
          </cell>
          <cell r="S567">
            <v>0.69</v>
          </cell>
          <cell r="W567">
            <v>0</v>
          </cell>
          <cell r="X567">
            <v>197.31</v>
          </cell>
          <cell r="AA567">
            <v>0</v>
          </cell>
          <cell r="AB567">
            <v>197.31</v>
          </cell>
          <cell r="AE567">
            <v>576</v>
          </cell>
          <cell r="AF567">
            <v>15</v>
          </cell>
          <cell r="AG567" t="str">
            <v>REC.DE MULTAS ADM.FED.NO FISCALES 98%</v>
          </cell>
          <cell r="AH567">
            <v>0</v>
          </cell>
          <cell r="AI567">
            <v>197.31</v>
          </cell>
        </row>
        <row r="568">
          <cell r="A568">
            <v>57616</v>
          </cell>
          <cell r="B568">
            <v>61439</v>
          </cell>
          <cell r="C568" t="str">
            <v>41611-5-033</v>
          </cell>
          <cell r="E568">
            <v>576</v>
          </cell>
          <cell r="F568">
            <v>16</v>
          </cell>
          <cell r="G568" t="str">
            <v>RECARGOS ISR RET.SALARIO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W568">
            <v>0</v>
          </cell>
          <cell r="X568">
            <v>0</v>
          </cell>
          <cell r="AA568">
            <v>0</v>
          </cell>
          <cell r="AB568">
            <v>0</v>
          </cell>
          <cell r="AE568">
            <v>576</v>
          </cell>
          <cell r="AF568">
            <v>16</v>
          </cell>
          <cell r="AG568" t="str">
            <v>RECARGOS ISR RET.SALARIO</v>
          </cell>
          <cell r="AH568">
            <v>0</v>
          </cell>
          <cell r="AI568">
            <v>0</v>
          </cell>
        </row>
        <row r="569">
          <cell r="A569">
            <v>57617</v>
          </cell>
          <cell r="B569">
            <v>61442</v>
          </cell>
          <cell r="C569" t="str">
            <v>41611-5-036</v>
          </cell>
          <cell r="E569">
            <v>576</v>
          </cell>
          <cell r="F569">
            <v>17</v>
          </cell>
          <cell r="G569" t="str">
            <v>RECARGOS ISR RET.HONORARIOS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W569">
            <v>0</v>
          </cell>
          <cell r="X569">
            <v>0</v>
          </cell>
          <cell r="AA569">
            <v>0</v>
          </cell>
          <cell r="AB569">
            <v>0</v>
          </cell>
          <cell r="AE569">
            <v>576</v>
          </cell>
          <cell r="AF569">
            <v>17</v>
          </cell>
          <cell r="AG569" t="str">
            <v>RECARGOS ISR RET.HONORARIOS</v>
          </cell>
          <cell r="AH569">
            <v>0</v>
          </cell>
          <cell r="AI569">
            <v>0</v>
          </cell>
        </row>
        <row r="570">
          <cell r="A570">
            <v>57618</v>
          </cell>
          <cell r="B570">
            <v>61444</v>
          </cell>
          <cell r="C570" t="str">
            <v>41611-5-038</v>
          </cell>
          <cell r="E570">
            <v>576</v>
          </cell>
          <cell r="F570">
            <v>18</v>
          </cell>
          <cell r="G570" t="str">
            <v>RECARGOS ISR PAGOS PROVISIONALES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W570">
            <v>0</v>
          </cell>
          <cell r="X570">
            <v>0</v>
          </cell>
          <cell r="AA570">
            <v>0</v>
          </cell>
          <cell r="AB570">
            <v>0</v>
          </cell>
          <cell r="AE570">
            <v>576</v>
          </cell>
          <cell r="AF570">
            <v>18</v>
          </cell>
          <cell r="AG570" t="str">
            <v>RECARGOS ISR PAGOS PROVISIONALES</v>
          </cell>
          <cell r="AH570">
            <v>0</v>
          </cell>
          <cell r="AI570">
            <v>0</v>
          </cell>
        </row>
        <row r="571">
          <cell r="A571">
            <v>57619</v>
          </cell>
          <cell r="B571">
            <v>61508</v>
          </cell>
          <cell r="C571" t="str">
            <v>41611-6-008</v>
          </cell>
          <cell r="E571">
            <v>576</v>
          </cell>
          <cell r="F571">
            <v>19</v>
          </cell>
          <cell r="G571" t="str">
            <v>RECARGOS IVA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  <cell r="W571">
            <v>0</v>
          </cell>
          <cell r="X571">
            <v>0</v>
          </cell>
          <cell r="AA571">
            <v>0</v>
          </cell>
          <cell r="AB571">
            <v>0</v>
          </cell>
          <cell r="AE571">
            <v>576</v>
          </cell>
          <cell r="AF571">
            <v>19</v>
          </cell>
          <cell r="AG571" t="str">
            <v>RECARGOS IVA</v>
          </cell>
          <cell r="AH571">
            <v>0</v>
          </cell>
          <cell r="AI571">
            <v>0</v>
          </cell>
        </row>
        <row r="572">
          <cell r="A572">
            <v>57620</v>
          </cell>
          <cell r="B572">
            <v>61307</v>
          </cell>
          <cell r="C572" t="str">
            <v>41611-4-007</v>
          </cell>
          <cell r="E572">
            <v>576</v>
          </cell>
          <cell r="F572">
            <v>20</v>
          </cell>
          <cell r="G572" t="str">
            <v>RECARGOS IETU DEL EJERCICIO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W572">
            <v>0</v>
          </cell>
          <cell r="X572">
            <v>0</v>
          </cell>
          <cell r="AA572">
            <v>0</v>
          </cell>
          <cell r="AB572">
            <v>0</v>
          </cell>
          <cell r="AE572">
            <v>576</v>
          </cell>
          <cell r="AF572">
            <v>20</v>
          </cell>
          <cell r="AG572" t="str">
            <v>RECARGOS IETU DEL EJERCICIO</v>
          </cell>
          <cell r="AH572">
            <v>0</v>
          </cell>
          <cell r="AI572">
            <v>0</v>
          </cell>
        </row>
        <row r="573">
          <cell r="A573">
            <v>57621</v>
          </cell>
          <cell r="B573">
            <v>61311</v>
          </cell>
          <cell r="C573" t="str">
            <v>41611-4-011</v>
          </cell>
          <cell r="E573">
            <v>576</v>
          </cell>
          <cell r="F573">
            <v>21</v>
          </cell>
          <cell r="G573" t="str">
            <v>RECARGOS IETU PAGOS PROVISIONALES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W573">
            <v>0</v>
          </cell>
          <cell r="X573">
            <v>0</v>
          </cell>
          <cell r="AA573">
            <v>0</v>
          </cell>
          <cell r="AB573">
            <v>0</v>
          </cell>
          <cell r="AE573">
            <v>576</v>
          </cell>
          <cell r="AF573">
            <v>21</v>
          </cell>
          <cell r="AG573" t="str">
            <v>RECARGOS IETU PAGOS PROVISIONALES</v>
          </cell>
          <cell r="AH573">
            <v>0</v>
          </cell>
          <cell r="AI573">
            <v>0</v>
          </cell>
        </row>
        <row r="574">
          <cell r="A574">
            <v>57622</v>
          </cell>
          <cell r="B574">
            <v>61452</v>
          </cell>
          <cell r="C574" t="str">
            <v>41611-5-046</v>
          </cell>
          <cell r="E574">
            <v>576</v>
          </cell>
          <cell r="F574">
            <v>22</v>
          </cell>
          <cell r="G574" t="str">
            <v>INT. POR PLAZO PEQ. CONTRIBUYENTE 100%</v>
          </cell>
          <cell r="H574">
            <v>0</v>
          </cell>
          <cell r="I574">
            <v>0</v>
          </cell>
          <cell r="J574">
            <v>802.53</v>
          </cell>
          <cell r="K574">
            <v>802.53</v>
          </cell>
          <cell r="L574">
            <v>1333.9</v>
          </cell>
          <cell r="M574">
            <v>2745.04</v>
          </cell>
          <cell r="N574">
            <v>2065.8000000000002</v>
          </cell>
          <cell r="O574">
            <v>6144.74</v>
          </cell>
          <cell r="P574">
            <v>4700.84</v>
          </cell>
          <cell r="Q574">
            <v>6097.72</v>
          </cell>
          <cell r="S574">
            <v>10798.560000000001</v>
          </cell>
          <cell r="W574">
            <v>0</v>
          </cell>
          <cell r="X574">
            <v>17745.830000000002</v>
          </cell>
          <cell r="AA574">
            <v>0</v>
          </cell>
          <cell r="AB574">
            <v>17745.830000000002</v>
          </cell>
          <cell r="AE574">
            <v>576</v>
          </cell>
          <cell r="AF574">
            <v>22</v>
          </cell>
          <cell r="AG574" t="str">
            <v>INT. POR PLAZO PEQ. CONTRIBUYENTE 100%</v>
          </cell>
          <cell r="AH574">
            <v>6097.72</v>
          </cell>
          <cell r="AI574">
            <v>17745.830000000002</v>
          </cell>
        </row>
        <row r="575">
          <cell r="A575">
            <v>57623</v>
          </cell>
          <cell r="B575">
            <v>61453</v>
          </cell>
          <cell r="C575" t="str">
            <v>41611-5-047</v>
          </cell>
          <cell r="E575">
            <v>576</v>
          </cell>
          <cell r="F575">
            <v>23</v>
          </cell>
          <cell r="G575" t="str">
            <v>REC. POR MORA PEQ. CONTRIBUYENTE 100%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W575">
            <v>0</v>
          </cell>
          <cell r="X575">
            <v>0</v>
          </cell>
          <cell r="AA575">
            <v>0</v>
          </cell>
          <cell r="AB575">
            <v>0</v>
          </cell>
          <cell r="AE575">
            <v>576</v>
          </cell>
          <cell r="AF575">
            <v>23</v>
          </cell>
          <cell r="AG575" t="str">
            <v>REC. POR MORA PEQ. CONTRIBUYENTE 100%</v>
          </cell>
          <cell r="AH575">
            <v>0</v>
          </cell>
          <cell r="AI575">
            <v>0</v>
          </cell>
        </row>
        <row r="576">
          <cell r="A576">
            <v>57700</v>
          </cell>
          <cell r="B576" t="e">
            <v>#N/A</v>
          </cell>
          <cell r="C576" t="e">
            <v>#N/A</v>
          </cell>
          <cell r="E576">
            <v>577</v>
          </cell>
          <cell r="F576">
            <v>0</v>
          </cell>
          <cell r="G576" t="str">
            <v>DESCUENTOS SOBRE ACCESORIOS FEDERALES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W576">
            <v>0</v>
          </cell>
          <cell r="X576">
            <v>0</v>
          </cell>
          <cell r="AA576">
            <v>0</v>
          </cell>
          <cell r="AB576">
            <v>0</v>
          </cell>
          <cell r="AE576">
            <v>577</v>
          </cell>
          <cell r="AF576">
            <v>0</v>
          </cell>
          <cell r="AG576" t="str">
            <v>DESCUENTOS SOBRE ACCESORIOS FEDERALES</v>
          </cell>
          <cell r="AH576">
            <v>0</v>
          </cell>
          <cell r="AI576">
            <v>0</v>
          </cell>
        </row>
        <row r="577">
          <cell r="A577">
            <v>57702</v>
          </cell>
          <cell r="B577">
            <v>61445</v>
          </cell>
          <cell r="C577" t="str">
            <v>41611-5-039</v>
          </cell>
          <cell r="E577">
            <v>577</v>
          </cell>
          <cell r="F577">
            <v>2</v>
          </cell>
          <cell r="G577" t="str">
            <v>DESCUENT S/ACCES D MULTA ISR IA IVA FISC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W577">
            <v>0</v>
          </cell>
          <cell r="X577">
            <v>0</v>
          </cell>
          <cell r="AA577">
            <v>0</v>
          </cell>
          <cell r="AB577">
            <v>0</v>
          </cell>
          <cell r="AE577">
            <v>577</v>
          </cell>
          <cell r="AF577">
            <v>2</v>
          </cell>
          <cell r="AG577" t="str">
            <v>DESCUENT S/ACCES D MULTA ISR IA IVA FISC</v>
          </cell>
          <cell r="AH577">
            <v>0</v>
          </cell>
          <cell r="AI577">
            <v>0</v>
          </cell>
        </row>
        <row r="578">
          <cell r="A578">
            <v>57703</v>
          </cell>
          <cell r="B578">
            <v>61446</v>
          </cell>
          <cell r="C578" t="str">
            <v>41611-5-040</v>
          </cell>
          <cell r="E578">
            <v>577</v>
          </cell>
          <cell r="F578">
            <v>3</v>
          </cell>
          <cell r="G578" t="str">
            <v>DES S/ACCE D MULTA ISR IA IVA VIG OBLIG</v>
          </cell>
          <cell r="H578">
            <v>-6692</v>
          </cell>
          <cell r="I578">
            <v>0</v>
          </cell>
          <cell r="J578">
            <v>0</v>
          </cell>
          <cell r="K578">
            <v>-6692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W578">
            <v>0</v>
          </cell>
          <cell r="X578">
            <v>-6692</v>
          </cell>
          <cell r="AA578">
            <v>0</v>
          </cell>
          <cell r="AB578">
            <v>-6692</v>
          </cell>
          <cell r="AE578">
            <v>577</v>
          </cell>
          <cell r="AF578">
            <v>3</v>
          </cell>
          <cell r="AG578" t="str">
            <v>DES S/ACCE D MULTA ISR IA IVA VIG OBLIG</v>
          </cell>
          <cell r="AH578">
            <v>0</v>
          </cell>
          <cell r="AI578">
            <v>-6692</v>
          </cell>
        </row>
        <row r="579">
          <cell r="A579">
            <v>57704</v>
          </cell>
          <cell r="B579">
            <v>61447</v>
          </cell>
          <cell r="C579" t="str">
            <v>41611-5-041</v>
          </cell>
          <cell r="E579">
            <v>577</v>
          </cell>
          <cell r="F579">
            <v>4</v>
          </cell>
          <cell r="G579" t="str">
            <v>DES S/AC MULTA D CONT OBLIG REG GRAL LEY</v>
          </cell>
          <cell r="H579">
            <v>-33516</v>
          </cell>
          <cell r="I579">
            <v>-31556</v>
          </cell>
          <cell r="J579">
            <v>0</v>
          </cell>
          <cell r="K579">
            <v>-65072</v>
          </cell>
          <cell r="L579">
            <v>0</v>
          </cell>
          <cell r="M579">
            <v>-680</v>
          </cell>
          <cell r="N579">
            <v>0</v>
          </cell>
          <cell r="O579">
            <v>-680</v>
          </cell>
          <cell r="P579">
            <v>0</v>
          </cell>
          <cell r="Q579">
            <v>-52217.98</v>
          </cell>
          <cell r="S579">
            <v>-52217.98</v>
          </cell>
          <cell r="W579">
            <v>0</v>
          </cell>
          <cell r="X579">
            <v>-117969.98000000001</v>
          </cell>
          <cell r="AA579">
            <v>0</v>
          </cell>
          <cell r="AB579">
            <v>-117969.98</v>
          </cell>
          <cell r="AE579">
            <v>577</v>
          </cell>
          <cell r="AF579">
            <v>4</v>
          </cell>
          <cell r="AG579" t="str">
            <v>DES S/AC MULTA D CONT OBLIG REG GRAL LEY</v>
          </cell>
          <cell r="AH579">
            <v>-52217.98</v>
          </cell>
          <cell r="AI579">
            <v>-117969.98</v>
          </cell>
        </row>
        <row r="580">
          <cell r="A580">
            <v>57705</v>
          </cell>
          <cell r="B580">
            <v>61448</v>
          </cell>
          <cell r="C580" t="str">
            <v>41611-5-042</v>
          </cell>
          <cell r="E580">
            <v>577</v>
          </cell>
          <cell r="F580">
            <v>5</v>
          </cell>
          <cell r="G580" t="str">
            <v>DESC S/ACCES DE ISR P.FIS.PEQ CONT.100%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W580">
            <v>0</v>
          </cell>
          <cell r="X580">
            <v>0</v>
          </cell>
          <cell r="AA580">
            <v>0</v>
          </cell>
          <cell r="AB580">
            <v>0</v>
          </cell>
          <cell r="AE580">
            <v>577</v>
          </cell>
          <cell r="AF580">
            <v>5</v>
          </cell>
          <cell r="AG580" t="str">
            <v>DESC S/ACCES DE ISR P.FIS.PEQ CONT.100%</v>
          </cell>
          <cell r="AH580">
            <v>0</v>
          </cell>
          <cell r="AI580">
            <v>0</v>
          </cell>
        </row>
        <row r="581">
          <cell r="A581">
            <v>57706</v>
          </cell>
          <cell r="B581">
            <v>61509</v>
          </cell>
          <cell r="C581" t="str">
            <v>41611-6-009</v>
          </cell>
          <cell r="E581">
            <v>577</v>
          </cell>
          <cell r="F581">
            <v>6</v>
          </cell>
          <cell r="G581" t="str">
            <v>DESC S/ACCES DE IVA REG PEQ CONT.100%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W581">
            <v>0</v>
          </cell>
          <cell r="X581">
            <v>0</v>
          </cell>
          <cell r="AA581">
            <v>0</v>
          </cell>
          <cell r="AB581">
            <v>0</v>
          </cell>
          <cell r="AE581">
            <v>577</v>
          </cell>
          <cell r="AF581">
            <v>6</v>
          </cell>
          <cell r="AG581" t="str">
            <v>DESC S/ACCES DE IVA REG PEQ CONT.100%</v>
          </cell>
          <cell r="AH581">
            <v>0</v>
          </cell>
          <cell r="AI581">
            <v>0</v>
          </cell>
        </row>
        <row r="582">
          <cell r="A582">
            <v>57707</v>
          </cell>
          <cell r="B582">
            <v>61313</v>
          </cell>
          <cell r="C582" t="str">
            <v>41611-4-013</v>
          </cell>
          <cell r="E582">
            <v>577</v>
          </cell>
          <cell r="F582">
            <v>7</v>
          </cell>
          <cell r="G582" t="str">
            <v>DES S/ACC DE IETU REG.PEQ.CONTRIBUYENTES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W582">
            <v>0</v>
          </cell>
          <cell r="X582">
            <v>0</v>
          </cell>
          <cell r="AA582">
            <v>0</v>
          </cell>
          <cell r="AB582">
            <v>0</v>
          </cell>
          <cell r="AE582">
            <v>577</v>
          </cell>
          <cell r="AF582">
            <v>7</v>
          </cell>
          <cell r="AG582" t="str">
            <v>DES S/ACC DE IETU REG.PEQ.CONTRIBUYENTES</v>
          </cell>
          <cell r="AH582">
            <v>0</v>
          </cell>
          <cell r="AI582">
            <v>0</v>
          </cell>
        </row>
        <row r="583">
          <cell r="A583">
            <v>57600</v>
          </cell>
          <cell r="B583" t="e">
            <v>#N/A</v>
          </cell>
          <cell r="C583" t="e">
            <v>#N/A</v>
          </cell>
          <cell r="D583">
            <v>57600</v>
          </cell>
          <cell r="E583">
            <v>576</v>
          </cell>
          <cell r="F583">
            <v>0</v>
          </cell>
          <cell r="G583" t="str">
            <v>RECARGOS</v>
          </cell>
          <cell r="H583">
            <v>700560.97</v>
          </cell>
          <cell r="I583">
            <v>761125.43</v>
          </cell>
          <cell r="J583">
            <v>840766.94</v>
          </cell>
          <cell r="K583">
            <v>2302453.34</v>
          </cell>
          <cell r="L583">
            <v>906192.75</v>
          </cell>
          <cell r="M583">
            <v>783642.82</v>
          </cell>
          <cell r="N583">
            <v>705204.63</v>
          </cell>
          <cell r="O583">
            <v>2395040.1999999997</v>
          </cell>
          <cell r="P583">
            <v>693970.53</v>
          </cell>
          <cell r="Q583">
            <v>629652.26</v>
          </cell>
          <cell r="S583">
            <v>1323622.79</v>
          </cell>
          <cell r="W583">
            <v>0</v>
          </cell>
          <cell r="X583">
            <v>6021116.3300000001</v>
          </cell>
          <cell r="AA583">
            <v>0</v>
          </cell>
          <cell r="AB583">
            <v>6021116.3300000001</v>
          </cell>
          <cell r="AE583">
            <v>576</v>
          </cell>
          <cell r="AF583">
            <v>0</v>
          </cell>
          <cell r="AG583" t="str">
            <v>RECARGOS</v>
          </cell>
          <cell r="AH583">
            <v>629652.26</v>
          </cell>
          <cell r="AI583">
            <v>6021116.3300000001</v>
          </cell>
        </row>
        <row r="584">
          <cell r="A584">
            <v>57900</v>
          </cell>
          <cell r="B584" t="e">
            <v>#N/A</v>
          </cell>
          <cell r="C584" t="e">
            <v>#N/A</v>
          </cell>
          <cell r="D584">
            <v>57900</v>
          </cell>
          <cell r="E584">
            <v>579</v>
          </cell>
          <cell r="F584">
            <v>0</v>
          </cell>
          <cell r="G584" t="str">
            <v>ACTUALIZACION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W584">
            <v>0</v>
          </cell>
          <cell r="X584">
            <v>0</v>
          </cell>
          <cell r="AA584">
            <v>0</v>
          </cell>
          <cell r="AB584">
            <v>0</v>
          </cell>
          <cell r="AE584">
            <v>579</v>
          </cell>
          <cell r="AF584">
            <v>0</v>
          </cell>
          <cell r="AG584" t="str">
            <v>ACTUALIZACION</v>
          </cell>
          <cell r="AH584">
            <v>0</v>
          </cell>
          <cell r="AI584">
            <v>0</v>
          </cell>
        </row>
        <row r="585">
          <cell r="A585">
            <v>57908</v>
          </cell>
          <cell r="B585">
            <v>61410</v>
          </cell>
          <cell r="C585" t="str">
            <v>41611-5-007</v>
          </cell>
          <cell r="D585">
            <v>57908</v>
          </cell>
          <cell r="E585">
            <v>579</v>
          </cell>
          <cell r="F585">
            <v>8</v>
          </cell>
          <cell r="G585" t="str">
            <v>ACTUALIZACION ISR REPECOS 100%</v>
          </cell>
          <cell r="H585">
            <v>49302</v>
          </cell>
          <cell r="I585">
            <v>52383</v>
          </cell>
          <cell r="J585">
            <v>64716</v>
          </cell>
          <cell r="K585">
            <v>166401</v>
          </cell>
          <cell r="L585">
            <v>71758</v>
          </cell>
          <cell r="M585">
            <v>45346</v>
          </cell>
          <cell r="N585">
            <v>39018</v>
          </cell>
          <cell r="O585">
            <v>156122</v>
          </cell>
          <cell r="P585">
            <v>30682</v>
          </cell>
          <cell r="Q585">
            <v>28862</v>
          </cell>
          <cell r="S585">
            <v>59544</v>
          </cell>
          <cell r="W585">
            <v>0</v>
          </cell>
          <cell r="X585">
            <v>382067</v>
          </cell>
          <cell r="AA585">
            <v>0</v>
          </cell>
          <cell r="AB585">
            <v>382067</v>
          </cell>
          <cell r="AE585">
            <v>579</v>
          </cell>
          <cell r="AF585">
            <v>8</v>
          </cell>
          <cell r="AG585" t="str">
            <v>ACTUALIZACION ISR REPECOS 100%</v>
          </cell>
          <cell r="AH585">
            <v>28862</v>
          </cell>
          <cell r="AI585">
            <v>382067</v>
          </cell>
        </row>
        <row r="586">
          <cell r="A586">
            <v>57909</v>
          </cell>
          <cell r="B586">
            <v>61506</v>
          </cell>
          <cell r="C586" t="str">
            <v>41611-6-005</v>
          </cell>
          <cell r="D586">
            <v>57909</v>
          </cell>
          <cell r="E586">
            <v>579</v>
          </cell>
          <cell r="F586">
            <v>9</v>
          </cell>
          <cell r="G586" t="str">
            <v>ACTUALIZACION IVA REPECOS 100%</v>
          </cell>
          <cell r="H586">
            <v>60792</v>
          </cell>
          <cell r="I586">
            <v>68860</v>
          </cell>
          <cell r="J586">
            <v>73108</v>
          </cell>
          <cell r="K586">
            <v>202760</v>
          </cell>
          <cell r="L586">
            <v>76697</v>
          </cell>
          <cell r="M586">
            <v>55379</v>
          </cell>
          <cell r="N586">
            <v>39675</v>
          </cell>
          <cell r="O586">
            <v>171751</v>
          </cell>
          <cell r="P586">
            <v>44265</v>
          </cell>
          <cell r="Q586">
            <v>45634</v>
          </cell>
          <cell r="S586">
            <v>89899</v>
          </cell>
          <cell r="W586">
            <v>0</v>
          </cell>
          <cell r="X586">
            <v>464410</v>
          </cell>
          <cell r="AA586">
            <v>0</v>
          </cell>
          <cell r="AB586">
            <v>464410</v>
          </cell>
          <cell r="AE586">
            <v>579</v>
          </cell>
          <cell r="AF586">
            <v>9</v>
          </cell>
          <cell r="AG586" t="str">
            <v>ACTUALIZACION IVA REPECOS 100%</v>
          </cell>
          <cell r="AH586">
            <v>45634</v>
          </cell>
          <cell r="AI586">
            <v>464410</v>
          </cell>
        </row>
        <row r="587">
          <cell r="A587">
            <v>57910</v>
          </cell>
          <cell r="B587">
            <v>61411</v>
          </cell>
          <cell r="C587" t="str">
            <v>41611-5-009</v>
          </cell>
          <cell r="D587">
            <v>57910</v>
          </cell>
          <cell r="E587">
            <v>579</v>
          </cell>
          <cell r="F587">
            <v>10</v>
          </cell>
          <cell r="G587" t="str">
            <v>ACTUALIZACION ISR 5% S/ENAJ.DE INMUEBLES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W587">
            <v>0</v>
          </cell>
          <cell r="X587">
            <v>0</v>
          </cell>
          <cell r="AA587">
            <v>0</v>
          </cell>
          <cell r="AB587">
            <v>0</v>
          </cell>
          <cell r="AE587">
            <v>579</v>
          </cell>
          <cell r="AF587">
            <v>10</v>
          </cell>
          <cell r="AG587" t="str">
            <v>ACTUALIZACION ISR 5% S/ENAJ.DE INMUEBLES</v>
          </cell>
          <cell r="AH587">
            <v>0</v>
          </cell>
          <cell r="AI587">
            <v>0</v>
          </cell>
        </row>
        <row r="588">
          <cell r="A588">
            <v>57911</v>
          </cell>
          <cell r="B588">
            <v>61303</v>
          </cell>
          <cell r="C588" t="str">
            <v>41611-4-003</v>
          </cell>
          <cell r="D588">
            <v>57911</v>
          </cell>
          <cell r="E588">
            <v>579</v>
          </cell>
          <cell r="F588">
            <v>11</v>
          </cell>
          <cell r="G588" t="str">
            <v>ACT.IETU REG.PEQ.CONTRIB.(REPECOS)100%</v>
          </cell>
          <cell r="H588">
            <v>97512</v>
          </cell>
          <cell r="I588">
            <v>102705</v>
          </cell>
          <cell r="J588">
            <v>111157</v>
          </cell>
          <cell r="K588">
            <v>311374</v>
          </cell>
          <cell r="L588">
            <v>97101</v>
          </cell>
          <cell r="M588">
            <v>76798</v>
          </cell>
          <cell r="N588">
            <v>60322</v>
          </cell>
          <cell r="O588">
            <v>234221</v>
          </cell>
          <cell r="P588">
            <v>57827</v>
          </cell>
          <cell r="Q588">
            <v>54602</v>
          </cell>
          <cell r="S588">
            <v>112429</v>
          </cell>
          <cell r="W588">
            <v>0</v>
          </cell>
          <cell r="X588">
            <v>658024</v>
          </cell>
          <cell r="AA588">
            <v>0</v>
          </cell>
          <cell r="AB588">
            <v>658024</v>
          </cell>
          <cell r="AE588">
            <v>579</v>
          </cell>
          <cell r="AF588">
            <v>11</v>
          </cell>
          <cell r="AG588" t="str">
            <v>ACT.IETU REG.PEQ.CONTRIB.(REPECOS)100%</v>
          </cell>
          <cell r="AH588">
            <v>54602</v>
          </cell>
          <cell r="AI588">
            <v>658024</v>
          </cell>
        </row>
        <row r="589">
          <cell r="A589">
            <v>57912</v>
          </cell>
          <cell r="B589">
            <v>61413</v>
          </cell>
          <cell r="C589" t="str">
            <v>41611-5-012</v>
          </cell>
          <cell r="D589">
            <v>57912</v>
          </cell>
          <cell r="E589">
            <v>579</v>
          </cell>
          <cell r="F589">
            <v>12</v>
          </cell>
          <cell r="G589" t="str">
            <v>ACT. ISR 5% REGIMEN INTERMEDIO 100%</v>
          </cell>
          <cell r="H589">
            <v>18313</v>
          </cell>
          <cell r="I589">
            <v>17672</v>
          </cell>
          <cell r="J589">
            <v>24326</v>
          </cell>
          <cell r="K589">
            <v>60311</v>
          </cell>
          <cell r="L589">
            <v>26972</v>
          </cell>
          <cell r="M589">
            <v>29202</v>
          </cell>
          <cell r="N589">
            <v>28895</v>
          </cell>
          <cell r="O589">
            <v>85069</v>
          </cell>
          <cell r="P589">
            <v>23450</v>
          </cell>
          <cell r="Q589">
            <v>17042</v>
          </cell>
          <cell r="S589">
            <v>40492</v>
          </cell>
          <cell r="W589">
            <v>0</v>
          </cell>
          <cell r="X589">
            <v>185872</v>
          </cell>
          <cell r="AA589">
            <v>0</v>
          </cell>
          <cell r="AB589">
            <v>185872</v>
          </cell>
          <cell r="AE589">
            <v>579</v>
          </cell>
          <cell r="AF589">
            <v>12</v>
          </cell>
          <cell r="AG589" t="str">
            <v>ACT. ISR 5% REGIMEN INTERMEDIO 100%</v>
          </cell>
          <cell r="AH589">
            <v>17042</v>
          </cell>
          <cell r="AI589">
            <v>185872</v>
          </cell>
        </row>
        <row r="590">
          <cell r="A590">
            <v>57913</v>
          </cell>
          <cell r="B590">
            <v>61815</v>
          </cell>
          <cell r="C590" t="str">
            <v>41611-9-008</v>
          </cell>
          <cell r="D590">
            <v>57913</v>
          </cell>
          <cell r="E590">
            <v>579</v>
          </cell>
          <cell r="F590">
            <v>13</v>
          </cell>
          <cell r="G590" t="str">
            <v>ACT.DE MULTAS ADM.FED.NO FISCALES 98%</v>
          </cell>
          <cell r="H590">
            <v>10114.950000000001</v>
          </cell>
          <cell r="I590">
            <v>122023.72</v>
          </cell>
          <cell r="J590">
            <v>102428.83</v>
          </cell>
          <cell r="K590">
            <v>234567.5</v>
          </cell>
          <cell r="L590">
            <v>40521.26</v>
          </cell>
          <cell r="M590">
            <v>36391.800000000003</v>
          </cell>
          <cell r="N590">
            <v>38781.69</v>
          </cell>
          <cell r="O590">
            <v>115694.75</v>
          </cell>
          <cell r="P590">
            <v>16356.14</v>
          </cell>
          <cell r="Q590">
            <v>18736.48</v>
          </cell>
          <cell r="S590">
            <v>35092.619999999995</v>
          </cell>
          <cell r="W590">
            <v>0</v>
          </cell>
          <cell r="X590">
            <v>385354.87</v>
          </cell>
          <cell r="AA590">
            <v>0</v>
          </cell>
          <cell r="AB590">
            <v>385354.87</v>
          </cell>
          <cell r="AE590">
            <v>579</v>
          </cell>
          <cell r="AF590">
            <v>13</v>
          </cell>
          <cell r="AG590" t="str">
            <v>ACT.DE MULTAS ADM.FED.NO FISCALES 98%</v>
          </cell>
          <cell r="AH590">
            <v>18736.48</v>
          </cell>
          <cell r="AI590">
            <v>385354.87</v>
          </cell>
        </row>
        <row r="591">
          <cell r="A591">
            <v>57914</v>
          </cell>
          <cell r="B591">
            <v>61416</v>
          </cell>
          <cell r="C591" t="str">
            <v>41611-5-016</v>
          </cell>
          <cell r="D591">
            <v>57914</v>
          </cell>
          <cell r="E591">
            <v>579</v>
          </cell>
          <cell r="F591">
            <v>14</v>
          </cell>
          <cell r="G591" t="str">
            <v>ACT MULTAS ISR,IA,IVA IMP POR FISC 100%</v>
          </cell>
          <cell r="H591">
            <v>14670.46</v>
          </cell>
          <cell r="I591">
            <v>21411.29</v>
          </cell>
          <cell r="J591">
            <v>34002.370000000003</v>
          </cell>
          <cell r="K591">
            <v>70084.12</v>
          </cell>
          <cell r="L591">
            <v>24936.43</v>
          </cell>
          <cell r="M591">
            <v>32653.27</v>
          </cell>
          <cell r="N591">
            <v>15328</v>
          </cell>
          <cell r="O591">
            <v>72917.7</v>
          </cell>
          <cell r="P591">
            <v>15695.4</v>
          </cell>
          <cell r="Q591">
            <v>30958.68</v>
          </cell>
          <cell r="S591">
            <v>46654.080000000002</v>
          </cell>
          <cell r="W591">
            <v>0</v>
          </cell>
          <cell r="X591">
            <v>189655.9</v>
          </cell>
          <cell r="AA591">
            <v>0</v>
          </cell>
          <cell r="AB591">
            <v>189655.9</v>
          </cell>
          <cell r="AE591">
            <v>579</v>
          </cell>
          <cell r="AF591">
            <v>14</v>
          </cell>
          <cell r="AG591" t="str">
            <v>ACT MULTAS ISR,IA,IVA IMP POR FISC 100%</v>
          </cell>
          <cell r="AH591">
            <v>30958.68</v>
          </cell>
          <cell r="AI591">
            <v>189655.9</v>
          </cell>
        </row>
        <row r="592">
          <cell r="A592">
            <v>57915</v>
          </cell>
          <cell r="B592">
            <v>61436</v>
          </cell>
          <cell r="C592" t="str">
            <v>41611-5-030</v>
          </cell>
          <cell r="E592">
            <v>579</v>
          </cell>
          <cell r="F592">
            <v>15</v>
          </cell>
          <cell r="G592" t="str">
            <v>ACTUALIZACION ISR DEL EJERCICIO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W592">
            <v>0</v>
          </cell>
          <cell r="X592">
            <v>0</v>
          </cell>
          <cell r="AA592">
            <v>0</v>
          </cell>
          <cell r="AB592">
            <v>0</v>
          </cell>
          <cell r="AE592">
            <v>579</v>
          </cell>
          <cell r="AF592">
            <v>15</v>
          </cell>
          <cell r="AG592" t="str">
            <v>ACTUALIZACION ISR DEL EJERCICIO</v>
          </cell>
          <cell r="AH592">
            <v>0</v>
          </cell>
          <cell r="AI592">
            <v>0</v>
          </cell>
        </row>
        <row r="593">
          <cell r="A593">
            <v>57916</v>
          </cell>
          <cell r="B593">
            <v>61438</v>
          </cell>
          <cell r="C593" t="str">
            <v>41611-5-032</v>
          </cell>
          <cell r="E593">
            <v>579</v>
          </cell>
          <cell r="F593">
            <v>16</v>
          </cell>
          <cell r="G593" t="str">
            <v>ACTUALIZACION ISR RET.SALARIO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W593">
            <v>0</v>
          </cell>
          <cell r="X593">
            <v>0</v>
          </cell>
          <cell r="AA593">
            <v>0</v>
          </cell>
          <cell r="AB593">
            <v>0</v>
          </cell>
          <cell r="AE593">
            <v>579</v>
          </cell>
          <cell r="AF593">
            <v>16</v>
          </cell>
          <cell r="AG593" t="str">
            <v>ACTUALIZACION ISR RET.SALARIO</v>
          </cell>
          <cell r="AH593">
            <v>0</v>
          </cell>
          <cell r="AI593">
            <v>0</v>
          </cell>
        </row>
        <row r="594">
          <cell r="A594">
            <v>57917</v>
          </cell>
          <cell r="B594">
            <v>61441</v>
          </cell>
          <cell r="C594" t="str">
            <v>41611-5-035</v>
          </cell>
          <cell r="E594">
            <v>579</v>
          </cell>
          <cell r="F594">
            <v>17</v>
          </cell>
          <cell r="G594" t="str">
            <v>ACTUALIZACION ISR RET.HONORARIOS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W594">
            <v>0</v>
          </cell>
          <cell r="X594">
            <v>0</v>
          </cell>
          <cell r="AA594">
            <v>0</v>
          </cell>
          <cell r="AB594">
            <v>0</v>
          </cell>
          <cell r="AE594">
            <v>579</v>
          </cell>
          <cell r="AF594">
            <v>17</v>
          </cell>
          <cell r="AG594" t="str">
            <v>ACTUALIZACION ISR RET.HONORARIOS</v>
          </cell>
          <cell r="AH594">
            <v>0</v>
          </cell>
          <cell r="AI594">
            <v>0</v>
          </cell>
        </row>
        <row r="595">
          <cell r="A595">
            <v>57918</v>
          </cell>
          <cell r="B595">
            <v>61443</v>
          </cell>
          <cell r="C595" t="str">
            <v>41611-5-037</v>
          </cell>
          <cell r="E595">
            <v>579</v>
          </cell>
          <cell r="F595">
            <v>18</v>
          </cell>
          <cell r="G595" t="str">
            <v>ACTUALIZACION ISR PAGOS PROVISIONALES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W595">
            <v>0</v>
          </cell>
          <cell r="X595">
            <v>0</v>
          </cell>
          <cell r="AA595">
            <v>0</v>
          </cell>
          <cell r="AB595">
            <v>0</v>
          </cell>
          <cell r="AE595">
            <v>579</v>
          </cell>
          <cell r="AF595">
            <v>18</v>
          </cell>
          <cell r="AG595" t="str">
            <v>ACTUALIZACION ISR PAGOS PROVISIONALES</v>
          </cell>
          <cell r="AH595">
            <v>0</v>
          </cell>
          <cell r="AI595">
            <v>0</v>
          </cell>
        </row>
        <row r="596">
          <cell r="A596">
            <v>57919</v>
          </cell>
          <cell r="B596">
            <v>61507</v>
          </cell>
          <cell r="C596" t="str">
            <v>41611-6-007</v>
          </cell>
          <cell r="E596">
            <v>579</v>
          </cell>
          <cell r="F596">
            <v>19</v>
          </cell>
          <cell r="G596" t="str">
            <v>ACTUALIZACION IVA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W596">
            <v>0</v>
          </cell>
          <cell r="X596">
            <v>0</v>
          </cell>
          <cell r="AA596">
            <v>0</v>
          </cell>
          <cell r="AB596">
            <v>0</v>
          </cell>
          <cell r="AE596">
            <v>579</v>
          </cell>
          <cell r="AF596">
            <v>19</v>
          </cell>
          <cell r="AG596" t="str">
            <v>ACTUALIZACION IVA</v>
          </cell>
          <cell r="AH596">
            <v>0</v>
          </cell>
          <cell r="AI596">
            <v>0</v>
          </cell>
        </row>
        <row r="597">
          <cell r="A597">
            <v>57920</v>
          </cell>
          <cell r="B597">
            <v>61306</v>
          </cell>
          <cell r="C597" t="str">
            <v>41611-4-006</v>
          </cell>
          <cell r="E597">
            <v>579</v>
          </cell>
          <cell r="F597">
            <v>20</v>
          </cell>
          <cell r="G597" t="str">
            <v>ACTUALIZACION IETU DEL EJERCICIO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W597">
            <v>0</v>
          </cell>
          <cell r="X597">
            <v>0</v>
          </cell>
          <cell r="AA597">
            <v>0</v>
          </cell>
          <cell r="AB597">
            <v>0</v>
          </cell>
          <cell r="AE597">
            <v>579</v>
          </cell>
          <cell r="AF597">
            <v>20</v>
          </cell>
          <cell r="AG597" t="str">
            <v>ACTUALIZACION IETU DEL EJERCICIO</v>
          </cell>
          <cell r="AH597">
            <v>0</v>
          </cell>
          <cell r="AI597">
            <v>0</v>
          </cell>
        </row>
        <row r="598">
          <cell r="A598">
            <v>57921</v>
          </cell>
          <cell r="B598">
            <v>61310</v>
          </cell>
          <cell r="C598" t="str">
            <v>41611-4-010</v>
          </cell>
          <cell r="E598">
            <v>579</v>
          </cell>
          <cell r="F598">
            <v>21</v>
          </cell>
          <cell r="G598" t="str">
            <v>ACTUALIZACION IETU PAGOS PROVISIONALES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  <cell r="W598">
            <v>0</v>
          </cell>
          <cell r="X598">
            <v>0</v>
          </cell>
          <cell r="AA598">
            <v>0</v>
          </cell>
          <cell r="AB598">
            <v>0</v>
          </cell>
          <cell r="AE598">
            <v>579</v>
          </cell>
          <cell r="AF598">
            <v>21</v>
          </cell>
          <cell r="AG598" t="str">
            <v>ACTUALIZACION IETU PAGOS PROVISIONALES</v>
          </cell>
          <cell r="AH598">
            <v>0</v>
          </cell>
          <cell r="AI598">
            <v>0</v>
          </cell>
        </row>
        <row r="599">
          <cell r="A599">
            <v>57900</v>
          </cell>
          <cell r="B599" t="e">
            <v>#N/A</v>
          </cell>
          <cell r="C599" t="e">
            <v>#N/A</v>
          </cell>
          <cell r="D599">
            <v>57900</v>
          </cell>
          <cell r="E599">
            <v>579</v>
          </cell>
          <cell r="F599">
            <v>0</v>
          </cell>
          <cell r="G599" t="str">
            <v>ACTUALIZACION</v>
          </cell>
          <cell r="H599">
            <v>250704.41</v>
          </cell>
          <cell r="I599">
            <v>385055.01</v>
          </cell>
          <cell r="J599">
            <v>409738.2</v>
          </cell>
          <cell r="K599">
            <v>1045497.6200000001</v>
          </cell>
          <cell r="L599">
            <v>337985.69</v>
          </cell>
          <cell r="M599">
            <v>275770.07</v>
          </cell>
          <cell r="N599">
            <v>222019.69</v>
          </cell>
          <cell r="O599">
            <v>835775.45</v>
          </cell>
          <cell r="P599">
            <v>188275.54</v>
          </cell>
          <cell r="Q599">
            <v>195835.16</v>
          </cell>
          <cell r="S599">
            <v>384110.7</v>
          </cell>
          <cell r="W599">
            <v>0</v>
          </cell>
          <cell r="X599">
            <v>2265383.77</v>
          </cell>
          <cell r="AA599">
            <v>0</v>
          </cell>
          <cell r="AB599">
            <v>2265383.77</v>
          </cell>
          <cell r="AE599">
            <v>579</v>
          </cell>
          <cell r="AF599">
            <v>0</v>
          </cell>
          <cell r="AG599" t="str">
            <v>ACTUALIZACION</v>
          </cell>
          <cell r="AH599">
            <v>195835.16</v>
          </cell>
          <cell r="AI599">
            <v>2265383.77</v>
          </cell>
        </row>
        <row r="600">
          <cell r="A600">
            <v>58000</v>
          </cell>
          <cell r="B600" t="e">
            <v>#N/A</v>
          </cell>
          <cell r="C600" t="e">
            <v>#N/A</v>
          </cell>
          <cell r="D600">
            <v>58000</v>
          </cell>
          <cell r="E600">
            <v>580</v>
          </cell>
          <cell r="F600">
            <v>0</v>
          </cell>
          <cell r="G600" t="str">
            <v>HONORARIOS DE EJECUCION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W600">
            <v>0</v>
          </cell>
          <cell r="X600">
            <v>0</v>
          </cell>
          <cell r="AA600">
            <v>0</v>
          </cell>
          <cell r="AB600">
            <v>0</v>
          </cell>
          <cell r="AE600">
            <v>580</v>
          </cell>
          <cell r="AF600">
            <v>0</v>
          </cell>
          <cell r="AG600" t="str">
            <v>HONORARIOS DE EJECUCION</v>
          </cell>
          <cell r="AH600">
            <v>0</v>
          </cell>
          <cell r="AI600">
            <v>0</v>
          </cell>
        </row>
        <row r="601">
          <cell r="A601">
            <v>58001</v>
          </cell>
          <cell r="B601">
            <v>61822</v>
          </cell>
          <cell r="C601" t="str">
            <v>41611-9-022</v>
          </cell>
          <cell r="D601">
            <v>58001</v>
          </cell>
          <cell r="E601">
            <v>580</v>
          </cell>
          <cell r="F601">
            <v>1</v>
          </cell>
          <cell r="G601" t="str">
            <v>HONORARIOS EJEC.POR CONTROL VEHICULAR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W601">
            <v>0</v>
          </cell>
          <cell r="X601">
            <v>0</v>
          </cell>
          <cell r="AA601">
            <v>0</v>
          </cell>
          <cell r="AB601">
            <v>0</v>
          </cell>
          <cell r="AE601">
            <v>580</v>
          </cell>
          <cell r="AF601">
            <v>1</v>
          </cell>
          <cell r="AG601" t="str">
            <v>HONORARIOS EJEC.POR CONTROL VEHICULAR</v>
          </cell>
          <cell r="AH601">
            <v>0</v>
          </cell>
          <cell r="AI601">
            <v>0</v>
          </cell>
        </row>
        <row r="602">
          <cell r="A602">
            <v>58002</v>
          </cell>
          <cell r="B602">
            <v>61119</v>
          </cell>
          <cell r="C602" t="str">
            <v>41611-2-019</v>
          </cell>
          <cell r="D602">
            <v>58002</v>
          </cell>
          <cell r="E602">
            <v>580</v>
          </cell>
          <cell r="F602">
            <v>2</v>
          </cell>
          <cell r="G602" t="str">
            <v>HONORARIOS EJEC. ISAN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W602">
            <v>0</v>
          </cell>
          <cell r="X602">
            <v>0</v>
          </cell>
          <cell r="AA602">
            <v>0</v>
          </cell>
          <cell r="AB602">
            <v>0</v>
          </cell>
          <cell r="AE602">
            <v>580</v>
          </cell>
          <cell r="AF602">
            <v>2</v>
          </cell>
          <cell r="AG602" t="str">
            <v>HONORARIOS EJEC. ISAN</v>
          </cell>
          <cell r="AH602">
            <v>0</v>
          </cell>
          <cell r="AI602">
            <v>0</v>
          </cell>
        </row>
        <row r="603">
          <cell r="A603">
            <v>58003</v>
          </cell>
          <cell r="B603">
            <v>61823</v>
          </cell>
          <cell r="C603" t="str">
            <v>41611-9-023</v>
          </cell>
          <cell r="D603">
            <v>58003</v>
          </cell>
          <cell r="E603">
            <v>580</v>
          </cell>
          <cell r="F603">
            <v>3</v>
          </cell>
          <cell r="G603" t="str">
            <v>HONORARIOS EJEC.POR CONTROL OBLIG.100%</v>
          </cell>
          <cell r="H603">
            <v>201660</v>
          </cell>
          <cell r="I603">
            <v>638529.81999999995</v>
          </cell>
          <cell r="J603">
            <v>543240</v>
          </cell>
          <cell r="K603">
            <v>1383429.8199999998</v>
          </cell>
          <cell r="L603">
            <v>526210</v>
          </cell>
          <cell r="M603">
            <v>462595</v>
          </cell>
          <cell r="N603">
            <v>549714</v>
          </cell>
          <cell r="O603">
            <v>1538519</v>
          </cell>
          <cell r="P603">
            <v>624678</v>
          </cell>
          <cell r="Q603">
            <v>294936.34000000003</v>
          </cell>
          <cell r="S603">
            <v>919614.34000000008</v>
          </cell>
          <cell r="W603">
            <v>0</v>
          </cell>
          <cell r="X603">
            <v>3841563.1599999997</v>
          </cell>
          <cell r="AA603">
            <v>0</v>
          </cell>
          <cell r="AB603">
            <v>3841563.16</v>
          </cell>
          <cell r="AE603">
            <v>580</v>
          </cell>
          <cell r="AF603">
            <v>3</v>
          </cell>
          <cell r="AG603" t="str">
            <v>HONORARIOS EJEC.POR CONTROL OBLIG.100%</v>
          </cell>
          <cell r="AH603">
            <v>294936.34000000003</v>
          </cell>
          <cell r="AI603">
            <v>3841563.16</v>
          </cell>
        </row>
        <row r="604">
          <cell r="A604">
            <v>58004</v>
          </cell>
          <cell r="B604">
            <v>61120</v>
          </cell>
          <cell r="C604" t="str">
            <v>41611-2-020</v>
          </cell>
          <cell r="D604">
            <v>58004</v>
          </cell>
          <cell r="E604">
            <v>580</v>
          </cell>
          <cell r="F604">
            <v>4</v>
          </cell>
          <cell r="G604" t="str">
            <v>HONORARIOS DE EJECUCION ISAN REZAGO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  <cell r="W604">
            <v>0</v>
          </cell>
          <cell r="X604">
            <v>0</v>
          </cell>
          <cell r="AA604">
            <v>0</v>
          </cell>
          <cell r="AB604">
            <v>0</v>
          </cell>
          <cell r="AE604">
            <v>580</v>
          </cell>
          <cell r="AF604">
            <v>4</v>
          </cell>
          <cell r="AG604" t="str">
            <v>HONORARIOS DE EJECUCION ISAN REZAGO</v>
          </cell>
          <cell r="AH604">
            <v>0</v>
          </cell>
          <cell r="AI604">
            <v>0</v>
          </cell>
        </row>
        <row r="605">
          <cell r="A605">
            <v>58005</v>
          </cell>
          <cell r="B605">
            <v>61824</v>
          </cell>
          <cell r="C605" t="str">
            <v>41611-9-024</v>
          </cell>
          <cell r="D605">
            <v>58005</v>
          </cell>
          <cell r="E605">
            <v>580</v>
          </cell>
          <cell r="F605">
            <v>5</v>
          </cell>
          <cell r="G605" t="str">
            <v>HONORARIOS DE NOTIFI CREDITOS Y COBRANZA</v>
          </cell>
          <cell r="H605">
            <v>11400</v>
          </cell>
          <cell r="I605">
            <v>66120</v>
          </cell>
          <cell r="J605">
            <v>147320</v>
          </cell>
          <cell r="K605">
            <v>224840</v>
          </cell>
          <cell r="L605">
            <v>159980</v>
          </cell>
          <cell r="M605">
            <v>79040</v>
          </cell>
          <cell r="N605">
            <v>7220</v>
          </cell>
          <cell r="O605">
            <v>246240</v>
          </cell>
          <cell r="P605">
            <v>102600</v>
          </cell>
          <cell r="Q605">
            <v>339720</v>
          </cell>
          <cell r="S605">
            <v>442320</v>
          </cell>
          <cell r="W605">
            <v>0</v>
          </cell>
          <cell r="X605">
            <v>913400</v>
          </cell>
          <cell r="AA605">
            <v>0</v>
          </cell>
          <cell r="AB605">
            <v>913400</v>
          </cell>
          <cell r="AE605">
            <v>580</v>
          </cell>
          <cell r="AF605">
            <v>5</v>
          </cell>
          <cell r="AG605" t="str">
            <v>HONORARIOS DE NOTIFI CREDITOS Y COBRANZA</v>
          </cell>
          <cell r="AH605">
            <v>339720</v>
          </cell>
          <cell r="AI605">
            <v>913400</v>
          </cell>
        </row>
        <row r="606">
          <cell r="A606">
            <v>58900</v>
          </cell>
          <cell r="B606" t="e">
            <v>#N/A</v>
          </cell>
          <cell r="C606" t="e">
            <v>#N/A</v>
          </cell>
          <cell r="D606">
            <v>58900</v>
          </cell>
          <cell r="E606">
            <v>589</v>
          </cell>
          <cell r="F606">
            <v>0</v>
          </cell>
          <cell r="G606" t="str">
            <v>MULTAS ADMVAS FEDERALES NO FISCALES 98%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W606">
            <v>0</v>
          </cell>
          <cell r="X606">
            <v>0</v>
          </cell>
          <cell r="AA606">
            <v>0</v>
          </cell>
          <cell r="AB606">
            <v>0</v>
          </cell>
          <cell r="AE606">
            <v>589</v>
          </cell>
          <cell r="AF606">
            <v>0</v>
          </cell>
          <cell r="AG606" t="str">
            <v>MULTAS ADMVAS FEDERALES NO FISCALES 98%</v>
          </cell>
          <cell r="AH606">
            <v>0</v>
          </cell>
          <cell r="AI606">
            <v>0</v>
          </cell>
        </row>
        <row r="607">
          <cell r="A607">
            <v>58901</v>
          </cell>
          <cell r="B607">
            <v>61801</v>
          </cell>
          <cell r="C607" t="str">
            <v>41611-9-001</v>
          </cell>
          <cell r="D607">
            <v>58901</v>
          </cell>
          <cell r="E607">
            <v>589</v>
          </cell>
          <cell r="F607">
            <v>1</v>
          </cell>
          <cell r="G607" t="str">
            <v>MULTAS INFRACC LEY FED TRAB 98% (325)</v>
          </cell>
          <cell r="H607">
            <v>74825.259999999995</v>
          </cell>
          <cell r="I607">
            <v>60351.1</v>
          </cell>
          <cell r="J607">
            <v>64416.52</v>
          </cell>
          <cell r="K607">
            <v>199592.87999999998</v>
          </cell>
          <cell r="L607">
            <v>37897.54</v>
          </cell>
          <cell r="M607">
            <v>90340.04</v>
          </cell>
          <cell r="N607">
            <v>60334.53</v>
          </cell>
          <cell r="O607">
            <v>188572.11</v>
          </cell>
          <cell r="P607">
            <v>19353.310000000001</v>
          </cell>
          <cell r="Q607">
            <v>85218.6</v>
          </cell>
          <cell r="S607">
            <v>104571.91</v>
          </cell>
          <cell r="W607">
            <v>0</v>
          </cell>
          <cell r="X607">
            <v>492736.9</v>
          </cell>
          <cell r="AA607">
            <v>0</v>
          </cell>
          <cell r="AB607">
            <v>492736.9</v>
          </cell>
          <cell r="AE607">
            <v>589</v>
          </cell>
          <cell r="AF607">
            <v>1</v>
          </cell>
          <cell r="AG607" t="str">
            <v>MULTAS INFRACC LEY FED TRAB 98% (325)</v>
          </cell>
          <cell r="AH607">
            <v>85218.6</v>
          </cell>
          <cell r="AI607">
            <v>492736.9</v>
          </cell>
        </row>
        <row r="608">
          <cell r="A608">
            <v>58902</v>
          </cell>
          <cell r="B608">
            <v>61802</v>
          </cell>
          <cell r="C608" t="str">
            <v>41611-9-002</v>
          </cell>
          <cell r="D608">
            <v>58902</v>
          </cell>
          <cell r="E608">
            <v>589</v>
          </cell>
          <cell r="F608">
            <v>2</v>
          </cell>
          <cell r="G608" t="str">
            <v>MULTAS INF REGLAM DE TRAN FED 98% (327)</v>
          </cell>
          <cell r="H608">
            <v>7419.85</v>
          </cell>
          <cell r="I608">
            <v>31658.07</v>
          </cell>
          <cell r="J608">
            <v>187855.76</v>
          </cell>
          <cell r="K608">
            <v>226933.68</v>
          </cell>
          <cell r="L608">
            <v>57508.42</v>
          </cell>
          <cell r="M608">
            <v>11368.5</v>
          </cell>
          <cell r="N608">
            <v>11130.36</v>
          </cell>
          <cell r="O608">
            <v>80007.28</v>
          </cell>
          <cell r="P608">
            <v>13553.5</v>
          </cell>
          <cell r="Q608">
            <v>6371.03</v>
          </cell>
          <cell r="S608">
            <v>19924.53</v>
          </cell>
          <cell r="W608">
            <v>0</v>
          </cell>
          <cell r="X608">
            <v>326865.49</v>
          </cell>
          <cell r="AA608">
            <v>0</v>
          </cell>
          <cell r="AB608">
            <v>326865.49</v>
          </cell>
          <cell r="AE608">
            <v>589</v>
          </cell>
          <cell r="AF608">
            <v>2</v>
          </cell>
          <cell r="AG608" t="str">
            <v>MULTAS INF REGLAM DE TRAN FED 98% (327)</v>
          </cell>
          <cell r="AH608">
            <v>6371.03</v>
          </cell>
          <cell r="AI608">
            <v>326865.49</v>
          </cell>
        </row>
        <row r="609">
          <cell r="A609">
            <v>58903</v>
          </cell>
          <cell r="B609">
            <v>61803</v>
          </cell>
          <cell r="C609" t="str">
            <v>41611-9-003</v>
          </cell>
          <cell r="D609">
            <v>58903</v>
          </cell>
          <cell r="E609">
            <v>589</v>
          </cell>
          <cell r="F609">
            <v>3</v>
          </cell>
          <cell r="G609" t="str">
            <v>MULTAS DE LA PROFECO 98% (332)</v>
          </cell>
          <cell r="H609">
            <v>111001.95</v>
          </cell>
          <cell r="I609">
            <v>2677892.5499999998</v>
          </cell>
          <cell r="J609">
            <v>1303656.8899999999</v>
          </cell>
          <cell r="K609">
            <v>4092551.3899999997</v>
          </cell>
          <cell r="L609">
            <v>518484.96</v>
          </cell>
          <cell r="M609">
            <v>422962.52</v>
          </cell>
          <cell r="N609">
            <v>1244770.3899999999</v>
          </cell>
          <cell r="O609">
            <v>2186217.87</v>
          </cell>
          <cell r="P609">
            <v>462021.47</v>
          </cell>
          <cell r="Q609">
            <v>667703.09</v>
          </cell>
          <cell r="S609">
            <v>1129724.56</v>
          </cell>
          <cell r="W609">
            <v>0</v>
          </cell>
          <cell r="X609">
            <v>7408493.8200000003</v>
          </cell>
          <cell r="AA609">
            <v>0</v>
          </cell>
          <cell r="AB609">
            <v>7408493.8200000003</v>
          </cell>
          <cell r="AE609">
            <v>589</v>
          </cell>
          <cell r="AF609">
            <v>3</v>
          </cell>
          <cell r="AG609" t="str">
            <v>MULTAS DE LA PROFECO 98% (332)</v>
          </cell>
          <cell r="AH609">
            <v>667703.09</v>
          </cell>
          <cell r="AI609">
            <v>7408493.8200000003</v>
          </cell>
        </row>
        <row r="610">
          <cell r="A610">
            <v>58904</v>
          </cell>
          <cell r="B610">
            <v>61804</v>
          </cell>
          <cell r="C610" t="str">
            <v>41611-9-004</v>
          </cell>
          <cell r="D610">
            <v>58904</v>
          </cell>
          <cell r="E610">
            <v>589</v>
          </cell>
          <cell r="F610">
            <v>4</v>
          </cell>
          <cell r="G610" t="str">
            <v>MULTAS DE VARIAS DEP FED 98% (334)</v>
          </cell>
          <cell r="H610">
            <v>1172.47</v>
          </cell>
          <cell r="I610">
            <v>0</v>
          </cell>
          <cell r="J610">
            <v>29311.8</v>
          </cell>
          <cell r="K610">
            <v>30484.27</v>
          </cell>
          <cell r="L610">
            <v>119814.51</v>
          </cell>
          <cell r="M610">
            <v>120744.9</v>
          </cell>
          <cell r="N610">
            <v>32859.06</v>
          </cell>
          <cell r="O610">
            <v>273418.46999999997</v>
          </cell>
          <cell r="P610">
            <v>1256412.77</v>
          </cell>
          <cell r="Q610">
            <v>71071.56</v>
          </cell>
          <cell r="S610">
            <v>1327484.33</v>
          </cell>
          <cell r="W610">
            <v>0</v>
          </cell>
          <cell r="X610">
            <v>1631387.07</v>
          </cell>
          <cell r="AA610">
            <v>0</v>
          </cell>
          <cell r="AB610">
            <v>1631387.07</v>
          </cell>
          <cell r="AE610">
            <v>589</v>
          </cell>
          <cell r="AF610">
            <v>4</v>
          </cell>
          <cell r="AG610" t="str">
            <v>MULTAS DE VARIAS DEP FED 98% (334)</v>
          </cell>
          <cell r="AH610">
            <v>71071.56</v>
          </cell>
          <cell r="AI610">
            <v>1631387.07</v>
          </cell>
        </row>
        <row r="611">
          <cell r="A611">
            <v>58905</v>
          </cell>
          <cell r="B611">
            <v>61805</v>
          </cell>
          <cell r="C611" t="str">
            <v>41611-9-005</v>
          </cell>
          <cell r="D611">
            <v>58905</v>
          </cell>
          <cell r="E611">
            <v>589</v>
          </cell>
          <cell r="F611">
            <v>5</v>
          </cell>
          <cell r="G611" t="str">
            <v>MULTAS SECOFI 98%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476.28</v>
          </cell>
          <cell r="S611">
            <v>476.28</v>
          </cell>
          <cell r="W611">
            <v>0</v>
          </cell>
          <cell r="X611">
            <v>476.28</v>
          </cell>
          <cell r="AA611">
            <v>0</v>
          </cell>
          <cell r="AB611">
            <v>476.28</v>
          </cell>
          <cell r="AE611">
            <v>589</v>
          </cell>
          <cell r="AF611">
            <v>5</v>
          </cell>
          <cell r="AG611" t="str">
            <v>MULTAS SECOFI 98%</v>
          </cell>
          <cell r="AH611">
            <v>476.28</v>
          </cell>
          <cell r="AI611">
            <v>476.28</v>
          </cell>
        </row>
        <row r="612">
          <cell r="A612">
            <v>58906</v>
          </cell>
          <cell r="B612">
            <v>61806</v>
          </cell>
          <cell r="C612" t="str">
            <v>41611-9-006</v>
          </cell>
          <cell r="D612">
            <v>58906</v>
          </cell>
          <cell r="E612">
            <v>589</v>
          </cell>
          <cell r="F612">
            <v>6</v>
          </cell>
          <cell r="G612" t="str">
            <v>MULTAS PROFEPA 98%</v>
          </cell>
          <cell r="H612">
            <v>2931.18</v>
          </cell>
          <cell r="I612">
            <v>13831.92</v>
          </cell>
          <cell r="J612">
            <v>27925.1</v>
          </cell>
          <cell r="K612">
            <v>44688.2</v>
          </cell>
          <cell r="L612">
            <v>6615.98</v>
          </cell>
          <cell r="M612">
            <v>30070.55</v>
          </cell>
          <cell r="N612">
            <v>383640.35</v>
          </cell>
          <cell r="O612">
            <v>420326.88</v>
          </cell>
          <cell r="P612">
            <v>566272.56999999995</v>
          </cell>
          <cell r="Q612">
            <v>88594.94</v>
          </cell>
          <cell r="S612">
            <v>654867.51</v>
          </cell>
          <cell r="W612">
            <v>0</v>
          </cell>
          <cell r="X612">
            <v>1119882.5900000001</v>
          </cell>
          <cell r="AA612">
            <v>0</v>
          </cell>
          <cell r="AB612">
            <v>1119882.5900000001</v>
          </cell>
          <cell r="AE612">
            <v>589</v>
          </cell>
          <cell r="AF612">
            <v>6</v>
          </cell>
          <cell r="AG612" t="str">
            <v>MULTAS PROFEPA 98%</v>
          </cell>
          <cell r="AH612">
            <v>88594.94</v>
          </cell>
          <cell r="AI612">
            <v>1119882.5900000001</v>
          </cell>
        </row>
        <row r="613">
          <cell r="A613">
            <v>58910</v>
          </cell>
          <cell r="B613">
            <v>61813</v>
          </cell>
          <cell r="C613" t="str">
            <v>41611-9-007</v>
          </cell>
          <cell r="D613">
            <v>58910</v>
          </cell>
          <cell r="E613">
            <v>589</v>
          </cell>
          <cell r="F613">
            <v>10</v>
          </cell>
          <cell r="G613" t="str">
            <v>DEV. S/MULTAS ADMVAS FED(98%)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W613">
            <v>0</v>
          </cell>
          <cell r="X613">
            <v>0</v>
          </cell>
          <cell r="AA613">
            <v>0</v>
          </cell>
          <cell r="AB613">
            <v>0</v>
          </cell>
          <cell r="AE613">
            <v>589</v>
          </cell>
          <cell r="AF613">
            <v>10</v>
          </cell>
          <cell r="AG613" t="str">
            <v>DEV. S/MULTAS ADMVAS FED(98%)</v>
          </cell>
          <cell r="AH613">
            <v>0</v>
          </cell>
          <cell r="AI613">
            <v>0</v>
          </cell>
        </row>
        <row r="614">
          <cell r="A614">
            <v>58911</v>
          </cell>
          <cell r="B614">
            <v>61825</v>
          </cell>
          <cell r="C614" t="str">
            <v>41611-9-025</v>
          </cell>
          <cell r="E614">
            <v>589</v>
          </cell>
          <cell r="F614">
            <v>11</v>
          </cell>
          <cell r="G614" t="str">
            <v>DES S/ACC S/MULTAS FEDER NO FISCALES 98%</v>
          </cell>
          <cell r="H614">
            <v>0</v>
          </cell>
          <cell r="I614">
            <v>-8319.5</v>
          </cell>
          <cell r="J614">
            <v>-9222.02</v>
          </cell>
          <cell r="K614">
            <v>-17541.52</v>
          </cell>
          <cell r="L614">
            <v>-5716.41</v>
          </cell>
          <cell r="M614">
            <v>-340</v>
          </cell>
          <cell r="N614">
            <v>-8931.8799999999992</v>
          </cell>
          <cell r="O614">
            <v>-14988.289999999999</v>
          </cell>
          <cell r="P614">
            <v>-392.78</v>
          </cell>
          <cell r="Q614">
            <v>0</v>
          </cell>
          <cell r="S614">
            <v>-392.78</v>
          </cell>
          <cell r="W614">
            <v>0</v>
          </cell>
          <cell r="X614">
            <v>-32922.589999999997</v>
          </cell>
          <cell r="AA614">
            <v>0</v>
          </cell>
          <cell r="AB614">
            <v>-32922.589999999997</v>
          </cell>
          <cell r="AE614">
            <v>589</v>
          </cell>
          <cell r="AF614">
            <v>11</v>
          </cell>
          <cell r="AG614" t="str">
            <v>DES S/ACTUAL. D/MULTAS FED. NO FISC. 98%</v>
          </cell>
          <cell r="AH614">
            <v>0</v>
          </cell>
          <cell r="AI614">
            <v>-32922.589999999997</v>
          </cell>
        </row>
        <row r="615">
          <cell r="A615">
            <v>58912</v>
          </cell>
          <cell r="B615">
            <v>61827</v>
          </cell>
          <cell r="C615" t="str">
            <v>41611-9-027</v>
          </cell>
          <cell r="E615">
            <v>589</v>
          </cell>
          <cell r="F615">
            <v>12</v>
          </cell>
          <cell r="G615" t="str">
            <v>DESC.S/MULTAS FEDERALES NO FISCALES 98%</v>
          </cell>
          <cell r="H615">
            <v>0</v>
          </cell>
          <cell r="I615">
            <v>-22393</v>
          </cell>
          <cell r="J615">
            <v>0</v>
          </cell>
          <cell r="K615">
            <v>-22393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W615">
            <v>0</v>
          </cell>
          <cell r="X615">
            <v>-22393</v>
          </cell>
          <cell r="AA615">
            <v>0</v>
          </cell>
          <cell r="AB615">
            <v>-22393</v>
          </cell>
          <cell r="AE615">
            <v>589</v>
          </cell>
          <cell r="AF615">
            <v>12</v>
          </cell>
          <cell r="AG615" t="str">
            <v>DESC.S/MULTAS FEDERALES NO FISCALES 98%</v>
          </cell>
          <cell r="AH615">
            <v>0</v>
          </cell>
          <cell r="AI615">
            <v>-22393</v>
          </cell>
        </row>
        <row r="616">
          <cell r="A616">
            <v>57900</v>
          </cell>
          <cell r="B616" t="e">
            <v>#N/A</v>
          </cell>
          <cell r="C616" t="e">
            <v>#N/A</v>
          </cell>
          <cell r="D616">
            <v>57900</v>
          </cell>
          <cell r="E616">
            <v>579</v>
          </cell>
          <cell r="F616">
            <v>0</v>
          </cell>
          <cell r="G616" t="str">
            <v>TOTAL MULTAS</v>
          </cell>
          <cell r="H616">
            <v>197350.71</v>
          </cell>
          <cell r="I616">
            <v>2753021.14</v>
          </cell>
          <cell r="J616">
            <v>1603944.05</v>
          </cell>
          <cell r="K616">
            <v>4554315.9000000004</v>
          </cell>
          <cell r="L616">
            <v>734605</v>
          </cell>
          <cell r="M616">
            <v>675146.51</v>
          </cell>
          <cell r="N616">
            <v>1723802.81</v>
          </cell>
          <cell r="O616">
            <v>3133554.3200000003</v>
          </cell>
          <cell r="P616">
            <v>2317220.84</v>
          </cell>
          <cell r="Q616">
            <v>919435.5</v>
          </cell>
          <cell r="S616">
            <v>3236656.34</v>
          </cell>
          <cell r="W616">
            <v>0</v>
          </cell>
          <cell r="X616">
            <v>10924526.560000001</v>
          </cell>
          <cell r="AA616">
            <v>0</v>
          </cell>
          <cell r="AB616">
            <v>10924526.560000001</v>
          </cell>
          <cell r="AE616">
            <v>579</v>
          </cell>
          <cell r="AF616">
            <v>0</v>
          </cell>
          <cell r="AG616" t="str">
            <v>TOTAL MULTAS</v>
          </cell>
          <cell r="AH616">
            <v>919435.5</v>
          </cell>
          <cell r="AI616">
            <v>10924526.560000001</v>
          </cell>
        </row>
        <row r="617">
          <cell r="A617">
            <v>0</v>
          </cell>
          <cell r="B617" t="e">
            <v>#N/A</v>
          </cell>
          <cell r="C617" t="e">
            <v>#N/A</v>
          </cell>
          <cell r="D617">
            <v>0</v>
          </cell>
          <cell r="G617" t="str">
            <v>SUB TOTAL INCENTIVOS</v>
          </cell>
          <cell r="H617">
            <v>63243104.25</v>
          </cell>
          <cell r="I617">
            <v>41079428.020000003</v>
          </cell>
          <cell r="J617">
            <v>61368827.82</v>
          </cell>
          <cell r="K617">
            <v>165691360.09</v>
          </cell>
          <cell r="L617">
            <v>59008275.100000001</v>
          </cell>
          <cell r="M617">
            <v>57362749.990000002</v>
          </cell>
          <cell r="N617">
            <v>46625489.950000003</v>
          </cell>
          <cell r="O617">
            <v>162996515.04000002</v>
          </cell>
          <cell r="P617">
            <v>63439563.240000002</v>
          </cell>
          <cell r="Q617">
            <v>54970832.659999996</v>
          </cell>
          <cell r="S617">
            <v>118410395.90000001</v>
          </cell>
          <cell r="W617">
            <v>0</v>
          </cell>
          <cell r="X617">
            <v>447098271.03000009</v>
          </cell>
          <cell r="AA617">
            <v>0</v>
          </cell>
          <cell r="AB617">
            <v>447098271.02999997</v>
          </cell>
          <cell r="AE617">
            <v>0</v>
          </cell>
          <cell r="AF617">
            <v>0</v>
          </cell>
          <cell r="AG617" t="str">
            <v>SUB TOTAL INCENTIVOS</v>
          </cell>
          <cell r="AH617">
            <v>54970832.659999996</v>
          </cell>
          <cell r="AI617">
            <v>447098271.02999997</v>
          </cell>
        </row>
        <row r="618">
          <cell r="A618">
            <v>0</v>
          </cell>
          <cell r="B618" t="e">
            <v>#N/A</v>
          </cell>
          <cell r="C618" t="e">
            <v>#N/A</v>
          </cell>
          <cell r="D618">
            <v>0</v>
          </cell>
          <cell r="G618" t="str">
            <v>TOTAL APROVECHAMIENTOS</v>
          </cell>
          <cell r="H618">
            <v>574531138.25999999</v>
          </cell>
          <cell r="I618">
            <v>60074443.189999998</v>
          </cell>
          <cell r="J618">
            <v>1543268614.53</v>
          </cell>
          <cell r="K618">
            <v>2177874195.98</v>
          </cell>
          <cell r="L618">
            <v>116931793.23999999</v>
          </cell>
          <cell r="M618">
            <v>1680036507.25</v>
          </cell>
          <cell r="N618">
            <v>1331348046.1800001</v>
          </cell>
          <cell r="O618">
            <v>3128316346.6700001</v>
          </cell>
          <cell r="P618">
            <v>797567155.91999996</v>
          </cell>
          <cell r="Q618">
            <v>1935557226.3199999</v>
          </cell>
          <cell r="S618">
            <v>2733124382.2399998</v>
          </cell>
          <cell r="W618">
            <v>0</v>
          </cell>
          <cell r="X618">
            <v>8039314924.8899994</v>
          </cell>
          <cell r="AA618">
            <v>0</v>
          </cell>
          <cell r="AB618">
            <v>8039314924.8900003</v>
          </cell>
          <cell r="AE618">
            <v>0</v>
          </cell>
          <cell r="AF618">
            <v>0</v>
          </cell>
          <cell r="AG618" t="str">
            <v>TOTAL APROVECHAMIENTOS</v>
          </cell>
          <cell r="AH618">
            <v>1935557226.3199999</v>
          </cell>
          <cell r="AI618">
            <v>8039314924.8900003</v>
          </cell>
        </row>
        <row r="619">
          <cell r="A619">
            <v>0</v>
          </cell>
          <cell r="B619" t="e">
            <v>#N/A</v>
          </cell>
          <cell r="C619" t="e">
            <v>#N/A</v>
          </cell>
          <cell r="D619">
            <v>0</v>
          </cell>
          <cell r="G619" t="str">
            <v>PARTICIPACION ESTATAL EN  IMPUESTOS FEDERALES COORDINADOS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W619">
            <v>0</v>
          </cell>
          <cell r="X619">
            <v>0</v>
          </cell>
          <cell r="AA619">
            <v>0</v>
          </cell>
          <cell r="AB619">
            <v>0</v>
          </cell>
          <cell r="AE619">
            <v>0</v>
          </cell>
          <cell r="AF619">
            <v>0</v>
          </cell>
          <cell r="AG619" t="str">
            <v>PARTICIPACION ESTATAL EN  IMPUESTOS FEDERALES COORDINADOS</v>
          </cell>
          <cell r="AH619">
            <v>0</v>
          </cell>
          <cell r="AI619">
            <v>0</v>
          </cell>
        </row>
        <row r="620">
          <cell r="A620">
            <v>51300</v>
          </cell>
          <cell r="B620">
            <v>81101</v>
          </cell>
          <cell r="C620" t="str">
            <v>42111-1-001</v>
          </cell>
          <cell r="D620">
            <v>51300</v>
          </cell>
          <cell r="E620">
            <v>513</v>
          </cell>
          <cell r="F620">
            <v>0</v>
          </cell>
          <cell r="G620" t="str">
            <v>FONDO DE PART. FEDERALES AÑOS ANTERIORES</v>
          </cell>
          <cell r="H620">
            <v>0</v>
          </cell>
          <cell r="I620">
            <v>315224112</v>
          </cell>
          <cell r="J620">
            <v>0</v>
          </cell>
          <cell r="K620">
            <v>315224112</v>
          </cell>
          <cell r="L620">
            <v>0</v>
          </cell>
          <cell r="M620">
            <v>34479506</v>
          </cell>
          <cell r="N620">
            <v>0</v>
          </cell>
          <cell r="O620">
            <v>34479506</v>
          </cell>
          <cell r="P620">
            <v>0</v>
          </cell>
          <cell r="Q620">
            <v>0</v>
          </cell>
          <cell r="S620">
            <v>0</v>
          </cell>
          <cell r="W620">
            <v>0</v>
          </cell>
          <cell r="X620">
            <v>349703618</v>
          </cell>
          <cell r="AA620">
            <v>0</v>
          </cell>
          <cell r="AB620">
            <v>349703618</v>
          </cell>
          <cell r="AE620">
            <v>513</v>
          </cell>
          <cell r="AF620">
            <v>0</v>
          </cell>
          <cell r="AG620" t="str">
            <v>FONDO DE PART. FEDERALES AÑOS ANTERIORES</v>
          </cell>
          <cell r="AH620">
            <v>0</v>
          </cell>
          <cell r="AI620">
            <v>349703618</v>
          </cell>
        </row>
        <row r="621">
          <cell r="A621">
            <v>51400</v>
          </cell>
          <cell r="B621">
            <v>81102</v>
          </cell>
          <cell r="C621" t="str">
            <v>42111-1-002</v>
          </cell>
          <cell r="D621">
            <v>51400</v>
          </cell>
          <cell r="E621">
            <v>514</v>
          </cell>
          <cell r="F621">
            <v>0</v>
          </cell>
          <cell r="G621" t="str">
            <v>FONDO DE FISCALIZACION</v>
          </cell>
          <cell r="H621">
            <v>111291421</v>
          </cell>
          <cell r="I621">
            <v>53091560</v>
          </cell>
          <cell r="J621">
            <v>53091560</v>
          </cell>
          <cell r="K621">
            <v>217474541</v>
          </cell>
          <cell r="L621">
            <v>122395950</v>
          </cell>
          <cell r="M621">
            <v>60121377</v>
          </cell>
          <cell r="N621">
            <v>53091560</v>
          </cell>
          <cell r="O621">
            <v>235608887</v>
          </cell>
          <cell r="P621">
            <v>99368469</v>
          </cell>
          <cell r="Q621">
            <v>58022944</v>
          </cell>
          <cell r="S621">
            <v>157391413</v>
          </cell>
          <cell r="W621">
            <v>0</v>
          </cell>
          <cell r="X621">
            <v>610474841</v>
          </cell>
          <cell r="AA621">
            <v>0</v>
          </cell>
          <cell r="AB621">
            <v>610474841</v>
          </cell>
          <cell r="AE621">
            <v>514</v>
          </cell>
          <cell r="AF621">
            <v>0</v>
          </cell>
          <cell r="AG621" t="str">
            <v>FONDO DE FISCALIZACION</v>
          </cell>
          <cell r="AH621">
            <v>58022944</v>
          </cell>
          <cell r="AI621">
            <v>610474841</v>
          </cell>
        </row>
        <row r="622">
          <cell r="A622">
            <v>53400</v>
          </cell>
          <cell r="B622">
            <v>81103</v>
          </cell>
          <cell r="C622" t="str">
            <v>42111-1-003</v>
          </cell>
          <cell r="D622">
            <v>53400</v>
          </cell>
          <cell r="E622">
            <v>534</v>
          </cell>
          <cell r="F622">
            <v>0</v>
          </cell>
          <cell r="G622" t="str">
            <v>FONDO GENERAL DE PARTICIPACIONES</v>
          </cell>
          <cell r="H622">
            <v>1692370619</v>
          </cell>
          <cell r="I622">
            <v>1784552973</v>
          </cell>
          <cell r="J622">
            <v>1496428021</v>
          </cell>
          <cell r="K622">
            <v>4973351613</v>
          </cell>
          <cell r="L622">
            <v>1518653507</v>
          </cell>
          <cell r="M622">
            <v>1464652612</v>
          </cell>
          <cell r="N622">
            <v>1327807310</v>
          </cell>
          <cell r="O622">
            <v>4311113429</v>
          </cell>
          <cell r="P622">
            <v>1404995159</v>
          </cell>
          <cell r="Q622">
            <v>1406037744</v>
          </cell>
          <cell r="S622">
            <v>2811032903</v>
          </cell>
          <cell r="W622">
            <v>0</v>
          </cell>
          <cell r="X622">
            <v>12095497945</v>
          </cell>
          <cell r="AA622">
            <v>0</v>
          </cell>
          <cell r="AB622">
            <v>12095497945</v>
          </cell>
          <cell r="AE622">
            <v>534</v>
          </cell>
          <cell r="AF622">
            <v>0</v>
          </cell>
          <cell r="AG622" t="str">
            <v>FONDO GENERAL DE PARTICIPACIONES</v>
          </cell>
          <cell r="AH622">
            <v>1406037744</v>
          </cell>
          <cell r="AI622">
            <v>12095497945</v>
          </cell>
        </row>
        <row r="623">
          <cell r="A623">
            <v>53500</v>
          </cell>
          <cell r="B623">
            <v>81104</v>
          </cell>
          <cell r="C623" t="str">
            <v>42111-1-004</v>
          </cell>
          <cell r="D623">
            <v>53500</v>
          </cell>
          <cell r="E623">
            <v>535</v>
          </cell>
          <cell r="F623">
            <v>0</v>
          </cell>
          <cell r="G623" t="str">
            <v>IMP ESP S/PROD Y SERV ALC, TAB Y CERVEZA</v>
          </cell>
          <cell r="H623">
            <v>52458598</v>
          </cell>
          <cell r="I623">
            <v>58307627</v>
          </cell>
          <cell r="J623">
            <v>74354834</v>
          </cell>
          <cell r="K623">
            <v>185121059</v>
          </cell>
          <cell r="L623">
            <v>32474868</v>
          </cell>
          <cell r="M623">
            <v>36919240</v>
          </cell>
          <cell r="N623">
            <v>60514835</v>
          </cell>
          <cell r="O623">
            <v>129908943</v>
          </cell>
          <cell r="P623">
            <v>58055630</v>
          </cell>
          <cell r="Q623">
            <v>53428720</v>
          </cell>
          <cell r="S623">
            <v>111484350</v>
          </cell>
          <cell r="W623">
            <v>0</v>
          </cell>
          <cell r="X623">
            <v>426514352</v>
          </cell>
          <cell r="AA623">
            <v>0</v>
          </cell>
          <cell r="AB623">
            <v>426514352</v>
          </cell>
          <cell r="AE623">
            <v>535</v>
          </cell>
          <cell r="AF623">
            <v>0</v>
          </cell>
          <cell r="AG623" t="str">
            <v>IMP ESP S/PROD Y SERV ALC, TAB Y CERVEZA</v>
          </cell>
          <cell r="AH623">
            <v>53428720</v>
          </cell>
          <cell r="AI623">
            <v>426514352</v>
          </cell>
        </row>
        <row r="624">
          <cell r="A624">
            <v>53501</v>
          </cell>
          <cell r="B624">
            <v>81105</v>
          </cell>
          <cell r="C624" t="str">
            <v>42111-1-005</v>
          </cell>
          <cell r="D624">
            <v>53501</v>
          </cell>
          <cell r="E624">
            <v>535</v>
          </cell>
          <cell r="F624">
            <v>1</v>
          </cell>
          <cell r="G624" t="str">
            <v>I.E.P.S. EJERCICIOS ANTERIORES</v>
          </cell>
          <cell r="H624">
            <v>0</v>
          </cell>
          <cell r="I624">
            <v>4739095</v>
          </cell>
          <cell r="J624">
            <v>0</v>
          </cell>
          <cell r="K624">
            <v>4739095</v>
          </cell>
          <cell r="L624">
            <v>0</v>
          </cell>
          <cell r="M624">
            <v>-203782</v>
          </cell>
          <cell r="N624">
            <v>0</v>
          </cell>
          <cell r="O624">
            <v>-203782</v>
          </cell>
          <cell r="P624">
            <v>0</v>
          </cell>
          <cell r="Q624">
            <v>0</v>
          </cell>
          <cell r="S624">
            <v>0</v>
          </cell>
          <cell r="W624">
            <v>0</v>
          </cell>
          <cell r="X624">
            <v>4535313</v>
          </cell>
          <cell r="AA624">
            <v>0</v>
          </cell>
          <cell r="AB624">
            <v>4535313</v>
          </cell>
          <cell r="AE624">
            <v>535</v>
          </cell>
          <cell r="AF624">
            <v>1</v>
          </cell>
          <cell r="AG624" t="str">
            <v>I.E.P.S. EJERCICIOS ANTERIORES</v>
          </cell>
          <cell r="AH624">
            <v>0</v>
          </cell>
          <cell r="AI624">
            <v>4535313</v>
          </cell>
        </row>
        <row r="625">
          <cell r="A625">
            <v>53600</v>
          </cell>
          <cell r="B625">
            <v>81106</v>
          </cell>
          <cell r="C625" t="str">
            <v>42111-1-006</v>
          </cell>
          <cell r="D625">
            <v>53600</v>
          </cell>
          <cell r="E625">
            <v>536</v>
          </cell>
          <cell r="F625">
            <v>0</v>
          </cell>
          <cell r="G625" t="str">
            <v>FONDO DE FOMENTO MUNICIPAL</v>
          </cell>
          <cell r="H625">
            <v>43534098</v>
          </cell>
          <cell r="I625">
            <v>47928300</v>
          </cell>
          <cell r="J625">
            <v>34189829</v>
          </cell>
          <cell r="K625">
            <v>125652227</v>
          </cell>
          <cell r="L625">
            <v>35249592</v>
          </cell>
          <cell r="M625">
            <v>32673896</v>
          </cell>
          <cell r="N625">
            <v>30096851</v>
          </cell>
          <cell r="O625">
            <v>98020339</v>
          </cell>
          <cell r="P625">
            <v>39569138</v>
          </cell>
          <cell r="Q625">
            <v>31441888</v>
          </cell>
          <cell r="S625">
            <v>71011026</v>
          </cell>
          <cell r="W625">
            <v>0</v>
          </cell>
          <cell r="X625">
            <v>294683592</v>
          </cell>
          <cell r="AA625">
            <v>0</v>
          </cell>
          <cell r="AB625">
            <v>294683592</v>
          </cell>
          <cell r="AE625">
            <v>536</v>
          </cell>
          <cell r="AF625">
            <v>0</v>
          </cell>
          <cell r="AG625" t="str">
            <v>FONDO DE FOMENTO MUNICIPAL</v>
          </cell>
          <cell r="AH625">
            <v>31441888</v>
          </cell>
          <cell r="AI625">
            <v>294683592</v>
          </cell>
        </row>
        <row r="626">
          <cell r="A626">
            <v>53700</v>
          </cell>
          <cell r="B626">
            <v>81107</v>
          </cell>
          <cell r="C626" t="str">
            <v>42111-1-007</v>
          </cell>
          <cell r="D626">
            <v>53700</v>
          </cell>
          <cell r="E626">
            <v>537</v>
          </cell>
          <cell r="F626">
            <v>0</v>
          </cell>
          <cell r="G626" t="str">
            <v>FONDO DE FOMENTO AÑOS ANTERIORES</v>
          </cell>
          <cell r="H626">
            <v>0</v>
          </cell>
          <cell r="I626">
            <v>14408620</v>
          </cell>
          <cell r="J626">
            <v>0</v>
          </cell>
          <cell r="K626">
            <v>14408620</v>
          </cell>
          <cell r="L626">
            <v>0</v>
          </cell>
          <cell r="M626">
            <v>-335491</v>
          </cell>
          <cell r="N626">
            <v>0</v>
          </cell>
          <cell r="O626">
            <v>-335491</v>
          </cell>
          <cell r="P626">
            <v>0</v>
          </cell>
          <cell r="Q626">
            <v>0</v>
          </cell>
          <cell r="S626">
            <v>0</v>
          </cell>
          <cell r="W626">
            <v>0</v>
          </cell>
          <cell r="X626">
            <v>14073129</v>
          </cell>
          <cell r="AA626">
            <v>0</v>
          </cell>
          <cell r="AB626">
            <v>14073129</v>
          </cell>
          <cell r="AE626">
            <v>537</v>
          </cell>
          <cell r="AF626">
            <v>0</v>
          </cell>
          <cell r="AG626" t="str">
            <v>FONDO DE FOMENTO AÑOS ANTERIORES</v>
          </cell>
          <cell r="AH626">
            <v>0</v>
          </cell>
          <cell r="AI626">
            <v>14073129</v>
          </cell>
        </row>
        <row r="627">
          <cell r="A627">
            <v>53800</v>
          </cell>
          <cell r="B627" t="e">
            <v>#N/A</v>
          </cell>
          <cell r="C627" t="e">
            <v>#N/A</v>
          </cell>
          <cell r="D627">
            <v>53800</v>
          </cell>
          <cell r="E627">
            <v>538</v>
          </cell>
          <cell r="F627">
            <v>0</v>
          </cell>
          <cell r="G627" t="str">
            <v>I.S.A.N. PAGOS PROVISIONALES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W627">
            <v>0</v>
          </cell>
          <cell r="X627">
            <v>0</v>
          </cell>
          <cell r="AA627">
            <v>0</v>
          </cell>
          <cell r="AB627">
            <v>0</v>
          </cell>
          <cell r="AE627">
            <v>538</v>
          </cell>
          <cell r="AF627">
            <v>0</v>
          </cell>
          <cell r="AG627" t="str">
            <v>I.S.A.N. PAGOS PROVISIONALES</v>
          </cell>
          <cell r="AH627">
            <v>0</v>
          </cell>
          <cell r="AI627">
            <v>0</v>
          </cell>
        </row>
        <row r="628">
          <cell r="A628">
            <v>53802</v>
          </cell>
          <cell r="B628">
            <v>61116</v>
          </cell>
          <cell r="C628" t="str">
            <v>41611-2-015</v>
          </cell>
          <cell r="D628">
            <v>53802</v>
          </cell>
          <cell r="E628">
            <v>538</v>
          </cell>
          <cell r="F628">
            <v>2</v>
          </cell>
          <cell r="G628" t="str">
            <v>RECARGOS DE I.S.A.N.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3408</v>
          </cell>
          <cell r="M628">
            <v>0</v>
          </cell>
          <cell r="N628">
            <v>0</v>
          </cell>
          <cell r="O628">
            <v>3408</v>
          </cell>
          <cell r="P628">
            <v>0</v>
          </cell>
          <cell r="Q628">
            <v>0</v>
          </cell>
          <cell r="S628">
            <v>0</v>
          </cell>
          <cell r="W628">
            <v>0</v>
          </cell>
          <cell r="X628">
            <v>3408</v>
          </cell>
          <cell r="AA628">
            <v>0</v>
          </cell>
          <cell r="AB628">
            <v>3408</v>
          </cell>
          <cell r="AE628">
            <v>538</v>
          </cell>
          <cell r="AF628">
            <v>2</v>
          </cell>
          <cell r="AG628" t="str">
            <v>RECARGOS DE I.S.A.N.</v>
          </cell>
          <cell r="AH628">
            <v>0</v>
          </cell>
          <cell r="AI628">
            <v>3408</v>
          </cell>
        </row>
        <row r="629">
          <cell r="A629">
            <v>53803</v>
          </cell>
          <cell r="B629">
            <v>61114</v>
          </cell>
          <cell r="C629" t="str">
            <v>41611-2-013</v>
          </cell>
          <cell r="D629">
            <v>53803</v>
          </cell>
          <cell r="E629">
            <v>538</v>
          </cell>
          <cell r="F629">
            <v>3</v>
          </cell>
          <cell r="G629" t="str">
            <v>SANCIONES ISAN</v>
          </cell>
          <cell r="H629">
            <v>0</v>
          </cell>
          <cell r="I629">
            <v>0</v>
          </cell>
          <cell r="J629">
            <v>8820</v>
          </cell>
          <cell r="K629">
            <v>8820</v>
          </cell>
          <cell r="L629">
            <v>4900</v>
          </cell>
          <cell r="M629">
            <v>3920</v>
          </cell>
          <cell r="N629">
            <v>17640</v>
          </cell>
          <cell r="O629">
            <v>26460</v>
          </cell>
          <cell r="P629">
            <v>0</v>
          </cell>
          <cell r="Q629">
            <v>1960</v>
          </cell>
          <cell r="S629">
            <v>1960</v>
          </cell>
          <cell r="W629">
            <v>0</v>
          </cell>
          <cell r="X629">
            <v>37240</v>
          </cell>
          <cell r="AA629">
            <v>0</v>
          </cell>
          <cell r="AB629">
            <v>37240</v>
          </cell>
          <cell r="AE629">
            <v>538</v>
          </cell>
          <cell r="AF629">
            <v>3</v>
          </cell>
          <cell r="AG629" t="str">
            <v>SANCIONES ISAN</v>
          </cell>
          <cell r="AH629">
            <v>1960</v>
          </cell>
          <cell r="AI629">
            <v>37240</v>
          </cell>
        </row>
        <row r="630">
          <cell r="A630">
            <v>53809</v>
          </cell>
          <cell r="B630">
            <v>61101</v>
          </cell>
          <cell r="C630" t="str">
            <v>41611-2-001</v>
          </cell>
          <cell r="D630">
            <v>53809</v>
          </cell>
          <cell r="E630">
            <v>538</v>
          </cell>
          <cell r="F630">
            <v>9</v>
          </cell>
          <cell r="G630" t="str">
            <v>I.S.A.N. PAGOS PROVISIONALES</v>
          </cell>
          <cell r="H630">
            <v>6756927</v>
          </cell>
          <cell r="I630">
            <v>21428883.809999999</v>
          </cell>
          <cell r="J630">
            <v>23493718</v>
          </cell>
          <cell r="K630">
            <v>51679528.810000002</v>
          </cell>
          <cell r="L630">
            <v>28495891</v>
          </cell>
          <cell r="M630">
            <v>21781438</v>
          </cell>
          <cell r="N630">
            <v>29987294</v>
          </cell>
          <cell r="O630">
            <v>80264623</v>
          </cell>
          <cell r="P630">
            <v>25987829.280000001</v>
          </cell>
          <cell r="Q630">
            <v>26539054</v>
          </cell>
          <cell r="S630">
            <v>52526883.280000001</v>
          </cell>
          <cell r="W630">
            <v>0</v>
          </cell>
          <cell r="X630">
            <v>184471035.09</v>
          </cell>
          <cell r="AA630">
            <v>0</v>
          </cell>
          <cell r="AB630">
            <v>184471035.09</v>
          </cell>
          <cell r="AE630">
            <v>538</v>
          </cell>
          <cell r="AF630">
            <v>9</v>
          </cell>
          <cell r="AG630" t="str">
            <v>I.S.A.N. PAGOS PROVISIONALES</v>
          </cell>
          <cell r="AH630">
            <v>26539054</v>
          </cell>
          <cell r="AI630">
            <v>184471035.09</v>
          </cell>
        </row>
        <row r="631">
          <cell r="A631">
            <v>53810</v>
          </cell>
          <cell r="B631">
            <v>61105</v>
          </cell>
          <cell r="C631" t="str">
            <v>41611-2-005</v>
          </cell>
          <cell r="D631">
            <v>53810</v>
          </cell>
          <cell r="E631">
            <v>538</v>
          </cell>
          <cell r="F631">
            <v>10</v>
          </cell>
          <cell r="G631" t="str">
            <v>ACTUALIZACION DE I.S.A.N.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948</v>
          </cell>
          <cell r="M631">
            <v>0</v>
          </cell>
          <cell r="N631">
            <v>0</v>
          </cell>
          <cell r="O631">
            <v>948</v>
          </cell>
          <cell r="P631">
            <v>0</v>
          </cell>
          <cell r="Q631">
            <v>0</v>
          </cell>
          <cell r="S631">
            <v>0</v>
          </cell>
          <cell r="W631">
            <v>0</v>
          </cell>
          <cell r="X631">
            <v>948</v>
          </cell>
          <cell r="AA631">
            <v>0</v>
          </cell>
          <cell r="AB631">
            <v>948</v>
          </cell>
          <cell r="AE631">
            <v>538</v>
          </cell>
          <cell r="AF631">
            <v>10</v>
          </cell>
          <cell r="AG631" t="str">
            <v>ACTUALIZACION DE I.S.A.N.</v>
          </cell>
          <cell r="AH631">
            <v>0</v>
          </cell>
          <cell r="AI631">
            <v>948</v>
          </cell>
        </row>
        <row r="632">
          <cell r="A632">
            <v>53811</v>
          </cell>
          <cell r="B632">
            <v>61102</v>
          </cell>
          <cell r="C632" t="str">
            <v>41611-2-003</v>
          </cell>
          <cell r="D632">
            <v>53811</v>
          </cell>
          <cell r="E632">
            <v>538</v>
          </cell>
          <cell r="F632">
            <v>11</v>
          </cell>
          <cell r="G632" t="str">
            <v>FONDO DE COMPENSACION DEL I.S.A.N.</v>
          </cell>
          <cell r="H632">
            <v>11508566</v>
          </cell>
          <cell r="I632">
            <v>11508566</v>
          </cell>
          <cell r="J632">
            <v>11508566</v>
          </cell>
          <cell r="K632">
            <v>34525698</v>
          </cell>
          <cell r="L632">
            <v>11508566</v>
          </cell>
          <cell r="M632">
            <v>11508566</v>
          </cell>
          <cell r="N632">
            <v>11508566</v>
          </cell>
          <cell r="O632">
            <v>34525698</v>
          </cell>
          <cell r="P632">
            <v>11508566</v>
          </cell>
          <cell r="Q632">
            <v>11508566</v>
          </cell>
          <cell r="S632">
            <v>23017132</v>
          </cell>
          <cell r="W632">
            <v>0</v>
          </cell>
          <cell r="X632">
            <v>92068528</v>
          </cell>
          <cell r="AA632">
            <v>0</v>
          </cell>
          <cell r="AB632">
            <v>92068528</v>
          </cell>
          <cell r="AE632">
            <v>538</v>
          </cell>
          <cell r="AF632">
            <v>11</v>
          </cell>
          <cell r="AG632" t="str">
            <v>FONDO DE COMPENSACION DEL I.S.A.N.</v>
          </cell>
          <cell r="AH632">
            <v>11508566</v>
          </cell>
          <cell r="AI632">
            <v>92068528</v>
          </cell>
        </row>
        <row r="633">
          <cell r="A633">
            <v>53812</v>
          </cell>
          <cell r="B633">
            <v>61111</v>
          </cell>
          <cell r="C633" t="str">
            <v>41611-2-011</v>
          </cell>
          <cell r="D633">
            <v>53812</v>
          </cell>
          <cell r="E633">
            <v>538</v>
          </cell>
          <cell r="F633">
            <v>12</v>
          </cell>
          <cell r="G633" t="str">
            <v>MULTAS POR AUTOCORRECCION I.S.A.N.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W633">
            <v>0</v>
          </cell>
          <cell r="X633">
            <v>0</v>
          </cell>
          <cell r="AA633">
            <v>0</v>
          </cell>
          <cell r="AB633">
            <v>0</v>
          </cell>
          <cell r="AE633">
            <v>538</v>
          </cell>
          <cell r="AF633">
            <v>12</v>
          </cell>
          <cell r="AG633" t="str">
            <v>MULTAS POR AUTOCORRECCION I.S.A.N.</v>
          </cell>
          <cell r="AH633">
            <v>0</v>
          </cell>
          <cell r="AI633">
            <v>0</v>
          </cell>
        </row>
        <row r="634">
          <cell r="A634">
            <v>53813</v>
          </cell>
          <cell r="B634">
            <v>61122</v>
          </cell>
          <cell r="C634">
            <v>0</v>
          </cell>
          <cell r="D634">
            <v>53813</v>
          </cell>
          <cell r="E634">
            <v>538</v>
          </cell>
          <cell r="F634">
            <v>13</v>
          </cell>
          <cell r="G634" t="str">
            <v>INCENTIVOS POR ISAN REZAGO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W634">
            <v>0</v>
          </cell>
          <cell r="X634">
            <v>0</v>
          </cell>
          <cell r="AA634">
            <v>0</v>
          </cell>
          <cell r="AB634">
            <v>0</v>
          </cell>
          <cell r="AE634">
            <v>538</v>
          </cell>
          <cell r="AF634">
            <v>13</v>
          </cell>
          <cell r="AG634" t="str">
            <v>INCENTIVOS POR ISAN REZAGO</v>
          </cell>
          <cell r="AH634">
            <v>0</v>
          </cell>
          <cell r="AI634">
            <v>0</v>
          </cell>
        </row>
        <row r="635">
          <cell r="A635">
            <v>53814</v>
          </cell>
          <cell r="B635">
            <v>61113</v>
          </cell>
          <cell r="C635" t="str">
            <v>41611-2-016</v>
          </cell>
          <cell r="D635">
            <v>53814</v>
          </cell>
          <cell r="E635">
            <v>538</v>
          </cell>
          <cell r="F635">
            <v>14</v>
          </cell>
          <cell r="G635" t="str">
            <v>RECARGOS ISAN REZAGO</v>
          </cell>
          <cell r="H635">
            <v>6306</v>
          </cell>
          <cell r="I635">
            <v>34105</v>
          </cell>
          <cell r="J635">
            <v>125305</v>
          </cell>
          <cell r="K635">
            <v>165716</v>
          </cell>
          <cell r="L635">
            <v>5410</v>
          </cell>
          <cell r="M635">
            <v>3793</v>
          </cell>
          <cell r="N635">
            <v>8569</v>
          </cell>
          <cell r="O635">
            <v>17772</v>
          </cell>
          <cell r="P635">
            <v>4187</v>
          </cell>
          <cell r="Q635">
            <v>10397</v>
          </cell>
          <cell r="S635">
            <v>14584</v>
          </cell>
          <cell r="W635">
            <v>0</v>
          </cell>
          <cell r="X635">
            <v>198072</v>
          </cell>
          <cell r="AA635">
            <v>0</v>
          </cell>
          <cell r="AB635">
            <v>198072</v>
          </cell>
          <cell r="AE635">
            <v>538</v>
          </cell>
          <cell r="AF635">
            <v>14</v>
          </cell>
          <cell r="AG635" t="str">
            <v>RECARGOS ISAN REZAGO</v>
          </cell>
          <cell r="AH635">
            <v>10397</v>
          </cell>
          <cell r="AI635">
            <v>198072</v>
          </cell>
        </row>
        <row r="636">
          <cell r="A636">
            <v>53815</v>
          </cell>
          <cell r="B636">
            <v>61115</v>
          </cell>
          <cell r="C636" t="str">
            <v>41611-2-014</v>
          </cell>
          <cell r="D636">
            <v>53815</v>
          </cell>
          <cell r="E636">
            <v>538</v>
          </cell>
          <cell r="F636">
            <v>15</v>
          </cell>
          <cell r="G636" t="str">
            <v>SANCIONES ISAN REZAGO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W636">
            <v>0</v>
          </cell>
          <cell r="X636">
            <v>0</v>
          </cell>
          <cell r="AA636">
            <v>0</v>
          </cell>
          <cell r="AB636">
            <v>0</v>
          </cell>
          <cell r="AE636">
            <v>538</v>
          </cell>
          <cell r="AF636">
            <v>15</v>
          </cell>
          <cell r="AG636" t="str">
            <v>SANCIONES ISAN REZAGO</v>
          </cell>
          <cell r="AH636">
            <v>0</v>
          </cell>
          <cell r="AI636">
            <v>0</v>
          </cell>
        </row>
        <row r="637">
          <cell r="A637">
            <v>53816</v>
          </cell>
          <cell r="B637">
            <v>61103</v>
          </cell>
          <cell r="C637" t="str">
            <v>41611-2-002</v>
          </cell>
          <cell r="D637">
            <v>53816</v>
          </cell>
          <cell r="E637">
            <v>538</v>
          </cell>
          <cell r="F637">
            <v>16</v>
          </cell>
          <cell r="G637" t="str">
            <v>ISAN PAGOS PROVISIONALES REZAGO</v>
          </cell>
          <cell r="H637">
            <v>249033</v>
          </cell>
          <cell r="I637">
            <v>176452</v>
          </cell>
          <cell r="J637">
            <v>410133</v>
          </cell>
          <cell r="K637">
            <v>835618</v>
          </cell>
          <cell r="L637">
            <v>224709</v>
          </cell>
          <cell r="M637">
            <v>526736</v>
          </cell>
          <cell r="N637">
            <v>549179</v>
          </cell>
          <cell r="O637">
            <v>1300624</v>
          </cell>
          <cell r="P637">
            <v>305115</v>
          </cell>
          <cell r="Q637">
            <v>876184</v>
          </cell>
          <cell r="S637">
            <v>1181299</v>
          </cell>
          <cell r="W637">
            <v>0</v>
          </cell>
          <cell r="X637">
            <v>3317541</v>
          </cell>
          <cell r="AA637">
            <v>0</v>
          </cell>
          <cell r="AB637">
            <v>3317541</v>
          </cell>
          <cell r="AE637">
            <v>538</v>
          </cell>
          <cell r="AF637">
            <v>16</v>
          </cell>
          <cell r="AG637" t="str">
            <v>ISAN PAGOS PROVISIONALES REZAGO</v>
          </cell>
          <cell r="AH637">
            <v>876184</v>
          </cell>
          <cell r="AI637">
            <v>3317541</v>
          </cell>
        </row>
        <row r="638">
          <cell r="A638">
            <v>53817</v>
          </cell>
          <cell r="B638">
            <v>61106</v>
          </cell>
          <cell r="C638" t="str">
            <v>41611-2-006</v>
          </cell>
          <cell r="D638">
            <v>53817</v>
          </cell>
          <cell r="E638">
            <v>538</v>
          </cell>
          <cell r="F638">
            <v>17</v>
          </cell>
          <cell r="G638" t="str">
            <v>ACTUALIZACION DE ISAN REZAGO</v>
          </cell>
          <cell r="H638">
            <v>2545</v>
          </cell>
          <cell r="I638">
            <v>9306</v>
          </cell>
          <cell r="J638">
            <v>40457</v>
          </cell>
          <cell r="K638">
            <v>52308</v>
          </cell>
          <cell r="L638">
            <v>2126</v>
          </cell>
          <cell r="M638">
            <v>856</v>
          </cell>
          <cell r="N638">
            <v>510</v>
          </cell>
          <cell r="O638">
            <v>3492</v>
          </cell>
          <cell r="P638">
            <v>15</v>
          </cell>
          <cell r="Q638">
            <v>441</v>
          </cell>
          <cell r="S638">
            <v>456</v>
          </cell>
          <cell r="W638">
            <v>0</v>
          </cell>
          <cell r="X638">
            <v>56256</v>
          </cell>
          <cell r="AA638">
            <v>0</v>
          </cell>
          <cell r="AB638">
            <v>56256</v>
          </cell>
          <cell r="AE638">
            <v>538</v>
          </cell>
          <cell r="AF638">
            <v>17</v>
          </cell>
          <cell r="AG638" t="str">
            <v>ACTUALIZACION DE ISAN REZAGO</v>
          </cell>
          <cell r="AH638">
            <v>441</v>
          </cell>
          <cell r="AI638">
            <v>56256</v>
          </cell>
        </row>
        <row r="639">
          <cell r="A639">
            <v>53818</v>
          </cell>
          <cell r="B639">
            <v>61112</v>
          </cell>
          <cell r="C639" t="str">
            <v>41611-2-012</v>
          </cell>
          <cell r="D639">
            <v>53818</v>
          </cell>
          <cell r="E639">
            <v>538</v>
          </cell>
          <cell r="F639">
            <v>18</v>
          </cell>
          <cell r="G639" t="str">
            <v>MULTAS POR AUTOCORRECION ISAN REZAGO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W639">
            <v>0</v>
          </cell>
          <cell r="X639">
            <v>0</v>
          </cell>
          <cell r="AA639">
            <v>0</v>
          </cell>
          <cell r="AB639">
            <v>0</v>
          </cell>
          <cell r="AE639">
            <v>538</v>
          </cell>
          <cell r="AF639">
            <v>18</v>
          </cell>
          <cell r="AG639" t="str">
            <v>MULTAS POR AUTOCORRECION ISAN REZAGO</v>
          </cell>
          <cell r="AH639">
            <v>0</v>
          </cell>
          <cell r="AI639">
            <v>0</v>
          </cell>
        </row>
        <row r="640">
          <cell r="A640">
            <v>53819</v>
          </cell>
          <cell r="B640">
            <v>61104</v>
          </cell>
          <cell r="C640" t="str">
            <v>41611-2-004</v>
          </cell>
          <cell r="D640">
            <v>53819</v>
          </cell>
          <cell r="E640">
            <v>538</v>
          </cell>
          <cell r="F640">
            <v>19</v>
          </cell>
          <cell r="G640" t="str">
            <v>FONDO DE COMPENSACION DEL ISAN REZAGO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W640">
            <v>0</v>
          </cell>
          <cell r="X640">
            <v>0</v>
          </cell>
          <cell r="AA640">
            <v>0</v>
          </cell>
          <cell r="AB640">
            <v>0</v>
          </cell>
          <cell r="AE640">
            <v>538</v>
          </cell>
          <cell r="AF640">
            <v>19</v>
          </cell>
          <cell r="AG640" t="str">
            <v>FONDO DE COMPENSACION DEL ISAN REZAGO</v>
          </cell>
          <cell r="AH640">
            <v>0</v>
          </cell>
          <cell r="AI640">
            <v>0</v>
          </cell>
        </row>
        <row r="641">
          <cell r="A641">
            <v>53901</v>
          </cell>
          <cell r="B641">
            <v>61107</v>
          </cell>
          <cell r="C641" t="str">
            <v>41611-2-007</v>
          </cell>
          <cell r="D641">
            <v>53901</v>
          </cell>
          <cell r="E641">
            <v>539</v>
          </cell>
          <cell r="F641">
            <v>1</v>
          </cell>
          <cell r="G641" t="str">
            <v>DEVOLUCION IMP. SOBRE AUTOMOVILES NUEVOS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W641">
            <v>0</v>
          </cell>
          <cell r="X641">
            <v>0</v>
          </cell>
          <cell r="AA641">
            <v>0</v>
          </cell>
          <cell r="AB641">
            <v>0</v>
          </cell>
          <cell r="AE641">
            <v>539</v>
          </cell>
          <cell r="AF641">
            <v>1</v>
          </cell>
          <cell r="AG641" t="str">
            <v>DEVOLUCION IMP. SOBRE AUTOMOVILES NUEVOS</v>
          </cell>
          <cell r="AH641">
            <v>0</v>
          </cell>
          <cell r="AI641">
            <v>0</v>
          </cell>
        </row>
        <row r="642">
          <cell r="A642">
            <v>53902</v>
          </cell>
          <cell r="B642">
            <v>61109</v>
          </cell>
          <cell r="C642" t="str">
            <v>41611-2-009</v>
          </cell>
          <cell r="D642">
            <v>53902</v>
          </cell>
          <cell r="E642">
            <v>539</v>
          </cell>
          <cell r="F642">
            <v>2</v>
          </cell>
          <cell r="G642" t="str">
            <v>ACT.E INT'S.POR DEV.IMP.S/AUTOMOV.NVOS.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W642">
            <v>0</v>
          </cell>
          <cell r="X642">
            <v>0</v>
          </cell>
          <cell r="AA642">
            <v>0</v>
          </cell>
          <cell r="AB642">
            <v>0</v>
          </cell>
          <cell r="AE642">
            <v>539</v>
          </cell>
          <cell r="AF642">
            <v>2</v>
          </cell>
          <cell r="AG642" t="str">
            <v>ACT.E INT'S.POR DEV.IMP.S/AUTOMOV.NVOS.</v>
          </cell>
          <cell r="AH642">
            <v>0</v>
          </cell>
          <cell r="AI642">
            <v>0</v>
          </cell>
        </row>
        <row r="643">
          <cell r="A643">
            <v>53903</v>
          </cell>
          <cell r="B643">
            <v>61108</v>
          </cell>
          <cell r="C643" t="str">
            <v>41611-2-008</v>
          </cell>
          <cell r="D643">
            <v>53903</v>
          </cell>
          <cell r="E643">
            <v>539</v>
          </cell>
          <cell r="F643">
            <v>3</v>
          </cell>
          <cell r="G643" t="str">
            <v>DEV.IMP.S/AUTOMOVILES NUEVOS REZAGO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W643">
            <v>0</v>
          </cell>
          <cell r="X643">
            <v>0</v>
          </cell>
          <cell r="AA643">
            <v>0</v>
          </cell>
          <cell r="AB643">
            <v>0</v>
          </cell>
          <cell r="AE643">
            <v>539</v>
          </cell>
          <cell r="AF643">
            <v>3</v>
          </cell>
          <cell r="AG643" t="str">
            <v>DEV.IMP.S/AUTOMOVILES NUEVOS REZAGO</v>
          </cell>
          <cell r="AH643">
            <v>0</v>
          </cell>
          <cell r="AI643">
            <v>0</v>
          </cell>
        </row>
        <row r="644">
          <cell r="A644">
            <v>53904</v>
          </cell>
          <cell r="B644">
            <v>61110</v>
          </cell>
          <cell r="C644" t="str">
            <v>41611-2-010</v>
          </cell>
          <cell r="D644">
            <v>53904</v>
          </cell>
          <cell r="E644">
            <v>539</v>
          </cell>
          <cell r="F644">
            <v>4</v>
          </cell>
          <cell r="G644" t="str">
            <v>ACT.E INT'S POR DEV.ISAN REZAGO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W644">
            <v>0</v>
          </cell>
          <cell r="X644">
            <v>0</v>
          </cell>
          <cell r="AA644">
            <v>0</v>
          </cell>
          <cell r="AB644">
            <v>0</v>
          </cell>
          <cell r="AE644">
            <v>539</v>
          </cell>
          <cell r="AF644">
            <v>4</v>
          </cell>
          <cell r="AG644" t="str">
            <v>ACT.E INT'S POR DEV.ISAN REZAGO</v>
          </cell>
          <cell r="AH644">
            <v>0</v>
          </cell>
          <cell r="AI644">
            <v>0</v>
          </cell>
        </row>
        <row r="645">
          <cell r="A645">
            <v>55804</v>
          </cell>
          <cell r="B645">
            <v>61203</v>
          </cell>
          <cell r="C645" t="str">
            <v>41611-3-003</v>
          </cell>
          <cell r="D645">
            <v>55804</v>
          </cell>
          <cell r="E645">
            <v>558</v>
          </cell>
          <cell r="F645">
            <v>4</v>
          </cell>
          <cell r="G645" t="str">
            <v>IMP.S/TENENCIA O USO DE VEHICULOS REZAGO</v>
          </cell>
          <cell r="H645">
            <v>9953868.8000000007</v>
          </cell>
          <cell r="I645">
            <v>10711886.41</v>
          </cell>
          <cell r="J645">
            <v>8628886.1400000006</v>
          </cell>
          <cell r="K645">
            <v>29294641.350000001</v>
          </cell>
          <cell r="L645">
            <v>7376307.3799999999</v>
          </cell>
          <cell r="M645">
            <v>7705479.6299999999</v>
          </cell>
          <cell r="N645">
            <v>5540477.5199999996</v>
          </cell>
          <cell r="O645">
            <v>20622264.530000001</v>
          </cell>
          <cell r="P645">
            <v>5482958.4000000004</v>
          </cell>
          <cell r="Q645">
            <v>5017612.7</v>
          </cell>
          <cell r="S645">
            <v>10500571.100000001</v>
          </cell>
          <cell r="W645">
            <v>0</v>
          </cell>
          <cell r="X645">
            <v>60417476.980000004</v>
          </cell>
          <cell r="AA645">
            <v>0</v>
          </cell>
          <cell r="AB645">
            <v>60417476.979999997</v>
          </cell>
          <cell r="AE645">
            <v>558</v>
          </cell>
          <cell r="AF645">
            <v>4</v>
          </cell>
          <cell r="AG645" t="str">
            <v>IMP.S/TENENCIA O USO DE VEHICULOS REZAGO</v>
          </cell>
          <cell r="AH645">
            <v>5017612.7</v>
          </cell>
          <cell r="AI645">
            <v>60417476.979999997</v>
          </cell>
        </row>
        <row r="646">
          <cell r="A646">
            <v>55805</v>
          </cell>
          <cell r="B646">
            <v>61204</v>
          </cell>
          <cell r="C646" t="str">
            <v>41611-3-004</v>
          </cell>
          <cell r="D646">
            <v>55805</v>
          </cell>
          <cell r="E646">
            <v>558</v>
          </cell>
          <cell r="F646">
            <v>5</v>
          </cell>
          <cell r="G646" t="str">
            <v>IMP.S/TENENCIA MOTOCICLETAS REZAGO</v>
          </cell>
          <cell r="H646">
            <v>81360</v>
          </cell>
          <cell r="I646">
            <v>215651</v>
          </cell>
          <cell r="J646">
            <v>222263</v>
          </cell>
          <cell r="K646">
            <v>519274</v>
          </cell>
          <cell r="L646">
            <v>183278.84</v>
          </cell>
          <cell r="M646">
            <v>160013</v>
          </cell>
          <cell r="N646">
            <v>114697</v>
          </cell>
          <cell r="O646">
            <v>457988.83999999997</v>
          </cell>
          <cell r="P646">
            <v>97954</v>
          </cell>
          <cell r="Q646">
            <v>98784.36</v>
          </cell>
          <cell r="S646">
            <v>196738.36</v>
          </cell>
          <cell r="W646">
            <v>0</v>
          </cell>
          <cell r="X646">
            <v>1174001.2</v>
          </cell>
          <cell r="AA646">
            <v>0</v>
          </cell>
          <cell r="AB646">
            <v>1174001.2</v>
          </cell>
          <cell r="AE646">
            <v>558</v>
          </cell>
          <cell r="AF646">
            <v>5</v>
          </cell>
          <cell r="AG646" t="str">
            <v>IMP.S/TENENCIA MOTOCICLETAS REZAGO</v>
          </cell>
          <cell r="AH646">
            <v>98784.36</v>
          </cell>
          <cell r="AI646">
            <v>1174001.2</v>
          </cell>
        </row>
        <row r="647">
          <cell r="A647">
            <v>55903</v>
          </cell>
          <cell r="B647">
            <v>61217</v>
          </cell>
          <cell r="C647" t="str">
            <v>41611-3-017</v>
          </cell>
          <cell r="D647">
            <v>55903</v>
          </cell>
          <cell r="E647">
            <v>559</v>
          </cell>
          <cell r="F647">
            <v>3</v>
          </cell>
          <cell r="G647" t="str">
            <v>REC.Y ACT.DE IMP.S/TEN.O USO REZAGO</v>
          </cell>
          <cell r="H647">
            <v>2838558.66</v>
          </cell>
          <cell r="I647">
            <v>4066154.03</v>
          </cell>
          <cell r="J647">
            <v>3542064.63</v>
          </cell>
          <cell r="K647">
            <v>10446777.32</v>
          </cell>
          <cell r="L647">
            <v>3255555.71</v>
          </cell>
          <cell r="M647">
            <v>3036725.88</v>
          </cell>
          <cell r="N647">
            <v>2371132.67</v>
          </cell>
          <cell r="O647">
            <v>8663414.2599999998</v>
          </cell>
          <cell r="P647">
            <v>2461238.21</v>
          </cell>
          <cell r="Q647">
            <v>2303641.06</v>
          </cell>
          <cell r="S647">
            <v>4764879.2699999996</v>
          </cell>
          <cell r="W647">
            <v>0</v>
          </cell>
          <cell r="X647">
            <v>23875070.850000001</v>
          </cell>
          <cell r="AA647">
            <v>0</v>
          </cell>
          <cell r="AB647">
            <v>23875070.850000001</v>
          </cell>
          <cell r="AE647">
            <v>559</v>
          </cell>
          <cell r="AF647">
            <v>3</v>
          </cell>
          <cell r="AG647" t="str">
            <v>REC.Y ACT.DE IMP.S/TEN.O USO REZAGO</v>
          </cell>
          <cell r="AH647">
            <v>2303641.06</v>
          </cell>
          <cell r="AI647">
            <v>23875070.850000001</v>
          </cell>
        </row>
        <row r="648">
          <cell r="A648">
            <v>55904</v>
          </cell>
          <cell r="B648">
            <v>61218</v>
          </cell>
          <cell r="C648" t="str">
            <v>41611-3-018</v>
          </cell>
          <cell r="D648">
            <v>55904</v>
          </cell>
          <cell r="E648">
            <v>559</v>
          </cell>
          <cell r="F648">
            <v>4</v>
          </cell>
          <cell r="G648" t="str">
            <v>REC.Y ACT.DE IMP.S/TEN.MOTOCICLETA REZ.</v>
          </cell>
          <cell r="H648">
            <v>27029.49</v>
          </cell>
          <cell r="I648">
            <v>64451</v>
          </cell>
          <cell r="J648">
            <v>53382</v>
          </cell>
          <cell r="K648">
            <v>144862.49</v>
          </cell>
          <cell r="L648">
            <v>44167.7</v>
          </cell>
          <cell r="M648">
            <v>49686</v>
          </cell>
          <cell r="N648">
            <v>37146.6</v>
          </cell>
          <cell r="O648">
            <v>131000.29999999999</v>
          </cell>
          <cell r="P648">
            <v>33319</v>
          </cell>
          <cell r="Q648">
            <v>47236.22</v>
          </cell>
          <cell r="S648">
            <v>80555.22</v>
          </cell>
          <cell r="W648">
            <v>0</v>
          </cell>
          <cell r="X648">
            <v>356418.01</v>
          </cell>
          <cell r="AA648">
            <v>0</v>
          </cell>
          <cell r="AB648">
            <v>356418.01</v>
          </cell>
          <cell r="AE648">
            <v>559</v>
          </cell>
          <cell r="AF648">
            <v>4</v>
          </cell>
          <cell r="AG648" t="str">
            <v>REC.Y ACT.DE IMP.S/TEN.MOTOCICLETA REZ.</v>
          </cell>
          <cell r="AH648">
            <v>47236.22</v>
          </cell>
          <cell r="AI648">
            <v>356418.01</v>
          </cell>
        </row>
        <row r="649">
          <cell r="A649">
            <v>56103</v>
          </cell>
          <cell r="B649">
            <v>61207</v>
          </cell>
          <cell r="C649" t="str">
            <v>41611-3-007</v>
          </cell>
          <cell r="D649">
            <v>56103</v>
          </cell>
          <cell r="E649">
            <v>561</v>
          </cell>
          <cell r="F649">
            <v>3</v>
          </cell>
          <cell r="G649" t="str">
            <v>ACT.IMP.S/TENENCIA VEHICULOS REZAGO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W649">
            <v>0</v>
          </cell>
          <cell r="X649">
            <v>0</v>
          </cell>
          <cell r="AA649">
            <v>0</v>
          </cell>
          <cell r="AB649">
            <v>0</v>
          </cell>
          <cell r="AE649">
            <v>561</v>
          </cell>
          <cell r="AF649">
            <v>3</v>
          </cell>
          <cell r="AG649" t="str">
            <v>ACT.IMP.S/TENENCIA VEHICULOS REZAGO</v>
          </cell>
          <cell r="AH649">
            <v>0</v>
          </cell>
          <cell r="AI649">
            <v>0</v>
          </cell>
        </row>
        <row r="650">
          <cell r="A650">
            <v>56104</v>
          </cell>
          <cell r="B650">
            <v>61208</v>
          </cell>
          <cell r="C650" t="str">
            <v>41611-3-008</v>
          </cell>
          <cell r="D650">
            <v>56104</v>
          </cell>
          <cell r="E650">
            <v>561</v>
          </cell>
          <cell r="F650">
            <v>4</v>
          </cell>
          <cell r="G650" t="str">
            <v>ACT.IMP.S/TENENCIA MOTOCICLETAS REZAGO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W650">
            <v>0</v>
          </cell>
          <cell r="X650">
            <v>0</v>
          </cell>
          <cell r="AA650">
            <v>0</v>
          </cell>
          <cell r="AB650">
            <v>0</v>
          </cell>
          <cell r="AE650">
            <v>561</v>
          </cell>
          <cell r="AF650">
            <v>4</v>
          </cell>
          <cell r="AG650" t="str">
            <v>ACT.IMP.S/TENENCIA MOTOCICLETAS REZAGO</v>
          </cell>
          <cell r="AH650">
            <v>0</v>
          </cell>
          <cell r="AI650">
            <v>0</v>
          </cell>
        </row>
        <row r="651">
          <cell r="A651">
            <v>56202</v>
          </cell>
          <cell r="B651">
            <v>61222</v>
          </cell>
          <cell r="C651" t="str">
            <v>41611-3-022</v>
          </cell>
          <cell r="D651">
            <v>56201</v>
          </cell>
          <cell r="E651">
            <v>562</v>
          </cell>
          <cell r="F651">
            <v>2</v>
          </cell>
          <cell r="G651" t="str">
            <v>DESC S/ACC D IMP.S/TEN O USO VEH REZAGO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W651">
            <v>0</v>
          </cell>
          <cell r="X651">
            <v>0</v>
          </cell>
          <cell r="AA651">
            <v>0</v>
          </cell>
          <cell r="AB651">
            <v>0</v>
          </cell>
          <cell r="AE651">
            <v>562</v>
          </cell>
          <cell r="AF651">
            <v>2</v>
          </cell>
          <cell r="AG651" t="str">
            <v>DESC S/ACC D IMP.S/TEN O USO VEH REZAGO</v>
          </cell>
          <cell r="AH651">
            <v>0</v>
          </cell>
          <cell r="AI651">
            <v>0</v>
          </cell>
        </row>
        <row r="652">
          <cell r="A652">
            <v>57103</v>
          </cell>
          <cell r="B652">
            <v>61210</v>
          </cell>
          <cell r="C652" t="str">
            <v>41611-3-010</v>
          </cell>
          <cell r="D652">
            <v>57103</v>
          </cell>
          <cell r="E652">
            <v>571</v>
          </cell>
          <cell r="F652">
            <v>3</v>
          </cell>
          <cell r="G652" t="str">
            <v>DEVOLUCION IMP.S/TENENCIA REZAGO</v>
          </cell>
          <cell r="H652">
            <v>0</v>
          </cell>
          <cell r="I652">
            <v>0</v>
          </cell>
          <cell r="J652">
            <v>-58463.45</v>
          </cell>
          <cell r="K652">
            <v>-58463.45</v>
          </cell>
          <cell r="L652">
            <v>-1211.25</v>
          </cell>
          <cell r="M652">
            <v>-339705.7</v>
          </cell>
          <cell r="N652">
            <v>-96747.44</v>
          </cell>
          <cell r="O652">
            <v>-437664.39</v>
          </cell>
          <cell r="P652">
            <v>-85826.77</v>
          </cell>
          <cell r="Q652">
            <v>-2684</v>
          </cell>
          <cell r="S652">
            <v>-88510.77</v>
          </cell>
          <cell r="W652">
            <v>0</v>
          </cell>
          <cell r="X652">
            <v>-584638.61</v>
          </cell>
          <cell r="AA652">
            <v>0</v>
          </cell>
          <cell r="AB652">
            <v>-584638.61</v>
          </cell>
          <cell r="AE652">
            <v>571</v>
          </cell>
          <cell r="AF652">
            <v>3</v>
          </cell>
          <cell r="AG652" t="str">
            <v>DEVOLUCION IMP.S/TENENCIA REZAGO</v>
          </cell>
          <cell r="AH652">
            <v>-2684</v>
          </cell>
          <cell r="AI652">
            <v>-584638.61</v>
          </cell>
        </row>
        <row r="653">
          <cell r="A653">
            <v>57104</v>
          </cell>
          <cell r="B653">
            <v>61212</v>
          </cell>
          <cell r="C653" t="str">
            <v>41611-3-012</v>
          </cell>
          <cell r="D653">
            <v>57104</v>
          </cell>
          <cell r="E653">
            <v>571</v>
          </cell>
          <cell r="F653">
            <v>4</v>
          </cell>
          <cell r="G653" t="str">
            <v>ACT.E INTS.POR DEV.IMP.S/TENENCIA REZAGO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W653">
            <v>0</v>
          </cell>
          <cell r="X653">
            <v>0</v>
          </cell>
          <cell r="AA653">
            <v>0</v>
          </cell>
          <cell r="AB653">
            <v>0</v>
          </cell>
          <cell r="AE653">
            <v>571</v>
          </cell>
          <cell r="AF653">
            <v>4</v>
          </cell>
          <cell r="AG653" t="str">
            <v>ACT.E INTS.POR DEV.IMP.S/TENENCIA REZAGO</v>
          </cell>
          <cell r="AH653">
            <v>0</v>
          </cell>
          <cell r="AI653">
            <v>0</v>
          </cell>
        </row>
        <row r="654">
          <cell r="A654">
            <v>57200</v>
          </cell>
          <cell r="B654" t="e">
            <v>#N/A</v>
          </cell>
          <cell r="C654" t="e">
            <v>#N/A</v>
          </cell>
          <cell r="D654">
            <v>57200</v>
          </cell>
          <cell r="E654">
            <v>572</v>
          </cell>
          <cell r="F654">
            <v>0</v>
          </cell>
          <cell r="G654" t="str">
            <v>IEPS GASOLINA Y DIESEL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W654">
            <v>0</v>
          </cell>
          <cell r="X654">
            <v>0</v>
          </cell>
          <cell r="AA654">
            <v>0</v>
          </cell>
          <cell r="AB654">
            <v>0</v>
          </cell>
          <cell r="AE654">
            <v>572</v>
          </cell>
          <cell r="AF654">
            <v>0</v>
          </cell>
          <cell r="AG654" t="str">
            <v>IEPS GASOLINA Y DIESEL</v>
          </cell>
          <cell r="AH654">
            <v>0</v>
          </cell>
          <cell r="AI654">
            <v>0</v>
          </cell>
        </row>
        <row r="655">
          <cell r="A655">
            <v>57201</v>
          </cell>
          <cell r="B655">
            <v>61601</v>
          </cell>
          <cell r="C655" t="str">
            <v>41611-7-001</v>
          </cell>
          <cell r="D655">
            <v>57201</v>
          </cell>
          <cell r="E655">
            <v>572</v>
          </cell>
          <cell r="F655">
            <v>1</v>
          </cell>
          <cell r="G655" t="str">
            <v>IEPS GASOLINA 9/11</v>
          </cell>
          <cell r="H655">
            <v>68416410.269999996</v>
          </cell>
          <cell r="I655">
            <v>62726688</v>
          </cell>
          <cell r="J655">
            <v>62483690.450000003</v>
          </cell>
          <cell r="K655">
            <v>193626788.72</v>
          </cell>
          <cell r="L655">
            <v>74863235.459999993</v>
          </cell>
          <cell r="M655">
            <v>65393567.18</v>
          </cell>
          <cell r="N655">
            <v>73703857.090000004</v>
          </cell>
          <cell r="O655">
            <v>213960659.72999999</v>
          </cell>
          <cell r="P655">
            <v>73490119.359999999</v>
          </cell>
          <cell r="Q655">
            <v>67961200.909999996</v>
          </cell>
          <cell r="S655">
            <v>141451320.26999998</v>
          </cell>
          <cell r="W655">
            <v>0</v>
          </cell>
          <cell r="X655">
            <v>549038768.72000003</v>
          </cell>
          <cell r="AA655">
            <v>0</v>
          </cell>
          <cell r="AB655">
            <v>549038768.72000003</v>
          </cell>
          <cell r="AE655">
            <v>572</v>
          </cell>
          <cell r="AF655">
            <v>1</v>
          </cell>
          <cell r="AG655" t="str">
            <v>IEPS GASOLINA 9/11</v>
          </cell>
          <cell r="AH655">
            <v>67961200.909999996</v>
          </cell>
          <cell r="AI655">
            <v>549038768.72000003</v>
          </cell>
        </row>
        <row r="656">
          <cell r="A656">
            <v>57202</v>
          </cell>
          <cell r="B656">
            <v>61617</v>
          </cell>
          <cell r="C656" t="str">
            <v>41611-7-017</v>
          </cell>
          <cell r="D656">
            <v>57202</v>
          </cell>
          <cell r="E656">
            <v>572</v>
          </cell>
          <cell r="F656">
            <v>2</v>
          </cell>
          <cell r="G656" t="str">
            <v>RECARGOS IEPS GASOLINA 9/11</v>
          </cell>
          <cell r="H656">
            <v>240212.45</v>
          </cell>
          <cell r="I656">
            <v>742553.18</v>
          </cell>
          <cell r="J656">
            <v>713487.27</v>
          </cell>
          <cell r="K656">
            <v>1696252.9000000001</v>
          </cell>
          <cell r="L656">
            <v>115743.27</v>
          </cell>
          <cell r="M656">
            <v>344316.27</v>
          </cell>
          <cell r="N656">
            <v>1004393.45</v>
          </cell>
          <cell r="O656">
            <v>1464452.99</v>
          </cell>
          <cell r="P656">
            <v>1071372.27</v>
          </cell>
          <cell r="Q656">
            <v>671375.45</v>
          </cell>
          <cell r="S656">
            <v>1742747.72</v>
          </cell>
          <cell r="W656">
            <v>0</v>
          </cell>
          <cell r="X656">
            <v>4903453.6100000003</v>
          </cell>
          <cell r="AA656">
            <v>0</v>
          </cell>
          <cell r="AB656">
            <v>4903453.6100000003</v>
          </cell>
          <cell r="AE656">
            <v>572</v>
          </cell>
          <cell r="AF656">
            <v>2</v>
          </cell>
          <cell r="AG656" t="str">
            <v>RECARGOS IEPS GASOLINA 9/11</v>
          </cell>
          <cell r="AH656">
            <v>671375.45</v>
          </cell>
          <cell r="AI656">
            <v>4903453.6100000003</v>
          </cell>
        </row>
        <row r="657">
          <cell r="A657">
            <v>57203</v>
          </cell>
          <cell r="B657">
            <v>61605</v>
          </cell>
          <cell r="C657" t="str">
            <v>41611-7-003</v>
          </cell>
          <cell r="D657">
            <v>57203</v>
          </cell>
          <cell r="E657">
            <v>572</v>
          </cell>
          <cell r="F657">
            <v>3</v>
          </cell>
          <cell r="G657" t="str">
            <v>ACTUALIZACION IEPS GASOLINA 9/11</v>
          </cell>
          <cell r="H657">
            <v>76375.460000000006</v>
          </cell>
          <cell r="I657">
            <v>181403.56</v>
          </cell>
          <cell r="J657">
            <v>228754.33</v>
          </cell>
          <cell r="K657">
            <v>486533.35</v>
          </cell>
          <cell r="L657">
            <v>29516.92</v>
          </cell>
          <cell r="M657">
            <v>91244.86</v>
          </cell>
          <cell r="N657">
            <v>214445.68</v>
          </cell>
          <cell r="O657">
            <v>335207.45999999996</v>
          </cell>
          <cell r="P657">
            <v>244241.18</v>
          </cell>
          <cell r="Q657">
            <v>133691.76</v>
          </cell>
          <cell r="S657">
            <v>377932.94</v>
          </cell>
          <cell r="W657">
            <v>0</v>
          </cell>
          <cell r="X657">
            <v>1199673.75</v>
          </cell>
          <cell r="AA657">
            <v>0</v>
          </cell>
          <cell r="AB657">
            <v>1199673.75</v>
          </cell>
          <cell r="AE657">
            <v>572</v>
          </cell>
          <cell r="AF657">
            <v>3</v>
          </cell>
          <cell r="AG657" t="str">
            <v>ACTUALIZACION IEPS GASOLINA 9/11</v>
          </cell>
          <cell r="AH657">
            <v>133691.76</v>
          </cell>
          <cell r="AI657">
            <v>1199673.75</v>
          </cell>
        </row>
        <row r="658">
          <cell r="A658">
            <v>57204</v>
          </cell>
          <cell r="B658">
            <v>61613</v>
          </cell>
          <cell r="C658" t="str">
            <v>41611-7-013</v>
          </cell>
          <cell r="D658">
            <v>57204</v>
          </cell>
          <cell r="E658">
            <v>572</v>
          </cell>
          <cell r="F658">
            <v>4</v>
          </cell>
          <cell r="G658" t="str">
            <v>MULTAS POR COR FISCAL IEPS GASOLINA 9/11</v>
          </cell>
          <cell r="H658">
            <v>93495.27</v>
          </cell>
          <cell r="I658">
            <v>0</v>
          </cell>
          <cell r="J658">
            <v>100548</v>
          </cell>
          <cell r="K658">
            <v>194043.27000000002</v>
          </cell>
          <cell r="L658">
            <v>0</v>
          </cell>
          <cell r="M658">
            <v>108068.73</v>
          </cell>
          <cell r="N658">
            <v>130907.45</v>
          </cell>
          <cell r="O658">
            <v>238976.18</v>
          </cell>
          <cell r="P658">
            <v>78234.55</v>
          </cell>
          <cell r="Q658">
            <v>121330.64</v>
          </cell>
          <cell r="S658">
            <v>199565.19</v>
          </cell>
          <cell r="W658">
            <v>0</v>
          </cell>
          <cell r="X658">
            <v>632584.64</v>
          </cell>
          <cell r="AA658">
            <v>0</v>
          </cell>
          <cell r="AB658">
            <v>632584.64</v>
          </cell>
          <cell r="AE658">
            <v>572</v>
          </cell>
          <cell r="AF658">
            <v>4</v>
          </cell>
          <cell r="AG658" t="str">
            <v>MULTAS POR COR FISCAL IEPS GASOLINA 9/11</v>
          </cell>
          <cell r="AH658">
            <v>121330.64</v>
          </cell>
          <cell r="AI658">
            <v>632584.64</v>
          </cell>
        </row>
        <row r="659">
          <cell r="A659">
            <v>57205</v>
          </cell>
          <cell r="B659">
            <v>61621</v>
          </cell>
          <cell r="C659" t="str">
            <v>41611-7-021</v>
          </cell>
          <cell r="D659">
            <v>57205</v>
          </cell>
          <cell r="E659">
            <v>572</v>
          </cell>
          <cell r="F659">
            <v>5</v>
          </cell>
          <cell r="G659" t="str">
            <v>GASTOS DE EJECUCION IEPS 9/11</v>
          </cell>
          <cell r="H659">
            <v>5400</v>
          </cell>
          <cell r="I659">
            <v>1112.73</v>
          </cell>
          <cell r="J659">
            <v>278.18</v>
          </cell>
          <cell r="K659">
            <v>6790.91</v>
          </cell>
          <cell r="L659">
            <v>63425.46</v>
          </cell>
          <cell r="M659">
            <v>17525.45</v>
          </cell>
          <cell r="N659">
            <v>2503.64</v>
          </cell>
          <cell r="O659">
            <v>83454.55</v>
          </cell>
          <cell r="P659">
            <v>0</v>
          </cell>
          <cell r="Q659">
            <v>28652.73</v>
          </cell>
          <cell r="S659">
            <v>28652.73</v>
          </cell>
          <cell r="W659">
            <v>0</v>
          </cell>
          <cell r="X659">
            <v>118898.19</v>
          </cell>
          <cell r="AA659">
            <v>0</v>
          </cell>
          <cell r="AB659">
            <v>118898.19</v>
          </cell>
          <cell r="AE659">
            <v>572</v>
          </cell>
          <cell r="AF659">
            <v>5</v>
          </cell>
          <cell r="AG659" t="str">
            <v>GASTOS DE EJECUCION IEPS 9/11</v>
          </cell>
          <cell r="AH659">
            <v>28652.73</v>
          </cell>
          <cell r="AI659">
            <v>118898.19</v>
          </cell>
        </row>
        <row r="660">
          <cell r="A660">
            <v>57206</v>
          </cell>
          <cell r="B660">
            <v>61609</v>
          </cell>
          <cell r="C660" t="str">
            <v>41611-7-009</v>
          </cell>
          <cell r="D660">
            <v>57206</v>
          </cell>
          <cell r="E660">
            <v>572</v>
          </cell>
          <cell r="F660">
            <v>6</v>
          </cell>
          <cell r="G660" t="str">
            <v>MULTAS X INCUMPLIMIENTO A REQ.IEPS 9/11</v>
          </cell>
          <cell r="H660">
            <v>21354.55</v>
          </cell>
          <cell r="I660">
            <v>9621.82</v>
          </cell>
          <cell r="J660">
            <v>19243.64</v>
          </cell>
          <cell r="K660">
            <v>50220.009999999995</v>
          </cell>
          <cell r="L660">
            <v>137969.18</v>
          </cell>
          <cell r="M660">
            <v>43118.18</v>
          </cell>
          <cell r="N660">
            <v>45327.27</v>
          </cell>
          <cell r="O660">
            <v>226414.62999999998</v>
          </cell>
          <cell r="P660">
            <v>0</v>
          </cell>
          <cell r="Q660">
            <v>85719.27</v>
          </cell>
          <cell r="S660">
            <v>85719.27</v>
          </cell>
          <cell r="W660">
            <v>0</v>
          </cell>
          <cell r="X660">
            <v>362353.91</v>
          </cell>
          <cell r="AA660">
            <v>0</v>
          </cell>
          <cell r="AB660">
            <v>362353.91</v>
          </cell>
          <cell r="AE660">
            <v>572</v>
          </cell>
          <cell r="AF660">
            <v>6</v>
          </cell>
          <cell r="AG660" t="str">
            <v>MULTAS X INCUMPLIMIENTO A REQ.IEPS 9/11</v>
          </cell>
          <cell r="AH660">
            <v>85719.27</v>
          </cell>
          <cell r="AI660">
            <v>362353.91</v>
          </cell>
        </row>
        <row r="661">
          <cell r="A661">
            <v>57207</v>
          </cell>
          <cell r="B661">
            <v>61611</v>
          </cell>
          <cell r="C661" t="str">
            <v>41611-7-011</v>
          </cell>
          <cell r="D661">
            <v>57207</v>
          </cell>
          <cell r="E661">
            <v>572</v>
          </cell>
          <cell r="F661">
            <v>7</v>
          </cell>
          <cell r="G661" t="str">
            <v>MULTAS POR EXTEMPORANEIDAD IEPS 9/11</v>
          </cell>
          <cell r="H661">
            <v>2405.4499999999998</v>
          </cell>
          <cell r="I661">
            <v>4009.09</v>
          </cell>
          <cell r="J661">
            <v>42496.36</v>
          </cell>
          <cell r="K661">
            <v>48910.9</v>
          </cell>
          <cell r="L661">
            <v>71770.91</v>
          </cell>
          <cell r="M661">
            <v>7216.36</v>
          </cell>
          <cell r="N661">
            <v>2912.73</v>
          </cell>
          <cell r="O661">
            <v>81900</v>
          </cell>
          <cell r="P661">
            <v>0</v>
          </cell>
          <cell r="Q661">
            <v>52887.27</v>
          </cell>
          <cell r="S661">
            <v>52887.27</v>
          </cell>
          <cell r="W661">
            <v>0</v>
          </cell>
          <cell r="X661">
            <v>183698.16999999998</v>
          </cell>
          <cell r="AA661">
            <v>0</v>
          </cell>
          <cell r="AB661">
            <v>183698.17</v>
          </cell>
          <cell r="AE661">
            <v>572</v>
          </cell>
          <cell r="AF661">
            <v>7</v>
          </cell>
          <cell r="AG661" t="str">
            <v>MULTAS POR EXTEMPORANEIDAD IEPS 9/11</v>
          </cell>
          <cell r="AH661">
            <v>52887.27</v>
          </cell>
          <cell r="AI661">
            <v>183698.17</v>
          </cell>
        </row>
        <row r="662">
          <cell r="A662">
            <v>57211</v>
          </cell>
          <cell r="B662">
            <v>61603</v>
          </cell>
          <cell r="C662" t="str">
            <v>41611-7-005</v>
          </cell>
          <cell r="D662">
            <v>57211</v>
          </cell>
          <cell r="E662">
            <v>572</v>
          </cell>
          <cell r="F662">
            <v>11</v>
          </cell>
          <cell r="G662" t="str">
            <v>IEPS GASOLINA 9/11 FISCALIZADO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W662">
            <v>0</v>
          </cell>
          <cell r="X662">
            <v>0</v>
          </cell>
          <cell r="AA662">
            <v>0</v>
          </cell>
          <cell r="AB662">
            <v>0</v>
          </cell>
          <cell r="AE662">
            <v>572</v>
          </cell>
          <cell r="AF662">
            <v>11</v>
          </cell>
          <cell r="AG662" t="str">
            <v>IEPS GASOLINA 9/11 FISCALIZADO</v>
          </cell>
          <cell r="AH662">
            <v>0</v>
          </cell>
          <cell r="AI662">
            <v>0</v>
          </cell>
        </row>
        <row r="663">
          <cell r="A663">
            <v>57212</v>
          </cell>
          <cell r="B663">
            <v>61619</v>
          </cell>
          <cell r="C663" t="str">
            <v>41611-7-019</v>
          </cell>
          <cell r="D663">
            <v>57212</v>
          </cell>
          <cell r="E663">
            <v>572</v>
          </cell>
          <cell r="F663">
            <v>12</v>
          </cell>
          <cell r="G663" t="str">
            <v>RECARGOS IEPS GASOLINA 9/11 FISCALIZADO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W663">
            <v>0</v>
          </cell>
          <cell r="X663">
            <v>0</v>
          </cell>
          <cell r="AA663">
            <v>0</v>
          </cell>
          <cell r="AB663">
            <v>0</v>
          </cell>
          <cell r="AE663">
            <v>572</v>
          </cell>
          <cell r="AF663">
            <v>12</v>
          </cell>
          <cell r="AG663" t="str">
            <v>RECARGOS IEPS GASOLINA 9/11 FISCALIZADO</v>
          </cell>
          <cell r="AH663">
            <v>0</v>
          </cell>
          <cell r="AI663">
            <v>0</v>
          </cell>
        </row>
        <row r="664">
          <cell r="A664">
            <v>57213</v>
          </cell>
          <cell r="B664">
            <v>61607</v>
          </cell>
          <cell r="C664" t="str">
            <v>41611-7-007</v>
          </cell>
          <cell r="D664">
            <v>57213</v>
          </cell>
          <cell r="E664">
            <v>572</v>
          </cell>
          <cell r="F664">
            <v>13</v>
          </cell>
          <cell r="G664" t="str">
            <v>ACTUALIZACION IEPS GASOLINA 9/11 FISCALI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W664">
            <v>0</v>
          </cell>
          <cell r="X664">
            <v>0</v>
          </cell>
          <cell r="AA664">
            <v>0</v>
          </cell>
          <cell r="AB664">
            <v>0</v>
          </cell>
          <cell r="AE664">
            <v>572</v>
          </cell>
          <cell r="AF664">
            <v>13</v>
          </cell>
          <cell r="AG664" t="str">
            <v>ACTUALIZACION IEPS GASOLINA 9/11 FISCALI</v>
          </cell>
          <cell r="AH664">
            <v>0</v>
          </cell>
          <cell r="AI664">
            <v>0</v>
          </cell>
        </row>
        <row r="665">
          <cell r="A665">
            <v>57214</v>
          </cell>
          <cell r="B665">
            <v>61615</v>
          </cell>
          <cell r="C665" t="str">
            <v>41611-7-015</v>
          </cell>
          <cell r="D665">
            <v>57214</v>
          </cell>
          <cell r="E665">
            <v>572</v>
          </cell>
          <cell r="F665">
            <v>14</v>
          </cell>
          <cell r="G665" t="str">
            <v>MULTA X CORREC.FISCAL IEPS GAS.9/11 FISC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W665">
            <v>0</v>
          </cell>
          <cell r="X665">
            <v>0</v>
          </cell>
          <cell r="AA665">
            <v>0</v>
          </cell>
          <cell r="AB665">
            <v>0</v>
          </cell>
          <cell r="AE665">
            <v>572</v>
          </cell>
          <cell r="AF665">
            <v>14</v>
          </cell>
          <cell r="AG665" t="str">
            <v>MULTA X CORREC.FISCAL IEPS GAS.9/11 FISC</v>
          </cell>
          <cell r="AH665">
            <v>0</v>
          </cell>
          <cell r="AI665">
            <v>0</v>
          </cell>
        </row>
        <row r="666">
          <cell r="A666">
            <v>57215</v>
          </cell>
          <cell r="B666">
            <v>61624</v>
          </cell>
          <cell r="C666" t="str">
            <v>41611-7-023</v>
          </cell>
          <cell r="E666">
            <v>572</v>
          </cell>
          <cell r="F666">
            <v>15</v>
          </cell>
          <cell r="G666" t="str">
            <v>DES S/ACC MULTAS X INCUM A REQ.IEPS 9/11</v>
          </cell>
          <cell r="H666">
            <v>-3008.83</v>
          </cell>
          <cell r="I666">
            <v>0</v>
          </cell>
          <cell r="J666">
            <v>-278.18</v>
          </cell>
          <cell r="K666">
            <v>-3287.0099999999998</v>
          </cell>
          <cell r="L666">
            <v>-69512.73</v>
          </cell>
          <cell r="M666">
            <v>-29454.55</v>
          </cell>
          <cell r="N666">
            <v>0</v>
          </cell>
          <cell r="O666">
            <v>-98967.28</v>
          </cell>
          <cell r="P666">
            <v>0</v>
          </cell>
          <cell r="Q666">
            <v>-41102.379999999997</v>
          </cell>
          <cell r="S666">
            <v>-41102.379999999997</v>
          </cell>
          <cell r="W666">
            <v>0</v>
          </cell>
          <cell r="X666">
            <v>-143356.67000000001</v>
          </cell>
          <cell r="AA666">
            <v>0</v>
          </cell>
          <cell r="AB666">
            <v>-143356.67000000001</v>
          </cell>
          <cell r="AE666">
            <v>572</v>
          </cell>
          <cell r="AF666">
            <v>15</v>
          </cell>
          <cell r="AG666" t="str">
            <v>DES S/ACC MULTAS X INCUM A REQ.IEPS 9/11</v>
          </cell>
          <cell r="AH666">
            <v>-41102.379999999997</v>
          </cell>
          <cell r="AI666">
            <v>-143356.67000000001</v>
          </cell>
        </row>
        <row r="667">
          <cell r="A667">
            <v>57216</v>
          </cell>
          <cell r="B667">
            <v>61626</v>
          </cell>
          <cell r="C667" t="str">
            <v>41611-7-025</v>
          </cell>
          <cell r="E667">
            <v>572</v>
          </cell>
          <cell r="F667">
            <v>16</v>
          </cell>
          <cell r="G667" t="str">
            <v>DESC S/ACCES D MULTA X EXTEMP IEPS 9/11</v>
          </cell>
          <cell r="H667">
            <v>-549.65</v>
          </cell>
          <cell r="I667">
            <v>0</v>
          </cell>
          <cell r="J667">
            <v>0</v>
          </cell>
          <cell r="K667">
            <v>-549.65</v>
          </cell>
          <cell r="L667">
            <v>-20274.55</v>
          </cell>
          <cell r="M667">
            <v>-2945.45</v>
          </cell>
          <cell r="N667">
            <v>0</v>
          </cell>
          <cell r="O667">
            <v>-23220</v>
          </cell>
          <cell r="P667">
            <v>0</v>
          </cell>
          <cell r="Q667">
            <v>-14576.38</v>
          </cell>
          <cell r="S667">
            <v>-14576.38</v>
          </cell>
          <cell r="W667">
            <v>0</v>
          </cell>
          <cell r="X667">
            <v>-38346.03</v>
          </cell>
          <cell r="AA667">
            <v>0</v>
          </cell>
          <cell r="AB667">
            <v>-38346.03</v>
          </cell>
          <cell r="AE667">
            <v>572</v>
          </cell>
          <cell r="AF667">
            <v>16</v>
          </cell>
          <cell r="AG667" t="str">
            <v>DESC S/ACCES D MULTA X EXTEMP IEPS 9/11</v>
          </cell>
          <cell r="AH667">
            <v>-14576.38</v>
          </cell>
          <cell r="AI667">
            <v>-38346.03</v>
          </cell>
        </row>
        <row r="668">
          <cell r="A668">
            <v>57217</v>
          </cell>
          <cell r="B668">
            <v>61628</v>
          </cell>
          <cell r="C668" t="str">
            <v>41611-7-027</v>
          </cell>
          <cell r="E668">
            <v>572</v>
          </cell>
          <cell r="F668">
            <v>17</v>
          </cell>
          <cell r="G668" t="str">
            <v>DESC.S/MULTAS X INCUMP.A REQ.IEPS 9/11</v>
          </cell>
          <cell r="H668">
            <v>0</v>
          </cell>
          <cell r="I668">
            <v>-1282.9100000000001</v>
          </cell>
          <cell r="J668">
            <v>-3367.64</v>
          </cell>
          <cell r="K668">
            <v>-4650.55</v>
          </cell>
          <cell r="L668">
            <v>-320.73</v>
          </cell>
          <cell r="M668">
            <v>0</v>
          </cell>
          <cell r="N668">
            <v>0</v>
          </cell>
          <cell r="O668">
            <v>-320.73</v>
          </cell>
          <cell r="P668">
            <v>0</v>
          </cell>
          <cell r="Q668">
            <v>-4219.3599999999997</v>
          </cell>
          <cell r="S668">
            <v>-4219.3599999999997</v>
          </cell>
          <cell r="W668">
            <v>0</v>
          </cell>
          <cell r="X668">
            <v>-9190.64</v>
          </cell>
          <cell r="AA668">
            <v>0</v>
          </cell>
          <cell r="AB668">
            <v>-9190.64</v>
          </cell>
          <cell r="AE668">
            <v>572</v>
          </cell>
          <cell r="AF668">
            <v>17</v>
          </cell>
          <cell r="AG668" t="str">
            <v>DESC.S/MULTAS X INCUMP.A REQ.IEPS 9/11</v>
          </cell>
          <cell r="AH668">
            <v>-4219.3599999999997</v>
          </cell>
          <cell r="AI668">
            <v>-9190.64</v>
          </cell>
        </row>
        <row r="669">
          <cell r="A669">
            <v>57218</v>
          </cell>
          <cell r="B669">
            <v>61630</v>
          </cell>
          <cell r="C669" t="str">
            <v>41611-7-029</v>
          </cell>
          <cell r="E669">
            <v>572</v>
          </cell>
          <cell r="F669">
            <v>18</v>
          </cell>
          <cell r="G669" t="str">
            <v>DES.S/MULTAS X EXTEMPORANEIDAD IEPS 9/11</v>
          </cell>
          <cell r="H669">
            <v>0</v>
          </cell>
          <cell r="I669">
            <v>-801.82</v>
          </cell>
          <cell r="J669">
            <v>-6735.27</v>
          </cell>
          <cell r="K669">
            <v>-7537.09</v>
          </cell>
          <cell r="L669">
            <v>-2065.09</v>
          </cell>
          <cell r="M669">
            <v>0</v>
          </cell>
          <cell r="N669">
            <v>0</v>
          </cell>
          <cell r="O669">
            <v>-2065.09</v>
          </cell>
          <cell r="P669">
            <v>0</v>
          </cell>
          <cell r="Q669">
            <v>-5026.91</v>
          </cell>
          <cell r="S669">
            <v>-5026.91</v>
          </cell>
          <cell r="W669">
            <v>0</v>
          </cell>
          <cell r="X669">
            <v>-14629.09</v>
          </cell>
          <cell r="AA669">
            <v>0</v>
          </cell>
          <cell r="AB669">
            <v>-14629.09</v>
          </cell>
          <cell r="AE669">
            <v>572</v>
          </cell>
          <cell r="AF669">
            <v>18</v>
          </cell>
          <cell r="AG669" t="str">
            <v>DES.S/MULTAS X EXTEMPORANEIDAD IEPS 9/11</v>
          </cell>
          <cell r="AH669">
            <v>-5026.91</v>
          </cell>
          <cell r="AI669">
            <v>-14629.09</v>
          </cell>
        </row>
        <row r="670">
          <cell r="A670">
            <v>57300</v>
          </cell>
          <cell r="B670" t="e">
            <v>#N/A</v>
          </cell>
          <cell r="C670" t="e">
            <v>#N/A</v>
          </cell>
          <cell r="D670">
            <v>57300</v>
          </cell>
          <cell r="E670">
            <v>573</v>
          </cell>
          <cell r="F670">
            <v>0</v>
          </cell>
          <cell r="G670" t="str">
            <v>PESCA DEPORTIVA Y VIDA SILVESTRE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W670">
            <v>0</v>
          </cell>
          <cell r="X670">
            <v>0</v>
          </cell>
          <cell r="AA670">
            <v>0</v>
          </cell>
          <cell r="AB670">
            <v>0</v>
          </cell>
          <cell r="AE670">
            <v>573</v>
          </cell>
          <cell r="AF670">
            <v>0</v>
          </cell>
          <cell r="AG670" t="str">
            <v>PESCA DEPORTIVA Y VIDA SILVESTRE</v>
          </cell>
          <cell r="AH670">
            <v>0</v>
          </cell>
          <cell r="AI670">
            <v>0</v>
          </cell>
        </row>
        <row r="671">
          <cell r="A671">
            <v>57301</v>
          </cell>
          <cell r="B671">
            <v>61701</v>
          </cell>
          <cell r="C671" t="str">
            <v>41611-8-001</v>
          </cell>
          <cell r="D671">
            <v>57301</v>
          </cell>
          <cell r="E671">
            <v>573</v>
          </cell>
          <cell r="F671">
            <v>1</v>
          </cell>
          <cell r="G671" t="str">
            <v>PERMISOS PARA PESCA DEPORTIVA</v>
          </cell>
          <cell r="H671">
            <v>553</v>
          </cell>
          <cell r="I671">
            <v>5764</v>
          </cell>
          <cell r="J671">
            <v>17143</v>
          </cell>
          <cell r="K671">
            <v>23460</v>
          </cell>
          <cell r="L671">
            <v>24608</v>
          </cell>
          <cell r="M671">
            <v>4424</v>
          </cell>
          <cell r="N671">
            <v>4977</v>
          </cell>
          <cell r="O671">
            <v>34009</v>
          </cell>
          <cell r="P671">
            <v>4424</v>
          </cell>
          <cell r="Q671">
            <v>13271</v>
          </cell>
          <cell r="S671">
            <v>17695</v>
          </cell>
          <cell r="W671">
            <v>0</v>
          </cell>
          <cell r="X671">
            <v>75164</v>
          </cell>
          <cell r="AA671">
            <v>0</v>
          </cell>
          <cell r="AB671">
            <v>75164</v>
          </cell>
          <cell r="AE671">
            <v>573</v>
          </cell>
          <cell r="AF671">
            <v>1</v>
          </cell>
          <cell r="AG671" t="str">
            <v>PERMISOS PARA PESCA DEPORTIVA</v>
          </cell>
          <cell r="AH671">
            <v>13271</v>
          </cell>
          <cell r="AI671">
            <v>75164</v>
          </cell>
        </row>
        <row r="672">
          <cell r="A672">
            <v>57302</v>
          </cell>
          <cell r="B672">
            <v>61702</v>
          </cell>
          <cell r="C672" t="str">
            <v>41611-8-002</v>
          </cell>
          <cell r="D672">
            <v>57302</v>
          </cell>
          <cell r="E672">
            <v>573</v>
          </cell>
          <cell r="F672">
            <v>2</v>
          </cell>
          <cell r="G672" t="str">
            <v>APROVECHAMIENTO RECURSOS PESQUEROS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W672">
            <v>0</v>
          </cell>
          <cell r="X672">
            <v>0</v>
          </cell>
          <cell r="AA672">
            <v>0</v>
          </cell>
          <cell r="AB672">
            <v>0</v>
          </cell>
          <cell r="AE672">
            <v>573</v>
          </cell>
          <cell r="AF672">
            <v>2</v>
          </cell>
          <cell r="AG672" t="str">
            <v>APROVECHAMIENTO RECURSOS PESQUEROS</v>
          </cell>
          <cell r="AH672">
            <v>0</v>
          </cell>
          <cell r="AI672">
            <v>0</v>
          </cell>
        </row>
        <row r="673">
          <cell r="A673">
            <v>57303</v>
          </cell>
          <cell r="B673">
            <v>61703</v>
          </cell>
          <cell r="C673" t="str">
            <v>41611-8-003</v>
          </cell>
          <cell r="D673">
            <v>57303</v>
          </cell>
          <cell r="E673">
            <v>573</v>
          </cell>
          <cell r="F673">
            <v>3</v>
          </cell>
          <cell r="G673" t="str">
            <v>LICENCIA DE CAZA DEPORTIVA</v>
          </cell>
          <cell r="H673">
            <v>109958</v>
          </cell>
          <cell r="I673">
            <v>60779</v>
          </cell>
          <cell r="J673">
            <v>49128</v>
          </cell>
          <cell r="K673">
            <v>219865</v>
          </cell>
          <cell r="L673">
            <v>37013</v>
          </cell>
          <cell r="M673">
            <v>71349</v>
          </cell>
          <cell r="N673">
            <v>88721</v>
          </cell>
          <cell r="O673">
            <v>197083</v>
          </cell>
          <cell r="P673">
            <v>257638</v>
          </cell>
          <cell r="Q673">
            <v>242433</v>
          </cell>
          <cell r="S673">
            <v>500071</v>
          </cell>
          <cell r="W673">
            <v>0</v>
          </cell>
          <cell r="X673">
            <v>917019</v>
          </cell>
          <cell r="AA673">
            <v>0</v>
          </cell>
          <cell r="AB673">
            <v>917019</v>
          </cell>
          <cell r="AE673">
            <v>573</v>
          </cell>
          <cell r="AF673">
            <v>3</v>
          </cell>
          <cell r="AG673" t="str">
            <v>LICENCIA DE CAZA DEPORTIVA</v>
          </cell>
          <cell r="AH673">
            <v>242433</v>
          </cell>
          <cell r="AI673">
            <v>917019</v>
          </cell>
        </row>
        <row r="674">
          <cell r="A674">
            <v>57304</v>
          </cell>
          <cell r="B674">
            <v>61704</v>
          </cell>
          <cell r="C674" t="str">
            <v>41611-8-004</v>
          </cell>
          <cell r="D674">
            <v>57304</v>
          </cell>
          <cell r="E674">
            <v>573</v>
          </cell>
          <cell r="F674">
            <v>4</v>
          </cell>
          <cell r="G674" t="str">
            <v>REGISTRO DE ORGANIZACIONES (CLUBS CAZA)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W674">
            <v>0</v>
          </cell>
          <cell r="X674">
            <v>0</v>
          </cell>
          <cell r="AA674">
            <v>0</v>
          </cell>
          <cell r="AB674">
            <v>0</v>
          </cell>
          <cell r="AE674">
            <v>573</v>
          </cell>
          <cell r="AF674">
            <v>4</v>
          </cell>
          <cell r="AG674" t="str">
            <v>REGISTRO DE ORGANIZACIONES (CLUBS CAZA)</v>
          </cell>
          <cell r="AH674">
            <v>0</v>
          </cell>
          <cell r="AI674">
            <v>0</v>
          </cell>
        </row>
        <row r="675">
          <cell r="A675">
            <v>57305</v>
          </cell>
          <cell r="B675">
            <v>61705</v>
          </cell>
          <cell r="C675" t="str">
            <v>41611-8-005</v>
          </cell>
          <cell r="D675">
            <v>57305</v>
          </cell>
          <cell r="E675">
            <v>573</v>
          </cell>
          <cell r="F675">
            <v>5</v>
          </cell>
          <cell r="G675" t="str">
            <v>REG.PRESTADORES D/SERV(TIENDAS MASCOTAS)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W675">
            <v>0</v>
          </cell>
          <cell r="X675">
            <v>0</v>
          </cell>
          <cell r="AA675">
            <v>0</v>
          </cell>
          <cell r="AB675">
            <v>0</v>
          </cell>
          <cell r="AE675">
            <v>573</v>
          </cell>
          <cell r="AF675">
            <v>5</v>
          </cell>
          <cell r="AG675" t="str">
            <v>REG.PRESTADORES D/SERV(TIENDAS MASCOTAS)</v>
          </cell>
          <cell r="AH675">
            <v>0</v>
          </cell>
          <cell r="AI675">
            <v>0</v>
          </cell>
        </row>
        <row r="676">
          <cell r="A676">
            <v>57306</v>
          </cell>
          <cell r="B676">
            <v>61706</v>
          </cell>
          <cell r="C676" t="str">
            <v>41611-8-006</v>
          </cell>
          <cell r="D676">
            <v>57306</v>
          </cell>
          <cell r="E676">
            <v>573</v>
          </cell>
          <cell r="F676">
            <v>6</v>
          </cell>
          <cell r="G676" t="str">
            <v>REG.PRESTADORES D/SERV.(TAXIDERMISTAS)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W676">
            <v>0</v>
          </cell>
          <cell r="X676">
            <v>0</v>
          </cell>
          <cell r="AA676">
            <v>0</v>
          </cell>
          <cell r="AB676">
            <v>0</v>
          </cell>
          <cell r="AE676">
            <v>573</v>
          </cell>
          <cell r="AF676">
            <v>6</v>
          </cell>
          <cell r="AG676" t="str">
            <v>REG.PRESTADORES D/SERV.(TAXIDERMISTAS)</v>
          </cell>
          <cell r="AH676">
            <v>0</v>
          </cell>
          <cell r="AI676">
            <v>0</v>
          </cell>
        </row>
        <row r="677">
          <cell r="A677">
            <v>57308</v>
          </cell>
          <cell r="B677">
            <v>61707</v>
          </cell>
          <cell r="C677" t="str">
            <v>41611-8-007</v>
          </cell>
          <cell r="D677">
            <v>57308</v>
          </cell>
          <cell r="E677">
            <v>573</v>
          </cell>
          <cell r="F677">
            <v>8</v>
          </cell>
          <cell r="G677" t="str">
            <v>LICENCIAS DE PRESTADORES D/SERV.APROVEC.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W677">
            <v>0</v>
          </cell>
          <cell r="X677">
            <v>0</v>
          </cell>
          <cell r="AA677">
            <v>0</v>
          </cell>
          <cell r="AB677">
            <v>0</v>
          </cell>
          <cell r="AE677">
            <v>573</v>
          </cell>
          <cell r="AF677">
            <v>8</v>
          </cell>
          <cell r="AG677" t="str">
            <v>LICENCIAS DE PRESTADORES D/SERV.APROVEC.</v>
          </cell>
          <cell r="AH677">
            <v>0</v>
          </cell>
          <cell r="AI677">
            <v>0</v>
          </cell>
        </row>
        <row r="678">
          <cell r="A678">
            <v>57309</v>
          </cell>
          <cell r="B678">
            <v>61708</v>
          </cell>
          <cell r="C678" t="str">
            <v>41611-8-008</v>
          </cell>
          <cell r="D678">
            <v>57309</v>
          </cell>
          <cell r="E678">
            <v>573</v>
          </cell>
          <cell r="F678">
            <v>9</v>
          </cell>
          <cell r="G678" t="str">
            <v>REG.DE COLECC.D/ESPECIMENES D/VIDA SILV.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W678">
            <v>0</v>
          </cell>
          <cell r="X678">
            <v>0</v>
          </cell>
          <cell r="AA678">
            <v>0</v>
          </cell>
          <cell r="AB678">
            <v>0</v>
          </cell>
          <cell r="AE678">
            <v>573</v>
          </cell>
          <cell r="AF678">
            <v>9</v>
          </cell>
          <cell r="AG678" t="str">
            <v>REG.DE COLECC.D/ESPECIMENES D/VIDA SILV.</v>
          </cell>
          <cell r="AH678">
            <v>0</v>
          </cell>
          <cell r="AI678">
            <v>0</v>
          </cell>
        </row>
        <row r="679">
          <cell r="A679">
            <v>57310</v>
          </cell>
          <cell r="B679">
            <v>61709</v>
          </cell>
          <cell r="C679" t="str">
            <v>41611-8-009</v>
          </cell>
          <cell r="D679">
            <v>57310</v>
          </cell>
          <cell r="E679">
            <v>573</v>
          </cell>
          <cell r="F679">
            <v>10</v>
          </cell>
          <cell r="G679" t="str">
            <v>REG.D/EJEMP.D/FAUNA SILV.MOD.AVE D/PRESA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  <cell r="W679">
            <v>0</v>
          </cell>
          <cell r="X679">
            <v>0</v>
          </cell>
          <cell r="AA679">
            <v>0</v>
          </cell>
          <cell r="AB679">
            <v>0</v>
          </cell>
          <cell r="AE679">
            <v>573</v>
          </cell>
          <cell r="AF679">
            <v>10</v>
          </cell>
          <cell r="AG679" t="str">
            <v>REG.D/EJEMP.D/FAUNA SILV.MOD.AVE D/PRESA</v>
          </cell>
          <cell r="AH679">
            <v>0</v>
          </cell>
          <cell r="AI679">
            <v>0</v>
          </cell>
        </row>
        <row r="680">
          <cell r="A680">
            <v>57311</v>
          </cell>
          <cell r="B680">
            <v>61710</v>
          </cell>
          <cell r="C680" t="str">
            <v>41611-8-010</v>
          </cell>
          <cell r="D680">
            <v>57311</v>
          </cell>
          <cell r="E680">
            <v>573</v>
          </cell>
          <cell r="F680">
            <v>11</v>
          </cell>
          <cell r="G680" t="str">
            <v>EXPEDICION DE CINTILLOS</v>
          </cell>
          <cell r="H680">
            <v>77675</v>
          </cell>
          <cell r="I680">
            <v>11711</v>
          </cell>
          <cell r="J680">
            <v>22466</v>
          </cell>
          <cell r="K680">
            <v>111852</v>
          </cell>
          <cell r="L680">
            <v>0</v>
          </cell>
          <cell r="M680">
            <v>956</v>
          </cell>
          <cell r="N680">
            <v>239</v>
          </cell>
          <cell r="O680">
            <v>1195</v>
          </cell>
          <cell r="P680">
            <v>0</v>
          </cell>
          <cell r="Q680">
            <v>72895</v>
          </cell>
          <cell r="S680">
            <v>72895</v>
          </cell>
          <cell r="W680">
            <v>0</v>
          </cell>
          <cell r="X680">
            <v>185942</v>
          </cell>
          <cell r="AA680">
            <v>0</v>
          </cell>
          <cell r="AB680">
            <v>185942</v>
          </cell>
          <cell r="AE680">
            <v>573</v>
          </cell>
          <cell r="AF680">
            <v>11</v>
          </cell>
          <cell r="AG680" t="str">
            <v>EXPEDICION DE CINTILLOS</v>
          </cell>
          <cell r="AH680">
            <v>72895</v>
          </cell>
          <cell r="AI680">
            <v>185942</v>
          </cell>
        </row>
        <row r="681">
          <cell r="A681">
            <v>57312</v>
          </cell>
          <cell r="B681">
            <v>61711</v>
          </cell>
          <cell r="C681" t="str">
            <v>41611-8-011</v>
          </cell>
          <cell r="D681">
            <v>57312</v>
          </cell>
          <cell r="E681">
            <v>573</v>
          </cell>
          <cell r="F681">
            <v>12</v>
          </cell>
          <cell r="G681" t="str">
            <v>REG.D/EJEMP.D/FAUNA SILV.MOD.MASCOTA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AA681">
            <v>0</v>
          </cell>
          <cell r="AB681">
            <v>0</v>
          </cell>
          <cell r="AE681">
            <v>573</v>
          </cell>
          <cell r="AF681">
            <v>12</v>
          </cell>
          <cell r="AG681" t="str">
            <v>REG.D/EJEMP.D/FAUNA SILV.MOD.MASCOTA</v>
          </cell>
          <cell r="AH681">
            <v>0</v>
          </cell>
          <cell r="AI681">
            <v>0</v>
          </cell>
        </row>
        <row r="682">
          <cell r="A682">
            <v>57313</v>
          </cell>
          <cell r="B682">
            <v>61712</v>
          </cell>
          <cell r="C682" t="str">
            <v>41611-8-012</v>
          </cell>
          <cell r="D682">
            <v>57313</v>
          </cell>
          <cell r="E682">
            <v>573</v>
          </cell>
          <cell r="F682">
            <v>13</v>
          </cell>
          <cell r="G682" t="str">
            <v>ACT.DE LA LIC.DE PRESTADOR DE SERVICIOS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W682">
            <v>0</v>
          </cell>
          <cell r="X682">
            <v>0</v>
          </cell>
          <cell r="AA682">
            <v>0</v>
          </cell>
          <cell r="AB682">
            <v>0</v>
          </cell>
          <cell r="AE682">
            <v>573</v>
          </cell>
          <cell r="AF682">
            <v>13</v>
          </cell>
          <cell r="AG682" t="str">
            <v>ACT.DE LA LIC.DE PRESTADOR DE SERVICIOS</v>
          </cell>
          <cell r="AH682">
            <v>0</v>
          </cell>
          <cell r="AI682">
            <v>0</v>
          </cell>
        </row>
        <row r="683">
          <cell r="A683">
            <v>57314</v>
          </cell>
          <cell r="B683">
            <v>61713</v>
          </cell>
          <cell r="C683" t="str">
            <v>41611-8-013</v>
          </cell>
          <cell r="D683">
            <v>57314</v>
          </cell>
          <cell r="E683">
            <v>573</v>
          </cell>
          <cell r="F683">
            <v>14</v>
          </cell>
          <cell r="G683" t="str">
            <v>TRAMITE P/EXP.DE PERMISOS P/PESCA DEPOR.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W683">
            <v>0</v>
          </cell>
          <cell r="X683">
            <v>0</v>
          </cell>
          <cell r="AA683">
            <v>0</v>
          </cell>
          <cell r="AB683">
            <v>0</v>
          </cell>
          <cell r="AE683">
            <v>573</v>
          </cell>
          <cell r="AF683">
            <v>14</v>
          </cell>
          <cell r="AG683" t="str">
            <v>TRAMITE P/EXP.DE PERMISOS P/PESCA DEPOR.</v>
          </cell>
          <cell r="AH683">
            <v>0</v>
          </cell>
          <cell r="AI683">
            <v>0</v>
          </cell>
        </row>
        <row r="684">
          <cell r="A684">
            <v>57315</v>
          </cell>
          <cell r="B684">
            <v>61714</v>
          </cell>
          <cell r="C684" t="str">
            <v>41611-8-014</v>
          </cell>
          <cell r="D684">
            <v>57315</v>
          </cell>
          <cell r="E684">
            <v>573</v>
          </cell>
          <cell r="F684">
            <v>15</v>
          </cell>
          <cell r="G684" t="str">
            <v>MULTAS DE PARQUES Y VIDA SILVESTRE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W684">
            <v>0</v>
          </cell>
          <cell r="X684">
            <v>0</v>
          </cell>
          <cell r="AA684">
            <v>0</v>
          </cell>
          <cell r="AB684">
            <v>0</v>
          </cell>
          <cell r="AE684">
            <v>573</v>
          </cell>
          <cell r="AF684">
            <v>15</v>
          </cell>
          <cell r="AG684" t="str">
            <v>MULTAS DE PARQUES Y VIDA SILVESTRE</v>
          </cell>
          <cell r="AH684">
            <v>0</v>
          </cell>
          <cell r="AI684">
            <v>0</v>
          </cell>
        </row>
        <row r="685">
          <cell r="A685">
            <v>57316</v>
          </cell>
          <cell r="B685">
            <v>61715</v>
          </cell>
          <cell r="C685" t="str">
            <v>41611-8-015</v>
          </cell>
          <cell r="D685">
            <v>57316</v>
          </cell>
          <cell r="E685">
            <v>573</v>
          </cell>
          <cell r="F685">
            <v>16</v>
          </cell>
          <cell r="G685" t="str">
            <v>REG PADRON DE PARQ,ZOO Y ESP PUB(PIMVS)</v>
          </cell>
          <cell r="H685">
            <v>0</v>
          </cell>
          <cell r="I685">
            <v>0</v>
          </cell>
          <cell r="J685">
            <v>371</v>
          </cell>
          <cell r="K685">
            <v>371</v>
          </cell>
          <cell r="L685">
            <v>0</v>
          </cell>
          <cell r="M685">
            <v>0</v>
          </cell>
          <cell r="N685">
            <v>742</v>
          </cell>
          <cell r="O685">
            <v>742</v>
          </cell>
          <cell r="P685">
            <v>0</v>
          </cell>
          <cell r="Q685">
            <v>0</v>
          </cell>
          <cell r="S685">
            <v>0</v>
          </cell>
          <cell r="W685">
            <v>0</v>
          </cell>
          <cell r="X685">
            <v>1113</v>
          </cell>
          <cell r="AA685">
            <v>0</v>
          </cell>
          <cell r="AB685">
            <v>1113</v>
          </cell>
          <cell r="AE685">
            <v>573</v>
          </cell>
          <cell r="AF685">
            <v>16</v>
          </cell>
          <cell r="AG685" t="str">
            <v>REG PADRON DE PARQ,ZOO Y ESP PUB(PIMVS)</v>
          </cell>
          <cell r="AH685">
            <v>0</v>
          </cell>
          <cell r="AI685">
            <v>1113</v>
          </cell>
        </row>
        <row r="686">
          <cell r="A686">
            <v>59000</v>
          </cell>
          <cell r="B686" t="e">
            <v>#N/A</v>
          </cell>
          <cell r="C686" t="e">
            <v>#N/A</v>
          </cell>
          <cell r="D686">
            <v>59000</v>
          </cell>
          <cell r="E686">
            <v>590</v>
          </cell>
          <cell r="F686">
            <v>0</v>
          </cell>
          <cell r="G686" t="str">
            <v>APORTACIONES FEDERALES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W686">
            <v>0</v>
          </cell>
          <cell r="X686">
            <v>0</v>
          </cell>
          <cell r="AA686">
            <v>0</v>
          </cell>
          <cell r="AB686">
            <v>0</v>
          </cell>
          <cell r="AE686">
            <v>590</v>
          </cell>
          <cell r="AF686">
            <v>0</v>
          </cell>
          <cell r="AG686" t="str">
            <v>APORTACIONES FEDERALES</v>
          </cell>
          <cell r="AH686">
            <v>0</v>
          </cell>
          <cell r="AI686">
            <v>0</v>
          </cell>
        </row>
        <row r="687">
          <cell r="A687">
            <v>59100</v>
          </cell>
          <cell r="B687" t="e">
            <v>#N/A</v>
          </cell>
          <cell r="C687" t="e">
            <v>#N/A</v>
          </cell>
          <cell r="D687">
            <v>59100</v>
          </cell>
          <cell r="E687">
            <v>591</v>
          </cell>
          <cell r="F687">
            <v>0</v>
          </cell>
          <cell r="G687" t="str">
            <v>RAMO 39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W687">
            <v>0</v>
          </cell>
          <cell r="X687">
            <v>0</v>
          </cell>
          <cell r="AA687">
            <v>0</v>
          </cell>
          <cell r="AB687">
            <v>0</v>
          </cell>
          <cell r="AE687">
            <v>591</v>
          </cell>
          <cell r="AF687">
            <v>0</v>
          </cell>
          <cell r="AG687" t="str">
            <v>RAMO 39</v>
          </cell>
          <cell r="AH687">
            <v>0</v>
          </cell>
          <cell r="AI687">
            <v>0</v>
          </cell>
        </row>
        <row r="688">
          <cell r="A688">
            <v>59101</v>
          </cell>
          <cell r="B688">
            <v>82101</v>
          </cell>
          <cell r="C688" t="str">
            <v>42121-1-001</v>
          </cell>
          <cell r="D688">
            <v>59101</v>
          </cell>
          <cell r="E688">
            <v>591</v>
          </cell>
          <cell r="F688">
            <v>1</v>
          </cell>
          <cell r="G688" t="str">
            <v>FORTALECIMIENTO A ENTIDADES FEDERATIVAS</v>
          </cell>
          <cell r="H688">
            <v>83232304</v>
          </cell>
          <cell r="I688">
            <v>83232304</v>
          </cell>
          <cell r="J688">
            <v>83232304</v>
          </cell>
          <cell r="K688">
            <v>249696912</v>
          </cell>
          <cell r="L688">
            <v>83232304</v>
          </cell>
          <cell r="M688">
            <v>83232304</v>
          </cell>
          <cell r="N688">
            <v>83232304</v>
          </cell>
          <cell r="O688">
            <v>249696912</v>
          </cell>
          <cell r="P688">
            <v>83232304</v>
          </cell>
          <cell r="Q688">
            <v>83232304</v>
          </cell>
          <cell r="S688">
            <v>166464608</v>
          </cell>
          <cell r="W688">
            <v>0</v>
          </cell>
          <cell r="X688">
            <v>665858432</v>
          </cell>
          <cell r="AA688">
            <v>0</v>
          </cell>
          <cell r="AB688">
            <v>665858432</v>
          </cell>
          <cell r="AE688">
            <v>591</v>
          </cell>
          <cell r="AF688">
            <v>1</v>
          </cell>
          <cell r="AG688" t="str">
            <v>FORTALECIMIENTO A ENTIDADES FEDERATIVAS</v>
          </cell>
          <cell r="AH688">
            <v>83232304</v>
          </cell>
          <cell r="AI688">
            <v>665858432</v>
          </cell>
        </row>
        <row r="689">
          <cell r="A689">
            <v>59200</v>
          </cell>
          <cell r="B689" t="e">
            <v>#N/A</v>
          </cell>
          <cell r="C689" t="e">
            <v>#N/A</v>
          </cell>
          <cell r="D689">
            <v>59200</v>
          </cell>
          <cell r="E689">
            <v>592</v>
          </cell>
          <cell r="F689">
            <v>0</v>
          </cell>
          <cell r="G689" t="str">
            <v>RAMO 33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W689">
            <v>0</v>
          </cell>
          <cell r="X689">
            <v>0</v>
          </cell>
          <cell r="AA689">
            <v>0</v>
          </cell>
          <cell r="AB689">
            <v>0</v>
          </cell>
          <cell r="AE689">
            <v>592</v>
          </cell>
          <cell r="AF689">
            <v>0</v>
          </cell>
          <cell r="AG689" t="str">
            <v>RAMO 33</v>
          </cell>
          <cell r="AH689">
            <v>0</v>
          </cell>
          <cell r="AI689">
            <v>0</v>
          </cell>
        </row>
        <row r="690">
          <cell r="A690">
            <v>59201</v>
          </cell>
          <cell r="B690">
            <v>82102</v>
          </cell>
          <cell r="C690" t="str">
            <v>42121-1-002</v>
          </cell>
          <cell r="D690">
            <v>59201</v>
          </cell>
          <cell r="E690">
            <v>592</v>
          </cell>
          <cell r="F690">
            <v>1</v>
          </cell>
          <cell r="G690" t="str">
            <v>EDUCACION BASICA Y NORMAL</v>
          </cell>
          <cell r="H690">
            <v>1005546723.54</v>
          </cell>
          <cell r="I690">
            <v>660027223.12</v>
          </cell>
          <cell r="J690">
            <v>848440938.34000003</v>
          </cell>
          <cell r="K690">
            <v>2514014885</v>
          </cell>
          <cell r="L690">
            <v>343903444.98000002</v>
          </cell>
          <cell r="M690">
            <v>680129305</v>
          </cell>
          <cell r="N690">
            <v>897189551.53999996</v>
          </cell>
          <cell r="O690">
            <v>1921222301.52</v>
          </cell>
          <cell r="P690">
            <v>958466565.47000003</v>
          </cell>
          <cell r="Q690">
            <v>77485696</v>
          </cell>
          <cell r="S690">
            <v>1035952261.47</v>
          </cell>
          <cell r="W690">
            <v>0</v>
          </cell>
          <cell r="X690">
            <v>5471189447.9899998</v>
          </cell>
          <cell r="AA690">
            <v>0</v>
          </cell>
          <cell r="AB690">
            <v>5471189447.9899998</v>
          </cell>
          <cell r="AE690">
            <v>592</v>
          </cell>
          <cell r="AF690">
            <v>1</v>
          </cell>
          <cell r="AG690" t="str">
            <v>EDUCACION BASICA Y NORMAL</v>
          </cell>
          <cell r="AH690">
            <v>77485696</v>
          </cell>
          <cell r="AI690">
            <v>5471189447.9899998</v>
          </cell>
        </row>
        <row r="691">
          <cell r="A691">
            <v>59202</v>
          </cell>
          <cell r="B691">
            <v>82103</v>
          </cell>
          <cell r="C691" t="str">
            <v>42121-1-003</v>
          </cell>
          <cell r="D691">
            <v>59202</v>
          </cell>
          <cell r="E691">
            <v>592</v>
          </cell>
          <cell r="F691">
            <v>2</v>
          </cell>
          <cell r="G691" t="str">
            <v>ALTA CARGA EDUCATIVA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201911192</v>
          </cell>
          <cell r="M691">
            <v>0</v>
          </cell>
          <cell r="N691">
            <v>0</v>
          </cell>
          <cell r="O691">
            <v>201911192</v>
          </cell>
          <cell r="P691">
            <v>173066736</v>
          </cell>
          <cell r="Q691">
            <v>0</v>
          </cell>
          <cell r="S691">
            <v>173066736</v>
          </cell>
          <cell r="W691">
            <v>0</v>
          </cell>
          <cell r="X691">
            <v>374977928</v>
          </cell>
          <cell r="AA691">
            <v>0</v>
          </cell>
          <cell r="AB691">
            <v>374977928</v>
          </cell>
          <cell r="AE691">
            <v>592</v>
          </cell>
          <cell r="AF691">
            <v>2</v>
          </cell>
          <cell r="AG691" t="str">
            <v>ALTA CARGA EDUCATIVA</v>
          </cell>
          <cell r="AH691">
            <v>0</v>
          </cell>
          <cell r="AI691">
            <v>374977928</v>
          </cell>
        </row>
        <row r="692">
          <cell r="A692">
            <v>59203</v>
          </cell>
          <cell r="B692">
            <v>82104</v>
          </cell>
          <cell r="C692" t="str">
            <v>42121-1-004</v>
          </cell>
          <cell r="D692">
            <v>59203</v>
          </cell>
          <cell r="E692">
            <v>592</v>
          </cell>
          <cell r="F692">
            <v>3</v>
          </cell>
          <cell r="G692" t="str">
            <v>SERVICIOS DE SALUD</v>
          </cell>
          <cell r="H692">
            <v>157074779</v>
          </cell>
          <cell r="I692">
            <v>131232650.31999999</v>
          </cell>
          <cell r="J692">
            <v>148490031.58000001</v>
          </cell>
          <cell r="K692">
            <v>436797460.89999998</v>
          </cell>
          <cell r="L692">
            <v>141124269.22</v>
          </cell>
          <cell r="M692">
            <v>145222593.53999999</v>
          </cell>
          <cell r="N692">
            <v>148623997.15000001</v>
          </cell>
          <cell r="O692">
            <v>434970859.90999997</v>
          </cell>
          <cell r="P692">
            <v>143815520.03</v>
          </cell>
          <cell r="Q692">
            <v>142045060.41</v>
          </cell>
          <cell r="S692">
            <v>285860580.44</v>
          </cell>
          <cell r="W692">
            <v>0</v>
          </cell>
          <cell r="X692">
            <v>1157628901.25</v>
          </cell>
          <cell r="AA692">
            <v>0</v>
          </cell>
          <cell r="AB692">
            <v>1157628901.25</v>
          </cell>
          <cell r="AE692">
            <v>592</v>
          </cell>
          <cell r="AF692">
            <v>3</v>
          </cell>
          <cell r="AG692" t="str">
            <v>SERVICIOS DE SALUD</v>
          </cell>
          <cell r="AH692">
            <v>142045060.41</v>
          </cell>
          <cell r="AI692">
            <v>1157628901.25</v>
          </cell>
        </row>
        <row r="693">
          <cell r="A693">
            <v>59204</v>
          </cell>
          <cell r="B693">
            <v>82105</v>
          </cell>
          <cell r="C693" t="str">
            <v>42121-1-005</v>
          </cell>
          <cell r="D693">
            <v>59204</v>
          </cell>
          <cell r="E693">
            <v>592</v>
          </cell>
          <cell r="F693">
            <v>4</v>
          </cell>
          <cell r="G693" t="str">
            <v>INFRAESTRUCTURA SOCIAL ESTATAL (FISE)</v>
          </cell>
          <cell r="H693">
            <v>6941282</v>
          </cell>
          <cell r="I693">
            <v>6941282</v>
          </cell>
          <cell r="J693">
            <v>6941282</v>
          </cell>
          <cell r="K693">
            <v>20823846</v>
          </cell>
          <cell r="L693">
            <v>6941282</v>
          </cell>
          <cell r="M693">
            <v>6941282</v>
          </cell>
          <cell r="N693">
            <v>6941282</v>
          </cell>
          <cell r="O693">
            <v>20823846</v>
          </cell>
          <cell r="P693">
            <v>6941282</v>
          </cell>
          <cell r="Q693">
            <v>6941282</v>
          </cell>
          <cell r="S693">
            <v>13882564</v>
          </cell>
          <cell r="W693">
            <v>0</v>
          </cell>
          <cell r="X693">
            <v>55530256</v>
          </cell>
          <cell r="AA693">
            <v>0</v>
          </cell>
          <cell r="AB693">
            <v>55530256</v>
          </cell>
          <cell r="AE693">
            <v>592</v>
          </cell>
          <cell r="AF693">
            <v>4</v>
          </cell>
          <cell r="AG693" t="str">
            <v>INFRAESTRUCTURA SOCIAL ESTATAL (FISE)</v>
          </cell>
          <cell r="AH693">
            <v>6941282</v>
          </cell>
          <cell r="AI693">
            <v>55530256</v>
          </cell>
        </row>
        <row r="694">
          <cell r="A694">
            <v>59205</v>
          </cell>
          <cell r="B694">
            <v>82106</v>
          </cell>
          <cell r="C694" t="str">
            <v>42121-1-006</v>
          </cell>
          <cell r="D694">
            <v>59205</v>
          </cell>
          <cell r="E694">
            <v>592</v>
          </cell>
          <cell r="F694">
            <v>5</v>
          </cell>
          <cell r="G694" t="str">
            <v>INFRAESTRUCTURA SOCIAL MUNICIPAL (FISM)</v>
          </cell>
          <cell r="H694">
            <v>50330019</v>
          </cell>
          <cell r="I694">
            <v>50330019</v>
          </cell>
          <cell r="J694">
            <v>50330019</v>
          </cell>
          <cell r="K694">
            <v>150990057</v>
          </cell>
          <cell r="L694">
            <v>50330019</v>
          </cell>
          <cell r="M694">
            <v>50330019</v>
          </cell>
          <cell r="N694">
            <v>50330019</v>
          </cell>
          <cell r="O694">
            <v>150990057</v>
          </cell>
          <cell r="P694">
            <v>50330019</v>
          </cell>
          <cell r="Q694">
            <v>50330019</v>
          </cell>
          <cell r="S694">
            <v>100660038</v>
          </cell>
          <cell r="W694">
            <v>0</v>
          </cell>
          <cell r="X694">
            <v>402640152</v>
          </cell>
          <cell r="AA694">
            <v>0</v>
          </cell>
          <cell r="AB694">
            <v>402640152</v>
          </cell>
          <cell r="AE694">
            <v>592</v>
          </cell>
          <cell r="AF694">
            <v>5</v>
          </cell>
          <cell r="AG694" t="str">
            <v>INFRAESTRUCTURA SOCIAL MUNICIPAL (FISM)</v>
          </cell>
          <cell r="AH694">
            <v>50330019</v>
          </cell>
          <cell r="AI694">
            <v>402640152</v>
          </cell>
        </row>
        <row r="695">
          <cell r="A695">
            <v>59206</v>
          </cell>
          <cell r="B695">
            <v>82107</v>
          </cell>
          <cell r="C695" t="str">
            <v>42121-1-007</v>
          </cell>
          <cell r="D695">
            <v>59206</v>
          </cell>
          <cell r="E695">
            <v>592</v>
          </cell>
          <cell r="F695">
            <v>6</v>
          </cell>
          <cell r="G695" t="str">
            <v>FORTALECIMIENTO DE LOS MUN. (FORTAMUN)</v>
          </cell>
          <cell r="H695">
            <v>175153950</v>
          </cell>
          <cell r="I695">
            <v>175153950</v>
          </cell>
          <cell r="J695">
            <v>175153950</v>
          </cell>
          <cell r="K695">
            <v>525461850</v>
          </cell>
          <cell r="L695">
            <v>175153950</v>
          </cell>
          <cell r="M695">
            <v>175153950</v>
          </cell>
          <cell r="N695">
            <v>175153950</v>
          </cell>
          <cell r="O695">
            <v>525461850</v>
          </cell>
          <cell r="P695">
            <v>175153950</v>
          </cell>
          <cell r="Q695">
            <v>175153950</v>
          </cell>
          <cell r="S695">
            <v>350307900</v>
          </cell>
          <cell r="W695">
            <v>0</v>
          </cell>
          <cell r="X695">
            <v>1401231600</v>
          </cell>
          <cell r="AA695">
            <v>0</v>
          </cell>
          <cell r="AB695">
            <v>1401231600</v>
          </cell>
          <cell r="AE695">
            <v>592</v>
          </cell>
          <cell r="AF695">
            <v>6</v>
          </cell>
          <cell r="AG695" t="str">
            <v>FORTALECIMIENTO DE LOS MUN. (FORTAMUN)</v>
          </cell>
          <cell r="AH695">
            <v>175153950</v>
          </cell>
          <cell r="AI695">
            <v>1401231600</v>
          </cell>
        </row>
        <row r="696">
          <cell r="A696">
            <v>59207</v>
          </cell>
          <cell r="B696">
            <v>82108</v>
          </cell>
          <cell r="C696" t="str">
            <v>42121-1-008</v>
          </cell>
          <cell r="D696">
            <v>59207</v>
          </cell>
          <cell r="E696">
            <v>592</v>
          </cell>
          <cell r="F696">
            <v>7</v>
          </cell>
          <cell r="G696" t="str">
            <v>ASISTENCIA SOCIAL</v>
          </cell>
          <cell r="H696">
            <v>15105001</v>
          </cell>
          <cell r="I696">
            <v>15105001</v>
          </cell>
          <cell r="J696">
            <v>15105001</v>
          </cell>
          <cell r="K696">
            <v>45315003</v>
          </cell>
          <cell r="L696">
            <v>15105001</v>
          </cell>
          <cell r="M696">
            <v>15105001</v>
          </cell>
          <cell r="N696">
            <v>15105001</v>
          </cell>
          <cell r="O696">
            <v>45315003</v>
          </cell>
          <cell r="P696">
            <v>15105001</v>
          </cell>
          <cell r="Q696">
            <v>15104998</v>
          </cell>
          <cell r="S696">
            <v>30209999</v>
          </cell>
          <cell r="W696">
            <v>0</v>
          </cell>
          <cell r="X696">
            <v>120840005</v>
          </cell>
          <cell r="AA696">
            <v>0</v>
          </cell>
          <cell r="AB696">
            <v>120840005</v>
          </cell>
          <cell r="AE696">
            <v>592</v>
          </cell>
          <cell r="AF696">
            <v>7</v>
          </cell>
          <cell r="AG696" t="str">
            <v>ASISTENCIA SOCIAL</v>
          </cell>
          <cell r="AH696">
            <v>15104998</v>
          </cell>
          <cell r="AI696">
            <v>120840005</v>
          </cell>
        </row>
        <row r="697">
          <cell r="A697">
            <v>59208</v>
          </cell>
          <cell r="B697">
            <v>82109</v>
          </cell>
          <cell r="C697" t="str">
            <v>42121-1-009</v>
          </cell>
          <cell r="D697">
            <v>59208</v>
          </cell>
          <cell r="E697">
            <v>592</v>
          </cell>
          <cell r="F697">
            <v>8</v>
          </cell>
          <cell r="G697" t="str">
            <v>INFRAESTRUCTURA EDUCATIVA BASICA</v>
          </cell>
          <cell r="H697">
            <v>0</v>
          </cell>
          <cell r="I697">
            <v>29063012</v>
          </cell>
          <cell r="J697">
            <v>29063012</v>
          </cell>
          <cell r="K697">
            <v>58126024</v>
          </cell>
          <cell r="L697">
            <v>29063012</v>
          </cell>
          <cell r="M697">
            <v>29063012</v>
          </cell>
          <cell r="N697">
            <v>29063013</v>
          </cell>
          <cell r="O697">
            <v>87189037</v>
          </cell>
          <cell r="P697">
            <v>0</v>
          </cell>
          <cell r="Q697">
            <v>0</v>
          </cell>
          <cell r="S697">
            <v>0</v>
          </cell>
          <cell r="W697">
            <v>0</v>
          </cell>
          <cell r="X697">
            <v>145315061</v>
          </cell>
          <cell r="AA697">
            <v>0</v>
          </cell>
          <cell r="AB697">
            <v>145315061</v>
          </cell>
          <cell r="AE697">
            <v>592</v>
          </cell>
          <cell r="AF697">
            <v>8</v>
          </cell>
          <cell r="AG697" t="str">
            <v>INFRAESTRUCTURA EDUCATIVA BASICA</v>
          </cell>
          <cell r="AH697">
            <v>0</v>
          </cell>
          <cell r="AI697">
            <v>145315061</v>
          </cell>
        </row>
        <row r="698">
          <cell r="A698">
            <v>59209</v>
          </cell>
          <cell r="B698">
            <v>82110</v>
          </cell>
          <cell r="C698" t="str">
            <v>42121-1-010</v>
          </cell>
          <cell r="D698">
            <v>59209</v>
          </cell>
          <cell r="E698">
            <v>592</v>
          </cell>
          <cell r="F698">
            <v>9</v>
          </cell>
          <cell r="G698" t="str">
            <v>INFRAESTRUCTURA EDUCATIVA SUPERIOR</v>
          </cell>
          <cell r="H698">
            <v>0</v>
          </cell>
          <cell r="I698">
            <v>21957490</v>
          </cell>
          <cell r="J698">
            <v>21957490</v>
          </cell>
          <cell r="K698">
            <v>43914980</v>
          </cell>
          <cell r="L698">
            <v>21957490</v>
          </cell>
          <cell r="M698">
            <v>21957490</v>
          </cell>
          <cell r="N698">
            <v>21957489</v>
          </cell>
          <cell r="O698">
            <v>65872469</v>
          </cell>
          <cell r="P698">
            <v>0</v>
          </cell>
          <cell r="Q698">
            <v>0</v>
          </cell>
          <cell r="S698">
            <v>0</v>
          </cell>
          <cell r="W698">
            <v>0</v>
          </cell>
          <cell r="X698">
            <v>109787449</v>
          </cell>
          <cell r="AA698">
            <v>0</v>
          </cell>
          <cell r="AB698">
            <v>109787449</v>
          </cell>
          <cell r="AE698">
            <v>592</v>
          </cell>
          <cell r="AF698">
            <v>9</v>
          </cell>
          <cell r="AG698" t="str">
            <v>INFRAESTRUCTURA EDUCATIVA SUPERIOR</v>
          </cell>
          <cell r="AH698">
            <v>0</v>
          </cell>
          <cell r="AI698">
            <v>109787449</v>
          </cell>
        </row>
        <row r="699">
          <cell r="A699">
            <v>59210</v>
          </cell>
          <cell r="B699">
            <v>82111</v>
          </cell>
          <cell r="C699" t="str">
            <v>42121-1-011</v>
          </cell>
          <cell r="D699">
            <v>59210</v>
          </cell>
          <cell r="E699">
            <v>592</v>
          </cell>
          <cell r="F699">
            <v>10</v>
          </cell>
          <cell r="G699" t="str">
            <v>EDUCACION TECNOLOGICA (FAETA)</v>
          </cell>
          <cell r="H699">
            <v>16172757</v>
          </cell>
          <cell r="I699">
            <v>11997775</v>
          </cell>
          <cell r="J699">
            <v>11473239</v>
          </cell>
          <cell r="K699">
            <v>39643771</v>
          </cell>
          <cell r="L699">
            <v>11997772</v>
          </cell>
          <cell r="M699">
            <v>11473239</v>
          </cell>
          <cell r="N699">
            <v>11997772</v>
          </cell>
          <cell r="O699">
            <v>35468783</v>
          </cell>
          <cell r="P699">
            <v>17095054</v>
          </cell>
          <cell r="Q699">
            <v>14813480</v>
          </cell>
          <cell r="S699">
            <v>31908534</v>
          </cell>
          <cell r="W699">
            <v>0</v>
          </cell>
          <cell r="X699">
            <v>107021088</v>
          </cell>
          <cell r="AA699">
            <v>0</v>
          </cell>
          <cell r="AB699">
            <v>107021088</v>
          </cell>
          <cell r="AE699">
            <v>592</v>
          </cell>
          <cell r="AF699">
            <v>10</v>
          </cell>
          <cell r="AG699" t="str">
            <v>EDUCACION TECNOLOGICA (FAETA)</v>
          </cell>
          <cell r="AH699">
            <v>14813480</v>
          </cell>
          <cell r="AI699">
            <v>107021088</v>
          </cell>
        </row>
        <row r="700">
          <cell r="A700">
            <v>59211</v>
          </cell>
          <cell r="B700">
            <v>82112</v>
          </cell>
          <cell r="C700" t="str">
            <v>42121-1-012</v>
          </cell>
          <cell r="D700">
            <v>59211</v>
          </cell>
          <cell r="E700">
            <v>592</v>
          </cell>
          <cell r="F700">
            <v>11</v>
          </cell>
          <cell r="G700" t="str">
            <v>EDUCACION DE ADULTOS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W700">
            <v>0</v>
          </cell>
          <cell r="X700">
            <v>0</v>
          </cell>
          <cell r="AA700">
            <v>0</v>
          </cell>
          <cell r="AB700">
            <v>0</v>
          </cell>
          <cell r="AE700">
            <v>592</v>
          </cell>
          <cell r="AF700">
            <v>11</v>
          </cell>
          <cell r="AG700" t="str">
            <v>EDUCACION DE ADULTOS</v>
          </cell>
          <cell r="AH700">
            <v>0</v>
          </cell>
          <cell r="AI700">
            <v>0</v>
          </cell>
        </row>
        <row r="701">
          <cell r="A701">
            <v>59212</v>
          </cell>
          <cell r="B701">
            <v>82113</v>
          </cell>
          <cell r="C701" t="str">
            <v>42121-1-013</v>
          </cell>
          <cell r="D701">
            <v>59212</v>
          </cell>
          <cell r="E701">
            <v>592</v>
          </cell>
          <cell r="F701">
            <v>12</v>
          </cell>
          <cell r="G701" t="str">
            <v>SEGURIDAD PUBLICA</v>
          </cell>
          <cell r="H701">
            <v>28318363</v>
          </cell>
          <cell r="I701">
            <v>28318363</v>
          </cell>
          <cell r="J701">
            <v>28318363</v>
          </cell>
          <cell r="K701">
            <v>84955089</v>
          </cell>
          <cell r="L701">
            <v>28318363</v>
          </cell>
          <cell r="M701">
            <v>28318363</v>
          </cell>
          <cell r="N701">
            <v>28318363</v>
          </cell>
          <cell r="O701">
            <v>84955089</v>
          </cell>
          <cell r="P701">
            <v>28318363</v>
          </cell>
          <cell r="Q701">
            <v>28318363</v>
          </cell>
          <cell r="S701">
            <v>56636726</v>
          </cell>
          <cell r="W701">
            <v>0</v>
          </cell>
          <cell r="X701">
            <v>226546904</v>
          </cell>
          <cell r="AA701">
            <v>0</v>
          </cell>
          <cell r="AB701">
            <v>226546904</v>
          </cell>
          <cell r="AE701">
            <v>592</v>
          </cell>
          <cell r="AF701">
            <v>12</v>
          </cell>
          <cell r="AG701" t="str">
            <v>SEGURIDAD PUBLICA</v>
          </cell>
          <cell r="AH701">
            <v>28318363</v>
          </cell>
          <cell r="AI701">
            <v>226546904</v>
          </cell>
        </row>
        <row r="702">
          <cell r="A702">
            <v>59213</v>
          </cell>
          <cell r="B702">
            <v>82114</v>
          </cell>
          <cell r="C702" t="str">
            <v>42121-1-014</v>
          </cell>
          <cell r="D702">
            <v>59213</v>
          </cell>
          <cell r="E702">
            <v>592</v>
          </cell>
          <cell r="F702">
            <v>13</v>
          </cell>
          <cell r="G702" t="str">
            <v>APORT. FEDERALES CARRERA MAGISTERIAL</v>
          </cell>
          <cell r="H702">
            <v>72026185.459999993</v>
          </cell>
          <cell r="I702">
            <v>71910901.879999995</v>
          </cell>
          <cell r="J702">
            <v>-143937087.34</v>
          </cell>
          <cell r="K702">
            <v>0</v>
          </cell>
          <cell r="L702">
            <v>251727365.02000001</v>
          </cell>
          <cell r="M702">
            <v>0</v>
          </cell>
          <cell r="N702">
            <v>0</v>
          </cell>
          <cell r="O702">
            <v>251727365.02000001</v>
          </cell>
          <cell r="P702">
            <v>268765731.92000002</v>
          </cell>
          <cell r="Q702">
            <v>0</v>
          </cell>
          <cell r="S702">
            <v>268765731.92000002</v>
          </cell>
          <cell r="W702">
            <v>0</v>
          </cell>
          <cell r="X702">
            <v>520493096.94000006</v>
          </cell>
          <cell r="AA702">
            <v>0</v>
          </cell>
          <cell r="AB702">
            <v>520493096.94</v>
          </cell>
          <cell r="AE702">
            <v>592</v>
          </cell>
          <cell r="AF702">
            <v>13</v>
          </cell>
          <cell r="AG702" t="str">
            <v>APORT. FEDERALES CARRERA MAGISTERIAL</v>
          </cell>
          <cell r="AH702">
            <v>0</v>
          </cell>
          <cell r="AI702">
            <v>520493096.94</v>
          </cell>
        </row>
        <row r="703">
          <cell r="A703">
            <v>59214</v>
          </cell>
          <cell r="B703">
            <v>82115</v>
          </cell>
          <cell r="C703" t="str">
            <v>42121-1-015</v>
          </cell>
          <cell r="D703">
            <v>59214</v>
          </cell>
          <cell r="E703">
            <v>592</v>
          </cell>
          <cell r="F703">
            <v>14</v>
          </cell>
          <cell r="G703" t="str">
            <v>APORT CARRERA MAGISTRAL EJ. ANTERIORES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W703">
            <v>0</v>
          </cell>
          <cell r="X703">
            <v>0</v>
          </cell>
          <cell r="AA703">
            <v>0</v>
          </cell>
          <cell r="AB703">
            <v>0</v>
          </cell>
          <cell r="AE703">
            <v>592</v>
          </cell>
          <cell r="AF703">
            <v>14</v>
          </cell>
          <cell r="AG703" t="str">
            <v>APORT CARRERA MAGISTRAL EJ. ANTERIORES</v>
          </cell>
          <cell r="AH703">
            <v>0</v>
          </cell>
          <cell r="AI703">
            <v>0</v>
          </cell>
        </row>
        <row r="704">
          <cell r="A704">
            <v>59215</v>
          </cell>
          <cell r="B704" t="e">
            <v>#N/A</v>
          </cell>
          <cell r="C704" t="e">
            <v>#N/A</v>
          </cell>
          <cell r="E704">
            <v>592</v>
          </cell>
          <cell r="F704">
            <v>15</v>
          </cell>
          <cell r="G704" t="str">
            <v>INFRAESTRUCTURA EDUCATIVA MEDIA SUPERIOR</v>
          </cell>
          <cell r="H704">
            <v>0</v>
          </cell>
          <cell r="I704">
            <v>0</v>
          </cell>
          <cell r="J704">
            <v>9974214</v>
          </cell>
          <cell r="K704">
            <v>9974214</v>
          </cell>
          <cell r="L704">
            <v>4987107</v>
          </cell>
          <cell r="M704">
            <v>4987107</v>
          </cell>
          <cell r="N704">
            <v>4987106</v>
          </cell>
          <cell r="O704">
            <v>14961320</v>
          </cell>
          <cell r="P704">
            <v>0</v>
          </cell>
          <cell r="Q704">
            <v>0</v>
          </cell>
          <cell r="S704">
            <v>0</v>
          </cell>
          <cell r="W704">
            <v>0</v>
          </cell>
          <cell r="X704">
            <v>24935534</v>
          </cell>
          <cell r="AA704">
            <v>0</v>
          </cell>
          <cell r="AB704">
            <v>24935534</v>
          </cell>
          <cell r="AE704">
            <v>592</v>
          </cell>
          <cell r="AF704">
            <v>15</v>
          </cell>
          <cell r="AG704" t="str">
            <v>INFRAESTRUCTURA EDUCATIVA MEDIA SUPERIOR</v>
          </cell>
          <cell r="AH704">
            <v>0</v>
          </cell>
          <cell r="AI704">
            <v>24935534</v>
          </cell>
        </row>
        <row r="705">
          <cell r="A705">
            <v>59300</v>
          </cell>
          <cell r="B705" t="e">
            <v>#N/A</v>
          </cell>
          <cell r="C705" t="e">
            <v>#N/A</v>
          </cell>
          <cell r="D705">
            <v>59300</v>
          </cell>
          <cell r="E705">
            <v>593</v>
          </cell>
          <cell r="F705">
            <v>0</v>
          </cell>
          <cell r="G705" t="str">
            <v>OTRAS APORTACIONES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W705">
            <v>0</v>
          </cell>
          <cell r="X705">
            <v>0</v>
          </cell>
          <cell r="AA705">
            <v>0</v>
          </cell>
          <cell r="AB705">
            <v>0</v>
          </cell>
          <cell r="AE705">
            <v>593</v>
          </cell>
          <cell r="AF705">
            <v>0</v>
          </cell>
          <cell r="AG705" t="str">
            <v>OTRAS APORTACIONES</v>
          </cell>
          <cell r="AH705">
            <v>0</v>
          </cell>
          <cell r="AI705">
            <v>0</v>
          </cell>
        </row>
        <row r="706">
          <cell r="A706">
            <v>59301</v>
          </cell>
          <cell r="B706">
            <v>83101</v>
          </cell>
          <cell r="C706" t="str">
            <v>42131-1-001</v>
          </cell>
          <cell r="D706">
            <v>59301</v>
          </cell>
          <cell r="E706">
            <v>593</v>
          </cell>
          <cell r="F706">
            <v>1</v>
          </cell>
          <cell r="G706" t="str">
            <v>UNIVERSIDAD AUTONOMA DE N.L. (UANL)</v>
          </cell>
          <cell r="H706">
            <v>701000000</v>
          </cell>
          <cell r="I706">
            <v>354448400</v>
          </cell>
          <cell r="J706">
            <v>395750000</v>
          </cell>
          <cell r="K706">
            <v>1451198400</v>
          </cell>
          <cell r="L706">
            <v>145250000</v>
          </cell>
          <cell r="M706">
            <v>368494000</v>
          </cell>
          <cell r="N706">
            <v>443234060</v>
          </cell>
          <cell r="O706">
            <v>956978060</v>
          </cell>
          <cell r="P706">
            <v>495329305</v>
          </cell>
          <cell r="Q706">
            <v>487478366</v>
          </cell>
          <cell r="S706">
            <v>982807671</v>
          </cell>
          <cell r="W706">
            <v>0</v>
          </cell>
          <cell r="X706">
            <v>3390984131</v>
          </cell>
          <cell r="AA706">
            <v>0</v>
          </cell>
          <cell r="AB706">
            <v>3390984131</v>
          </cell>
          <cell r="AE706">
            <v>593</v>
          </cell>
          <cell r="AF706">
            <v>1</v>
          </cell>
          <cell r="AG706" t="str">
            <v>UNIVERSIDAD AUTONOMA DE N.L. (UANL)</v>
          </cell>
          <cell r="AH706">
            <v>487478366</v>
          </cell>
          <cell r="AI706">
            <v>3390984131</v>
          </cell>
        </row>
        <row r="707">
          <cell r="A707">
            <v>59302</v>
          </cell>
          <cell r="B707">
            <v>83102</v>
          </cell>
          <cell r="C707" t="str">
            <v>42131-1-002</v>
          </cell>
          <cell r="D707">
            <v>59302</v>
          </cell>
          <cell r="E707">
            <v>593</v>
          </cell>
          <cell r="F707">
            <v>2</v>
          </cell>
          <cell r="G707" t="str">
            <v>APORTACIONES DIVERSAS</v>
          </cell>
          <cell r="H707">
            <v>30000000</v>
          </cell>
          <cell r="I707">
            <v>0</v>
          </cell>
          <cell r="J707">
            <v>17817883.260000002</v>
          </cell>
          <cell r="K707">
            <v>47817883.260000005</v>
          </cell>
          <cell r="L707">
            <v>556569789.70000005</v>
          </cell>
          <cell r="M707">
            <v>0</v>
          </cell>
          <cell r="N707">
            <v>164204182.96000001</v>
          </cell>
          <cell r="O707">
            <v>720773972.66000009</v>
          </cell>
          <cell r="P707">
            <v>75120046.189999998</v>
          </cell>
          <cell r="Q707">
            <v>75251682.109999999</v>
          </cell>
          <cell r="S707">
            <v>150371728.30000001</v>
          </cell>
          <cell r="W707">
            <v>0</v>
          </cell>
          <cell r="X707">
            <v>918963584.22000003</v>
          </cell>
          <cell r="AA707">
            <v>0</v>
          </cell>
          <cell r="AB707">
            <v>918963584.22000003</v>
          </cell>
          <cell r="AE707">
            <v>593</v>
          </cell>
          <cell r="AF707">
            <v>2</v>
          </cell>
          <cell r="AG707" t="str">
            <v>APORTACIONES DIVERSAS</v>
          </cell>
          <cell r="AH707">
            <v>75251682.109999999</v>
          </cell>
          <cell r="AI707">
            <v>918963584.22000003</v>
          </cell>
        </row>
        <row r="708">
          <cell r="A708">
            <v>59303</v>
          </cell>
          <cell r="B708">
            <v>91101</v>
          </cell>
          <cell r="C708" t="str">
            <v>42211-1-001</v>
          </cell>
          <cell r="D708">
            <v>59303</v>
          </cell>
          <cell r="E708">
            <v>593</v>
          </cell>
          <cell r="F708">
            <v>3</v>
          </cell>
          <cell r="G708" t="str">
            <v>PROGRAMAS SRIA.DESARROLLO SUSTENTABLE</v>
          </cell>
          <cell r="H708">
            <v>11278467.99</v>
          </cell>
          <cell r="I708">
            <v>0</v>
          </cell>
          <cell r="J708">
            <v>0</v>
          </cell>
          <cell r="K708">
            <v>11278467.99</v>
          </cell>
          <cell r="L708">
            <v>0</v>
          </cell>
          <cell r="M708">
            <v>0</v>
          </cell>
          <cell r="N708">
            <v>5319930</v>
          </cell>
          <cell r="O708">
            <v>5319930</v>
          </cell>
          <cell r="P708">
            <v>14114145</v>
          </cell>
          <cell r="Q708">
            <v>5489970</v>
          </cell>
          <cell r="S708">
            <v>19604115</v>
          </cell>
          <cell r="W708">
            <v>0</v>
          </cell>
          <cell r="X708">
            <v>36202512.990000002</v>
          </cell>
          <cell r="AA708">
            <v>0</v>
          </cell>
          <cell r="AB708">
            <v>36202512.990000002</v>
          </cell>
          <cell r="AE708">
            <v>593</v>
          </cell>
          <cell r="AF708">
            <v>3</v>
          </cell>
          <cell r="AG708" t="str">
            <v>PROGRAMAS SRIA.DESARROLLO SUSTENTABLE</v>
          </cell>
          <cell r="AH708">
            <v>5489970</v>
          </cell>
          <cell r="AI708">
            <v>36202512.990000002</v>
          </cell>
        </row>
        <row r="709">
          <cell r="A709">
            <v>59304</v>
          </cell>
          <cell r="B709">
            <v>83103</v>
          </cell>
          <cell r="C709" t="str">
            <v>42131-1-003</v>
          </cell>
          <cell r="D709">
            <v>59304</v>
          </cell>
          <cell r="E709">
            <v>593</v>
          </cell>
          <cell r="F709">
            <v>4</v>
          </cell>
          <cell r="G709" t="str">
            <v>CONAGUA</v>
          </cell>
          <cell r="H709">
            <v>5426079</v>
          </cell>
          <cell r="I709">
            <v>0</v>
          </cell>
          <cell r="J709">
            <v>0</v>
          </cell>
          <cell r="K709">
            <v>5426079</v>
          </cell>
          <cell r="L709">
            <v>20000000</v>
          </cell>
          <cell r="M709">
            <v>46573146</v>
          </cell>
          <cell r="N709">
            <v>81408256.890000001</v>
          </cell>
          <cell r="O709">
            <v>147981402.88999999</v>
          </cell>
          <cell r="P709">
            <v>52202934.450000003</v>
          </cell>
          <cell r="Q709">
            <v>74861915.109999999</v>
          </cell>
          <cell r="S709">
            <v>127064849.56</v>
          </cell>
          <cell r="W709">
            <v>0</v>
          </cell>
          <cell r="X709">
            <v>280472331.44999999</v>
          </cell>
          <cell r="AA709">
            <v>0</v>
          </cell>
          <cell r="AB709">
            <v>280472331.44999999</v>
          </cell>
          <cell r="AE709">
            <v>593</v>
          </cell>
          <cell r="AF709">
            <v>4</v>
          </cell>
          <cell r="AG709" t="str">
            <v>CONAGUA</v>
          </cell>
          <cell r="AH709">
            <v>74861915.109999999</v>
          </cell>
          <cell r="AI709">
            <v>280472331.44999999</v>
          </cell>
        </row>
        <row r="710">
          <cell r="A710">
            <v>59305</v>
          </cell>
          <cell r="B710">
            <v>83104</v>
          </cell>
          <cell r="C710" t="str">
            <v>42131-1-004</v>
          </cell>
          <cell r="D710">
            <v>59305</v>
          </cell>
          <cell r="E710">
            <v>593</v>
          </cell>
          <cell r="F710">
            <v>5</v>
          </cell>
          <cell r="G710" t="str">
            <v>CAPUFE</v>
          </cell>
          <cell r="H710">
            <v>103650.67</v>
          </cell>
          <cell r="I710">
            <v>206197.05</v>
          </cell>
          <cell r="J710">
            <v>299629.94</v>
          </cell>
          <cell r="K710">
            <v>609477.65999999992</v>
          </cell>
          <cell r="L710">
            <v>110948.38</v>
          </cell>
          <cell r="M710">
            <v>297280.2</v>
          </cell>
          <cell r="N710">
            <v>207498.13</v>
          </cell>
          <cell r="O710">
            <v>615726.71</v>
          </cell>
          <cell r="P710">
            <v>196876.53</v>
          </cell>
          <cell r="Q710">
            <v>200037.08</v>
          </cell>
          <cell r="S710">
            <v>396913.61</v>
          </cell>
          <cell r="W710">
            <v>0</v>
          </cell>
          <cell r="X710">
            <v>1622117.98</v>
          </cell>
          <cell r="AA710">
            <v>0</v>
          </cell>
          <cell r="AB710">
            <v>1622117.98</v>
          </cell>
          <cell r="AE710">
            <v>593</v>
          </cell>
          <cell r="AF710">
            <v>5</v>
          </cell>
          <cell r="AG710" t="str">
            <v>CAPUFE</v>
          </cell>
          <cell r="AH710">
            <v>200037.08</v>
          </cell>
          <cell r="AI710">
            <v>1622117.98</v>
          </cell>
        </row>
        <row r="711">
          <cell r="A711">
            <v>59306</v>
          </cell>
          <cell r="B711">
            <v>94101</v>
          </cell>
          <cell r="C711" t="str">
            <v>42241-1-001</v>
          </cell>
          <cell r="D711">
            <v>59306</v>
          </cell>
          <cell r="E711">
            <v>593</v>
          </cell>
          <cell r="F711">
            <v>6</v>
          </cell>
          <cell r="G711" t="str">
            <v>BECAS PROBECAT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W711">
            <v>0</v>
          </cell>
          <cell r="X711">
            <v>0</v>
          </cell>
          <cell r="AA711">
            <v>0</v>
          </cell>
          <cell r="AB711">
            <v>0</v>
          </cell>
          <cell r="AE711">
            <v>593</v>
          </cell>
          <cell r="AF711">
            <v>6</v>
          </cell>
          <cell r="AG711" t="str">
            <v>BECAS PROBECAT</v>
          </cell>
          <cell r="AH711">
            <v>0</v>
          </cell>
          <cell r="AI711">
            <v>0</v>
          </cell>
        </row>
        <row r="712">
          <cell r="A712">
            <v>59307</v>
          </cell>
          <cell r="B712">
            <v>94102</v>
          </cell>
          <cell r="C712" t="str">
            <v>42241-1-002</v>
          </cell>
          <cell r="D712">
            <v>59307</v>
          </cell>
          <cell r="E712">
            <v>593</v>
          </cell>
          <cell r="F712">
            <v>7</v>
          </cell>
          <cell r="G712" t="str">
            <v>BECAS PROFSNE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W712">
            <v>0</v>
          </cell>
          <cell r="X712">
            <v>0</v>
          </cell>
          <cell r="AA712">
            <v>0</v>
          </cell>
          <cell r="AB712">
            <v>0</v>
          </cell>
          <cell r="AE712">
            <v>593</v>
          </cell>
          <cell r="AF712">
            <v>7</v>
          </cell>
          <cell r="AG712" t="str">
            <v>BECAS PROFSNE</v>
          </cell>
          <cell r="AH712">
            <v>0</v>
          </cell>
          <cell r="AI712">
            <v>0</v>
          </cell>
        </row>
        <row r="713">
          <cell r="A713">
            <v>59308</v>
          </cell>
          <cell r="B713">
            <v>94103</v>
          </cell>
          <cell r="C713" t="str">
            <v>42241-1-003</v>
          </cell>
          <cell r="D713">
            <v>59308</v>
          </cell>
          <cell r="E713">
            <v>593</v>
          </cell>
          <cell r="F713">
            <v>8</v>
          </cell>
          <cell r="G713" t="str">
            <v>FIDEICOMISO DE APOYO A LOS AHORRADORES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W713">
            <v>0</v>
          </cell>
          <cell r="X713">
            <v>0</v>
          </cell>
          <cell r="AA713">
            <v>0</v>
          </cell>
          <cell r="AB713">
            <v>0</v>
          </cell>
          <cell r="AE713">
            <v>593</v>
          </cell>
          <cell r="AF713">
            <v>8</v>
          </cell>
          <cell r="AG713" t="str">
            <v>FIDEICOMISO DE APOYO A LOS AHORRADORES</v>
          </cell>
          <cell r="AH713">
            <v>0</v>
          </cell>
          <cell r="AI713">
            <v>0</v>
          </cell>
        </row>
        <row r="714">
          <cell r="A714">
            <v>59309</v>
          </cell>
          <cell r="B714">
            <v>91102</v>
          </cell>
          <cell r="C714" t="str">
            <v>42211-1-002</v>
          </cell>
          <cell r="D714">
            <v>59309</v>
          </cell>
          <cell r="E714">
            <v>593</v>
          </cell>
          <cell r="F714">
            <v>9</v>
          </cell>
          <cell r="G714" t="str">
            <v>ALIM.REOS FEDERALES(SOCORRO DE LEY)</v>
          </cell>
          <cell r="H714">
            <v>0</v>
          </cell>
          <cell r="I714">
            <v>0</v>
          </cell>
          <cell r="J714">
            <v>4415050</v>
          </cell>
          <cell r="K714">
            <v>4415050</v>
          </cell>
          <cell r="L714">
            <v>3181450</v>
          </cell>
          <cell r="M714">
            <v>0</v>
          </cell>
          <cell r="N714">
            <v>0</v>
          </cell>
          <cell r="O714">
            <v>3181450</v>
          </cell>
          <cell r="P714">
            <v>9486500</v>
          </cell>
          <cell r="Q714">
            <v>2944400</v>
          </cell>
          <cell r="S714">
            <v>12430900</v>
          </cell>
          <cell r="W714">
            <v>0</v>
          </cell>
          <cell r="X714">
            <v>20027400</v>
          </cell>
          <cell r="AA714">
            <v>0</v>
          </cell>
          <cell r="AB714">
            <v>20027400</v>
          </cell>
          <cell r="AE714">
            <v>593</v>
          </cell>
          <cell r="AF714">
            <v>9</v>
          </cell>
          <cell r="AG714" t="str">
            <v>ALIM.REOS FEDERALES(SOCORRO DE LEY)</v>
          </cell>
          <cell r="AH714">
            <v>2944400</v>
          </cell>
          <cell r="AI714">
            <v>20027400</v>
          </cell>
        </row>
        <row r="715">
          <cell r="A715">
            <v>59310</v>
          </cell>
          <cell r="B715">
            <v>91103</v>
          </cell>
          <cell r="C715" t="str">
            <v>42211-1-003</v>
          </cell>
          <cell r="D715">
            <v>59310</v>
          </cell>
          <cell r="E715">
            <v>593</v>
          </cell>
          <cell r="F715">
            <v>10</v>
          </cell>
          <cell r="G715" t="str">
            <v>FONDO DE APOYO A LA MIC. PEQ. Y MED. EMP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W715">
            <v>0</v>
          </cell>
          <cell r="X715">
            <v>0</v>
          </cell>
          <cell r="AA715">
            <v>0</v>
          </cell>
          <cell r="AB715">
            <v>0</v>
          </cell>
          <cell r="AE715">
            <v>593</v>
          </cell>
          <cell r="AF715">
            <v>10</v>
          </cell>
          <cell r="AG715" t="str">
            <v>FONDO DE APOYO A LA MIC. PEQ. Y MED. EMP</v>
          </cell>
          <cell r="AH715">
            <v>0</v>
          </cell>
          <cell r="AI715">
            <v>0</v>
          </cell>
        </row>
        <row r="716">
          <cell r="A716">
            <v>59311</v>
          </cell>
          <cell r="B716">
            <v>91104</v>
          </cell>
          <cell r="C716" t="str">
            <v>42211-1-004</v>
          </cell>
          <cell r="D716">
            <v>59311</v>
          </cell>
          <cell r="E716">
            <v>593</v>
          </cell>
          <cell r="F716">
            <v>11</v>
          </cell>
          <cell r="G716" t="str">
            <v>FONDO DE FOM. A LA INTEG. DE CAD. PROD.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W716">
            <v>0</v>
          </cell>
          <cell r="X716">
            <v>0</v>
          </cell>
          <cell r="AA716">
            <v>0</v>
          </cell>
          <cell r="AB716">
            <v>0</v>
          </cell>
          <cell r="AE716">
            <v>593</v>
          </cell>
          <cell r="AF716">
            <v>11</v>
          </cell>
          <cell r="AG716" t="str">
            <v>FONDO DE FOM. A LA INTEG. DE CAD. PROD.</v>
          </cell>
          <cell r="AH716">
            <v>0</v>
          </cell>
          <cell r="AI716">
            <v>0</v>
          </cell>
        </row>
        <row r="717">
          <cell r="A717">
            <v>59312</v>
          </cell>
          <cell r="B717">
            <v>83105</v>
          </cell>
          <cell r="C717" t="str">
            <v>42131-1-005</v>
          </cell>
          <cell r="D717">
            <v>59312</v>
          </cell>
          <cell r="E717">
            <v>593</v>
          </cell>
          <cell r="F717">
            <v>12</v>
          </cell>
          <cell r="G717" t="str">
            <v>INFRAESTRUC EDUCATIVA NIVEL MEDIO SUP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W717">
            <v>0</v>
          </cell>
          <cell r="X717">
            <v>0</v>
          </cell>
          <cell r="AA717">
            <v>0</v>
          </cell>
          <cell r="AB717">
            <v>0</v>
          </cell>
          <cell r="AE717">
            <v>593</v>
          </cell>
          <cell r="AF717">
            <v>12</v>
          </cell>
          <cell r="AG717" t="str">
            <v>INFRAESTRUC EDUCATIVA NIVEL MEDIO SUP</v>
          </cell>
          <cell r="AH717">
            <v>0</v>
          </cell>
          <cell r="AI717">
            <v>0</v>
          </cell>
        </row>
        <row r="718">
          <cell r="A718">
            <v>59313</v>
          </cell>
          <cell r="B718">
            <v>83106</v>
          </cell>
          <cell r="C718" t="str">
            <v>42131-1-006</v>
          </cell>
          <cell r="D718">
            <v>59313</v>
          </cell>
          <cell r="E718">
            <v>593</v>
          </cell>
          <cell r="F718">
            <v>13</v>
          </cell>
          <cell r="G718" t="str">
            <v>COMISION NACIONAL FORESTAL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W718">
            <v>0</v>
          </cell>
          <cell r="X718">
            <v>0</v>
          </cell>
          <cell r="AA718">
            <v>0</v>
          </cell>
          <cell r="AB718">
            <v>0</v>
          </cell>
          <cell r="AE718">
            <v>593</v>
          </cell>
          <cell r="AF718">
            <v>13</v>
          </cell>
          <cell r="AG718" t="str">
            <v>COMISION NACIONAL FORESTAL</v>
          </cell>
          <cell r="AH718">
            <v>0</v>
          </cell>
          <cell r="AI718">
            <v>0</v>
          </cell>
        </row>
        <row r="719">
          <cell r="A719">
            <v>59314</v>
          </cell>
          <cell r="B719">
            <v>83107</v>
          </cell>
          <cell r="C719" t="str">
            <v>42131-1-007</v>
          </cell>
          <cell r="D719">
            <v>59314</v>
          </cell>
          <cell r="E719">
            <v>593</v>
          </cell>
          <cell r="F719">
            <v>14</v>
          </cell>
          <cell r="G719" t="str">
            <v>PROG.TECNOLOGIAS EDUCATIVAS Y DE LA INF.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W719">
            <v>0</v>
          </cell>
          <cell r="X719">
            <v>0</v>
          </cell>
          <cell r="AA719">
            <v>0</v>
          </cell>
          <cell r="AB719">
            <v>0</v>
          </cell>
          <cell r="AE719">
            <v>593</v>
          </cell>
          <cell r="AF719">
            <v>14</v>
          </cell>
          <cell r="AG719" t="str">
            <v>PROG.TECNOLOGIAS EDUCATIVAS Y DE LA INF.</v>
          </cell>
          <cell r="AH719">
            <v>0</v>
          </cell>
          <cell r="AI719">
            <v>0</v>
          </cell>
        </row>
        <row r="720">
          <cell r="A720">
            <v>59315</v>
          </cell>
          <cell r="B720">
            <v>91105</v>
          </cell>
          <cell r="C720" t="str">
            <v>42211-1-005</v>
          </cell>
          <cell r="D720">
            <v>59315</v>
          </cell>
          <cell r="E720">
            <v>593</v>
          </cell>
          <cell r="F720">
            <v>15</v>
          </cell>
          <cell r="G720" t="str">
            <v>FIDEICOMISO INFRAESTRUCTURA DE LOS EDOS.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W720">
            <v>0</v>
          </cell>
          <cell r="X720">
            <v>0</v>
          </cell>
          <cell r="AA720">
            <v>0</v>
          </cell>
          <cell r="AB720">
            <v>0</v>
          </cell>
          <cell r="AE720">
            <v>593</v>
          </cell>
          <cell r="AF720">
            <v>15</v>
          </cell>
          <cell r="AG720" t="str">
            <v>FIDEICOMISO INFRAESTRUCTURA DE LOS EDOS.</v>
          </cell>
          <cell r="AH720">
            <v>0</v>
          </cell>
          <cell r="AI720">
            <v>0</v>
          </cell>
        </row>
        <row r="721">
          <cell r="A721">
            <v>59316</v>
          </cell>
          <cell r="B721">
            <v>83108</v>
          </cell>
          <cell r="C721" t="str">
            <v>42131-1-008</v>
          </cell>
          <cell r="D721">
            <v>59316</v>
          </cell>
          <cell r="E721">
            <v>593</v>
          </cell>
          <cell r="F721">
            <v>16</v>
          </cell>
          <cell r="G721" t="str">
            <v>CENTRO DE DESARROLLO INFANTIL(CENDIS)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W721">
            <v>0</v>
          </cell>
          <cell r="X721">
            <v>0</v>
          </cell>
          <cell r="AA721">
            <v>0</v>
          </cell>
          <cell r="AB721">
            <v>0</v>
          </cell>
          <cell r="AE721">
            <v>593</v>
          </cell>
          <cell r="AF721">
            <v>16</v>
          </cell>
          <cell r="AG721" t="str">
            <v>CENTRO DE DESARROLLO INFANTIL(CENDIS)</v>
          </cell>
          <cell r="AH721">
            <v>0</v>
          </cell>
          <cell r="AI721">
            <v>0</v>
          </cell>
        </row>
        <row r="722">
          <cell r="A722">
            <v>59317</v>
          </cell>
          <cell r="B722">
            <v>91106</v>
          </cell>
          <cell r="C722" t="str">
            <v>42211-1-006</v>
          </cell>
          <cell r="D722">
            <v>59317</v>
          </cell>
          <cell r="E722">
            <v>593</v>
          </cell>
          <cell r="F722">
            <v>17</v>
          </cell>
          <cell r="G722" t="str">
            <v>FIDEICOMISO INFRA.DE LOS EDOS.PTE.AÑO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W722">
            <v>0</v>
          </cell>
          <cell r="X722">
            <v>0</v>
          </cell>
          <cell r="AA722">
            <v>0</v>
          </cell>
          <cell r="AB722">
            <v>0</v>
          </cell>
          <cell r="AE722">
            <v>593</v>
          </cell>
          <cell r="AF722">
            <v>17</v>
          </cell>
          <cell r="AG722" t="str">
            <v>FIDEICOMISO INFRA.DE LOS EDOS.PTE.AÑO</v>
          </cell>
          <cell r="AH722">
            <v>0</v>
          </cell>
          <cell r="AI722">
            <v>0</v>
          </cell>
        </row>
        <row r="723">
          <cell r="A723">
            <v>59319</v>
          </cell>
          <cell r="B723">
            <v>91107</v>
          </cell>
          <cell r="C723" t="str">
            <v>42211-1-007</v>
          </cell>
          <cell r="D723">
            <v>59319</v>
          </cell>
          <cell r="E723">
            <v>593</v>
          </cell>
          <cell r="F723">
            <v>19</v>
          </cell>
          <cell r="G723" t="str">
            <v>FONDO DE EST.DE ING.DE LAS ENTIDADES FED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W723">
            <v>0</v>
          </cell>
          <cell r="X723">
            <v>0</v>
          </cell>
          <cell r="AA723">
            <v>0</v>
          </cell>
          <cell r="AB723">
            <v>0</v>
          </cell>
          <cell r="AE723">
            <v>593</v>
          </cell>
          <cell r="AF723">
            <v>19</v>
          </cell>
          <cell r="AG723" t="str">
            <v>FONDO DE EST.DE ING.DE LAS ENTIDADES FED</v>
          </cell>
          <cell r="AH723">
            <v>0</v>
          </cell>
          <cell r="AI723">
            <v>0</v>
          </cell>
        </row>
        <row r="724">
          <cell r="A724">
            <v>59320</v>
          </cell>
          <cell r="B724">
            <v>83109</v>
          </cell>
          <cell r="C724" t="str">
            <v>42131-1-009</v>
          </cell>
          <cell r="D724">
            <v>59320</v>
          </cell>
          <cell r="E724">
            <v>593</v>
          </cell>
          <cell r="F724">
            <v>20</v>
          </cell>
          <cell r="G724" t="str">
            <v>INFRAESTRUCTURA EDUCATIVA (CAPFCE)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W724">
            <v>0</v>
          </cell>
          <cell r="X724">
            <v>0</v>
          </cell>
          <cell r="AA724">
            <v>0</v>
          </cell>
          <cell r="AB724">
            <v>0</v>
          </cell>
          <cell r="AE724">
            <v>593</v>
          </cell>
          <cell r="AF724">
            <v>20</v>
          </cell>
          <cell r="AG724" t="str">
            <v>INFRAESTRUCTURA EDUCATIVA (CAPFCE)</v>
          </cell>
          <cell r="AH724">
            <v>0</v>
          </cell>
          <cell r="AI724">
            <v>0</v>
          </cell>
        </row>
        <row r="725">
          <cell r="A725">
            <v>59321</v>
          </cell>
          <cell r="B725">
            <v>83110</v>
          </cell>
          <cell r="C725" t="str">
            <v>42131-1-010</v>
          </cell>
          <cell r="D725">
            <v>59321</v>
          </cell>
          <cell r="E725">
            <v>593</v>
          </cell>
          <cell r="F725">
            <v>21</v>
          </cell>
          <cell r="G725" t="str">
            <v>OTROS SECRETARIA DE EDUCACION PUBLICA</v>
          </cell>
          <cell r="H725">
            <v>62000</v>
          </cell>
          <cell r="I725">
            <v>334000</v>
          </cell>
          <cell r="J725">
            <v>2221759.4300000002</v>
          </cell>
          <cell r="K725">
            <v>2617759.4300000002</v>
          </cell>
          <cell r="L725">
            <v>31473335</v>
          </cell>
          <cell r="M725">
            <v>29209334.399999999</v>
          </cell>
          <cell r="N725">
            <v>86036368.290000007</v>
          </cell>
          <cell r="O725">
            <v>146719037.69</v>
          </cell>
          <cell r="P725">
            <v>334000</v>
          </cell>
          <cell r="Q725">
            <v>1180603</v>
          </cell>
          <cell r="S725">
            <v>1514603</v>
          </cell>
          <cell r="W725">
            <v>0</v>
          </cell>
          <cell r="X725">
            <v>150851400.12</v>
          </cell>
          <cell r="AA725">
            <v>0</v>
          </cell>
          <cell r="AB725">
            <v>150851400.12</v>
          </cell>
          <cell r="AE725">
            <v>593</v>
          </cell>
          <cell r="AF725">
            <v>21</v>
          </cell>
          <cell r="AG725" t="str">
            <v>OTROS SECRETARIA DE EDUCACION PUBLICA</v>
          </cell>
          <cell r="AH725">
            <v>1180603</v>
          </cell>
          <cell r="AI725">
            <v>150851400.12</v>
          </cell>
        </row>
        <row r="726">
          <cell r="A726">
            <v>59322</v>
          </cell>
          <cell r="B726">
            <v>91108</v>
          </cell>
          <cell r="C726" t="str">
            <v>42211-1-008</v>
          </cell>
          <cell r="D726">
            <v>59322</v>
          </cell>
          <cell r="E726">
            <v>593</v>
          </cell>
          <cell r="F726">
            <v>22</v>
          </cell>
          <cell r="G726" t="str">
            <v>FONDO D/EST.D/INGRESOS ENT.FED.EJER.ANT.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W726">
            <v>0</v>
          </cell>
          <cell r="X726">
            <v>0</v>
          </cell>
          <cell r="AA726">
            <v>0</v>
          </cell>
          <cell r="AB726">
            <v>0</v>
          </cell>
          <cell r="AE726">
            <v>593</v>
          </cell>
          <cell r="AF726">
            <v>22</v>
          </cell>
          <cell r="AG726" t="str">
            <v>FONDO D/EST.D/INGRESOS ENT.FED.EJER.ANT.</v>
          </cell>
          <cell r="AH726">
            <v>0</v>
          </cell>
          <cell r="AI726">
            <v>0</v>
          </cell>
        </row>
        <row r="727">
          <cell r="A727">
            <v>59323</v>
          </cell>
          <cell r="B727">
            <v>91109</v>
          </cell>
          <cell r="C727" t="str">
            <v>42211-1-009</v>
          </cell>
          <cell r="D727">
            <v>59323</v>
          </cell>
          <cell r="E727">
            <v>593</v>
          </cell>
          <cell r="F727">
            <v>23</v>
          </cell>
          <cell r="G727" t="str">
            <v>APOYO FINANCIERO TRANSITORIO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W727">
            <v>0</v>
          </cell>
          <cell r="X727">
            <v>0</v>
          </cell>
          <cell r="AA727">
            <v>0</v>
          </cell>
          <cell r="AB727">
            <v>0</v>
          </cell>
          <cell r="AE727">
            <v>593</v>
          </cell>
          <cell r="AF727">
            <v>23</v>
          </cell>
          <cell r="AG727" t="str">
            <v>APOYO FINANCIERO TRANSITORIO</v>
          </cell>
          <cell r="AH727">
            <v>0</v>
          </cell>
          <cell r="AI727">
            <v>0</v>
          </cell>
        </row>
        <row r="728">
          <cell r="A728">
            <v>59324</v>
          </cell>
          <cell r="B728">
            <v>83111</v>
          </cell>
          <cell r="C728" t="str">
            <v>42131-1-011</v>
          </cell>
          <cell r="D728">
            <v>59324</v>
          </cell>
          <cell r="E728">
            <v>593</v>
          </cell>
          <cell r="F728">
            <v>24</v>
          </cell>
          <cell r="G728" t="str">
            <v>FONDO METROPOLITANO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758000000</v>
          </cell>
          <cell r="S728">
            <v>758000000</v>
          </cell>
          <cell r="W728">
            <v>0</v>
          </cell>
          <cell r="X728">
            <v>758000000</v>
          </cell>
          <cell r="AA728">
            <v>0</v>
          </cell>
          <cell r="AB728">
            <v>758000000</v>
          </cell>
          <cell r="AE728">
            <v>593</v>
          </cell>
          <cell r="AF728">
            <v>24</v>
          </cell>
          <cell r="AG728" t="str">
            <v>FONDO METROPOLITANO</v>
          </cell>
          <cell r="AH728">
            <v>758000000</v>
          </cell>
          <cell r="AI728">
            <v>758000000</v>
          </cell>
        </row>
        <row r="729">
          <cell r="A729">
            <v>59325</v>
          </cell>
          <cell r="B729">
            <v>83112</v>
          </cell>
          <cell r="C729" t="str">
            <v>42131-1-012</v>
          </cell>
          <cell r="D729">
            <v>59325</v>
          </cell>
          <cell r="E729">
            <v>593</v>
          </cell>
          <cell r="F729">
            <v>25</v>
          </cell>
          <cell r="G729" t="str">
            <v>PROGRAMA DESARROLLO REGIONAL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W729">
            <v>0</v>
          </cell>
          <cell r="X729">
            <v>0</v>
          </cell>
          <cell r="AA729">
            <v>0</v>
          </cell>
          <cell r="AB729">
            <v>0</v>
          </cell>
          <cell r="AE729">
            <v>593</v>
          </cell>
          <cell r="AF729">
            <v>25</v>
          </cell>
          <cell r="AG729" t="str">
            <v>PROGRAMA DESARROLLO REGIONAL</v>
          </cell>
          <cell r="AH729">
            <v>0</v>
          </cell>
          <cell r="AI729">
            <v>0</v>
          </cell>
        </row>
        <row r="730">
          <cell r="A730">
            <v>59326</v>
          </cell>
          <cell r="B730">
            <v>83113</v>
          </cell>
          <cell r="C730" t="str">
            <v>42131-1-013</v>
          </cell>
          <cell r="D730">
            <v>59326</v>
          </cell>
          <cell r="E730">
            <v>593</v>
          </cell>
          <cell r="F730">
            <v>26</v>
          </cell>
          <cell r="G730" t="str">
            <v>PROGRAMAS SERVICIOS DE SALUD</v>
          </cell>
          <cell r="H730">
            <v>3411880.52</v>
          </cell>
          <cell r="I730">
            <v>116170419.88</v>
          </cell>
          <cell r="J730">
            <v>148446492.47999999</v>
          </cell>
          <cell r="K730">
            <v>268028792.88</v>
          </cell>
          <cell r="L730">
            <v>8825089.8000000007</v>
          </cell>
          <cell r="M730">
            <v>-236494758.44999999</v>
          </cell>
          <cell r="N730">
            <v>47936934.640000001</v>
          </cell>
          <cell r="O730">
            <v>-179732734.00999999</v>
          </cell>
          <cell r="P730">
            <v>32868977.149999999</v>
          </cell>
          <cell r="Q730">
            <v>33823244.409999996</v>
          </cell>
          <cell r="S730">
            <v>66692221.559999995</v>
          </cell>
          <cell r="W730">
            <v>0</v>
          </cell>
          <cell r="X730">
            <v>154988280.43000001</v>
          </cell>
          <cell r="AA730">
            <v>0</v>
          </cell>
          <cell r="AB730">
            <v>154988280.43000001</v>
          </cell>
          <cell r="AE730">
            <v>593</v>
          </cell>
          <cell r="AF730">
            <v>26</v>
          </cell>
          <cell r="AG730" t="str">
            <v>PROGRAMAS SERVICIOS DE SALUD</v>
          </cell>
          <cell r="AH730">
            <v>33823244.409999996</v>
          </cell>
          <cell r="AI730">
            <v>154988280.43000001</v>
          </cell>
        </row>
        <row r="731">
          <cell r="A731">
            <v>59327</v>
          </cell>
          <cell r="B731">
            <v>91110</v>
          </cell>
          <cell r="C731" t="str">
            <v>42211-1-010</v>
          </cell>
          <cell r="D731">
            <v>59327</v>
          </cell>
          <cell r="E731">
            <v>593</v>
          </cell>
          <cell r="F731">
            <v>27</v>
          </cell>
          <cell r="G731" t="str">
            <v>PROG.P/LA FIS.DEL GTO.FED.(PROFIS)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2271110</v>
          </cell>
          <cell r="N731">
            <v>454222</v>
          </cell>
          <cell r="O731">
            <v>2725332</v>
          </cell>
          <cell r="P731">
            <v>454222</v>
          </cell>
          <cell r="Q731">
            <v>454222</v>
          </cell>
          <cell r="S731">
            <v>908444</v>
          </cell>
          <cell r="W731">
            <v>0</v>
          </cell>
          <cell r="X731">
            <v>3633776</v>
          </cell>
          <cell r="AA731">
            <v>0</v>
          </cell>
          <cell r="AB731">
            <v>3633776</v>
          </cell>
          <cell r="AE731">
            <v>593</v>
          </cell>
          <cell r="AF731">
            <v>27</v>
          </cell>
          <cell r="AG731" t="str">
            <v>PROG.P/LA FIS.DEL GTO.FED.(PROFIS)</v>
          </cell>
          <cell r="AH731">
            <v>454222</v>
          </cell>
          <cell r="AI731">
            <v>3633776</v>
          </cell>
        </row>
        <row r="732">
          <cell r="A732">
            <v>59328</v>
          </cell>
          <cell r="B732">
            <v>91111</v>
          </cell>
          <cell r="C732" t="str">
            <v>42211-1-011</v>
          </cell>
          <cell r="D732">
            <v>59328</v>
          </cell>
          <cell r="E732">
            <v>593</v>
          </cell>
          <cell r="F732">
            <v>28</v>
          </cell>
          <cell r="G732" t="str">
            <v>PROG.P/EL DES.IND.SOFTWARE(PROSOFT)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23566368.800000001</v>
          </cell>
          <cell r="Q732">
            <v>10962981.5</v>
          </cell>
          <cell r="S732">
            <v>34529350.299999997</v>
          </cell>
          <cell r="W732">
            <v>0</v>
          </cell>
          <cell r="X732">
            <v>34529350.299999997</v>
          </cell>
          <cell r="AA732">
            <v>0</v>
          </cell>
          <cell r="AB732">
            <v>34529350.299999997</v>
          </cell>
          <cell r="AE732">
            <v>593</v>
          </cell>
          <cell r="AF732">
            <v>28</v>
          </cell>
          <cell r="AG732" t="str">
            <v>PROG.P/EL DES.IND.SOFTWARE(PROSOFT)</v>
          </cell>
          <cell r="AH732">
            <v>10962981.5</v>
          </cell>
          <cell r="AI732">
            <v>34529350.299999997</v>
          </cell>
        </row>
        <row r="733">
          <cell r="A733">
            <v>59329</v>
          </cell>
          <cell r="B733">
            <v>83114</v>
          </cell>
          <cell r="C733" t="str">
            <v>42131-1-014</v>
          </cell>
          <cell r="D733">
            <v>59329</v>
          </cell>
          <cell r="E733">
            <v>593</v>
          </cell>
          <cell r="F733">
            <v>29</v>
          </cell>
          <cell r="G733" t="str">
            <v>SEGURIDAD PUBLICA SUB.MPIO MTY RAMO 36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73752772.739999995</v>
          </cell>
          <cell r="N733">
            <v>0</v>
          </cell>
          <cell r="O733">
            <v>73752772.739999995</v>
          </cell>
          <cell r="P733">
            <v>0</v>
          </cell>
          <cell r="Q733">
            <v>0</v>
          </cell>
          <cell r="S733">
            <v>0</v>
          </cell>
          <cell r="W733">
            <v>0</v>
          </cell>
          <cell r="X733">
            <v>73752772.739999995</v>
          </cell>
          <cell r="AA733">
            <v>0</v>
          </cell>
          <cell r="AB733">
            <v>73752772.739999995</v>
          </cell>
          <cell r="AE733">
            <v>593</v>
          </cell>
          <cell r="AF733">
            <v>29</v>
          </cell>
          <cell r="AG733" t="str">
            <v>SEGURIDAD PUBLICA SUB.MPIO MTY RAMO 36</v>
          </cell>
          <cell r="AH733">
            <v>0</v>
          </cell>
          <cell r="AI733">
            <v>73752772.739999995</v>
          </cell>
        </row>
        <row r="734">
          <cell r="A734">
            <v>59330</v>
          </cell>
          <cell r="B734">
            <v>83115</v>
          </cell>
          <cell r="C734" t="str">
            <v>42131-1-015</v>
          </cell>
          <cell r="D734">
            <v>59330</v>
          </cell>
          <cell r="E734">
            <v>593</v>
          </cell>
          <cell r="F734">
            <v>30</v>
          </cell>
          <cell r="G734" t="str">
            <v>(CECYTE)COLEGIO DE ESTUDIOS CIENT Y TECN</v>
          </cell>
          <cell r="H734">
            <v>14913887</v>
          </cell>
          <cell r="I734">
            <v>8185854</v>
          </cell>
          <cell r="J734">
            <v>3773218</v>
          </cell>
          <cell r="K734">
            <v>26872959</v>
          </cell>
          <cell r="L734">
            <v>5867960</v>
          </cell>
          <cell r="M734">
            <v>6722012</v>
          </cell>
          <cell r="N734">
            <v>16651688</v>
          </cell>
          <cell r="O734">
            <v>29241660</v>
          </cell>
          <cell r="P734">
            <v>4008049.62</v>
          </cell>
          <cell r="Q734">
            <v>10128223</v>
          </cell>
          <cell r="S734">
            <v>14136272.620000001</v>
          </cell>
          <cell r="W734">
            <v>0</v>
          </cell>
          <cell r="X734">
            <v>70250891.620000005</v>
          </cell>
          <cell r="AA734">
            <v>0</v>
          </cell>
          <cell r="AB734">
            <v>70250891.620000005</v>
          </cell>
          <cell r="AE734">
            <v>593</v>
          </cell>
          <cell r="AF734">
            <v>30</v>
          </cell>
          <cell r="AG734" t="str">
            <v>(CECYTE)COLEGIO DE ESTUDIOS CIENT Y TECN</v>
          </cell>
          <cell r="AH734">
            <v>10128223</v>
          </cell>
          <cell r="AI734">
            <v>70250891.620000005</v>
          </cell>
        </row>
        <row r="735">
          <cell r="A735">
            <v>59331</v>
          </cell>
          <cell r="B735">
            <v>83116</v>
          </cell>
          <cell r="C735" t="str">
            <v>42131-1-016</v>
          </cell>
          <cell r="D735">
            <v>59331</v>
          </cell>
          <cell r="E735">
            <v>593</v>
          </cell>
          <cell r="F735">
            <v>31</v>
          </cell>
          <cell r="G735" t="str">
            <v>(ICET)INST.DE CAP.Y EDUCACION P/EL TRAB.</v>
          </cell>
          <cell r="H735">
            <v>4207557</v>
          </cell>
          <cell r="I735">
            <v>2643302</v>
          </cell>
          <cell r="J735">
            <v>2643302</v>
          </cell>
          <cell r="K735">
            <v>9494161</v>
          </cell>
          <cell r="L735">
            <v>3034365</v>
          </cell>
          <cell r="M735">
            <v>6410943</v>
          </cell>
          <cell r="N735">
            <v>2643302</v>
          </cell>
          <cell r="O735">
            <v>12088610</v>
          </cell>
          <cell r="P735">
            <v>2643302</v>
          </cell>
          <cell r="Q735">
            <v>3964644</v>
          </cell>
          <cell r="S735">
            <v>6607946</v>
          </cell>
          <cell r="W735">
            <v>0</v>
          </cell>
          <cell r="X735">
            <v>28190717</v>
          </cell>
          <cell r="AA735">
            <v>0</v>
          </cell>
          <cell r="AB735">
            <v>28190717</v>
          </cell>
          <cell r="AE735">
            <v>593</v>
          </cell>
          <cell r="AF735">
            <v>31</v>
          </cell>
          <cell r="AG735" t="str">
            <v>(ICET)INST.DE CAP.Y EDUCACION P/EL TRAB.</v>
          </cell>
          <cell r="AH735">
            <v>3964644</v>
          </cell>
          <cell r="AI735">
            <v>28190717</v>
          </cell>
        </row>
        <row r="736">
          <cell r="A736">
            <v>59332</v>
          </cell>
          <cell r="B736">
            <v>83117</v>
          </cell>
          <cell r="C736" t="str">
            <v>42131-1-017</v>
          </cell>
          <cell r="E736">
            <v>593</v>
          </cell>
          <cell r="F736">
            <v>32</v>
          </cell>
          <cell r="G736" t="str">
            <v>PROGRAMA DE ACTUALIZACION Y REGISTR(PAR)</v>
          </cell>
          <cell r="H736">
            <v>7881598</v>
          </cell>
          <cell r="I736">
            <v>0</v>
          </cell>
          <cell r="J736">
            <v>0</v>
          </cell>
          <cell r="K736">
            <v>7881598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9117635</v>
          </cell>
          <cell r="S736">
            <v>9117635</v>
          </cell>
          <cell r="W736">
            <v>0</v>
          </cell>
          <cell r="X736">
            <v>16999233</v>
          </cell>
          <cell r="AA736">
            <v>0</v>
          </cell>
          <cell r="AB736">
            <v>16999233</v>
          </cell>
          <cell r="AE736">
            <v>593</v>
          </cell>
          <cell r="AF736">
            <v>32</v>
          </cell>
          <cell r="AG736" t="str">
            <v>PROGRAMA DE ACTUALIZACION Y REGISTR(PAR)</v>
          </cell>
          <cell r="AH736">
            <v>9117635</v>
          </cell>
          <cell r="AI736">
            <v>16999233</v>
          </cell>
        </row>
        <row r="737">
          <cell r="A737">
            <v>59333</v>
          </cell>
          <cell r="B737">
            <v>83118</v>
          </cell>
          <cell r="C737" t="str">
            <v>42131-1-018</v>
          </cell>
          <cell r="E737">
            <v>593</v>
          </cell>
          <cell r="F737">
            <v>33</v>
          </cell>
          <cell r="G737" t="str">
            <v>FONDO NACIONAL DE INFRAESTRUCTU(FONADIN)</v>
          </cell>
          <cell r="H737">
            <v>0</v>
          </cell>
          <cell r="I737">
            <v>91485397.620000005</v>
          </cell>
          <cell r="J737">
            <v>9530054.9499999993</v>
          </cell>
          <cell r="K737">
            <v>101015452.57000001</v>
          </cell>
          <cell r="L737">
            <v>15905952.9</v>
          </cell>
          <cell r="M737">
            <v>0</v>
          </cell>
          <cell r="N737">
            <v>55411298.130000003</v>
          </cell>
          <cell r="O737">
            <v>71317251.030000001</v>
          </cell>
          <cell r="P737">
            <v>2736958.28</v>
          </cell>
          <cell r="Q737">
            <v>55846016.719999999</v>
          </cell>
          <cell r="S737">
            <v>58582975</v>
          </cell>
          <cell r="W737">
            <v>0</v>
          </cell>
          <cell r="X737">
            <v>230915678.60000002</v>
          </cell>
          <cell r="AA737">
            <v>0</v>
          </cell>
          <cell r="AB737">
            <v>230915678.59999999</v>
          </cell>
          <cell r="AE737">
            <v>593</v>
          </cell>
          <cell r="AF737">
            <v>33</v>
          </cell>
          <cell r="AG737" t="str">
            <v>FONDO NACIONAL DE INFRAESTRUCTU(FONADIN)</v>
          </cell>
          <cell r="AH737">
            <v>55846016.719999999</v>
          </cell>
          <cell r="AI737">
            <v>230915678.59999999</v>
          </cell>
        </row>
        <row r="738">
          <cell r="A738">
            <v>59334</v>
          </cell>
          <cell r="B738">
            <v>83119</v>
          </cell>
          <cell r="C738" t="str">
            <v>42131-1-019</v>
          </cell>
          <cell r="E738">
            <v>593</v>
          </cell>
          <cell r="F738">
            <v>34</v>
          </cell>
          <cell r="G738" t="str">
            <v>FONDO P/LA RECONST DE ENTID.FED(FONAREC)</v>
          </cell>
          <cell r="H738">
            <v>1403895809</v>
          </cell>
          <cell r="I738">
            <v>0</v>
          </cell>
          <cell r="J738">
            <v>0</v>
          </cell>
          <cell r="K738">
            <v>1403895809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W738">
            <v>0</v>
          </cell>
          <cell r="X738">
            <v>1403895809</v>
          </cell>
          <cell r="AA738">
            <v>0</v>
          </cell>
          <cell r="AB738">
            <v>1403895809</v>
          </cell>
          <cell r="AE738">
            <v>593</v>
          </cell>
          <cell r="AF738">
            <v>34</v>
          </cell>
          <cell r="AG738" t="str">
            <v>FONDO P/LA RECONST DE ENTID.FED(FONAREC)</v>
          </cell>
          <cell r="AH738">
            <v>0</v>
          </cell>
          <cell r="AI738">
            <v>1403895809</v>
          </cell>
        </row>
        <row r="739">
          <cell r="A739">
            <v>59335</v>
          </cell>
          <cell r="B739">
            <v>83120</v>
          </cell>
          <cell r="C739">
            <v>0</v>
          </cell>
          <cell r="E739">
            <v>593</v>
          </cell>
          <cell r="F739">
            <v>35</v>
          </cell>
          <cell r="G739" t="str">
            <v>PROGRAMA SEGURO POPULAR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253557055.44999999</v>
          </cell>
          <cell r="N739">
            <v>251908702.56999999</v>
          </cell>
          <cell r="O739">
            <v>505465758.01999998</v>
          </cell>
          <cell r="P739">
            <v>196444264.49000001</v>
          </cell>
          <cell r="Q739">
            <v>0</v>
          </cell>
          <cell r="S739">
            <v>196444264.49000001</v>
          </cell>
          <cell r="W739">
            <v>0</v>
          </cell>
          <cell r="X739">
            <v>701910022.50999999</v>
          </cell>
          <cell r="AA739">
            <v>0</v>
          </cell>
          <cell r="AB739">
            <v>701910022.50999999</v>
          </cell>
          <cell r="AE739">
            <v>593</v>
          </cell>
          <cell r="AF739">
            <v>35</v>
          </cell>
          <cell r="AG739" t="str">
            <v>PROGRAMA SEGURO POPULAR</v>
          </cell>
          <cell r="AH739">
            <v>0</v>
          </cell>
          <cell r="AI739">
            <v>701910022.50999999</v>
          </cell>
        </row>
        <row r="740">
          <cell r="A740">
            <v>59400</v>
          </cell>
          <cell r="B740">
            <v>91112</v>
          </cell>
          <cell r="C740" t="str">
            <v>42211-1-012</v>
          </cell>
          <cell r="D740">
            <v>59400</v>
          </cell>
          <cell r="E740">
            <v>594</v>
          </cell>
          <cell r="F740">
            <v>0</v>
          </cell>
          <cell r="G740" t="str">
            <v>DEVOLUCION DE APORTACIONES FEDERALES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W740">
            <v>0</v>
          </cell>
          <cell r="X740">
            <v>0</v>
          </cell>
          <cell r="AA740">
            <v>0</v>
          </cell>
          <cell r="AB740">
            <v>0</v>
          </cell>
          <cell r="AE740">
            <v>594</v>
          </cell>
          <cell r="AF740">
            <v>0</v>
          </cell>
          <cell r="AG740" t="str">
            <v>DEVOLUCION DE APORTACIONES FEDERALES</v>
          </cell>
          <cell r="AH740">
            <v>0</v>
          </cell>
          <cell r="AI740">
            <v>0</v>
          </cell>
        </row>
        <row r="741">
          <cell r="A741">
            <v>0</v>
          </cell>
          <cell r="B741" t="e">
            <v>#N/A</v>
          </cell>
          <cell r="C741" t="e">
            <v>#N/A</v>
          </cell>
          <cell r="D741">
            <v>0</v>
          </cell>
          <cell r="E741">
            <v>0</v>
          </cell>
          <cell r="F741">
            <v>0</v>
          </cell>
          <cell r="G741" t="str">
            <v>SUB TOTAL PARTICIPACIONES</v>
          </cell>
          <cell r="H741">
            <v>5792201504.1000004</v>
          </cell>
          <cell r="I741">
            <v>4248952841.77</v>
          </cell>
          <cell r="J741">
            <v>3639146747.0999999</v>
          </cell>
          <cell r="K741">
            <v>13680301092.970001</v>
          </cell>
          <cell r="L741">
            <v>3991100544.48</v>
          </cell>
          <cell r="M741">
            <v>3541500812.7199998</v>
          </cell>
          <cell r="N741">
            <v>4225064337.96</v>
          </cell>
          <cell r="O741">
            <v>11757665695.16</v>
          </cell>
          <cell r="P741">
            <v>4552726256.4099998</v>
          </cell>
          <cell r="Q741">
            <v>3787780112.6799998</v>
          </cell>
          <cell r="S741">
            <v>8340506369.0900002</v>
          </cell>
          <cell r="W741">
            <v>0</v>
          </cell>
          <cell r="X741">
            <v>33778473157.220001</v>
          </cell>
          <cell r="AA741">
            <v>0</v>
          </cell>
          <cell r="AB741">
            <v>33778473157.220001</v>
          </cell>
          <cell r="AE741">
            <v>0</v>
          </cell>
          <cell r="AF741">
            <v>0</v>
          </cell>
          <cell r="AG741" t="str">
            <v>SUB TOTAL PARTICIPACIONES</v>
          </cell>
          <cell r="AH741">
            <v>3787780112.6799998</v>
          </cell>
          <cell r="AI741">
            <v>33778473157.220001</v>
          </cell>
        </row>
        <row r="742">
          <cell r="A742">
            <v>0</v>
          </cell>
          <cell r="B742" t="e">
            <v>#N/A</v>
          </cell>
          <cell r="C742" t="e">
            <v>#N/A</v>
          </cell>
          <cell r="D742">
            <v>0</v>
          </cell>
          <cell r="E742">
            <v>0</v>
          </cell>
          <cell r="F742">
            <v>0</v>
          </cell>
          <cell r="G742" t="str">
            <v>TOTAL PRESUPUESTAL</v>
          </cell>
          <cell r="H742">
            <v>7029372368.6300001</v>
          </cell>
          <cell r="I742">
            <v>5019884061.0600004</v>
          </cell>
          <cell r="J742">
            <v>6275618857.6400003</v>
          </cell>
          <cell r="K742">
            <v>18324875287.330002</v>
          </cell>
          <cell r="L742">
            <v>4660810145.5799999</v>
          </cell>
          <cell r="M742">
            <v>5631147428.3900003</v>
          </cell>
          <cell r="N742">
            <v>6247086151.1700001</v>
          </cell>
          <cell r="O742">
            <v>16539043725.140001</v>
          </cell>
          <cell r="P742">
            <v>5717699268.25</v>
          </cell>
          <cell r="Q742">
            <v>6098592629.2700005</v>
          </cell>
          <cell r="S742">
            <v>11816291897.52</v>
          </cell>
          <cell r="W742">
            <v>0</v>
          </cell>
          <cell r="X742">
            <v>46680210909.990005</v>
          </cell>
          <cell r="AA742">
            <v>0</v>
          </cell>
          <cell r="AB742">
            <v>46680210909.989998</v>
          </cell>
          <cell r="AE742">
            <v>0</v>
          </cell>
          <cell r="AF742">
            <v>0</v>
          </cell>
          <cell r="AG742" t="str">
            <v>TOTAL PRESUPUESTAL</v>
          </cell>
          <cell r="AH742">
            <v>6098592629.2700005</v>
          </cell>
          <cell r="AI742">
            <v>46680210909.989998</v>
          </cell>
        </row>
        <row r="743">
          <cell r="A743">
            <v>0</v>
          </cell>
          <cell r="B743" t="e">
            <v>#N/A</v>
          </cell>
          <cell r="C743" t="e">
            <v>#N/A</v>
          </cell>
          <cell r="D743">
            <v>0</v>
          </cell>
          <cell r="E743">
            <v>0</v>
          </cell>
          <cell r="F743">
            <v>0</v>
          </cell>
          <cell r="G743" t="str">
            <v>INGRESOS EXTRAORDINARIOS AJENOS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W743">
            <v>0</v>
          </cell>
          <cell r="X743">
            <v>0</v>
          </cell>
          <cell r="AA743">
            <v>0</v>
          </cell>
          <cell r="AB743">
            <v>0</v>
          </cell>
          <cell r="AE743">
            <v>0</v>
          </cell>
          <cell r="AF743">
            <v>0</v>
          </cell>
          <cell r="AG743" t="str">
            <v>INGRESOS EXTRAORDINARIOS AJENOS</v>
          </cell>
          <cell r="AH743">
            <v>0</v>
          </cell>
          <cell r="AI743">
            <v>0</v>
          </cell>
        </row>
        <row r="744">
          <cell r="A744">
            <v>61000</v>
          </cell>
          <cell r="B744" t="e">
            <v>#N/A</v>
          </cell>
          <cell r="C744" t="e">
            <v>#N/A</v>
          </cell>
          <cell r="D744">
            <v>61000</v>
          </cell>
          <cell r="E744">
            <v>610</v>
          </cell>
          <cell r="F744">
            <v>0</v>
          </cell>
          <cell r="G744" t="str">
            <v>REINTEGROS APLICABLES A EGRESOS</v>
          </cell>
          <cell r="H744">
            <v>0</v>
          </cell>
          <cell r="I744">
            <v>4245992.87</v>
          </cell>
          <cell r="J744">
            <v>-4245992.87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W744">
            <v>0</v>
          </cell>
          <cell r="X744">
            <v>0</v>
          </cell>
          <cell r="AA744">
            <v>0</v>
          </cell>
          <cell r="AB744">
            <v>0</v>
          </cell>
          <cell r="AE744">
            <v>610</v>
          </cell>
          <cell r="AF744">
            <v>0</v>
          </cell>
          <cell r="AG744" t="str">
            <v>REINTEGROS APLICABLES A EGRESOS</v>
          </cell>
          <cell r="AH744">
            <v>0</v>
          </cell>
          <cell r="AI744">
            <v>0</v>
          </cell>
        </row>
        <row r="745">
          <cell r="A745">
            <v>62300</v>
          </cell>
          <cell r="B745" t="e">
            <v>#N/A</v>
          </cell>
          <cell r="C745" t="e">
            <v>#N/A</v>
          </cell>
          <cell r="D745">
            <v>62300</v>
          </cell>
          <cell r="E745">
            <v>623</v>
          </cell>
          <cell r="F745">
            <v>0</v>
          </cell>
          <cell r="G745" t="str">
            <v>DONATIVOS AJENOS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W745">
            <v>0</v>
          </cell>
          <cell r="X745">
            <v>0</v>
          </cell>
          <cell r="AA745">
            <v>0</v>
          </cell>
          <cell r="AB745">
            <v>0</v>
          </cell>
          <cell r="AE745">
            <v>623</v>
          </cell>
          <cell r="AF745">
            <v>0</v>
          </cell>
          <cell r="AG745" t="str">
            <v>DONATIVOS AJENOS</v>
          </cell>
          <cell r="AH745">
            <v>0</v>
          </cell>
          <cell r="AI745">
            <v>0</v>
          </cell>
        </row>
        <row r="746">
          <cell r="A746">
            <v>62301</v>
          </cell>
          <cell r="B746" t="e">
            <v>#N/A</v>
          </cell>
          <cell r="C746" t="e">
            <v>#N/A</v>
          </cell>
          <cell r="D746">
            <v>62301</v>
          </cell>
          <cell r="E746">
            <v>623</v>
          </cell>
          <cell r="F746">
            <v>1</v>
          </cell>
          <cell r="G746" t="str">
            <v>DONATIVOS AJENOS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W746">
            <v>0</v>
          </cell>
          <cell r="X746">
            <v>0</v>
          </cell>
          <cell r="AA746">
            <v>0</v>
          </cell>
          <cell r="AB746">
            <v>0</v>
          </cell>
          <cell r="AE746">
            <v>623</v>
          </cell>
          <cell r="AF746">
            <v>1</v>
          </cell>
          <cell r="AG746" t="str">
            <v>DONATIVOS AJENOS</v>
          </cell>
          <cell r="AH746">
            <v>0</v>
          </cell>
          <cell r="AI746">
            <v>0</v>
          </cell>
        </row>
        <row r="747">
          <cell r="A747">
            <v>63000</v>
          </cell>
          <cell r="B747" t="e">
            <v>#N/A</v>
          </cell>
          <cell r="C747" t="e">
            <v>#N/A</v>
          </cell>
          <cell r="D747">
            <v>63000</v>
          </cell>
          <cell r="E747">
            <v>630</v>
          </cell>
          <cell r="F747">
            <v>0</v>
          </cell>
          <cell r="G747" t="str">
            <v>INGRESOS DE BANCOS POR APLICAR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W747">
            <v>0</v>
          </cell>
          <cell r="X747">
            <v>0</v>
          </cell>
          <cell r="AA747">
            <v>0</v>
          </cell>
          <cell r="AB747">
            <v>0</v>
          </cell>
          <cell r="AE747">
            <v>630</v>
          </cell>
          <cell r="AF747">
            <v>0</v>
          </cell>
          <cell r="AG747" t="str">
            <v>INGRESOS DE BANCOS POR APLICAR</v>
          </cell>
          <cell r="AH747">
            <v>0</v>
          </cell>
          <cell r="AI747">
            <v>0</v>
          </cell>
        </row>
        <row r="748">
          <cell r="A748">
            <v>0</v>
          </cell>
          <cell r="B748" t="e">
            <v>#N/A</v>
          </cell>
          <cell r="C748" t="e">
            <v>#N/A</v>
          </cell>
          <cell r="D748">
            <v>0</v>
          </cell>
          <cell r="G748" t="str">
            <v>TOTAL ING. EXTRAORDINARIOS</v>
          </cell>
          <cell r="H748">
            <v>0</v>
          </cell>
          <cell r="I748">
            <v>4245992.87</v>
          </cell>
          <cell r="J748">
            <v>-4245992.87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W748">
            <v>0</v>
          </cell>
          <cell r="X748">
            <v>0</v>
          </cell>
          <cell r="AA748">
            <v>0</v>
          </cell>
          <cell r="AB748">
            <v>0</v>
          </cell>
          <cell r="AE748">
            <v>0</v>
          </cell>
          <cell r="AF748">
            <v>0</v>
          </cell>
          <cell r="AG748" t="str">
            <v>TOTAL ING. EXTRAORDINARIOS</v>
          </cell>
          <cell r="AH748">
            <v>0</v>
          </cell>
          <cell r="AI748">
            <v>0</v>
          </cell>
        </row>
        <row r="749">
          <cell r="A749">
            <v>0</v>
          </cell>
          <cell r="B749" t="e">
            <v>#N/A</v>
          </cell>
          <cell r="C749" t="e">
            <v>#N/A</v>
          </cell>
          <cell r="D749">
            <v>0</v>
          </cell>
          <cell r="G749" t="str">
            <v>INGRESOS FED. CONVENIO DE COORD.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W749">
            <v>0</v>
          </cell>
          <cell r="X749">
            <v>0</v>
          </cell>
          <cell r="AA749">
            <v>0</v>
          </cell>
          <cell r="AB749">
            <v>0</v>
          </cell>
          <cell r="AE749">
            <v>0</v>
          </cell>
          <cell r="AF749">
            <v>0</v>
          </cell>
          <cell r="AG749" t="str">
            <v>INGRESOS FED. CONVENIO DE COORD.</v>
          </cell>
          <cell r="AH749">
            <v>0</v>
          </cell>
          <cell r="AI749">
            <v>0</v>
          </cell>
        </row>
        <row r="750">
          <cell r="A750">
            <v>70200</v>
          </cell>
          <cell r="B750">
            <v>81108</v>
          </cell>
          <cell r="C750" t="str">
            <v>42111-1-008</v>
          </cell>
          <cell r="D750">
            <v>70200</v>
          </cell>
          <cell r="E750">
            <v>702</v>
          </cell>
          <cell r="F750">
            <v>0</v>
          </cell>
          <cell r="G750" t="str">
            <v>ANTICIPOS DE PART PARA EL EDO Y MPIOS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W750">
            <v>0</v>
          </cell>
          <cell r="X750">
            <v>0</v>
          </cell>
          <cell r="AA750">
            <v>0</v>
          </cell>
          <cell r="AB750">
            <v>0</v>
          </cell>
          <cell r="AE750">
            <v>702</v>
          </cell>
          <cell r="AF750">
            <v>0</v>
          </cell>
          <cell r="AG750" t="str">
            <v>ANTICIPOS DE PART PARA EL EDO Y MPIOS</v>
          </cell>
          <cell r="AH750">
            <v>0</v>
          </cell>
          <cell r="AI750">
            <v>0</v>
          </cell>
        </row>
        <row r="751">
          <cell r="A751">
            <v>70201</v>
          </cell>
          <cell r="B751">
            <v>81109</v>
          </cell>
          <cell r="C751" t="str">
            <v>42111-1-009</v>
          </cell>
          <cell r="D751">
            <v>70201</v>
          </cell>
          <cell r="E751">
            <v>702</v>
          </cell>
          <cell r="F751">
            <v>1</v>
          </cell>
          <cell r="G751" t="str">
            <v>ANTICIPO EXTRAORDINARIO PARTICIPACIONES</v>
          </cell>
          <cell r="H751">
            <v>1500000000</v>
          </cell>
          <cell r="I751">
            <v>-165000000</v>
          </cell>
          <cell r="J751">
            <v>-165000000</v>
          </cell>
          <cell r="K751">
            <v>1170000000</v>
          </cell>
          <cell r="L751">
            <v>-165000000</v>
          </cell>
          <cell r="M751">
            <v>-165000000</v>
          </cell>
          <cell r="N751">
            <v>-165000000</v>
          </cell>
          <cell r="O751">
            <v>-495000000</v>
          </cell>
          <cell r="P751">
            <v>-165000000</v>
          </cell>
          <cell r="Q751">
            <v>-165000000</v>
          </cell>
          <cell r="S751">
            <v>-330000000</v>
          </cell>
          <cell r="W751">
            <v>0</v>
          </cell>
          <cell r="X751">
            <v>345000000</v>
          </cell>
          <cell r="AA751">
            <v>0</v>
          </cell>
          <cell r="AB751">
            <v>345000000</v>
          </cell>
          <cell r="AE751">
            <v>702</v>
          </cell>
          <cell r="AF751">
            <v>1</v>
          </cell>
          <cell r="AG751" t="str">
            <v>ANTICIPO EXTRAORDINARIO PARTICIPACIONES</v>
          </cell>
          <cell r="AH751">
            <v>-165000000</v>
          </cell>
          <cell r="AI751">
            <v>345000000</v>
          </cell>
        </row>
        <row r="752">
          <cell r="A752">
            <v>77200</v>
          </cell>
          <cell r="B752" t="e">
            <v>#N/A</v>
          </cell>
          <cell r="C752" t="e">
            <v>#N/A</v>
          </cell>
          <cell r="D752">
            <v>77200</v>
          </cell>
          <cell r="E752">
            <v>772</v>
          </cell>
          <cell r="F752">
            <v>0</v>
          </cell>
          <cell r="G752" t="str">
            <v>IEPS GASOLINA Y DIESEL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W752">
            <v>0</v>
          </cell>
          <cell r="X752">
            <v>0</v>
          </cell>
          <cell r="AA752">
            <v>0</v>
          </cell>
          <cell r="AB752">
            <v>0</v>
          </cell>
          <cell r="AE752">
            <v>772</v>
          </cell>
          <cell r="AF752">
            <v>0</v>
          </cell>
          <cell r="AG752" t="str">
            <v>IEPS GASOLINA Y DIESEL</v>
          </cell>
          <cell r="AH752">
            <v>0</v>
          </cell>
          <cell r="AI752">
            <v>0</v>
          </cell>
        </row>
        <row r="753">
          <cell r="A753">
            <v>77201</v>
          </cell>
          <cell r="B753">
            <v>61602</v>
          </cell>
          <cell r="C753" t="str">
            <v>41611-7-002</v>
          </cell>
          <cell r="D753">
            <v>77201</v>
          </cell>
          <cell r="E753">
            <v>772</v>
          </cell>
          <cell r="F753">
            <v>1</v>
          </cell>
          <cell r="G753" t="str">
            <v>IEPS GASOLINA 2/11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W753">
            <v>0</v>
          </cell>
          <cell r="X753">
            <v>0</v>
          </cell>
          <cell r="AA753">
            <v>0</v>
          </cell>
          <cell r="AB753">
            <v>0</v>
          </cell>
          <cell r="AE753">
            <v>772</v>
          </cell>
          <cell r="AF753">
            <v>1</v>
          </cell>
          <cell r="AG753" t="str">
            <v>IEPS GASOLINA 2/11</v>
          </cell>
          <cell r="AH753">
            <v>0</v>
          </cell>
          <cell r="AI753">
            <v>0</v>
          </cell>
        </row>
        <row r="754">
          <cell r="A754">
            <v>77202</v>
          </cell>
          <cell r="B754">
            <v>61618</v>
          </cell>
          <cell r="C754" t="str">
            <v>41611-7-018</v>
          </cell>
          <cell r="D754">
            <v>77202</v>
          </cell>
          <cell r="E754">
            <v>772</v>
          </cell>
          <cell r="F754">
            <v>2</v>
          </cell>
          <cell r="G754" t="str">
            <v>RECARGOS IEPS GASOLINA 2/11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W754">
            <v>0</v>
          </cell>
          <cell r="X754">
            <v>0</v>
          </cell>
          <cell r="AA754">
            <v>0</v>
          </cell>
          <cell r="AB754">
            <v>0</v>
          </cell>
          <cell r="AE754">
            <v>772</v>
          </cell>
          <cell r="AF754">
            <v>2</v>
          </cell>
          <cell r="AG754" t="str">
            <v>RECARGOS IEPS GASOLINA 2/11</v>
          </cell>
          <cell r="AH754">
            <v>0</v>
          </cell>
          <cell r="AI754">
            <v>0</v>
          </cell>
        </row>
        <row r="755">
          <cell r="A755">
            <v>77203</v>
          </cell>
          <cell r="B755">
            <v>61606</v>
          </cell>
          <cell r="C755" t="str">
            <v>41611-7-004</v>
          </cell>
          <cell r="D755">
            <v>77203</v>
          </cell>
          <cell r="E755">
            <v>772</v>
          </cell>
          <cell r="F755">
            <v>3</v>
          </cell>
          <cell r="G755" t="str">
            <v>ACTUALIZACION IEPS GASOLINA 2/11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W755">
            <v>0</v>
          </cell>
          <cell r="X755">
            <v>0</v>
          </cell>
          <cell r="AA755">
            <v>0</v>
          </cell>
          <cell r="AB755">
            <v>0</v>
          </cell>
          <cell r="AE755">
            <v>772</v>
          </cell>
          <cell r="AF755">
            <v>3</v>
          </cell>
          <cell r="AG755" t="str">
            <v>ACTUALIZACION IEPS GASOLINA 2/11</v>
          </cell>
          <cell r="AH755">
            <v>0</v>
          </cell>
          <cell r="AI755">
            <v>0</v>
          </cell>
        </row>
        <row r="756">
          <cell r="A756">
            <v>77204</v>
          </cell>
          <cell r="B756">
            <v>61614</v>
          </cell>
          <cell r="C756" t="str">
            <v>41611-7-014</v>
          </cell>
          <cell r="D756">
            <v>77204</v>
          </cell>
          <cell r="E756">
            <v>772</v>
          </cell>
          <cell r="F756">
            <v>4</v>
          </cell>
          <cell r="G756" t="str">
            <v>MULTAS POR COR FISCAL IEPS GASOLINA 2/11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W756">
            <v>0</v>
          </cell>
          <cell r="X756">
            <v>0</v>
          </cell>
          <cell r="AA756">
            <v>0</v>
          </cell>
          <cell r="AB756">
            <v>0</v>
          </cell>
          <cell r="AE756">
            <v>772</v>
          </cell>
          <cell r="AF756">
            <v>4</v>
          </cell>
          <cell r="AG756" t="str">
            <v>MULTAS POR COR FISCAL IEPS GASOLINA 2/11</v>
          </cell>
          <cell r="AH756">
            <v>0</v>
          </cell>
          <cell r="AI756">
            <v>0</v>
          </cell>
        </row>
        <row r="757">
          <cell r="A757">
            <v>77205</v>
          </cell>
          <cell r="B757">
            <v>61622</v>
          </cell>
          <cell r="C757" t="str">
            <v>41611-7-022</v>
          </cell>
          <cell r="D757">
            <v>77205</v>
          </cell>
          <cell r="E757">
            <v>772</v>
          </cell>
          <cell r="F757">
            <v>5</v>
          </cell>
          <cell r="G757" t="str">
            <v>GASTOS DE EJECUCION IEPS 2/11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W757">
            <v>0</v>
          </cell>
          <cell r="X757">
            <v>0</v>
          </cell>
          <cell r="AA757">
            <v>0</v>
          </cell>
          <cell r="AB757">
            <v>0</v>
          </cell>
          <cell r="AE757">
            <v>772</v>
          </cell>
          <cell r="AF757">
            <v>5</v>
          </cell>
          <cell r="AG757" t="str">
            <v>GASTOS DE EJECUCION IEPS 2/11</v>
          </cell>
          <cell r="AH757">
            <v>0</v>
          </cell>
          <cell r="AI757">
            <v>0</v>
          </cell>
        </row>
        <row r="758">
          <cell r="A758">
            <v>77206</v>
          </cell>
          <cell r="B758">
            <v>61610</v>
          </cell>
          <cell r="C758" t="str">
            <v>41611-7-010</v>
          </cell>
          <cell r="D758">
            <v>77206</v>
          </cell>
          <cell r="E758">
            <v>772</v>
          </cell>
          <cell r="F758">
            <v>6</v>
          </cell>
          <cell r="G758" t="str">
            <v>MULTAS X INCUMPLIMIENTO A REQ.IEPS 2/11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W758">
            <v>0</v>
          </cell>
          <cell r="X758">
            <v>0</v>
          </cell>
          <cell r="AA758">
            <v>0</v>
          </cell>
          <cell r="AB758">
            <v>0</v>
          </cell>
          <cell r="AE758">
            <v>772</v>
          </cell>
          <cell r="AF758">
            <v>6</v>
          </cell>
          <cell r="AG758" t="str">
            <v>MULTAS X INCUMPLIMIENTO A REQ.IEPS 2/11</v>
          </cell>
          <cell r="AH758">
            <v>0</v>
          </cell>
          <cell r="AI758">
            <v>0</v>
          </cell>
        </row>
        <row r="759">
          <cell r="A759">
            <v>77207</v>
          </cell>
          <cell r="B759">
            <v>61612</v>
          </cell>
          <cell r="C759" t="str">
            <v>41611-7-012</v>
          </cell>
          <cell r="D759">
            <v>77207</v>
          </cell>
          <cell r="E759">
            <v>772</v>
          </cell>
          <cell r="F759">
            <v>7</v>
          </cell>
          <cell r="G759" t="str">
            <v>MULTAS POR EXTEMPORANEIDAD IEPS 2/11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W759">
            <v>0</v>
          </cell>
          <cell r="X759">
            <v>0</v>
          </cell>
          <cell r="AA759">
            <v>0</v>
          </cell>
          <cell r="AB759">
            <v>0</v>
          </cell>
          <cell r="AE759">
            <v>772</v>
          </cell>
          <cell r="AF759">
            <v>7</v>
          </cell>
          <cell r="AG759" t="str">
            <v>MULTAS POR EXTEMPORANEIDAD IEPS 2/11</v>
          </cell>
          <cell r="AH759">
            <v>0</v>
          </cell>
          <cell r="AI759">
            <v>0</v>
          </cell>
        </row>
        <row r="760">
          <cell r="A760">
            <v>77211</v>
          </cell>
          <cell r="B760">
            <v>61604</v>
          </cell>
          <cell r="C760" t="str">
            <v>41611-7-006</v>
          </cell>
          <cell r="D760">
            <v>77211</v>
          </cell>
          <cell r="E760">
            <v>772</v>
          </cell>
          <cell r="F760">
            <v>11</v>
          </cell>
          <cell r="G760" t="str">
            <v>IEPS GASOLINA 2/11 FISCALIZADO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  <cell r="W760">
            <v>0</v>
          </cell>
          <cell r="X760">
            <v>0</v>
          </cell>
          <cell r="AA760">
            <v>0</v>
          </cell>
          <cell r="AB760">
            <v>0</v>
          </cell>
          <cell r="AE760">
            <v>772</v>
          </cell>
          <cell r="AF760">
            <v>11</v>
          </cell>
          <cell r="AG760" t="str">
            <v>IEPS GASOLINA 2/11 FISCALIZADO</v>
          </cell>
          <cell r="AH760">
            <v>0</v>
          </cell>
          <cell r="AI760">
            <v>0</v>
          </cell>
        </row>
        <row r="761">
          <cell r="A761">
            <v>77212</v>
          </cell>
          <cell r="B761">
            <v>61620</v>
          </cell>
          <cell r="C761" t="str">
            <v>41611-7-020</v>
          </cell>
          <cell r="D761">
            <v>77212</v>
          </cell>
          <cell r="E761">
            <v>772</v>
          </cell>
          <cell r="F761">
            <v>12</v>
          </cell>
          <cell r="G761" t="str">
            <v>RECARGOS IEPS GASOLINA 2/11 FISCALIZADO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W761">
            <v>0</v>
          </cell>
          <cell r="X761">
            <v>0</v>
          </cell>
          <cell r="AA761">
            <v>0</v>
          </cell>
          <cell r="AB761">
            <v>0</v>
          </cell>
          <cell r="AE761">
            <v>772</v>
          </cell>
          <cell r="AF761">
            <v>12</v>
          </cell>
          <cell r="AG761" t="str">
            <v>RECARGOS IEPS GASOLINA 2/11 FISCALIZADO</v>
          </cell>
          <cell r="AH761">
            <v>0</v>
          </cell>
          <cell r="AI761">
            <v>0</v>
          </cell>
        </row>
        <row r="762">
          <cell r="A762">
            <v>77213</v>
          </cell>
          <cell r="B762">
            <v>61608</v>
          </cell>
          <cell r="C762" t="str">
            <v>41611-7-008</v>
          </cell>
          <cell r="D762">
            <v>77213</v>
          </cell>
          <cell r="E762">
            <v>772</v>
          </cell>
          <cell r="F762">
            <v>13</v>
          </cell>
          <cell r="G762" t="str">
            <v>ACTUALIZACION IEPS GASOLINA 2/11 FISCALI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W762">
            <v>0</v>
          </cell>
          <cell r="X762">
            <v>0</v>
          </cell>
          <cell r="AA762">
            <v>0</v>
          </cell>
          <cell r="AB762">
            <v>0</v>
          </cell>
          <cell r="AE762">
            <v>772</v>
          </cell>
          <cell r="AF762">
            <v>13</v>
          </cell>
          <cell r="AG762" t="str">
            <v>ACTUALIZACION IEPS GASOLINA 2/11 FISCALI</v>
          </cell>
          <cell r="AH762">
            <v>0</v>
          </cell>
          <cell r="AI762">
            <v>0</v>
          </cell>
        </row>
        <row r="763">
          <cell r="A763">
            <v>77214</v>
          </cell>
          <cell r="B763">
            <v>61616</v>
          </cell>
          <cell r="C763" t="str">
            <v>41611-7-016</v>
          </cell>
          <cell r="D763">
            <v>77214</v>
          </cell>
          <cell r="E763">
            <v>772</v>
          </cell>
          <cell r="F763">
            <v>14</v>
          </cell>
          <cell r="G763" t="str">
            <v>MULTA X CORREC.FISCAL IEPS GAS.2/11 FISC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W763">
            <v>0</v>
          </cell>
          <cell r="X763">
            <v>0</v>
          </cell>
          <cell r="AA763">
            <v>0</v>
          </cell>
          <cell r="AB763">
            <v>0</v>
          </cell>
          <cell r="AE763">
            <v>772</v>
          </cell>
          <cell r="AF763">
            <v>14</v>
          </cell>
          <cell r="AG763" t="str">
            <v>MULTA X CORREC.FISCAL IEPS GAS.2/11 FISC</v>
          </cell>
          <cell r="AH763">
            <v>0</v>
          </cell>
          <cell r="AI763">
            <v>0</v>
          </cell>
        </row>
        <row r="764">
          <cell r="A764">
            <v>77215</v>
          </cell>
          <cell r="B764">
            <v>61625</v>
          </cell>
          <cell r="C764" t="str">
            <v>41611-7-024</v>
          </cell>
          <cell r="E764">
            <v>772</v>
          </cell>
          <cell r="F764">
            <v>15</v>
          </cell>
          <cell r="G764" t="str">
            <v>DES S/AC D MUL X INCUMPL A REQ.IEPS 2/11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W764">
            <v>0</v>
          </cell>
          <cell r="X764">
            <v>0</v>
          </cell>
          <cell r="AA764">
            <v>0</v>
          </cell>
          <cell r="AB764">
            <v>0</v>
          </cell>
          <cell r="AE764">
            <v>772</v>
          </cell>
          <cell r="AF764">
            <v>15</v>
          </cell>
          <cell r="AG764" t="str">
            <v>DES S/AC D MUL X INCUMPL A REQ.IEPS 2/11</v>
          </cell>
          <cell r="AH764">
            <v>0</v>
          </cell>
          <cell r="AI764">
            <v>0</v>
          </cell>
        </row>
        <row r="765">
          <cell r="A765">
            <v>77216</v>
          </cell>
          <cell r="B765">
            <v>61627</v>
          </cell>
          <cell r="C765" t="str">
            <v>41611-7-026</v>
          </cell>
          <cell r="E765">
            <v>772</v>
          </cell>
          <cell r="F765">
            <v>16</v>
          </cell>
          <cell r="G765" t="str">
            <v>DESC S/ACCES D MULTA X EXTEMP IEPS 2/11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W765">
            <v>0</v>
          </cell>
          <cell r="X765">
            <v>0</v>
          </cell>
          <cell r="AA765">
            <v>0</v>
          </cell>
          <cell r="AB765">
            <v>0</v>
          </cell>
          <cell r="AE765">
            <v>772</v>
          </cell>
          <cell r="AF765">
            <v>16</v>
          </cell>
          <cell r="AG765" t="str">
            <v>DESC S/ACCES D MULTA X EXTEMP IEPS 2/11</v>
          </cell>
          <cell r="AH765">
            <v>0</v>
          </cell>
          <cell r="AI765">
            <v>0</v>
          </cell>
        </row>
        <row r="766">
          <cell r="A766">
            <v>77217</v>
          </cell>
          <cell r="B766">
            <v>61629</v>
          </cell>
          <cell r="C766" t="str">
            <v>41611-7-028</v>
          </cell>
          <cell r="E766">
            <v>772</v>
          </cell>
          <cell r="F766">
            <v>17</v>
          </cell>
          <cell r="G766" t="str">
            <v>DESC.S/MULTAS X INCUMP.A REQ.IEPS 2/11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W766">
            <v>0</v>
          </cell>
          <cell r="X766">
            <v>0</v>
          </cell>
          <cell r="AA766">
            <v>0</v>
          </cell>
          <cell r="AB766">
            <v>0</v>
          </cell>
          <cell r="AE766">
            <v>772</v>
          </cell>
          <cell r="AF766">
            <v>17</v>
          </cell>
          <cell r="AG766" t="str">
            <v>DESC.S/MULTAS X INCUMP.A REQ.IEPS 2/11</v>
          </cell>
          <cell r="AH766">
            <v>0</v>
          </cell>
          <cell r="AI766">
            <v>0</v>
          </cell>
        </row>
        <row r="767">
          <cell r="A767">
            <v>77218</v>
          </cell>
          <cell r="B767">
            <v>61631</v>
          </cell>
          <cell r="C767" t="str">
            <v>41611-7-030</v>
          </cell>
          <cell r="E767">
            <v>772</v>
          </cell>
          <cell r="F767">
            <v>18</v>
          </cell>
          <cell r="G767" t="str">
            <v>DES.S/MULTAS X EXTEMPORANEIDAD IEPS 2/11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W767">
            <v>0</v>
          </cell>
          <cell r="X767">
            <v>0</v>
          </cell>
          <cell r="AA767">
            <v>0</v>
          </cell>
          <cell r="AB767">
            <v>0</v>
          </cell>
          <cell r="AE767">
            <v>772</v>
          </cell>
          <cell r="AF767">
            <v>18</v>
          </cell>
          <cell r="AG767" t="str">
            <v>DES.S/MULTAS X EXTEMPORANEIDAD IEPS 2/11</v>
          </cell>
          <cell r="AH767">
            <v>0</v>
          </cell>
          <cell r="AI767">
            <v>0</v>
          </cell>
        </row>
        <row r="768">
          <cell r="A768">
            <v>77604</v>
          </cell>
          <cell r="B768">
            <v>61821</v>
          </cell>
          <cell r="C768" t="str">
            <v>41611-9-021</v>
          </cell>
          <cell r="D768">
            <v>77604</v>
          </cell>
          <cell r="E768">
            <v>776</v>
          </cell>
          <cell r="F768">
            <v>4</v>
          </cell>
          <cell r="G768" t="str">
            <v>INTERESES POR PLAZO (2%)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W768">
            <v>0</v>
          </cell>
          <cell r="X768">
            <v>0</v>
          </cell>
          <cell r="AA768">
            <v>0</v>
          </cell>
          <cell r="AB768">
            <v>0</v>
          </cell>
          <cell r="AE768">
            <v>776</v>
          </cell>
          <cell r="AF768">
            <v>4</v>
          </cell>
          <cell r="AG768" t="str">
            <v>INTERESES POR PLAZO (2%)</v>
          </cell>
          <cell r="AH768">
            <v>0</v>
          </cell>
          <cell r="AI768">
            <v>0</v>
          </cell>
        </row>
        <row r="769">
          <cell r="A769">
            <v>77615</v>
          </cell>
          <cell r="B769">
            <v>61818</v>
          </cell>
          <cell r="C769" t="str">
            <v>41611-9-018</v>
          </cell>
          <cell r="D769">
            <v>77615</v>
          </cell>
          <cell r="E769">
            <v>776</v>
          </cell>
          <cell r="F769">
            <v>15</v>
          </cell>
          <cell r="G769" t="str">
            <v>REC.DE MULTAS ADM.FED.NO FISCALES 2%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W769">
            <v>0</v>
          </cell>
          <cell r="X769">
            <v>0</v>
          </cell>
          <cell r="AA769">
            <v>0</v>
          </cell>
          <cell r="AB769">
            <v>0</v>
          </cell>
          <cell r="AE769">
            <v>776</v>
          </cell>
          <cell r="AF769">
            <v>15</v>
          </cell>
          <cell r="AG769" t="str">
            <v>REC.DE MULTAS ADM.FED.NO FISCALES 2%</v>
          </cell>
          <cell r="AH769">
            <v>0</v>
          </cell>
          <cell r="AI769">
            <v>0</v>
          </cell>
        </row>
        <row r="770">
          <cell r="A770">
            <v>77913</v>
          </cell>
          <cell r="B770">
            <v>61816</v>
          </cell>
          <cell r="C770" t="str">
            <v>41611-9-016</v>
          </cell>
          <cell r="D770">
            <v>77913</v>
          </cell>
          <cell r="E770">
            <v>779</v>
          </cell>
          <cell r="F770">
            <v>13</v>
          </cell>
          <cell r="G770" t="str">
            <v>ACT.MULTAS ADM.FEDERALES NO FISCALES 2%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W770">
            <v>0</v>
          </cell>
          <cell r="X770">
            <v>0</v>
          </cell>
          <cell r="AA770">
            <v>0</v>
          </cell>
          <cell r="AB770">
            <v>0</v>
          </cell>
          <cell r="AE770">
            <v>779</v>
          </cell>
          <cell r="AF770">
            <v>13</v>
          </cell>
          <cell r="AG770" t="str">
            <v>ACT.MULTAS ADM.FEDERALES NO FISCALES 2%</v>
          </cell>
          <cell r="AH770">
            <v>0</v>
          </cell>
          <cell r="AI770">
            <v>0</v>
          </cell>
        </row>
        <row r="771">
          <cell r="A771">
            <v>78901</v>
          </cell>
          <cell r="B771">
            <v>61807</v>
          </cell>
          <cell r="C771" t="str">
            <v>41611-9-009</v>
          </cell>
          <cell r="D771">
            <v>78901</v>
          </cell>
          <cell r="E771">
            <v>789</v>
          </cell>
          <cell r="F771">
            <v>1</v>
          </cell>
          <cell r="G771" t="str">
            <v>MULTAS INFRACC LEY FED TRAB 2% (325)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W771">
            <v>0</v>
          </cell>
          <cell r="X771">
            <v>0</v>
          </cell>
          <cell r="AA771">
            <v>0</v>
          </cell>
          <cell r="AB771">
            <v>0</v>
          </cell>
          <cell r="AE771">
            <v>789</v>
          </cell>
          <cell r="AF771">
            <v>1</v>
          </cell>
          <cell r="AG771" t="str">
            <v>MULTAS INFRACC LEY FED TRAB 2% (325)</v>
          </cell>
          <cell r="AH771">
            <v>0</v>
          </cell>
          <cell r="AI771">
            <v>0</v>
          </cell>
        </row>
        <row r="772">
          <cell r="A772">
            <v>78902</v>
          </cell>
          <cell r="B772">
            <v>61808</v>
          </cell>
          <cell r="C772" t="str">
            <v>41611-9-010</v>
          </cell>
          <cell r="D772">
            <v>78902</v>
          </cell>
          <cell r="E772">
            <v>789</v>
          </cell>
          <cell r="F772">
            <v>2</v>
          </cell>
          <cell r="G772" t="str">
            <v>MULTAS INFRACC REG TRAN FED 2% (327)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W772">
            <v>0</v>
          </cell>
          <cell r="X772">
            <v>0</v>
          </cell>
          <cell r="AA772">
            <v>0</v>
          </cell>
          <cell r="AB772">
            <v>0</v>
          </cell>
          <cell r="AE772">
            <v>789</v>
          </cell>
          <cell r="AF772">
            <v>2</v>
          </cell>
          <cell r="AG772" t="str">
            <v>MULTAS INFRACC REG TRAN FED 2% (327)</v>
          </cell>
          <cell r="AH772">
            <v>0</v>
          </cell>
          <cell r="AI772">
            <v>0</v>
          </cell>
        </row>
        <row r="773">
          <cell r="A773">
            <v>78903</v>
          </cell>
          <cell r="B773">
            <v>61809</v>
          </cell>
          <cell r="C773" t="str">
            <v>41611-9-011</v>
          </cell>
          <cell r="D773">
            <v>78903</v>
          </cell>
          <cell r="E773">
            <v>789</v>
          </cell>
          <cell r="F773">
            <v>3</v>
          </cell>
          <cell r="G773" t="str">
            <v>MULTAS DE LA PROFECO 2% (332)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W773">
            <v>0</v>
          </cell>
          <cell r="X773">
            <v>0</v>
          </cell>
          <cell r="AA773">
            <v>0</v>
          </cell>
          <cell r="AB773">
            <v>0</v>
          </cell>
          <cell r="AE773">
            <v>789</v>
          </cell>
          <cell r="AF773">
            <v>3</v>
          </cell>
          <cell r="AG773" t="str">
            <v>MULTAS DE LA PROFECO 2% (332)</v>
          </cell>
          <cell r="AH773">
            <v>0</v>
          </cell>
          <cell r="AI773">
            <v>0</v>
          </cell>
        </row>
        <row r="774">
          <cell r="A774">
            <v>78904</v>
          </cell>
          <cell r="B774">
            <v>61810</v>
          </cell>
          <cell r="C774" t="str">
            <v>41611-9-012</v>
          </cell>
          <cell r="D774">
            <v>78904</v>
          </cell>
          <cell r="E774">
            <v>789</v>
          </cell>
          <cell r="F774">
            <v>4</v>
          </cell>
          <cell r="G774" t="str">
            <v>MULTAS DE VARIAS DEP FED 2% (334)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W774">
            <v>0</v>
          </cell>
          <cell r="X774">
            <v>0</v>
          </cell>
          <cell r="AA774">
            <v>0</v>
          </cell>
          <cell r="AB774">
            <v>0</v>
          </cell>
          <cell r="AE774">
            <v>789</v>
          </cell>
          <cell r="AF774">
            <v>4</v>
          </cell>
          <cell r="AG774" t="str">
            <v>MULTAS DE VARIAS DEP FED 2% (334)</v>
          </cell>
          <cell r="AH774">
            <v>0</v>
          </cell>
          <cell r="AI774">
            <v>0</v>
          </cell>
        </row>
        <row r="775">
          <cell r="A775">
            <v>78905</v>
          </cell>
          <cell r="B775">
            <v>61811</v>
          </cell>
          <cell r="C775" t="str">
            <v>41611-9-013</v>
          </cell>
          <cell r="D775">
            <v>78905</v>
          </cell>
          <cell r="E775">
            <v>789</v>
          </cell>
          <cell r="F775">
            <v>5</v>
          </cell>
          <cell r="G775" t="str">
            <v>MULTAS SECOFI 2%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W775">
            <v>0</v>
          </cell>
          <cell r="X775">
            <v>0</v>
          </cell>
          <cell r="AA775">
            <v>0</v>
          </cell>
          <cell r="AB775">
            <v>0</v>
          </cell>
          <cell r="AE775">
            <v>789</v>
          </cell>
          <cell r="AF775">
            <v>5</v>
          </cell>
          <cell r="AG775" t="str">
            <v>MULTAS SECOFI 2%</v>
          </cell>
          <cell r="AH775">
            <v>0</v>
          </cell>
          <cell r="AI775">
            <v>0</v>
          </cell>
        </row>
        <row r="776">
          <cell r="A776">
            <v>78906</v>
          </cell>
          <cell r="B776">
            <v>61812</v>
          </cell>
          <cell r="C776" t="str">
            <v>41611-9-014</v>
          </cell>
          <cell r="D776">
            <v>78906</v>
          </cell>
          <cell r="E776">
            <v>789</v>
          </cell>
          <cell r="F776">
            <v>6</v>
          </cell>
          <cell r="G776" t="str">
            <v>MULTAS PROFEPA 2%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W776">
            <v>0</v>
          </cell>
          <cell r="X776">
            <v>0</v>
          </cell>
          <cell r="AA776">
            <v>0</v>
          </cell>
          <cell r="AB776">
            <v>0</v>
          </cell>
          <cell r="AE776">
            <v>789</v>
          </cell>
          <cell r="AF776">
            <v>6</v>
          </cell>
          <cell r="AG776" t="str">
            <v>MULTAS PROFEPA 2%</v>
          </cell>
          <cell r="AH776">
            <v>0</v>
          </cell>
          <cell r="AI776">
            <v>0</v>
          </cell>
        </row>
        <row r="777">
          <cell r="A777">
            <v>78910</v>
          </cell>
          <cell r="B777">
            <v>61814</v>
          </cell>
          <cell r="C777" t="str">
            <v>41611-9-015</v>
          </cell>
          <cell r="D777">
            <v>78910</v>
          </cell>
          <cell r="E777">
            <v>789</v>
          </cell>
          <cell r="F777">
            <v>10</v>
          </cell>
          <cell r="G777" t="str">
            <v>DEV. S/MULTAS ADMVAS FED(2%)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W777">
            <v>0</v>
          </cell>
          <cell r="X777">
            <v>0</v>
          </cell>
          <cell r="AA777">
            <v>0</v>
          </cell>
          <cell r="AB777">
            <v>0</v>
          </cell>
          <cell r="AE777">
            <v>789</v>
          </cell>
          <cell r="AF777">
            <v>10</v>
          </cell>
          <cell r="AG777" t="str">
            <v>DEV. S/MULTAS ADMVAS FED(2%)</v>
          </cell>
          <cell r="AH777">
            <v>0</v>
          </cell>
          <cell r="AI777">
            <v>0</v>
          </cell>
        </row>
        <row r="778">
          <cell r="A778">
            <v>78911</v>
          </cell>
          <cell r="B778">
            <v>61826</v>
          </cell>
          <cell r="C778" t="str">
            <v>41611-9-026</v>
          </cell>
          <cell r="E778">
            <v>789</v>
          </cell>
          <cell r="F778">
            <v>11</v>
          </cell>
          <cell r="G778" t="str">
            <v>DES S/ACC S/MULTAS FEDER NO FISCALES 2%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W778">
            <v>0</v>
          </cell>
          <cell r="X778">
            <v>0</v>
          </cell>
          <cell r="AA778">
            <v>0</v>
          </cell>
          <cell r="AB778">
            <v>0</v>
          </cell>
          <cell r="AE778">
            <v>789</v>
          </cell>
          <cell r="AF778">
            <v>11</v>
          </cell>
          <cell r="AG778" t="str">
            <v>DES S/ACTUAL. D/MULTAS FED. NO FISC. 02%</v>
          </cell>
          <cell r="AH778">
            <v>0</v>
          </cell>
          <cell r="AI778">
            <v>0</v>
          </cell>
        </row>
        <row r="779">
          <cell r="A779">
            <v>78912</v>
          </cell>
          <cell r="B779">
            <v>61828</v>
          </cell>
          <cell r="C779" t="str">
            <v>41611-9-028</v>
          </cell>
          <cell r="E779">
            <v>789</v>
          </cell>
          <cell r="F779">
            <v>12</v>
          </cell>
          <cell r="G779" t="str">
            <v>DESC.S/MULTAS FEDERALES NO FISCALES 02%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W779">
            <v>0</v>
          </cell>
          <cell r="X779">
            <v>0</v>
          </cell>
          <cell r="AA779">
            <v>0</v>
          </cell>
          <cell r="AB779">
            <v>0</v>
          </cell>
          <cell r="AE779">
            <v>789</v>
          </cell>
          <cell r="AF779">
            <v>12</v>
          </cell>
          <cell r="AG779" t="str">
            <v>DESC.S/MULTAS FEDERALES NO FISCALES 02%</v>
          </cell>
          <cell r="AH779">
            <v>0</v>
          </cell>
          <cell r="AI779">
            <v>0</v>
          </cell>
        </row>
        <row r="780">
          <cell r="A780">
            <v>78900</v>
          </cell>
          <cell r="B780" t="e">
            <v>#NAME?</v>
          </cell>
          <cell r="C780" t="e">
            <v>#NAME?</v>
          </cell>
          <cell r="D780">
            <v>78900</v>
          </cell>
          <cell r="E780">
            <v>789</v>
          </cell>
          <cell r="F780">
            <v>0</v>
          </cell>
          <cell r="G780" t="str">
            <v>TOTAL MULTAS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W780">
            <v>0</v>
          </cell>
          <cell r="X780">
            <v>0</v>
          </cell>
          <cell r="AA780">
            <v>0</v>
          </cell>
          <cell r="AB780">
            <v>0</v>
          </cell>
          <cell r="AE780">
            <v>789</v>
          </cell>
          <cell r="AF780">
            <v>0</v>
          </cell>
          <cell r="AG780" t="str">
            <v>TOTAL MULTAS</v>
          </cell>
          <cell r="AH780">
            <v>0</v>
          </cell>
          <cell r="AI780">
            <v>0</v>
          </cell>
        </row>
        <row r="781">
          <cell r="A781">
            <v>0</v>
          </cell>
          <cell r="B781" t="e">
            <v>#N/A</v>
          </cell>
          <cell r="C781" t="e">
            <v>#N/A</v>
          </cell>
          <cell r="D781">
            <v>0</v>
          </cell>
          <cell r="E781">
            <v>0</v>
          </cell>
          <cell r="F781">
            <v>0</v>
          </cell>
          <cell r="G781" t="str">
            <v>TOTAL ING. FEDERALES DE COORDINACION</v>
          </cell>
          <cell r="H781">
            <v>1500000000</v>
          </cell>
          <cell r="I781">
            <v>-165000000</v>
          </cell>
          <cell r="J781">
            <v>-165000000</v>
          </cell>
          <cell r="K781">
            <v>1170000000</v>
          </cell>
          <cell r="L781">
            <v>-165000000</v>
          </cell>
          <cell r="M781">
            <v>-165000000</v>
          </cell>
          <cell r="N781">
            <v>-165000000</v>
          </cell>
          <cell r="O781">
            <v>-495000000</v>
          </cell>
          <cell r="P781">
            <v>-165000000</v>
          </cell>
          <cell r="Q781">
            <v>-165000000</v>
          </cell>
          <cell r="S781">
            <v>-330000000</v>
          </cell>
          <cell r="W781">
            <v>0</v>
          </cell>
          <cell r="X781">
            <v>345000000</v>
          </cell>
          <cell r="AA781">
            <v>0</v>
          </cell>
          <cell r="AB781">
            <v>345000000</v>
          </cell>
          <cell r="AE781">
            <v>0</v>
          </cell>
          <cell r="AF781">
            <v>0</v>
          </cell>
          <cell r="AG781" t="str">
            <v>TOTAL ING. FEDERALES DE COORDINACION</v>
          </cell>
          <cell r="AH781">
            <v>-165000000</v>
          </cell>
          <cell r="AI781">
            <v>345000000</v>
          </cell>
        </row>
        <row r="782">
          <cell r="A782">
            <v>78900</v>
          </cell>
          <cell r="B782" t="e">
            <v>#N/A</v>
          </cell>
          <cell r="C782" t="e">
            <v>#N/A</v>
          </cell>
          <cell r="D782">
            <v>78900</v>
          </cell>
          <cell r="E782">
            <v>789</v>
          </cell>
          <cell r="F782">
            <v>0</v>
          </cell>
          <cell r="G782" t="str">
            <v>TOTAL MULTAS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W782">
            <v>0</v>
          </cell>
          <cell r="X782">
            <v>0</v>
          </cell>
          <cell r="AA782">
            <v>0</v>
          </cell>
          <cell r="AB782">
            <v>0</v>
          </cell>
          <cell r="AE782">
            <v>789</v>
          </cell>
          <cell r="AF782">
            <v>0</v>
          </cell>
          <cell r="AG782" t="str">
            <v>TOTAL MULTAS</v>
          </cell>
          <cell r="AH782">
            <v>0</v>
          </cell>
          <cell r="AI782">
            <v>0</v>
          </cell>
        </row>
        <row r="783">
          <cell r="A783">
            <v>78900</v>
          </cell>
          <cell r="B783" t="e">
            <v>#N/A</v>
          </cell>
          <cell r="C783" t="e">
            <v>#N/A</v>
          </cell>
          <cell r="D783">
            <v>78900</v>
          </cell>
          <cell r="E783">
            <v>789</v>
          </cell>
          <cell r="F783">
            <v>0</v>
          </cell>
          <cell r="G783" t="str">
            <v>ACREEDORES DIVERSOS DE ADMINISTRACION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W783">
            <v>0</v>
          </cell>
          <cell r="X783">
            <v>0</v>
          </cell>
          <cell r="AA783">
            <v>0</v>
          </cell>
          <cell r="AB783">
            <v>0</v>
          </cell>
          <cell r="AE783">
            <v>789</v>
          </cell>
          <cell r="AF783">
            <v>0</v>
          </cell>
          <cell r="AG783" t="str">
            <v>ACREEDORES DIVERSOS DE ADMINISTRACION</v>
          </cell>
          <cell r="AH783">
            <v>0</v>
          </cell>
          <cell r="AI783">
            <v>0</v>
          </cell>
        </row>
        <row r="784">
          <cell r="A784">
            <v>80600</v>
          </cell>
          <cell r="B784" t="e">
            <v>#N/A</v>
          </cell>
          <cell r="C784" t="e">
            <v>#N/A</v>
          </cell>
          <cell r="D784">
            <v>80600</v>
          </cell>
          <cell r="E784">
            <v>806</v>
          </cell>
          <cell r="F784">
            <v>0</v>
          </cell>
          <cell r="G784" t="str">
            <v>PLUSVALIA LINCOLN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W784">
            <v>0</v>
          </cell>
          <cell r="X784">
            <v>0</v>
          </cell>
          <cell r="AA784">
            <v>0</v>
          </cell>
          <cell r="AB784">
            <v>0</v>
          </cell>
          <cell r="AE784">
            <v>806</v>
          </cell>
          <cell r="AF784">
            <v>0</v>
          </cell>
          <cell r="AG784" t="str">
            <v>PLUSVALIA LINCOLN</v>
          </cell>
          <cell r="AH784">
            <v>0</v>
          </cell>
          <cell r="AI784">
            <v>0</v>
          </cell>
        </row>
        <row r="785">
          <cell r="A785">
            <v>80601</v>
          </cell>
          <cell r="B785" t="e">
            <v>#N/A</v>
          </cell>
          <cell r="C785" t="e">
            <v>#N/A</v>
          </cell>
          <cell r="D785">
            <v>80601</v>
          </cell>
          <cell r="E785">
            <v>806</v>
          </cell>
          <cell r="F785">
            <v>1</v>
          </cell>
          <cell r="G785" t="str">
            <v>IMP.MEJORA ESPECIFICA PLUSVALIA LINCOLN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W785">
            <v>0</v>
          </cell>
          <cell r="X785">
            <v>0</v>
          </cell>
          <cell r="AA785">
            <v>0</v>
          </cell>
          <cell r="AB785">
            <v>0</v>
          </cell>
          <cell r="AE785">
            <v>806</v>
          </cell>
          <cell r="AF785">
            <v>1</v>
          </cell>
          <cell r="AG785" t="str">
            <v>IMP.MEJORA ESPECIFICA PLUSVALIA LINCOLN</v>
          </cell>
          <cell r="AH785">
            <v>0</v>
          </cell>
          <cell r="AI785">
            <v>0</v>
          </cell>
        </row>
        <row r="786">
          <cell r="A786">
            <v>80602</v>
          </cell>
          <cell r="B786" t="e">
            <v>#N/A</v>
          </cell>
          <cell r="C786" t="e">
            <v>#N/A</v>
          </cell>
          <cell r="D786">
            <v>80602</v>
          </cell>
          <cell r="E786">
            <v>806</v>
          </cell>
          <cell r="F786">
            <v>2</v>
          </cell>
          <cell r="G786" t="str">
            <v>FINANCIAMIENTO PLUSVALIA LINCOLN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W786">
            <v>0</v>
          </cell>
          <cell r="X786">
            <v>0</v>
          </cell>
          <cell r="AA786">
            <v>0</v>
          </cell>
          <cell r="AB786">
            <v>0</v>
          </cell>
          <cell r="AE786">
            <v>806</v>
          </cell>
          <cell r="AF786">
            <v>2</v>
          </cell>
          <cell r="AG786" t="str">
            <v>FINANCIAMIENTO PLUSVALIA LINCOLN</v>
          </cell>
          <cell r="AH786">
            <v>0</v>
          </cell>
          <cell r="AI786">
            <v>0</v>
          </cell>
        </row>
        <row r="787">
          <cell r="A787">
            <v>80603</v>
          </cell>
          <cell r="B787" t="e">
            <v>#N/A</v>
          </cell>
          <cell r="C787" t="e">
            <v>#N/A</v>
          </cell>
          <cell r="D787">
            <v>80603</v>
          </cell>
          <cell r="E787">
            <v>806</v>
          </cell>
          <cell r="F787">
            <v>3</v>
          </cell>
          <cell r="G787" t="str">
            <v>COMP.S/IMP.MEJORA ESP.PLUSVALIA LINCOLN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  <cell r="W787">
            <v>0</v>
          </cell>
          <cell r="X787">
            <v>0</v>
          </cell>
          <cell r="AA787">
            <v>0</v>
          </cell>
          <cell r="AB787">
            <v>0</v>
          </cell>
          <cell r="AE787">
            <v>806</v>
          </cell>
          <cell r="AF787">
            <v>3</v>
          </cell>
          <cell r="AG787" t="str">
            <v>COMP.S/IMP.MEJORA ESP.PLUSVALIA LINCOLN</v>
          </cell>
          <cell r="AH787">
            <v>0</v>
          </cell>
          <cell r="AI787">
            <v>0</v>
          </cell>
        </row>
        <row r="788">
          <cell r="A788">
            <v>80700</v>
          </cell>
          <cell r="B788" t="e">
            <v>#N/A</v>
          </cell>
          <cell r="C788" t="e">
            <v>#N/A</v>
          </cell>
          <cell r="D788">
            <v>80700</v>
          </cell>
          <cell r="E788">
            <v>807</v>
          </cell>
          <cell r="F788">
            <v>0</v>
          </cell>
          <cell r="G788" t="str">
            <v>RET DEL 2 AL MILLAR S/RECURSOS RAMO 33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W788">
            <v>0</v>
          </cell>
          <cell r="X788">
            <v>0</v>
          </cell>
          <cell r="AA788">
            <v>0</v>
          </cell>
          <cell r="AB788">
            <v>0</v>
          </cell>
          <cell r="AE788">
            <v>807</v>
          </cell>
          <cell r="AF788">
            <v>0</v>
          </cell>
          <cell r="AG788" t="str">
            <v>RET DEL 2 AL MILLAR S/RECURSOS RAMO 33</v>
          </cell>
          <cell r="AH788">
            <v>0</v>
          </cell>
          <cell r="AI788">
            <v>0</v>
          </cell>
        </row>
        <row r="789">
          <cell r="A789">
            <v>80800</v>
          </cell>
          <cell r="B789" t="e">
            <v>#N/A</v>
          </cell>
          <cell r="C789" t="e">
            <v>#N/A</v>
          </cell>
          <cell r="D789">
            <v>80800</v>
          </cell>
          <cell r="E789">
            <v>808</v>
          </cell>
          <cell r="F789">
            <v>0</v>
          </cell>
          <cell r="G789" t="str">
            <v>RET DEL 5 AL MILLAR P/INSP Y VIG DE O.P.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W789">
            <v>0</v>
          </cell>
          <cell r="X789">
            <v>0</v>
          </cell>
          <cell r="AA789">
            <v>0</v>
          </cell>
          <cell r="AB789">
            <v>0</v>
          </cell>
          <cell r="AE789">
            <v>808</v>
          </cell>
          <cell r="AF789">
            <v>0</v>
          </cell>
          <cell r="AG789" t="str">
            <v>RET DEL 5 AL MILLAR P/INSP Y VIG DE O.P.</v>
          </cell>
          <cell r="AH789">
            <v>0</v>
          </cell>
          <cell r="AI789">
            <v>0</v>
          </cell>
        </row>
        <row r="790">
          <cell r="A790">
            <v>81700</v>
          </cell>
          <cell r="B790" t="e">
            <v>#N/A</v>
          </cell>
          <cell r="C790" t="e">
            <v>#N/A</v>
          </cell>
          <cell r="D790">
            <v>81700</v>
          </cell>
          <cell r="E790">
            <v>817</v>
          </cell>
          <cell r="F790">
            <v>0</v>
          </cell>
          <cell r="G790" t="str">
            <v>APORT.DE CONT. P/ICIC (2 AL MILLAR)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W790">
            <v>0</v>
          </cell>
          <cell r="X790">
            <v>0</v>
          </cell>
          <cell r="AA790">
            <v>0</v>
          </cell>
          <cell r="AB790">
            <v>0</v>
          </cell>
          <cell r="AE790">
            <v>817</v>
          </cell>
          <cell r="AF790">
            <v>0</v>
          </cell>
          <cell r="AG790" t="str">
            <v>APORT.DE CONT. P/ICIC (2 AL MILLAR)</v>
          </cell>
          <cell r="AH790">
            <v>0</v>
          </cell>
          <cell r="AI790">
            <v>0</v>
          </cell>
        </row>
        <row r="791">
          <cell r="A791">
            <v>82500</v>
          </cell>
          <cell r="B791" t="e">
            <v>#N/A</v>
          </cell>
          <cell r="C791" t="e">
            <v>#N/A</v>
          </cell>
          <cell r="D791">
            <v>82500</v>
          </cell>
          <cell r="E791">
            <v>825</v>
          </cell>
          <cell r="F791">
            <v>0</v>
          </cell>
          <cell r="G791" t="str">
            <v>PROGRAMA TIERRA PROPIA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W791">
            <v>0</v>
          </cell>
          <cell r="X791">
            <v>0</v>
          </cell>
          <cell r="AA791">
            <v>0</v>
          </cell>
          <cell r="AB791">
            <v>0</v>
          </cell>
          <cell r="AE791">
            <v>825</v>
          </cell>
          <cell r="AF791">
            <v>0</v>
          </cell>
          <cell r="AG791" t="str">
            <v>PROGRAMA TIERRA PROPIA</v>
          </cell>
          <cell r="AH791">
            <v>0</v>
          </cell>
          <cell r="AI791">
            <v>0</v>
          </cell>
        </row>
        <row r="792">
          <cell r="A792">
            <v>83900</v>
          </cell>
          <cell r="B792" t="e">
            <v>#N/A</v>
          </cell>
          <cell r="C792" t="e">
            <v>#N/A</v>
          </cell>
          <cell r="D792">
            <v>83900</v>
          </cell>
          <cell r="E792">
            <v>839</v>
          </cell>
          <cell r="F792">
            <v>0</v>
          </cell>
          <cell r="G792" t="str">
            <v>DEP EN GARANTIA FIANZAS PODER JUD P/ANO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W792">
            <v>0</v>
          </cell>
          <cell r="X792">
            <v>0</v>
          </cell>
          <cell r="AA792">
            <v>0</v>
          </cell>
          <cell r="AB792">
            <v>0</v>
          </cell>
          <cell r="AE792">
            <v>839</v>
          </cell>
          <cell r="AF792">
            <v>0</v>
          </cell>
          <cell r="AG792" t="str">
            <v>DEP EN GARANTIA FIANZAS PODER JUD P/ANO</v>
          </cell>
          <cell r="AH792">
            <v>0</v>
          </cell>
          <cell r="AI792">
            <v>0</v>
          </cell>
        </row>
        <row r="793">
          <cell r="A793">
            <v>83901</v>
          </cell>
          <cell r="B793" t="e">
            <v>#N/A</v>
          </cell>
          <cell r="C793" t="e">
            <v>#N/A</v>
          </cell>
          <cell r="D793">
            <v>83901</v>
          </cell>
          <cell r="E793">
            <v>839</v>
          </cell>
          <cell r="F793">
            <v>1</v>
          </cell>
          <cell r="G793" t="str">
            <v>FIANZAS DE INTERES SOCIAL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W793">
            <v>0</v>
          </cell>
          <cell r="X793">
            <v>0</v>
          </cell>
          <cell r="AA793">
            <v>0</v>
          </cell>
          <cell r="AB793">
            <v>0</v>
          </cell>
          <cell r="AE793">
            <v>839</v>
          </cell>
          <cell r="AF793">
            <v>1</v>
          </cell>
          <cell r="AG793" t="str">
            <v>FIANZAS DE INTERES SOCIAL</v>
          </cell>
          <cell r="AH793">
            <v>0</v>
          </cell>
          <cell r="AI793">
            <v>0</v>
          </cell>
        </row>
        <row r="794">
          <cell r="A794">
            <v>84000</v>
          </cell>
          <cell r="B794" t="e">
            <v>#N/A</v>
          </cell>
          <cell r="C794" t="e">
            <v>#N/A</v>
          </cell>
          <cell r="D794">
            <v>84000</v>
          </cell>
          <cell r="E794">
            <v>840</v>
          </cell>
          <cell r="F794">
            <v>0</v>
          </cell>
          <cell r="G794" t="str">
            <v>DEP DE RENTA JUZGADOS PTE ANO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W794">
            <v>0</v>
          </cell>
          <cell r="X794">
            <v>0</v>
          </cell>
          <cell r="AA794">
            <v>0</v>
          </cell>
          <cell r="AB794">
            <v>0</v>
          </cell>
          <cell r="AE794">
            <v>840</v>
          </cell>
          <cell r="AF794">
            <v>0</v>
          </cell>
          <cell r="AG794" t="str">
            <v>DEP DE RENTA JUZGADOS PTE ANO</v>
          </cell>
          <cell r="AH794">
            <v>0</v>
          </cell>
          <cell r="AI794">
            <v>0</v>
          </cell>
        </row>
        <row r="795">
          <cell r="A795">
            <v>85000</v>
          </cell>
          <cell r="B795" t="e">
            <v>#N/A</v>
          </cell>
          <cell r="C795" t="e">
            <v>#N/A</v>
          </cell>
          <cell r="D795">
            <v>85000</v>
          </cell>
          <cell r="E795">
            <v>850</v>
          </cell>
          <cell r="F795">
            <v>0</v>
          </cell>
          <cell r="G795" t="str">
            <v>ACREEDORES DIVERSOS ADMINISTRACION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W795">
            <v>0</v>
          </cell>
          <cell r="X795">
            <v>0</v>
          </cell>
          <cell r="AA795">
            <v>0</v>
          </cell>
          <cell r="AB795">
            <v>0</v>
          </cell>
          <cell r="AE795">
            <v>850</v>
          </cell>
          <cell r="AF795">
            <v>0</v>
          </cell>
          <cell r="AG795" t="str">
            <v>ACREEDORES DIVERSOS ADMINISTRACION</v>
          </cell>
          <cell r="AH795">
            <v>0</v>
          </cell>
          <cell r="AI795">
            <v>0</v>
          </cell>
        </row>
        <row r="796">
          <cell r="A796">
            <v>89000</v>
          </cell>
          <cell r="B796" t="e">
            <v>#N/A</v>
          </cell>
          <cell r="C796" t="e">
            <v>#N/A</v>
          </cell>
          <cell r="D796">
            <v>89000</v>
          </cell>
          <cell r="E796">
            <v>890</v>
          </cell>
          <cell r="F796">
            <v>0</v>
          </cell>
          <cell r="G796" t="str">
            <v>TRANSFERENCIAS INFORMATICA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-356895948.75</v>
          </cell>
          <cell r="S796">
            <v>-356895948.75</v>
          </cell>
          <cell r="W796">
            <v>0</v>
          </cell>
          <cell r="X796">
            <v>-356895948.75</v>
          </cell>
          <cell r="AA796">
            <v>0</v>
          </cell>
          <cell r="AB796">
            <v>-356895948.75</v>
          </cell>
          <cell r="AE796">
            <v>890</v>
          </cell>
          <cell r="AF796">
            <v>0</v>
          </cell>
          <cell r="AG796" t="str">
            <v>TRANSFERENCIAS INFORMATICA</v>
          </cell>
          <cell r="AH796">
            <v>-356895948.75</v>
          </cell>
          <cell r="AI796">
            <v>-356895948.75</v>
          </cell>
        </row>
        <row r="797">
          <cell r="A797">
            <v>89001</v>
          </cell>
          <cell r="B797" t="e">
            <v>#N/A</v>
          </cell>
          <cell r="C797" t="e">
            <v>#N/A</v>
          </cell>
          <cell r="D797">
            <v>89001</v>
          </cell>
          <cell r="E797">
            <v>890</v>
          </cell>
          <cell r="F797">
            <v>1</v>
          </cell>
          <cell r="G797" t="str">
            <v>TRANSFERENCIAS DEPOSITOS DEL DIA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W797">
            <v>0</v>
          </cell>
          <cell r="X797">
            <v>0</v>
          </cell>
          <cell r="AA797">
            <v>0</v>
          </cell>
          <cell r="AB797">
            <v>0</v>
          </cell>
          <cell r="AE797">
            <v>890</v>
          </cell>
          <cell r="AF797">
            <v>1</v>
          </cell>
          <cell r="AG797" t="str">
            <v>TRANSFERENCIAS DEPOSITOS DEL DIA</v>
          </cell>
          <cell r="AH797">
            <v>0</v>
          </cell>
          <cell r="AI797">
            <v>0</v>
          </cell>
        </row>
        <row r="798">
          <cell r="A798">
            <v>89102</v>
          </cell>
          <cell r="B798" t="e">
            <v>#N/A</v>
          </cell>
          <cell r="C798" t="e">
            <v>#N/A</v>
          </cell>
          <cell r="D798">
            <v>89102</v>
          </cell>
          <cell r="E798">
            <v>891</v>
          </cell>
          <cell r="F798">
            <v>2</v>
          </cell>
          <cell r="G798" t="str">
            <v>RESTO MUNICIPIOS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W798">
            <v>0</v>
          </cell>
          <cell r="X798">
            <v>0</v>
          </cell>
          <cell r="AA798">
            <v>0</v>
          </cell>
          <cell r="AB798">
            <v>0</v>
          </cell>
          <cell r="AE798">
            <v>891</v>
          </cell>
          <cell r="AF798">
            <v>2</v>
          </cell>
          <cell r="AG798" t="str">
            <v>RESTO MUNICIPIOS</v>
          </cell>
          <cell r="AH798">
            <v>0</v>
          </cell>
          <cell r="AI798">
            <v>0</v>
          </cell>
        </row>
        <row r="799">
          <cell r="A799">
            <v>89201</v>
          </cell>
          <cell r="B799" t="e">
            <v>#N/A</v>
          </cell>
          <cell r="C799" t="e">
            <v>#N/A</v>
          </cell>
          <cell r="D799">
            <v>89201</v>
          </cell>
          <cell r="E799">
            <v>892</v>
          </cell>
          <cell r="F799">
            <v>1</v>
          </cell>
          <cell r="G799" t="str">
            <v>ISR H.CONGRESO DEL ESTADO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W799">
            <v>0</v>
          </cell>
          <cell r="X799">
            <v>0</v>
          </cell>
          <cell r="AA799">
            <v>0</v>
          </cell>
          <cell r="AB799">
            <v>0</v>
          </cell>
          <cell r="AE799">
            <v>892</v>
          </cell>
          <cell r="AF799">
            <v>1</v>
          </cell>
          <cell r="AG799" t="str">
            <v>ISR H.CONGRESO DEL ESTADO</v>
          </cell>
          <cell r="AH799">
            <v>0</v>
          </cell>
          <cell r="AI799">
            <v>0</v>
          </cell>
        </row>
        <row r="800">
          <cell r="A800">
            <v>89202</v>
          </cell>
          <cell r="B800" t="e">
            <v>#N/A</v>
          </cell>
          <cell r="C800" t="e">
            <v>#N/A</v>
          </cell>
          <cell r="D800">
            <v>89202</v>
          </cell>
          <cell r="E800">
            <v>892</v>
          </cell>
          <cell r="F800">
            <v>2</v>
          </cell>
          <cell r="G800" t="str">
            <v>ISR TRIBUNAL SUPERIOR DE JUSTICIA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W800">
            <v>0</v>
          </cell>
          <cell r="X800">
            <v>0</v>
          </cell>
          <cell r="AA800">
            <v>0</v>
          </cell>
          <cell r="AB800">
            <v>0</v>
          </cell>
          <cell r="AE800">
            <v>892</v>
          </cell>
          <cell r="AF800">
            <v>2</v>
          </cell>
          <cell r="AG800" t="str">
            <v>ISR TRIBUNAL SUPERIOR DE JUSTICIA</v>
          </cell>
          <cell r="AH800">
            <v>0</v>
          </cell>
          <cell r="AI800">
            <v>0</v>
          </cell>
        </row>
        <row r="801">
          <cell r="A801">
            <v>89203</v>
          </cell>
          <cell r="B801" t="e">
            <v>#N/A</v>
          </cell>
          <cell r="C801" t="e">
            <v>#N/A</v>
          </cell>
          <cell r="D801">
            <v>89203</v>
          </cell>
          <cell r="E801">
            <v>892</v>
          </cell>
          <cell r="F801">
            <v>3</v>
          </cell>
          <cell r="G801" t="str">
            <v>ISR CONTADURIA MAYOR DE HACIENDA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W801">
            <v>0</v>
          </cell>
          <cell r="X801">
            <v>0</v>
          </cell>
          <cell r="AA801">
            <v>0</v>
          </cell>
          <cell r="AB801">
            <v>0</v>
          </cell>
          <cell r="AE801">
            <v>892</v>
          </cell>
          <cell r="AF801">
            <v>3</v>
          </cell>
          <cell r="AG801" t="str">
            <v>ISR CONTADURIA MAYOR DE HACIENDA</v>
          </cell>
          <cell r="AH801">
            <v>0</v>
          </cell>
          <cell r="AI801">
            <v>0</v>
          </cell>
        </row>
        <row r="802">
          <cell r="A802">
            <v>89204</v>
          </cell>
          <cell r="B802" t="e">
            <v>#N/A</v>
          </cell>
          <cell r="C802" t="e">
            <v>#N/A</v>
          </cell>
          <cell r="D802">
            <v>89204</v>
          </cell>
          <cell r="E802">
            <v>892</v>
          </cell>
          <cell r="F802">
            <v>4</v>
          </cell>
          <cell r="G802" t="str">
            <v>ISR FIDEICOMISO DE SEGURIDAD PUBLICA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W802">
            <v>0</v>
          </cell>
          <cell r="X802">
            <v>0</v>
          </cell>
          <cell r="AA802">
            <v>0</v>
          </cell>
          <cell r="AB802">
            <v>0</v>
          </cell>
          <cell r="AE802">
            <v>892</v>
          </cell>
          <cell r="AF802">
            <v>4</v>
          </cell>
          <cell r="AG802" t="str">
            <v>ISR FIDEICOMISO DE SEGURIDAD PUBLICA</v>
          </cell>
          <cell r="AH802">
            <v>0</v>
          </cell>
          <cell r="AI802">
            <v>0</v>
          </cell>
        </row>
        <row r="803">
          <cell r="A803">
            <v>89205</v>
          </cell>
          <cell r="B803" t="e">
            <v>#N/A</v>
          </cell>
          <cell r="C803" t="e">
            <v>#N/A</v>
          </cell>
          <cell r="D803">
            <v>89205</v>
          </cell>
          <cell r="E803">
            <v>892</v>
          </cell>
          <cell r="F803">
            <v>5</v>
          </cell>
          <cell r="G803" t="str">
            <v>ISR NORMAL SUPERIOR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W803">
            <v>0</v>
          </cell>
          <cell r="X803">
            <v>0</v>
          </cell>
          <cell r="AA803">
            <v>0</v>
          </cell>
          <cell r="AB803">
            <v>0</v>
          </cell>
          <cell r="AE803">
            <v>892</v>
          </cell>
          <cell r="AF803">
            <v>5</v>
          </cell>
          <cell r="AG803" t="str">
            <v>ISR NORMAL SUPERIOR</v>
          </cell>
          <cell r="AH803">
            <v>0</v>
          </cell>
          <cell r="AI803">
            <v>0</v>
          </cell>
        </row>
        <row r="804">
          <cell r="A804">
            <v>89206</v>
          </cell>
          <cell r="B804" t="e">
            <v>#N/A</v>
          </cell>
          <cell r="C804" t="e">
            <v>#N/A</v>
          </cell>
          <cell r="D804">
            <v>89206</v>
          </cell>
          <cell r="E804">
            <v>892</v>
          </cell>
          <cell r="F804">
            <v>6</v>
          </cell>
          <cell r="G804" t="str">
            <v>ISR CONSEJO DE LA JUDICATURA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W804">
            <v>0</v>
          </cell>
          <cell r="X804">
            <v>0</v>
          </cell>
          <cell r="AA804">
            <v>0</v>
          </cell>
          <cell r="AB804">
            <v>0</v>
          </cell>
          <cell r="AE804">
            <v>892</v>
          </cell>
          <cell r="AF804">
            <v>6</v>
          </cell>
          <cell r="AG804" t="str">
            <v>ISR CONSEJO DE LA JUDICATURA</v>
          </cell>
          <cell r="AH804">
            <v>0</v>
          </cell>
          <cell r="AI804">
            <v>0</v>
          </cell>
        </row>
        <row r="805">
          <cell r="A805">
            <v>89207</v>
          </cell>
          <cell r="B805" t="e">
            <v>#N/A</v>
          </cell>
          <cell r="C805" t="e">
            <v>#N/A</v>
          </cell>
          <cell r="D805">
            <v>89207</v>
          </cell>
          <cell r="E805">
            <v>892</v>
          </cell>
          <cell r="F805">
            <v>7</v>
          </cell>
          <cell r="G805" t="str">
            <v>ISR ESCUELAS DE CALIDAD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W805">
            <v>0</v>
          </cell>
          <cell r="X805">
            <v>0</v>
          </cell>
          <cell r="AA805">
            <v>0</v>
          </cell>
          <cell r="AB805">
            <v>0</v>
          </cell>
          <cell r="AE805">
            <v>892</v>
          </cell>
          <cell r="AF805">
            <v>7</v>
          </cell>
          <cell r="AG805" t="str">
            <v>ISR ESCUELAS DE CALIDAD</v>
          </cell>
          <cell r="AH805">
            <v>0</v>
          </cell>
          <cell r="AI805">
            <v>0</v>
          </cell>
        </row>
        <row r="806">
          <cell r="A806">
            <v>89208</v>
          </cell>
          <cell r="B806" t="e">
            <v>#N/A</v>
          </cell>
          <cell r="C806" t="e">
            <v>#N/A</v>
          </cell>
          <cell r="D806">
            <v>89208</v>
          </cell>
          <cell r="E806">
            <v>892</v>
          </cell>
          <cell r="F806">
            <v>8</v>
          </cell>
          <cell r="G806" t="str">
            <v>ISR FIRECOM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W806">
            <v>0</v>
          </cell>
          <cell r="X806">
            <v>0</v>
          </cell>
          <cell r="AA806">
            <v>0</v>
          </cell>
          <cell r="AB806">
            <v>0</v>
          </cell>
          <cell r="AE806">
            <v>892</v>
          </cell>
          <cell r="AF806">
            <v>8</v>
          </cell>
          <cell r="AG806" t="str">
            <v>ISR FIRECOM</v>
          </cell>
          <cell r="AH806">
            <v>0</v>
          </cell>
          <cell r="AI806">
            <v>0</v>
          </cell>
        </row>
        <row r="807">
          <cell r="A807">
            <v>89209</v>
          </cell>
          <cell r="B807" t="e">
            <v>#N/A</v>
          </cell>
          <cell r="C807" t="e">
            <v>#N/A</v>
          </cell>
          <cell r="D807">
            <v>89209</v>
          </cell>
          <cell r="E807">
            <v>892</v>
          </cell>
          <cell r="F807">
            <v>9</v>
          </cell>
          <cell r="G807" t="str">
            <v>ISR FID.FONDO DE FOM.AGROPECUARIO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W807">
            <v>0</v>
          </cell>
          <cell r="X807">
            <v>0</v>
          </cell>
          <cell r="AA807">
            <v>0</v>
          </cell>
          <cell r="AB807">
            <v>0</v>
          </cell>
          <cell r="AE807">
            <v>892</v>
          </cell>
          <cell r="AF807">
            <v>9</v>
          </cell>
          <cell r="AG807" t="str">
            <v>ISR FID.FONDO DE FOM.AGROPECUARIO</v>
          </cell>
          <cell r="AH807">
            <v>0</v>
          </cell>
          <cell r="AI807">
            <v>0</v>
          </cell>
        </row>
        <row r="808">
          <cell r="A808">
            <v>89210</v>
          </cell>
          <cell r="B808" t="e">
            <v>#N/A</v>
          </cell>
          <cell r="C808" t="e">
            <v>#N/A</v>
          </cell>
          <cell r="D808">
            <v>89210</v>
          </cell>
          <cell r="E808">
            <v>892</v>
          </cell>
          <cell r="F808">
            <v>10</v>
          </cell>
          <cell r="G808" t="str">
            <v>ISR CONTRALORIA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W808">
            <v>0</v>
          </cell>
          <cell r="X808">
            <v>0</v>
          </cell>
          <cell r="AA808">
            <v>0</v>
          </cell>
          <cell r="AB808">
            <v>0</v>
          </cell>
          <cell r="AE808">
            <v>892</v>
          </cell>
          <cell r="AF808">
            <v>10</v>
          </cell>
          <cell r="AG808" t="str">
            <v>ISR CONTRALORIA</v>
          </cell>
          <cell r="AH808">
            <v>0</v>
          </cell>
          <cell r="AI808">
            <v>0</v>
          </cell>
        </row>
        <row r="809">
          <cell r="A809">
            <v>89211</v>
          </cell>
          <cell r="B809" t="e">
            <v>#N/A</v>
          </cell>
          <cell r="C809" t="e">
            <v>#N/A</v>
          </cell>
          <cell r="D809">
            <v>89211</v>
          </cell>
          <cell r="E809">
            <v>892</v>
          </cell>
          <cell r="F809">
            <v>11</v>
          </cell>
          <cell r="G809" t="str">
            <v>FONDO DE AHORRO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W809">
            <v>0</v>
          </cell>
          <cell r="X809">
            <v>0</v>
          </cell>
          <cell r="AA809">
            <v>0</v>
          </cell>
          <cell r="AB809">
            <v>0</v>
          </cell>
          <cell r="AE809">
            <v>892</v>
          </cell>
          <cell r="AF809">
            <v>11</v>
          </cell>
          <cell r="AG809" t="str">
            <v>FONDO DE AHORRO</v>
          </cell>
          <cell r="AH809">
            <v>0</v>
          </cell>
          <cell r="AI809">
            <v>0</v>
          </cell>
        </row>
        <row r="810">
          <cell r="A810">
            <v>0</v>
          </cell>
          <cell r="B810" t="e">
            <v>#N/A</v>
          </cell>
          <cell r="C810" t="e">
            <v>#N/A</v>
          </cell>
          <cell r="D810">
            <v>0</v>
          </cell>
          <cell r="G810" t="str">
            <v>SUB TOTAL PARTICIPACIONES FEDERALES A MPIOS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-356895948.75</v>
          </cell>
          <cell r="S810">
            <v>-356895948.75</v>
          </cell>
          <cell r="W810">
            <v>0</v>
          </cell>
          <cell r="X810">
            <v>-356895948.75</v>
          </cell>
          <cell r="AA810">
            <v>0</v>
          </cell>
          <cell r="AB810">
            <v>-356895948.75</v>
          </cell>
          <cell r="AE810">
            <v>0</v>
          </cell>
          <cell r="AF810">
            <v>0</v>
          </cell>
          <cell r="AG810" t="str">
            <v>SUB TOTAL PARTICIPACIONES FEDERALES A MPIOS</v>
          </cell>
          <cell r="AH810">
            <v>-356895948.75</v>
          </cell>
          <cell r="AI810">
            <v>-356895948.75</v>
          </cell>
        </row>
        <row r="811">
          <cell r="A811">
            <v>0</v>
          </cell>
          <cell r="B811" t="e">
            <v>#N/A</v>
          </cell>
          <cell r="C811" t="e">
            <v>#N/A</v>
          </cell>
          <cell r="D811">
            <v>0</v>
          </cell>
          <cell r="G811" t="str">
            <v>TOTAL ACREEDORES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-356895948.75</v>
          </cell>
          <cell r="S811">
            <v>-356895948.75</v>
          </cell>
          <cell r="W811">
            <v>0</v>
          </cell>
          <cell r="X811">
            <v>-356895948.75</v>
          </cell>
          <cell r="AA811">
            <v>0</v>
          </cell>
          <cell r="AB811">
            <v>-356895948.75</v>
          </cell>
          <cell r="AE811">
            <v>0</v>
          </cell>
          <cell r="AF811">
            <v>0</v>
          </cell>
          <cell r="AG811" t="str">
            <v>TOTAL ACREEDORES</v>
          </cell>
          <cell r="AH811">
            <v>-356895948.75</v>
          </cell>
          <cell r="AI811">
            <v>-356895948.75</v>
          </cell>
        </row>
        <row r="812">
          <cell r="A812">
            <v>0</v>
          </cell>
          <cell r="B812" t="e">
            <v>#N/A</v>
          </cell>
          <cell r="C812" t="e">
            <v>#N/A</v>
          </cell>
          <cell r="D812">
            <v>0</v>
          </cell>
          <cell r="G812" t="str">
            <v>DEUDORES DIVERSOS DE ADMINISTRACION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W812">
            <v>0</v>
          </cell>
          <cell r="X812">
            <v>0</v>
          </cell>
          <cell r="AA812">
            <v>0</v>
          </cell>
          <cell r="AB812">
            <v>0</v>
          </cell>
          <cell r="AE812">
            <v>0</v>
          </cell>
          <cell r="AF812">
            <v>0</v>
          </cell>
          <cell r="AG812" t="str">
            <v>DEUDORES DIVERSOS DE ADMINISTRACION</v>
          </cell>
          <cell r="AH812">
            <v>0</v>
          </cell>
          <cell r="AI812">
            <v>0</v>
          </cell>
        </row>
        <row r="813">
          <cell r="A813">
            <v>90200</v>
          </cell>
          <cell r="B813" t="e">
            <v>#N/A</v>
          </cell>
          <cell r="C813" t="e">
            <v>#N/A</v>
          </cell>
          <cell r="D813">
            <v>90200</v>
          </cell>
          <cell r="E813">
            <v>902</v>
          </cell>
          <cell r="F813">
            <v>0</v>
          </cell>
          <cell r="G813" t="str">
            <v>DEUDORES DIVERSOS DE ADMINISTRACION</v>
          </cell>
          <cell r="H813">
            <v>91654.56</v>
          </cell>
          <cell r="I813">
            <v>299953.64</v>
          </cell>
          <cell r="J813">
            <v>-391608.2</v>
          </cell>
          <cell r="K813">
            <v>0</v>
          </cell>
          <cell r="L813">
            <v>128866.29</v>
          </cell>
          <cell r="M813">
            <v>-128866.29</v>
          </cell>
          <cell r="N813">
            <v>0</v>
          </cell>
          <cell r="O813">
            <v>0</v>
          </cell>
          <cell r="P813">
            <v>0</v>
          </cell>
          <cell r="Q813">
            <v>101056.5</v>
          </cell>
          <cell r="S813">
            <v>101056.5</v>
          </cell>
          <cell r="W813">
            <v>0</v>
          </cell>
          <cell r="X813">
            <v>101056.5</v>
          </cell>
          <cell r="AA813">
            <v>0</v>
          </cell>
          <cell r="AB813">
            <v>101056.5</v>
          </cell>
          <cell r="AE813">
            <v>902</v>
          </cell>
          <cell r="AF813">
            <v>0</v>
          </cell>
          <cell r="AG813" t="str">
            <v>DEUDORES DIVERSOS DE ADMINISTRACION</v>
          </cell>
          <cell r="AH813">
            <v>101056.5</v>
          </cell>
          <cell r="AI813">
            <v>101056.5</v>
          </cell>
        </row>
        <row r="814">
          <cell r="A814">
            <v>90201</v>
          </cell>
          <cell r="B814" t="e">
            <v>#N/A</v>
          </cell>
          <cell r="C814" t="e">
            <v>#N/A</v>
          </cell>
          <cell r="D814">
            <v>90201</v>
          </cell>
          <cell r="E814">
            <v>902</v>
          </cell>
          <cell r="F814">
            <v>1</v>
          </cell>
          <cell r="G814" t="str">
            <v>DEUDORES DIVERSOS DIRECC DE RECAUDACION</v>
          </cell>
          <cell r="H814">
            <v>595376.47</v>
          </cell>
          <cell r="I814">
            <v>81212.320000000007</v>
          </cell>
          <cell r="J814">
            <v>-676588.79</v>
          </cell>
          <cell r="K814">
            <v>0</v>
          </cell>
          <cell r="L814">
            <v>1502568.98</v>
          </cell>
          <cell r="M814">
            <v>-1502568.98</v>
          </cell>
          <cell r="N814">
            <v>0</v>
          </cell>
          <cell r="O814">
            <v>0</v>
          </cell>
          <cell r="P814">
            <v>0</v>
          </cell>
          <cell r="Q814">
            <v>370124.02</v>
          </cell>
          <cell r="S814">
            <v>370124.02</v>
          </cell>
          <cell r="W814">
            <v>0</v>
          </cell>
          <cell r="X814">
            <v>370124.02</v>
          </cell>
          <cell r="AA814">
            <v>0</v>
          </cell>
          <cell r="AB814">
            <v>370124.02</v>
          </cell>
          <cell r="AE814">
            <v>902</v>
          </cell>
          <cell r="AF814">
            <v>1</v>
          </cell>
          <cell r="AG814" t="str">
            <v>DEUDORES DIVERSOS DIRECC DE RECAUDACION</v>
          </cell>
          <cell r="AH814">
            <v>370124.02</v>
          </cell>
          <cell r="AI814">
            <v>370124.02</v>
          </cell>
        </row>
        <row r="815">
          <cell r="A815">
            <v>90202</v>
          </cell>
          <cell r="B815" t="e">
            <v>#N/A</v>
          </cell>
          <cell r="C815" t="e">
            <v>#N/A</v>
          </cell>
          <cell r="D815">
            <v>90202</v>
          </cell>
          <cell r="E815">
            <v>902</v>
          </cell>
          <cell r="F815">
            <v>2</v>
          </cell>
          <cell r="G815" t="str">
            <v>DEUDORES DIVERSOS INST.CONTROL VEHICULAR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  <cell r="W815">
            <v>0</v>
          </cell>
          <cell r="X815">
            <v>0</v>
          </cell>
          <cell r="AA815">
            <v>0</v>
          </cell>
          <cell r="AB815">
            <v>0</v>
          </cell>
          <cell r="AE815">
            <v>902</v>
          </cell>
          <cell r="AF815">
            <v>2</v>
          </cell>
          <cell r="AG815" t="str">
            <v>DEUDORES DIVERSOS INST.CONTROL VEHICULAR</v>
          </cell>
          <cell r="AH815">
            <v>0</v>
          </cell>
          <cell r="AI815">
            <v>0</v>
          </cell>
        </row>
        <row r="816">
          <cell r="A816">
            <v>95000</v>
          </cell>
          <cell r="B816" t="e">
            <v>#N/A</v>
          </cell>
          <cell r="C816" t="e">
            <v>#N/A</v>
          </cell>
          <cell r="D816">
            <v>95000</v>
          </cell>
          <cell r="E816">
            <v>950</v>
          </cell>
          <cell r="F816">
            <v>0</v>
          </cell>
          <cell r="G816" t="str">
            <v>DEPOSITOS DIVERSOS DE ADMINISTRACION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  <cell r="W816">
            <v>0</v>
          </cell>
          <cell r="X816">
            <v>0</v>
          </cell>
          <cell r="AA816">
            <v>0</v>
          </cell>
          <cell r="AB816">
            <v>0</v>
          </cell>
          <cell r="AE816">
            <v>950</v>
          </cell>
          <cell r="AF816">
            <v>0</v>
          </cell>
          <cell r="AG816" t="str">
            <v>DEPOSITOS DIVERSOS DE ADMINISTRACION</v>
          </cell>
          <cell r="AH816">
            <v>0</v>
          </cell>
          <cell r="AI816">
            <v>0</v>
          </cell>
        </row>
        <row r="817">
          <cell r="A817">
            <v>95100</v>
          </cell>
          <cell r="B817" t="e">
            <v>#N/A</v>
          </cell>
          <cell r="C817" t="e">
            <v>#N/A</v>
          </cell>
          <cell r="D817">
            <v>95100</v>
          </cell>
          <cell r="E817">
            <v>951</v>
          </cell>
          <cell r="F817">
            <v>0</v>
          </cell>
          <cell r="G817" t="str">
            <v>INSTITUTO CONTROL VEH.RECURSOS PROPIOS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  <cell r="W817">
            <v>0</v>
          </cell>
          <cell r="X817">
            <v>0</v>
          </cell>
          <cell r="AA817">
            <v>0</v>
          </cell>
          <cell r="AB817">
            <v>0</v>
          </cell>
          <cell r="AE817">
            <v>951</v>
          </cell>
          <cell r="AF817">
            <v>0</v>
          </cell>
          <cell r="AG817" t="str">
            <v>INSTITUTO CONTROL VEH.RECURSOS PROPIOS</v>
          </cell>
          <cell r="AH817">
            <v>0</v>
          </cell>
          <cell r="AI817">
            <v>0</v>
          </cell>
        </row>
        <row r="818">
          <cell r="A818">
            <v>95101</v>
          </cell>
          <cell r="B818" t="e">
            <v>#N/A</v>
          </cell>
          <cell r="C818" t="e">
            <v>#N/A</v>
          </cell>
          <cell r="D818">
            <v>95101</v>
          </cell>
          <cell r="E818">
            <v>951</v>
          </cell>
          <cell r="F818">
            <v>1</v>
          </cell>
          <cell r="G818" t="str">
            <v>DERECHOS DE CONTROL VEHICULAR PTE.AÑO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  <cell r="W818">
            <v>0</v>
          </cell>
          <cell r="X818">
            <v>0</v>
          </cell>
          <cell r="AA818">
            <v>0</v>
          </cell>
          <cell r="AB818">
            <v>0</v>
          </cell>
          <cell r="AE818">
            <v>951</v>
          </cell>
          <cell r="AF818">
            <v>1</v>
          </cell>
          <cell r="AG818" t="str">
            <v>DERECHOS DE CONTROL VEHICULAR PTE.AÑO</v>
          </cell>
          <cell r="AH818">
            <v>0</v>
          </cell>
          <cell r="AI818">
            <v>0</v>
          </cell>
        </row>
        <row r="819">
          <cell r="A819">
            <v>95102</v>
          </cell>
          <cell r="B819" t="e">
            <v>#N/A</v>
          </cell>
          <cell r="C819" t="e">
            <v>#N/A</v>
          </cell>
          <cell r="D819">
            <v>95102</v>
          </cell>
          <cell r="E819">
            <v>951</v>
          </cell>
          <cell r="F819">
            <v>2</v>
          </cell>
          <cell r="G819" t="str">
            <v>DERECHOS DE CONTROL VEHICULAR REZAGOS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  <cell r="W819">
            <v>0</v>
          </cell>
          <cell r="X819">
            <v>0</v>
          </cell>
          <cell r="AA819">
            <v>0</v>
          </cell>
          <cell r="AB819">
            <v>0</v>
          </cell>
          <cell r="AE819">
            <v>951</v>
          </cell>
          <cell r="AF819">
            <v>2</v>
          </cell>
          <cell r="AG819" t="str">
            <v>DERECHOS DE CONTROL VEHICULAR REZAGOS</v>
          </cell>
          <cell r="AH819">
            <v>0</v>
          </cell>
          <cell r="AI819">
            <v>0</v>
          </cell>
        </row>
        <row r="820">
          <cell r="A820">
            <v>95103</v>
          </cell>
          <cell r="B820" t="e">
            <v>#N/A</v>
          </cell>
          <cell r="C820" t="e">
            <v>#N/A</v>
          </cell>
          <cell r="D820">
            <v>95103</v>
          </cell>
          <cell r="E820">
            <v>951</v>
          </cell>
          <cell r="F820">
            <v>3</v>
          </cell>
          <cell r="G820" t="str">
            <v>DEVOLUCION CONTROL VEHICULAR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  <cell r="W820">
            <v>0</v>
          </cell>
          <cell r="X820">
            <v>0</v>
          </cell>
          <cell r="AA820">
            <v>0</v>
          </cell>
          <cell r="AB820">
            <v>0</v>
          </cell>
          <cell r="AE820">
            <v>951</v>
          </cell>
          <cell r="AF820">
            <v>3</v>
          </cell>
          <cell r="AG820" t="str">
            <v>DEVOLUCION CONTROL VEHICULAR</v>
          </cell>
          <cell r="AH820">
            <v>0</v>
          </cell>
          <cell r="AI820">
            <v>0</v>
          </cell>
        </row>
        <row r="821">
          <cell r="A821">
            <v>95104</v>
          </cell>
          <cell r="B821" t="e">
            <v>#N/A</v>
          </cell>
          <cell r="C821" t="e">
            <v>#N/A</v>
          </cell>
          <cell r="D821">
            <v>95104</v>
          </cell>
          <cell r="E821">
            <v>951</v>
          </cell>
          <cell r="F821">
            <v>4</v>
          </cell>
          <cell r="G821" t="str">
            <v>SUBSIDIO 10% Y 5%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  <cell r="W821">
            <v>0</v>
          </cell>
          <cell r="X821">
            <v>0</v>
          </cell>
          <cell r="AA821">
            <v>0</v>
          </cell>
          <cell r="AB821">
            <v>0</v>
          </cell>
          <cell r="AE821">
            <v>951</v>
          </cell>
          <cell r="AF821">
            <v>4</v>
          </cell>
          <cell r="AG821" t="str">
            <v>SUBSIDIO 10% Y 5%</v>
          </cell>
          <cell r="AH821">
            <v>0</v>
          </cell>
          <cell r="AI821">
            <v>0</v>
          </cell>
        </row>
        <row r="822">
          <cell r="A822">
            <v>95105</v>
          </cell>
          <cell r="B822" t="e">
            <v>#N/A</v>
          </cell>
          <cell r="C822" t="e">
            <v>#N/A</v>
          </cell>
          <cell r="D822">
            <v>95105</v>
          </cell>
          <cell r="E822">
            <v>951</v>
          </cell>
          <cell r="F822">
            <v>5</v>
          </cell>
          <cell r="G822" t="str">
            <v>SUBSIDIO ANTIGUEDAD 5 AÑOS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  <cell r="W822">
            <v>0</v>
          </cell>
          <cell r="X822">
            <v>0</v>
          </cell>
          <cell r="AA822">
            <v>0</v>
          </cell>
          <cell r="AB822">
            <v>0</v>
          </cell>
          <cell r="AE822">
            <v>951</v>
          </cell>
          <cell r="AF822">
            <v>5</v>
          </cell>
          <cell r="AG822" t="str">
            <v>SUBSIDIO ANTIGUEDAD 5 AÑOS</v>
          </cell>
          <cell r="AH822">
            <v>0</v>
          </cell>
          <cell r="AI822">
            <v>0</v>
          </cell>
        </row>
        <row r="823">
          <cell r="A823">
            <v>95106</v>
          </cell>
          <cell r="B823" t="e">
            <v>#N/A</v>
          </cell>
          <cell r="C823" t="e">
            <v>#N/A</v>
          </cell>
          <cell r="D823">
            <v>95106</v>
          </cell>
          <cell r="E823">
            <v>951</v>
          </cell>
          <cell r="F823">
            <v>6</v>
          </cell>
          <cell r="G823" t="str">
            <v>SUBSIDIO ANTIGUEDAD 10 AÑOS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  <cell r="W823">
            <v>0</v>
          </cell>
          <cell r="X823">
            <v>0</v>
          </cell>
          <cell r="AA823">
            <v>0</v>
          </cell>
          <cell r="AB823">
            <v>0</v>
          </cell>
          <cell r="AE823">
            <v>951</v>
          </cell>
          <cell r="AF823">
            <v>6</v>
          </cell>
          <cell r="AG823" t="str">
            <v>SUBSIDIO ANTIGUEDAD 10 AÑOS</v>
          </cell>
          <cell r="AH823">
            <v>0</v>
          </cell>
          <cell r="AI823">
            <v>0</v>
          </cell>
        </row>
        <row r="824">
          <cell r="A824">
            <v>95107</v>
          </cell>
          <cell r="B824" t="e">
            <v>#N/A</v>
          </cell>
          <cell r="C824" t="e">
            <v>#N/A</v>
          </cell>
          <cell r="D824">
            <v>95107</v>
          </cell>
          <cell r="E824">
            <v>951</v>
          </cell>
          <cell r="F824">
            <v>7</v>
          </cell>
          <cell r="G824" t="str">
            <v>SUBSIDIO DERECHOS CONTROL VEHICULAR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  <cell r="W824">
            <v>0</v>
          </cell>
          <cell r="X824">
            <v>0</v>
          </cell>
          <cell r="AA824">
            <v>0</v>
          </cell>
          <cell r="AB824">
            <v>0</v>
          </cell>
          <cell r="AE824">
            <v>951</v>
          </cell>
          <cell r="AF824">
            <v>7</v>
          </cell>
          <cell r="AG824" t="str">
            <v>SUBSIDIO DERECHOS CONTROL VEHICULAR</v>
          </cell>
          <cell r="AH824">
            <v>0</v>
          </cell>
          <cell r="AI824">
            <v>0</v>
          </cell>
        </row>
        <row r="825">
          <cell r="A825">
            <v>95108</v>
          </cell>
          <cell r="B825" t="e">
            <v>#N/A</v>
          </cell>
          <cell r="C825" t="e">
            <v>#N/A</v>
          </cell>
          <cell r="D825">
            <v>95108</v>
          </cell>
          <cell r="E825">
            <v>951</v>
          </cell>
          <cell r="F825">
            <v>8</v>
          </cell>
          <cell r="G825" t="str">
            <v>SUB.MAT.CONT.VEH.A PERS.MAYORES 65 AÑOS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  <cell r="W825">
            <v>0</v>
          </cell>
          <cell r="X825">
            <v>0</v>
          </cell>
          <cell r="AA825">
            <v>0</v>
          </cell>
          <cell r="AB825">
            <v>0</v>
          </cell>
          <cell r="AE825">
            <v>951</v>
          </cell>
          <cell r="AF825">
            <v>8</v>
          </cell>
          <cell r="AG825" t="str">
            <v>SUB.MAT.CONT.VEH.A PERS.MAYORES 65 AÑOS</v>
          </cell>
          <cell r="AH825">
            <v>0</v>
          </cell>
          <cell r="AI825">
            <v>0</v>
          </cell>
        </row>
        <row r="826">
          <cell r="A826">
            <v>95109</v>
          </cell>
          <cell r="B826" t="e">
            <v>#N/A</v>
          </cell>
          <cell r="C826" t="e">
            <v>#N/A</v>
          </cell>
          <cell r="D826">
            <v>95109</v>
          </cell>
          <cell r="E826">
            <v>951</v>
          </cell>
          <cell r="F826">
            <v>9</v>
          </cell>
          <cell r="G826" t="str">
            <v>EXP.DE CERTIFICADOS DE CONTROL VEHICULAR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  <cell r="W826">
            <v>0</v>
          </cell>
          <cell r="X826">
            <v>0</v>
          </cell>
          <cell r="AA826">
            <v>0</v>
          </cell>
          <cell r="AB826">
            <v>0</v>
          </cell>
          <cell r="AE826">
            <v>951</v>
          </cell>
          <cell r="AF826">
            <v>9</v>
          </cell>
          <cell r="AG826" t="str">
            <v>EXP.DE CERTIFICADOS DE CONTROL VEHICULAR</v>
          </cell>
          <cell r="AH826">
            <v>0</v>
          </cell>
          <cell r="AI826">
            <v>0</v>
          </cell>
        </row>
        <row r="827">
          <cell r="A827">
            <v>95110</v>
          </cell>
          <cell r="B827" t="e">
            <v>#N/A</v>
          </cell>
          <cell r="C827" t="e">
            <v>#N/A</v>
          </cell>
          <cell r="D827">
            <v>95110</v>
          </cell>
          <cell r="E827">
            <v>951</v>
          </cell>
          <cell r="F827">
            <v>10</v>
          </cell>
          <cell r="G827" t="str">
            <v>EXP.DE CERT.DE CONTROL VEH.OTROS ESTADOS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  <cell r="W827">
            <v>0</v>
          </cell>
          <cell r="X827">
            <v>0</v>
          </cell>
          <cell r="AA827">
            <v>0</v>
          </cell>
          <cell r="AB827">
            <v>0</v>
          </cell>
          <cell r="AE827">
            <v>951</v>
          </cell>
          <cell r="AF827">
            <v>10</v>
          </cell>
          <cell r="AG827" t="str">
            <v>EXP.DE CERT.DE CONTROL VEH.OTROS ESTADOS</v>
          </cell>
          <cell r="AH827">
            <v>0</v>
          </cell>
          <cell r="AI827">
            <v>0</v>
          </cell>
        </row>
        <row r="828">
          <cell r="A828">
            <v>95111</v>
          </cell>
          <cell r="B828" t="e">
            <v>#N/A</v>
          </cell>
          <cell r="C828" t="e">
            <v>#N/A</v>
          </cell>
          <cell r="D828">
            <v>95111</v>
          </cell>
          <cell r="E828">
            <v>951</v>
          </cell>
          <cell r="F828">
            <v>11</v>
          </cell>
          <cell r="G828" t="str">
            <v>EXP.DE CERT.DE DOCUM.DE CTRL.VEHICULAR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  <cell r="W828">
            <v>0</v>
          </cell>
          <cell r="X828">
            <v>0</v>
          </cell>
          <cell r="AA828">
            <v>0</v>
          </cell>
          <cell r="AB828">
            <v>0</v>
          </cell>
          <cell r="AE828">
            <v>951</v>
          </cell>
          <cell r="AF828">
            <v>11</v>
          </cell>
          <cell r="AG828" t="str">
            <v>EXP.DE CERT.DE DOCUM.DE CTRL.VEHICULAR</v>
          </cell>
          <cell r="AH828">
            <v>0</v>
          </cell>
          <cell r="AI828">
            <v>0</v>
          </cell>
        </row>
        <row r="829">
          <cell r="A829">
            <v>95112</v>
          </cell>
          <cell r="B829" t="e">
            <v>#N/A</v>
          </cell>
          <cell r="C829" t="e">
            <v>#N/A</v>
          </cell>
          <cell r="D829">
            <v>95112</v>
          </cell>
          <cell r="E829">
            <v>951</v>
          </cell>
          <cell r="F829">
            <v>12</v>
          </cell>
          <cell r="G829" t="str">
            <v>PLACAS DE CIRCULACION VEHICULAR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S829">
            <v>0</v>
          </cell>
          <cell r="W829">
            <v>0</v>
          </cell>
          <cell r="X829">
            <v>0</v>
          </cell>
          <cell r="AA829">
            <v>0</v>
          </cell>
          <cell r="AB829">
            <v>0</v>
          </cell>
          <cell r="AE829">
            <v>951</v>
          </cell>
          <cell r="AF829">
            <v>12</v>
          </cell>
          <cell r="AG829" t="str">
            <v>PLACAS DE CIRCULACION VEHICULAR</v>
          </cell>
          <cell r="AH829">
            <v>0</v>
          </cell>
          <cell r="AI829">
            <v>0</v>
          </cell>
        </row>
        <row r="830">
          <cell r="A830">
            <v>95113</v>
          </cell>
          <cell r="B830" t="e">
            <v>#N/A</v>
          </cell>
          <cell r="C830" t="e">
            <v>#N/A</v>
          </cell>
          <cell r="D830">
            <v>95113</v>
          </cell>
          <cell r="E830">
            <v>951</v>
          </cell>
          <cell r="F830">
            <v>13</v>
          </cell>
          <cell r="G830" t="str">
            <v>LICENCIAS DE MANEJAR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  <cell r="W830">
            <v>0</v>
          </cell>
          <cell r="X830">
            <v>0</v>
          </cell>
          <cell r="AA830">
            <v>0</v>
          </cell>
          <cell r="AB830">
            <v>0</v>
          </cell>
          <cell r="AE830">
            <v>951</v>
          </cell>
          <cell r="AF830">
            <v>13</v>
          </cell>
          <cell r="AG830" t="str">
            <v>LICENCIAS DE MANEJAR</v>
          </cell>
          <cell r="AH830">
            <v>0</v>
          </cell>
          <cell r="AI830">
            <v>0</v>
          </cell>
        </row>
        <row r="831">
          <cell r="A831">
            <v>95114</v>
          </cell>
          <cell r="B831" t="e">
            <v>#N/A</v>
          </cell>
          <cell r="C831" t="e">
            <v>#N/A</v>
          </cell>
          <cell r="D831">
            <v>95114</v>
          </cell>
          <cell r="E831">
            <v>951</v>
          </cell>
          <cell r="F831">
            <v>14</v>
          </cell>
          <cell r="G831" t="str">
            <v>EXP.DE CERT.DE LICENCIAS DE CONDUCIR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  <cell r="W831">
            <v>0</v>
          </cell>
          <cell r="X831">
            <v>0</v>
          </cell>
          <cell r="AA831">
            <v>0</v>
          </cell>
          <cell r="AB831">
            <v>0</v>
          </cell>
          <cell r="AE831">
            <v>951</v>
          </cell>
          <cell r="AF831">
            <v>14</v>
          </cell>
          <cell r="AG831" t="str">
            <v>EXP.DE CERT.DE LICENCIAS DE CONDUCIR</v>
          </cell>
          <cell r="AH831">
            <v>0</v>
          </cell>
          <cell r="AI831">
            <v>0</v>
          </cell>
        </row>
        <row r="832">
          <cell r="A832">
            <v>95115</v>
          </cell>
          <cell r="B832" t="e">
            <v>#N/A</v>
          </cell>
          <cell r="C832" t="e">
            <v>#N/A</v>
          </cell>
          <cell r="D832">
            <v>95115</v>
          </cell>
          <cell r="E832">
            <v>951</v>
          </cell>
          <cell r="F832">
            <v>15</v>
          </cell>
          <cell r="G832" t="str">
            <v>DUPLICADOS DE LICENCIAS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  <cell r="W832">
            <v>0</v>
          </cell>
          <cell r="X832">
            <v>0</v>
          </cell>
          <cell r="AA832">
            <v>0</v>
          </cell>
          <cell r="AB832">
            <v>0</v>
          </cell>
          <cell r="AE832">
            <v>951</v>
          </cell>
          <cell r="AF832">
            <v>15</v>
          </cell>
          <cell r="AG832" t="str">
            <v>DUPLICADOS DE LICENCIAS</v>
          </cell>
          <cell r="AH832">
            <v>0</v>
          </cell>
          <cell r="AI832">
            <v>0</v>
          </cell>
        </row>
        <row r="833">
          <cell r="A833">
            <v>95116</v>
          </cell>
          <cell r="B833" t="e">
            <v>#N/A</v>
          </cell>
          <cell r="C833" t="e">
            <v>#N/A</v>
          </cell>
          <cell r="D833">
            <v>95116</v>
          </cell>
          <cell r="E833">
            <v>951</v>
          </cell>
          <cell r="F833">
            <v>16</v>
          </cell>
          <cell r="G833" t="str">
            <v>DUPLICADOS DE TARJETAS DE CIRCULACION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  <cell r="W833">
            <v>0</v>
          </cell>
          <cell r="X833">
            <v>0</v>
          </cell>
          <cell r="AA833">
            <v>0</v>
          </cell>
          <cell r="AB833">
            <v>0</v>
          </cell>
          <cell r="AE833">
            <v>951</v>
          </cell>
          <cell r="AF833">
            <v>16</v>
          </cell>
          <cell r="AG833" t="str">
            <v>DUPLICADOS DE TARJETAS DE CIRCULACION</v>
          </cell>
          <cell r="AH833">
            <v>0</v>
          </cell>
          <cell r="AI833">
            <v>0</v>
          </cell>
        </row>
        <row r="834">
          <cell r="A834">
            <v>95117</v>
          </cell>
          <cell r="B834" t="e">
            <v>#N/A</v>
          </cell>
          <cell r="C834" t="e">
            <v>#N/A</v>
          </cell>
          <cell r="D834">
            <v>95117</v>
          </cell>
          <cell r="E834">
            <v>951</v>
          </cell>
          <cell r="F834">
            <v>17</v>
          </cell>
          <cell r="G834" t="str">
            <v>BAJAS DE VEHICULOS DE MOTOR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34762</v>
          </cell>
          <cell r="S834">
            <v>34762</v>
          </cell>
          <cell r="W834">
            <v>0</v>
          </cell>
          <cell r="X834">
            <v>34762</v>
          </cell>
          <cell r="AA834">
            <v>0</v>
          </cell>
          <cell r="AB834">
            <v>34762</v>
          </cell>
          <cell r="AE834">
            <v>951</v>
          </cell>
          <cell r="AF834">
            <v>17</v>
          </cell>
          <cell r="AG834" t="str">
            <v>BAJAS DE VEHICULOS DE MOTOR</v>
          </cell>
          <cell r="AH834">
            <v>34762</v>
          </cell>
          <cell r="AI834">
            <v>34762</v>
          </cell>
        </row>
        <row r="835">
          <cell r="A835">
            <v>95118</v>
          </cell>
          <cell r="B835" t="e">
            <v>#N/A</v>
          </cell>
          <cell r="C835" t="e">
            <v>#N/A</v>
          </cell>
          <cell r="D835">
            <v>95118</v>
          </cell>
          <cell r="E835">
            <v>951</v>
          </cell>
          <cell r="F835">
            <v>18</v>
          </cell>
          <cell r="G835" t="str">
            <v>SUBSIDIO LAMINAS CONTROL VEHICULAR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-34762</v>
          </cell>
          <cell r="S835">
            <v>-34762</v>
          </cell>
          <cell r="W835">
            <v>0</v>
          </cell>
          <cell r="X835">
            <v>-34762</v>
          </cell>
          <cell r="AA835">
            <v>0</v>
          </cell>
          <cell r="AB835">
            <v>-34762</v>
          </cell>
          <cell r="AE835">
            <v>951</v>
          </cell>
          <cell r="AF835">
            <v>18</v>
          </cell>
          <cell r="AG835" t="str">
            <v>SUBSIDIO LAMINAS CONTROL VEHICULAR</v>
          </cell>
          <cell r="AH835">
            <v>-34762</v>
          </cell>
          <cell r="AI835">
            <v>-34762</v>
          </cell>
        </row>
        <row r="836">
          <cell r="A836">
            <v>95119</v>
          </cell>
          <cell r="B836" t="e">
            <v>#N/A</v>
          </cell>
          <cell r="C836" t="e">
            <v>#N/A</v>
          </cell>
          <cell r="D836">
            <v>95119</v>
          </cell>
          <cell r="E836">
            <v>951</v>
          </cell>
          <cell r="F836">
            <v>19</v>
          </cell>
          <cell r="G836" t="str">
            <v>SUBSIDIOS LICENCIAS DE MANEJO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  <cell r="W836">
            <v>0</v>
          </cell>
          <cell r="X836">
            <v>0</v>
          </cell>
          <cell r="AA836">
            <v>0</v>
          </cell>
          <cell r="AB836">
            <v>0</v>
          </cell>
          <cell r="AE836">
            <v>951</v>
          </cell>
          <cell r="AF836">
            <v>19</v>
          </cell>
          <cell r="AG836" t="str">
            <v>SUBSIDIOS LICENCIAS DE MANEJO</v>
          </cell>
          <cell r="AH836">
            <v>0</v>
          </cell>
          <cell r="AI836">
            <v>0</v>
          </cell>
        </row>
        <row r="837">
          <cell r="A837">
            <v>95120</v>
          </cell>
          <cell r="B837" t="e">
            <v>#N/A</v>
          </cell>
          <cell r="C837" t="e">
            <v>#N/A</v>
          </cell>
          <cell r="D837">
            <v>95120</v>
          </cell>
          <cell r="E837">
            <v>951</v>
          </cell>
          <cell r="F837">
            <v>20</v>
          </cell>
          <cell r="G837" t="str">
            <v>MULTAS DE CONTROL VEHICULAR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  <cell r="W837">
            <v>0</v>
          </cell>
          <cell r="X837">
            <v>0</v>
          </cell>
          <cell r="AA837">
            <v>0</v>
          </cell>
          <cell r="AB837">
            <v>0</v>
          </cell>
          <cell r="AE837">
            <v>951</v>
          </cell>
          <cell r="AF837">
            <v>20</v>
          </cell>
          <cell r="AG837" t="str">
            <v>MULTAS DE CONTROL VEHICULAR</v>
          </cell>
          <cell r="AH837">
            <v>0</v>
          </cell>
          <cell r="AI837">
            <v>0</v>
          </cell>
        </row>
        <row r="838">
          <cell r="A838">
            <v>95121</v>
          </cell>
          <cell r="B838" t="e">
            <v>#N/A</v>
          </cell>
          <cell r="C838" t="e">
            <v>#N/A</v>
          </cell>
          <cell r="D838">
            <v>95121</v>
          </cell>
          <cell r="E838">
            <v>951</v>
          </cell>
          <cell r="F838">
            <v>21</v>
          </cell>
          <cell r="G838" t="str">
            <v>INTERESES POR CONVENIO CONTROL VEHICULAR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  <cell r="W838">
            <v>0</v>
          </cell>
          <cell r="X838">
            <v>0</v>
          </cell>
          <cell r="AA838">
            <v>0</v>
          </cell>
          <cell r="AB838">
            <v>0</v>
          </cell>
          <cell r="AE838">
            <v>951</v>
          </cell>
          <cell r="AF838">
            <v>21</v>
          </cell>
          <cell r="AG838" t="str">
            <v>INTERESES POR CONVENIO CONTROL VEHICULAR</v>
          </cell>
          <cell r="AH838">
            <v>0</v>
          </cell>
          <cell r="AI838">
            <v>0</v>
          </cell>
        </row>
        <row r="839">
          <cell r="A839">
            <v>95122</v>
          </cell>
          <cell r="B839" t="e">
            <v>#N/A</v>
          </cell>
          <cell r="C839" t="e">
            <v>#N/A</v>
          </cell>
          <cell r="D839">
            <v>95122</v>
          </cell>
          <cell r="E839">
            <v>951</v>
          </cell>
          <cell r="F839">
            <v>22</v>
          </cell>
          <cell r="G839" t="str">
            <v>SANCIONES POR CANJE DE PLACAS EXTEMP.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  <cell r="W839">
            <v>0</v>
          </cell>
          <cell r="X839">
            <v>0</v>
          </cell>
          <cell r="AA839">
            <v>0</v>
          </cell>
          <cell r="AB839">
            <v>0</v>
          </cell>
          <cell r="AE839">
            <v>951</v>
          </cell>
          <cell r="AF839">
            <v>22</v>
          </cell>
          <cell r="AG839" t="str">
            <v>SANCIONES POR CANJE DE PLACAS EXTEMP.</v>
          </cell>
          <cell r="AH839">
            <v>0</v>
          </cell>
          <cell r="AI839">
            <v>0</v>
          </cell>
        </row>
        <row r="840">
          <cell r="A840">
            <v>95123</v>
          </cell>
          <cell r="B840" t="e">
            <v>#N/A</v>
          </cell>
          <cell r="C840" t="e">
            <v>#N/A</v>
          </cell>
          <cell r="D840">
            <v>95123</v>
          </cell>
          <cell r="E840">
            <v>951</v>
          </cell>
          <cell r="F840">
            <v>23</v>
          </cell>
          <cell r="G840" t="str">
            <v>SAN.DE DER.DE CONTROL VEH.PTE.AÑO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  <cell r="W840">
            <v>0</v>
          </cell>
          <cell r="X840">
            <v>0</v>
          </cell>
          <cell r="AA840">
            <v>0</v>
          </cell>
          <cell r="AB840">
            <v>0</v>
          </cell>
          <cell r="AE840">
            <v>951</v>
          </cell>
          <cell r="AF840">
            <v>23</v>
          </cell>
          <cell r="AG840" t="str">
            <v>SAN.DE DER.DE CONTROL VEH.PTE.AÑO</v>
          </cell>
          <cell r="AH840">
            <v>0</v>
          </cell>
          <cell r="AI840">
            <v>0</v>
          </cell>
        </row>
        <row r="841">
          <cell r="A841">
            <v>95124</v>
          </cell>
          <cell r="B841" t="e">
            <v>#N/A</v>
          </cell>
          <cell r="C841" t="e">
            <v>#N/A</v>
          </cell>
          <cell r="D841">
            <v>95124</v>
          </cell>
          <cell r="E841">
            <v>951</v>
          </cell>
          <cell r="F841">
            <v>24</v>
          </cell>
          <cell r="G841" t="str">
            <v>SAN.DE DER.CONTROL VEH.REZAGO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  <cell r="W841">
            <v>0</v>
          </cell>
          <cell r="X841">
            <v>0</v>
          </cell>
          <cell r="AA841">
            <v>0</v>
          </cell>
          <cell r="AB841">
            <v>0</v>
          </cell>
          <cell r="AE841">
            <v>951</v>
          </cell>
          <cell r="AF841">
            <v>24</v>
          </cell>
          <cell r="AG841" t="str">
            <v>SAN.DE DER.CONTROL VEH.REZAGO</v>
          </cell>
          <cell r="AH841">
            <v>0</v>
          </cell>
          <cell r="AI841">
            <v>0</v>
          </cell>
        </row>
        <row r="842">
          <cell r="A842">
            <v>95125</v>
          </cell>
          <cell r="B842" t="e">
            <v>#N/A</v>
          </cell>
          <cell r="C842" t="e">
            <v>#N/A</v>
          </cell>
          <cell r="D842">
            <v>95125</v>
          </cell>
          <cell r="E842">
            <v>951</v>
          </cell>
          <cell r="F842">
            <v>25</v>
          </cell>
          <cell r="G842" t="str">
            <v>10% INFRACC.DE TRANSITO AREA MET.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  <cell r="W842">
            <v>0</v>
          </cell>
          <cell r="X842">
            <v>0</v>
          </cell>
          <cell r="AA842">
            <v>0</v>
          </cell>
          <cell r="AB842">
            <v>0</v>
          </cell>
          <cell r="AE842">
            <v>951</v>
          </cell>
          <cell r="AF842">
            <v>25</v>
          </cell>
          <cell r="AG842" t="str">
            <v>10% INFRACC.DE TRANSITO AREA MET.</v>
          </cell>
          <cell r="AH842">
            <v>0</v>
          </cell>
          <cell r="AI842">
            <v>0</v>
          </cell>
        </row>
        <row r="843">
          <cell r="A843">
            <v>95126</v>
          </cell>
          <cell r="B843" t="e">
            <v>#N/A</v>
          </cell>
          <cell r="C843" t="e">
            <v>#N/A</v>
          </cell>
          <cell r="D843">
            <v>95126</v>
          </cell>
          <cell r="E843">
            <v>951</v>
          </cell>
          <cell r="F843">
            <v>26</v>
          </cell>
          <cell r="G843" t="str">
            <v>EXCEDENTE PAGOS CONTROL VEHICULAR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  <cell r="W843">
            <v>0</v>
          </cell>
          <cell r="X843">
            <v>0</v>
          </cell>
          <cell r="AA843">
            <v>0</v>
          </cell>
          <cell r="AB843">
            <v>0</v>
          </cell>
          <cell r="AE843">
            <v>951</v>
          </cell>
          <cell r="AF843">
            <v>26</v>
          </cell>
          <cell r="AG843" t="str">
            <v>EXCEDENTE PAGOS CONTROL VEHICULAR</v>
          </cell>
          <cell r="AH843">
            <v>0</v>
          </cell>
          <cell r="AI843">
            <v>0</v>
          </cell>
        </row>
        <row r="844">
          <cell r="A844">
            <v>95127</v>
          </cell>
          <cell r="B844" t="e">
            <v>#N/A</v>
          </cell>
          <cell r="C844" t="e">
            <v>#N/A</v>
          </cell>
          <cell r="D844">
            <v>95127</v>
          </cell>
          <cell r="E844">
            <v>951</v>
          </cell>
          <cell r="F844">
            <v>27</v>
          </cell>
          <cell r="G844" t="str">
            <v>RECARGOS CONVENIO CONTROL VEHICULAR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  <cell r="W844">
            <v>0</v>
          </cell>
          <cell r="X844">
            <v>0</v>
          </cell>
          <cell r="AA844">
            <v>0</v>
          </cell>
          <cell r="AB844">
            <v>0</v>
          </cell>
          <cell r="AE844">
            <v>951</v>
          </cell>
          <cell r="AF844">
            <v>27</v>
          </cell>
          <cell r="AG844" t="str">
            <v>RECARGOS CONVENIO CONTROL VEHICULAR</v>
          </cell>
          <cell r="AH844">
            <v>0</v>
          </cell>
          <cell r="AI844">
            <v>0</v>
          </cell>
        </row>
        <row r="845">
          <cell r="A845">
            <v>95128</v>
          </cell>
          <cell r="B845" t="e">
            <v>#N/A</v>
          </cell>
          <cell r="C845" t="e">
            <v>#N/A</v>
          </cell>
          <cell r="D845">
            <v>95128</v>
          </cell>
          <cell r="E845">
            <v>951</v>
          </cell>
          <cell r="F845">
            <v>28</v>
          </cell>
          <cell r="G845" t="str">
            <v>GASTOS DE EJE.CONV.CONTROL VEHICULAR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  <cell r="W845">
            <v>0</v>
          </cell>
          <cell r="X845">
            <v>0</v>
          </cell>
          <cell r="AA845">
            <v>0</v>
          </cell>
          <cell r="AB845">
            <v>0</v>
          </cell>
          <cell r="AE845">
            <v>951</v>
          </cell>
          <cell r="AF845">
            <v>28</v>
          </cell>
          <cell r="AG845" t="str">
            <v>GASTOS DE EJE.CONV.CONTROL VEHICULAR</v>
          </cell>
          <cell r="AH845">
            <v>0</v>
          </cell>
          <cell r="AI845">
            <v>0</v>
          </cell>
        </row>
        <row r="846">
          <cell r="A846">
            <v>95129</v>
          </cell>
          <cell r="B846" t="e">
            <v>#N/A</v>
          </cell>
          <cell r="C846" t="e">
            <v>#N/A</v>
          </cell>
          <cell r="D846">
            <v>95129</v>
          </cell>
          <cell r="E846">
            <v>951</v>
          </cell>
          <cell r="F846">
            <v>29</v>
          </cell>
          <cell r="G846" t="str">
            <v>QUALITAS COMPAÑIA DE SEGUROS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  <cell r="W846">
            <v>0</v>
          </cell>
          <cell r="X846">
            <v>0</v>
          </cell>
          <cell r="AA846">
            <v>0</v>
          </cell>
          <cell r="AB846">
            <v>0</v>
          </cell>
          <cell r="AE846">
            <v>951</v>
          </cell>
          <cell r="AF846">
            <v>29</v>
          </cell>
          <cell r="AG846" t="str">
            <v>QUALITAS COMPAÑIA DE SEGUROS</v>
          </cell>
          <cell r="AH846">
            <v>0</v>
          </cell>
          <cell r="AI846">
            <v>0</v>
          </cell>
        </row>
        <row r="847">
          <cell r="A847">
            <v>95130</v>
          </cell>
          <cell r="B847" t="e">
            <v>#N/A</v>
          </cell>
          <cell r="C847" t="e">
            <v>#N/A</v>
          </cell>
          <cell r="D847">
            <v>95130</v>
          </cell>
          <cell r="E847">
            <v>951</v>
          </cell>
          <cell r="F847">
            <v>30</v>
          </cell>
          <cell r="G847" t="str">
            <v>ZURICH SEGUROS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  <cell r="W847">
            <v>0</v>
          </cell>
          <cell r="X847">
            <v>0</v>
          </cell>
          <cell r="AA847">
            <v>0</v>
          </cell>
          <cell r="AB847">
            <v>0</v>
          </cell>
          <cell r="AE847">
            <v>951</v>
          </cell>
          <cell r="AF847">
            <v>30</v>
          </cell>
          <cell r="AG847" t="str">
            <v>ZURICH SEGUROS</v>
          </cell>
          <cell r="AH847">
            <v>0</v>
          </cell>
          <cell r="AI847">
            <v>0</v>
          </cell>
        </row>
        <row r="848">
          <cell r="A848">
            <v>95131</v>
          </cell>
          <cell r="B848" t="e">
            <v>#N/A</v>
          </cell>
          <cell r="C848" t="e">
            <v>#N/A</v>
          </cell>
          <cell r="D848">
            <v>95131</v>
          </cell>
          <cell r="E848">
            <v>951</v>
          </cell>
          <cell r="F848">
            <v>31</v>
          </cell>
          <cell r="G848" t="str">
            <v>SEGUROS BANORTE GENERALI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  <cell r="W848">
            <v>0</v>
          </cell>
          <cell r="X848">
            <v>0</v>
          </cell>
          <cell r="AA848">
            <v>0</v>
          </cell>
          <cell r="AB848">
            <v>0</v>
          </cell>
          <cell r="AE848">
            <v>951</v>
          </cell>
          <cell r="AF848">
            <v>31</v>
          </cell>
          <cell r="AG848" t="str">
            <v>SEGUROS BANORTE GENERALI</v>
          </cell>
          <cell r="AH848">
            <v>0</v>
          </cell>
          <cell r="AI848">
            <v>0</v>
          </cell>
        </row>
        <row r="849">
          <cell r="A849">
            <v>95132</v>
          </cell>
          <cell r="B849" t="e">
            <v>#N/A</v>
          </cell>
          <cell r="C849" t="e">
            <v>#N/A</v>
          </cell>
          <cell r="D849">
            <v>95132</v>
          </cell>
          <cell r="E849">
            <v>951</v>
          </cell>
          <cell r="F849">
            <v>32</v>
          </cell>
          <cell r="G849" t="str">
            <v>SEGUROS ATLAS,S.A.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  <cell r="W849">
            <v>0</v>
          </cell>
          <cell r="X849">
            <v>0</v>
          </cell>
          <cell r="AA849">
            <v>0</v>
          </cell>
          <cell r="AB849">
            <v>0</v>
          </cell>
          <cell r="AE849">
            <v>951</v>
          </cell>
          <cell r="AF849">
            <v>32</v>
          </cell>
          <cell r="AG849" t="str">
            <v>SEGUROS ATLAS,S.A.</v>
          </cell>
          <cell r="AH849">
            <v>0</v>
          </cell>
          <cell r="AI849">
            <v>0</v>
          </cell>
        </row>
        <row r="850">
          <cell r="A850">
            <v>95133</v>
          </cell>
          <cell r="B850" t="e">
            <v>#N/A</v>
          </cell>
          <cell r="C850" t="e">
            <v>#N/A</v>
          </cell>
          <cell r="D850">
            <v>95133</v>
          </cell>
          <cell r="E850">
            <v>951</v>
          </cell>
          <cell r="F850">
            <v>33</v>
          </cell>
          <cell r="G850" t="str">
            <v>SEGUROS AFIRME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  <cell r="W850">
            <v>0</v>
          </cell>
          <cell r="X850">
            <v>0</v>
          </cell>
          <cell r="AA850">
            <v>0</v>
          </cell>
          <cell r="AB850">
            <v>0</v>
          </cell>
          <cell r="AE850">
            <v>951</v>
          </cell>
          <cell r="AF850">
            <v>33</v>
          </cell>
          <cell r="AG850" t="str">
            <v>SEGUROS AFIRME</v>
          </cell>
          <cell r="AH850">
            <v>0</v>
          </cell>
          <cell r="AI850">
            <v>0</v>
          </cell>
        </row>
        <row r="851">
          <cell r="A851">
            <v>95134</v>
          </cell>
          <cell r="B851" t="e">
            <v>#N/A</v>
          </cell>
          <cell r="C851" t="e">
            <v>#N/A</v>
          </cell>
          <cell r="D851">
            <v>95134</v>
          </cell>
          <cell r="E851">
            <v>951</v>
          </cell>
          <cell r="F851">
            <v>34</v>
          </cell>
          <cell r="G851" t="str">
            <v>SEGUROS BANCOMER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  <cell r="W851">
            <v>0</v>
          </cell>
          <cell r="X851">
            <v>0</v>
          </cell>
          <cell r="AA851">
            <v>0</v>
          </cell>
          <cell r="AB851">
            <v>0</v>
          </cell>
          <cell r="AE851">
            <v>951</v>
          </cell>
          <cell r="AF851">
            <v>34</v>
          </cell>
          <cell r="AG851" t="str">
            <v>SEGUROS BANCOMER</v>
          </cell>
          <cell r="AH851">
            <v>0</v>
          </cell>
          <cell r="AI851">
            <v>0</v>
          </cell>
        </row>
        <row r="852">
          <cell r="A852">
            <v>95135</v>
          </cell>
          <cell r="B852" t="e">
            <v>#N/A</v>
          </cell>
          <cell r="C852" t="e">
            <v>#N/A</v>
          </cell>
          <cell r="D852">
            <v>95135</v>
          </cell>
          <cell r="E852">
            <v>951</v>
          </cell>
          <cell r="F852">
            <v>35</v>
          </cell>
          <cell r="G852" t="str">
            <v>10% INFRACCIONES D/TRANSITO ELECTRONICAS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  <cell r="W852">
            <v>0</v>
          </cell>
          <cell r="X852">
            <v>0</v>
          </cell>
          <cell r="AA852">
            <v>0</v>
          </cell>
          <cell r="AB852">
            <v>0</v>
          </cell>
          <cell r="AE852">
            <v>951</v>
          </cell>
          <cell r="AF852">
            <v>35</v>
          </cell>
          <cell r="AG852" t="str">
            <v>10% INFRACCIONES D/TRANSITO ELECTRONICAS</v>
          </cell>
          <cell r="AH852">
            <v>0</v>
          </cell>
          <cell r="AI852">
            <v>0</v>
          </cell>
        </row>
        <row r="853">
          <cell r="A853">
            <v>95136</v>
          </cell>
          <cell r="B853" t="e">
            <v>#N/A</v>
          </cell>
          <cell r="C853" t="e">
            <v>#N/A</v>
          </cell>
          <cell r="D853">
            <v>95136</v>
          </cell>
          <cell r="E853">
            <v>951</v>
          </cell>
          <cell r="F853">
            <v>36</v>
          </cell>
          <cell r="G853" t="str">
            <v>SUBSIDIO REC.DERECHOS CTRL.VEH.PTE.AÑO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  <cell r="W853">
            <v>0</v>
          </cell>
          <cell r="X853">
            <v>0</v>
          </cell>
          <cell r="AA853">
            <v>0</v>
          </cell>
          <cell r="AB853">
            <v>0</v>
          </cell>
          <cell r="AE853">
            <v>951</v>
          </cell>
          <cell r="AF853">
            <v>36</v>
          </cell>
          <cell r="AG853" t="str">
            <v>SUBSIDIO REC.DERECHOS CTRL.VEH.PTE.AÑO</v>
          </cell>
          <cell r="AH853">
            <v>0</v>
          </cell>
          <cell r="AI853">
            <v>0</v>
          </cell>
        </row>
        <row r="854">
          <cell r="A854">
            <v>95137</v>
          </cell>
          <cell r="B854" t="e">
            <v>#N/A</v>
          </cell>
          <cell r="C854" t="e">
            <v>#N/A</v>
          </cell>
          <cell r="D854">
            <v>95137</v>
          </cell>
          <cell r="E854">
            <v>951</v>
          </cell>
          <cell r="F854">
            <v>37</v>
          </cell>
          <cell r="G854" t="str">
            <v>1ER SORTEO ABRE UNA PTA.A LA SUERTE(REF)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  <cell r="W854">
            <v>0</v>
          </cell>
          <cell r="X854">
            <v>0</v>
          </cell>
          <cell r="AA854">
            <v>0</v>
          </cell>
          <cell r="AB854">
            <v>0</v>
          </cell>
          <cell r="AE854">
            <v>951</v>
          </cell>
          <cell r="AF854">
            <v>37</v>
          </cell>
          <cell r="AG854" t="str">
            <v>1ER SORTEO ABRE UNA PTA.A LA SUERTE(REF)</v>
          </cell>
          <cell r="AH854">
            <v>0</v>
          </cell>
          <cell r="AI854">
            <v>0</v>
          </cell>
        </row>
        <row r="855">
          <cell r="A855">
            <v>95138</v>
          </cell>
          <cell r="B855" t="e">
            <v>#N/A</v>
          </cell>
          <cell r="C855" t="e">
            <v>#N/A</v>
          </cell>
          <cell r="D855">
            <v>95138</v>
          </cell>
          <cell r="E855">
            <v>951</v>
          </cell>
          <cell r="F855">
            <v>38</v>
          </cell>
          <cell r="G855" t="str">
            <v>1ER SORTEO ABRE UNA PTA.A LA SUERTE(LIC)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  <cell r="W855">
            <v>0</v>
          </cell>
          <cell r="X855">
            <v>0</v>
          </cell>
          <cell r="AA855">
            <v>0</v>
          </cell>
          <cell r="AB855">
            <v>0</v>
          </cell>
          <cell r="AE855">
            <v>951</v>
          </cell>
          <cell r="AF855">
            <v>38</v>
          </cell>
          <cell r="AG855" t="str">
            <v>1ER SORTEO ABRE UNA PTA.A LA SUERTE(LIC)</v>
          </cell>
          <cell r="AH855">
            <v>0</v>
          </cell>
          <cell r="AI855">
            <v>0</v>
          </cell>
        </row>
        <row r="856">
          <cell r="A856">
            <v>95139</v>
          </cell>
          <cell r="B856" t="e">
            <v>#N/A</v>
          </cell>
          <cell r="C856" t="e">
            <v>#N/A</v>
          </cell>
          <cell r="D856">
            <v>95139</v>
          </cell>
          <cell r="E856">
            <v>951</v>
          </cell>
          <cell r="F856">
            <v>39</v>
          </cell>
          <cell r="G856" t="str">
            <v>SERVICIOS DE MENSAJERIA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  <cell r="W856">
            <v>0</v>
          </cell>
          <cell r="X856">
            <v>0</v>
          </cell>
          <cell r="AA856">
            <v>0</v>
          </cell>
          <cell r="AB856">
            <v>0</v>
          </cell>
          <cell r="AE856">
            <v>951</v>
          </cell>
          <cell r="AF856">
            <v>39</v>
          </cell>
          <cell r="AG856" t="str">
            <v>SERVICIOS DE MENSAJERIA</v>
          </cell>
          <cell r="AH856">
            <v>0</v>
          </cell>
          <cell r="AI856">
            <v>0</v>
          </cell>
        </row>
        <row r="857">
          <cell r="A857">
            <v>95140</v>
          </cell>
          <cell r="B857" t="e">
            <v>#N/A</v>
          </cell>
          <cell r="C857" t="e">
            <v>#N/A</v>
          </cell>
          <cell r="D857">
            <v>95140</v>
          </cell>
          <cell r="E857">
            <v>951</v>
          </cell>
          <cell r="F857">
            <v>40</v>
          </cell>
          <cell r="G857" t="str">
            <v>90% INFRACC.TRANSITO AREA METROPOLITANA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  <cell r="W857">
            <v>0</v>
          </cell>
          <cell r="X857">
            <v>0</v>
          </cell>
          <cell r="AA857">
            <v>0</v>
          </cell>
          <cell r="AB857">
            <v>0</v>
          </cell>
          <cell r="AE857">
            <v>951</v>
          </cell>
          <cell r="AF857">
            <v>40</v>
          </cell>
          <cell r="AG857" t="str">
            <v>90% INFRACC.TRANSITO AREA METROPOLITANA</v>
          </cell>
          <cell r="AH857">
            <v>0</v>
          </cell>
          <cell r="AI857">
            <v>0</v>
          </cell>
        </row>
        <row r="858">
          <cell r="A858">
            <v>95141</v>
          </cell>
          <cell r="B858" t="e">
            <v>#N/A</v>
          </cell>
          <cell r="C858" t="e">
            <v>#N/A</v>
          </cell>
          <cell r="D858">
            <v>95141</v>
          </cell>
          <cell r="E858">
            <v>951</v>
          </cell>
          <cell r="F858">
            <v>41</v>
          </cell>
          <cell r="G858" t="str">
            <v>90% INFRACCIONES D/TRANSITO ELECTRONICAS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  <cell r="W858">
            <v>0</v>
          </cell>
          <cell r="X858">
            <v>0</v>
          </cell>
          <cell r="AA858">
            <v>0</v>
          </cell>
          <cell r="AB858">
            <v>0</v>
          </cell>
          <cell r="AE858">
            <v>951</v>
          </cell>
          <cell r="AF858">
            <v>41</v>
          </cell>
          <cell r="AG858" t="str">
            <v>90% INFRACCIONES D/TRANSITO ELECTRONICAS</v>
          </cell>
          <cell r="AH858">
            <v>0</v>
          </cell>
          <cell r="AI858">
            <v>0</v>
          </cell>
        </row>
        <row r="859">
          <cell r="A859">
            <v>95142</v>
          </cell>
          <cell r="B859" t="e">
            <v>#N/A</v>
          </cell>
          <cell r="C859" t="e">
            <v>#N/A</v>
          </cell>
          <cell r="D859">
            <v>95142</v>
          </cell>
          <cell r="E859">
            <v>951</v>
          </cell>
          <cell r="F859">
            <v>42</v>
          </cell>
          <cell r="G859" t="str">
            <v>SUBSIDIO BAJAS VEH MOTOR PRODIAT 100%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  <cell r="W859">
            <v>0</v>
          </cell>
          <cell r="X859">
            <v>0</v>
          </cell>
          <cell r="AA859">
            <v>0</v>
          </cell>
          <cell r="AB859">
            <v>0</v>
          </cell>
          <cell r="AE859">
            <v>951</v>
          </cell>
          <cell r="AF859">
            <v>42</v>
          </cell>
          <cell r="AG859" t="str">
            <v>SUBSIDIO BAJAS VEH MOTOR PRODIAT 100%</v>
          </cell>
          <cell r="AH859">
            <v>0</v>
          </cell>
          <cell r="AI859">
            <v>0</v>
          </cell>
        </row>
        <row r="860">
          <cell r="A860">
            <v>95143</v>
          </cell>
          <cell r="B860" t="e">
            <v>#N/A</v>
          </cell>
          <cell r="C860" t="e">
            <v>#N/A</v>
          </cell>
          <cell r="D860">
            <v>95143</v>
          </cell>
          <cell r="E860">
            <v>951</v>
          </cell>
          <cell r="F860">
            <v>43</v>
          </cell>
          <cell r="G860" t="str">
            <v>SUB.SANCIONES REFRENDO VEH.PRODIAT 100%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  <cell r="W860">
            <v>0</v>
          </cell>
          <cell r="X860">
            <v>0</v>
          </cell>
          <cell r="AA860">
            <v>0</v>
          </cell>
          <cell r="AB860">
            <v>0</v>
          </cell>
          <cell r="AE860">
            <v>951</v>
          </cell>
          <cell r="AF860">
            <v>43</v>
          </cell>
          <cell r="AG860" t="str">
            <v>SUB.SANCIONES REFRENDO VEH.PRODIAT 100%</v>
          </cell>
          <cell r="AH860">
            <v>0</v>
          </cell>
          <cell r="AI860">
            <v>0</v>
          </cell>
        </row>
        <row r="861">
          <cell r="A861">
            <v>95144</v>
          </cell>
          <cell r="B861" t="e">
            <v>#N/A</v>
          </cell>
          <cell r="C861" t="e">
            <v>#N/A</v>
          </cell>
          <cell r="D861">
            <v>95144</v>
          </cell>
          <cell r="E861">
            <v>951</v>
          </cell>
          <cell r="F861">
            <v>44</v>
          </cell>
          <cell r="G861" t="str">
            <v>SUB.INSC.Y REF.VEH.PTE.AÑO PRODIAT 100%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  <cell r="W861">
            <v>0</v>
          </cell>
          <cell r="X861">
            <v>0</v>
          </cell>
          <cell r="AA861">
            <v>0</v>
          </cell>
          <cell r="AB861">
            <v>0</v>
          </cell>
          <cell r="AE861">
            <v>951</v>
          </cell>
          <cell r="AF861">
            <v>44</v>
          </cell>
          <cell r="AG861" t="str">
            <v>SUB.INSC.Y REF.VEH.PTE.AÑO PRODIAT 100%</v>
          </cell>
          <cell r="AH861">
            <v>0</v>
          </cell>
          <cell r="AI861">
            <v>0</v>
          </cell>
        </row>
        <row r="862">
          <cell r="A862">
            <v>95145</v>
          </cell>
          <cell r="B862" t="e">
            <v>#N/A</v>
          </cell>
          <cell r="C862" t="e">
            <v>#N/A</v>
          </cell>
          <cell r="D862">
            <v>95145</v>
          </cell>
          <cell r="E862">
            <v>951</v>
          </cell>
          <cell r="F862">
            <v>45</v>
          </cell>
          <cell r="G862" t="str">
            <v>SUBSIDIO INSC.Y REF.VEH.REZ.PRODIAT 50%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  <cell r="W862">
            <v>0</v>
          </cell>
          <cell r="X862">
            <v>0</v>
          </cell>
          <cell r="AA862">
            <v>0</v>
          </cell>
          <cell r="AB862">
            <v>0</v>
          </cell>
          <cell r="AE862">
            <v>951</v>
          </cell>
          <cell r="AF862">
            <v>45</v>
          </cell>
          <cell r="AG862" t="str">
            <v>SUBSIDIO INSC.Y REF.VEH.REZ.PRODIAT 50%</v>
          </cell>
          <cell r="AH862">
            <v>0</v>
          </cell>
          <cell r="AI862">
            <v>0</v>
          </cell>
        </row>
        <row r="863">
          <cell r="A863">
            <v>95146</v>
          </cell>
          <cell r="B863" t="e">
            <v>#N/A</v>
          </cell>
          <cell r="C863" t="e">
            <v>#N/A</v>
          </cell>
          <cell r="D863">
            <v>95146</v>
          </cell>
          <cell r="E863">
            <v>951</v>
          </cell>
          <cell r="F863">
            <v>46</v>
          </cell>
          <cell r="G863" t="str">
            <v>SUB.PLACAS CIRCULACION VEH PRODIAT 100%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  <cell r="W863">
            <v>0</v>
          </cell>
          <cell r="X863">
            <v>0</v>
          </cell>
          <cell r="AA863">
            <v>0</v>
          </cell>
          <cell r="AB863">
            <v>0</v>
          </cell>
          <cell r="AE863">
            <v>951</v>
          </cell>
          <cell r="AF863">
            <v>46</v>
          </cell>
          <cell r="AG863" t="str">
            <v>SUB.PLACAS CIRCULACION VEH PRODIAT 100%</v>
          </cell>
          <cell r="AH863">
            <v>0</v>
          </cell>
          <cell r="AI863">
            <v>0</v>
          </cell>
        </row>
        <row r="864">
          <cell r="A864">
            <v>95147</v>
          </cell>
          <cell r="B864" t="e">
            <v>#N/A</v>
          </cell>
          <cell r="C864" t="e">
            <v>#N/A</v>
          </cell>
          <cell r="D864">
            <v>95147</v>
          </cell>
          <cell r="E864">
            <v>951</v>
          </cell>
          <cell r="F864">
            <v>47</v>
          </cell>
          <cell r="G864" t="str">
            <v>COMPRA DE BASES DE LICITACIONES PUBLICAS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  <cell r="W864">
            <v>0</v>
          </cell>
          <cell r="X864">
            <v>0</v>
          </cell>
          <cell r="AA864">
            <v>0</v>
          </cell>
          <cell r="AB864">
            <v>0</v>
          </cell>
          <cell r="AE864">
            <v>951</v>
          </cell>
          <cell r="AF864">
            <v>47</v>
          </cell>
          <cell r="AG864" t="str">
            <v>COMPRA DE BASES DE LICITACIONES PUBLICAS</v>
          </cell>
          <cell r="AH864">
            <v>0</v>
          </cell>
          <cell r="AI864">
            <v>0</v>
          </cell>
        </row>
        <row r="865">
          <cell r="A865">
            <v>95148</v>
          </cell>
          <cell r="B865" t="e">
            <v>#N/A</v>
          </cell>
          <cell r="C865" t="e">
            <v>#N/A</v>
          </cell>
          <cell r="D865">
            <v>95148</v>
          </cell>
          <cell r="E865">
            <v>951</v>
          </cell>
          <cell r="F865">
            <v>48</v>
          </cell>
          <cell r="G865" t="str">
            <v>SUBSIDIO BAJA VEHICULO DE MOTOR POR ROBO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  <cell r="W865">
            <v>0</v>
          </cell>
          <cell r="X865">
            <v>0</v>
          </cell>
          <cell r="AA865">
            <v>0</v>
          </cell>
          <cell r="AB865">
            <v>0</v>
          </cell>
          <cell r="AE865">
            <v>951</v>
          </cell>
          <cell r="AF865">
            <v>48</v>
          </cell>
          <cell r="AG865" t="str">
            <v>SUBSIDIO BAJA VEHICULO DE MOTOR POR ROBO</v>
          </cell>
          <cell r="AH865">
            <v>0</v>
          </cell>
          <cell r="AI865">
            <v>0</v>
          </cell>
        </row>
        <row r="866">
          <cell r="A866">
            <v>95149</v>
          </cell>
          <cell r="B866" t="e">
            <v>#N/A</v>
          </cell>
          <cell r="C866" t="e">
            <v>#N/A</v>
          </cell>
          <cell r="D866">
            <v>95149</v>
          </cell>
          <cell r="E866">
            <v>951</v>
          </cell>
          <cell r="F866">
            <v>49</v>
          </cell>
          <cell r="G866" t="str">
            <v>SUBSIDIO REFRENDO REMOLQUE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  <cell r="W866">
            <v>0</v>
          </cell>
          <cell r="X866">
            <v>0</v>
          </cell>
          <cell r="AA866">
            <v>0</v>
          </cell>
          <cell r="AB866">
            <v>0</v>
          </cell>
          <cell r="AE866">
            <v>951</v>
          </cell>
          <cell r="AF866">
            <v>49</v>
          </cell>
          <cell r="AG866" t="str">
            <v>SUBSIDIO REFRENDO REMOLQUE</v>
          </cell>
          <cell r="AH866">
            <v>0</v>
          </cell>
          <cell r="AI866">
            <v>0</v>
          </cell>
        </row>
        <row r="867">
          <cell r="A867">
            <v>95150</v>
          </cell>
          <cell r="B867" t="e">
            <v>#N/A</v>
          </cell>
          <cell r="C867" t="e">
            <v>#N/A</v>
          </cell>
          <cell r="D867">
            <v>95150</v>
          </cell>
          <cell r="E867">
            <v>951</v>
          </cell>
          <cell r="F867">
            <v>50</v>
          </cell>
          <cell r="G867" t="str">
            <v>SUBSIDIO REFRENDO MOTOCICLETA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S867">
            <v>0</v>
          </cell>
          <cell r="W867">
            <v>0</v>
          </cell>
          <cell r="X867">
            <v>0</v>
          </cell>
          <cell r="AA867">
            <v>0</v>
          </cell>
          <cell r="AB867">
            <v>0</v>
          </cell>
          <cell r="AE867">
            <v>951</v>
          </cell>
          <cell r="AF867">
            <v>50</v>
          </cell>
          <cell r="AG867" t="str">
            <v>SUBSIDIO REFRENDO MOTOCICLETA</v>
          </cell>
          <cell r="AH867">
            <v>0</v>
          </cell>
          <cell r="AI867">
            <v>0</v>
          </cell>
        </row>
        <row r="868">
          <cell r="A868">
            <v>95151</v>
          </cell>
          <cell r="B868" t="e">
            <v>#N/A</v>
          </cell>
          <cell r="C868" t="e">
            <v>#N/A</v>
          </cell>
          <cell r="D868">
            <v>95151</v>
          </cell>
          <cell r="E868">
            <v>951</v>
          </cell>
          <cell r="F868">
            <v>51</v>
          </cell>
          <cell r="G868" t="str">
            <v>SUBSIDIO LAMINAS REMOLQUE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S868">
            <v>0</v>
          </cell>
          <cell r="W868">
            <v>0</v>
          </cell>
          <cell r="X868">
            <v>0</v>
          </cell>
          <cell r="AA868">
            <v>0</v>
          </cell>
          <cell r="AB868">
            <v>0</v>
          </cell>
          <cell r="AE868">
            <v>951</v>
          </cell>
          <cell r="AF868">
            <v>51</v>
          </cell>
          <cell r="AG868" t="str">
            <v>SUBSIDIO LAMINAS REMOLQUE</v>
          </cell>
          <cell r="AH868">
            <v>0</v>
          </cell>
          <cell r="AI868">
            <v>0</v>
          </cell>
        </row>
        <row r="869">
          <cell r="A869">
            <v>95152</v>
          </cell>
          <cell r="B869" t="e">
            <v>#N/A</v>
          </cell>
          <cell r="C869" t="e">
            <v>#N/A</v>
          </cell>
          <cell r="D869">
            <v>95152</v>
          </cell>
          <cell r="E869">
            <v>951</v>
          </cell>
          <cell r="F869">
            <v>52</v>
          </cell>
          <cell r="G869" t="str">
            <v>SUBSIDIO LAMINAS MOTOCICLETA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S869">
            <v>0</v>
          </cell>
          <cell r="W869">
            <v>0</v>
          </cell>
          <cell r="X869">
            <v>0</v>
          </cell>
          <cell r="AA869">
            <v>0</v>
          </cell>
          <cell r="AB869">
            <v>0</v>
          </cell>
          <cell r="AE869">
            <v>951</v>
          </cell>
          <cell r="AF869">
            <v>52</v>
          </cell>
          <cell r="AG869" t="str">
            <v>SUBSIDIO LAMINAS MOTOCICLETA</v>
          </cell>
          <cell r="AH869">
            <v>0</v>
          </cell>
          <cell r="AI869">
            <v>0</v>
          </cell>
        </row>
        <row r="870">
          <cell r="A870">
            <v>95153</v>
          </cell>
          <cell r="B870" t="e">
            <v>#N/A</v>
          </cell>
          <cell r="C870" t="e">
            <v>#N/A</v>
          </cell>
          <cell r="D870">
            <v>95153</v>
          </cell>
          <cell r="E870">
            <v>951</v>
          </cell>
          <cell r="F870">
            <v>53</v>
          </cell>
          <cell r="G870" t="str">
            <v>EXPEDICION CONSTANCIA REGISTRO VEHICULAR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S870">
            <v>0</v>
          </cell>
          <cell r="W870">
            <v>0</v>
          </cell>
          <cell r="X870">
            <v>0</v>
          </cell>
          <cell r="AA870">
            <v>0</v>
          </cell>
          <cell r="AB870">
            <v>0</v>
          </cell>
          <cell r="AE870">
            <v>951</v>
          </cell>
          <cell r="AF870">
            <v>53</v>
          </cell>
          <cell r="AG870" t="str">
            <v>EXPEDICION CONSTANCIA REGISTRO VEHICULAR</v>
          </cell>
          <cell r="AH870">
            <v>0</v>
          </cell>
          <cell r="AI870">
            <v>0</v>
          </cell>
        </row>
        <row r="871">
          <cell r="A871">
            <v>95154</v>
          </cell>
          <cell r="B871" t="e">
            <v>#N/A</v>
          </cell>
          <cell r="C871" t="e">
            <v>#N/A</v>
          </cell>
          <cell r="D871">
            <v>95154</v>
          </cell>
          <cell r="E871">
            <v>951</v>
          </cell>
          <cell r="F871">
            <v>54</v>
          </cell>
          <cell r="G871" t="str">
            <v>REPOSICION CONSTANCIA REGISTRO VEHICULAR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S871">
            <v>0</v>
          </cell>
          <cell r="W871">
            <v>0</v>
          </cell>
          <cell r="X871">
            <v>0</v>
          </cell>
          <cell r="AA871">
            <v>0</v>
          </cell>
          <cell r="AB871">
            <v>0</v>
          </cell>
          <cell r="AE871">
            <v>951</v>
          </cell>
          <cell r="AF871">
            <v>54</v>
          </cell>
          <cell r="AG871" t="str">
            <v>REPOSICION CONSTANCIA REGISTRO VEHICULAR</v>
          </cell>
          <cell r="AH871">
            <v>0</v>
          </cell>
          <cell r="AI871">
            <v>0</v>
          </cell>
        </row>
        <row r="872">
          <cell r="A872">
            <v>95155</v>
          </cell>
          <cell r="B872" t="e">
            <v>#N/A</v>
          </cell>
          <cell r="C872" t="e">
            <v>#N/A</v>
          </cell>
          <cell r="D872">
            <v>95155</v>
          </cell>
          <cell r="E872">
            <v>951</v>
          </cell>
          <cell r="F872">
            <v>55</v>
          </cell>
          <cell r="G872" t="str">
            <v>SUBSIDIO CONSTANCIA REGISTRO VEHICULAR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S872">
            <v>0</v>
          </cell>
          <cell r="W872">
            <v>0</v>
          </cell>
          <cell r="X872">
            <v>0</v>
          </cell>
          <cell r="AA872">
            <v>0</v>
          </cell>
          <cell r="AB872">
            <v>0</v>
          </cell>
          <cell r="AE872">
            <v>951</v>
          </cell>
          <cell r="AF872">
            <v>55</v>
          </cell>
          <cell r="AG872" t="str">
            <v>SUBSIDIO CONSTANCIA REGISTRO VEHICULAR</v>
          </cell>
          <cell r="AH872">
            <v>0</v>
          </cell>
          <cell r="AI872">
            <v>0</v>
          </cell>
        </row>
        <row r="873">
          <cell r="A873">
            <v>95156</v>
          </cell>
          <cell r="B873" t="e">
            <v>#N/A</v>
          </cell>
          <cell r="C873" t="e">
            <v>#N/A</v>
          </cell>
          <cell r="D873">
            <v>95156</v>
          </cell>
          <cell r="E873">
            <v>951</v>
          </cell>
          <cell r="F873">
            <v>56</v>
          </cell>
          <cell r="G873" t="str">
            <v>SUBSIDIO REFRENDO POR ROBO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S873">
            <v>0</v>
          </cell>
          <cell r="W873">
            <v>0</v>
          </cell>
          <cell r="X873">
            <v>0</v>
          </cell>
          <cell r="AA873">
            <v>0</v>
          </cell>
          <cell r="AB873">
            <v>0</v>
          </cell>
          <cell r="AE873">
            <v>951</v>
          </cell>
          <cell r="AF873">
            <v>56</v>
          </cell>
          <cell r="AG873" t="str">
            <v>SUBSIDIO REFRENDO POR ROBO</v>
          </cell>
          <cell r="AH873">
            <v>0</v>
          </cell>
          <cell r="AI873">
            <v>0</v>
          </cell>
        </row>
        <row r="874">
          <cell r="A874">
            <v>95157</v>
          </cell>
          <cell r="B874" t="e">
            <v>#N/A</v>
          </cell>
          <cell r="C874" t="e">
            <v>#N/A</v>
          </cell>
          <cell r="D874">
            <v>95157</v>
          </cell>
          <cell r="E874">
            <v>951</v>
          </cell>
          <cell r="F874">
            <v>57</v>
          </cell>
          <cell r="G874" t="str">
            <v>SUBSIDIO BAJA POR PERDIDA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S874">
            <v>0</v>
          </cell>
          <cell r="W874">
            <v>0</v>
          </cell>
          <cell r="X874">
            <v>0</v>
          </cell>
          <cell r="AA874">
            <v>0</v>
          </cell>
          <cell r="AB874">
            <v>0</v>
          </cell>
          <cell r="AE874">
            <v>951</v>
          </cell>
          <cell r="AF874">
            <v>57</v>
          </cell>
          <cell r="AG874" t="str">
            <v>SUBSIDIO BAJA POR PERDIDA</v>
          </cell>
          <cell r="AH874">
            <v>0</v>
          </cell>
          <cell r="AI874">
            <v>0</v>
          </cell>
        </row>
        <row r="875">
          <cell r="A875">
            <v>95158</v>
          </cell>
          <cell r="B875" t="e">
            <v>#N/A</v>
          </cell>
          <cell r="C875" t="e">
            <v>#N/A</v>
          </cell>
          <cell r="D875">
            <v>95158</v>
          </cell>
          <cell r="E875">
            <v>951</v>
          </cell>
          <cell r="F875">
            <v>58</v>
          </cell>
          <cell r="G875" t="str">
            <v>SUBSIDIO REFRENDO POR PERDIDA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S875">
            <v>0</v>
          </cell>
          <cell r="W875">
            <v>0</v>
          </cell>
          <cell r="X875">
            <v>0</v>
          </cell>
          <cell r="AA875">
            <v>0</v>
          </cell>
          <cell r="AB875">
            <v>0</v>
          </cell>
          <cell r="AE875">
            <v>951</v>
          </cell>
          <cell r="AF875">
            <v>58</v>
          </cell>
          <cell r="AG875" t="str">
            <v>SUBSIDIO REFRENDO POR PERDIDA</v>
          </cell>
          <cell r="AH875">
            <v>0</v>
          </cell>
          <cell r="AI875">
            <v>0</v>
          </cell>
        </row>
        <row r="876">
          <cell r="A876">
            <v>95159</v>
          </cell>
          <cell r="B876" t="e">
            <v>#N/A</v>
          </cell>
          <cell r="C876" t="e">
            <v>#N/A</v>
          </cell>
          <cell r="E876">
            <v>951</v>
          </cell>
          <cell r="F876">
            <v>59</v>
          </cell>
          <cell r="G876" t="str">
            <v>SUBSIDIO PAGO EN BANCO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S876">
            <v>0</v>
          </cell>
          <cell r="W876">
            <v>0</v>
          </cell>
          <cell r="X876">
            <v>0</v>
          </cell>
          <cell r="AA876">
            <v>0</v>
          </cell>
          <cell r="AB876">
            <v>0</v>
          </cell>
          <cell r="AE876">
            <v>951</v>
          </cell>
          <cell r="AF876">
            <v>59</v>
          </cell>
          <cell r="AG876" t="str">
            <v>SUBSIDIO PAGO EN BANCO</v>
          </cell>
          <cell r="AH876">
            <v>0</v>
          </cell>
          <cell r="AI876">
            <v>0</v>
          </cell>
        </row>
        <row r="877">
          <cell r="A877">
            <v>95160</v>
          </cell>
          <cell r="B877" t="e">
            <v>#N/A</v>
          </cell>
          <cell r="C877" t="e">
            <v>#N/A</v>
          </cell>
          <cell r="E877">
            <v>951</v>
          </cell>
          <cell r="F877">
            <v>60</v>
          </cell>
          <cell r="G877" t="str">
            <v>SUBSIDIO PAGO PORTAL WEB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S877">
            <v>0</v>
          </cell>
          <cell r="W877">
            <v>0</v>
          </cell>
          <cell r="X877">
            <v>0</v>
          </cell>
          <cell r="AA877">
            <v>0</v>
          </cell>
          <cell r="AB877">
            <v>0</v>
          </cell>
          <cell r="AE877">
            <v>951</v>
          </cell>
          <cell r="AF877">
            <v>60</v>
          </cell>
          <cell r="AG877" t="str">
            <v>SUBSIDIO PAGO PORTAL WEB</v>
          </cell>
          <cell r="AH877">
            <v>0</v>
          </cell>
          <cell r="AI877">
            <v>0</v>
          </cell>
        </row>
        <row r="878">
          <cell r="A878">
            <v>95200</v>
          </cell>
          <cell r="B878" t="e">
            <v>#N/A</v>
          </cell>
          <cell r="C878" t="e">
            <v>#N/A</v>
          </cell>
          <cell r="D878">
            <v>95200</v>
          </cell>
          <cell r="E878">
            <v>952</v>
          </cell>
          <cell r="F878">
            <v>0</v>
          </cell>
          <cell r="G878" t="str">
            <v>INSTITUTO DE CONTROL VEH.RECURSOS ADMON.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S878">
            <v>0</v>
          </cell>
          <cell r="W878">
            <v>0</v>
          </cell>
          <cell r="X878">
            <v>0</v>
          </cell>
          <cell r="AA878">
            <v>0</v>
          </cell>
          <cell r="AB878">
            <v>0</v>
          </cell>
          <cell r="AE878">
            <v>952</v>
          </cell>
          <cell r="AF878">
            <v>0</v>
          </cell>
          <cell r="AG878" t="str">
            <v>INSTITUTO DE CONTROL VEH.RECURSOS ADMON.</v>
          </cell>
          <cell r="AH878">
            <v>0</v>
          </cell>
          <cell r="AI878">
            <v>0</v>
          </cell>
        </row>
        <row r="879">
          <cell r="A879">
            <v>95201</v>
          </cell>
          <cell r="B879" t="e">
            <v>#N/A</v>
          </cell>
          <cell r="C879" t="e">
            <v>#N/A</v>
          </cell>
          <cell r="D879">
            <v>95201</v>
          </cell>
          <cell r="E879">
            <v>952</v>
          </cell>
          <cell r="F879">
            <v>1</v>
          </cell>
          <cell r="G879" t="str">
            <v>IMP.SOBRE TRANS.DE PROP.DE VEH.AUT.USADO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S879">
            <v>0</v>
          </cell>
          <cell r="W879">
            <v>0</v>
          </cell>
          <cell r="X879">
            <v>0</v>
          </cell>
          <cell r="AA879">
            <v>0</v>
          </cell>
          <cell r="AB879">
            <v>0</v>
          </cell>
          <cell r="AE879">
            <v>952</v>
          </cell>
          <cell r="AF879">
            <v>1</v>
          </cell>
          <cell r="AG879" t="str">
            <v>IMP.SOBRE TRANS.DE PROP.DE VEH.AUT.USADO</v>
          </cell>
          <cell r="AH879">
            <v>0</v>
          </cell>
          <cell r="AI879">
            <v>0</v>
          </cell>
        </row>
        <row r="880">
          <cell r="A880">
            <v>95202</v>
          </cell>
          <cell r="B880" t="e">
            <v>#N/A</v>
          </cell>
          <cell r="C880" t="e">
            <v>#N/A</v>
          </cell>
          <cell r="D880">
            <v>95202</v>
          </cell>
          <cell r="E880">
            <v>952</v>
          </cell>
          <cell r="F880">
            <v>2</v>
          </cell>
          <cell r="G880" t="str">
            <v>IMP.DE TRANSM.POR REQUERIMIENTO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S880">
            <v>0</v>
          </cell>
          <cell r="W880">
            <v>0</v>
          </cell>
          <cell r="X880">
            <v>0</v>
          </cell>
          <cell r="AA880">
            <v>0</v>
          </cell>
          <cell r="AB880">
            <v>0</v>
          </cell>
          <cell r="AE880">
            <v>952</v>
          </cell>
          <cell r="AF880">
            <v>2</v>
          </cell>
          <cell r="AG880" t="str">
            <v>IMP.DE TRANSM.POR REQUERIMIENTO</v>
          </cell>
          <cell r="AH880">
            <v>0</v>
          </cell>
          <cell r="AI880">
            <v>0</v>
          </cell>
        </row>
        <row r="881">
          <cell r="A881">
            <v>95203</v>
          </cell>
          <cell r="B881" t="e">
            <v>#N/A</v>
          </cell>
          <cell r="C881" t="e">
            <v>#N/A</v>
          </cell>
          <cell r="D881">
            <v>95203</v>
          </cell>
          <cell r="E881">
            <v>952</v>
          </cell>
          <cell r="F881">
            <v>3</v>
          </cell>
          <cell r="G881" t="str">
            <v>ACT.E INTS.POR DEV.IMP.S/TRANS.VEH.USADO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S881">
            <v>0</v>
          </cell>
          <cell r="W881">
            <v>0</v>
          </cell>
          <cell r="X881">
            <v>0</v>
          </cell>
          <cell r="AA881">
            <v>0</v>
          </cell>
          <cell r="AB881">
            <v>0</v>
          </cell>
          <cell r="AE881">
            <v>952</v>
          </cell>
          <cell r="AF881">
            <v>3</v>
          </cell>
          <cell r="AG881" t="str">
            <v>ACT.E INTS.POR DEV.IMP.S/TRANS.VEH.USADO</v>
          </cell>
          <cell r="AH881">
            <v>0</v>
          </cell>
          <cell r="AI881">
            <v>0</v>
          </cell>
        </row>
        <row r="882">
          <cell r="A882">
            <v>95204</v>
          </cell>
          <cell r="B882" t="e">
            <v>#N/A</v>
          </cell>
          <cell r="C882" t="e">
            <v>#N/A</v>
          </cell>
          <cell r="D882">
            <v>95204</v>
          </cell>
          <cell r="E882">
            <v>952</v>
          </cell>
          <cell r="F882">
            <v>4</v>
          </cell>
          <cell r="G882" t="str">
            <v>DEV.IMP.S/TRANS.PROP.VEH.USADOS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S882">
            <v>0</v>
          </cell>
          <cell r="W882">
            <v>0</v>
          </cell>
          <cell r="X882">
            <v>0</v>
          </cell>
          <cell r="AA882">
            <v>0</v>
          </cell>
          <cell r="AB882">
            <v>0</v>
          </cell>
          <cell r="AE882">
            <v>952</v>
          </cell>
          <cell r="AF882">
            <v>4</v>
          </cell>
          <cell r="AG882" t="str">
            <v>DEV.IMP.S/TRANS.PROP.VEH.USADOS</v>
          </cell>
          <cell r="AH882">
            <v>0</v>
          </cell>
          <cell r="AI882">
            <v>0</v>
          </cell>
        </row>
        <row r="883">
          <cell r="A883">
            <v>95205</v>
          </cell>
          <cell r="B883" t="e">
            <v>#N/A</v>
          </cell>
          <cell r="C883" t="e">
            <v>#N/A</v>
          </cell>
          <cell r="D883">
            <v>95205</v>
          </cell>
          <cell r="E883">
            <v>952</v>
          </cell>
          <cell r="F883">
            <v>5</v>
          </cell>
          <cell r="G883" t="str">
            <v>MULTA IMP.P/LA AGENCIA EST.DE TRANSP.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S883">
            <v>0</v>
          </cell>
          <cell r="W883">
            <v>0</v>
          </cell>
          <cell r="X883">
            <v>0</v>
          </cell>
          <cell r="AA883">
            <v>0</v>
          </cell>
          <cell r="AB883">
            <v>0</v>
          </cell>
          <cell r="AE883">
            <v>952</v>
          </cell>
          <cell r="AF883">
            <v>5</v>
          </cell>
          <cell r="AG883" t="str">
            <v>MULTA IMP.P/LA AGENCIA EST.DE TRANSP.</v>
          </cell>
          <cell r="AH883">
            <v>0</v>
          </cell>
          <cell r="AI883">
            <v>0</v>
          </cell>
        </row>
        <row r="884">
          <cell r="A884">
            <v>95206</v>
          </cell>
          <cell r="B884" t="e">
            <v>#N/A</v>
          </cell>
          <cell r="C884" t="e">
            <v>#N/A</v>
          </cell>
          <cell r="D884">
            <v>95206</v>
          </cell>
          <cell r="E884">
            <v>952</v>
          </cell>
          <cell r="F884">
            <v>6</v>
          </cell>
          <cell r="G884" t="str">
            <v>MULTA DEL IMP.DE TRANSMISION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S884">
            <v>0</v>
          </cell>
          <cell r="W884">
            <v>0</v>
          </cell>
          <cell r="X884">
            <v>0</v>
          </cell>
          <cell r="AA884">
            <v>0</v>
          </cell>
          <cell r="AB884">
            <v>0</v>
          </cell>
          <cell r="AE884">
            <v>952</v>
          </cell>
          <cell r="AF884">
            <v>6</v>
          </cell>
          <cell r="AG884" t="str">
            <v>MULTA DEL IMP.DE TRANSMISION</v>
          </cell>
          <cell r="AH884">
            <v>0</v>
          </cell>
          <cell r="AI884">
            <v>0</v>
          </cell>
        </row>
        <row r="885">
          <cell r="A885">
            <v>95207</v>
          </cell>
          <cell r="B885" t="e">
            <v>#N/A</v>
          </cell>
          <cell r="C885" t="e">
            <v>#N/A</v>
          </cell>
          <cell r="D885">
            <v>95207</v>
          </cell>
          <cell r="E885">
            <v>952</v>
          </cell>
          <cell r="F885">
            <v>7</v>
          </cell>
          <cell r="G885" t="str">
            <v>RECARGOS DE IMP.DE TRANSMISION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S885">
            <v>0</v>
          </cell>
          <cell r="W885">
            <v>0</v>
          </cell>
          <cell r="X885">
            <v>0</v>
          </cell>
          <cell r="AA885">
            <v>0</v>
          </cell>
          <cell r="AB885">
            <v>0</v>
          </cell>
          <cell r="AE885">
            <v>952</v>
          </cell>
          <cell r="AF885">
            <v>7</v>
          </cell>
          <cell r="AG885" t="str">
            <v>RECARGOS DE IMP.DE TRANSMISION</v>
          </cell>
          <cell r="AH885">
            <v>0</v>
          </cell>
          <cell r="AI885">
            <v>0</v>
          </cell>
        </row>
        <row r="886">
          <cell r="A886">
            <v>95208</v>
          </cell>
          <cell r="B886" t="e">
            <v>#N/A</v>
          </cell>
          <cell r="C886" t="e">
            <v>#N/A</v>
          </cell>
          <cell r="D886">
            <v>95208</v>
          </cell>
          <cell r="E886">
            <v>952</v>
          </cell>
          <cell r="F886">
            <v>8</v>
          </cell>
          <cell r="G886" t="str">
            <v>GASTOS DE EJEC.TRANS.VEH.MOTOR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S886">
            <v>0</v>
          </cell>
          <cell r="W886">
            <v>0</v>
          </cell>
          <cell r="X886">
            <v>0</v>
          </cell>
          <cell r="AA886">
            <v>0</v>
          </cell>
          <cell r="AB886">
            <v>0</v>
          </cell>
          <cell r="AE886">
            <v>952</v>
          </cell>
          <cell r="AF886">
            <v>8</v>
          </cell>
          <cell r="AG886" t="str">
            <v>GASTOS DE EJEC.TRANS.VEH.MOTOR</v>
          </cell>
          <cell r="AH886">
            <v>0</v>
          </cell>
          <cell r="AI886">
            <v>0</v>
          </cell>
        </row>
        <row r="887">
          <cell r="A887">
            <v>95210</v>
          </cell>
          <cell r="B887" t="e">
            <v>#N/A</v>
          </cell>
          <cell r="C887" t="e">
            <v>#N/A</v>
          </cell>
          <cell r="D887">
            <v>95210</v>
          </cell>
          <cell r="E887">
            <v>952</v>
          </cell>
          <cell r="F887">
            <v>10</v>
          </cell>
          <cell r="G887" t="str">
            <v>RECARGOS DE ISAN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S887">
            <v>0</v>
          </cell>
          <cell r="W887">
            <v>0</v>
          </cell>
          <cell r="X887">
            <v>0</v>
          </cell>
          <cell r="AA887">
            <v>0</v>
          </cell>
          <cell r="AB887">
            <v>0</v>
          </cell>
          <cell r="AE887">
            <v>952</v>
          </cell>
          <cell r="AF887">
            <v>10</v>
          </cell>
          <cell r="AG887" t="str">
            <v>RECARGOS DE ISAN</v>
          </cell>
          <cell r="AH887">
            <v>0</v>
          </cell>
          <cell r="AI887">
            <v>0</v>
          </cell>
        </row>
        <row r="888">
          <cell r="A888">
            <v>95211</v>
          </cell>
          <cell r="B888" t="e">
            <v>#N/A</v>
          </cell>
          <cell r="C888" t="e">
            <v>#N/A</v>
          </cell>
          <cell r="D888">
            <v>95211</v>
          </cell>
          <cell r="E888">
            <v>952</v>
          </cell>
          <cell r="F888">
            <v>11</v>
          </cell>
          <cell r="G888" t="str">
            <v>SANCIONES ISAN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S888">
            <v>0</v>
          </cell>
          <cell r="W888">
            <v>0</v>
          </cell>
          <cell r="X888">
            <v>0</v>
          </cell>
          <cell r="AA888">
            <v>0</v>
          </cell>
          <cell r="AB888">
            <v>0</v>
          </cell>
          <cell r="AE888">
            <v>952</v>
          </cell>
          <cell r="AF888">
            <v>11</v>
          </cell>
          <cell r="AG888" t="str">
            <v>SANCIONES ISAN</v>
          </cell>
          <cell r="AH888">
            <v>0</v>
          </cell>
          <cell r="AI888">
            <v>0</v>
          </cell>
        </row>
        <row r="889">
          <cell r="A889">
            <v>95212</v>
          </cell>
          <cell r="B889" t="e">
            <v>#N/A</v>
          </cell>
          <cell r="C889" t="e">
            <v>#N/A</v>
          </cell>
          <cell r="D889">
            <v>95212</v>
          </cell>
          <cell r="E889">
            <v>952</v>
          </cell>
          <cell r="F889">
            <v>12</v>
          </cell>
          <cell r="G889" t="str">
            <v>ISAN PAGOS PROVISIONALES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S889">
            <v>0</v>
          </cell>
          <cell r="W889">
            <v>0</v>
          </cell>
          <cell r="X889">
            <v>0</v>
          </cell>
          <cell r="AA889">
            <v>0</v>
          </cell>
          <cell r="AB889">
            <v>0</v>
          </cell>
          <cell r="AE889">
            <v>952</v>
          </cell>
          <cell r="AF889">
            <v>12</v>
          </cell>
          <cell r="AG889" t="str">
            <v>ISAN PAGOS PROVISIONALES</v>
          </cell>
          <cell r="AH889">
            <v>0</v>
          </cell>
          <cell r="AI889">
            <v>0</v>
          </cell>
        </row>
        <row r="890">
          <cell r="A890">
            <v>95213</v>
          </cell>
          <cell r="B890" t="e">
            <v>#N/A</v>
          </cell>
          <cell r="C890" t="e">
            <v>#N/A</v>
          </cell>
          <cell r="D890">
            <v>95213</v>
          </cell>
          <cell r="E890">
            <v>952</v>
          </cell>
          <cell r="F890">
            <v>13</v>
          </cell>
          <cell r="G890" t="str">
            <v>ACTUALIZACION DE ISAN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S890">
            <v>0</v>
          </cell>
          <cell r="W890">
            <v>0</v>
          </cell>
          <cell r="X890">
            <v>0</v>
          </cell>
          <cell r="AA890">
            <v>0</v>
          </cell>
          <cell r="AB890">
            <v>0</v>
          </cell>
          <cell r="AE890">
            <v>952</v>
          </cell>
          <cell r="AF890">
            <v>13</v>
          </cell>
          <cell r="AG890" t="str">
            <v>ACTUALIZACION DE ISAN</v>
          </cell>
          <cell r="AH890">
            <v>0</v>
          </cell>
          <cell r="AI890">
            <v>0</v>
          </cell>
        </row>
        <row r="891">
          <cell r="A891">
            <v>95214</v>
          </cell>
          <cell r="B891" t="e">
            <v>#N/A</v>
          </cell>
          <cell r="C891" t="e">
            <v>#N/A</v>
          </cell>
          <cell r="D891">
            <v>95214</v>
          </cell>
          <cell r="E891">
            <v>952</v>
          </cell>
          <cell r="F891">
            <v>14</v>
          </cell>
          <cell r="G891" t="str">
            <v>DEVOLUCION IMP.SOBRE AUTOMOVILES NUEVOS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S891">
            <v>0</v>
          </cell>
          <cell r="W891">
            <v>0</v>
          </cell>
          <cell r="X891">
            <v>0</v>
          </cell>
          <cell r="AA891">
            <v>0</v>
          </cell>
          <cell r="AB891">
            <v>0</v>
          </cell>
          <cell r="AE891">
            <v>952</v>
          </cell>
          <cell r="AF891">
            <v>14</v>
          </cell>
          <cell r="AG891" t="str">
            <v>DEVOLUCION IMP.SOBRE AUTOMOVILES NUEVOS</v>
          </cell>
          <cell r="AH891">
            <v>0</v>
          </cell>
          <cell r="AI891">
            <v>0</v>
          </cell>
        </row>
        <row r="892">
          <cell r="A892">
            <v>95215</v>
          </cell>
          <cell r="B892" t="e">
            <v>#N/A</v>
          </cell>
          <cell r="C892" t="e">
            <v>#N/A</v>
          </cell>
          <cell r="D892">
            <v>95215</v>
          </cell>
          <cell r="E892">
            <v>952</v>
          </cell>
          <cell r="F892">
            <v>15</v>
          </cell>
          <cell r="G892" t="str">
            <v>ACT.E INT'S.POR DEV.ISAN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S892">
            <v>0</v>
          </cell>
          <cell r="W892">
            <v>0</v>
          </cell>
          <cell r="X892">
            <v>0</v>
          </cell>
          <cell r="AA892">
            <v>0</v>
          </cell>
          <cell r="AB892">
            <v>0</v>
          </cell>
          <cell r="AE892">
            <v>952</v>
          </cell>
          <cell r="AF892">
            <v>15</v>
          </cell>
          <cell r="AG892" t="str">
            <v>ACT.E INT'S.POR DEV.ISAN</v>
          </cell>
          <cell r="AH892">
            <v>0</v>
          </cell>
          <cell r="AI892">
            <v>0</v>
          </cell>
        </row>
        <row r="893">
          <cell r="A893">
            <v>95223</v>
          </cell>
          <cell r="B893" t="e">
            <v>#N/A</v>
          </cell>
          <cell r="C893" t="e">
            <v>#N/A</v>
          </cell>
          <cell r="E893">
            <v>952</v>
          </cell>
          <cell r="F893">
            <v>23</v>
          </cell>
          <cell r="G893" t="str">
            <v>GASTOS DE EJECUCION ISAN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S893">
            <v>0</v>
          </cell>
          <cell r="W893">
            <v>0</v>
          </cell>
          <cell r="X893">
            <v>0</v>
          </cell>
          <cell r="AA893">
            <v>0</v>
          </cell>
          <cell r="AB893">
            <v>0</v>
          </cell>
          <cell r="AE893">
            <v>952</v>
          </cell>
          <cell r="AF893">
            <v>23</v>
          </cell>
          <cell r="AG893" t="str">
            <v>GASTOS DE EJECUCION ISAN</v>
          </cell>
          <cell r="AH893">
            <v>0</v>
          </cell>
          <cell r="AI893">
            <v>0</v>
          </cell>
        </row>
        <row r="894">
          <cell r="A894">
            <v>95224</v>
          </cell>
          <cell r="B894" t="e">
            <v>#N/A</v>
          </cell>
          <cell r="C894" t="e">
            <v>#N/A</v>
          </cell>
          <cell r="E894">
            <v>952</v>
          </cell>
          <cell r="F894">
            <v>24</v>
          </cell>
          <cell r="G894" t="str">
            <v>GASTOS DE EJEC.IMP.SOBRE TENENCIA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S894">
            <v>0</v>
          </cell>
          <cell r="W894">
            <v>0</v>
          </cell>
          <cell r="X894">
            <v>0</v>
          </cell>
          <cell r="AA894">
            <v>0</v>
          </cell>
          <cell r="AB894">
            <v>0</v>
          </cell>
          <cell r="AE894">
            <v>952</v>
          </cell>
          <cell r="AF894">
            <v>24</v>
          </cell>
          <cell r="AG894" t="str">
            <v>GASTOS DE EJEC.IMP.SOBRE TENENCIA</v>
          </cell>
          <cell r="AH894">
            <v>0</v>
          </cell>
          <cell r="AI894">
            <v>0</v>
          </cell>
        </row>
        <row r="895">
          <cell r="A895">
            <v>95225</v>
          </cell>
          <cell r="B895" t="e">
            <v>#N/A</v>
          </cell>
          <cell r="C895" t="e">
            <v>#N/A</v>
          </cell>
          <cell r="E895">
            <v>952</v>
          </cell>
          <cell r="F895">
            <v>25</v>
          </cell>
          <cell r="G895" t="str">
            <v>MULTAS IMP.S/TENENCIA CTRL.DE OBLIG.100%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S895">
            <v>0</v>
          </cell>
          <cell r="W895">
            <v>0</v>
          </cell>
          <cell r="X895">
            <v>0</v>
          </cell>
          <cell r="AA895">
            <v>0</v>
          </cell>
          <cell r="AB895">
            <v>0</v>
          </cell>
          <cell r="AE895">
            <v>952</v>
          </cell>
          <cell r="AF895">
            <v>25</v>
          </cell>
          <cell r="AG895" t="str">
            <v>MULTAS IMP.S/TENENCIA CTRL.DE OBLIG.100%</v>
          </cell>
          <cell r="AH895">
            <v>0</v>
          </cell>
          <cell r="AI895">
            <v>0</v>
          </cell>
        </row>
        <row r="896">
          <cell r="A896">
            <v>95226</v>
          </cell>
          <cell r="B896" t="e">
            <v>#N/A</v>
          </cell>
          <cell r="C896" t="e">
            <v>#N/A</v>
          </cell>
          <cell r="E896">
            <v>952</v>
          </cell>
          <cell r="F896">
            <v>26</v>
          </cell>
          <cell r="G896" t="str">
            <v>HONORARIOS EJEC.POR CONTROL VEHICULAR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S896">
            <v>0</v>
          </cell>
          <cell r="W896">
            <v>0</v>
          </cell>
          <cell r="X896">
            <v>0</v>
          </cell>
          <cell r="AA896">
            <v>0</v>
          </cell>
          <cell r="AB896">
            <v>0</v>
          </cell>
          <cell r="AE896">
            <v>952</v>
          </cell>
          <cell r="AF896">
            <v>26</v>
          </cell>
          <cell r="AG896" t="str">
            <v>HONORARIOS EJEC.POR CONTROL VEHICULAR</v>
          </cell>
          <cell r="AH896">
            <v>0</v>
          </cell>
          <cell r="AI896">
            <v>0</v>
          </cell>
        </row>
        <row r="897">
          <cell r="A897">
            <v>95227</v>
          </cell>
          <cell r="B897" t="e">
            <v>#N/A</v>
          </cell>
          <cell r="C897" t="e">
            <v>#N/A</v>
          </cell>
          <cell r="E897">
            <v>952</v>
          </cell>
          <cell r="F897">
            <v>27</v>
          </cell>
          <cell r="G897" t="str">
            <v>HONORARIOS EJECUCION ISAN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S897">
            <v>0</v>
          </cell>
          <cell r="W897">
            <v>0</v>
          </cell>
          <cell r="X897">
            <v>0</v>
          </cell>
          <cell r="AA897">
            <v>0</v>
          </cell>
          <cell r="AB897">
            <v>0</v>
          </cell>
          <cell r="AE897">
            <v>952</v>
          </cell>
          <cell r="AF897">
            <v>27</v>
          </cell>
          <cell r="AG897" t="str">
            <v>HONORARIOS EJECUCION ISAN</v>
          </cell>
          <cell r="AH897">
            <v>0</v>
          </cell>
          <cell r="AI897">
            <v>0</v>
          </cell>
        </row>
        <row r="898">
          <cell r="A898">
            <v>95228</v>
          </cell>
          <cell r="B898" t="e">
            <v>#N/A</v>
          </cell>
          <cell r="C898" t="e">
            <v>#N/A</v>
          </cell>
          <cell r="E898">
            <v>952</v>
          </cell>
          <cell r="F898">
            <v>28</v>
          </cell>
          <cell r="G898" t="str">
            <v>90% INFRACC.TRANSITO AREA METROPOLITANA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S898">
            <v>0</v>
          </cell>
          <cell r="W898">
            <v>0</v>
          </cell>
          <cell r="X898">
            <v>0</v>
          </cell>
          <cell r="AA898">
            <v>0</v>
          </cell>
          <cell r="AB898">
            <v>0</v>
          </cell>
          <cell r="AE898">
            <v>952</v>
          </cell>
          <cell r="AF898">
            <v>28</v>
          </cell>
          <cell r="AG898" t="str">
            <v>90% INFRACC.TRANSITO AREA METROPOLITANA</v>
          </cell>
          <cell r="AH898">
            <v>0</v>
          </cell>
          <cell r="AI898">
            <v>0</v>
          </cell>
        </row>
        <row r="899">
          <cell r="A899">
            <v>95229</v>
          </cell>
          <cell r="B899" t="e">
            <v>#N/A</v>
          </cell>
          <cell r="C899" t="e">
            <v>#N/A</v>
          </cell>
          <cell r="E899">
            <v>952</v>
          </cell>
          <cell r="F899">
            <v>29</v>
          </cell>
          <cell r="G899" t="str">
            <v>MULTAS POR AUTOCORRECCION I.S.A.N.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S899">
            <v>0</v>
          </cell>
          <cell r="W899">
            <v>0</v>
          </cell>
          <cell r="X899">
            <v>0</v>
          </cell>
          <cell r="AA899">
            <v>0</v>
          </cell>
          <cell r="AB899">
            <v>0</v>
          </cell>
          <cell r="AE899">
            <v>952</v>
          </cell>
          <cell r="AF899">
            <v>29</v>
          </cell>
          <cell r="AG899" t="str">
            <v>MULTAS POR AUTOCORRECCION I.S.A.N.</v>
          </cell>
          <cell r="AH899">
            <v>0</v>
          </cell>
          <cell r="AI899">
            <v>0</v>
          </cell>
        </row>
        <row r="900">
          <cell r="A900">
            <v>95235</v>
          </cell>
          <cell r="B900" t="e">
            <v>#N/A</v>
          </cell>
          <cell r="C900" t="e">
            <v>#N/A</v>
          </cell>
          <cell r="E900">
            <v>952</v>
          </cell>
          <cell r="F900">
            <v>35</v>
          </cell>
          <cell r="G900" t="str">
            <v>FONDO DE COMPENSACIÓN ISAN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S900">
            <v>0</v>
          </cell>
          <cell r="W900">
            <v>0</v>
          </cell>
          <cell r="X900">
            <v>0</v>
          </cell>
          <cell r="AA900">
            <v>0</v>
          </cell>
          <cell r="AB900">
            <v>0</v>
          </cell>
          <cell r="AE900">
            <v>952</v>
          </cell>
          <cell r="AF900">
            <v>35</v>
          </cell>
          <cell r="AG900" t="str">
            <v>FONDO DE COMPENSACIÓN ISAN</v>
          </cell>
          <cell r="AH900">
            <v>0</v>
          </cell>
          <cell r="AI900">
            <v>0</v>
          </cell>
        </row>
        <row r="901">
          <cell r="A901">
            <v>95246</v>
          </cell>
          <cell r="B901" t="e">
            <v>#N/A</v>
          </cell>
          <cell r="C901" t="e">
            <v>#N/A</v>
          </cell>
          <cell r="E901">
            <v>952</v>
          </cell>
          <cell r="F901">
            <v>46</v>
          </cell>
          <cell r="G901" t="str">
            <v>EXPEDICION O REFRENDO DE LA CONCESION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S901">
            <v>0</v>
          </cell>
          <cell r="W901">
            <v>0</v>
          </cell>
          <cell r="X901">
            <v>0</v>
          </cell>
          <cell r="AA901">
            <v>0</v>
          </cell>
          <cell r="AB901">
            <v>0</v>
          </cell>
          <cell r="AE901">
            <v>952</v>
          </cell>
          <cell r="AF901">
            <v>46</v>
          </cell>
          <cell r="AG901" t="str">
            <v>EXPEDICION O REFRENDO DE LA CONCESION</v>
          </cell>
          <cell r="AH901">
            <v>0</v>
          </cell>
          <cell r="AI901">
            <v>0</v>
          </cell>
        </row>
        <row r="902">
          <cell r="A902">
            <v>95247</v>
          </cell>
          <cell r="B902" t="e">
            <v>#N/A</v>
          </cell>
          <cell r="C902" t="e">
            <v>#N/A</v>
          </cell>
          <cell r="E902">
            <v>952</v>
          </cell>
          <cell r="F902">
            <v>47</v>
          </cell>
          <cell r="G902" t="str">
            <v>TRAMITE DE CESION DE DER.DE LA CONCESION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S902">
            <v>0</v>
          </cell>
          <cell r="W902">
            <v>0</v>
          </cell>
          <cell r="X902">
            <v>0</v>
          </cell>
          <cell r="AA902">
            <v>0</v>
          </cell>
          <cell r="AB902">
            <v>0</v>
          </cell>
          <cell r="AE902">
            <v>952</v>
          </cell>
          <cell r="AF902">
            <v>47</v>
          </cell>
          <cell r="AG902" t="str">
            <v>TRAMITE DE CESION DE DER.DE LA CONCESION</v>
          </cell>
          <cell r="AH902">
            <v>0</v>
          </cell>
          <cell r="AI902">
            <v>0</v>
          </cell>
        </row>
        <row r="903">
          <cell r="A903">
            <v>95248</v>
          </cell>
          <cell r="B903" t="e">
            <v>#N/A</v>
          </cell>
          <cell r="C903" t="e">
            <v>#N/A</v>
          </cell>
          <cell r="E903">
            <v>952</v>
          </cell>
          <cell r="F903">
            <v>48</v>
          </cell>
          <cell r="G903" t="str">
            <v>REP.DE DOC.EN EL QUE CONSTA LA CONCESION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S903">
            <v>0</v>
          </cell>
          <cell r="W903">
            <v>0</v>
          </cell>
          <cell r="X903">
            <v>0</v>
          </cell>
          <cell r="AA903">
            <v>0</v>
          </cell>
          <cell r="AB903">
            <v>0</v>
          </cell>
          <cell r="AE903">
            <v>952</v>
          </cell>
          <cell r="AF903">
            <v>48</v>
          </cell>
          <cell r="AG903" t="str">
            <v>REP.DE DOC.EN EL QUE CONSTA LA CONCESION</v>
          </cell>
          <cell r="AH903">
            <v>0</v>
          </cell>
          <cell r="AI903">
            <v>0</v>
          </cell>
        </row>
        <row r="904">
          <cell r="A904">
            <v>95249</v>
          </cell>
          <cell r="B904" t="e">
            <v>#N/A</v>
          </cell>
          <cell r="C904" t="e">
            <v>#N/A</v>
          </cell>
          <cell r="E904">
            <v>952</v>
          </cell>
          <cell r="F904">
            <v>49</v>
          </cell>
          <cell r="G904" t="str">
            <v>CAMBIO DE VEHICULO OBJ.DE LA CONCESION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S904">
            <v>0</v>
          </cell>
          <cell r="W904">
            <v>0</v>
          </cell>
          <cell r="X904">
            <v>0</v>
          </cell>
          <cell r="AA904">
            <v>0</v>
          </cell>
          <cell r="AB904">
            <v>0</v>
          </cell>
          <cell r="AE904">
            <v>952</v>
          </cell>
          <cell r="AF904">
            <v>49</v>
          </cell>
          <cell r="AG904" t="str">
            <v>CAMBIO DE VEHICULO OBJ.DE LA CONCESION</v>
          </cell>
          <cell r="AH904">
            <v>0</v>
          </cell>
          <cell r="AI904">
            <v>0</v>
          </cell>
        </row>
        <row r="905">
          <cell r="A905">
            <v>95250</v>
          </cell>
          <cell r="B905" t="e">
            <v>#N/A</v>
          </cell>
          <cell r="C905" t="e">
            <v>#N/A</v>
          </cell>
          <cell r="E905">
            <v>952</v>
          </cell>
          <cell r="F905">
            <v>50</v>
          </cell>
          <cell r="G905" t="str">
            <v>DONATIVOS PARA CRUZ ROJA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S905">
            <v>0</v>
          </cell>
          <cell r="W905">
            <v>0</v>
          </cell>
          <cell r="X905">
            <v>0</v>
          </cell>
          <cell r="AA905">
            <v>0</v>
          </cell>
          <cell r="AB905">
            <v>0</v>
          </cell>
          <cell r="AE905">
            <v>952</v>
          </cell>
          <cell r="AF905">
            <v>50</v>
          </cell>
          <cell r="AG905" t="str">
            <v>DONATIVOS PARA CRUZ ROJA</v>
          </cell>
          <cell r="AH905">
            <v>0</v>
          </cell>
          <cell r="AI905">
            <v>0</v>
          </cell>
        </row>
        <row r="906">
          <cell r="A906">
            <v>95251</v>
          </cell>
          <cell r="B906" t="e">
            <v>#N/A</v>
          </cell>
          <cell r="C906" t="e">
            <v>#N/A</v>
          </cell>
          <cell r="E906">
            <v>952</v>
          </cell>
          <cell r="F906">
            <v>51</v>
          </cell>
          <cell r="G906" t="str">
            <v>DONATIVOS PARA PATRONATO DE BOMBEROS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S906">
            <v>0</v>
          </cell>
          <cell r="W906">
            <v>0</v>
          </cell>
          <cell r="X906">
            <v>0</v>
          </cell>
          <cell r="AA906">
            <v>0</v>
          </cell>
          <cell r="AB906">
            <v>0</v>
          </cell>
          <cell r="AE906">
            <v>952</v>
          </cell>
          <cell r="AF906">
            <v>51</v>
          </cell>
          <cell r="AG906" t="str">
            <v>DONATIVOS PARA PATRONATO DE BOMBEROS</v>
          </cell>
          <cell r="AH906">
            <v>0</v>
          </cell>
          <cell r="AI906">
            <v>0</v>
          </cell>
        </row>
        <row r="907">
          <cell r="A907">
            <v>95252</v>
          </cell>
          <cell r="B907" t="e">
            <v>#N/A</v>
          </cell>
          <cell r="C907" t="e">
            <v>#N/A</v>
          </cell>
          <cell r="E907">
            <v>952</v>
          </cell>
          <cell r="F907">
            <v>52</v>
          </cell>
          <cell r="G907" t="str">
            <v>DONATIVOS PARA CRUZ VERDE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S907">
            <v>0</v>
          </cell>
          <cell r="W907">
            <v>0</v>
          </cell>
          <cell r="X907">
            <v>0</v>
          </cell>
          <cell r="AA907">
            <v>0</v>
          </cell>
          <cell r="AB907">
            <v>0</v>
          </cell>
          <cell r="AE907">
            <v>952</v>
          </cell>
          <cell r="AF907">
            <v>52</v>
          </cell>
          <cell r="AG907" t="str">
            <v>DONATIVOS PARA CRUZ VERDE</v>
          </cell>
          <cell r="AH907">
            <v>0</v>
          </cell>
          <cell r="AI907">
            <v>0</v>
          </cell>
        </row>
        <row r="908">
          <cell r="A908">
            <v>95253</v>
          </cell>
          <cell r="B908" t="e">
            <v>#N/A</v>
          </cell>
          <cell r="C908" t="e">
            <v>#N/A</v>
          </cell>
          <cell r="E908">
            <v>952</v>
          </cell>
          <cell r="F908">
            <v>53</v>
          </cell>
          <cell r="G908" t="str">
            <v>DONATIVOS POR APLICAR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S908">
            <v>0</v>
          </cell>
          <cell r="W908">
            <v>0</v>
          </cell>
          <cell r="X908">
            <v>0</v>
          </cell>
          <cell r="AA908">
            <v>0</v>
          </cell>
          <cell r="AB908">
            <v>0</v>
          </cell>
          <cell r="AE908">
            <v>952</v>
          </cell>
          <cell r="AF908">
            <v>53</v>
          </cell>
          <cell r="AG908" t="str">
            <v>DONATIVOS POR APLICAR</v>
          </cell>
          <cell r="AH908">
            <v>0</v>
          </cell>
          <cell r="AI908">
            <v>0</v>
          </cell>
        </row>
        <row r="909">
          <cell r="A909">
            <v>95254</v>
          </cell>
          <cell r="B909" t="e">
            <v>#N/A</v>
          </cell>
          <cell r="C909" t="e">
            <v>#N/A</v>
          </cell>
          <cell r="E909">
            <v>952</v>
          </cell>
          <cell r="F909">
            <v>54</v>
          </cell>
          <cell r="G909" t="str">
            <v>MULTAS TRANSP.PUB. (TAXIS) SIN CONCESION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S909">
            <v>0</v>
          </cell>
          <cell r="W909">
            <v>0</v>
          </cell>
          <cell r="X909">
            <v>0</v>
          </cell>
          <cell r="AA909">
            <v>0</v>
          </cell>
          <cell r="AB909">
            <v>0</v>
          </cell>
          <cell r="AE909">
            <v>952</v>
          </cell>
          <cell r="AF909">
            <v>54</v>
          </cell>
          <cell r="AG909" t="str">
            <v>MULTAS TRANSP.PUB. (TAXIS) SIN CONCESION</v>
          </cell>
          <cell r="AH909">
            <v>0</v>
          </cell>
          <cell r="AI909">
            <v>0</v>
          </cell>
        </row>
        <row r="910">
          <cell r="A910">
            <v>95255</v>
          </cell>
          <cell r="B910" t="e">
            <v>#N/A</v>
          </cell>
          <cell r="C910" t="e">
            <v>#N/A</v>
          </cell>
          <cell r="E910">
            <v>952</v>
          </cell>
          <cell r="F910">
            <v>55</v>
          </cell>
          <cell r="G910" t="str">
            <v>SUBSIDIO MULTAS TRANSP.PUB.(TAXI)S/CONCE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S910">
            <v>0</v>
          </cell>
          <cell r="W910">
            <v>0</v>
          </cell>
          <cell r="X910">
            <v>0</v>
          </cell>
          <cell r="AA910">
            <v>0</v>
          </cell>
          <cell r="AB910">
            <v>0</v>
          </cell>
          <cell r="AE910">
            <v>952</v>
          </cell>
          <cell r="AF910">
            <v>55</v>
          </cell>
          <cell r="AG910" t="str">
            <v>SUBSIDIO MULTAS TRANSP.PUB.(TAXI)S/CONCE</v>
          </cell>
          <cell r="AH910">
            <v>0</v>
          </cell>
          <cell r="AI910">
            <v>0</v>
          </cell>
        </row>
        <row r="911">
          <cell r="A911">
            <v>95256</v>
          </cell>
          <cell r="B911" t="e">
            <v>#N/A</v>
          </cell>
          <cell r="C911" t="e">
            <v>#N/A</v>
          </cell>
          <cell r="E911">
            <v>952</v>
          </cell>
          <cell r="F911">
            <v>56</v>
          </cell>
          <cell r="G911" t="str">
            <v>90% INFRACCIONES D/TRANSITO ELECTRONICAS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S911">
            <v>0</v>
          </cell>
          <cell r="W911">
            <v>0</v>
          </cell>
          <cell r="X911">
            <v>0</v>
          </cell>
          <cell r="AA911">
            <v>0</v>
          </cell>
          <cell r="AB911">
            <v>0</v>
          </cell>
          <cell r="AE911">
            <v>952</v>
          </cell>
          <cell r="AF911">
            <v>56</v>
          </cell>
          <cell r="AG911" t="str">
            <v>90% INFRACCIONES D/TRANSITO ELECTRONICAS</v>
          </cell>
          <cell r="AH911">
            <v>0</v>
          </cell>
          <cell r="AI911">
            <v>0</v>
          </cell>
        </row>
        <row r="912">
          <cell r="A912">
            <v>95261</v>
          </cell>
          <cell r="B912" t="e">
            <v>#N/A</v>
          </cell>
          <cell r="C912" t="e">
            <v>#N/A</v>
          </cell>
          <cell r="E912">
            <v>952</v>
          </cell>
          <cell r="F912">
            <v>61</v>
          </cell>
          <cell r="G912" t="str">
            <v>RECARGOS X MULTAS AGENCIA EST.DE TRANSP.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S912">
            <v>0</v>
          </cell>
          <cell r="W912">
            <v>0</v>
          </cell>
          <cell r="X912">
            <v>0</v>
          </cell>
          <cell r="AA912">
            <v>0</v>
          </cell>
          <cell r="AB912">
            <v>0</v>
          </cell>
          <cell r="AE912">
            <v>952</v>
          </cell>
          <cell r="AF912">
            <v>61</v>
          </cell>
          <cell r="AG912" t="str">
            <v>RECARGOS X MULTAS AGENCIA EST.DE TRANSP.</v>
          </cell>
          <cell r="AH912">
            <v>0</v>
          </cell>
          <cell r="AI912">
            <v>0</v>
          </cell>
        </row>
        <row r="913">
          <cell r="A913">
            <v>95262</v>
          </cell>
          <cell r="B913" t="e">
            <v>#N/A</v>
          </cell>
          <cell r="C913" t="e">
            <v>#N/A</v>
          </cell>
          <cell r="E913">
            <v>952</v>
          </cell>
          <cell r="F913">
            <v>62</v>
          </cell>
          <cell r="G913" t="str">
            <v>GASTOS D/EJEC.X MULT.AGENCIA EST.D/TRANS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S913">
            <v>0</v>
          </cell>
          <cell r="W913">
            <v>0</v>
          </cell>
          <cell r="X913">
            <v>0</v>
          </cell>
          <cell r="AA913">
            <v>0</v>
          </cell>
          <cell r="AB913">
            <v>0</v>
          </cell>
          <cell r="AE913">
            <v>952</v>
          </cell>
          <cell r="AF913">
            <v>62</v>
          </cell>
          <cell r="AG913" t="str">
            <v>GASTOS D/EJEC.X MULT.AGENCIA EST.D/TRANS</v>
          </cell>
          <cell r="AH913">
            <v>0</v>
          </cell>
          <cell r="AI913">
            <v>0</v>
          </cell>
        </row>
        <row r="914">
          <cell r="A914">
            <v>95263</v>
          </cell>
          <cell r="B914" t="e">
            <v>#N/A</v>
          </cell>
          <cell r="C914" t="e">
            <v>#N/A</v>
          </cell>
          <cell r="E914">
            <v>952</v>
          </cell>
          <cell r="F914">
            <v>63</v>
          </cell>
          <cell r="G914" t="str">
            <v>ACTUALIZACION MULT.AGENCIA EST.DE TRANSP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S914">
            <v>0</v>
          </cell>
          <cell r="W914">
            <v>0</v>
          </cell>
          <cell r="X914">
            <v>0</v>
          </cell>
          <cell r="AA914">
            <v>0</v>
          </cell>
          <cell r="AB914">
            <v>0</v>
          </cell>
          <cell r="AE914">
            <v>952</v>
          </cell>
          <cell r="AF914">
            <v>63</v>
          </cell>
          <cell r="AG914" t="str">
            <v>ACTUALIZACION MULT.AGENCIA EST.DE TRANSP</v>
          </cell>
          <cell r="AH914">
            <v>0</v>
          </cell>
          <cell r="AI914">
            <v>0</v>
          </cell>
        </row>
        <row r="915">
          <cell r="A915">
            <v>95264</v>
          </cell>
          <cell r="B915" t="e">
            <v>#N/A</v>
          </cell>
          <cell r="C915" t="e">
            <v>#N/A</v>
          </cell>
          <cell r="E915">
            <v>952</v>
          </cell>
          <cell r="F915">
            <v>64</v>
          </cell>
          <cell r="G915" t="str">
            <v>INTS.X PLAZO X MULT.ESTAT.DIR.CRED.Y COB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S915">
            <v>0</v>
          </cell>
          <cell r="W915">
            <v>0</v>
          </cell>
          <cell r="X915">
            <v>0</v>
          </cell>
          <cell r="AA915">
            <v>0</v>
          </cell>
          <cell r="AB915">
            <v>0</v>
          </cell>
          <cell r="AE915">
            <v>952</v>
          </cell>
          <cell r="AF915">
            <v>64</v>
          </cell>
          <cell r="AG915" t="str">
            <v>INTS.X PLAZO X MULT.ESTAT.DIR.CRED.Y COB</v>
          </cell>
          <cell r="AH915">
            <v>0</v>
          </cell>
          <cell r="AI915">
            <v>0</v>
          </cell>
        </row>
        <row r="916">
          <cell r="A916">
            <v>95265</v>
          </cell>
          <cell r="B916" t="e">
            <v>#N/A</v>
          </cell>
          <cell r="C916" t="e">
            <v>#N/A</v>
          </cell>
          <cell r="E916">
            <v>952</v>
          </cell>
          <cell r="F916">
            <v>65</v>
          </cell>
          <cell r="G916" t="str">
            <v>DONATIVO PRO PATRONATO RECONSTRUYAMOS NL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S916">
            <v>0</v>
          </cell>
          <cell r="W916">
            <v>0</v>
          </cell>
          <cell r="X916">
            <v>0</v>
          </cell>
          <cell r="AA916">
            <v>0</v>
          </cell>
          <cell r="AB916">
            <v>0</v>
          </cell>
          <cell r="AE916">
            <v>952</v>
          </cell>
          <cell r="AF916">
            <v>65</v>
          </cell>
          <cell r="AG916" t="str">
            <v>DONATIVO PRO PATRONATO RECONSTRUYAMOS NL</v>
          </cell>
          <cell r="AH916">
            <v>0</v>
          </cell>
          <cell r="AI916">
            <v>0</v>
          </cell>
        </row>
        <row r="917">
          <cell r="A917">
            <v>95301</v>
          </cell>
          <cell r="B917" t="e">
            <v>#N/A</v>
          </cell>
          <cell r="C917" t="e">
            <v>#N/A</v>
          </cell>
          <cell r="E917">
            <v>953</v>
          </cell>
          <cell r="F917">
            <v>1</v>
          </cell>
          <cell r="G917" t="str">
            <v>IMP.S/TENENCIA O USO DE VEHICULOS REZAGO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S917">
            <v>0</v>
          </cell>
          <cell r="W917">
            <v>0</v>
          </cell>
          <cell r="X917">
            <v>0</v>
          </cell>
          <cell r="AA917">
            <v>0</v>
          </cell>
          <cell r="AB917">
            <v>0</v>
          </cell>
          <cell r="AE917">
            <v>953</v>
          </cell>
          <cell r="AF917">
            <v>1</v>
          </cell>
          <cell r="AG917" t="str">
            <v>IMP.S/TENENCIA O USO DE VEHICULOS REZAGO</v>
          </cell>
          <cell r="AH917">
            <v>0</v>
          </cell>
          <cell r="AI917">
            <v>0</v>
          </cell>
        </row>
        <row r="918">
          <cell r="A918">
            <v>95302</v>
          </cell>
          <cell r="B918" t="e">
            <v>#N/A</v>
          </cell>
          <cell r="C918" t="e">
            <v>#N/A</v>
          </cell>
          <cell r="E918">
            <v>953</v>
          </cell>
          <cell r="F918">
            <v>2</v>
          </cell>
          <cell r="G918" t="str">
            <v>IMP.S/TENENCIA MOTOCICLETAS REZAGO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S918">
            <v>0</v>
          </cell>
          <cell r="W918">
            <v>0</v>
          </cell>
          <cell r="X918">
            <v>0</v>
          </cell>
          <cell r="AA918">
            <v>0</v>
          </cell>
          <cell r="AB918">
            <v>0</v>
          </cell>
          <cell r="AE918">
            <v>953</v>
          </cell>
          <cell r="AF918">
            <v>2</v>
          </cell>
          <cell r="AG918" t="str">
            <v>IMP.S/TENENCIA MOTOCICLETAS REZAGO</v>
          </cell>
          <cell r="AH918">
            <v>0</v>
          </cell>
          <cell r="AI918">
            <v>0</v>
          </cell>
        </row>
        <row r="919">
          <cell r="A919">
            <v>95303</v>
          </cell>
          <cell r="B919" t="e">
            <v>#N/A</v>
          </cell>
          <cell r="C919" t="e">
            <v>#N/A</v>
          </cell>
          <cell r="E919">
            <v>953</v>
          </cell>
          <cell r="F919">
            <v>3</v>
          </cell>
          <cell r="G919" t="str">
            <v>REC.Y ACT.DE IMP.S/TEN. O USO VEH.REZAGO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0.11</v>
          </cell>
          <cell r="S919">
            <v>0.11</v>
          </cell>
          <cell r="W919">
            <v>0</v>
          </cell>
          <cell r="X919">
            <v>0.11</v>
          </cell>
          <cell r="AA919">
            <v>0</v>
          </cell>
          <cell r="AB919">
            <v>0.11</v>
          </cell>
          <cell r="AE919">
            <v>953</v>
          </cell>
          <cell r="AF919">
            <v>3</v>
          </cell>
          <cell r="AG919" t="str">
            <v>REC.Y ACT.DE IMP.S/TEN. O USO VEH.REZAGO</v>
          </cell>
          <cell r="AH919">
            <v>0.11</v>
          </cell>
          <cell r="AI919">
            <v>0.11</v>
          </cell>
        </row>
        <row r="920">
          <cell r="A920">
            <v>95304</v>
          </cell>
          <cell r="B920" t="e">
            <v>#N/A</v>
          </cell>
          <cell r="C920" t="e">
            <v>#N/A</v>
          </cell>
          <cell r="E920">
            <v>953</v>
          </cell>
          <cell r="F920">
            <v>4</v>
          </cell>
          <cell r="G920" t="str">
            <v>REC.Y ACT.DE IMP.S/TEN.MOTOCICLETA REZ.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S920">
            <v>0</v>
          </cell>
          <cell r="W920">
            <v>0</v>
          </cell>
          <cell r="X920">
            <v>0</v>
          </cell>
          <cell r="AA920">
            <v>0</v>
          </cell>
          <cell r="AB920">
            <v>0</v>
          </cell>
          <cell r="AE920">
            <v>953</v>
          </cell>
          <cell r="AF920">
            <v>4</v>
          </cell>
          <cell r="AG920" t="str">
            <v>REC.Y ACT.DE IMP.S/TEN.MOTOCICLETA REZ.</v>
          </cell>
          <cell r="AH920">
            <v>0</v>
          </cell>
          <cell r="AI920">
            <v>0</v>
          </cell>
        </row>
        <row r="921">
          <cell r="A921">
            <v>95305</v>
          </cell>
          <cell r="B921" t="e">
            <v>#N/A</v>
          </cell>
          <cell r="C921" t="e">
            <v>#N/A</v>
          </cell>
          <cell r="E921">
            <v>953</v>
          </cell>
          <cell r="F921">
            <v>5</v>
          </cell>
          <cell r="G921" t="str">
            <v>DEVOLUCION IMP.S/TENENCIA REZAGO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S921">
            <v>0</v>
          </cell>
          <cell r="W921">
            <v>0</v>
          </cell>
          <cell r="X921">
            <v>0</v>
          </cell>
          <cell r="AA921">
            <v>0</v>
          </cell>
          <cell r="AB921">
            <v>0</v>
          </cell>
          <cell r="AE921">
            <v>953</v>
          </cell>
          <cell r="AF921">
            <v>5</v>
          </cell>
          <cell r="AG921" t="str">
            <v>DEVOLUCION IMP.S/TENENCIA REZAGO</v>
          </cell>
          <cell r="AH921">
            <v>0</v>
          </cell>
          <cell r="AI921">
            <v>0</v>
          </cell>
        </row>
        <row r="922">
          <cell r="A922">
            <v>95306</v>
          </cell>
          <cell r="B922" t="e">
            <v>#N/A</v>
          </cell>
          <cell r="C922" t="e">
            <v>#N/A</v>
          </cell>
          <cell r="E922">
            <v>953</v>
          </cell>
          <cell r="F922">
            <v>6</v>
          </cell>
          <cell r="G922" t="str">
            <v>ACT.E INTS.POR DEV.IMP.S/TENENCIA REZAGO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S922">
            <v>0</v>
          </cell>
          <cell r="W922">
            <v>0</v>
          </cell>
          <cell r="X922">
            <v>0</v>
          </cell>
          <cell r="AA922">
            <v>0</v>
          </cell>
          <cell r="AB922">
            <v>0</v>
          </cell>
          <cell r="AE922">
            <v>953</v>
          </cell>
          <cell r="AF922">
            <v>6</v>
          </cell>
          <cell r="AG922" t="str">
            <v>ACT.E INTS.POR DEV.IMP.S/TENENCIA REZAGO</v>
          </cell>
          <cell r="AH922">
            <v>0</v>
          </cell>
          <cell r="AI922">
            <v>0</v>
          </cell>
        </row>
        <row r="923">
          <cell r="A923">
            <v>95308</v>
          </cell>
          <cell r="B923" t="e">
            <v>#N/A</v>
          </cell>
          <cell r="C923" t="e">
            <v>#N/A</v>
          </cell>
          <cell r="E923">
            <v>953</v>
          </cell>
          <cell r="F923">
            <v>8</v>
          </cell>
          <cell r="G923" t="str">
            <v>GASTOS DE EJEC.IMP.S/TENENCIA REZAGO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S923">
            <v>0</v>
          </cell>
          <cell r="W923">
            <v>0</v>
          </cell>
          <cell r="X923">
            <v>0</v>
          </cell>
          <cell r="AA923">
            <v>0</v>
          </cell>
          <cell r="AB923">
            <v>0</v>
          </cell>
          <cell r="AE923">
            <v>953</v>
          </cell>
          <cell r="AF923">
            <v>8</v>
          </cell>
          <cell r="AG923" t="str">
            <v>GASTOS DE EJEC.IMP.S/TENENCIA REZAGO</v>
          </cell>
          <cell r="AH923">
            <v>0</v>
          </cell>
          <cell r="AI923">
            <v>0</v>
          </cell>
        </row>
        <row r="924">
          <cell r="A924">
            <v>95309</v>
          </cell>
          <cell r="B924" t="e">
            <v>#N/A</v>
          </cell>
          <cell r="C924" t="e">
            <v>#N/A</v>
          </cell>
          <cell r="E924">
            <v>953</v>
          </cell>
          <cell r="F924">
            <v>9</v>
          </cell>
          <cell r="G924" t="str">
            <v>MULTAS IMP.S/TENENCIA CTRL.OBLIG.REZAGO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S924">
            <v>0</v>
          </cell>
          <cell r="W924">
            <v>0</v>
          </cell>
          <cell r="X924">
            <v>0</v>
          </cell>
          <cell r="AA924">
            <v>0</v>
          </cell>
          <cell r="AB924">
            <v>0</v>
          </cell>
          <cell r="AE924">
            <v>953</v>
          </cell>
          <cell r="AF924">
            <v>9</v>
          </cell>
          <cell r="AG924" t="str">
            <v>MULTAS IMP.S/TENENCIA CTRL.OBLIG.REZAGO</v>
          </cell>
          <cell r="AH924">
            <v>0</v>
          </cell>
          <cell r="AI924">
            <v>0</v>
          </cell>
        </row>
        <row r="925">
          <cell r="A925">
            <v>95310</v>
          </cell>
          <cell r="B925" t="e">
            <v>#N/A</v>
          </cell>
          <cell r="C925" t="e">
            <v>#N/A</v>
          </cell>
          <cell r="E925">
            <v>953</v>
          </cell>
          <cell r="F925">
            <v>10</v>
          </cell>
          <cell r="G925" t="str">
            <v>ACT.IMP.S/TENENCIA VEHICULOS REZAGO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S925">
            <v>0</v>
          </cell>
          <cell r="W925">
            <v>0</v>
          </cell>
          <cell r="X925">
            <v>0</v>
          </cell>
          <cell r="AA925">
            <v>0</v>
          </cell>
          <cell r="AB925">
            <v>0</v>
          </cell>
          <cell r="AE925">
            <v>953</v>
          </cell>
          <cell r="AF925">
            <v>10</v>
          </cell>
          <cell r="AG925" t="str">
            <v>ACT.IMP.S/TENENCIA VEHICULOS REZAGO</v>
          </cell>
          <cell r="AH925">
            <v>0</v>
          </cell>
          <cell r="AI925">
            <v>0</v>
          </cell>
        </row>
        <row r="926">
          <cell r="A926">
            <v>95311</v>
          </cell>
          <cell r="B926" t="e">
            <v>#N/A</v>
          </cell>
          <cell r="C926" t="e">
            <v>#N/A</v>
          </cell>
          <cell r="E926">
            <v>953</v>
          </cell>
          <cell r="F926">
            <v>11</v>
          </cell>
          <cell r="G926" t="str">
            <v>ACT.IMP.S/TENENCIA MOTOCICLETAS REZAGO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S926">
            <v>0</v>
          </cell>
          <cell r="W926">
            <v>0</v>
          </cell>
          <cell r="X926">
            <v>0</v>
          </cell>
          <cell r="AA926">
            <v>0</v>
          </cell>
          <cell r="AB926">
            <v>0</v>
          </cell>
          <cell r="AE926">
            <v>953</v>
          </cell>
          <cell r="AF926">
            <v>11</v>
          </cell>
          <cell r="AG926" t="str">
            <v>ACT.IMP.S/TENENCIA MOTOCICLETAS REZAGO</v>
          </cell>
          <cell r="AH926">
            <v>0</v>
          </cell>
          <cell r="AI926">
            <v>0</v>
          </cell>
        </row>
        <row r="927">
          <cell r="A927">
            <v>95401</v>
          </cell>
          <cell r="B927" t="e">
            <v>#N/A</v>
          </cell>
          <cell r="C927" t="e">
            <v>#N/A</v>
          </cell>
          <cell r="E927">
            <v>954</v>
          </cell>
          <cell r="F927">
            <v>1</v>
          </cell>
          <cell r="G927" t="str">
            <v>INCENTIVOS POR ISAN REZAGO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S927">
            <v>0</v>
          </cell>
          <cell r="W927">
            <v>0</v>
          </cell>
          <cell r="X927">
            <v>0</v>
          </cell>
          <cell r="AA927">
            <v>0</v>
          </cell>
          <cell r="AB927">
            <v>0</v>
          </cell>
          <cell r="AE927">
            <v>954</v>
          </cell>
          <cell r="AF927">
            <v>1</v>
          </cell>
          <cell r="AG927" t="str">
            <v>INCENTIVOS POR ISAN REZAGO</v>
          </cell>
          <cell r="AH927">
            <v>0</v>
          </cell>
          <cell r="AI927">
            <v>0</v>
          </cell>
        </row>
        <row r="928">
          <cell r="A928">
            <v>95402</v>
          </cell>
          <cell r="B928" t="e">
            <v>#N/A</v>
          </cell>
          <cell r="C928" t="e">
            <v>#N/A</v>
          </cell>
          <cell r="E928">
            <v>954</v>
          </cell>
          <cell r="F928">
            <v>2</v>
          </cell>
          <cell r="G928" t="str">
            <v>RECARGOS DE ISAN REZAGO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S928">
            <v>0</v>
          </cell>
          <cell r="W928">
            <v>0</v>
          </cell>
          <cell r="X928">
            <v>0</v>
          </cell>
          <cell r="AA928">
            <v>0</v>
          </cell>
          <cell r="AB928">
            <v>0</v>
          </cell>
          <cell r="AE928">
            <v>954</v>
          </cell>
          <cell r="AF928">
            <v>2</v>
          </cell>
          <cell r="AG928" t="str">
            <v>RECARGOS DE ISAN REZAGO</v>
          </cell>
          <cell r="AH928">
            <v>0</v>
          </cell>
          <cell r="AI928">
            <v>0</v>
          </cell>
        </row>
        <row r="929">
          <cell r="A929">
            <v>95403</v>
          </cell>
          <cell r="B929" t="e">
            <v>#N/A</v>
          </cell>
          <cell r="C929" t="e">
            <v>#N/A</v>
          </cell>
          <cell r="E929">
            <v>954</v>
          </cell>
          <cell r="F929">
            <v>3</v>
          </cell>
          <cell r="G929" t="str">
            <v>SANCIONES ISAN REZAGO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S929">
            <v>0</v>
          </cell>
          <cell r="W929">
            <v>0</v>
          </cell>
          <cell r="X929">
            <v>0</v>
          </cell>
          <cell r="AA929">
            <v>0</v>
          </cell>
          <cell r="AB929">
            <v>0</v>
          </cell>
          <cell r="AE929">
            <v>954</v>
          </cell>
          <cell r="AF929">
            <v>3</v>
          </cell>
          <cell r="AG929" t="str">
            <v>SANCIONES ISAN REZAGO</v>
          </cell>
          <cell r="AH929">
            <v>0</v>
          </cell>
          <cell r="AI929">
            <v>0</v>
          </cell>
        </row>
        <row r="930">
          <cell r="A930">
            <v>95404</v>
          </cell>
          <cell r="B930" t="e">
            <v>#N/A</v>
          </cell>
          <cell r="C930" t="e">
            <v>#N/A</v>
          </cell>
          <cell r="E930">
            <v>954</v>
          </cell>
          <cell r="F930">
            <v>4</v>
          </cell>
          <cell r="G930" t="str">
            <v>ISAN PAGOS PROVISIONALES REZAGO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833239</v>
          </cell>
          <cell r="S930">
            <v>833239</v>
          </cell>
          <cell r="W930">
            <v>0</v>
          </cell>
          <cell r="X930">
            <v>833239</v>
          </cell>
          <cell r="AA930">
            <v>0</v>
          </cell>
          <cell r="AB930">
            <v>833239</v>
          </cell>
          <cell r="AE930">
            <v>954</v>
          </cell>
          <cell r="AF930">
            <v>4</v>
          </cell>
          <cell r="AG930" t="str">
            <v>ISAN PAGOS PROVISIONALES REZAGO</v>
          </cell>
          <cell r="AH930">
            <v>833239</v>
          </cell>
          <cell r="AI930">
            <v>833239</v>
          </cell>
        </row>
        <row r="931">
          <cell r="A931">
            <v>95405</v>
          </cell>
          <cell r="B931" t="e">
            <v>#N/A</v>
          </cell>
          <cell r="C931" t="e">
            <v>#N/A</v>
          </cell>
          <cell r="E931">
            <v>954</v>
          </cell>
          <cell r="F931">
            <v>5</v>
          </cell>
          <cell r="G931" t="str">
            <v>ACTUALIZACION DE ISAN REZAGO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S931">
            <v>0</v>
          </cell>
          <cell r="W931">
            <v>0</v>
          </cell>
          <cell r="X931">
            <v>0</v>
          </cell>
          <cell r="AA931">
            <v>0</v>
          </cell>
          <cell r="AB931">
            <v>0</v>
          </cell>
          <cell r="AE931">
            <v>954</v>
          </cell>
          <cell r="AF931">
            <v>5</v>
          </cell>
          <cell r="AG931" t="str">
            <v>ACTUALIZACION DE ISAN REZAGO</v>
          </cell>
          <cell r="AH931">
            <v>0</v>
          </cell>
          <cell r="AI931">
            <v>0</v>
          </cell>
        </row>
        <row r="932">
          <cell r="A932">
            <v>95406</v>
          </cell>
          <cell r="B932" t="e">
            <v>#N/A</v>
          </cell>
          <cell r="C932" t="e">
            <v>#N/A</v>
          </cell>
          <cell r="E932">
            <v>954</v>
          </cell>
          <cell r="F932">
            <v>6</v>
          </cell>
          <cell r="G932" t="str">
            <v>DEV.IMP.S/AUTOMOVILES NUEVOS REZAGO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S932">
            <v>0</v>
          </cell>
          <cell r="W932">
            <v>0</v>
          </cell>
          <cell r="X932">
            <v>0</v>
          </cell>
          <cell r="AA932">
            <v>0</v>
          </cell>
          <cell r="AB932">
            <v>0</v>
          </cell>
          <cell r="AE932">
            <v>954</v>
          </cell>
          <cell r="AF932">
            <v>6</v>
          </cell>
          <cell r="AG932" t="str">
            <v>DEV.IMP.S/AUTOMOVILES NUEVOS REZAGO</v>
          </cell>
          <cell r="AH932">
            <v>0</v>
          </cell>
          <cell r="AI932">
            <v>0</v>
          </cell>
        </row>
        <row r="933">
          <cell r="A933">
            <v>95407</v>
          </cell>
          <cell r="B933" t="e">
            <v>#N/A</v>
          </cell>
          <cell r="C933" t="e">
            <v>#N/A</v>
          </cell>
          <cell r="E933">
            <v>954</v>
          </cell>
          <cell r="F933">
            <v>7</v>
          </cell>
          <cell r="G933" t="str">
            <v>ACT.E INT'S POR DEV.ISAN REZAGO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S933">
            <v>0</v>
          </cell>
          <cell r="W933">
            <v>0</v>
          </cell>
          <cell r="X933">
            <v>0</v>
          </cell>
          <cell r="AA933">
            <v>0</v>
          </cell>
          <cell r="AB933">
            <v>0</v>
          </cell>
          <cell r="AE933">
            <v>954</v>
          </cell>
          <cell r="AF933">
            <v>7</v>
          </cell>
          <cell r="AG933" t="str">
            <v>ACT.E INT'S POR DEV.ISAN REZAGO</v>
          </cell>
          <cell r="AH933">
            <v>0</v>
          </cell>
          <cell r="AI933">
            <v>0</v>
          </cell>
        </row>
        <row r="934">
          <cell r="A934">
            <v>95408</v>
          </cell>
          <cell r="B934" t="e">
            <v>#N/A</v>
          </cell>
          <cell r="C934" t="e">
            <v>#N/A</v>
          </cell>
          <cell r="E934">
            <v>954</v>
          </cell>
          <cell r="F934">
            <v>8</v>
          </cell>
          <cell r="G934" t="str">
            <v>GASTOS DE EJECUCION ISAN REZAGO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S934">
            <v>0</v>
          </cell>
          <cell r="W934">
            <v>0</v>
          </cell>
          <cell r="X934">
            <v>0</v>
          </cell>
          <cell r="AA934">
            <v>0</v>
          </cell>
          <cell r="AB934">
            <v>0</v>
          </cell>
          <cell r="AE934">
            <v>954</v>
          </cell>
          <cell r="AF934">
            <v>8</v>
          </cell>
          <cell r="AG934" t="str">
            <v>GASTOS DE EJECUCION ISAN REZAGO</v>
          </cell>
          <cell r="AH934">
            <v>0</v>
          </cell>
          <cell r="AI934">
            <v>0</v>
          </cell>
        </row>
        <row r="935">
          <cell r="A935">
            <v>95409</v>
          </cell>
          <cell r="B935" t="e">
            <v>#N/A</v>
          </cell>
          <cell r="C935" t="e">
            <v>#N/A</v>
          </cell>
          <cell r="E935">
            <v>954</v>
          </cell>
          <cell r="F935">
            <v>9</v>
          </cell>
          <cell r="G935" t="str">
            <v>HONORARIOS DE EJECUCION ISAN REZAGO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S935">
            <v>0</v>
          </cell>
          <cell r="W935">
            <v>0</v>
          </cell>
          <cell r="X935">
            <v>0</v>
          </cell>
          <cell r="AA935">
            <v>0</v>
          </cell>
          <cell r="AB935">
            <v>0</v>
          </cell>
          <cell r="AE935">
            <v>954</v>
          </cell>
          <cell r="AF935">
            <v>9</v>
          </cell>
          <cell r="AG935" t="str">
            <v>HONORARIOS DE EJECUCION ISAN REZAGO</v>
          </cell>
          <cell r="AH935">
            <v>0</v>
          </cell>
          <cell r="AI935">
            <v>0</v>
          </cell>
        </row>
        <row r="936">
          <cell r="A936">
            <v>95410</v>
          </cell>
          <cell r="B936" t="e">
            <v>#N/A</v>
          </cell>
          <cell r="C936" t="e">
            <v>#N/A</v>
          </cell>
          <cell r="E936">
            <v>954</v>
          </cell>
          <cell r="F936">
            <v>10</v>
          </cell>
          <cell r="G936" t="str">
            <v>MULTAS POR AUTOCORRECION ISAN REZAGO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S936">
            <v>0</v>
          </cell>
          <cell r="W936">
            <v>0</v>
          </cell>
          <cell r="X936">
            <v>0</v>
          </cell>
          <cell r="AA936">
            <v>0</v>
          </cell>
          <cell r="AB936">
            <v>0</v>
          </cell>
          <cell r="AE936">
            <v>954</v>
          </cell>
          <cell r="AF936">
            <v>10</v>
          </cell>
          <cell r="AG936" t="str">
            <v>MULTAS POR AUTOCORRECION ISAN REZAGO</v>
          </cell>
          <cell r="AH936">
            <v>0</v>
          </cell>
          <cell r="AI936">
            <v>0</v>
          </cell>
        </row>
        <row r="937">
          <cell r="A937">
            <v>95411</v>
          </cell>
          <cell r="B937" t="e">
            <v>#N/A</v>
          </cell>
          <cell r="C937" t="e">
            <v>#N/A</v>
          </cell>
          <cell r="E937">
            <v>954</v>
          </cell>
          <cell r="F937">
            <v>11</v>
          </cell>
          <cell r="G937" t="str">
            <v>FONDO DE COMPENSACION DEL ISAN REZAGO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S937">
            <v>0</v>
          </cell>
          <cell r="W937">
            <v>0</v>
          </cell>
          <cell r="X937">
            <v>0</v>
          </cell>
          <cell r="AA937">
            <v>0</v>
          </cell>
          <cell r="AB937">
            <v>0</v>
          </cell>
          <cell r="AE937">
            <v>954</v>
          </cell>
          <cell r="AF937">
            <v>11</v>
          </cell>
          <cell r="AG937" t="str">
            <v>FONDO DE COMPENSACION DEL ISAN REZAGO</v>
          </cell>
          <cell r="AH937">
            <v>0</v>
          </cell>
          <cell r="AI937">
            <v>0</v>
          </cell>
        </row>
        <row r="938">
          <cell r="A938">
            <v>95500</v>
          </cell>
          <cell r="B938" t="e">
            <v>#N/A</v>
          </cell>
          <cell r="C938" t="e">
            <v>#N/A</v>
          </cell>
          <cell r="E938">
            <v>955</v>
          </cell>
          <cell r="F938">
            <v>0</v>
          </cell>
          <cell r="G938" t="str">
            <v>IMPUESTO S/TENENCIA LEY HACIENDA ESTATAL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S938">
            <v>0</v>
          </cell>
          <cell r="W938">
            <v>0</v>
          </cell>
          <cell r="X938">
            <v>0</v>
          </cell>
          <cell r="AA938">
            <v>0</v>
          </cell>
          <cell r="AB938">
            <v>0</v>
          </cell>
          <cell r="AE938">
            <v>955</v>
          </cell>
          <cell r="AF938">
            <v>0</v>
          </cell>
          <cell r="AG938" t="str">
            <v>IMPUESTO S/TENENCIA LEY HACIENDA ESTATAL</v>
          </cell>
          <cell r="AH938">
            <v>0</v>
          </cell>
          <cell r="AI938">
            <v>0</v>
          </cell>
        </row>
        <row r="939">
          <cell r="A939">
            <v>95501</v>
          </cell>
          <cell r="B939" t="e">
            <v>#N/A</v>
          </cell>
          <cell r="C939" t="e">
            <v>#N/A</v>
          </cell>
          <cell r="E939">
            <v>955</v>
          </cell>
          <cell r="F939">
            <v>1</v>
          </cell>
          <cell r="G939" t="str">
            <v>IMP.S/TENENCIA LHE AUTOS PASAJEROS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-15175.08</v>
          </cell>
          <cell r="S939">
            <v>-15175.08</v>
          </cell>
          <cell r="W939">
            <v>0</v>
          </cell>
          <cell r="X939">
            <v>-15175.08</v>
          </cell>
          <cell r="AA939">
            <v>0</v>
          </cell>
          <cell r="AB939">
            <v>-15175.08</v>
          </cell>
          <cell r="AE939">
            <v>955</v>
          </cell>
          <cell r="AF939">
            <v>1</v>
          </cell>
          <cell r="AG939" t="str">
            <v>IMP.S/TENENCIA LHE AUTOS PASAJEROS</v>
          </cell>
          <cell r="AH939">
            <v>-15175.08</v>
          </cell>
          <cell r="AI939">
            <v>-15175.08</v>
          </cell>
        </row>
        <row r="940">
          <cell r="A940">
            <v>95502</v>
          </cell>
          <cell r="B940" t="e">
            <v>#N/A</v>
          </cell>
          <cell r="C940" t="e">
            <v>#N/A</v>
          </cell>
          <cell r="E940">
            <v>955</v>
          </cell>
          <cell r="F940">
            <v>2</v>
          </cell>
          <cell r="G940" t="str">
            <v>REC.IMP.S/TENENCIA LHE AUTOS PASEJEROS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15175.18</v>
          </cell>
          <cell r="S940">
            <v>15175.18</v>
          </cell>
          <cell r="W940">
            <v>0</v>
          </cell>
          <cell r="X940">
            <v>15175.18</v>
          </cell>
          <cell r="AA940">
            <v>0</v>
          </cell>
          <cell r="AB940">
            <v>15175.18</v>
          </cell>
          <cell r="AE940">
            <v>955</v>
          </cell>
          <cell r="AF940">
            <v>2</v>
          </cell>
          <cell r="AG940" t="str">
            <v>REC.IMP.S/TENENCIA LHE AUTOS PASEJEROS</v>
          </cell>
          <cell r="AH940">
            <v>15175.18</v>
          </cell>
          <cell r="AI940">
            <v>15175.18</v>
          </cell>
        </row>
        <row r="941">
          <cell r="A941">
            <v>95503</v>
          </cell>
          <cell r="B941" t="e">
            <v>#N/A</v>
          </cell>
          <cell r="C941" t="e">
            <v>#N/A</v>
          </cell>
          <cell r="E941">
            <v>955</v>
          </cell>
          <cell r="F941">
            <v>3</v>
          </cell>
          <cell r="G941" t="str">
            <v>ACTUALIZACION IST LHE AUTOS PASAJEROS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S941">
            <v>0</v>
          </cell>
          <cell r="W941">
            <v>0</v>
          </cell>
          <cell r="X941">
            <v>0</v>
          </cell>
          <cell r="AA941">
            <v>0</v>
          </cell>
          <cell r="AB941">
            <v>0</v>
          </cell>
          <cell r="AE941">
            <v>955</v>
          </cell>
          <cell r="AF941">
            <v>3</v>
          </cell>
          <cell r="AG941" t="str">
            <v>ACTUALIZACION IST LHE AUTOS PASAJEROS</v>
          </cell>
          <cell r="AH941">
            <v>0</v>
          </cell>
          <cell r="AI941">
            <v>0</v>
          </cell>
        </row>
        <row r="942">
          <cell r="A942">
            <v>95504</v>
          </cell>
          <cell r="B942" t="e">
            <v>#N/A</v>
          </cell>
          <cell r="C942" t="e">
            <v>#N/A</v>
          </cell>
          <cell r="E942">
            <v>955</v>
          </cell>
          <cell r="F942">
            <v>4</v>
          </cell>
          <cell r="G942" t="str">
            <v>IMP.S/TENENCIA LHE AUTOS PASAJEROS REZ.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-833239</v>
          </cell>
          <cell r="S942">
            <v>-833239</v>
          </cell>
          <cell r="W942">
            <v>0</v>
          </cell>
          <cell r="X942">
            <v>-833239</v>
          </cell>
          <cell r="AA942">
            <v>0</v>
          </cell>
          <cell r="AB942">
            <v>-833239</v>
          </cell>
          <cell r="AE942">
            <v>955</v>
          </cell>
          <cell r="AF942">
            <v>4</v>
          </cell>
          <cell r="AG942" t="str">
            <v>IMP.S/TENENCIA LHE AUTOS PASAJEROS REZ.</v>
          </cell>
          <cell r="AH942">
            <v>-833239</v>
          </cell>
          <cell r="AI942">
            <v>-833239</v>
          </cell>
        </row>
        <row r="943">
          <cell r="A943">
            <v>95505</v>
          </cell>
          <cell r="B943" t="e">
            <v>#N/A</v>
          </cell>
          <cell r="C943" t="e">
            <v>#N/A</v>
          </cell>
          <cell r="E943">
            <v>955</v>
          </cell>
          <cell r="F943">
            <v>5</v>
          </cell>
          <cell r="G943" t="str">
            <v>RECARGOS IST LHE AUTOS PASAJEROS REZAGO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S943">
            <v>0</v>
          </cell>
          <cell r="W943">
            <v>0</v>
          </cell>
          <cell r="X943">
            <v>0</v>
          </cell>
          <cell r="AA943">
            <v>0</v>
          </cell>
          <cell r="AB943">
            <v>0</v>
          </cell>
          <cell r="AE943">
            <v>955</v>
          </cell>
          <cell r="AF943">
            <v>5</v>
          </cell>
          <cell r="AG943" t="str">
            <v>RECARGOS IST LHE AUTOS PASAJEROS REZAGO</v>
          </cell>
          <cell r="AH943">
            <v>0</v>
          </cell>
          <cell r="AI943">
            <v>0</v>
          </cell>
        </row>
        <row r="944">
          <cell r="A944">
            <v>95506</v>
          </cell>
          <cell r="B944" t="e">
            <v>#N/A</v>
          </cell>
          <cell r="C944" t="e">
            <v>#N/A</v>
          </cell>
          <cell r="E944">
            <v>955</v>
          </cell>
          <cell r="F944">
            <v>6</v>
          </cell>
          <cell r="G944" t="str">
            <v>ACT.IST LHE AUTOS PASAJEROS REZAGO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S944">
            <v>0</v>
          </cell>
          <cell r="W944">
            <v>0</v>
          </cell>
          <cell r="X944">
            <v>0</v>
          </cell>
          <cell r="AA944">
            <v>0</v>
          </cell>
          <cell r="AB944">
            <v>0</v>
          </cell>
          <cell r="AE944">
            <v>955</v>
          </cell>
          <cell r="AF944">
            <v>6</v>
          </cell>
          <cell r="AG944" t="str">
            <v>ACT.IST LHE AUTOS PASAJEROS REZAGO</v>
          </cell>
          <cell r="AH944">
            <v>0</v>
          </cell>
          <cell r="AI944">
            <v>0</v>
          </cell>
        </row>
        <row r="945">
          <cell r="A945">
            <v>95507</v>
          </cell>
          <cell r="B945" t="e">
            <v>#N/A</v>
          </cell>
          <cell r="C945" t="e">
            <v>#N/A</v>
          </cell>
          <cell r="E945">
            <v>955</v>
          </cell>
          <cell r="F945">
            <v>7</v>
          </cell>
          <cell r="G945" t="str">
            <v>MULTAS IST LHE AUTOS PASAJEROS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S945">
            <v>0</v>
          </cell>
          <cell r="W945">
            <v>0</v>
          </cell>
          <cell r="X945">
            <v>0</v>
          </cell>
          <cell r="AA945">
            <v>0</v>
          </cell>
          <cell r="AB945">
            <v>0</v>
          </cell>
          <cell r="AE945">
            <v>955</v>
          </cell>
          <cell r="AF945">
            <v>7</v>
          </cell>
          <cell r="AG945" t="str">
            <v>MULTAS IST LHE AUTOS PASAJEROS</v>
          </cell>
          <cell r="AH945">
            <v>0</v>
          </cell>
          <cell r="AI945">
            <v>0</v>
          </cell>
        </row>
        <row r="946">
          <cell r="A946">
            <v>95508</v>
          </cell>
          <cell r="B946" t="e">
            <v>#N/A</v>
          </cell>
          <cell r="C946" t="e">
            <v>#N/A</v>
          </cell>
          <cell r="E946">
            <v>955</v>
          </cell>
          <cell r="F946">
            <v>8</v>
          </cell>
          <cell r="G946" t="str">
            <v>MULTAS IST LHE AUTOS PASAJEROS REZAGO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S946">
            <v>0</v>
          </cell>
          <cell r="W946">
            <v>0</v>
          </cell>
          <cell r="X946">
            <v>0</v>
          </cell>
          <cell r="AA946">
            <v>0</v>
          </cell>
          <cell r="AB946">
            <v>0</v>
          </cell>
          <cell r="AE946">
            <v>955</v>
          </cell>
          <cell r="AF946">
            <v>8</v>
          </cell>
          <cell r="AG946" t="str">
            <v>MULTAS IST LHE AUTOS PASAJEROS REZAGO</v>
          </cell>
          <cell r="AH946">
            <v>0</v>
          </cell>
          <cell r="AI946">
            <v>0</v>
          </cell>
        </row>
        <row r="947">
          <cell r="A947">
            <v>95509</v>
          </cell>
          <cell r="B947" t="e">
            <v>#N/A</v>
          </cell>
          <cell r="C947" t="e">
            <v>#N/A</v>
          </cell>
          <cell r="E947">
            <v>955</v>
          </cell>
          <cell r="F947">
            <v>9</v>
          </cell>
          <cell r="G947" t="str">
            <v>GASTOS DE EJEC.IST LHE AUTOS PASAJEROS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S947">
            <v>0</v>
          </cell>
          <cell r="W947">
            <v>0</v>
          </cell>
          <cell r="X947">
            <v>0</v>
          </cell>
          <cell r="AA947">
            <v>0</v>
          </cell>
          <cell r="AB947">
            <v>0</v>
          </cell>
          <cell r="AE947">
            <v>955</v>
          </cell>
          <cell r="AF947">
            <v>9</v>
          </cell>
          <cell r="AG947" t="str">
            <v>GASTOS DE EJEC.IST LHE AUTOS PASAJEROS</v>
          </cell>
          <cell r="AH947">
            <v>0</v>
          </cell>
          <cell r="AI947">
            <v>0</v>
          </cell>
        </row>
        <row r="948">
          <cell r="A948">
            <v>95510</v>
          </cell>
          <cell r="B948" t="e">
            <v>#N/A</v>
          </cell>
          <cell r="C948" t="e">
            <v>#N/A</v>
          </cell>
          <cell r="E948">
            <v>955</v>
          </cell>
          <cell r="F948">
            <v>10</v>
          </cell>
          <cell r="G948" t="str">
            <v>GASTOS D/EJE.IST LHE AUTOS PASAJEROS REZ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S948">
            <v>0</v>
          </cell>
          <cell r="W948">
            <v>0</v>
          </cell>
          <cell r="X948">
            <v>0</v>
          </cell>
          <cell r="AA948">
            <v>0</v>
          </cell>
          <cell r="AB948">
            <v>0</v>
          </cell>
          <cell r="AE948">
            <v>955</v>
          </cell>
          <cell r="AF948">
            <v>10</v>
          </cell>
          <cell r="AG948" t="str">
            <v>GASTOS D/EJE.IST LHE AUTOS PASAJEROS REZ</v>
          </cell>
          <cell r="AH948">
            <v>0</v>
          </cell>
          <cell r="AI948">
            <v>0</v>
          </cell>
        </row>
        <row r="949">
          <cell r="A949">
            <v>95511</v>
          </cell>
          <cell r="B949" t="e">
            <v>#N/A</v>
          </cell>
          <cell r="C949" t="e">
            <v>#N/A</v>
          </cell>
          <cell r="E949">
            <v>955</v>
          </cell>
          <cell r="F949">
            <v>11</v>
          </cell>
          <cell r="G949" t="str">
            <v>IMP.S/TENENCIA LHE AUTOS CARGA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S949">
            <v>0</v>
          </cell>
          <cell r="W949">
            <v>0</v>
          </cell>
          <cell r="X949">
            <v>0</v>
          </cell>
          <cell r="AA949">
            <v>0</v>
          </cell>
          <cell r="AB949">
            <v>0</v>
          </cell>
          <cell r="AE949">
            <v>955</v>
          </cell>
          <cell r="AF949">
            <v>11</v>
          </cell>
          <cell r="AG949" t="str">
            <v>IMP.S/TENENCIA LHE AUTOS CARGA</v>
          </cell>
          <cell r="AH949">
            <v>0</v>
          </cell>
          <cell r="AI949">
            <v>0</v>
          </cell>
        </row>
        <row r="950">
          <cell r="A950">
            <v>95512</v>
          </cell>
          <cell r="B950" t="e">
            <v>#N/A</v>
          </cell>
          <cell r="C950" t="e">
            <v>#N/A</v>
          </cell>
          <cell r="E950">
            <v>955</v>
          </cell>
          <cell r="F950">
            <v>12</v>
          </cell>
          <cell r="G950" t="str">
            <v>RECARGOS IST LHE AUTOS CARGA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S950">
            <v>0</v>
          </cell>
          <cell r="W950">
            <v>0</v>
          </cell>
          <cell r="X950">
            <v>0</v>
          </cell>
          <cell r="AA950">
            <v>0</v>
          </cell>
          <cell r="AB950">
            <v>0</v>
          </cell>
          <cell r="AE950">
            <v>955</v>
          </cell>
          <cell r="AF950">
            <v>12</v>
          </cell>
          <cell r="AG950" t="str">
            <v>RECARGOS IST LHE AUTOS CARGA</v>
          </cell>
          <cell r="AH950">
            <v>0</v>
          </cell>
          <cell r="AI950">
            <v>0</v>
          </cell>
        </row>
        <row r="951">
          <cell r="A951">
            <v>95513</v>
          </cell>
          <cell r="B951" t="e">
            <v>#N/A</v>
          </cell>
          <cell r="C951" t="e">
            <v>#N/A</v>
          </cell>
          <cell r="E951">
            <v>955</v>
          </cell>
          <cell r="F951">
            <v>13</v>
          </cell>
          <cell r="G951" t="str">
            <v>ACTUALIZACION IST LHE AUTOS CARGA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S951">
            <v>0</v>
          </cell>
          <cell r="W951">
            <v>0</v>
          </cell>
          <cell r="X951">
            <v>0</v>
          </cell>
          <cell r="AA951">
            <v>0</v>
          </cell>
          <cell r="AB951">
            <v>0</v>
          </cell>
          <cell r="AE951">
            <v>955</v>
          </cell>
          <cell r="AF951">
            <v>13</v>
          </cell>
          <cell r="AG951" t="str">
            <v>ACTUALIZACION IST LHE AUTOS CARGA</v>
          </cell>
          <cell r="AH951">
            <v>0</v>
          </cell>
          <cell r="AI951">
            <v>0</v>
          </cell>
        </row>
        <row r="952">
          <cell r="A952">
            <v>95514</v>
          </cell>
          <cell r="B952" t="e">
            <v>#N/A</v>
          </cell>
          <cell r="C952" t="e">
            <v>#N/A</v>
          </cell>
          <cell r="E952">
            <v>955</v>
          </cell>
          <cell r="F952">
            <v>14</v>
          </cell>
          <cell r="G952" t="str">
            <v>IMP.S/TENENCIA LHE AUTOS CARGA REZAGO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S952">
            <v>0</v>
          </cell>
          <cell r="W952">
            <v>0</v>
          </cell>
          <cell r="X952">
            <v>0</v>
          </cell>
          <cell r="AA952">
            <v>0</v>
          </cell>
          <cell r="AB952">
            <v>0</v>
          </cell>
          <cell r="AE952">
            <v>955</v>
          </cell>
          <cell r="AF952">
            <v>14</v>
          </cell>
          <cell r="AG952" t="str">
            <v>IMP.S/TENENCIA LHE AUTOS CARGA REZAGO</v>
          </cell>
          <cell r="AH952">
            <v>0</v>
          </cell>
          <cell r="AI952">
            <v>0</v>
          </cell>
        </row>
        <row r="953">
          <cell r="A953">
            <v>95515</v>
          </cell>
          <cell r="B953" t="e">
            <v>#N/A</v>
          </cell>
          <cell r="C953" t="e">
            <v>#N/A</v>
          </cell>
          <cell r="E953">
            <v>955</v>
          </cell>
          <cell r="F953">
            <v>15</v>
          </cell>
          <cell r="G953" t="str">
            <v>RECARGOS IST LHE AUTOS CARGA REZAGO</v>
          </cell>
          <cell r="H953">
            <v>0</v>
          </cell>
          <cell r="I953">
            <v>0.2</v>
          </cell>
          <cell r="J953">
            <v>-0.2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S953">
            <v>0</v>
          </cell>
          <cell r="W953">
            <v>0</v>
          </cell>
          <cell r="X953">
            <v>0</v>
          </cell>
          <cell r="AA953">
            <v>0</v>
          </cell>
          <cell r="AB953">
            <v>0</v>
          </cell>
          <cell r="AE953">
            <v>955</v>
          </cell>
          <cell r="AF953">
            <v>15</v>
          </cell>
          <cell r="AG953" t="str">
            <v>RECARGOS IST LHE AUTOS CARGA REZAGO</v>
          </cell>
          <cell r="AH953">
            <v>0</v>
          </cell>
          <cell r="AI953">
            <v>0</v>
          </cell>
        </row>
        <row r="954">
          <cell r="A954">
            <v>95516</v>
          </cell>
          <cell r="B954" t="e">
            <v>#N/A</v>
          </cell>
          <cell r="C954" t="e">
            <v>#N/A</v>
          </cell>
          <cell r="E954">
            <v>955</v>
          </cell>
          <cell r="F954">
            <v>16</v>
          </cell>
          <cell r="G954" t="str">
            <v>ACTUALIZACION IST LHE AUTOS CARGA REZAGO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S954">
            <v>0</v>
          </cell>
          <cell r="W954">
            <v>0</v>
          </cell>
          <cell r="X954">
            <v>0</v>
          </cell>
          <cell r="AA954">
            <v>0</v>
          </cell>
          <cell r="AB954">
            <v>0</v>
          </cell>
          <cell r="AE954">
            <v>955</v>
          </cell>
          <cell r="AF954">
            <v>16</v>
          </cell>
          <cell r="AG954" t="str">
            <v>ACTUALIZACION IST LHE AUTOS CARGA REZAGO</v>
          </cell>
          <cell r="AH954">
            <v>0</v>
          </cell>
          <cell r="AI954">
            <v>0</v>
          </cell>
        </row>
        <row r="955">
          <cell r="A955">
            <v>95517</v>
          </cell>
          <cell r="B955" t="e">
            <v>#N/A</v>
          </cell>
          <cell r="C955" t="e">
            <v>#N/A</v>
          </cell>
          <cell r="E955">
            <v>955</v>
          </cell>
          <cell r="F955">
            <v>17</v>
          </cell>
          <cell r="G955" t="str">
            <v>MULTAS IST LHE AUTOS CARGA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S955">
            <v>0</v>
          </cell>
          <cell r="W955">
            <v>0</v>
          </cell>
          <cell r="X955">
            <v>0</v>
          </cell>
          <cell r="AA955">
            <v>0</v>
          </cell>
          <cell r="AB955">
            <v>0</v>
          </cell>
          <cell r="AE955">
            <v>955</v>
          </cell>
          <cell r="AF955">
            <v>17</v>
          </cell>
          <cell r="AG955" t="str">
            <v>MULTAS IST LHE AUTOS CARGA</v>
          </cell>
          <cell r="AH955">
            <v>0</v>
          </cell>
          <cell r="AI955">
            <v>0</v>
          </cell>
        </row>
        <row r="956">
          <cell r="A956">
            <v>95518</v>
          </cell>
          <cell r="B956" t="e">
            <v>#N/A</v>
          </cell>
          <cell r="C956" t="e">
            <v>#N/A</v>
          </cell>
          <cell r="E956">
            <v>955</v>
          </cell>
          <cell r="F956">
            <v>18</v>
          </cell>
          <cell r="G956" t="str">
            <v>MULTAS IST LHE AUTOS CARGA REZAGO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S956">
            <v>0</v>
          </cell>
          <cell r="W956">
            <v>0</v>
          </cell>
          <cell r="X956">
            <v>0</v>
          </cell>
          <cell r="AA956">
            <v>0</v>
          </cell>
          <cell r="AB956">
            <v>0</v>
          </cell>
          <cell r="AE956">
            <v>955</v>
          </cell>
          <cell r="AF956">
            <v>18</v>
          </cell>
          <cell r="AG956" t="str">
            <v>MULTAS IST LHE AUTOS CARGA REZAGO</v>
          </cell>
          <cell r="AH956">
            <v>0</v>
          </cell>
          <cell r="AI956">
            <v>0</v>
          </cell>
        </row>
        <row r="957">
          <cell r="A957">
            <v>95519</v>
          </cell>
          <cell r="B957" t="e">
            <v>#N/A</v>
          </cell>
          <cell r="C957" t="e">
            <v>#N/A</v>
          </cell>
          <cell r="E957">
            <v>955</v>
          </cell>
          <cell r="F957">
            <v>19</v>
          </cell>
          <cell r="G957" t="str">
            <v>GASTOS DE EJECUCION IST LHE AUTOS CARGA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S957">
            <v>0</v>
          </cell>
          <cell r="W957">
            <v>0</v>
          </cell>
          <cell r="X957">
            <v>0</v>
          </cell>
          <cell r="AA957">
            <v>0</v>
          </cell>
          <cell r="AB957">
            <v>0</v>
          </cell>
          <cell r="AE957">
            <v>955</v>
          </cell>
          <cell r="AF957">
            <v>19</v>
          </cell>
          <cell r="AG957" t="str">
            <v>GASTOS DE EJECUCION IST LHE AUTOS CARGA</v>
          </cell>
          <cell r="AH957">
            <v>0</v>
          </cell>
          <cell r="AI957">
            <v>0</v>
          </cell>
        </row>
        <row r="958">
          <cell r="A958">
            <v>95520</v>
          </cell>
          <cell r="B958" t="e">
            <v>#N/A</v>
          </cell>
          <cell r="C958" t="e">
            <v>#N/A</v>
          </cell>
          <cell r="E958">
            <v>955</v>
          </cell>
          <cell r="F958">
            <v>20</v>
          </cell>
          <cell r="G958" t="str">
            <v>GASTOS DE EJEC.IST LHE AUTOS CARGA REZ.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S958">
            <v>0</v>
          </cell>
          <cell r="W958">
            <v>0</v>
          </cell>
          <cell r="X958">
            <v>0</v>
          </cell>
          <cell r="AA958">
            <v>0</v>
          </cell>
          <cell r="AB958">
            <v>0</v>
          </cell>
          <cell r="AE958">
            <v>955</v>
          </cell>
          <cell r="AF958">
            <v>20</v>
          </cell>
          <cell r="AG958" t="str">
            <v>GASTOS DE EJEC.IST LHE AUTOS CARGA REZ.</v>
          </cell>
          <cell r="AH958">
            <v>0</v>
          </cell>
          <cell r="AI958">
            <v>0</v>
          </cell>
        </row>
        <row r="959">
          <cell r="A959">
            <v>95521</v>
          </cell>
          <cell r="B959" t="e">
            <v>#N/A</v>
          </cell>
          <cell r="C959" t="e">
            <v>#N/A</v>
          </cell>
          <cell r="E959">
            <v>955</v>
          </cell>
          <cell r="F959">
            <v>21</v>
          </cell>
          <cell r="G959" t="str">
            <v>IMP.S/TENENCIA LHE MOTOCICLETAS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S959">
            <v>0</v>
          </cell>
          <cell r="W959">
            <v>0</v>
          </cell>
          <cell r="X959">
            <v>0</v>
          </cell>
          <cell r="AA959">
            <v>0</v>
          </cell>
          <cell r="AB959">
            <v>0</v>
          </cell>
          <cell r="AE959">
            <v>955</v>
          </cell>
          <cell r="AF959">
            <v>21</v>
          </cell>
          <cell r="AG959" t="str">
            <v>IMP.S/TENENCIA LHE MOTOCICLETAS</v>
          </cell>
          <cell r="AH959">
            <v>0</v>
          </cell>
          <cell r="AI959">
            <v>0</v>
          </cell>
        </row>
        <row r="960">
          <cell r="A960">
            <v>95522</v>
          </cell>
          <cell r="B960" t="e">
            <v>#N/A</v>
          </cell>
          <cell r="C960" t="e">
            <v>#N/A</v>
          </cell>
          <cell r="E960">
            <v>955</v>
          </cell>
          <cell r="F960">
            <v>22</v>
          </cell>
          <cell r="G960" t="str">
            <v>RECARGOS IST LHE MOTOCICLETAS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S960">
            <v>0</v>
          </cell>
          <cell r="W960">
            <v>0</v>
          </cell>
          <cell r="X960">
            <v>0</v>
          </cell>
          <cell r="AA960">
            <v>0</v>
          </cell>
          <cell r="AB960">
            <v>0</v>
          </cell>
          <cell r="AE960">
            <v>955</v>
          </cell>
          <cell r="AF960">
            <v>22</v>
          </cell>
          <cell r="AG960" t="str">
            <v>RECARGOS IST LHE MOTOCICLETAS</v>
          </cell>
          <cell r="AH960">
            <v>0</v>
          </cell>
          <cell r="AI960">
            <v>0</v>
          </cell>
        </row>
        <row r="961">
          <cell r="A961">
            <v>95523</v>
          </cell>
          <cell r="B961" t="e">
            <v>#N/A</v>
          </cell>
          <cell r="C961" t="e">
            <v>#N/A</v>
          </cell>
          <cell r="E961">
            <v>955</v>
          </cell>
          <cell r="F961">
            <v>23</v>
          </cell>
          <cell r="G961" t="str">
            <v>ACTUALIZACION IST LHE MOTOCICLETAS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S961">
            <v>0</v>
          </cell>
          <cell r="W961">
            <v>0</v>
          </cell>
          <cell r="X961">
            <v>0</v>
          </cell>
          <cell r="AA961">
            <v>0</v>
          </cell>
          <cell r="AB961">
            <v>0</v>
          </cell>
          <cell r="AE961">
            <v>955</v>
          </cell>
          <cell r="AF961">
            <v>23</v>
          </cell>
          <cell r="AG961" t="str">
            <v>ACTUALIZACION IST LHE MOTOCICLETAS</v>
          </cell>
          <cell r="AH961">
            <v>0</v>
          </cell>
          <cell r="AI961">
            <v>0</v>
          </cell>
        </row>
        <row r="962">
          <cell r="A962">
            <v>95524</v>
          </cell>
          <cell r="B962" t="e">
            <v>#N/A</v>
          </cell>
          <cell r="C962" t="e">
            <v>#N/A</v>
          </cell>
          <cell r="E962">
            <v>955</v>
          </cell>
          <cell r="F962">
            <v>24</v>
          </cell>
          <cell r="G962" t="str">
            <v>GASTOS DE EJECUCION IST LHE MOTOCICLETAS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S962">
            <v>0</v>
          </cell>
          <cell r="W962">
            <v>0</v>
          </cell>
          <cell r="X962">
            <v>0</v>
          </cell>
          <cell r="AA962">
            <v>0</v>
          </cell>
          <cell r="AB962">
            <v>0</v>
          </cell>
          <cell r="AE962">
            <v>955</v>
          </cell>
          <cell r="AF962">
            <v>24</v>
          </cell>
          <cell r="AG962" t="str">
            <v>GASTOS DE EJECUCION IST LHE MOTOCICLETAS</v>
          </cell>
          <cell r="AH962">
            <v>0</v>
          </cell>
          <cell r="AI962">
            <v>0</v>
          </cell>
        </row>
        <row r="963">
          <cell r="A963">
            <v>95525</v>
          </cell>
          <cell r="B963" t="e">
            <v>#N/A</v>
          </cell>
          <cell r="C963" t="e">
            <v>#N/A</v>
          </cell>
          <cell r="E963">
            <v>955</v>
          </cell>
          <cell r="F963">
            <v>25</v>
          </cell>
          <cell r="G963" t="str">
            <v>MULTAS IST LHE MOTOCICLETAS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S963">
            <v>0</v>
          </cell>
          <cell r="W963">
            <v>0</v>
          </cell>
          <cell r="X963">
            <v>0</v>
          </cell>
          <cell r="AA963">
            <v>0</v>
          </cell>
          <cell r="AB963">
            <v>0</v>
          </cell>
          <cell r="AE963">
            <v>955</v>
          </cell>
          <cell r="AF963">
            <v>25</v>
          </cell>
          <cell r="AG963" t="str">
            <v>MULTAS IST LHE MOTOCICLETAS</v>
          </cell>
          <cell r="AH963">
            <v>0</v>
          </cell>
          <cell r="AI963">
            <v>0</v>
          </cell>
        </row>
        <row r="964">
          <cell r="A964">
            <v>95526</v>
          </cell>
          <cell r="B964" t="e">
            <v>#N/A</v>
          </cell>
          <cell r="C964" t="e">
            <v>#N/A</v>
          </cell>
          <cell r="E964">
            <v>955</v>
          </cell>
          <cell r="F964">
            <v>26</v>
          </cell>
          <cell r="G964" t="str">
            <v>IMP.S/TENENCIA LHE MOTOCICLETAS REZAGO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S964">
            <v>0</v>
          </cell>
          <cell r="W964">
            <v>0</v>
          </cell>
          <cell r="X964">
            <v>0</v>
          </cell>
          <cell r="AA964">
            <v>0</v>
          </cell>
          <cell r="AB964">
            <v>0</v>
          </cell>
          <cell r="AE964">
            <v>955</v>
          </cell>
          <cell r="AF964">
            <v>26</v>
          </cell>
          <cell r="AG964" t="str">
            <v>IMP.S/TENENCIA LHE MOTOCICLETAS REZAGO</v>
          </cell>
          <cell r="AH964">
            <v>0</v>
          </cell>
          <cell r="AI964">
            <v>0</v>
          </cell>
        </row>
        <row r="965">
          <cell r="A965">
            <v>95527</v>
          </cell>
          <cell r="B965" t="e">
            <v>#N/A</v>
          </cell>
          <cell r="C965" t="e">
            <v>#N/A</v>
          </cell>
          <cell r="E965">
            <v>955</v>
          </cell>
          <cell r="F965">
            <v>27</v>
          </cell>
          <cell r="G965" t="str">
            <v>RECARGOS IST LHE MOTOCICLETAS REZAGO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S965">
            <v>0</v>
          </cell>
          <cell r="W965">
            <v>0</v>
          </cell>
          <cell r="X965">
            <v>0</v>
          </cell>
          <cell r="AA965">
            <v>0</v>
          </cell>
          <cell r="AB965">
            <v>0</v>
          </cell>
          <cell r="AE965">
            <v>955</v>
          </cell>
          <cell r="AF965">
            <v>27</v>
          </cell>
          <cell r="AG965" t="str">
            <v>RECARGOS IST LHE MOTOCICLETAS REZAGO</v>
          </cell>
          <cell r="AH965">
            <v>0</v>
          </cell>
          <cell r="AI965">
            <v>0</v>
          </cell>
        </row>
        <row r="966">
          <cell r="A966">
            <v>95528</v>
          </cell>
          <cell r="B966" t="e">
            <v>#N/A</v>
          </cell>
          <cell r="C966" t="e">
            <v>#N/A</v>
          </cell>
          <cell r="E966">
            <v>955</v>
          </cell>
          <cell r="F966">
            <v>28</v>
          </cell>
          <cell r="G966" t="str">
            <v>ACTUALIZACION IST LHE MOTOCICLETAS REZ.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S966">
            <v>0</v>
          </cell>
          <cell r="W966">
            <v>0</v>
          </cell>
          <cell r="X966">
            <v>0</v>
          </cell>
          <cell r="AA966">
            <v>0</v>
          </cell>
          <cell r="AB966">
            <v>0</v>
          </cell>
          <cell r="AE966">
            <v>955</v>
          </cell>
          <cell r="AF966">
            <v>28</v>
          </cell>
          <cell r="AG966" t="str">
            <v>ACTUALIZACION IST LHE MOTOCICLETAS REZ.</v>
          </cell>
          <cell r="AH966">
            <v>0</v>
          </cell>
          <cell r="AI966">
            <v>0</v>
          </cell>
        </row>
        <row r="967">
          <cell r="A967">
            <v>95529</v>
          </cell>
          <cell r="B967" t="e">
            <v>#N/A</v>
          </cell>
          <cell r="C967" t="e">
            <v>#N/A</v>
          </cell>
          <cell r="E967">
            <v>955</v>
          </cell>
          <cell r="F967">
            <v>29</v>
          </cell>
          <cell r="G967" t="str">
            <v>GASTOS DE EJEC.IST LHE MOTOCICLETAS REZ.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S967">
            <v>0</v>
          </cell>
          <cell r="W967">
            <v>0</v>
          </cell>
          <cell r="X967">
            <v>0</v>
          </cell>
          <cell r="AA967">
            <v>0</v>
          </cell>
          <cell r="AB967">
            <v>0</v>
          </cell>
          <cell r="AE967">
            <v>955</v>
          </cell>
          <cell r="AF967">
            <v>29</v>
          </cell>
          <cell r="AG967" t="str">
            <v>GASTOS DE EJEC.IST LHE MOTOCICLETAS REZ.</v>
          </cell>
          <cell r="AH967">
            <v>0</v>
          </cell>
          <cell r="AI967">
            <v>0</v>
          </cell>
        </row>
        <row r="968">
          <cell r="A968">
            <v>95530</v>
          </cell>
          <cell r="B968" t="e">
            <v>#N/A</v>
          </cell>
          <cell r="C968" t="e">
            <v>#N/A</v>
          </cell>
          <cell r="E968">
            <v>955</v>
          </cell>
          <cell r="F968">
            <v>30</v>
          </cell>
          <cell r="G968" t="str">
            <v>MULTAS IST LHE MOTOCICLETAS REZAGO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S968">
            <v>0</v>
          </cell>
          <cell r="W968">
            <v>0</v>
          </cell>
          <cell r="X968">
            <v>0</v>
          </cell>
          <cell r="AA968">
            <v>0</v>
          </cell>
          <cell r="AB968">
            <v>0</v>
          </cell>
          <cell r="AE968">
            <v>955</v>
          </cell>
          <cell r="AF968">
            <v>30</v>
          </cell>
          <cell r="AG968" t="str">
            <v>MULTAS IST LHE MOTOCICLETAS REZAGO</v>
          </cell>
          <cell r="AH968">
            <v>0</v>
          </cell>
          <cell r="AI968">
            <v>0</v>
          </cell>
        </row>
        <row r="969">
          <cell r="A969">
            <v>95531</v>
          </cell>
          <cell r="B969" t="e">
            <v>#N/A</v>
          </cell>
          <cell r="C969" t="e">
            <v>#N/A</v>
          </cell>
          <cell r="E969">
            <v>955</v>
          </cell>
          <cell r="F969">
            <v>31</v>
          </cell>
          <cell r="G969" t="str">
            <v>IMP.S/TENENCIA LHE AERONAVES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S969">
            <v>0</v>
          </cell>
          <cell r="W969">
            <v>0</v>
          </cell>
          <cell r="X969">
            <v>0</v>
          </cell>
          <cell r="AA969">
            <v>0</v>
          </cell>
          <cell r="AB969">
            <v>0</v>
          </cell>
          <cell r="AE969">
            <v>955</v>
          </cell>
          <cell r="AF969">
            <v>31</v>
          </cell>
          <cell r="AG969" t="str">
            <v>IMP.S/TENENCIA LHE AERONAVES</v>
          </cell>
          <cell r="AH969">
            <v>0</v>
          </cell>
          <cell r="AI969">
            <v>0</v>
          </cell>
        </row>
        <row r="970">
          <cell r="A970">
            <v>95532</v>
          </cell>
          <cell r="B970" t="e">
            <v>#N/A</v>
          </cell>
          <cell r="C970" t="e">
            <v>#N/A</v>
          </cell>
          <cell r="E970">
            <v>955</v>
          </cell>
          <cell r="F970">
            <v>32</v>
          </cell>
          <cell r="G970" t="str">
            <v>RECARGOS IST LHE AERONAVES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S970">
            <v>0</v>
          </cell>
          <cell r="W970">
            <v>0</v>
          </cell>
          <cell r="X970">
            <v>0</v>
          </cell>
          <cell r="AA970">
            <v>0</v>
          </cell>
          <cell r="AB970">
            <v>0</v>
          </cell>
          <cell r="AE970">
            <v>955</v>
          </cell>
          <cell r="AF970">
            <v>32</v>
          </cell>
          <cell r="AG970" t="str">
            <v>RECARGOS IST LHE AERONAVES</v>
          </cell>
          <cell r="AH970">
            <v>0</v>
          </cell>
          <cell r="AI970">
            <v>0</v>
          </cell>
        </row>
        <row r="971">
          <cell r="A971">
            <v>95533</v>
          </cell>
          <cell r="B971" t="e">
            <v>#N/A</v>
          </cell>
          <cell r="C971" t="e">
            <v>#N/A</v>
          </cell>
          <cell r="E971">
            <v>955</v>
          </cell>
          <cell r="F971">
            <v>33</v>
          </cell>
          <cell r="G971" t="str">
            <v>ACTUALIZACION IST LHE AERONAVES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S971">
            <v>0</v>
          </cell>
          <cell r="W971">
            <v>0</v>
          </cell>
          <cell r="X971">
            <v>0</v>
          </cell>
          <cell r="AA971">
            <v>0</v>
          </cell>
          <cell r="AB971">
            <v>0</v>
          </cell>
          <cell r="AE971">
            <v>955</v>
          </cell>
          <cell r="AF971">
            <v>33</v>
          </cell>
          <cell r="AG971" t="str">
            <v>ACTUALIZACION IST LHE AERONAVES</v>
          </cell>
          <cell r="AH971">
            <v>0</v>
          </cell>
          <cell r="AI971">
            <v>0</v>
          </cell>
        </row>
        <row r="972">
          <cell r="A972">
            <v>95534</v>
          </cell>
          <cell r="B972" t="e">
            <v>#N/A</v>
          </cell>
          <cell r="C972" t="e">
            <v>#N/A</v>
          </cell>
          <cell r="E972">
            <v>955</v>
          </cell>
          <cell r="F972">
            <v>34</v>
          </cell>
          <cell r="G972" t="str">
            <v>IMP.S/TENENCIA LHE AERONAVES REZAGO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S972">
            <v>0</v>
          </cell>
          <cell r="W972">
            <v>0</v>
          </cell>
          <cell r="X972">
            <v>0</v>
          </cell>
          <cell r="AA972">
            <v>0</v>
          </cell>
          <cell r="AB972">
            <v>0</v>
          </cell>
          <cell r="AE972">
            <v>955</v>
          </cell>
          <cell r="AF972">
            <v>34</v>
          </cell>
          <cell r="AG972" t="str">
            <v>IMP.S/TENENCIA LHE AERONAVES REZAGO</v>
          </cell>
          <cell r="AH972">
            <v>0</v>
          </cell>
          <cell r="AI972">
            <v>0</v>
          </cell>
        </row>
        <row r="973">
          <cell r="A973">
            <v>95535</v>
          </cell>
          <cell r="B973" t="e">
            <v>#N/A</v>
          </cell>
          <cell r="C973" t="e">
            <v>#N/A</v>
          </cell>
          <cell r="E973">
            <v>955</v>
          </cell>
          <cell r="F973">
            <v>35</v>
          </cell>
          <cell r="G973" t="str">
            <v>RECARGOS IST LHE AERONAVES REZAGO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S973">
            <v>0</v>
          </cell>
          <cell r="W973">
            <v>0</v>
          </cell>
          <cell r="X973">
            <v>0</v>
          </cell>
          <cell r="AA973">
            <v>0</v>
          </cell>
          <cell r="AB973">
            <v>0</v>
          </cell>
          <cell r="AE973">
            <v>955</v>
          </cell>
          <cell r="AF973">
            <v>35</v>
          </cell>
          <cell r="AG973" t="str">
            <v>RECARGOS IST LHE AERONAVES REZAGO</v>
          </cell>
          <cell r="AH973">
            <v>0</v>
          </cell>
          <cell r="AI973">
            <v>0</v>
          </cell>
        </row>
        <row r="974">
          <cell r="A974">
            <v>95536</v>
          </cell>
          <cell r="B974" t="e">
            <v>#N/A</v>
          </cell>
          <cell r="C974" t="e">
            <v>#N/A</v>
          </cell>
          <cell r="E974">
            <v>955</v>
          </cell>
          <cell r="F974">
            <v>36</v>
          </cell>
          <cell r="G974" t="str">
            <v>ACTUALIZACION IST LHE AERONAVES REZAGO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S974">
            <v>0</v>
          </cell>
          <cell r="W974">
            <v>0</v>
          </cell>
          <cell r="X974">
            <v>0</v>
          </cell>
          <cell r="AA974">
            <v>0</v>
          </cell>
          <cell r="AB974">
            <v>0</v>
          </cell>
          <cell r="AE974">
            <v>955</v>
          </cell>
          <cell r="AF974">
            <v>36</v>
          </cell>
          <cell r="AG974" t="str">
            <v>ACTUALIZACION IST LHE AERONAVES REZAGO</v>
          </cell>
          <cell r="AH974">
            <v>0</v>
          </cell>
          <cell r="AI974">
            <v>0</v>
          </cell>
        </row>
        <row r="975">
          <cell r="A975">
            <v>95537</v>
          </cell>
          <cell r="B975" t="e">
            <v>#N/A</v>
          </cell>
          <cell r="C975" t="e">
            <v>#N/A</v>
          </cell>
          <cell r="E975">
            <v>955</v>
          </cell>
          <cell r="F975">
            <v>37</v>
          </cell>
          <cell r="G975" t="str">
            <v>MULTAS IST LHE AERONAVES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S975">
            <v>0</v>
          </cell>
          <cell r="W975">
            <v>0</v>
          </cell>
          <cell r="X975">
            <v>0</v>
          </cell>
          <cell r="AA975">
            <v>0</v>
          </cell>
          <cell r="AB975">
            <v>0</v>
          </cell>
          <cell r="AE975">
            <v>955</v>
          </cell>
          <cell r="AF975">
            <v>37</v>
          </cell>
          <cell r="AG975" t="str">
            <v>MULTAS IST LHE AERONAVES</v>
          </cell>
          <cell r="AH975">
            <v>0</v>
          </cell>
          <cell r="AI975">
            <v>0</v>
          </cell>
        </row>
        <row r="976">
          <cell r="A976">
            <v>95538</v>
          </cell>
          <cell r="B976" t="e">
            <v>#N/A</v>
          </cell>
          <cell r="C976" t="e">
            <v>#N/A</v>
          </cell>
          <cell r="E976">
            <v>955</v>
          </cell>
          <cell r="F976">
            <v>38</v>
          </cell>
          <cell r="G976" t="str">
            <v>MULTAS IST LHE AERONAVES REZAGO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S976">
            <v>0</v>
          </cell>
          <cell r="W976">
            <v>0</v>
          </cell>
          <cell r="X976">
            <v>0</v>
          </cell>
          <cell r="AA976">
            <v>0</v>
          </cell>
          <cell r="AB976">
            <v>0</v>
          </cell>
          <cell r="AE976">
            <v>955</v>
          </cell>
          <cell r="AF976">
            <v>38</v>
          </cell>
          <cell r="AG976" t="str">
            <v>MULTAS IST LHE AERONAVES REZAGO</v>
          </cell>
          <cell r="AH976">
            <v>0</v>
          </cell>
          <cell r="AI976">
            <v>0</v>
          </cell>
        </row>
        <row r="977">
          <cell r="A977">
            <v>95539</v>
          </cell>
          <cell r="B977" t="e">
            <v>#N/A</v>
          </cell>
          <cell r="C977" t="e">
            <v>#N/A</v>
          </cell>
          <cell r="E977">
            <v>955</v>
          </cell>
          <cell r="F977">
            <v>39</v>
          </cell>
          <cell r="G977" t="str">
            <v>GASTOS DE EJECUCION IST LHE AERONAVES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>
            <v>0</v>
          </cell>
          <cell r="W977">
            <v>0</v>
          </cell>
          <cell r="X977">
            <v>0</v>
          </cell>
          <cell r="AA977">
            <v>0</v>
          </cell>
          <cell r="AB977">
            <v>0</v>
          </cell>
          <cell r="AE977">
            <v>955</v>
          </cell>
          <cell r="AF977">
            <v>39</v>
          </cell>
          <cell r="AG977" t="str">
            <v>GASTOS DE EJECUCION IST LHE AERONAVES</v>
          </cell>
          <cell r="AH977">
            <v>0</v>
          </cell>
          <cell r="AI977">
            <v>0</v>
          </cell>
        </row>
        <row r="978">
          <cell r="A978">
            <v>95540</v>
          </cell>
          <cell r="B978" t="e">
            <v>#N/A</v>
          </cell>
          <cell r="C978" t="e">
            <v>#N/A</v>
          </cell>
          <cell r="E978">
            <v>955</v>
          </cell>
          <cell r="F978">
            <v>40</v>
          </cell>
          <cell r="G978" t="str">
            <v>GASTOS DE EJE.IST LHE AERONAVES REZAGO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S978">
            <v>0</v>
          </cell>
          <cell r="W978">
            <v>0</v>
          </cell>
          <cell r="X978">
            <v>0</v>
          </cell>
          <cell r="AA978">
            <v>0</v>
          </cell>
          <cell r="AB978">
            <v>0</v>
          </cell>
          <cell r="AE978">
            <v>955</v>
          </cell>
          <cell r="AF978">
            <v>40</v>
          </cell>
          <cell r="AG978" t="str">
            <v>GASTOS DE EJE.IST LHE AERONAVES REZAGO</v>
          </cell>
          <cell r="AH978">
            <v>0</v>
          </cell>
          <cell r="AI978">
            <v>0</v>
          </cell>
        </row>
        <row r="979">
          <cell r="A979">
            <v>95541</v>
          </cell>
          <cell r="B979" t="e">
            <v>#N/A</v>
          </cell>
          <cell r="C979" t="e">
            <v>#N/A</v>
          </cell>
          <cell r="E979">
            <v>955</v>
          </cell>
          <cell r="F979">
            <v>41</v>
          </cell>
          <cell r="G979" t="str">
            <v>IMP.S/TENENCIA LHE EMBARCACIONES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S979">
            <v>0</v>
          </cell>
          <cell r="W979">
            <v>0</v>
          </cell>
          <cell r="X979">
            <v>0</v>
          </cell>
          <cell r="AA979">
            <v>0</v>
          </cell>
          <cell r="AB979">
            <v>0</v>
          </cell>
          <cell r="AE979">
            <v>955</v>
          </cell>
          <cell r="AF979">
            <v>41</v>
          </cell>
          <cell r="AG979" t="str">
            <v>IMP.S/TENENCIA LHE EMBARCACIONES</v>
          </cell>
          <cell r="AH979">
            <v>0</v>
          </cell>
          <cell r="AI979">
            <v>0</v>
          </cell>
        </row>
        <row r="980">
          <cell r="A980">
            <v>95542</v>
          </cell>
          <cell r="B980" t="e">
            <v>#N/A</v>
          </cell>
          <cell r="C980" t="e">
            <v>#N/A</v>
          </cell>
          <cell r="E980">
            <v>955</v>
          </cell>
          <cell r="F980">
            <v>42</v>
          </cell>
          <cell r="G980" t="str">
            <v>RECARGOS IST LHE EMBARCACIONES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S980">
            <v>0</v>
          </cell>
          <cell r="W980">
            <v>0</v>
          </cell>
          <cell r="X980">
            <v>0</v>
          </cell>
          <cell r="AA980">
            <v>0</v>
          </cell>
          <cell r="AB980">
            <v>0</v>
          </cell>
          <cell r="AE980">
            <v>955</v>
          </cell>
          <cell r="AF980">
            <v>42</v>
          </cell>
          <cell r="AG980" t="str">
            <v>RECARGOS IST LHE EMBARCACIONES</v>
          </cell>
          <cell r="AH980">
            <v>0</v>
          </cell>
          <cell r="AI980">
            <v>0</v>
          </cell>
        </row>
        <row r="981">
          <cell r="A981">
            <v>95543</v>
          </cell>
          <cell r="B981" t="e">
            <v>#N/A</v>
          </cell>
          <cell r="C981" t="e">
            <v>#N/A</v>
          </cell>
          <cell r="E981">
            <v>955</v>
          </cell>
          <cell r="F981">
            <v>43</v>
          </cell>
          <cell r="G981" t="str">
            <v>ACTUALIZACION IST LHE EMBARCACIONES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S981">
            <v>0</v>
          </cell>
          <cell r="W981">
            <v>0</v>
          </cell>
          <cell r="X981">
            <v>0</v>
          </cell>
          <cell r="AA981">
            <v>0</v>
          </cell>
          <cell r="AB981">
            <v>0</v>
          </cell>
          <cell r="AE981">
            <v>955</v>
          </cell>
          <cell r="AF981">
            <v>43</v>
          </cell>
          <cell r="AG981" t="str">
            <v>ACTUALIZACION IST LHE EMBARCACIONES</v>
          </cell>
          <cell r="AH981">
            <v>0</v>
          </cell>
          <cell r="AI981">
            <v>0</v>
          </cell>
        </row>
        <row r="982">
          <cell r="A982">
            <v>95544</v>
          </cell>
          <cell r="B982" t="e">
            <v>#N/A</v>
          </cell>
          <cell r="C982" t="e">
            <v>#N/A</v>
          </cell>
          <cell r="E982">
            <v>955</v>
          </cell>
          <cell r="F982">
            <v>44</v>
          </cell>
          <cell r="G982" t="str">
            <v>IMP.S/TENENCIA LHE EMBARCACIONES REZAGO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S982">
            <v>0</v>
          </cell>
          <cell r="W982">
            <v>0</v>
          </cell>
          <cell r="X982">
            <v>0</v>
          </cell>
          <cell r="AA982">
            <v>0</v>
          </cell>
          <cell r="AB982">
            <v>0</v>
          </cell>
          <cell r="AE982">
            <v>955</v>
          </cell>
          <cell r="AF982">
            <v>44</v>
          </cell>
          <cell r="AG982" t="str">
            <v>IMP.S/TENENCIA LHE EMBARCACIONES REZAGO</v>
          </cell>
          <cell r="AH982">
            <v>0</v>
          </cell>
          <cell r="AI982">
            <v>0</v>
          </cell>
        </row>
        <row r="983">
          <cell r="A983">
            <v>95545</v>
          </cell>
          <cell r="B983" t="e">
            <v>#N/A</v>
          </cell>
          <cell r="C983" t="e">
            <v>#N/A</v>
          </cell>
          <cell r="E983">
            <v>955</v>
          </cell>
          <cell r="F983">
            <v>45</v>
          </cell>
          <cell r="G983" t="str">
            <v>RECARGOS IST LHE EMBARCACIONES REZAGOS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S983">
            <v>0</v>
          </cell>
          <cell r="W983">
            <v>0</v>
          </cell>
          <cell r="X983">
            <v>0</v>
          </cell>
          <cell r="AA983">
            <v>0</v>
          </cell>
          <cell r="AB983">
            <v>0</v>
          </cell>
          <cell r="AE983">
            <v>955</v>
          </cell>
          <cell r="AF983">
            <v>45</v>
          </cell>
          <cell r="AG983" t="str">
            <v>RECARGOS IST LHE EMBARCACIONES REZAGOS</v>
          </cell>
          <cell r="AH983">
            <v>0</v>
          </cell>
          <cell r="AI983">
            <v>0</v>
          </cell>
        </row>
        <row r="984">
          <cell r="A984">
            <v>95546</v>
          </cell>
          <cell r="B984" t="e">
            <v>#N/A</v>
          </cell>
          <cell r="C984" t="e">
            <v>#N/A</v>
          </cell>
          <cell r="E984">
            <v>955</v>
          </cell>
          <cell r="F984">
            <v>46</v>
          </cell>
          <cell r="G984" t="str">
            <v>ACT.IST LHE EMBARCACIONES REZAGO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S984">
            <v>0</v>
          </cell>
          <cell r="W984">
            <v>0</v>
          </cell>
          <cell r="X984">
            <v>0</v>
          </cell>
          <cell r="AA984">
            <v>0</v>
          </cell>
          <cell r="AB984">
            <v>0</v>
          </cell>
          <cell r="AE984">
            <v>955</v>
          </cell>
          <cell r="AF984">
            <v>46</v>
          </cell>
          <cell r="AG984" t="str">
            <v>ACT.IST LHE EMBARCACIONES REZAGO</v>
          </cell>
          <cell r="AH984">
            <v>0</v>
          </cell>
          <cell r="AI984">
            <v>0</v>
          </cell>
        </row>
        <row r="985">
          <cell r="A985">
            <v>95547</v>
          </cell>
          <cell r="B985" t="e">
            <v>#N/A</v>
          </cell>
          <cell r="C985" t="e">
            <v>#N/A</v>
          </cell>
          <cell r="E985">
            <v>955</v>
          </cell>
          <cell r="F985">
            <v>47</v>
          </cell>
          <cell r="G985" t="str">
            <v>MULTAS IST LHE EMBARCACIONES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S985">
            <v>0</v>
          </cell>
          <cell r="W985">
            <v>0</v>
          </cell>
          <cell r="X985">
            <v>0</v>
          </cell>
          <cell r="AA985">
            <v>0</v>
          </cell>
          <cell r="AB985">
            <v>0</v>
          </cell>
          <cell r="AE985">
            <v>955</v>
          </cell>
          <cell r="AF985">
            <v>47</v>
          </cell>
          <cell r="AG985" t="str">
            <v>MULTAS IST LHE EMBARCACIONES</v>
          </cell>
          <cell r="AH985">
            <v>0</v>
          </cell>
          <cell r="AI985">
            <v>0</v>
          </cell>
        </row>
        <row r="986">
          <cell r="A986">
            <v>95548</v>
          </cell>
          <cell r="B986" t="e">
            <v>#N/A</v>
          </cell>
          <cell r="C986" t="e">
            <v>#N/A</v>
          </cell>
          <cell r="E986">
            <v>955</v>
          </cell>
          <cell r="F986">
            <v>48</v>
          </cell>
          <cell r="G986" t="str">
            <v>MULTAS IST LHE EMBARCACIONES REZAGO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S986">
            <v>0</v>
          </cell>
          <cell r="W986">
            <v>0</v>
          </cell>
          <cell r="X986">
            <v>0</v>
          </cell>
          <cell r="AA986">
            <v>0</v>
          </cell>
          <cell r="AB986">
            <v>0</v>
          </cell>
          <cell r="AE986">
            <v>955</v>
          </cell>
          <cell r="AF986">
            <v>48</v>
          </cell>
          <cell r="AG986" t="str">
            <v>MULTAS IST LHE EMBARCACIONES REZAGO</v>
          </cell>
          <cell r="AH986">
            <v>0</v>
          </cell>
          <cell r="AI986">
            <v>0</v>
          </cell>
        </row>
        <row r="987">
          <cell r="A987">
            <v>95549</v>
          </cell>
          <cell r="B987" t="e">
            <v>#N/A</v>
          </cell>
          <cell r="C987" t="e">
            <v>#N/A</v>
          </cell>
          <cell r="E987">
            <v>955</v>
          </cell>
          <cell r="F987">
            <v>49</v>
          </cell>
          <cell r="G987" t="str">
            <v>GASTOS DE EJEC.IST LHE EMBARCACIONES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>
            <v>0</v>
          </cell>
          <cell r="W987">
            <v>0</v>
          </cell>
          <cell r="X987">
            <v>0</v>
          </cell>
          <cell r="AA987">
            <v>0</v>
          </cell>
          <cell r="AB987">
            <v>0</v>
          </cell>
          <cell r="AE987">
            <v>955</v>
          </cell>
          <cell r="AF987">
            <v>49</v>
          </cell>
          <cell r="AG987" t="str">
            <v>GASTOS DE EJEC.IST LHE EMBARCACIONES</v>
          </cell>
          <cell r="AH987">
            <v>0</v>
          </cell>
          <cell r="AI987">
            <v>0</v>
          </cell>
        </row>
        <row r="988">
          <cell r="A988">
            <v>95550</v>
          </cell>
          <cell r="B988" t="e">
            <v>#N/A</v>
          </cell>
          <cell r="C988" t="e">
            <v>#N/A</v>
          </cell>
          <cell r="E988">
            <v>955</v>
          </cell>
          <cell r="F988">
            <v>50</v>
          </cell>
          <cell r="G988" t="str">
            <v>GASTOS DE EJEC.IST LHE EMBARCACIONES REZ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S988">
            <v>0</v>
          </cell>
          <cell r="W988">
            <v>0</v>
          </cell>
          <cell r="X988">
            <v>0</v>
          </cell>
          <cell r="AA988">
            <v>0</v>
          </cell>
          <cell r="AB988">
            <v>0</v>
          </cell>
          <cell r="AE988">
            <v>955</v>
          </cell>
          <cell r="AF988">
            <v>50</v>
          </cell>
          <cell r="AG988" t="str">
            <v>GASTOS DE EJEC.IST LHE EMBARCACIONES REZ</v>
          </cell>
          <cell r="AH988">
            <v>0</v>
          </cell>
          <cell r="AI988">
            <v>0</v>
          </cell>
        </row>
        <row r="989">
          <cell r="A989">
            <v>95551</v>
          </cell>
          <cell r="B989" t="e">
            <v>#N/A</v>
          </cell>
          <cell r="C989" t="e">
            <v>#N/A</v>
          </cell>
          <cell r="E989">
            <v>955</v>
          </cell>
          <cell r="F989">
            <v>51</v>
          </cell>
          <cell r="G989" t="str">
            <v>DEVOLUCION IMP.S/TENENCIA LHE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S989">
            <v>0</v>
          </cell>
          <cell r="W989">
            <v>0</v>
          </cell>
          <cell r="X989">
            <v>0</v>
          </cell>
          <cell r="AA989">
            <v>0</v>
          </cell>
          <cell r="AB989">
            <v>0</v>
          </cell>
          <cell r="AE989">
            <v>955</v>
          </cell>
          <cell r="AF989">
            <v>51</v>
          </cell>
          <cell r="AG989" t="str">
            <v>DEVOLUCION IMP.S/TENENCIA LHE</v>
          </cell>
          <cell r="AH989">
            <v>0</v>
          </cell>
          <cell r="AI989">
            <v>0</v>
          </cell>
        </row>
        <row r="990">
          <cell r="A990">
            <v>95552</v>
          </cell>
          <cell r="B990" t="e">
            <v>#N/A</v>
          </cell>
          <cell r="C990" t="e">
            <v>#N/A</v>
          </cell>
          <cell r="E990">
            <v>955</v>
          </cell>
          <cell r="F990">
            <v>52</v>
          </cell>
          <cell r="G990" t="str">
            <v>ACT.E INTS.DEVOLUCION IMP.TENENCIA LHE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S990">
            <v>0</v>
          </cell>
          <cell r="W990">
            <v>0</v>
          </cell>
          <cell r="X990">
            <v>0</v>
          </cell>
          <cell r="AA990">
            <v>0</v>
          </cell>
          <cell r="AB990">
            <v>0</v>
          </cell>
          <cell r="AE990">
            <v>955</v>
          </cell>
          <cell r="AF990">
            <v>52</v>
          </cell>
          <cell r="AG990" t="str">
            <v>ACT.E INTS.DEVOLUCION IMP.TENENCIA LHE</v>
          </cell>
          <cell r="AH990">
            <v>0</v>
          </cell>
          <cell r="AI990">
            <v>0</v>
          </cell>
        </row>
        <row r="991">
          <cell r="A991">
            <v>95553</v>
          </cell>
          <cell r="B991" t="e">
            <v>#N/A</v>
          </cell>
          <cell r="C991" t="e">
            <v>#N/A</v>
          </cell>
          <cell r="E991">
            <v>955</v>
          </cell>
          <cell r="F991">
            <v>53</v>
          </cell>
          <cell r="G991" t="str">
            <v>DEVOLUCION IMP.TENENCIA LHE REZAGO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S991">
            <v>0</v>
          </cell>
          <cell r="W991">
            <v>0</v>
          </cell>
          <cell r="X991">
            <v>0</v>
          </cell>
          <cell r="AA991">
            <v>0</v>
          </cell>
          <cell r="AB991">
            <v>0</v>
          </cell>
          <cell r="AE991">
            <v>955</v>
          </cell>
          <cell r="AF991">
            <v>53</v>
          </cell>
          <cell r="AG991" t="str">
            <v>DEVOLUCION IMP.TENENCIA LHE REZAGO</v>
          </cell>
          <cell r="AH991">
            <v>0</v>
          </cell>
          <cell r="AI991">
            <v>0</v>
          </cell>
        </row>
        <row r="992">
          <cell r="A992">
            <v>95554</v>
          </cell>
          <cell r="B992" t="e">
            <v>#N/A</v>
          </cell>
          <cell r="C992" t="e">
            <v>#N/A</v>
          </cell>
          <cell r="E992">
            <v>955</v>
          </cell>
          <cell r="F992">
            <v>54</v>
          </cell>
          <cell r="G992" t="str">
            <v>ACT.E INTS.DEV.IMP.TENENCIA LHE REZAGO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S992">
            <v>0</v>
          </cell>
          <cell r="W992">
            <v>0</v>
          </cell>
          <cell r="X992">
            <v>0</v>
          </cell>
          <cell r="AA992">
            <v>0</v>
          </cell>
          <cell r="AB992">
            <v>0</v>
          </cell>
          <cell r="AE992">
            <v>955</v>
          </cell>
          <cell r="AF992">
            <v>54</v>
          </cell>
          <cell r="AG992" t="str">
            <v>ACT.E INTS.DEV.IMP.TENENCIA LHE REZAGO</v>
          </cell>
          <cell r="AH992">
            <v>0</v>
          </cell>
          <cell r="AI992">
            <v>0</v>
          </cell>
        </row>
        <row r="993">
          <cell r="A993">
            <v>95555</v>
          </cell>
          <cell r="B993" t="e">
            <v>#N/A</v>
          </cell>
          <cell r="C993" t="e">
            <v>#N/A</v>
          </cell>
          <cell r="E993">
            <v>955</v>
          </cell>
          <cell r="F993">
            <v>55</v>
          </cell>
          <cell r="G993" t="str">
            <v>APOYO TENENCIA LHE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S993">
            <v>0</v>
          </cell>
          <cell r="W993">
            <v>0</v>
          </cell>
          <cell r="X993">
            <v>0</v>
          </cell>
          <cell r="AA993">
            <v>0</v>
          </cell>
          <cell r="AB993">
            <v>0</v>
          </cell>
          <cell r="AE993">
            <v>955</v>
          </cell>
          <cell r="AF993">
            <v>55</v>
          </cell>
          <cell r="AG993" t="str">
            <v>APOYO TENENCIA LHE</v>
          </cell>
          <cell r="AH993">
            <v>0</v>
          </cell>
          <cell r="AI993">
            <v>0</v>
          </cell>
        </row>
        <row r="994">
          <cell r="A994">
            <v>95565</v>
          </cell>
          <cell r="B994" t="e">
            <v>#N/A</v>
          </cell>
          <cell r="C994" t="e">
            <v>#N/A</v>
          </cell>
          <cell r="E994">
            <v>955</v>
          </cell>
          <cell r="F994">
            <v>65</v>
          </cell>
          <cell r="G994" t="str">
            <v>SUBSIDIO IMP.SOBRE TENENCIA LHE POR ROBO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S994">
            <v>0</v>
          </cell>
          <cell r="W994">
            <v>0</v>
          </cell>
          <cell r="X994">
            <v>0</v>
          </cell>
          <cell r="AA994">
            <v>0</v>
          </cell>
          <cell r="AB994">
            <v>0</v>
          </cell>
          <cell r="AE994">
            <v>955</v>
          </cell>
          <cell r="AF994">
            <v>65</v>
          </cell>
          <cell r="AG994" t="str">
            <v>SUBSIDIO IMP.SOBRE TENENCIA LHE POR ROBO</v>
          </cell>
          <cell r="AH994">
            <v>0</v>
          </cell>
          <cell r="AI994">
            <v>0</v>
          </cell>
        </row>
        <row r="995">
          <cell r="A995">
            <v>95566</v>
          </cell>
          <cell r="B995" t="e">
            <v>#N/A</v>
          </cell>
          <cell r="C995" t="e">
            <v>#N/A</v>
          </cell>
          <cell r="E995">
            <v>955</v>
          </cell>
          <cell r="F995">
            <v>66</v>
          </cell>
          <cell r="G995" t="str">
            <v>SUBSIDIO TENENCIA LHE POR PERDIDA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S995">
            <v>0</v>
          </cell>
          <cell r="W995">
            <v>0</v>
          </cell>
          <cell r="X995">
            <v>0</v>
          </cell>
          <cell r="AA995">
            <v>0</v>
          </cell>
          <cell r="AB995">
            <v>0</v>
          </cell>
          <cell r="AE995">
            <v>955</v>
          </cell>
          <cell r="AF995">
            <v>66</v>
          </cell>
          <cell r="AG995" t="str">
            <v>SUBSIDIO TENENCIA LHE POR PERDIDA</v>
          </cell>
          <cell r="AH995">
            <v>0</v>
          </cell>
          <cell r="AI995">
            <v>0</v>
          </cell>
        </row>
        <row r="996">
          <cell r="A996">
            <v>99999</v>
          </cell>
          <cell r="B996" t="e">
            <v>#N/A</v>
          </cell>
          <cell r="C996" t="e">
            <v>#N/A</v>
          </cell>
          <cell r="D996">
            <v>99999</v>
          </cell>
          <cell r="G996" t="str">
            <v>TOTAL DEUDORES</v>
          </cell>
          <cell r="H996">
            <v>687031.03</v>
          </cell>
          <cell r="I996">
            <v>381166.16</v>
          </cell>
          <cell r="J996">
            <v>-1068197.19</v>
          </cell>
          <cell r="K996">
            <v>0</v>
          </cell>
          <cell r="L996">
            <v>1631435.27</v>
          </cell>
          <cell r="M996">
            <v>-1631435.27</v>
          </cell>
          <cell r="N996">
            <v>0</v>
          </cell>
          <cell r="O996">
            <v>0</v>
          </cell>
          <cell r="P996">
            <v>0</v>
          </cell>
          <cell r="Q996">
            <v>471180.73</v>
          </cell>
          <cell r="S996">
            <v>471180.73</v>
          </cell>
          <cell r="W996">
            <v>0</v>
          </cell>
          <cell r="X996">
            <v>471180.73</v>
          </cell>
          <cell r="AA996">
            <v>0</v>
          </cell>
          <cell r="AB996">
            <v>471180.73</v>
          </cell>
          <cell r="AE996">
            <v>0</v>
          </cell>
          <cell r="AF996">
            <v>0</v>
          </cell>
          <cell r="AG996" t="str">
            <v>TOTAL DEUDORES</v>
          </cell>
          <cell r="AH996">
            <v>471180.73</v>
          </cell>
          <cell r="AI996">
            <v>471180.73</v>
          </cell>
        </row>
        <row r="997">
          <cell r="B997" t="e">
            <v>#N/A</v>
          </cell>
          <cell r="C997" t="e">
            <v>#N/A</v>
          </cell>
          <cell r="G997" t="str">
            <v>TOTAL NO PRESUPUESTAL</v>
          </cell>
          <cell r="H997">
            <v>1500687031.03</v>
          </cell>
          <cell r="I997">
            <v>-160372840.97</v>
          </cell>
          <cell r="J997">
            <v>-170314190.06</v>
          </cell>
          <cell r="K997">
            <v>1170000000</v>
          </cell>
          <cell r="L997">
            <v>-163368564.72999999</v>
          </cell>
          <cell r="M997">
            <v>-166631435.27000001</v>
          </cell>
          <cell r="N997">
            <v>-165000000</v>
          </cell>
          <cell r="O997">
            <v>-495000000</v>
          </cell>
          <cell r="P997">
            <v>-165000000</v>
          </cell>
          <cell r="Q997">
            <v>-521424768.01999998</v>
          </cell>
          <cell r="S997">
            <v>-686424768.01999998</v>
          </cell>
          <cell r="W997">
            <v>0</v>
          </cell>
          <cell r="X997">
            <v>-11424768.019999981</v>
          </cell>
          <cell r="AA997">
            <v>1.862645149230957E-8</v>
          </cell>
          <cell r="AB997">
            <v>-11424768.02</v>
          </cell>
          <cell r="AE997">
            <v>0</v>
          </cell>
          <cell r="AF997">
            <v>0</v>
          </cell>
          <cell r="AG997" t="str">
            <v>TOTAL NO PRESUPUESTAL</v>
          </cell>
          <cell r="AH997">
            <v>-521424768.01999998</v>
          </cell>
          <cell r="AI997">
            <v>-11424768.02</v>
          </cell>
        </row>
        <row r="998">
          <cell r="B998" t="e">
            <v>#N/A</v>
          </cell>
          <cell r="C998" t="e">
            <v>#N/A</v>
          </cell>
          <cell r="G998" t="str">
            <v>TOTAL GENERAL</v>
          </cell>
          <cell r="H998">
            <v>8530059399.6599998</v>
          </cell>
          <cell r="I998">
            <v>4859511220.0900002</v>
          </cell>
          <cell r="J998">
            <v>6105304667.5799999</v>
          </cell>
          <cell r="K998">
            <v>19494875287.330002</v>
          </cell>
          <cell r="L998">
            <v>4497441580.8500004</v>
          </cell>
          <cell r="M998">
            <v>5464515993.1199999</v>
          </cell>
          <cell r="N998">
            <v>6082086151.1700001</v>
          </cell>
          <cell r="O998">
            <v>16044043725.140001</v>
          </cell>
          <cell r="P998">
            <v>5552699268.25</v>
          </cell>
          <cell r="Q998">
            <v>5577167861.25</v>
          </cell>
          <cell r="S998">
            <v>11129867129.5</v>
          </cell>
          <cell r="W998">
            <v>0</v>
          </cell>
          <cell r="X998">
            <v>46668786141.970001</v>
          </cell>
          <cell r="AA998">
            <v>0</v>
          </cell>
          <cell r="AB998">
            <v>46668786141.970001</v>
          </cell>
          <cell r="AE998">
            <v>0</v>
          </cell>
          <cell r="AF998">
            <v>0</v>
          </cell>
          <cell r="AG998" t="str">
            <v>TOTAL GENERAL</v>
          </cell>
          <cell r="AH998">
            <v>5577167861.25</v>
          </cell>
          <cell r="AI998">
            <v>46668786141.970001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reformato 2019"/>
      <sheetName val="CONAC-2018"/>
      <sheetName val="LDF-Formato 7c"/>
      <sheetName val="LDF-Formato 7a"/>
      <sheetName val="Presup 2018"/>
      <sheetName val="Comparativo 18-19"/>
      <sheetName val="GraficosPresentación"/>
      <sheetName val="Ingresos 2018"/>
      <sheetName val="CP17"/>
      <sheetName val="3Trim18"/>
      <sheetName val="Ingresos 2017"/>
      <sheetName val="PRF-CRI"/>
      <sheetName val="Comparativo 17-18"/>
      <sheetName val="Pendientes"/>
      <sheetName val="Var%"/>
      <sheetName val="Supuestos"/>
      <sheetName val="R28-Nacional"/>
      <sheetName val="R28-Edo-Mpio"/>
      <sheetName val="EstimEstado"/>
      <sheetName val="R28-Mpio"/>
      <sheetName val="R33-Mpio"/>
      <sheetName val="PartEdo 2019"/>
      <sheetName val="FDESC"/>
      <sheetName val="FDM "/>
      <sheetName val="Ultra"/>
      <sheetName val="FSEG"/>
      <sheetName val="Proyección Ingresos Allende 2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L. LLegadas"/>
      <sheetName val="SumP"/>
      <sheetName val="SumA"/>
      <sheetName val="FORMATO 002"/>
      <sheetName val="Formato 001"/>
      <sheetName val="FORMATO 002 (2)"/>
      <sheetName val="datos predial"/>
      <sheetName val="FORMATO 002 (3)"/>
      <sheetName val="FORMATO 009 (3)"/>
      <sheetName val="FORMATO 009 (2)"/>
      <sheetName val="FORMATO 003"/>
      <sheetName val="FORMATO 004"/>
      <sheetName val="FORMATO 004 (2)"/>
      <sheetName val="FORMATO 005"/>
      <sheetName val="FORMATO 006"/>
      <sheetName val="FORMATO 007"/>
      <sheetName val="FORMATO 009"/>
      <sheetName val="FORMATO 008"/>
      <sheetName val="datos agua"/>
      <sheetName val="FORMATO 010"/>
      <sheetName val="FORMATO 011"/>
      <sheetName val="FORMATO 011 (2)"/>
      <sheetName val="FORMATO 012"/>
      <sheetName val="FORMATO 013"/>
      <sheetName val="FORMATO 014"/>
      <sheetName val="Compendio de nomb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C2" t="str">
            <v>Aguascalientes</v>
          </cell>
        </row>
        <row r="3">
          <cell r="C3" t="str">
            <v>Baja California</v>
          </cell>
        </row>
        <row r="4">
          <cell r="C4" t="str">
            <v>Baja California Sur</v>
          </cell>
        </row>
        <row r="5">
          <cell r="C5" t="str">
            <v>Campeche</v>
          </cell>
        </row>
        <row r="6">
          <cell r="C6" t="str">
            <v>Chiapas</v>
          </cell>
        </row>
        <row r="7">
          <cell r="C7" t="str">
            <v>Chihuahua</v>
          </cell>
        </row>
        <row r="8">
          <cell r="C8" t="str">
            <v>Ciudad de México</v>
          </cell>
        </row>
        <row r="9">
          <cell r="C9" t="str">
            <v>Coahuila de Zaragoza</v>
          </cell>
        </row>
        <row r="10">
          <cell r="C10" t="str">
            <v>Colima</v>
          </cell>
        </row>
        <row r="11">
          <cell r="C11" t="str">
            <v>Durango</v>
          </cell>
        </row>
        <row r="12">
          <cell r="C12" t="str">
            <v>Guanajuato</v>
          </cell>
        </row>
        <row r="13">
          <cell r="C13" t="str">
            <v>Guerrero</v>
          </cell>
        </row>
        <row r="14">
          <cell r="C14" t="str">
            <v>Hidalgo</v>
          </cell>
        </row>
        <row r="15">
          <cell r="C15" t="str">
            <v>Jalisco</v>
          </cell>
        </row>
        <row r="16">
          <cell r="C16" t="str">
            <v>México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DO. INGRESOS POR CONCEPTO ORIG"/>
      <sheetName val="(INFORMATICA)"/>
    </sheetNames>
    <sheetDataSet>
      <sheetData sheetId="0"/>
      <sheetData sheetId="1">
        <row r="1">
          <cell r="A1" t="str">
            <v>Gobierno del Estado de Nuevo León</v>
          </cell>
        </row>
        <row r="2">
          <cell r="A2" t="str">
            <v>Secretaría de Finanzas y Tesorería General del Estado</v>
          </cell>
        </row>
        <row r="3">
          <cell r="A3" t="str">
            <v>Subsecretaría de Egresos</v>
          </cell>
        </row>
        <row r="4">
          <cell r="A4" t="str">
            <v>Dirección de Contabilidad y Cuenta Pública</v>
          </cell>
        </row>
        <row r="5">
          <cell r="A5" t="str">
            <v>Estado de Ingresos del 1o. de Enero al 31 de Julio del 2006</v>
          </cell>
        </row>
        <row r="7">
          <cell r="A7" t="str">
            <v>Cifras en pesos</v>
          </cell>
        </row>
        <row r="8">
          <cell r="A8" t="str">
            <v xml:space="preserve">Numero </v>
          </cell>
          <cell r="C8" t="str">
            <v>Recaudación</v>
          </cell>
        </row>
        <row r="9">
          <cell r="A9" t="str">
            <v>de Cuenta</v>
          </cell>
          <cell r="B9" t="str">
            <v>Concepto</v>
          </cell>
          <cell r="C9" t="str">
            <v>Mensual</v>
          </cell>
          <cell r="D9" t="str">
            <v>Acumulada</v>
          </cell>
        </row>
        <row r="11">
          <cell r="B11" t="str">
            <v>I  M  P  U  E  S  T  O  S</v>
          </cell>
        </row>
        <row r="13">
          <cell r="B13" t="str">
            <v>IMPUESTO SOBRE NOMINAS</v>
          </cell>
          <cell r="C13" t="str">
            <v xml:space="preserve"> </v>
          </cell>
        </row>
        <row r="15">
          <cell r="A15">
            <v>12500</v>
          </cell>
          <cell r="B15" t="str">
            <v>S O B R E   N O M I N A S</v>
          </cell>
          <cell r="C15">
            <v>148394406.55000001</v>
          </cell>
          <cell r="D15">
            <v>1114849856.0699999</v>
          </cell>
        </row>
        <row r="16">
          <cell r="A16">
            <v>12501</v>
          </cell>
          <cell r="B16" t="str">
            <v>CONVENIOS DE NOMINAS</v>
          </cell>
          <cell r="C16">
            <v>0</v>
          </cell>
          <cell r="D16">
            <v>79628.17</v>
          </cell>
        </row>
        <row r="17">
          <cell r="A17">
            <v>12502</v>
          </cell>
          <cell r="B17" t="str">
            <v>I.S.N. ACTOS DE FISCALIZACION</v>
          </cell>
          <cell r="C17">
            <v>158846.57999999999</v>
          </cell>
          <cell r="D17">
            <v>1783729.33</v>
          </cell>
        </row>
        <row r="18">
          <cell r="A18">
            <v>12503</v>
          </cell>
          <cell r="B18" t="str">
            <v>ACTUALIZACION DE ISN ACTOS FISCALIZACION</v>
          </cell>
          <cell r="C18">
            <v>12886</v>
          </cell>
          <cell r="D18">
            <v>100635.76</v>
          </cell>
        </row>
        <row r="19">
          <cell r="A19">
            <v>12504</v>
          </cell>
          <cell r="B19" t="str">
            <v>ACTUALIZACION DE I.S.N.</v>
          </cell>
          <cell r="C19">
            <v>118205.33</v>
          </cell>
          <cell r="D19">
            <v>686072.66</v>
          </cell>
        </row>
        <row r="20">
          <cell r="A20">
            <v>13001</v>
          </cell>
          <cell r="B20" t="str">
            <v>DEV.IMPTO.SOBRE NOMINA</v>
          </cell>
          <cell r="C20">
            <v>0</v>
          </cell>
          <cell r="D20">
            <v>-1373.97</v>
          </cell>
        </row>
        <row r="21">
          <cell r="A21">
            <v>13004</v>
          </cell>
          <cell r="B21" t="str">
            <v>ACT.E INTS.POR DEV.IMP.S/NOMINA</v>
          </cell>
          <cell r="C21">
            <v>0</v>
          </cell>
          <cell r="D21">
            <v>-216.35</v>
          </cell>
        </row>
        <row r="23">
          <cell r="A23" t="str">
            <v>SOBRE NÓMINAS</v>
          </cell>
          <cell r="B23" t="str">
            <v>TOTAL IMPUESTO SOBRE NOMINAS</v>
          </cell>
          <cell r="C23">
            <v>148684344.46000004</v>
          </cell>
          <cell r="D23">
            <v>1117498331.6700001</v>
          </cell>
        </row>
        <row r="25">
          <cell r="B25" t="str">
            <v>IMPUESTO SOBRE HOSPEDAJE</v>
          </cell>
        </row>
        <row r="26">
          <cell r="C26" t="str">
            <v xml:space="preserve"> </v>
          </cell>
        </row>
        <row r="27">
          <cell r="A27">
            <v>12600</v>
          </cell>
          <cell r="B27" t="str">
            <v>IMPUESTO SOBRE HOSPEDAJE</v>
          </cell>
          <cell r="C27">
            <v>2705333.82</v>
          </cell>
          <cell r="D27">
            <v>18896850.920000002</v>
          </cell>
        </row>
        <row r="28">
          <cell r="A28">
            <v>12603</v>
          </cell>
          <cell r="B28" t="str">
            <v>ACTUALIZACION IMP.SOBRE HOSPEDAJE</v>
          </cell>
          <cell r="C28">
            <v>132.41</v>
          </cell>
          <cell r="D28">
            <v>3522.9</v>
          </cell>
        </row>
        <row r="30">
          <cell r="A30" t="str">
            <v>SOBRE HOSPEDAJE</v>
          </cell>
          <cell r="B30" t="str">
            <v>TOTAL IMPUESTO SOBRE HOSPEDAJE</v>
          </cell>
          <cell r="C30">
            <v>2705466.23</v>
          </cell>
          <cell r="D30">
            <v>18900373.82</v>
          </cell>
        </row>
        <row r="32">
          <cell r="B32" t="str">
            <v>IMPUESTO POR OBTENCION DE PREMIOS</v>
          </cell>
        </row>
        <row r="34">
          <cell r="A34">
            <v>12700</v>
          </cell>
          <cell r="B34" t="str">
            <v>IMPUESTO POR OBTENCION DE PREMIOS</v>
          </cell>
          <cell r="C34">
            <v>2492998.09</v>
          </cell>
          <cell r="D34">
            <v>9662222.9000000004</v>
          </cell>
        </row>
        <row r="36">
          <cell r="A36" t="str">
            <v>POR OBTENCIÓN DE PREMIOS</v>
          </cell>
          <cell r="B36" t="str">
            <v>TOTAL IMPUESTO POR OBTENCION DE PREMIOS</v>
          </cell>
          <cell r="C36">
            <v>2492998.09</v>
          </cell>
          <cell r="D36">
            <v>9662222.9000000004</v>
          </cell>
        </row>
        <row r="38">
          <cell r="B38" t="str">
            <v xml:space="preserve">IMPUESTO SOBRE TRANSMISION DE PROPIEDAD DE VEHICULOS AUTOMOTORES USADOS </v>
          </cell>
        </row>
        <row r="40">
          <cell r="A40">
            <v>12900</v>
          </cell>
          <cell r="B40" t="str">
            <v>IMP.SOBRE TRANS.DE PROP.DE VEH.AUT.USADO</v>
          </cell>
          <cell r="C40">
            <v>12771062.25</v>
          </cell>
          <cell r="D40">
            <v>106896863.73</v>
          </cell>
        </row>
        <row r="41">
          <cell r="A41">
            <v>12901</v>
          </cell>
          <cell r="B41" t="str">
            <v>IMP.DE TRANSM.POR REQUERIMIENTO</v>
          </cell>
          <cell r="C41">
            <v>0</v>
          </cell>
          <cell r="D41">
            <v>1047.48</v>
          </cell>
        </row>
        <row r="42">
          <cell r="A42">
            <v>13005</v>
          </cell>
          <cell r="B42" t="str">
            <v>ACT.E INTS.POR DEV.IMP.S/TRANS.VEH.USADO</v>
          </cell>
          <cell r="C42">
            <v>0</v>
          </cell>
          <cell r="D42">
            <v>-369.6</v>
          </cell>
        </row>
        <row r="43">
          <cell r="A43">
            <v>13010</v>
          </cell>
          <cell r="B43" t="str">
            <v>DEV.IMP.S/TRANS.PROP.VEH.USADOS</v>
          </cell>
          <cell r="C43">
            <v>0</v>
          </cell>
          <cell r="D43">
            <v>-34170.800000000003</v>
          </cell>
        </row>
        <row r="45">
          <cell r="A45" t="str">
            <v>SOBRE TRANSMISIÓN DE PROPIEDAD DE VEHÍCULOS AUTOMOTORES USADOS</v>
          </cell>
          <cell r="B45" t="str">
            <v xml:space="preserve">TOTAL IMPUESTO SOBRE TRANSMISION DE PROPIEDAD DE VEHICULOS AUTOMOTORES USADOS </v>
          </cell>
          <cell r="C45">
            <v>12771062.25</v>
          </cell>
          <cell r="D45">
            <v>106863370.81000002</v>
          </cell>
        </row>
        <row r="47">
          <cell r="B47" t="str">
            <v>TOTAL IMPUESTOS</v>
          </cell>
          <cell r="C47">
            <v>166653871.03000003</v>
          </cell>
          <cell r="D47">
            <v>1252924299.2</v>
          </cell>
        </row>
        <row r="49">
          <cell r="B49" t="str">
            <v>D  E  R  E  C  H  O  S</v>
          </cell>
        </row>
        <row r="51">
          <cell r="B51" t="str">
            <v>SECRETARIA DE EDUCACION</v>
          </cell>
        </row>
        <row r="53">
          <cell r="A53">
            <v>20201</v>
          </cell>
          <cell r="B53" t="str">
            <v>SERVICIOS DE CERTIFICACION DE FIRMAS</v>
          </cell>
          <cell r="C53">
            <v>24910</v>
          </cell>
          <cell r="D53">
            <v>33488</v>
          </cell>
        </row>
        <row r="54">
          <cell r="A54">
            <v>20202</v>
          </cell>
          <cell r="B54" t="str">
            <v>EXPEDICION DE CERTIFICADOS DE PRIMARIA</v>
          </cell>
          <cell r="C54">
            <v>18384</v>
          </cell>
          <cell r="D54">
            <v>89544</v>
          </cell>
        </row>
        <row r="55">
          <cell r="A55">
            <v>20203</v>
          </cell>
          <cell r="B55" t="str">
            <v>EXPEDICION DE CERTIFICADOS DE SECUNDARIA</v>
          </cell>
          <cell r="C55">
            <v>32970</v>
          </cell>
          <cell r="D55">
            <v>191102.64</v>
          </cell>
        </row>
        <row r="56">
          <cell r="A56">
            <v>20204</v>
          </cell>
          <cell r="B56" t="str">
            <v>EXPEDICION DE OTROS CERTIFICADOS</v>
          </cell>
          <cell r="C56">
            <v>27773</v>
          </cell>
          <cell r="D56">
            <v>44080</v>
          </cell>
        </row>
        <row r="57">
          <cell r="A57">
            <v>20205</v>
          </cell>
          <cell r="B57" t="str">
            <v>LEGALIZACION DE CERTIFICADOS Y TITULOS</v>
          </cell>
          <cell r="C57">
            <v>1062358.5</v>
          </cell>
          <cell r="D57">
            <v>5589058.5</v>
          </cell>
        </row>
        <row r="58">
          <cell r="A58">
            <v>20207</v>
          </cell>
          <cell r="B58" t="str">
            <v>OTROS SERVICIOS DE EDUCACION</v>
          </cell>
          <cell r="C58">
            <v>98699</v>
          </cell>
          <cell r="D58">
            <v>650293</v>
          </cell>
        </row>
        <row r="59">
          <cell r="A59">
            <v>20208</v>
          </cell>
          <cell r="B59" t="str">
            <v>SUBSIDIOS SERVICIOS DE EDUCACION</v>
          </cell>
          <cell r="C59">
            <v>-30616</v>
          </cell>
          <cell r="D59">
            <v>-272449</v>
          </cell>
        </row>
        <row r="61">
          <cell r="A61" t="str">
            <v>SERVICIOS PRESTADOS POR LA SECRETARÍA DE EDUCACIÓN</v>
          </cell>
          <cell r="B61" t="str">
            <v>TOTAL SERVICIOS PRESTADOS POR LA SECRETARIA DE EDUCACION</v>
          </cell>
          <cell r="C61">
            <v>1234478.5</v>
          </cell>
          <cell r="D61">
            <v>6325117.1399999997</v>
          </cell>
        </row>
        <row r="63">
          <cell r="B63" t="str">
            <v>SECRETARIA DE SEGURIDAD PUBLICA</v>
          </cell>
        </row>
        <row r="65">
          <cell r="A65">
            <v>20300</v>
          </cell>
          <cell r="B65" t="str">
            <v>SERVICIOS DE VIGILANCIA</v>
          </cell>
          <cell r="C65">
            <v>87927.27</v>
          </cell>
          <cell r="D65">
            <v>876262.61</v>
          </cell>
        </row>
        <row r="67">
          <cell r="A67" t="str">
            <v>POR SERVICIOS PRESTADOS POR DIVERSAS DEPENDENCIAS</v>
          </cell>
          <cell r="B67" t="str">
            <v>TOTAL SERVICIOS PRESTADOS POR SECRETARIA DE SEGURIDAD PUBLICA</v>
          </cell>
          <cell r="C67">
            <v>87927.27</v>
          </cell>
          <cell r="D67">
            <v>876262.61</v>
          </cell>
        </row>
        <row r="69">
          <cell r="B69" t="str">
            <v>SECRETARIA DE FINANZAS Y TESORERIA GENERAL DEL ESTADO</v>
          </cell>
        </row>
        <row r="71">
          <cell r="B71" t="str">
            <v xml:space="preserve">SERVICIOS CATASTRALES </v>
          </cell>
        </row>
        <row r="73">
          <cell r="A73">
            <v>20410</v>
          </cell>
          <cell r="B73" t="str">
            <v>CAMBIO DE PROYECTO DE CONSTRUCCION</v>
          </cell>
          <cell r="C73">
            <v>1416</v>
          </cell>
          <cell r="D73">
            <v>34426</v>
          </cell>
        </row>
        <row r="74">
          <cell r="A74">
            <v>20411</v>
          </cell>
          <cell r="B74" t="str">
            <v>INFORMATIVO DE VALOR CATASTRAL</v>
          </cell>
          <cell r="C74">
            <v>1449748</v>
          </cell>
          <cell r="D74">
            <v>9602303</v>
          </cell>
        </row>
        <row r="75">
          <cell r="A75">
            <v>20412</v>
          </cell>
          <cell r="B75" t="str">
            <v>AVALUO DE LA SEDUE</v>
          </cell>
          <cell r="C75">
            <v>5546</v>
          </cell>
          <cell r="D75">
            <v>40120</v>
          </cell>
        </row>
        <row r="76">
          <cell r="A76">
            <v>20413</v>
          </cell>
          <cell r="B76" t="str">
            <v>AVALUO CATASTRAL</v>
          </cell>
          <cell r="C76">
            <v>49585</v>
          </cell>
          <cell r="D76">
            <v>378996</v>
          </cell>
        </row>
        <row r="77">
          <cell r="A77">
            <v>20414</v>
          </cell>
          <cell r="B77" t="str">
            <v>CERTIFICACION DE NO INSCRIPCION CATASTRA</v>
          </cell>
          <cell r="C77">
            <v>7992</v>
          </cell>
          <cell r="D77">
            <v>84792</v>
          </cell>
        </row>
        <row r="78">
          <cell r="A78">
            <v>20415</v>
          </cell>
          <cell r="B78" t="str">
            <v>CERTIFICACIONES</v>
          </cell>
          <cell r="C78">
            <v>3196</v>
          </cell>
          <cell r="D78">
            <v>33273</v>
          </cell>
        </row>
        <row r="79">
          <cell r="A79">
            <v>20416</v>
          </cell>
          <cell r="B79" t="str">
            <v>ACLARACIONES</v>
          </cell>
          <cell r="C79">
            <v>2397</v>
          </cell>
          <cell r="D79">
            <v>17343</v>
          </cell>
        </row>
        <row r="80">
          <cell r="A80">
            <v>20417</v>
          </cell>
          <cell r="B80" t="str">
            <v>INFORMACION Y UBICACION DE PREDIOS</v>
          </cell>
          <cell r="C80">
            <v>47</v>
          </cell>
          <cell r="D80">
            <v>1505</v>
          </cell>
        </row>
        <row r="81">
          <cell r="A81">
            <v>20418</v>
          </cell>
          <cell r="B81" t="str">
            <v>RECTIFICACIONES</v>
          </cell>
          <cell r="C81">
            <v>4136</v>
          </cell>
          <cell r="D81">
            <v>28764</v>
          </cell>
        </row>
        <row r="82">
          <cell r="A82">
            <v>20419</v>
          </cell>
          <cell r="B82" t="str">
            <v>PLANOS DE NUEVAS CONSTRUCCIONES</v>
          </cell>
          <cell r="C82">
            <v>2977578</v>
          </cell>
          <cell r="D82">
            <v>22954173.300000001</v>
          </cell>
        </row>
        <row r="83">
          <cell r="A83">
            <v>20420</v>
          </cell>
          <cell r="B83" t="str">
            <v>REGULARIZACION DE CONSTRUCCIONES</v>
          </cell>
          <cell r="C83">
            <v>472105</v>
          </cell>
          <cell r="D83">
            <v>4522217</v>
          </cell>
        </row>
        <row r="84">
          <cell r="A84">
            <v>20421</v>
          </cell>
          <cell r="B84" t="str">
            <v>PLANO DE FRACCIONAMIENTO</v>
          </cell>
          <cell r="C84">
            <v>404539</v>
          </cell>
          <cell r="D84">
            <v>2113477</v>
          </cell>
        </row>
        <row r="85">
          <cell r="A85">
            <v>20422</v>
          </cell>
          <cell r="B85" t="str">
            <v>SUBDIVISIONES Y FUSIONES</v>
          </cell>
          <cell r="C85">
            <v>29478</v>
          </cell>
          <cell r="D85">
            <v>165127</v>
          </cell>
        </row>
        <row r="86">
          <cell r="A86">
            <v>20423</v>
          </cell>
          <cell r="B86" t="str">
            <v>DESGLOSES</v>
          </cell>
          <cell r="C86">
            <v>2491</v>
          </cell>
          <cell r="D86">
            <v>9636</v>
          </cell>
        </row>
        <row r="87">
          <cell r="A87">
            <v>20424</v>
          </cell>
          <cell r="B87" t="str">
            <v>RELOTIFICACIONES</v>
          </cell>
          <cell r="C87">
            <v>660</v>
          </cell>
          <cell r="D87">
            <v>34189</v>
          </cell>
        </row>
        <row r="88">
          <cell r="A88">
            <v>20425</v>
          </cell>
          <cell r="B88" t="str">
            <v>RESELLOS</v>
          </cell>
          <cell r="C88">
            <v>2774</v>
          </cell>
          <cell r="D88">
            <v>67776</v>
          </cell>
        </row>
        <row r="89">
          <cell r="A89">
            <v>20426</v>
          </cell>
          <cell r="B89" t="str">
            <v>ALTAS</v>
          </cell>
          <cell r="C89">
            <v>11609</v>
          </cell>
          <cell r="D89">
            <v>50572</v>
          </cell>
        </row>
        <row r="90">
          <cell r="A90">
            <v>20427</v>
          </cell>
          <cell r="B90" t="str">
            <v>OTROS</v>
          </cell>
          <cell r="C90">
            <v>6911</v>
          </cell>
          <cell r="D90">
            <v>31359</v>
          </cell>
        </row>
        <row r="91">
          <cell r="A91">
            <v>20428</v>
          </cell>
          <cell r="B91" t="str">
            <v>CONDOMINIO</v>
          </cell>
          <cell r="C91">
            <v>7499</v>
          </cell>
          <cell r="D91">
            <v>48578</v>
          </cell>
        </row>
        <row r="92">
          <cell r="A92">
            <v>20429</v>
          </cell>
          <cell r="B92" t="str">
            <v>NUMERACION</v>
          </cell>
          <cell r="C92">
            <v>1652</v>
          </cell>
          <cell r="D92">
            <v>12744</v>
          </cell>
        </row>
        <row r="93">
          <cell r="A93">
            <v>20430</v>
          </cell>
          <cell r="B93" t="str">
            <v>BAJA DE CONSTRUCCION</v>
          </cell>
          <cell r="C93">
            <v>13066</v>
          </cell>
          <cell r="D93">
            <v>37208</v>
          </cell>
        </row>
        <row r="94">
          <cell r="A94">
            <v>20431</v>
          </cell>
          <cell r="B94" t="str">
            <v>COPIAS DE PLANOS</v>
          </cell>
          <cell r="C94">
            <v>44580</v>
          </cell>
          <cell r="D94">
            <v>318918</v>
          </cell>
        </row>
        <row r="95">
          <cell r="A95">
            <v>20461</v>
          </cell>
          <cell r="B95" t="str">
            <v>SUBSIDIOS INFORMATIVO DE VALOR CATASTRAL</v>
          </cell>
          <cell r="C95">
            <v>-506800</v>
          </cell>
          <cell r="D95">
            <v>-2977968</v>
          </cell>
        </row>
        <row r="96">
          <cell r="A96">
            <v>20463</v>
          </cell>
          <cell r="B96" t="str">
            <v>SUBSIDIOS AVALUO CATASTRAL</v>
          </cell>
          <cell r="C96">
            <v>-360</v>
          </cell>
          <cell r="D96">
            <v>-11205</v>
          </cell>
        </row>
        <row r="97">
          <cell r="A97">
            <v>20465</v>
          </cell>
          <cell r="B97" t="str">
            <v>SUBSIDIOS CERTIFICACIONES</v>
          </cell>
          <cell r="C97">
            <v>-89</v>
          </cell>
          <cell r="D97">
            <v>-89</v>
          </cell>
        </row>
        <row r="98">
          <cell r="A98">
            <v>20468</v>
          </cell>
          <cell r="B98" t="str">
            <v>SUBSIDIOS RECTIFICACIONES</v>
          </cell>
          <cell r="C98">
            <v>0</v>
          </cell>
          <cell r="D98">
            <v>-360</v>
          </cell>
        </row>
        <row r="99">
          <cell r="A99">
            <v>20469</v>
          </cell>
          <cell r="B99" t="str">
            <v>SUBSIDIOS PLANOS DE NUEVAS CONSTRUCC</v>
          </cell>
          <cell r="C99">
            <v>-298476</v>
          </cell>
          <cell r="D99">
            <v>-1691716</v>
          </cell>
        </row>
        <row r="100">
          <cell r="A100">
            <v>20470</v>
          </cell>
          <cell r="B100" t="str">
            <v>SUBSIDIOS REGULARIZACION DE CONSTRUCC</v>
          </cell>
          <cell r="C100">
            <v>-824</v>
          </cell>
          <cell r="D100">
            <v>-2702</v>
          </cell>
        </row>
        <row r="101">
          <cell r="A101">
            <v>20471</v>
          </cell>
          <cell r="B101" t="str">
            <v>SUBSIDIOS PLANO DE FRACCIONAMIENTO</v>
          </cell>
          <cell r="C101">
            <v>-15278</v>
          </cell>
          <cell r="D101">
            <v>-391389</v>
          </cell>
        </row>
        <row r="102">
          <cell r="A102">
            <v>20472</v>
          </cell>
          <cell r="B102" t="str">
            <v>SUBSIDIOS SUBDIVISIONES Y FUSIONES</v>
          </cell>
          <cell r="C102">
            <v>-581</v>
          </cell>
          <cell r="D102">
            <v>-1518</v>
          </cell>
        </row>
        <row r="103">
          <cell r="A103">
            <v>20473</v>
          </cell>
          <cell r="B103" t="str">
            <v>SUBSIDIOS DESGLOSES</v>
          </cell>
          <cell r="C103">
            <v>0</v>
          </cell>
          <cell r="D103">
            <v>-1</v>
          </cell>
        </row>
        <row r="104">
          <cell r="A104">
            <v>20474</v>
          </cell>
          <cell r="B104" t="str">
            <v>SUBSIDIOS RELOTIFICACIONES</v>
          </cell>
          <cell r="C104">
            <v>-89</v>
          </cell>
          <cell r="D104">
            <v>-9989</v>
          </cell>
        </row>
        <row r="105">
          <cell r="A105">
            <v>20476</v>
          </cell>
          <cell r="B105" t="str">
            <v>SUBSIDIOS ALTAS</v>
          </cell>
          <cell r="C105">
            <v>0</v>
          </cell>
          <cell r="D105">
            <v>-404</v>
          </cell>
        </row>
        <row r="106">
          <cell r="A106">
            <v>20477</v>
          </cell>
          <cell r="B106" t="str">
            <v>SUBSIDIOS OTROS</v>
          </cell>
          <cell r="C106">
            <v>-3662</v>
          </cell>
          <cell r="D106">
            <v>-8792</v>
          </cell>
        </row>
        <row r="107">
          <cell r="A107">
            <v>20478</v>
          </cell>
          <cell r="B107" t="str">
            <v>SUBSIDIOS CONDOMINIO</v>
          </cell>
          <cell r="C107">
            <v>-180</v>
          </cell>
          <cell r="D107">
            <v>-180</v>
          </cell>
        </row>
        <row r="108">
          <cell r="A108">
            <v>20479</v>
          </cell>
          <cell r="B108" t="str">
            <v>SUBSIDIOS NUMERACION</v>
          </cell>
          <cell r="C108">
            <v>0</v>
          </cell>
          <cell r="D108">
            <v>-2464</v>
          </cell>
        </row>
        <row r="109">
          <cell r="A109">
            <v>20481</v>
          </cell>
          <cell r="B109" t="str">
            <v>SUBSIDIOS COPIAS DE PLANOS</v>
          </cell>
          <cell r="C109">
            <v>-2990</v>
          </cell>
          <cell r="D109">
            <v>-11358</v>
          </cell>
        </row>
        <row r="111">
          <cell r="B111" t="str">
            <v xml:space="preserve">TOTAL SERVICIOS CATASTRALES </v>
          </cell>
          <cell r="C111">
            <v>4669676</v>
          </cell>
          <cell r="D111">
            <v>35477361.299999997</v>
          </cell>
        </row>
        <row r="113">
          <cell r="B113" t="str">
            <v>SERVICIOS DE CONTROL VEHICULAR</v>
          </cell>
        </row>
        <row r="115">
          <cell r="A115">
            <v>23001</v>
          </cell>
          <cell r="B115" t="str">
            <v>EXPEDICION O REFRENDO DE LA CONCESION</v>
          </cell>
          <cell r="C115">
            <v>0</v>
          </cell>
          <cell r="D115">
            <v>472</v>
          </cell>
        </row>
        <row r="116">
          <cell r="A116">
            <v>23002</v>
          </cell>
          <cell r="B116" t="str">
            <v>TRAMITE DE CESION DE DER.DE LA CONCESION</v>
          </cell>
          <cell r="C116">
            <v>326583</v>
          </cell>
          <cell r="D116">
            <v>2012553</v>
          </cell>
        </row>
        <row r="117">
          <cell r="A117">
            <v>23004</v>
          </cell>
          <cell r="B117" t="str">
            <v>CAMBIO DE VEHICULO OBJ.DE LA CONCESION</v>
          </cell>
          <cell r="C117">
            <v>111392</v>
          </cell>
          <cell r="D117">
            <v>1082059</v>
          </cell>
        </row>
        <row r="118">
          <cell r="A118">
            <v>27903</v>
          </cell>
          <cell r="B118" t="str">
            <v>DEV. CONTROL VEHICULAR</v>
          </cell>
          <cell r="C118">
            <v>0</v>
          </cell>
          <cell r="D118">
            <v>-29307</v>
          </cell>
        </row>
        <row r="120">
          <cell r="B120" t="str">
            <v>TOTAL SERVICIOS DE CONTROL VEHICULAR</v>
          </cell>
          <cell r="C120">
            <v>437975</v>
          </cell>
          <cell r="D120">
            <v>3065777</v>
          </cell>
        </row>
        <row r="122">
          <cell r="A122" t="str">
            <v>SERVICIOS PRESTADOS POR LA SECRETARÍA DE FINANZAS Y TESORERÍA GENERAL DEL ESTADO</v>
          </cell>
          <cell r="B122" t="str">
            <v>TOTAL SERVICIOS PRESTADOS POR LA SECRETARIA DE FINANZAS Y TESORERIA GENERAL DEL ESTADO</v>
          </cell>
          <cell r="C122">
            <v>5107651</v>
          </cell>
          <cell r="D122">
            <v>38543138.299999997</v>
          </cell>
        </row>
        <row r="124">
          <cell r="B124" t="str">
            <v>SECRETARIA DE DESARROLLO URBANO Y OBRAS PUBLICAS</v>
          </cell>
        </row>
        <row r="126">
          <cell r="B126" t="str">
            <v>INCORPORACION DE REDES DE AGUA</v>
          </cell>
        </row>
        <row r="128">
          <cell r="A128">
            <v>20600</v>
          </cell>
          <cell r="B128" t="str">
            <v>INCORPORACION DE REDES DE AGUA Y DRENAJE</v>
          </cell>
          <cell r="C128">
            <v>1988810.23</v>
          </cell>
          <cell r="D128">
            <v>8125134.3499999996</v>
          </cell>
        </row>
        <row r="129">
          <cell r="A129">
            <v>20606</v>
          </cell>
          <cell r="B129" t="str">
            <v>SUBSIDIO INCORP REDES DE AGUA Y DRENAJE</v>
          </cell>
          <cell r="C129">
            <v>0</v>
          </cell>
          <cell r="D129">
            <v>495</v>
          </cell>
        </row>
        <row r="131">
          <cell r="A131">
            <v>2</v>
          </cell>
          <cell r="B131" t="str">
            <v>TOTAL SERVICIOS PRESTADOS POR LA SECRETARIA DE DESARROLLO URBANO Y OBRAS PUBLICAS</v>
          </cell>
          <cell r="C131">
            <v>1988810.23</v>
          </cell>
          <cell r="D131">
            <v>8125629.3499999996</v>
          </cell>
        </row>
        <row r="133">
          <cell r="B133" t="str">
            <v>SECRETARIA GENERAL DE GOBIERNO</v>
          </cell>
        </row>
        <row r="135">
          <cell r="B135" t="str">
            <v>SERVICIOS PERIODICO OFICIAL</v>
          </cell>
        </row>
        <row r="137">
          <cell r="A137">
            <v>20700</v>
          </cell>
          <cell r="B137" t="str">
            <v>INSERCIONES EN EL PERIODICO OFICIAL</v>
          </cell>
          <cell r="C137">
            <v>124716</v>
          </cell>
          <cell r="D137">
            <v>882307</v>
          </cell>
        </row>
        <row r="138">
          <cell r="A138">
            <v>20705</v>
          </cell>
          <cell r="B138" t="str">
            <v>SUBSIDIO INSERCIONES PERIODICO OFICIAL</v>
          </cell>
          <cell r="C138">
            <v>-6669</v>
          </cell>
          <cell r="D138">
            <v>-19482</v>
          </cell>
        </row>
        <row r="140">
          <cell r="B140" t="str">
            <v>TOTAL SERVICIOS PERIODICO OFICIAL</v>
          </cell>
          <cell r="C140">
            <v>118047</v>
          </cell>
          <cell r="D140">
            <v>862825</v>
          </cell>
        </row>
        <row r="142">
          <cell r="B142" t="str">
            <v>SERVICIOS DE REGISTRO CIVIL</v>
          </cell>
        </row>
        <row r="144">
          <cell r="A144">
            <v>20801</v>
          </cell>
          <cell r="B144" t="str">
            <v>ACTAS DE NACIMIENTO</v>
          </cell>
          <cell r="C144">
            <v>342265</v>
          </cell>
          <cell r="D144">
            <v>2343896</v>
          </cell>
        </row>
        <row r="145">
          <cell r="A145">
            <v>20802</v>
          </cell>
          <cell r="B145" t="str">
            <v>ACTAS DE RECONOCIMIENTO DE HIJOS</v>
          </cell>
          <cell r="C145">
            <v>6202</v>
          </cell>
          <cell r="D145">
            <v>36071</v>
          </cell>
        </row>
        <row r="146">
          <cell r="A146">
            <v>20803</v>
          </cell>
          <cell r="B146" t="str">
            <v>ACTAS DE ADOPCION O TUTELA</v>
          </cell>
          <cell r="C146">
            <v>517</v>
          </cell>
          <cell r="D146">
            <v>5696</v>
          </cell>
        </row>
        <row r="147">
          <cell r="A147">
            <v>20804</v>
          </cell>
          <cell r="B147" t="str">
            <v>ACTAS DE DEFUNCION</v>
          </cell>
          <cell r="C147">
            <v>65916</v>
          </cell>
          <cell r="D147">
            <v>544169</v>
          </cell>
        </row>
        <row r="148">
          <cell r="A148">
            <v>20805</v>
          </cell>
          <cell r="B148" t="str">
            <v>ACTAS DE MATRIMONIO EN OFICIALIA</v>
          </cell>
          <cell r="C148">
            <v>188541</v>
          </cell>
          <cell r="D148">
            <v>1204733</v>
          </cell>
        </row>
        <row r="149">
          <cell r="A149">
            <v>20806</v>
          </cell>
          <cell r="B149" t="str">
            <v>ACTAS DE MATRIMONIO A DOMICILIO</v>
          </cell>
          <cell r="C149">
            <v>702551</v>
          </cell>
          <cell r="D149">
            <v>4453803</v>
          </cell>
        </row>
        <row r="150">
          <cell r="A150">
            <v>20807</v>
          </cell>
          <cell r="B150" t="str">
            <v>ACTAS DE DIVORCIO</v>
          </cell>
          <cell r="C150">
            <v>137843</v>
          </cell>
          <cell r="D150">
            <v>939734</v>
          </cell>
        </row>
        <row r="151">
          <cell r="A151">
            <v>20808</v>
          </cell>
          <cell r="B151" t="str">
            <v>COPIAS CERTIFICADAS</v>
          </cell>
          <cell r="C151">
            <v>1953762</v>
          </cell>
          <cell r="D151">
            <v>11792101</v>
          </cell>
        </row>
        <row r="152">
          <cell r="A152">
            <v>20809</v>
          </cell>
          <cell r="B152" t="str">
            <v>ANOTACIONES MARGINALES</v>
          </cell>
          <cell r="C152">
            <v>1570546</v>
          </cell>
          <cell r="D152">
            <v>10779801</v>
          </cell>
        </row>
        <row r="153">
          <cell r="A153">
            <v>20822</v>
          </cell>
          <cell r="B153" t="str">
            <v>COPIAS CERTIFICADAS DIRECCION</v>
          </cell>
          <cell r="C153">
            <v>2061922</v>
          </cell>
          <cell r="D153">
            <v>12687712</v>
          </cell>
        </row>
        <row r="154">
          <cell r="A154">
            <v>20823</v>
          </cell>
          <cell r="B154" t="str">
            <v>JUICIOS DE ACLARACION</v>
          </cell>
          <cell r="C154">
            <v>59514</v>
          </cell>
          <cell r="D154">
            <v>383109</v>
          </cell>
        </row>
        <row r="155">
          <cell r="A155">
            <v>20824</v>
          </cell>
          <cell r="B155" t="str">
            <v>JUICIOS DE RECTIFICACION</v>
          </cell>
          <cell r="C155">
            <v>455</v>
          </cell>
          <cell r="D155">
            <v>1182</v>
          </cell>
        </row>
        <row r="156">
          <cell r="A156">
            <v>20825</v>
          </cell>
          <cell r="B156" t="str">
            <v>LOCALIZACIONES,SOLTERIAS E INEXISTENCIAS</v>
          </cell>
          <cell r="C156">
            <v>68971</v>
          </cell>
          <cell r="D156">
            <v>442059</v>
          </cell>
        </row>
        <row r="157">
          <cell r="A157">
            <v>20826</v>
          </cell>
          <cell r="B157" t="str">
            <v>COPIAS DE ACTAS DE OTROS ESTADOS</v>
          </cell>
          <cell r="C157">
            <v>36582</v>
          </cell>
          <cell r="D157">
            <v>212024</v>
          </cell>
        </row>
        <row r="158">
          <cell r="A158">
            <v>20827</v>
          </cell>
          <cell r="B158" t="str">
            <v>ANOTACIONES MARGINALES</v>
          </cell>
          <cell r="C158">
            <v>171390</v>
          </cell>
          <cell r="D158">
            <v>1029906</v>
          </cell>
        </row>
        <row r="159">
          <cell r="A159">
            <v>20831</v>
          </cell>
          <cell r="B159" t="str">
            <v>MODULOS EN TESORERIA</v>
          </cell>
          <cell r="C159">
            <v>7140</v>
          </cell>
          <cell r="D159">
            <v>47582</v>
          </cell>
        </row>
        <row r="160">
          <cell r="A160">
            <v>20833</v>
          </cell>
          <cell r="B160" t="str">
            <v>COPIAS CERTIFICADAS EN BRIGADAS</v>
          </cell>
          <cell r="C160">
            <v>705824</v>
          </cell>
          <cell r="D160">
            <v>4476248</v>
          </cell>
        </row>
        <row r="161">
          <cell r="A161">
            <v>20834</v>
          </cell>
          <cell r="B161" t="str">
            <v>JUICIOS DIVERSOS EN BRIGADAS</v>
          </cell>
          <cell r="C161">
            <v>13013</v>
          </cell>
          <cell r="D161">
            <v>62699</v>
          </cell>
        </row>
        <row r="162">
          <cell r="A162">
            <v>20835</v>
          </cell>
          <cell r="B162" t="str">
            <v>SUBSIDIOS SERVICIO REGISTRO CIVIL</v>
          </cell>
          <cell r="C162">
            <v>-788248</v>
          </cell>
          <cell r="D162">
            <v>-5098188.4000000004</v>
          </cell>
        </row>
        <row r="163">
          <cell r="A163">
            <v>20836</v>
          </cell>
          <cell r="B163" t="str">
            <v>DIVERSOS</v>
          </cell>
          <cell r="C163">
            <v>48314</v>
          </cell>
          <cell r="D163">
            <v>222131</v>
          </cell>
        </row>
        <row r="165">
          <cell r="A165" t="str">
            <v xml:space="preserve"> </v>
          </cell>
          <cell r="B165" t="str">
            <v>TOTAL SERVICIOS DE REGISTRO CIVIL</v>
          </cell>
          <cell r="C165">
            <v>7353020</v>
          </cell>
          <cell r="D165">
            <v>46566467.600000001</v>
          </cell>
        </row>
        <row r="167">
          <cell r="B167" t="str">
            <v>SERVICIOS DEL REGISTRO PUBLICO</v>
          </cell>
        </row>
        <row r="169">
          <cell r="A169">
            <v>21001</v>
          </cell>
          <cell r="B169" t="str">
            <v>REGISTROS DE COMPRA VENTA</v>
          </cell>
          <cell r="C169">
            <v>7578443.1200000001</v>
          </cell>
          <cell r="D169">
            <v>47825811.630000003</v>
          </cell>
        </row>
        <row r="170">
          <cell r="A170">
            <v>21002</v>
          </cell>
          <cell r="B170" t="str">
            <v>REGISTROS DE HIPOTECAS</v>
          </cell>
          <cell r="C170">
            <v>3669892</v>
          </cell>
          <cell r="D170">
            <v>22780781.66</v>
          </cell>
        </row>
        <row r="171">
          <cell r="A171">
            <v>21003</v>
          </cell>
          <cell r="B171" t="str">
            <v>REGISTROS DE DONACIONES</v>
          </cell>
          <cell r="C171">
            <v>643983.93000000005</v>
          </cell>
          <cell r="D171">
            <v>3840537.13</v>
          </cell>
        </row>
        <row r="172">
          <cell r="A172">
            <v>21004</v>
          </cell>
          <cell r="B172" t="str">
            <v>REGISTROS DE CREDITOS OTORGADOS</v>
          </cell>
          <cell r="C172">
            <v>542046.5</v>
          </cell>
          <cell r="D172">
            <v>4897967.13</v>
          </cell>
        </row>
        <row r="173">
          <cell r="A173">
            <v>21005</v>
          </cell>
          <cell r="B173" t="str">
            <v>REG. DE AUMENTO O DISMINUCION DE CAPITAL</v>
          </cell>
          <cell r="C173">
            <v>240066</v>
          </cell>
          <cell r="D173">
            <v>2451464</v>
          </cell>
        </row>
        <row r="174">
          <cell r="A174">
            <v>21006</v>
          </cell>
          <cell r="B174" t="str">
            <v>REGISTRO DE INSCRIPCION DE SOCIEDADES</v>
          </cell>
          <cell r="C174">
            <v>233917.28</v>
          </cell>
          <cell r="D174">
            <v>1151452.28</v>
          </cell>
        </row>
        <row r="175">
          <cell r="A175">
            <v>21007</v>
          </cell>
          <cell r="B175" t="str">
            <v>REGISTRO DE SENTENCIAS Y SOCIEDADES</v>
          </cell>
          <cell r="C175">
            <v>17263</v>
          </cell>
          <cell r="D175">
            <v>150877</v>
          </cell>
        </row>
        <row r="176">
          <cell r="A176">
            <v>21008</v>
          </cell>
          <cell r="B176" t="str">
            <v>REGISTRO DE CONSTANCIAS Y CERTIFICADOS</v>
          </cell>
          <cell r="C176">
            <v>1744752</v>
          </cell>
          <cell r="D176">
            <v>10369103.800000001</v>
          </cell>
        </row>
        <row r="177">
          <cell r="A177">
            <v>21009</v>
          </cell>
          <cell r="B177" t="str">
            <v>REGISTRO DE ARRENDAMIENTO</v>
          </cell>
          <cell r="C177">
            <v>12600</v>
          </cell>
          <cell r="D177">
            <v>116831</v>
          </cell>
        </row>
        <row r="178">
          <cell r="A178">
            <v>21010</v>
          </cell>
          <cell r="B178" t="str">
            <v>REGISTRO DE RECONOCIMIENTO DE ADEUDO</v>
          </cell>
          <cell r="C178">
            <v>187945</v>
          </cell>
          <cell r="D178">
            <v>1197207</v>
          </cell>
        </row>
        <row r="179">
          <cell r="A179">
            <v>21011</v>
          </cell>
          <cell r="B179" t="str">
            <v>REGISTRO DE CANCELACIONES</v>
          </cell>
          <cell r="C179">
            <v>545163</v>
          </cell>
          <cell r="D179">
            <v>3412954.5</v>
          </cell>
        </row>
        <row r="180">
          <cell r="A180">
            <v>21012</v>
          </cell>
          <cell r="B180" t="str">
            <v>REGISTRO DE DERECHOS POR HOJA</v>
          </cell>
          <cell r="C180">
            <v>294867</v>
          </cell>
          <cell r="D180">
            <v>1977755</v>
          </cell>
        </row>
        <row r="181">
          <cell r="A181">
            <v>21013</v>
          </cell>
          <cell r="B181" t="str">
            <v>REGISTRO DE EMBARGOS</v>
          </cell>
          <cell r="C181">
            <v>206970</v>
          </cell>
          <cell r="D181">
            <v>1993912.5</v>
          </cell>
        </row>
        <row r="182">
          <cell r="A182">
            <v>21014</v>
          </cell>
          <cell r="B182" t="str">
            <v>REGISTRO DE HIJUELAS</v>
          </cell>
          <cell r="C182">
            <v>365797.59</v>
          </cell>
          <cell r="D182">
            <v>1899578.59</v>
          </cell>
        </row>
        <row r="183">
          <cell r="A183">
            <v>21015</v>
          </cell>
          <cell r="B183" t="str">
            <v>OTROS REGISTROS DEL REG. PUB. DE LA PROP.</v>
          </cell>
          <cell r="C183">
            <v>3996437.76</v>
          </cell>
          <cell r="D183">
            <v>26475076.949999999</v>
          </cell>
        </row>
        <row r="184">
          <cell r="A184">
            <v>21100</v>
          </cell>
          <cell r="B184" t="str">
            <v>AUTORIZACION DE PROTOCOLOS</v>
          </cell>
          <cell r="C184">
            <v>8582</v>
          </cell>
          <cell r="D184">
            <v>154385</v>
          </cell>
        </row>
        <row r="185">
          <cell r="A185">
            <v>21101</v>
          </cell>
          <cell r="B185" t="str">
            <v>APERTURA DE FOLIOS DE PROTOCOLOS</v>
          </cell>
          <cell r="C185">
            <v>451200</v>
          </cell>
          <cell r="D185">
            <v>3403860</v>
          </cell>
        </row>
        <row r="186">
          <cell r="A186">
            <v>21102</v>
          </cell>
          <cell r="B186" t="str">
            <v>CIERRE DE FOLIOS DE PROTOCOLOS</v>
          </cell>
          <cell r="C186">
            <v>271400</v>
          </cell>
          <cell r="D186">
            <v>1393701</v>
          </cell>
        </row>
        <row r="187">
          <cell r="A187">
            <v>27500</v>
          </cell>
          <cell r="B187" t="str">
            <v>SUBSIDIO POR REG. PUBLICO DE LA PROP.</v>
          </cell>
          <cell r="C187">
            <v>-6421468.7800000003</v>
          </cell>
          <cell r="D187">
            <v>-40022758.229999997</v>
          </cell>
        </row>
        <row r="188">
          <cell r="A188">
            <v>27901</v>
          </cell>
          <cell r="B188" t="str">
            <v>DEV.REG.PUB. DE LA PROPIEDAD</v>
          </cell>
          <cell r="C188">
            <v>0</v>
          </cell>
          <cell r="D188">
            <v>-300855</v>
          </cell>
        </row>
        <row r="190">
          <cell r="B190" t="str">
            <v>TOTAL SERVICIOS DEL REGISTRO PUBLICO</v>
          </cell>
          <cell r="C190">
            <v>14589857.399999999</v>
          </cell>
          <cell r="D190">
            <v>95169642.940000027</v>
          </cell>
        </row>
        <row r="192">
          <cell r="B192" t="str">
            <v>OTROS SERVICIOS SEC. GENERAL DE GOBIERNO</v>
          </cell>
        </row>
        <row r="194">
          <cell r="A194">
            <v>21301</v>
          </cell>
          <cell r="B194" t="str">
            <v>EXP.DE CARTAS DE NO ANTECEDENTES PENALES</v>
          </cell>
          <cell r="C194">
            <v>422060</v>
          </cell>
          <cell r="D194">
            <v>3361673</v>
          </cell>
        </row>
        <row r="195">
          <cell r="A195">
            <v>21400</v>
          </cell>
          <cell r="B195" t="str">
            <v>LEGALIZACION DE FIRMAS</v>
          </cell>
          <cell r="C195">
            <v>80833</v>
          </cell>
          <cell r="D195">
            <v>591203</v>
          </cell>
        </row>
        <row r="196">
          <cell r="A196">
            <v>21500</v>
          </cell>
          <cell r="B196" t="str">
            <v>REGISTRO DE TITULOS PROFESIONALES</v>
          </cell>
          <cell r="C196">
            <v>5396</v>
          </cell>
          <cell r="D196">
            <v>26862</v>
          </cell>
        </row>
        <row r="197">
          <cell r="A197">
            <v>22400</v>
          </cell>
          <cell r="B197" t="str">
            <v>EXAMEN Y REF. DE PATENTE DE NOTARIOS PUB</v>
          </cell>
          <cell r="C197">
            <v>17770</v>
          </cell>
          <cell r="D197">
            <v>168568</v>
          </cell>
        </row>
        <row r="199">
          <cell r="B199" t="str">
            <v>TOTAL OTROS SERVICIOS SECRETARIA GENERAL DE GOBIERNO</v>
          </cell>
          <cell r="C199">
            <v>526059</v>
          </cell>
          <cell r="D199">
            <v>4148306</v>
          </cell>
        </row>
        <row r="201">
          <cell r="A201" t="str">
            <v>SERVICIOS PRESTADOS POR LA SECRETARÍA GENERAL DEL ESTADO</v>
          </cell>
          <cell r="B201" t="str">
            <v>TOTAL SERVICIOS PRESTADOS POR LA SECRETARIA GENERAL DE GOBIERNO</v>
          </cell>
          <cell r="C201">
            <v>22586983.399999999</v>
          </cell>
          <cell r="D201">
            <v>146747241.54000002</v>
          </cell>
        </row>
        <row r="203">
          <cell r="B203" t="str">
            <v>OTROS SERVICIOS DIVERSAS DEPENDENCIAS</v>
          </cell>
        </row>
        <row r="205">
          <cell r="A205">
            <v>21300</v>
          </cell>
          <cell r="B205" t="str">
            <v>EXPEDICION DE CERTIFICADOS</v>
          </cell>
          <cell r="C205">
            <v>106543</v>
          </cell>
          <cell r="D205">
            <v>833448.53</v>
          </cell>
        </row>
        <row r="206">
          <cell r="A206">
            <v>21800</v>
          </cell>
          <cell r="B206" t="str">
            <v>CONCURSOS PUBLICOS/DIR. ADQUISICIONES</v>
          </cell>
          <cell r="C206">
            <v>108432.32000000001</v>
          </cell>
          <cell r="D206">
            <v>316934.8</v>
          </cell>
        </row>
        <row r="207">
          <cell r="A207">
            <v>26201</v>
          </cell>
          <cell r="B207" t="str">
            <v>CERTIFICACION RECIBOS SUELDOS</v>
          </cell>
          <cell r="C207">
            <v>1551</v>
          </cell>
          <cell r="D207">
            <v>11797</v>
          </cell>
        </row>
        <row r="208">
          <cell r="A208">
            <v>26202</v>
          </cell>
          <cell r="B208" t="str">
            <v>CONSTANCIA O CARTA DE NO INHABILITACION</v>
          </cell>
          <cell r="C208">
            <v>16450</v>
          </cell>
          <cell r="D208">
            <v>132963</v>
          </cell>
        </row>
        <row r="209">
          <cell r="A209">
            <v>26203</v>
          </cell>
          <cell r="B209" t="str">
            <v>COPIAS DIVERSAS</v>
          </cell>
          <cell r="C209">
            <v>181125.28</v>
          </cell>
          <cell r="D209">
            <v>1090472.5900000001</v>
          </cell>
        </row>
        <row r="210">
          <cell r="A210">
            <v>26204</v>
          </cell>
          <cell r="B210" t="str">
            <v>BUSQUEDA Y LOCALIZACION DE DOCUMENTOS</v>
          </cell>
          <cell r="C210">
            <v>900</v>
          </cell>
          <cell r="D210">
            <v>3074.8</v>
          </cell>
        </row>
        <row r="211">
          <cell r="A211">
            <v>27908</v>
          </cell>
          <cell r="B211" t="str">
            <v>DEV. DIVERSOS DERECHOS</v>
          </cell>
          <cell r="C211">
            <v>0</v>
          </cell>
          <cell r="D211">
            <v>-30036.04</v>
          </cell>
        </row>
        <row r="212">
          <cell r="A212">
            <v>27910</v>
          </cell>
          <cell r="B212" t="str">
            <v>ACTUALIZACION E INTERESES DEV.DERECHOS</v>
          </cell>
          <cell r="C212">
            <v>0</v>
          </cell>
          <cell r="D212">
            <v>-2157.4499999999998</v>
          </cell>
        </row>
        <row r="214">
          <cell r="A214">
            <v>3</v>
          </cell>
          <cell r="B214" t="str">
            <v>TOTAL OTROS SERVICIOS DIVERSAS DEPENDENCIAS</v>
          </cell>
          <cell r="C214">
            <v>415001.59999999998</v>
          </cell>
          <cell r="D214">
            <v>2356497.23</v>
          </cell>
        </row>
        <row r="216">
          <cell r="B216" t="str">
            <v>TOTAL DERECHOS</v>
          </cell>
          <cell r="C216">
            <v>31420852</v>
          </cell>
          <cell r="D216">
            <v>202973886.17000002</v>
          </cell>
        </row>
        <row r="218">
          <cell r="B218" t="str">
            <v>P R O D U C T O S</v>
          </cell>
        </row>
        <row r="220">
          <cell r="B220" t="str">
            <v>VENTA DE LEYES Y PAPELERIA OFICIAL</v>
          </cell>
        </row>
        <row r="222">
          <cell r="A222">
            <v>30200</v>
          </cell>
          <cell r="B222" t="str">
            <v>VENTA DE LEYES Y PAPELERIA OFICIAL</v>
          </cell>
          <cell r="C222">
            <v>750</v>
          </cell>
          <cell r="D222">
            <v>14820.5</v>
          </cell>
        </row>
        <row r="223">
          <cell r="A223">
            <v>30201</v>
          </cell>
          <cell r="B223" t="str">
            <v>VENTA DE IMPRESOS (INFORMATEL)</v>
          </cell>
          <cell r="C223">
            <v>15163</v>
          </cell>
          <cell r="D223">
            <v>48719</v>
          </cell>
        </row>
        <row r="224">
          <cell r="A224">
            <v>30300</v>
          </cell>
          <cell r="B224" t="str">
            <v>VENTA DE IMPRESOS IMPRENTA DEL ESTADO</v>
          </cell>
          <cell r="C224">
            <v>55028.37</v>
          </cell>
          <cell r="D224">
            <v>278064.92</v>
          </cell>
        </row>
        <row r="225">
          <cell r="A225">
            <v>30500</v>
          </cell>
          <cell r="B225" t="str">
            <v>DEL PERIODICO OFICIAL</v>
          </cell>
          <cell r="C225">
            <v>5800</v>
          </cell>
          <cell r="D225">
            <v>34925</v>
          </cell>
        </row>
        <row r="226">
          <cell r="A226">
            <v>30600</v>
          </cell>
          <cell r="B226" t="str">
            <v>VENTA DE PAPELERIA DIVERSA</v>
          </cell>
          <cell r="C226">
            <v>45572.5</v>
          </cell>
          <cell r="D226">
            <v>431372</v>
          </cell>
        </row>
        <row r="228">
          <cell r="B228" t="str">
            <v>TOTAL VENTA DE LEYES Y PAPELERIA OFICIAL</v>
          </cell>
          <cell r="C228">
            <v>122313.87</v>
          </cell>
          <cell r="D228">
            <v>807901.42</v>
          </cell>
        </row>
        <row r="230">
          <cell r="B230" t="str">
            <v>TRIBUNAL SUPERIOR DE JUSTICIA</v>
          </cell>
        </row>
        <row r="232">
          <cell r="A232">
            <v>30701</v>
          </cell>
          <cell r="B232" t="str">
            <v>INSERCIONES EN EL BOLETIN JUDICIAL</v>
          </cell>
          <cell r="C232">
            <v>45444</v>
          </cell>
          <cell r="D232">
            <v>329803</v>
          </cell>
        </row>
        <row r="233">
          <cell r="A233">
            <v>30703</v>
          </cell>
          <cell r="B233" t="str">
            <v>COPIAS SIMPLES</v>
          </cell>
          <cell r="C233">
            <v>193562</v>
          </cell>
          <cell r="D233">
            <v>822521</v>
          </cell>
        </row>
        <row r="235">
          <cell r="B235" t="str">
            <v>TOTAL TRIBUNAL SUPERIOR DE JUSTICIA</v>
          </cell>
          <cell r="C235">
            <v>239006</v>
          </cell>
          <cell r="D235">
            <v>1152324</v>
          </cell>
        </row>
        <row r="237">
          <cell r="B237" t="str">
            <v>VENTA DE BIENES</v>
          </cell>
        </row>
        <row r="239">
          <cell r="A239">
            <v>30802</v>
          </cell>
          <cell r="B239" t="str">
            <v>BIENES INMUEBLES</v>
          </cell>
          <cell r="C239">
            <v>0</v>
          </cell>
          <cell r="D239">
            <v>348083.03</v>
          </cell>
        </row>
        <row r="240">
          <cell r="A240">
            <v>30804</v>
          </cell>
          <cell r="B240" t="str">
            <v>OTROS BIENES</v>
          </cell>
          <cell r="C240">
            <v>109000</v>
          </cell>
          <cell r="D240">
            <v>167000</v>
          </cell>
        </row>
        <row r="241">
          <cell r="A241">
            <v>30806</v>
          </cell>
          <cell r="B241" t="str">
            <v>VENTA DE VEHICULOS Y DAÑOS PATRIMONIALES</v>
          </cell>
          <cell r="C241">
            <v>646145.55000000005</v>
          </cell>
          <cell r="D241">
            <v>2566878.27</v>
          </cell>
        </row>
        <row r="243">
          <cell r="A243" t="str">
            <v xml:space="preserve"> </v>
          </cell>
          <cell r="B243" t="str">
            <v>TOTAL DE VENTA DE BIENES</v>
          </cell>
          <cell r="C243">
            <v>755145.55</v>
          </cell>
          <cell r="D243">
            <v>3081961.3</v>
          </cell>
        </row>
        <row r="245">
          <cell r="B245" t="str">
            <v>INTERESES POR DEPOSITOS A PLAZO FIJO</v>
          </cell>
        </row>
        <row r="247">
          <cell r="A247">
            <v>31000</v>
          </cell>
          <cell r="B247" t="str">
            <v>INTERESES POR DPTOS. A PLAZO FIJO</v>
          </cell>
          <cell r="C247">
            <v>17231485.66</v>
          </cell>
          <cell r="D247">
            <v>57359879.520000003</v>
          </cell>
        </row>
        <row r="248">
          <cell r="A248">
            <v>31001</v>
          </cell>
          <cell r="B248" t="str">
            <v>INTERESES UNIDAD INTEGRACION EDUCATIVA</v>
          </cell>
          <cell r="C248">
            <v>1496346.27</v>
          </cell>
          <cell r="D248">
            <v>4053564.18</v>
          </cell>
        </row>
        <row r="249">
          <cell r="A249">
            <v>31002</v>
          </cell>
          <cell r="B249" t="str">
            <v>INTERESES FIDEICOM.  J.P. MORGAN</v>
          </cell>
          <cell r="C249">
            <v>487610.99</v>
          </cell>
          <cell r="D249">
            <v>4482939.3499999996</v>
          </cell>
        </row>
        <row r="250">
          <cell r="A250">
            <v>31003</v>
          </cell>
          <cell r="B250" t="str">
            <v>INTERESES FIDEICOM BANOBRAS</v>
          </cell>
          <cell r="C250">
            <v>0</v>
          </cell>
          <cell r="D250">
            <v>619325.38</v>
          </cell>
        </row>
        <row r="251">
          <cell r="A251">
            <v>31004</v>
          </cell>
          <cell r="B251" t="str">
            <v>INTERESES INVERSIONES CERTIFICADOS</v>
          </cell>
          <cell r="C251">
            <v>5009383.0999999996</v>
          </cell>
          <cell r="D251">
            <v>10860516.65</v>
          </cell>
        </row>
        <row r="252">
          <cell r="A252">
            <v>31005</v>
          </cell>
          <cell r="B252" t="str">
            <v>INTERESES CUENTA DE CHEQUES</v>
          </cell>
          <cell r="C252">
            <v>1304618.31</v>
          </cell>
          <cell r="D252">
            <v>6035559.3399999999</v>
          </cell>
        </row>
        <row r="253">
          <cell r="A253">
            <v>31006</v>
          </cell>
          <cell r="B253" t="str">
            <v>INTERESES FIANZAS Y RENTAS</v>
          </cell>
          <cell r="C253">
            <v>2439605.34</v>
          </cell>
          <cell r="D253">
            <v>13606505.439999999</v>
          </cell>
        </row>
        <row r="254">
          <cell r="A254">
            <v>31007</v>
          </cell>
          <cell r="B254" t="str">
            <v>INTERESES FIDEICOMISO BANORTE(BANCEN)</v>
          </cell>
          <cell r="C254">
            <v>218003.69</v>
          </cell>
          <cell r="D254">
            <v>1439527.01</v>
          </cell>
        </row>
        <row r="255">
          <cell r="A255">
            <v>31401</v>
          </cell>
          <cell r="B255" t="str">
            <v>INTERESES TRIBUNAL SUPERIOR DE JUSTICIA</v>
          </cell>
          <cell r="C255">
            <v>94564.81</v>
          </cell>
          <cell r="D255">
            <v>723661.69</v>
          </cell>
        </row>
        <row r="257">
          <cell r="A257" t="str">
            <v>INTERESES</v>
          </cell>
          <cell r="B257" t="str">
            <v>TOTAL INTERESES POR DEPOSITOS A PLAZO FIJO</v>
          </cell>
          <cell r="C257">
            <v>28281618.169999994</v>
          </cell>
          <cell r="D257">
            <v>99181478.560000017</v>
          </cell>
        </row>
        <row r="259">
          <cell r="B259" t="str">
            <v>INTERESES PRESTAMOS DIRECTOS</v>
          </cell>
        </row>
        <row r="261">
          <cell r="A261">
            <v>31400</v>
          </cell>
          <cell r="B261" t="str">
            <v>INTERESES SOBRE PRESTAMOS DIRECTOS</v>
          </cell>
          <cell r="C261">
            <v>308485</v>
          </cell>
          <cell r="D261">
            <v>4853329</v>
          </cell>
        </row>
        <row r="263">
          <cell r="A263">
            <v>4</v>
          </cell>
          <cell r="B263" t="str">
            <v>TOTAL INTERESES PRESTAMOS DIRECTOS</v>
          </cell>
          <cell r="C263">
            <v>308485</v>
          </cell>
          <cell r="D263">
            <v>4853329</v>
          </cell>
        </row>
        <row r="265">
          <cell r="B265" t="str">
            <v>ARRENDAMIENTO DE BIENES</v>
          </cell>
        </row>
        <row r="267">
          <cell r="A267">
            <v>31800</v>
          </cell>
          <cell r="B267" t="str">
            <v>ARREND. DE BIENES MUEBLES E INMUEBLES</v>
          </cell>
          <cell r="C267">
            <v>1090059.69</v>
          </cell>
          <cell r="D267">
            <v>2170610.35</v>
          </cell>
        </row>
        <row r="269">
          <cell r="A269" t="str">
            <v>ARRENDAMIENTO O EXPLOTACIÓN DE BIENES MUEBLES O INMUEBLES DEL DOMINIO PRIVADO</v>
          </cell>
          <cell r="B269" t="str">
            <v>TOTAL ARRENDAMIENTO DE BIENES</v>
          </cell>
          <cell r="C269">
            <v>1090059.69</v>
          </cell>
          <cell r="D269">
            <v>2170610.35</v>
          </cell>
        </row>
        <row r="271">
          <cell r="B271" t="str">
            <v>OTROS PRODUCTOS</v>
          </cell>
        </row>
        <row r="273">
          <cell r="A273">
            <v>30900</v>
          </cell>
          <cell r="B273" t="str">
            <v>DIVERSOS</v>
          </cell>
          <cell r="C273">
            <v>413079.05</v>
          </cell>
          <cell r="D273">
            <v>14305020.99</v>
          </cell>
        </row>
        <row r="274">
          <cell r="A274">
            <v>30902</v>
          </cell>
          <cell r="B274" t="str">
            <v>IMPUESTO AL VALOR AGREGADO</v>
          </cell>
          <cell r="C274">
            <v>157756.53</v>
          </cell>
          <cell r="D274">
            <v>268262.89</v>
          </cell>
        </row>
        <row r="275">
          <cell r="A275">
            <v>31100</v>
          </cell>
          <cell r="B275" t="str">
            <v>PUBLICIDAD RADIO GOBIERNO</v>
          </cell>
          <cell r="C275">
            <v>0</v>
          </cell>
          <cell r="D275">
            <v>80051</v>
          </cell>
        </row>
        <row r="276">
          <cell r="A276">
            <v>31101</v>
          </cell>
          <cell r="B276" t="str">
            <v>PUBLICIDAD CANAL 28</v>
          </cell>
          <cell r="C276">
            <v>59340</v>
          </cell>
          <cell r="D276">
            <v>661431.72</v>
          </cell>
        </row>
        <row r="277">
          <cell r="A277">
            <v>31300</v>
          </cell>
          <cell r="B277" t="str">
            <v>SERV.PREST.P/ACADEMIA EST.DE POLICIA</v>
          </cell>
          <cell r="C277">
            <v>52950</v>
          </cell>
          <cell r="D277">
            <v>627900</v>
          </cell>
        </row>
        <row r="278">
          <cell r="A278">
            <v>32603</v>
          </cell>
          <cell r="B278" t="str">
            <v>ESTACIONAMIENTO MATAMOROS Y ZUAZUA</v>
          </cell>
          <cell r="C278">
            <v>228465</v>
          </cell>
          <cell r="D278">
            <v>1698127.1</v>
          </cell>
        </row>
        <row r="280">
          <cell r="B280" t="str">
            <v>TOTAL OTROS PRODUCTOS</v>
          </cell>
          <cell r="C280">
            <v>911590.58</v>
          </cell>
          <cell r="D280">
            <v>17640793.700000003</v>
          </cell>
        </row>
        <row r="282">
          <cell r="A282">
            <v>5</v>
          </cell>
          <cell r="B282" t="str">
            <v>TOTAL PRODUCTOS</v>
          </cell>
          <cell r="C282">
            <v>31708218.859999996</v>
          </cell>
          <cell r="D282">
            <v>128888398.33000001</v>
          </cell>
        </row>
        <row r="284">
          <cell r="B284" t="str">
            <v>A P R O V E C H A M I E N T O S</v>
          </cell>
        </row>
        <row r="286">
          <cell r="B286" t="str">
            <v>MULTAS</v>
          </cell>
        </row>
        <row r="288">
          <cell r="A288">
            <v>40100</v>
          </cell>
          <cell r="B288" t="str">
            <v>MULTAS</v>
          </cell>
          <cell r="C288">
            <v>29930.27</v>
          </cell>
          <cell r="D288">
            <v>475779.31</v>
          </cell>
        </row>
        <row r="289">
          <cell r="A289">
            <v>40101</v>
          </cell>
          <cell r="B289" t="str">
            <v>MULTA IMP. P/LA AGENCIA EST.DE TRANSP.</v>
          </cell>
          <cell r="C289">
            <v>667583</v>
          </cell>
          <cell r="D289">
            <v>5008217</v>
          </cell>
        </row>
        <row r="290">
          <cell r="A290">
            <v>40102</v>
          </cell>
          <cell r="B290" t="str">
            <v>MULTAS DE LA SUBSECRETARIA DE SALUD</v>
          </cell>
          <cell r="C290">
            <v>29637.67</v>
          </cell>
          <cell r="D290">
            <v>233166.99</v>
          </cell>
        </row>
        <row r="291">
          <cell r="A291">
            <v>40103</v>
          </cell>
          <cell r="B291" t="str">
            <v>MULTAS DE LA SUBSECRETARIA DE ECOLOGIA</v>
          </cell>
          <cell r="C291">
            <v>0</v>
          </cell>
          <cell r="D291">
            <v>2993.1</v>
          </cell>
        </row>
        <row r="292">
          <cell r="A292">
            <v>40105</v>
          </cell>
          <cell r="B292" t="str">
            <v>OTRAS MULTAS</v>
          </cell>
          <cell r="C292">
            <v>17395</v>
          </cell>
          <cell r="D292">
            <v>168553.69</v>
          </cell>
        </row>
        <row r="293">
          <cell r="A293">
            <v>40108</v>
          </cell>
          <cell r="B293" t="str">
            <v>MULTAS POR INCUM.DE REQUERIMIENTOS</v>
          </cell>
          <cell r="C293">
            <v>36975</v>
          </cell>
          <cell r="D293">
            <v>186358</v>
          </cell>
        </row>
        <row r="294">
          <cell r="A294">
            <v>40113</v>
          </cell>
          <cell r="B294" t="str">
            <v>MULTA POR AUTOCORRECCION ISN FISCALIZ.</v>
          </cell>
          <cell r="C294">
            <v>103685.06</v>
          </cell>
          <cell r="D294">
            <v>305708.83</v>
          </cell>
        </row>
        <row r="295">
          <cell r="A295">
            <v>40114</v>
          </cell>
          <cell r="B295" t="str">
            <v>MULTA POR DESACATO ISN FISCALIZ.</v>
          </cell>
          <cell r="C295">
            <v>9110.2000000000007</v>
          </cell>
          <cell r="D295">
            <v>72618.59</v>
          </cell>
        </row>
        <row r="296">
          <cell r="A296">
            <v>40117</v>
          </cell>
          <cell r="B296" t="str">
            <v>MULTAS PODER JUDICIAL</v>
          </cell>
          <cell r="C296">
            <v>5496.8</v>
          </cell>
          <cell r="D296">
            <v>48011.51</v>
          </cell>
        </row>
        <row r="297">
          <cell r="A297">
            <v>40118</v>
          </cell>
          <cell r="B297" t="str">
            <v>MULTAS IMPUESTAS POR LA CONTRALORIA</v>
          </cell>
          <cell r="C297">
            <v>8538.32</v>
          </cell>
          <cell r="D297">
            <v>64056.73</v>
          </cell>
        </row>
        <row r="299">
          <cell r="A299" t="str">
            <v>MULTAS</v>
          </cell>
          <cell r="B299" t="str">
            <v>TOTAL MULTAS</v>
          </cell>
          <cell r="C299">
            <v>908351.32</v>
          </cell>
          <cell r="D299">
            <v>6565463.75</v>
          </cell>
        </row>
        <row r="301">
          <cell r="B301" t="str">
            <v>SANCIONES</v>
          </cell>
        </row>
        <row r="303">
          <cell r="A303">
            <v>40110</v>
          </cell>
          <cell r="B303" t="str">
            <v>SANCIONES EN CARTAS DE NO PROPIEDAD</v>
          </cell>
          <cell r="C303">
            <v>330</v>
          </cell>
          <cell r="D303">
            <v>2475</v>
          </cell>
        </row>
        <row r="304">
          <cell r="A304">
            <v>40111</v>
          </cell>
          <cell r="B304" t="str">
            <v>SANC POR REGULARIZACION DE CONSTRUCCION</v>
          </cell>
          <cell r="C304">
            <v>384190.9</v>
          </cell>
          <cell r="D304">
            <v>3416830.97</v>
          </cell>
        </row>
        <row r="305">
          <cell r="A305">
            <v>40112</v>
          </cell>
          <cell r="B305" t="str">
            <v>SANC PRESENTACION DE AVISOS DE ENAJ</v>
          </cell>
          <cell r="C305">
            <v>122388</v>
          </cell>
          <cell r="D305">
            <v>624207</v>
          </cell>
        </row>
        <row r="306">
          <cell r="A306">
            <v>40300</v>
          </cell>
          <cell r="B306" t="str">
            <v>SANCIONES ADMINISTRATIVAS</v>
          </cell>
          <cell r="C306">
            <v>74976.649999999994</v>
          </cell>
          <cell r="D306">
            <v>721895.32</v>
          </cell>
        </row>
        <row r="307">
          <cell r="A307">
            <v>40302</v>
          </cell>
          <cell r="B307" t="str">
            <v>SANCIONES IMPUESTO SOBRE HOSPEDAJE</v>
          </cell>
          <cell r="C307">
            <v>0</v>
          </cell>
          <cell r="D307">
            <v>52.4</v>
          </cell>
        </row>
        <row r="308">
          <cell r="A308">
            <v>40305</v>
          </cell>
          <cell r="B308" t="str">
            <v>SANCIONES I.S.N.</v>
          </cell>
          <cell r="C308">
            <v>728697.39</v>
          </cell>
          <cell r="D308">
            <v>4122493.15</v>
          </cell>
        </row>
        <row r="309">
          <cell r="A309">
            <v>40906</v>
          </cell>
          <cell r="B309" t="str">
            <v>SANCIONES A CONTRATISTAS P.E.I.</v>
          </cell>
          <cell r="C309">
            <v>3595.54</v>
          </cell>
          <cell r="D309">
            <v>177824.6</v>
          </cell>
        </row>
        <row r="310">
          <cell r="A310">
            <v>40161</v>
          </cell>
          <cell r="B310" t="str">
            <v>SUB SANCIONES POR REG DE CONSTRUCCION</v>
          </cell>
          <cell r="C310">
            <v>-1553</v>
          </cell>
          <cell r="D310">
            <v>-236087</v>
          </cell>
        </row>
        <row r="311">
          <cell r="A311">
            <v>40311</v>
          </cell>
          <cell r="B311" t="str">
            <v>CONDONACION DE SANCIONES DE ISN</v>
          </cell>
          <cell r="C311">
            <v>-27539.1</v>
          </cell>
          <cell r="D311">
            <v>-146965.13</v>
          </cell>
        </row>
        <row r="313">
          <cell r="A313" t="str">
            <v>MULTAS2</v>
          </cell>
          <cell r="B313" t="str">
            <v>TOTAL SANCIONES</v>
          </cell>
          <cell r="C313">
            <v>1285086.3799999999</v>
          </cell>
          <cell r="D313">
            <v>8682726.3099999987</v>
          </cell>
        </row>
        <row r="315">
          <cell r="B315" t="str">
            <v>RECARGOS</v>
          </cell>
        </row>
        <row r="317">
          <cell r="A317">
            <v>40200</v>
          </cell>
          <cell r="B317" t="str">
            <v>RECARGOS</v>
          </cell>
          <cell r="C317">
            <v>4158.45</v>
          </cell>
          <cell r="D317">
            <v>16971.919999999998</v>
          </cell>
        </row>
        <row r="318">
          <cell r="A318">
            <v>40201</v>
          </cell>
          <cell r="B318" t="str">
            <v>RECARGOS I.S.N. FISCALIZ.</v>
          </cell>
          <cell r="C318">
            <v>59726</v>
          </cell>
          <cell r="D318">
            <v>474010.51</v>
          </cell>
        </row>
        <row r="319">
          <cell r="A319">
            <v>40202</v>
          </cell>
          <cell r="B319" t="str">
            <v>RECARGOS IMP.SOBRE HOSPEDAJE FISCALIZ.</v>
          </cell>
          <cell r="C319">
            <v>0</v>
          </cell>
          <cell r="D319">
            <v>106.26</v>
          </cell>
        </row>
        <row r="320">
          <cell r="A320">
            <v>40203</v>
          </cell>
          <cell r="B320" t="str">
            <v>RECARGOS DE IMP.DE TRANSMISION</v>
          </cell>
          <cell r="C320">
            <v>0</v>
          </cell>
          <cell r="D320">
            <v>-1305.2</v>
          </cell>
        </row>
        <row r="321">
          <cell r="A321">
            <v>40204</v>
          </cell>
          <cell r="B321" t="str">
            <v>RECARGOS DEL I.S.N</v>
          </cell>
          <cell r="C321">
            <v>711696.72</v>
          </cell>
          <cell r="D321">
            <v>2708037.88</v>
          </cell>
        </row>
        <row r="322">
          <cell r="A322">
            <v>40205</v>
          </cell>
          <cell r="B322" t="str">
            <v>RECARGOS DEL IMP.SOBRE HOSPEDAJE</v>
          </cell>
          <cell r="C322">
            <v>3936.9</v>
          </cell>
          <cell r="D322">
            <v>63418.37</v>
          </cell>
        </row>
        <row r="323">
          <cell r="A323">
            <v>40206</v>
          </cell>
          <cell r="B323" t="str">
            <v>INTERESES POR PLAZO I.S.N.</v>
          </cell>
          <cell r="C323">
            <v>150872.97</v>
          </cell>
          <cell r="D323">
            <v>152093.6</v>
          </cell>
        </row>
        <row r="325">
          <cell r="A325" t="str">
            <v>RECARGOS</v>
          </cell>
          <cell r="B325" t="str">
            <v>TOTAL RECARGOS</v>
          </cell>
          <cell r="C325">
            <v>930391.04000000004</v>
          </cell>
          <cell r="D325">
            <v>3413333.34</v>
          </cell>
        </row>
        <row r="327">
          <cell r="B327" t="str">
            <v>GASTOS DE EJECUCION</v>
          </cell>
        </row>
        <row r="329">
          <cell r="A329">
            <v>40500</v>
          </cell>
          <cell r="B329" t="str">
            <v>GASTOS DE EJECUCION</v>
          </cell>
          <cell r="C329">
            <v>8385.68</v>
          </cell>
          <cell r="D329">
            <v>50432.66</v>
          </cell>
        </row>
        <row r="330">
          <cell r="A330">
            <v>40503</v>
          </cell>
          <cell r="B330" t="str">
            <v>GASTOS DE EJECUCION I.S.N.</v>
          </cell>
          <cell r="C330">
            <v>176452.63</v>
          </cell>
          <cell r="D330">
            <v>867471.92</v>
          </cell>
        </row>
        <row r="331">
          <cell r="A331">
            <v>40504</v>
          </cell>
          <cell r="B331" t="str">
            <v>GASTOS DE EJECUCION IMP.SOBRE HOSPEDAJE</v>
          </cell>
          <cell r="C331">
            <v>0</v>
          </cell>
          <cell r="D331">
            <v>600</v>
          </cell>
        </row>
        <row r="332">
          <cell r="A332">
            <v>40505</v>
          </cell>
          <cell r="B332" t="str">
            <v>GASTOS DE EJECUCION CHEQUES NO PAG.</v>
          </cell>
          <cell r="C332">
            <v>9107.15</v>
          </cell>
          <cell r="D332">
            <v>211402.42</v>
          </cell>
        </row>
        <row r="333">
          <cell r="A333">
            <v>40506</v>
          </cell>
          <cell r="B333" t="str">
            <v>GASTOS DE EJEC.TRANS.VEH.MOTOR</v>
          </cell>
          <cell r="C333">
            <v>0</v>
          </cell>
          <cell r="D333">
            <v>88.83</v>
          </cell>
        </row>
        <row r="335">
          <cell r="A335" t="str">
            <v>MULTAS3</v>
          </cell>
          <cell r="B335" t="str">
            <v>TOTAL GASTOS DE EJECUCION</v>
          </cell>
          <cell r="C335">
            <v>193945.46</v>
          </cell>
          <cell r="D335">
            <v>1129995.83</v>
          </cell>
        </row>
        <row r="337">
          <cell r="B337" t="str">
            <v>APORTACIONES DE ORGANISMOS PARAESTATALES</v>
          </cell>
        </row>
        <row r="339">
          <cell r="A339">
            <v>40901</v>
          </cell>
          <cell r="B339" t="str">
            <v>UNIDAD DE INTEGRACION EDUCATIVA</v>
          </cell>
          <cell r="C339">
            <v>47</v>
          </cell>
          <cell r="D339">
            <v>98094</v>
          </cell>
        </row>
        <row r="340">
          <cell r="A340">
            <v>40902</v>
          </cell>
          <cell r="B340" t="str">
            <v>APORT. SECRETARIA DE LA CONTRALORIA</v>
          </cell>
          <cell r="C340">
            <v>0</v>
          </cell>
          <cell r="D340">
            <v>3660000</v>
          </cell>
        </row>
        <row r="341">
          <cell r="A341">
            <v>41603</v>
          </cell>
          <cell r="B341" t="str">
            <v>APORTACIONES INST. DE CONTROL VEHICULAR</v>
          </cell>
          <cell r="C341">
            <v>0</v>
          </cell>
          <cell r="D341">
            <v>2771777200.27</v>
          </cell>
        </row>
        <row r="343">
          <cell r="A343" t="str">
            <v>APROVECHAMIENTOS DE ORGANISMOS PARAESTATALES</v>
          </cell>
          <cell r="B343" t="str">
            <v>TOTAL APORTACIONES DE ORGANISMOS PARAESTATALES</v>
          </cell>
          <cell r="C343">
            <v>47</v>
          </cell>
          <cell r="D343">
            <v>2775535294.27</v>
          </cell>
        </row>
        <row r="345">
          <cell r="B345" t="str">
            <v>APORTACIONES MUNICIPIOS</v>
          </cell>
        </row>
        <row r="347">
          <cell r="A347">
            <v>44001</v>
          </cell>
          <cell r="B347" t="str">
            <v>MUNICIPIOS AREA METROP.</v>
          </cell>
          <cell r="C347">
            <v>2000000</v>
          </cell>
          <cell r="D347">
            <v>22950066</v>
          </cell>
        </row>
        <row r="348">
          <cell r="A348">
            <v>44002</v>
          </cell>
          <cell r="B348" t="str">
            <v>OTROS MUNICIPIOS</v>
          </cell>
          <cell r="C348">
            <v>3818544</v>
          </cell>
          <cell r="D348">
            <v>9629708.8300000001</v>
          </cell>
        </row>
        <row r="349">
          <cell r="A349">
            <v>45101</v>
          </cell>
          <cell r="B349" t="str">
            <v>UNIVERSIDAD AUTONOMA DE N. L.</v>
          </cell>
          <cell r="C349">
            <v>0</v>
          </cell>
          <cell r="D349">
            <v>13942339.289999999</v>
          </cell>
        </row>
        <row r="350">
          <cell r="A350">
            <v>45200</v>
          </cell>
          <cell r="B350" t="str">
            <v>OTROS ORGANISMOS</v>
          </cell>
          <cell r="C350">
            <v>1356860</v>
          </cell>
          <cell r="D350">
            <v>2157729</v>
          </cell>
        </row>
        <row r="351">
          <cell r="A351">
            <v>40903</v>
          </cell>
          <cell r="B351" t="str">
            <v>10% INFRACC.DE TRANSITO AREA MET.</v>
          </cell>
          <cell r="C351">
            <v>20.23</v>
          </cell>
          <cell r="D351">
            <v>180.86</v>
          </cell>
        </row>
        <row r="353">
          <cell r="A353">
            <v>6</v>
          </cell>
          <cell r="B353" t="str">
            <v>TOTAL APORTACIONES MUNICIPIOS</v>
          </cell>
          <cell r="C353">
            <v>7175424.2300000004</v>
          </cell>
          <cell r="D353">
            <v>48680023.979999997</v>
          </cell>
        </row>
        <row r="355">
          <cell r="B355" t="str">
            <v>DONATIVOS</v>
          </cell>
        </row>
        <row r="357">
          <cell r="A357">
            <v>40904</v>
          </cell>
          <cell r="B357" t="str">
            <v>APORTACION C.M.C.I.</v>
          </cell>
          <cell r="C357">
            <v>21285.61</v>
          </cell>
          <cell r="D357">
            <v>109725.27</v>
          </cell>
        </row>
        <row r="358">
          <cell r="A358">
            <v>41000</v>
          </cell>
          <cell r="B358" t="str">
            <v>DONATIVOS PARA OBRAS Y GASTOS PUBLICOS</v>
          </cell>
          <cell r="C358">
            <v>20444.189999999999</v>
          </cell>
          <cell r="D358">
            <v>2234673.36</v>
          </cell>
        </row>
        <row r="359">
          <cell r="A359">
            <v>41001</v>
          </cell>
          <cell r="B359" t="str">
            <v>DONATIVO PARA OBRAS VIA RAPIDA</v>
          </cell>
          <cell r="C359">
            <v>0</v>
          </cell>
          <cell r="D359">
            <v>10868.27</v>
          </cell>
        </row>
        <row r="360">
          <cell r="A360">
            <v>41002</v>
          </cell>
          <cell r="B360" t="str">
            <v>APORT.AL GOB.DEL EDO. POR APOYO DE SEG.</v>
          </cell>
          <cell r="C360">
            <v>173000</v>
          </cell>
          <cell r="D360">
            <v>1778000</v>
          </cell>
        </row>
        <row r="362">
          <cell r="A362" t="str">
            <v>DONATIVOS</v>
          </cell>
          <cell r="B362" t="str">
            <v>TOTAL DONATIVOS</v>
          </cell>
          <cell r="C362">
            <v>214729.8</v>
          </cell>
          <cell r="D362">
            <v>4133266.9</v>
          </cell>
        </row>
        <row r="364">
          <cell r="B364" t="str">
            <v>DIVERSOS</v>
          </cell>
        </row>
        <row r="366">
          <cell r="A366">
            <v>40400</v>
          </cell>
          <cell r="B366" t="str">
            <v>CONMUTACION DE PENAS</v>
          </cell>
          <cell r="C366">
            <v>296374.69</v>
          </cell>
          <cell r="D366">
            <v>1551366.03</v>
          </cell>
        </row>
        <row r="367">
          <cell r="A367">
            <v>40900</v>
          </cell>
          <cell r="B367" t="str">
            <v>DIVERSOS</v>
          </cell>
          <cell r="C367">
            <v>330974.59999999998</v>
          </cell>
          <cell r="D367">
            <v>2168384.46</v>
          </cell>
        </row>
        <row r="368">
          <cell r="A368">
            <v>40905</v>
          </cell>
          <cell r="B368" t="str">
            <v>DEVOLUCION SUELDOS Y PRESTACIONES</v>
          </cell>
          <cell r="C368">
            <v>165</v>
          </cell>
          <cell r="D368">
            <v>165</v>
          </cell>
        </row>
        <row r="369">
          <cell r="A369">
            <v>46001</v>
          </cell>
          <cell r="B369" t="str">
            <v>DEV.DIVERSOS APROVECHAMIENTOS</v>
          </cell>
          <cell r="C369">
            <v>-63098.48</v>
          </cell>
          <cell r="D369">
            <v>-172324.27</v>
          </cell>
        </row>
        <row r="371">
          <cell r="A371">
            <v>7</v>
          </cell>
          <cell r="B371" t="str">
            <v>TOTAL DIVERSOS</v>
          </cell>
          <cell r="C371">
            <v>564415.81000000006</v>
          </cell>
          <cell r="D371">
            <v>3547591.22</v>
          </cell>
        </row>
        <row r="373">
          <cell r="B373" t="str">
            <v>TOTAL APROVECHAMIENTOS PROVENIENTES DE CONTRIBUCIONES ESTATALES</v>
          </cell>
          <cell r="C373">
            <v>11272391.040000001</v>
          </cell>
          <cell r="D373">
            <v>2851687695.5999999</v>
          </cell>
        </row>
        <row r="375">
          <cell r="B375" t="str">
            <v>PROVENIENTES DE INCENTIVOS POR RECAUDACION DE IMPUESTOS FEDERALES COORDINADOS</v>
          </cell>
        </row>
        <row r="377">
          <cell r="B377" t="str">
            <v>INCENTIVOS</v>
          </cell>
        </row>
        <row r="379">
          <cell r="A379">
            <v>51601</v>
          </cell>
          <cell r="B379" t="str">
            <v>INCENTIVOS POR FISC.CONCURRENTE</v>
          </cell>
          <cell r="C379">
            <v>4050392</v>
          </cell>
          <cell r="D379">
            <v>10995710</v>
          </cell>
        </row>
        <row r="380">
          <cell r="A380">
            <v>51603</v>
          </cell>
          <cell r="B380" t="str">
            <v>INCENTIVOS POR REG.PEQ.CONTRIBUYENTE</v>
          </cell>
          <cell r="C380">
            <v>6441181</v>
          </cell>
          <cell r="D380">
            <v>21670255</v>
          </cell>
        </row>
        <row r="381">
          <cell r="A381">
            <v>51604</v>
          </cell>
          <cell r="B381" t="str">
            <v>INCENTIVOS POR REG. INTERMEDIO</v>
          </cell>
          <cell r="C381">
            <v>1371022</v>
          </cell>
          <cell r="D381">
            <v>5307735</v>
          </cell>
        </row>
        <row r="382">
          <cell r="A382">
            <v>51605</v>
          </cell>
          <cell r="B382" t="str">
            <v>INCEN.POR GANANCIA DE ENAJ.DE BIENES</v>
          </cell>
          <cell r="C382">
            <v>22500</v>
          </cell>
          <cell r="D382">
            <v>199624</v>
          </cell>
        </row>
        <row r="384">
          <cell r="B384" t="str">
            <v>TOTAL INCENTIVOS</v>
          </cell>
          <cell r="C384">
            <v>11885095</v>
          </cell>
          <cell r="D384">
            <v>38173324</v>
          </cell>
        </row>
        <row r="385">
          <cell r="C385" t="str">
            <v xml:space="preserve"> </v>
          </cell>
        </row>
        <row r="386">
          <cell r="B386" t="str">
            <v>IMPUESTO SOBRE LA RENTA</v>
          </cell>
        </row>
        <row r="388">
          <cell r="A388">
            <v>56748</v>
          </cell>
          <cell r="B388" t="str">
            <v>ISR P.FIS.PAG.PROV.ACT.PEQ.CONT.100%</v>
          </cell>
          <cell r="C388">
            <v>365624.3</v>
          </cell>
          <cell r="D388">
            <v>409260.87</v>
          </cell>
        </row>
        <row r="390">
          <cell r="B390" t="str">
            <v>TOTAL IMPUESTO SOBRE LA RENTA</v>
          </cell>
          <cell r="C390">
            <v>365624.3</v>
          </cell>
          <cell r="D390">
            <v>409260.87</v>
          </cell>
        </row>
        <row r="392">
          <cell r="B392" t="str">
            <v>IMPUESTO AL VALOR AGREGADO</v>
          </cell>
        </row>
        <row r="394">
          <cell r="A394">
            <v>56903</v>
          </cell>
          <cell r="B394" t="str">
            <v>IVA PAG.DEF.PERS.MOR. Y FIS. 100%</v>
          </cell>
          <cell r="C394">
            <v>4661.6899999999996</v>
          </cell>
          <cell r="D394">
            <v>32647.06</v>
          </cell>
        </row>
        <row r="395">
          <cell r="A395">
            <v>56913</v>
          </cell>
          <cell r="B395" t="str">
            <v>IVA PAG.DEF.PERS.MOR. Y FIS. 100%</v>
          </cell>
          <cell r="C395">
            <v>165749</v>
          </cell>
          <cell r="D395">
            <v>165749</v>
          </cell>
        </row>
        <row r="397">
          <cell r="A397" t="str">
            <v xml:space="preserve"> </v>
          </cell>
          <cell r="B397" t="str">
            <v>TOTAL IMPUESTO AL VALOR AGREGADO</v>
          </cell>
          <cell r="C397">
            <v>170410.69</v>
          </cell>
          <cell r="D397">
            <v>198396.06</v>
          </cell>
        </row>
        <row r="399">
          <cell r="B399" t="str">
            <v>GASTOS DE EJECUCION</v>
          </cell>
        </row>
        <row r="401">
          <cell r="A401">
            <v>57401</v>
          </cell>
          <cell r="B401" t="str">
            <v>GASTOS DE EJECUCION ISAN</v>
          </cell>
          <cell r="C401">
            <v>0</v>
          </cell>
          <cell r="D401">
            <v>810</v>
          </cell>
        </row>
        <row r="402">
          <cell r="A402">
            <v>57404</v>
          </cell>
          <cell r="B402" t="str">
            <v>GASTOS DE EJECUCION IMP. SOBRE TENENCIA</v>
          </cell>
          <cell r="C402">
            <v>2853.51</v>
          </cell>
          <cell r="D402">
            <v>22078.07</v>
          </cell>
        </row>
        <row r="403">
          <cell r="A403">
            <v>57405</v>
          </cell>
          <cell r="B403" t="str">
            <v>GASTOS DE EJECUCION FISCALIZACION 100%</v>
          </cell>
          <cell r="C403">
            <v>163.49</v>
          </cell>
          <cell r="D403">
            <v>14847.01</v>
          </cell>
        </row>
        <row r="405">
          <cell r="A405" t="str">
            <v xml:space="preserve"> </v>
          </cell>
          <cell r="B405" t="str">
            <v>TOTAL GASTOS DE EJECUCION</v>
          </cell>
          <cell r="C405">
            <v>3017</v>
          </cell>
          <cell r="D405">
            <v>37735.08</v>
          </cell>
        </row>
        <row r="407">
          <cell r="B407" t="str">
            <v>MULTAS</v>
          </cell>
        </row>
        <row r="409">
          <cell r="A409">
            <v>57502</v>
          </cell>
          <cell r="B409" t="str">
            <v>MULTAS ISR IA IVA E IESPS FISC 100%(653)</v>
          </cell>
          <cell r="C409">
            <v>30930.58</v>
          </cell>
          <cell r="D409">
            <v>406909.28</v>
          </cell>
        </row>
        <row r="410">
          <cell r="A410">
            <v>57503</v>
          </cell>
          <cell r="B410" t="str">
            <v>MULT ISR,IA,IVA E IESPS V OBL 100% (317)</v>
          </cell>
          <cell r="C410">
            <v>15073.5</v>
          </cell>
          <cell r="D410">
            <v>755307.93</v>
          </cell>
        </row>
        <row r="411">
          <cell r="A411">
            <v>57505</v>
          </cell>
          <cell r="B411" t="str">
            <v>MULTAS POR CORRECCION FISCAL 100%(194)</v>
          </cell>
          <cell r="C411">
            <v>0</v>
          </cell>
          <cell r="D411">
            <v>14678</v>
          </cell>
        </row>
        <row r="412">
          <cell r="A412">
            <v>57507</v>
          </cell>
          <cell r="B412" t="str">
            <v>MULTAS IMP S/TENENCIA CTRL.DE OBLIG 100%</v>
          </cell>
          <cell r="C412">
            <v>41080</v>
          </cell>
          <cell r="D412">
            <v>407655.13</v>
          </cell>
        </row>
        <row r="414">
          <cell r="B414" t="str">
            <v>TOTAL MULTAS</v>
          </cell>
          <cell r="C414">
            <v>87084.08</v>
          </cell>
          <cell r="D414">
            <v>1584550.34</v>
          </cell>
        </row>
        <row r="416">
          <cell r="B416" t="str">
            <v>RECARGOS</v>
          </cell>
        </row>
        <row r="418">
          <cell r="A418">
            <v>57601</v>
          </cell>
          <cell r="B418" t="str">
            <v>RECARGOS IVA 100%</v>
          </cell>
          <cell r="C418">
            <v>2892.17</v>
          </cell>
          <cell r="D418">
            <v>20668.28</v>
          </cell>
        </row>
        <row r="419">
          <cell r="A419">
            <v>57602</v>
          </cell>
          <cell r="B419" t="str">
            <v>RECARGOS ISR 75%</v>
          </cell>
          <cell r="C419">
            <v>0</v>
          </cell>
          <cell r="D419">
            <v>16027.58</v>
          </cell>
        </row>
        <row r="420">
          <cell r="A420">
            <v>57604</v>
          </cell>
          <cell r="B420" t="str">
            <v>INTERESES POR PLAZO (98%)</v>
          </cell>
          <cell r="C420">
            <v>229.98</v>
          </cell>
          <cell r="D420">
            <v>7972.24</v>
          </cell>
        </row>
        <row r="421">
          <cell r="A421">
            <v>57605</v>
          </cell>
          <cell r="B421" t="str">
            <v>RECARGOS ISR 100%</v>
          </cell>
          <cell r="C421">
            <v>0</v>
          </cell>
          <cell r="D421">
            <v>214.05</v>
          </cell>
        </row>
        <row r="422">
          <cell r="A422">
            <v>57608</v>
          </cell>
          <cell r="B422" t="str">
            <v>RECARGOS ISR REPECOS 100%</v>
          </cell>
          <cell r="C422">
            <v>1185.07</v>
          </cell>
          <cell r="D422">
            <v>2635.8</v>
          </cell>
        </row>
        <row r="423">
          <cell r="A423">
            <v>57609</v>
          </cell>
          <cell r="B423" t="str">
            <v>RECARGOS IVA REPECOS 100%</v>
          </cell>
          <cell r="C423">
            <v>818</v>
          </cell>
          <cell r="D423">
            <v>818</v>
          </cell>
        </row>
        <row r="424">
          <cell r="A424">
            <v>57610</v>
          </cell>
          <cell r="B424" t="str">
            <v>INT.POR PLAZO CREDITOS FISCALIZACION 75%</v>
          </cell>
          <cell r="C424">
            <v>371.95</v>
          </cell>
          <cell r="D424">
            <v>1095.3699999999999</v>
          </cell>
        </row>
        <row r="425">
          <cell r="A425">
            <v>57611</v>
          </cell>
          <cell r="B425" t="str">
            <v>REC.POR MORA CREDITOS FISCALIZACION 75%</v>
          </cell>
          <cell r="C425">
            <v>61.67</v>
          </cell>
          <cell r="D425">
            <v>61.67</v>
          </cell>
        </row>
        <row r="427">
          <cell r="A427" t="str">
            <v xml:space="preserve"> </v>
          </cell>
          <cell r="B427" t="str">
            <v>TOTAL RECARGOS</v>
          </cell>
          <cell r="C427">
            <v>5558.84</v>
          </cell>
          <cell r="D427">
            <v>49492.99</v>
          </cell>
        </row>
        <row r="429">
          <cell r="B429" t="str">
            <v>ACTUALIZACION</v>
          </cell>
        </row>
        <row r="431">
          <cell r="A431">
            <v>57901</v>
          </cell>
          <cell r="B431" t="str">
            <v>ACTUALIZACION IVA 100%</v>
          </cell>
          <cell r="C431">
            <v>658.65</v>
          </cell>
          <cell r="D431">
            <v>4613.29</v>
          </cell>
        </row>
        <row r="432">
          <cell r="A432">
            <v>57902</v>
          </cell>
          <cell r="B432" t="str">
            <v>ACTUALIZACION ISR 75%</v>
          </cell>
          <cell r="C432">
            <v>0</v>
          </cell>
          <cell r="D432">
            <v>4998.3999999999996</v>
          </cell>
        </row>
        <row r="433">
          <cell r="A433">
            <v>57908</v>
          </cell>
          <cell r="B433" t="str">
            <v>ACTUALIZACION ISR REPECOS 100%</v>
          </cell>
          <cell r="C433">
            <v>147.93</v>
          </cell>
          <cell r="D433">
            <v>469.02</v>
          </cell>
        </row>
        <row r="434">
          <cell r="A434">
            <v>57909</v>
          </cell>
          <cell r="B434" t="str">
            <v>ACTUALIZACION IVA REPECOS 100%</v>
          </cell>
          <cell r="C434">
            <v>4</v>
          </cell>
          <cell r="D434">
            <v>4</v>
          </cell>
        </row>
        <row r="436">
          <cell r="A436" t="str">
            <v xml:space="preserve"> </v>
          </cell>
          <cell r="B436" t="str">
            <v>TOTAL ACTUALIZACION</v>
          </cell>
          <cell r="C436">
            <v>810.58</v>
          </cell>
          <cell r="D436">
            <v>10084.709999999999</v>
          </cell>
        </row>
        <row r="438">
          <cell r="B438" t="str">
            <v xml:space="preserve">HONORARIOS  EJECUCION </v>
          </cell>
        </row>
        <row r="440">
          <cell r="A440">
            <v>58001</v>
          </cell>
          <cell r="B440" t="str">
            <v>HONORARIOS EJEC.POR CONTROL VEHICULAR</v>
          </cell>
          <cell r="C440">
            <v>1920</v>
          </cell>
          <cell r="D440">
            <v>22080</v>
          </cell>
        </row>
        <row r="441">
          <cell r="A441">
            <v>58003</v>
          </cell>
          <cell r="B441" t="str">
            <v>HONORARIOS EJEC.POR CONTROL OBLIG.100%</v>
          </cell>
          <cell r="C441">
            <v>3990</v>
          </cell>
          <cell r="D441">
            <v>99407</v>
          </cell>
        </row>
        <row r="443">
          <cell r="B443" t="str">
            <v>TOTAL HONORARIOS EJECUCION</v>
          </cell>
          <cell r="C443">
            <v>5910</v>
          </cell>
          <cell r="D443">
            <v>121487</v>
          </cell>
        </row>
        <row r="445">
          <cell r="B445" t="str">
            <v>MULTAS ADMINISTRATIVAS NO FISCALES</v>
          </cell>
        </row>
        <row r="447">
          <cell r="A447">
            <v>58901</v>
          </cell>
          <cell r="B447" t="str">
            <v>MULTAS INFRACC LEY FED TRAB 98% (325)</v>
          </cell>
          <cell r="C447">
            <v>12352.41</v>
          </cell>
          <cell r="D447">
            <v>43509.18</v>
          </cell>
        </row>
        <row r="448">
          <cell r="A448">
            <v>58902</v>
          </cell>
          <cell r="B448" t="str">
            <v>MULTAS INF REGLAM DE TRAN FED 98% (327)</v>
          </cell>
          <cell r="C448">
            <v>184205.31</v>
          </cell>
          <cell r="D448">
            <v>4726169.0599999996</v>
          </cell>
        </row>
        <row r="449">
          <cell r="A449">
            <v>58903</v>
          </cell>
          <cell r="B449" t="str">
            <v>MULTAS DE LA PROFECO 98% (332)</v>
          </cell>
          <cell r="C449">
            <v>280039.03000000003</v>
          </cell>
          <cell r="D449">
            <v>1686751.23</v>
          </cell>
        </row>
        <row r="450">
          <cell r="A450">
            <v>58904</v>
          </cell>
          <cell r="B450" t="str">
            <v>MULTAS DE VARIAS DEP FED 98% (334)</v>
          </cell>
          <cell r="C450">
            <v>7840</v>
          </cell>
          <cell r="D450">
            <v>85698.06</v>
          </cell>
        </row>
        <row r="451">
          <cell r="A451">
            <v>58905</v>
          </cell>
          <cell r="B451" t="str">
            <v>MULTAS SECOFI 98%</v>
          </cell>
          <cell r="C451">
            <v>187590.31</v>
          </cell>
          <cell r="D451">
            <v>1054903.05</v>
          </cell>
        </row>
        <row r="452">
          <cell r="A452">
            <v>58906</v>
          </cell>
          <cell r="B452" t="str">
            <v>MULTAS PROFEPA 98%</v>
          </cell>
          <cell r="C452">
            <v>3887.27</v>
          </cell>
          <cell r="D452">
            <v>33719.599999999999</v>
          </cell>
        </row>
        <row r="454">
          <cell r="A454" t="str">
            <v xml:space="preserve"> </v>
          </cell>
          <cell r="B454" t="str">
            <v>TOTAL MULTAS ADMINISTRATIVAS NO FISCALES</v>
          </cell>
          <cell r="C454">
            <v>675914.33</v>
          </cell>
          <cell r="D454">
            <v>7630750.1799999978</v>
          </cell>
        </row>
        <row r="456">
          <cell r="A456" t="str">
            <v>INCENTIVOS EN RECAUDACIÓN DE IMPUESTOS FEDERALES</v>
          </cell>
          <cell r="B456" t="str">
            <v>TOTAL DE INCENTIVOS POR RECAUDACION DE IMPUESTOS FEDERALES COORDINADOS</v>
          </cell>
          <cell r="C456">
            <v>13199424.82</v>
          </cell>
          <cell r="D456">
            <v>48215081.229999997</v>
          </cell>
        </row>
        <row r="458">
          <cell r="B458" t="str">
            <v>TOTAL APROVECHAMIENTOS</v>
          </cell>
          <cell r="C458">
            <v>24471815.859999999</v>
          </cell>
          <cell r="D458">
            <v>2899902776.8299999</v>
          </cell>
        </row>
        <row r="459">
          <cell r="C459" t="str">
            <v xml:space="preserve"> </v>
          </cell>
        </row>
        <row r="460">
          <cell r="B460" t="str">
            <v>PARTICIPACION ESTATAL EN  IMPUESTOS FEDERALES COORDINADOS</v>
          </cell>
        </row>
        <row r="462">
          <cell r="B462" t="str">
            <v>PARTICIPACIONES</v>
          </cell>
        </row>
        <row r="464">
          <cell r="A464">
            <v>51300</v>
          </cell>
          <cell r="B464" t="str">
            <v>FONDO DE PART. FEDERALES AÑOS ANTERIORES</v>
          </cell>
          <cell r="C464">
            <v>-108666950</v>
          </cell>
          <cell r="D464">
            <v>-24600209</v>
          </cell>
        </row>
        <row r="465">
          <cell r="A465">
            <v>53400</v>
          </cell>
          <cell r="B465" t="str">
            <v>FONDO GRAL DE PART Y COORD EN DERECHOS</v>
          </cell>
          <cell r="C465">
            <v>1320320609</v>
          </cell>
          <cell r="D465">
            <v>8665588844</v>
          </cell>
        </row>
        <row r="466">
          <cell r="A466">
            <v>53500</v>
          </cell>
          <cell r="B466" t="str">
            <v>IMP ESP S/PROD Y SERV ALC, TAB Y CERVEZA</v>
          </cell>
          <cell r="C466">
            <v>33529745</v>
          </cell>
          <cell r="D466">
            <v>204909939</v>
          </cell>
        </row>
        <row r="467">
          <cell r="A467">
            <v>53501</v>
          </cell>
          <cell r="B467" t="str">
            <v>I.E.P.S. EJERCICIOS ANTERIORES</v>
          </cell>
          <cell r="C467">
            <v>-15116720</v>
          </cell>
          <cell r="D467">
            <v>-16892456</v>
          </cell>
        </row>
        <row r="468">
          <cell r="A468">
            <v>53600</v>
          </cell>
          <cell r="B468" t="str">
            <v>FONDO DE FOMENTO MUNICIPAL</v>
          </cell>
          <cell r="C468">
            <v>16788365</v>
          </cell>
          <cell r="D468">
            <v>110557814</v>
          </cell>
        </row>
        <row r="469">
          <cell r="A469">
            <v>53700</v>
          </cell>
          <cell r="B469" t="str">
            <v>FONDO DE FOMENTO AÑOS ANTERIORES</v>
          </cell>
          <cell r="C469">
            <v>31119</v>
          </cell>
          <cell r="D469">
            <v>1328178</v>
          </cell>
        </row>
        <row r="471">
          <cell r="B471" t="str">
            <v>TOTAL PARTICIPACIONES</v>
          </cell>
          <cell r="C471">
            <v>1246886168</v>
          </cell>
          <cell r="D471">
            <v>8940892110</v>
          </cell>
        </row>
        <row r="473">
          <cell r="B473" t="str">
            <v>IMPUESTO SOBRE AUTOMOVILES NUEVOS (I.S.A.N.)</v>
          </cell>
        </row>
        <row r="475">
          <cell r="A475">
            <v>53802</v>
          </cell>
          <cell r="B475" t="str">
            <v>RECARGOS DE I.S.A.N.</v>
          </cell>
          <cell r="C475">
            <v>27862</v>
          </cell>
          <cell r="D475">
            <v>2386970</v>
          </cell>
        </row>
        <row r="476">
          <cell r="A476">
            <v>53803</v>
          </cell>
          <cell r="B476" t="str">
            <v>SANCIONES ISAN</v>
          </cell>
          <cell r="C476">
            <v>0</v>
          </cell>
          <cell r="D476">
            <v>20339</v>
          </cell>
        </row>
        <row r="477">
          <cell r="A477">
            <v>53809</v>
          </cell>
          <cell r="B477" t="str">
            <v>I.S.A.N. PAGOS PROVISIONALES</v>
          </cell>
          <cell r="C477">
            <v>31682225.359999999</v>
          </cell>
          <cell r="D477">
            <v>245658783.49000001</v>
          </cell>
        </row>
        <row r="478">
          <cell r="A478">
            <v>53810</v>
          </cell>
          <cell r="B478" t="str">
            <v>ACTUALIZACION DE I.S.A.N.</v>
          </cell>
          <cell r="C478">
            <v>956</v>
          </cell>
          <cell r="D478">
            <v>882860</v>
          </cell>
        </row>
        <row r="479">
          <cell r="A479">
            <v>53811</v>
          </cell>
          <cell r="B479" t="str">
            <v>FONDO DE COMPENSACION DEL I.S.A.N.</v>
          </cell>
          <cell r="C479">
            <v>7378775</v>
          </cell>
          <cell r="D479">
            <v>51651425</v>
          </cell>
        </row>
        <row r="480">
          <cell r="A480">
            <v>53812</v>
          </cell>
          <cell r="B480" t="str">
            <v>MULTAS POR AUTOCORRECCION I.S.A.N.</v>
          </cell>
          <cell r="C480">
            <v>0</v>
          </cell>
          <cell r="D480">
            <v>202709</v>
          </cell>
        </row>
        <row r="482">
          <cell r="A482">
            <v>8</v>
          </cell>
          <cell r="B482" t="str">
            <v>TOTAL IMPUESTO SOBRE AUTOMOVILES NUEVOS (I.S.A.N.)</v>
          </cell>
          <cell r="C482">
            <v>39089818.359999999</v>
          </cell>
          <cell r="D482">
            <v>300803086.49000001</v>
          </cell>
        </row>
        <row r="484">
          <cell r="B484" t="str">
            <v>IMPUESTO SOBRE TENENCIA</v>
          </cell>
        </row>
        <row r="486">
          <cell r="A486">
            <v>55800</v>
          </cell>
          <cell r="B486" t="str">
            <v>IMPUESTO S/TENENCIA O USO DE VEHICULOS</v>
          </cell>
          <cell r="C486">
            <v>41933785.460000001</v>
          </cell>
          <cell r="D486">
            <v>1037376838.61</v>
          </cell>
        </row>
        <row r="487">
          <cell r="A487">
            <v>55801</v>
          </cell>
          <cell r="B487" t="str">
            <v>IMPUESTO S/TENENCIA, MOTOCICLETAS</v>
          </cell>
          <cell r="C487">
            <v>354453</v>
          </cell>
          <cell r="D487">
            <v>5302650.16</v>
          </cell>
        </row>
        <row r="488">
          <cell r="A488">
            <v>55900</v>
          </cell>
          <cell r="B488" t="str">
            <v>RECARGOS Y ACT DE IMP S/TENENCIA DE VEH</v>
          </cell>
          <cell r="C488">
            <v>2850151.04</v>
          </cell>
          <cell r="D488">
            <v>20772264.57</v>
          </cell>
        </row>
        <row r="489">
          <cell r="A489">
            <v>55901</v>
          </cell>
          <cell r="B489" t="str">
            <v>RECARGOS Y ACT DE IMP S/TEN DE MOTOS</v>
          </cell>
          <cell r="C489">
            <v>16386.060000000001</v>
          </cell>
          <cell r="D489">
            <v>160161.32</v>
          </cell>
        </row>
        <row r="490">
          <cell r="A490">
            <v>57100</v>
          </cell>
          <cell r="B490" t="str">
            <v>DEVOLUCION IMPUESTOS SOBRE TENENCIA</v>
          </cell>
          <cell r="C490">
            <v>0</v>
          </cell>
          <cell r="D490">
            <v>-4466624.08</v>
          </cell>
        </row>
        <row r="491">
          <cell r="A491">
            <v>57101</v>
          </cell>
          <cell r="B491" t="str">
            <v>ACT.E INTS.POR DEV.IMP.S/TENENCIA</v>
          </cell>
          <cell r="C491">
            <v>0</v>
          </cell>
          <cell r="D491">
            <v>-2012939.06</v>
          </cell>
        </row>
        <row r="493">
          <cell r="A493">
            <v>9</v>
          </cell>
          <cell r="B493" t="str">
            <v>TOTAL IMPUESTO SOBRE TENENCIA</v>
          </cell>
          <cell r="C493">
            <v>45154775.560000002</v>
          </cell>
          <cell r="D493">
            <v>1057132351.5200001</v>
          </cell>
        </row>
        <row r="495">
          <cell r="B495" t="str">
            <v>INSCRIPCION VEHICULOS EXTRANJEROS</v>
          </cell>
        </row>
        <row r="497">
          <cell r="A497">
            <v>57001</v>
          </cell>
          <cell r="B497" t="str">
            <v>DEV.INSCR.VEH.EXTRANJEROS</v>
          </cell>
          <cell r="C497">
            <v>0</v>
          </cell>
          <cell r="D497">
            <v>-78850</v>
          </cell>
        </row>
        <row r="498">
          <cell r="A498">
            <v>57002</v>
          </cell>
          <cell r="B498" t="str">
            <v>ACT.E INTS.POR DEV.INSCR.VEH.EXTRANJEROS</v>
          </cell>
          <cell r="C498">
            <v>0</v>
          </cell>
          <cell r="D498">
            <v>-4432.07</v>
          </cell>
        </row>
        <row r="500">
          <cell r="B500" t="str">
            <v>TOTAL INSCRIPCION VEHICULOS EXTRANJEROS</v>
          </cell>
          <cell r="C500">
            <v>0</v>
          </cell>
          <cell r="D500">
            <v>-83282.070000000007</v>
          </cell>
        </row>
        <row r="502">
          <cell r="B502" t="str">
            <v>PERMISOS DE PESCA</v>
          </cell>
        </row>
        <row r="504">
          <cell r="A504">
            <v>57301</v>
          </cell>
          <cell r="B504" t="str">
            <v>PERMISOS PARA PESCA DEPORTIVA</v>
          </cell>
          <cell r="C504">
            <v>25841</v>
          </cell>
          <cell r="D504">
            <v>297202</v>
          </cell>
        </row>
        <row r="506">
          <cell r="B506" t="str">
            <v>TOTAL PERMISOS DE PESCA</v>
          </cell>
          <cell r="C506">
            <v>25841</v>
          </cell>
          <cell r="D506">
            <v>297202</v>
          </cell>
        </row>
        <row r="508">
          <cell r="B508" t="str">
            <v>TOTAL PARTICIPACIONES</v>
          </cell>
          <cell r="C508">
            <v>1331156602.9200001</v>
          </cell>
          <cell r="D508">
            <v>10299041467.940001</v>
          </cell>
        </row>
        <row r="510">
          <cell r="B510" t="str">
            <v>APORTACIONES FEDERALES</v>
          </cell>
        </row>
        <row r="512">
          <cell r="B512" t="str">
            <v>RAMO 39</v>
          </cell>
        </row>
        <row r="514">
          <cell r="A514">
            <v>59101</v>
          </cell>
          <cell r="B514" t="str">
            <v>FORTALECIMIENTO A ENTIDADES FEDERATIVAS</v>
          </cell>
          <cell r="C514">
            <v>85807644</v>
          </cell>
          <cell r="D514">
            <v>600653508</v>
          </cell>
        </row>
        <row r="517">
          <cell r="A517">
            <v>10</v>
          </cell>
          <cell r="B517" t="str">
            <v>TOTAL RAMO 39</v>
          </cell>
          <cell r="C517">
            <v>85807644</v>
          </cell>
          <cell r="D517">
            <v>600653508</v>
          </cell>
        </row>
        <row r="519">
          <cell r="B519" t="str">
            <v>RAMO 33</v>
          </cell>
        </row>
        <row r="521">
          <cell r="A521">
            <v>59201</v>
          </cell>
          <cell r="B521" t="str">
            <v>EDUCACION BASICA Y NORMAL</v>
          </cell>
          <cell r="C521">
            <v>755678587.23000002</v>
          </cell>
          <cell r="D521">
            <v>3384938367.23</v>
          </cell>
        </row>
        <row r="522">
          <cell r="A522">
            <v>59202</v>
          </cell>
          <cell r="B522" t="str">
            <v>ALTA CARGA EDUCATIVA</v>
          </cell>
          <cell r="C522">
            <v>42511250</v>
          </cell>
          <cell r="D522">
            <v>297578750</v>
          </cell>
        </row>
        <row r="523">
          <cell r="A523">
            <v>59203</v>
          </cell>
          <cell r="B523" t="str">
            <v>SERVICIOS DE SALUD</v>
          </cell>
          <cell r="C523">
            <v>86844626.469999999</v>
          </cell>
          <cell r="D523">
            <v>599610456.89999998</v>
          </cell>
        </row>
        <row r="524">
          <cell r="A524">
            <v>59204</v>
          </cell>
          <cell r="B524" t="str">
            <v>INFRAESTRUCTURA SOCIAL ESTATAL (FISE)</v>
          </cell>
          <cell r="C524">
            <v>3320978</v>
          </cell>
          <cell r="D524">
            <v>23246846</v>
          </cell>
        </row>
        <row r="525">
          <cell r="A525">
            <v>59205</v>
          </cell>
          <cell r="B525" t="str">
            <v>INFRAESTRUCTURA SOCIAL MUNICIPAL (FISM)</v>
          </cell>
          <cell r="C525">
            <v>24079827</v>
          </cell>
          <cell r="D525">
            <v>168558789</v>
          </cell>
        </row>
        <row r="526">
          <cell r="A526">
            <v>59206</v>
          </cell>
          <cell r="B526" t="str">
            <v>FORTALECIMIENTO DE LOS MUN. (FORTAMUN)</v>
          </cell>
          <cell r="C526">
            <v>96258830</v>
          </cell>
          <cell r="D526">
            <v>673811810</v>
          </cell>
        </row>
        <row r="527">
          <cell r="A527">
            <v>59207</v>
          </cell>
          <cell r="B527" t="str">
            <v>ASISTENCIA SOCIAL</v>
          </cell>
          <cell r="C527">
            <v>5790962</v>
          </cell>
          <cell r="D527">
            <v>57346039</v>
          </cell>
        </row>
        <row r="528">
          <cell r="A528">
            <v>59208</v>
          </cell>
          <cell r="B528" t="str">
            <v>INFRAESTRUCTURA EDUCATIVA BASICA</v>
          </cell>
          <cell r="C528">
            <v>10379174</v>
          </cell>
          <cell r="D528">
            <v>72654219</v>
          </cell>
        </row>
        <row r="529">
          <cell r="A529">
            <v>59209</v>
          </cell>
          <cell r="B529" t="str">
            <v>INFRAESTRUCTURA EDUCATIVA SUPERIOR</v>
          </cell>
          <cell r="C529">
            <v>4509983</v>
          </cell>
          <cell r="D529">
            <v>31569885</v>
          </cell>
        </row>
        <row r="530">
          <cell r="A530">
            <v>59210</v>
          </cell>
          <cell r="B530" t="str">
            <v>EDUCACION TECNOLOGICA (FAETA)</v>
          </cell>
          <cell r="C530">
            <v>13085905</v>
          </cell>
          <cell r="D530">
            <v>62310114</v>
          </cell>
        </row>
        <row r="531">
          <cell r="A531">
            <v>59212</v>
          </cell>
          <cell r="B531" t="str">
            <v>SEGURIDAD PUBLICA</v>
          </cell>
          <cell r="C531">
            <v>19476267</v>
          </cell>
          <cell r="D531">
            <v>134720966</v>
          </cell>
        </row>
        <row r="532">
          <cell r="A532">
            <v>59213</v>
          </cell>
          <cell r="B532" t="str">
            <v>APORT. FEDERALES CARRERA MAGISTERIAL</v>
          </cell>
          <cell r="C532">
            <v>62086669.770000003</v>
          </cell>
          <cell r="D532">
            <v>303746198.89999998</v>
          </cell>
        </row>
        <row r="534">
          <cell r="B534" t="str">
            <v>TOTAL RAMO 33</v>
          </cell>
          <cell r="C534">
            <v>1124023059.47</v>
          </cell>
          <cell r="D534">
            <v>5810092441.0299997</v>
          </cell>
        </row>
        <row r="536">
          <cell r="B536" t="str">
            <v>U.A.N.L.</v>
          </cell>
          <cell r="D536" t="str">
            <v xml:space="preserve"> </v>
          </cell>
        </row>
        <row r="538">
          <cell r="A538">
            <v>59301</v>
          </cell>
          <cell r="B538" t="str">
            <v>UNIVERSIDAD AUTONOMA DE N.L. (UANL)</v>
          </cell>
          <cell r="C538">
            <v>125484622</v>
          </cell>
          <cell r="D538">
            <v>1798822221.4100001</v>
          </cell>
        </row>
        <row r="540">
          <cell r="A540">
            <v>11</v>
          </cell>
          <cell r="B540" t="str">
            <v>TOTAL U.A.N.L.</v>
          </cell>
          <cell r="C540">
            <v>125484622</v>
          </cell>
          <cell r="D540">
            <v>1798822221.4100001</v>
          </cell>
        </row>
        <row r="542">
          <cell r="B542" t="str">
            <v>FIDEICOMISO PARA LA INFRESTRUCTURA DE LOS ESTADOS (F.I.E.S.)</v>
          </cell>
        </row>
        <row r="544">
          <cell r="A544">
            <v>59315</v>
          </cell>
          <cell r="B544" t="str">
            <v>FIDEICOMISO INFRAESTRUCTURA DE LOS EDOS.</v>
          </cell>
          <cell r="C544">
            <v>0</v>
          </cell>
          <cell r="D544">
            <v>234145913</v>
          </cell>
        </row>
        <row r="545">
          <cell r="A545">
            <v>59317</v>
          </cell>
          <cell r="B545" t="str">
            <v>FIDEICOMISO INFRA. DE LOS EDOS. PTE. AÑO</v>
          </cell>
          <cell r="C545">
            <v>0</v>
          </cell>
          <cell r="D545">
            <v>2012196</v>
          </cell>
        </row>
        <row r="547">
          <cell r="A547" t="str">
            <v>FIDEICOMISO PARA LA INFRAESTRUCTURA DE LOS ESTADOS  (FIES)</v>
          </cell>
          <cell r="B547" t="str">
            <v>TOTAL FIDEICOMISO PARA LA INFRESTRUCTURA DE LOS ESTADOS (F.I.E.S.)</v>
          </cell>
          <cell r="C547">
            <v>0</v>
          </cell>
          <cell r="D547">
            <v>236158109</v>
          </cell>
        </row>
        <row r="549">
          <cell r="A549">
            <v>59302</v>
          </cell>
          <cell r="B549" t="str">
            <v>APORTACIONES DIVERSAS</v>
          </cell>
          <cell r="C549" t="str">
            <v xml:space="preserve"> </v>
          </cell>
          <cell r="D549" t="str">
            <v xml:space="preserve"> </v>
          </cell>
        </row>
        <row r="551">
          <cell r="B551" t="str">
            <v>PROGRAMA PARA EL DESARROLLO IND. SOFTWARE</v>
          </cell>
          <cell r="C551">
            <v>0</v>
          </cell>
          <cell r="D551">
            <v>45000000</v>
          </cell>
        </row>
        <row r="552">
          <cell r="B552" t="str">
            <v>CONADE</v>
          </cell>
          <cell r="C552">
            <v>5000000</v>
          </cell>
          <cell r="D552">
            <v>5000000</v>
          </cell>
        </row>
        <row r="553">
          <cell r="B553" t="str">
            <v>PROGRAMA P/FISCALIZACION DEL GASTO FEDERALIZADO</v>
          </cell>
          <cell r="C553">
            <v>363893</v>
          </cell>
          <cell r="D553">
            <v>41328534.859999999</v>
          </cell>
        </row>
        <row r="554">
          <cell r="B554" t="str">
            <v>SECRETARIA TURISMO</v>
          </cell>
          <cell r="C554">
            <v>2000000</v>
          </cell>
          <cell r="D554">
            <v>4000000</v>
          </cell>
        </row>
        <row r="556">
          <cell r="B556" t="str">
            <v>TOTAL APORTACIONES DIVERSAS</v>
          </cell>
          <cell r="C556">
            <v>7363893</v>
          </cell>
          <cell r="D556">
            <v>95328534.859999999</v>
          </cell>
        </row>
        <row r="558">
          <cell r="B558" t="str">
            <v>OTRAS APORTACIONES</v>
          </cell>
        </row>
        <row r="560">
          <cell r="A560">
            <v>59304</v>
          </cell>
          <cell r="B560" t="str">
            <v>CONAGUA</v>
          </cell>
          <cell r="C560">
            <v>7091000</v>
          </cell>
          <cell r="D560">
            <v>92868781</v>
          </cell>
        </row>
        <row r="561">
          <cell r="A561">
            <v>59305</v>
          </cell>
          <cell r="B561" t="str">
            <v>CAPUFE</v>
          </cell>
          <cell r="C561">
            <v>242731.21</v>
          </cell>
          <cell r="D561">
            <v>1683486.67</v>
          </cell>
        </row>
        <row r="562">
          <cell r="A562">
            <v>59306</v>
          </cell>
          <cell r="B562" t="str">
            <v>BECAS PROBECAT</v>
          </cell>
          <cell r="C562">
            <v>6407186.6900000004</v>
          </cell>
          <cell r="D562">
            <v>14647359.52</v>
          </cell>
        </row>
        <row r="563">
          <cell r="A563">
            <v>59307</v>
          </cell>
          <cell r="B563" t="str">
            <v>BECAS PROFSNE</v>
          </cell>
          <cell r="C563">
            <v>1116980.8799999999</v>
          </cell>
          <cell r="D563">
            <v>12436583.050000001</v>
          </cell>
        </row>
        <row r="564">
          <cell r="A564">
            <v>59309</v>
          </cell>
          <cell r="B564" t="str">
            <v>ALIM.REOS FEDERALES(SOCORRO DE LEY)</v>
          </cell>
          <cell r="C564">
            <v>1537585</v>
          </cell>
          <cell r="D564">
            <v>11335865</v>
          </cell>
        </row>
        <row r="566">
          <cell r="B566" t="str">
            <v>TOTAL OTRAS APORTACIONES</v>
          </cell>
          <cell r="C566">
            <v>16395483.780000001</v>
          </cell>
          <cell r="D566">
            <v>132972075.23999999</v>
          </cell>
        </row>
        <row r="568">
          <cell r="B568" t="str">
            <v>DEVOLUCION DE APORTACIONES FEDERALES</v>
          </cell>
        </row>
        <row r="570">
          <cell r="A570">
            <v>59400</v>
          </cell>
          <cell r="B570" t="str">
            <v>DEVOLUCION DE APORTACIONES FEDERALES</v>
          </cell>
          <cell r="C570">
            <v>0</v>
          </cell>
          <cell r="D570">
            <v>-3772323.37</v>
          </cell>
        </row>
        <row r="572">
          <cell r="B572" t="str">
            <v>TOTAL DEVOLUCION DE APORTACIONES FEDERALES</v>
          </cell>
          <cell r="C572">
            <v>0</v>
          </cell>
          <cell r="D572">
            <v>-3772323.37</v>
          </cell>
        </row>
        <row r="575">
          <cell r="B575" t="str">
            <v>TOTAL APORTACIONES FEDERALES</v>
          </cell>
          <cell r="C575">
            <v>1359074702.25</v>
          </cell>
          <cell r="D575">
            <v>8670254566.1700001</v>
          </cell>
        </row>
        <row r="577">
          <cell r="B577" t="str">
            <v>TOTAL INGRESOS PRESUPUESTALES</v>
          </cell>
          <cell r="C577">
            <v>2690231305.1700001</v>
          </cell>
          <cell r="D577">
            <v>18969296034.110001</v>
          </cell>
        </row>
        <row r="579">
          <cell r="B579" t="str">
            <v>ANTICIPO PARTICIPACIONES INGRESOS FEDERALES CONVENIO DE COORD.</v>
          </cell>
        </row>
        <row r="581">
          <cell r="A581">
            <v>70200</v>
          </cell>
          <cell r="B581" t="str">
            <v>ANTICIPOS DE PART. PARA EL EDO. Y MPIOS.</v>
          </cell>
          <cell r="C581">
            <v>-77926073</v>
          </cell>
          <cell r="D581">
            <v>1394439479</v>
          </cell>
        </row>
        <row r="582">
          <cell r="A582">
            <v>77602</v>
          </cell>
          <cell r="B582" t="str">
            <v>RECARGOS ISR 25%</v>
          </cell>
          <cell r="C582">
            <v>0</v>
          </cell>
          <cell r="D582">
            <v>0</v>
          </cell>
        </row>
        <row r="583">
          <cell r="A583">
            <v>77604</v>
          </cell>
          <cell r="B583" t="str">
            <v>INTERESES POR PLAZO (2%)</v>
          </cell>
          <cell r="C583">
            <v>-1.78</v>
          </cell>
          <cell r="D583">
            <v>4.6900000000000004</v>
          </cell>
        </row>
        <row r="584">
          <cell r="A584">
            <v>77610</v>
          </cell>
          <cell r="B584" t="str">
            <v>INT.POR PLAZO CREDITOS FISCALIZACION 25%</v>
          </cell>
          <cell r="C584">
            <v>-117.15</v>
          </cell>
          <cell r="D584">
            <v>123.98</v>
          </cell>
        </row>
        <row r="585">
          <cell r="A585">
            <v>77611</v>
          </cell>
          <cell r="B585" t="str">
            <v>REC.POR MORA CREDITOS FISCALIZACION 25%</v>
          </cell>
          <cell r="C585">
            <v>20.56</v>
          </cell>
          <cell r="D585">
            <v>20.56</v>
          </cell>
        </row>
        <row r="586">
          <cell r="A586">
            <v>77902</v>
          </cell>
          <cell r="B586" t="str">
            <v>ACTUALIZACION ISR 25%</v>
          </cell>
          <cell r="C586">
            <v>0</v>
          </cell>
          <cell r="D586">
            <v>0</v>
          </cell>
        </row>
        <row r="587">
          <cell r="A587">
            <v>78901</v>
          </cell>
          <cell r="B587" t="str">
            <v>MULTAS INFRACC LEY FED TRAB 2% (325)</v>
          </cell>
          <cell r="C587">
            <v>181.35</v>
          </cell>
          <cell r="D587">
            <v>252.09</v>
          </cell>
        </row>
        <row r="588">
          <cell r="A588">
            <v>78902</v>
          </cell>
          <cell r="B588" t="str">
            <v>MULTAS INFRACC REG TRAN FED 2% (327)</v>
          </cell>
          <cell r="C588">
            <v>393.59</v>
          </cell>
          <cell r="D588">
            <v>3759.29</v>
          </cell>
        </row>
        <row r="589">
          <cell r="A589">
            <v>78903</v>
          </cell>
          <cell r="B589" t="str">
            <v>MULTAS DE LA PROFECO 2% (332)</v>
          </cell>
          <cell r="C589">
            <v>1030.21</v>
          </cell>
          <cell r="D589">
            <v>5715.08</v>
          </cell>
        </row>
        <row r="590">
          <cell r="A590">
            <v>78904</v>
          </cell>
          <cell r="B590" t="str">
            <v>MULTAS DE VARIAS DEP FED 2% (334)</v>
          </cell>
          <cell r="C590">
            <v>-520</v>
          </cell>
          <cell r="D590">
            <v>160</v>
          </cell>
        </row>
        <row r="591">
          <cell r="A591">
            <v>78905</v>
          </cell>
          <cell r="B591" t="str">
            <v>MULTAS SECOFI 2%</v>
          </cell>
          <cell r="C591">
            <v>-3416.57</v>
          </cell>
          <cell r="D591">
            <v>3828.37</v>
          </cell>
        </row>
        <row r="592">
          <cell r="A592">
            <v>78906</v>
          </cell>
          <cell r="B592" t="str">
            <v>MULTAS PROFEPA 2%</v>
          </cell>
          <cell r="C592">
            <v>-267.77</v>
          </cell>
          <cell r="D592">
            <v>79.33</v>
          </cell>
        </row>
        <row r="594">
          <cell r="B594" t="str">
            <v>TOTAL ANTICIPO DE PARTICIPACIONES FEDERALES</v>
          </cell>
          <cell r="C594">
            <v>-77928770.560000002</v>
          </cell>
          <cell r="D594">
            <v>1394453422.3899996</v>
          </cell>
        </row>
        <row r="597">
          <cell r="B597" t="str">
            <v>TOTAL PRESUPUESTAL</v>
          </cell>
          <cell r="C597">
            <v>2944486062.9200006</v>
          </cell>
          <cell r="D597">
            <v>23453985394.640003</v>
          </cell>
        </row>
        <row r="599">
          <cell r="B599" t="str">
            <v>TOTAL NO PRESUPUESTAL</v>
          </cell>
          <cell r="C599">
            <v>-77928770.560000002</v>
          </cell>
          <cell r="D599">
            <v>1394453422.3899996</v>
          </cell>
        </row>
        <row r="601">
          <cell r="B601" t="str">
            <v>TOTAL GENERAL</v>
          </cell>
          <cell r="C601">
            <v>2866557292.3600006</v>
          </cell>
          <cell r="D601">
            <v>24848438817.030003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902"/>
  <sheetViews>
    <sheetView topLeftCell="T1" zoomScale="90" zoomScaleNormal="90" workbookViewId="0">
      <pane ySplit="1" topLeftCell="A821" activePane="bottomLeft" state="frozen"/>
      <selection pane="bottomLeft" activeCell="V890" sqref="V890:V898"/>
    </sheetView>
  </sheetViews>
  <sheetFormatPr baseColWidth="10" defaultRowHeight="15"/>
  <cols>
    <col min="2" max="2" width="50.28515625" customWidth="1"/>
    <col min="4" max="4" width="20" customWidth="1"/>
    <col min="7" max="7" width="29.42578125" customWidth="1"/>
    <col min="9" max="9" width="18.7109375" style="38" customWidth="1"/>
    <col min="10" max="10" width="36.7109375" customWidth="1"/>
    <col min="12" max="12" width="42.28515625" customWidth="1"/>
    <col min="14" max="14" width="42.5703125" customWidth="1"/>
    <col min="15" max="15" width="17.42578125" customWidth="1"/>
    <col min="18" max="18" width="46.5703125" customWidth="1"/>
    <col min="20" max="20" width="38" customWidth="1"/>
    <col min="23" max="34" width="13.140625" style="4" customWidth="1"/>
    <col min="35" max="35" width="14.85546875" customWidth="1"/>
    <col min="37" max="37" width="23.7109375" style="4" customWidth="1"/>
    <col min="38" max="38" width="11.85546875" customWidth="1"/>
    <col min="39" max="39" width="12.140625" bestFit="1" customWidth="1"/>
  </cols>
  <sheetData>
    <row r="1" spans="1:37">
      <c r="A1" t="s">
        <v>285</v>
      </c>
      <c r="B1" t="s">
        <v>286</v>
      </c>
      <c r="C1" t="s">
        <v>287</v>
      </c>
      <c r="D1" t="s">
        <v>288</v>
      </c>
      <c r="E1" t="s">
        <v>289</v>
      </c>
      <c r="F1" t="s">
        <v>290</v>
      </c>
      <c r="G1" t="s">
        <v>291</v>
      </c>
      <c r="H1" t="s">
        <v>292</v>
      </c>
      <c r="I1" s="38" t="s">
        <v>594</v>
      </c>
      <c r="J1" t="s">
        <v>293</v>
      </c>
      <c r="K1" t="s">
        <v>294</v>
      </c>
      <c r="L1" t="s">
        <v>295</v>
      </c>
      <c r="M1" t="s">
        <v>296</v>
      </c>
      <c r="N1" t="s">
        <v>297</v>
      </c>
      <c r="O1" t="s">
        <v>298</v>
      </c>
      <c r="P1" t="s">
        <v>299</v>
      </c>
      <c r="Q1" t="s">
        <v>300</v>
      </c>
      <c r="R1" t="s">
        <v>301</v>
      </c>
      <c r="S1" t="s">
        <v>302</v>
      </c>
      <c r="T1" t="s">
        <v>303</v>
      </c>
      <c r="U1" t="s">
        <v>304</v>
      </c>
      <c r="V1" t="s">
        <v>305</v>
      </c>
      <c r="W1" s="4" t="s">
        <v>87</v>
      </c>
      <c r="X1" s="4" t="s">
        <v>88</v>
      </c>
      <c r="Y1" s="4" t="s">
        <v>89</v>
      </c>
      <c r="Z1" s="4" t="s">
        <v>90</v>
      </c>
      <c r="AA1" s="4" t="s">
        <v>91</v>
      </c>
      <c r="AB1" s="4" t="s">
        <v>92</v>
      </c>
      <c r="AC1" s="4" t="s">
        <v>93</v>
      </c>
      <c r="AD1" s="4" t="s">
        <v>94</v>
      </c>
      <c r="AE1" s="4" t="s">
        <v>95</v>
      </c>
      <c r="AF1" s="4" t="s">
        <v>96</v>
      </c>
      <c r="AG1" s="4" t="s">
        <v>103</v>
      </c>
      <c r="AH1" s="4" t="s">
        <v>104</v>
      </c>
      <c r="AI1" s="5" t="s">
        <v>593</v>
      </c>
      <c r="AK1" s="4" t="s">
        <v>595</v>
      </c>
    </row>
    <row r="2" spans="1:37">
      <c r="A2">
        <v>101</v>
      </c>
      <c r="B2" t="s">
        <v>306</v>
      </c>
      <c r="C2">
        <v>139</v>
      </c>
      <c r="D2" t="s">
        <v>307</v>
      </c>
      <c r="E2">
        <v>192</v>
      </c>
      <c r="F2">
        <v>511130001</v>
      </c>
      <c r="G2" t="s">
        <v>111</v>
      </c>
      <c r="H2">
        <v>101</v>
      </c>
      <c r="I2" s="38">
        <v>1</v>
      </c>
      <c r="J2" t="s">
        <v>308</v>
      </c>
      <c r="K2">
        <v>1130</v>
      </c>
      <c r="L2" t="s">
        <v>309</v>
      </c>
      <c r="M2">
        <v>1000</v>
      </c>
      <c r="N2" t="s">
        <v>106</v>
      </c>
      <c r="O2">
        <v>7</v>
      </c>
      <c r="P2" t="s">
        <v>310</v>
      </c>
      <c r="Q2">
        <v>171</v>
      </c>
      <c r="R2" t="s">
        <v>311</v>
      </c>
      <c r="S2">
        <v>121</v>
      </c>
      <c r="T2" t="s">
        <v>312</v>
      </c>
      <c r="U2">
        <v>1</v>
      </c>
      <c r="V2" t="s">
        <v>313</v>
      </c>
      <c r="W2" s="4">
        <v>1399397.17</v>
      </c>
      <c r="X2" s="4">
        <v>24537.599999999999</v>
      </c>
      <c r="Y2" s="4">
        <v>24537.599999999999</v>
      </c>
      <c r="Z2" s="4">
        <v>24537.599999999999</v>
      </c>
      <c r="AA2" s="4">
        <v>24537.599999999999</v>
      </c>
      <c r="AB2" s="4">
        <v>24537.599999999999</v>
      </c>
      <c r="AC2" s="4">
        <v>254537.60000000001</v>
      </c>
      <c r="AD2" s="4">
        <v>24537.599999999999</v>
      </c>
      <c r="AE2" s="4">
        <v>24537.599999999999</v>
      </c>
      <c r="AF2" s="4">
        <v>23719.68</v>
      </c>
      <c r="AG2" s="4">
        <v>34537.5</v>
      </c>
      <c r="AH2" s="4">
        <v>34537.5</v>
      </c>
      <c r="AI2" s="7">
        <f t="shared" ref="AI2:AI65" si="0">SUM(W2:AH2)</f>
        <v>1918492.6500000006</v>
      </c>
      <c r="AK2" s="4">
        <f>IF(I2=2,AI2,0)</f>
        <v>0</v>
      </c>
    </row>
    <row r="3" spans="1:37">
      <c r="A3">
        <v>101</v>
      </c>
      <c r="B3" t="s">
        <v>306</v>
      </c>
      <c r="C3">
        <v>139</v>
      </c>
      <c r="D3" t="s">
        <v>307</v>
      </c>
      <c r="E3">
        <v>195</v>
      </c>
      <c r="F3">
        <v>511220001</v>
      </c>
      <c r="G3" t="s">
        <v>122</v>
      </c>
      <c r="H3">
        <v>101</v>
      </c>
      <c r="I3" s="38">
        <v>1</v>
      </c>
      <c r="J3" t="s">
        <v>308</v>
      </c>
      <c r="K3">
        <v>1220</v>
      </c>
      <c r="L3" t="s">
        <v>314</v>
      </c>
      <c r="M3">
        <v>1000</v>
      </c>
      <c r="N3" t="s">
        <v>106</v>
      </c>
      <c r="O3">
        <v>7</v>
      </c>
      <c r="P3" t="s">
        <v>310</v>
      </c>
      <c r="Q3">
        <v>171</v>
      </c>
      <c r="R3" t="s">
        <v>311</v>
      </c>
      <c r="S3">
        <v>121</v>
      </c>
      <c r="T3" t="s">
        <v>312</v>
      </c>
      <c r="U3">
        <v>1</v>
      </c>
      <c r="V3" t="s">
        <v>313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30000</v>
      </c>
      <c r="AD3" s="4">
        <v>34000</v>
      </c>
      <c r="AE3" s="4">
        <v>34000</v>
      </c>
      <c r="AF3" s="4">
        <v>34000</v>
      </c>
      <c r="AG3" s="4">
        <v>0</v>
      </c>
      <c r="AH3" s="4">
        <v>0</v>
      </c>
      <c r="AI3" s="7">
        <f t="shared" si="0"/>
        <v>132000</v>
      </c>
      <c r="AK3" s="4">
        <f t="shared" ref="AK3:AK66" si="1">IF(I3=2,AI3,0)</f>
        <v>0</v>
      </c>
    </row>
    <row r="4" spans="1:37">
      <c r="A4">
        <v>101</v>
      </c>
      <c r="B4" t="s">
        <v>306</v>
      </c>
      <c r="C4">
        <v>139</v>
      </c>
      <c r="D4" t="s">
        <v>307</v>
      </c>
      <c r="E4">
        <v>196</v>
      </c>
      <c r="F4">
        <v>511320001</v>
      </c>
      <c r="G4" t="s">
        <v>108</v>
      </c>
      <c r="H4">
        <v>101</v>
      </c>
      <c r="I4" s="38">
        <v>1</v>
      </c>
      <c r="J4" t="s">
        <v>308</v>
      </c>
      <c r="K4">
        <v>1320</v>
      </c>
      <c r="L4" t="s">
        <v>315</v>
      </c>
      <c r="M4">
        <v>1000</v>
      </c>
      <c r="N4" t="s">
        <v>106</v>
      </c>
      <c r="O4">
        <v>7</v>
      </c>
      <c r="P4" t="s">
        <v>310</v>
      </c>
      <c r="Q4">
        <v>171</v>
      </c>
      <c r="R4" t="s">
        <v>311</v>
      </c>
      <c r="S4">
        <v>121</v>
      </c>
      <c r="T4" t="s">
        <v>312</v>
      </c>
      <c r="U4">
        <v>1</v>
      </c>
      <c r="V4" t="s">
        <v>313</v>
      </c>
      <c r="W4" s="4">
        <v>32933.160000000003</v>
      </c>
      <c r="X4" s="4">
        <v>0</v>
      </c>
      <c r="Y4" s="4">
        <v>118861.9</v>
      </c>
      <c r="Z4" s="4">
        <v>112293.74</v>
      </c>
      <c r="AA4" s="4">
        <v>100558.9</v>
      </c>
      <c r="AB4" s="4">
        <v>30002.82</v>
      </c>
      <c r="AC4" s="4">
        <v>44637.45</v>
      </c>
      <c r="AD4" s="4">
        <v>2761.96</v>
      </c>
      <c r="AE4" s="4">
        <v>0</v>
      </c>
      <c r="AF4" s="4">
        <v>8394</v>
      </c>
      <c r="AG4" s="4">
        <v>0</v>
      </c>
      <c r="AH4" s="4">
        <v>7924.34</v>
      </c>
      <c r="AI4" s="7">
        <f t="shared" si="0"/>
        <v>458368.27</v>
      </c>
      <c r="AK4" s="4">
        <f t="shared" si="1"/>
        <v>0</v>
      </c>
    </row>
    <row r="5" spans="1:37">
      <c r="A5">
        <v>101</v>
      </c>
      <c r="B5" t="s">
        <v>306</v>
      </c>
      <c r="C5">
        <v>139</v>
      </c>
      <c r="D5" t="s">
        <v>307</v>
      </c>
      <c r="E5">
        <v>198</v>
      </c>
      <c r="F5">
        <v>511320003</v>
      </c>
      <c r="G5" t="s">
        <v>109</v>
      </c>
      <c r="H5">
        <v>101</v>
      </c>
      <c r="I5" s="38">
        <v>1</v>
      </c>
      <c r="J5" t="s">
        <v>308</v>
      </c>
      <c r="K5">
        <v>1320</v>
      </c>
      <c r="L5" t="s">
        <v>315</v>
      </c>
      <c r="M5">
        <v>1000</v>
      </c>
      <c r="N5" t="s">
        <v>106</v>
      </c>
      <c r="O5">
        <v>7</v>
      </c>
      <c r="P5" t="s">
        <v>310</v>
      </c>
      <c r="Q5">
        <v>171</v>
      </c>
      <c r="R5" t="s">
        <v>311</v>
      </c>
      <c r="S5">
        <v>121</v>
      </c>
      <c r="T5" t="s">
        <v>312</v>
      </c>
      <c r="U5">
        <v>1</v>
      </c>
      <c r="V5" t="s">
        <v>313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6838.31</v>
      </c>
      <c r="AC5" s="4">
        <v>0</v>
      </c>
      <c r="AD5" s="4">
        <v>0</v>
      </c>
      <c r="AE5" s="4">
        <v>0</v>
      </c>
      <c r="AF5" s="4">
        <v>104325.5</v>
      </c>
      <c r="AG5" s="4">
        <v>0</v>
      </c>
      <c r="AH5" s="4">
        <v>61098.879999999997</v>
      </c>
      <c r="AI5" s="7">
        <f t="shared" si="0"/>
        <v>172262.69</v>
      </c>
      <c r="AK5" s="4">
        <f t="shared" si="1"/>
        <v>0</v>
      </c>
    </row>
    <row r="6" spans="1:37">
      <c r="A6">
        <v>101</v>
      </c>
      <c r="B6" t="s">
        <v>306</v>
      </c>
      <c r="C6">
        <v>139</v>
      </c>
      <c r="D6" t="s">
        <v>307</v>
      </c>
      <c r="E6">
        <v>200</v>
      </c>
      <c r="F6">
        <v>511340001</v>
      </c>
      <c r="G6" t="s">
        <v>123</v>
      </c>
      <c r="H6">
        <v>101</v>
      </c>
      <c r="I6" s="38">
        <v>1</v>
      </c>
      <c r="J6" t="s">
        <v>308</v>
      </c>
      <c r="K6">
        <v>1340</v>
      </c>
      <c r="L6" t="s">
        <v>316</v>
      </c>
      <c r="M6">
        <v>1000</v>
      </c>
      <c r="N6" t="s">
        <v>106</v>
      </c>
      <c r="O6">
        <v>7</v>
      </c>
      <c r="P6" t="s">
        <v>310</v>
      </c>
      <c r="Q6">
        <v>171</v>
      </c>
      <c r="R6" t="s">
        <v>311</v>
      </c>
      <c r="S6">
        <v>121</v>
      </c>
      <c r="T6" t="s">
        <v>312</v>
      </c>
      <c r="U6">
        <v>1</v>
      </c>
      <c r="V6" t="s">
        <v>313</v>
      </c>
      <c r="W6" s="4">
        <v>5046.3</v>
      </c>
      <c r="X6" s="4">
        <v>0</v>
      </c>
      <c r="Y6" s="4">
        <v>3920.6</v>
      </c>
      <c r="Z6" s="4">
        <v>5981.2</v>
      </c>
      <c r="AA6" s="4">
        <v>2080</v>
      </c>
      <c r="AB6" s="4">
        <v>2860</v>
      </c>
      <c r="AC6" s="4">
        <v>1040</v>
      </c>
      <c r="AD6" s="4">
        <v>0</v>
      </c>
      <c r="AE6" s="4">
        <v>0</v>
      </c>
      <c r="AF6" s="4">
        <v>0</v>
      </c>
      <c r="AG6" s="4">
        <v>0</v>
      </c>
      <c r="AH6" s="4">
        <v>22000</v>
      </c>
      <c r="AI6" s="7">
        <f t="shared" si="0"/>
        <v>42928.1</v>
      </c>
      <c r="AK6" s="4">
        <f t="shared" si="1"/>
        <v>0</v>
      </c>
    </row>
    <row r="7" spans="1:37">
      <c r="A7">
        <v>101</v>
      </c>
      <c r="B7" t="s">
        <v>306</v>
      </c>
      <c r="C7">
        <v>139</v>
      </c>
      <c r="D7" t="s">
        <v>307</v>
      </c>
      <c r="E7">
        <v>204</v>
      </c>
      <c r="F7">
        <v>511520002</v>
      </c>
      <c r="G7" t="s">
        <v>154</v>
      </c>
      <c r="H7">
        <v>101</v>
      </c>
      <c r="I7" s="38">
        <v>1</v>
      </c>
      <c r="J7" t="s">
        <v>308</v>
      </c>
      <c r="K7">
        <v>1520</v>
      </c>
      <c r="L7" t="s">
        <v>317</v>
      </c>
      <c r="M7">
        <v>1000</v>
      </c>
      <c r="N7" t="s">
        <v>106</v>
      </c>
      <c r="O7">
        <v>7</v>
      </c>
      <c r="P7" t="s">
        <v>310</v>
      </c>
      <c r="Q7">
        <v>171</v>
      </c>
      <c r="R7" t="s">
        <v>311</v>
      </c>
      <c r="S7">
        <v>121</v>
      </c>
      <c r="T7" t="s">
        <v>312</v>
      </c>
      <c r="U7">
        <v>1</v>
      </c>
      <c r="V7" t="s">
        <v>313</v>
      </c>
      <c r="W7" s="4">
        <v>53000</v>
      </c>
      <c r="X7" s="4">
        <v>0</v>
      </c>
      <c r="Y7" s="4">
        <v>0</v>
      </c>
      <c r="Z7" s="4">
        <v>0</v>
      </c>
      <c r="AA7" s="4">
        <v>274991.2</v>
      </c>
      <c r="AB7" s="4">
        <v>10112.18</v>
      </c>
      <c r="AC7" s="4">
        <v>0</v>
      </c>
      <c r="AD7" s="4">
        <v>337201.6</v>
      </c>
      <c r="AE7" s="4">
        <v>201701</v>
      </c>
      <c r="AF7" s="4">
        <v>0</v>
      </c>
      <c r="AG7" s="4">
        <v>29008.65</v>
      </c>
      <c r="AH7" s="4">
        <v>0</v>
      </c>
      <c r="AI7" s="7">
        <f t="shared" si="0"/>
        <v>906014.63</v>
      </c>
      <c r="AK7" s="4">
        <f t="shared" si="1"/>
        <v>0</v>
      </c>
    </row>
    <row r="8" spans="1:37">
      <c r="A8">
        <v>101</v>
      </c>
      <c r="B8" t="s">
        <v>306</v>
      </c>
      <c r="C8">
        <v>139</v>
      </c>
      <c r="D8" t="s">
        <v>307</v>
      </c>
      <c r="E8">
        <v>208</v>
      </c>
      <c r="F8">
        <v>511540001</v>
      </c>
      <c r="G8" t="s">
        <v>152</v>
      </c>
      <c r="H8">
        <v>101</v>
      </c>
      <c r="I8" s="38">
        <v>1</v>
      </c>
      <c r="J8" t="s">
        <v>308</v>
      </c>
      <c r="K8">
        <v>1540</v>
      </c>
      <c r="L8" t="s">
        <v>318</v>
      </c>
      <c r="M8">
        <v>1000</v>
      </c>
      <c r="N8" t="s">
        <v>106</v>
      </c>
      <c r="O8">
        <v>7</v>
      </c>
      <c r="P8" t="s">
        <v>310</v>
      </c>
      <c r="Q8">
        <v>171</v>
      </c>
      <c r="R8" t="s">
        <v>311</v>
      </c>
      <c r="S8">
        <v>121</v>
      </c>
      <c r="T8" t="s">
        <v>312</v>
      </c>
      <c r="U8">
        <v>1</v>
      </c>
      <c r="V8" t="s">
        <v>313</v>
      </c>
      <c r="W8" s="4">
        <v>1800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7">
        <f t="shared" si="0"/>
        <v>1800</v>
      </c>
      <c r="AK8" s="4">
        <f t="shared" si="1"/>
        <v>0</v>
      </c>
    </row>
    <row r="9" spans="1:37">
      <c r="A9">
        <v>101</v>
      </c>
      <c r="B9" t="s">
        <v>306</v>
      </c>
      <c r="C9">
        <v>139</v>
      </c>
      <c r="D9" t="s">
        <v>307</v>
      </c>
      <c r="E9">
        <v>210</v>
      </c>
      <c r="F9">
        <v>511540004</v>
      </c>
      <c r="G9" t="s">
        <v>124</v>
      </c>
      <c r="H9">
        <v>101</v>
      </c>
      <c r="I9" s="38">
        <v>1</v>
      </c>
      <c r="J9" t="s">
        <v>308</v>
      </c>
      <c r="K9">
        <v>1540</v>
      </c>
      <c r="L9" t="s">
        <v>318</v>
      </c>
      <c r="M9">
        <v>1000</v>
      </c>
      <c r="N9" t="s">
        <v>106</v>
      </c>
      <c r="O9">
        <v>7</v>
      </c>
      <c r="P9" t="s">
        <v>310</v>
      </c>
      <c r="Q9">
        <v>171</v>
      </c>
      <c r="R9" t="s">
        <v>311</v>
      </c>
      <c r="S9">
        <v>121</v>
      </c>
      <c r="T9" t="s">
        <v>312</v>
      </c>
      <c r="U9">
        <v>1</v>
      </c>
      <c r="V9" t="s">
        <v>313</v>
      </c>
      <c r="W9" s="4">
        <v>2125.37</v>
      </c>
      <c r="X9" s="4">
        <v>161.79</v>
      </c>
      <c r="Y9" s="4">
        <v>4920.25</v>
      </c>
      <c r="Z9" s="4">
        <v>3080.22</v>
      </c>
      <c r="AA9" s="4">
        <v>4122.29</v>
      </c>
      <c r="AB9" s="4">
        <v>6547.53</v>
      </c>
      <c r="AC9" s="4">
        <v>6998.27</v>
      </c>
      <c r="AD9" s="4">
        <v>2691.03</v>
      </c>
      <c r="AE9" s="4">
        <v>0</v>
      </c>
      <c r="AF9" s="4">
        <v>626</v>
      </c>
      <c r="AG9" s="4">
        <v>0</v>
      </c>
      <c r="AH9" s="4">
        <v>320</v>
      </c>
      <c r="AI9" s="7">
        <f t="shared" si="0"/>
        <v>31592.749999999996</v>
      </c>
      <c r="AK9" s="4">
        <f t="shared" si="1"/>
        <v>0</v>
      </c>
    </row>
    <row r="10" spans="1:37">
      <c r="A10">
        <v>101</v>
      </c>
      <c r="B10" t="s">
        <v>306</v>
      </c>
      <c r="C10">
        <v>139</v>
      </c>
      <c r="D10" t="s">
        <v>307</v>
      </c>
      <c r="E10">
        <v>212</v>
      </c>
      <c r="F10">
        <v>511540005</v>
      </c>
      <c r="G10" t="s">
        <v>125</v>
      </c>
      <c r="H10">
        <v>101</v>
      </c>
      <c r="I10" s="38">
        <v>1</v>
      </c>
      <c r="J10" t="s">
        <v>308</v>
      </c>
      <c r="K10">
        <v>1540</v>
      </c>
      <c r="L10" t="s">
        <v>318</v>
      </c>
      <c r="M10">
        <v>1000</v>
      </c>
      <c r="N10" t="s">
        <v>106</v>
      </c>
      <c r="O10">
        <v>7</v>
      </c>
      <c r="P10" t="s">
        <v>310</v>
      </c>
      <c r="Q10">
        <v>171</v>
      </c>
      <c r="R10" t="s">
        <v>311</v>
      </c>
      <c r="S10">
        <v>121</v>
      </c>
      <c r="T10" t="s">
        <v>312</v>
      </c>
      <c r="U10">
        <v>1</v>
      </c>
      <c r="V10" t="s">
        <v>313</v>
      </c>
      <c r="W10" s="4">
        <v>500</v>
      </c>
      <c r="X10" s="4">
        <v>1893</v>
      </c>
      <c r="Y10" s="4">
        <v>0</v>
      </c>
      <c r="Z10" s="4">
        <v>9072.4</v>
      </c>
      <c r="AA10" s="4">
        <v>4443</v>
      </c>
      <c r="AB10" s="4">
        <v>1880</v>
      </c>
      <c r="AC10" s="4">
        <v>13156.61</v>
      </c>
      <c r="AD10" s="4">
        <v>1853</v>
      </c>
      <c r="AE10" s="4">
        <v>10483</v>
      </c>
      <c r="AF10" s="4">
        <v>483</v>
      </c>
      <c r="AG10" s="4">
        <v>1790</v>
      </c>
      <c r="AH10" s="4">
        <v>483</v>
      </c>
      <c r="AI10" s="7">
        <f t="shared" si="0"/>
        <v>46037.01</v>
      </c>
      <c r="AK10" s="4">
        <f t="shared" si="1"/>
        <v>0</v>
      </c>
    </row>
    <row r="11" spans="1:37">
      <c r="A11">
        <v>101</v>
      </c>
      <c r="B11" t="s">
        <v>306</v>
      </c>
      <c r="C11">
        <v>139</v>
      </c>
      <c r="D11" t="s">
        <v>307</v>
      </c>
      <c r="E11">
        <v>214</v>
      </c>
      <c r="F11">
        <v>511540007</v>
      </c>
      <c r="G11" t="s">
        <v>126</v>
      </c>
      <c r="H11">
        <v>101</v>
      </c>
      <c r="I11" s="38">
        <v>1</v>
      </c>
      <c r="J11" t="s">
        <v>308</v>
      </c>
      <c r="K11">
        <v>1540</v>
      </c>
      <c r="L11" t="s">
        <v>318</v>
      </c>
      <c r="M11">
        <v>1000</v>
      </c>
      <c r="N11" t="s">
        <v>106</v>
      </c>
      <c r="O11">
        <v>7</v>
      </c>
      <c r="P11" t="s">
        <v>310</v>
      </c>
      <c r="Q11">
        <v>171</v>
      </c>
      <c r="R11" t="s">
        <v>311</v>
      </c>
      <c r="S11">
        <v>121</v>
      </c>
      <c r="T11" t="s">
        <v>312</v>
      </c>
      <c r="U11">
        <v>1</v>
      </c>
      <c r="V11" t="s">
        <v>313</v>
      </c>
      <c r="W11" s="4">
        <v>0</v>
      </c>
      <c r="X11" s="4">
        <v>0</v>
      </c>
      <c r="Y11" s="4">
        <v>3306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983.1</v>
      </c>
      <c r="AF11" s="4">
        <v>300</v>
      </c>
      <c r="AG11" s="4">
        <v>0</v>
      </c>
      <c r="AH11" s="4">
        <v>0</v>
      </c>
      <c r="AI11" s="7">
        <f t="shared" si="0"/>
        <v>4589.1000000000004</v>
      </c>
      <c r="AK11" s="4">
        <f t="shared" si="1"/>
        <v>0</v>
      </c>
    </row>
    <row r="12" spans="1:37">
      <c r="A12">
        <v>101</v>
      </c>
      <c r="B12" t="s">
        <v>306</v>
      </c>
      <c r="C12">
        <v>139</v>
      </c>
      <c r="D12" t="s">
        <v>307</v>
      </c>
      <c r="E12">
        <v>216</v>
      </c>
      <c r="F12">
        <v>511540008</v>
      </c>
      <c r="G12" t="s">
        <v>112</v>
      </c>
      <c r="H12">
        <v>101</v>
      </c>
      <c r="I12" s="38">
        <v>1</v>
      </c>
      <c r="J12" t="s">
        <v>308</v>
      </c>
      <c r="K12">
        <v>1540</v>
      </c>
      <c r="L12" t="s">
        <v>318</v>
      </c>
      <c r="M12">
        <v>1000</v>
      </c>
      <c r="N12" t="s">
        <v>106</v>
      </c>
      <c r="O12">
        <v>7</v>
      </c>
      <c r="P12" t="s">
        <v>310</v>
      </c>
      <c r="Q12">
        <v>171</v>
      </c>
      <c r="R12" t="s">
        <v>311</v>
      </c>
      <c r="S12">
        <v>121</v>
      </c>
      <c r="T12" t="s">
        <v>312</v>
      </c>
      <c r="U12">
        <v>1</v>
      </c>
      <c r="V12" t="s">
        <v>313</v>
      </c>
      <c r="W12" s="4">
        <v>195975.54</v>
      </c>
      <c r="X12" s="4">
        <v>4715.42</v>
      </c>
      <c r="Y12" s="4">
        <v>5151.96</v>
      </c>
      <c r="Z12" s="4">
        <v>4715.4399999999996</v>
      </c>
      <c r="AA12" s="4">
        <v>4715.38</v>
      </c>
      <c r="AB12" s="4">
        <v>5075.7700000000004</v>
      </c>
      <c r="AC12" s="4">
        <v>4715.3999999999996</v>
      </c>
      <c r="AD12" s="4">
        <v>5131.2</v>
      </c>
      <c r="AE12" s="4">
        <v>4640.4399999999996</v>
      </c>
      <c r="AF12" s="4">
        <v>6518.82</v>
      </c>
      <c r="AG12" s="4">
        <v>5625.86</v>
      </c>
      <c r="AH12" s="4">
        <v>13811.56</v>
      </c>
      <c r="AI12" s="7">
        <f t="shared" si="0"/>
        <v>260792.79</v>
      </c>
      <c r="AK12" s="4">
        <f t="shared" si="1"/>
        <v>0</v>
      </c>
    </row>
    <row r="13" spans="1:37">
      <c r="A13">
        <v>101</v>
      </c>
      <c r="B13" t="s">
        <v>306</v>
      </c>
      <c r="C13">
        <v>139</v>
      </c>
      <c r="D13" t="s">
        <v>307</v>
      </c>
      <c r="E13">
        <v>221</v>
      </c>
      <c r="F13">
        <v>512110001</v>
      </c>
      <c r="G13" t="s">
        <v>114</v>
      </c>
      <c r="H13">
        <v>101</v>
      </c>
      <c r="I13" s="38">
        <v>1</v>
      </c>
      <c r="J13" t="s">
        <v>308</v>
      </c>
      <c r="K13">
        <v>2110</v>
      </c>
      <c r="L13" t="s">
        <v>319</v>
      </c>
      <c r="M13">
        <v>2000</v>
      </c>
      <c r="N13" t="s">
        <v>113</v>
      </c>
      <c r="O13">
        <v>7</v>
      </c>
      <c r="P13" t="s">
        <v>310</v>
      </c>
      <c r="Q13">
        <v>171</v>
      </c>
      <c r="R13" t="s">
        <v>311</v>
      </c>
      <c r="S13">
        <v>121</v>
      </c>
      <c r="T13" t="s">
        <v>312</v>
      </c>
      <c r="U13">
        <v>1</v>
      </c>
      <c r="V13" t="s">
        <v>313</v>
      </c>
      <c r="W13" s="4">
        <v>0</v>
      </c>
      <c r="X13" s="4">
        <v>0</v>
      </c>
      <c r="Y13" s="4">
        <v>0</v>
      </c>
      <c r="Z13" s="4">
        <v>2366.4</v>
      </c>
      <c r="AA13" s="4">
        <v>0</v>
      </c>
      <c r="AB13" s="4">
        <v>143</v>
      </c>
      <c r="AC13" s="4">
        <v>0</v>
      </c>
      <c r="AD13" s="4">
        <v>1100.9000000000001</v>
      </c>
      <c r="AE13" s="4">
        <v>754.23</v>
      </c>
      <c r="AF13" s="4">
        <v>219</v>
      </c>
      <c r="AG13" s="4">
        <v>0</v>
      </c>
      <c r="AH13" s="4">
        <v>153</v>
      </c>
      <c r="AI13" s="7">
        <f t="shared" si="0"/>
        <v>4736.5300000000007</v>
      </c>
      <c r="AK13" s="4">
        <f t="shared" si="1"/>
        <v>0</v>
      </c>
    </row>
    <row r="14" spans="1:37">
      <c r="A14">
        <v>101</v>
      </c>
      <c r="B14" t="s">
        <v>306</v>
      </c>
      <c r="C14">
        <v>139</v>
      </c>
      <c r="D14" t="s">
        <v>307</v>
      </c>
      <c r="E14">
        <v>224</v>
      </c>
      <c r="F14">
        <v>512120001</v>
      </c>
      <c r="G14" t="s">
        <v>145</v>
      </c>
      <c r="H14">
        <v>101</v>
      </c>
      <c r="I14" s="38">
        <v>1</v>
      </c>
      <c r="J14" t="s">
        <v>308</v>
      </c>
      <c r="K14">
        <v>2120</v>
      </c>
      <c r="L14" t="s">
        <v>320</v>
      </c>
      <c r="M14">
        <v>2000</v>
      </c>
      <c r="N14" t="s">
        <v>113</v>
      </c>
      <c r="O14">
        <v>7</v>
      </c>
      <c r="P14" t="s">
        <v>310</v>
      </c>
      <c r="Q14">
        <v>171</v>
      </c>
      <c r="R14" t="s">
        <v>311</v>
      </c>
      <c r="S14">
        <v>121</v>
      </c>
      <c r="T14" t="s">
        <v>312</v>
      </c>
      <c r="U14">
        <v>1</v>
      </c>
      <c r="V14" t="s">
        <v>313</v>
      </c>
      <c r="W14" s="4">
        <v>0</v>
      </c>
      <c r="X14" s="4">
        <v>0</v>
      </c>
      <c r="Y14" s="4">
        <v>0</v>
      </c>
      <c r="Z14" s="4">
        <v>939.6</v>
      </c>
      <c r="AA14" s="4">
        <v>348</v>
      </c>
      <c r="AB14" s="4">
        <v>473.28</v>
      </c>
      <c r="AC14" s="4">
        <v>0</v>
      </c>
      <c r="AD14" s="4">
        <v>1450</v>
      </c>
      <c r="AE14" s="4">
        <v>1120.56</v>
      </c>
      <c r="AF14" s="4">
        <v>7038.88</v>
      </c>
      <c r="AG14" s="4">
        <v>0</v>
      </c>
      <c r="AH14" s="4">
        <v>0</v>
      </c>
      <c r="AI14" s="7">
        <f t="shared" si="0"/>
        <v>11370.32</v>
      </c>
      <c r="AK14" s="4">
        <f t="shared" si="1"/>
        <v>0</v>
      </c>
    </row>
    <row r="15" spans="1:37">
      <c r="A15">
        <v>101</v>
      </c>
      <c r="B15" t="s">
        <v>306</v>
      </c>
      <c r="C15">
        <v>139</v>
      </c>
      <c r="D15" t="s">
        <v>307</v>
      </c>
      <c r="E15">
        <v>227</v>
      </c>
      <c r="F15">
        <v>512140001</v>
      </c>
      <c r="G15" t="s">
        <v>250</v>
      </c>
      <c r="H15">
        <v>101</v>
      </c>
      <c r="I15" s="38">
        <v>1</v>
      </c>
      <c r="J15" t="s">
        <v>308</v>
      </c>
      <c r="K15">
        <v>2140</v>
      </c>
      <c r="L15" t="s">
        <v>321</v>
      </c>
      <c r="M15">
        <v>2000</v>
      </c>
      <c r="N15" t="s">
        <v>113</v>
      </c>
      <c r="O15">
        <v>7</v>
      </c>
      <c r="P15" t="s">
        <v>310</v>
      </c>
      <c r="Q15">
        <v>171</v>
      </c>
      <c r="R15" t="s">
        <v>311</v>
      </c>
      <c r="S15">
        <v>121</v>
      </c>
      <c r="T15" t="s">
        <v>312</v>
      </c>
      <c r="U15">
        <v>1</v>
      </c>
      <c r="V15" t="s">
        <v>313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-328.2</v>
      </c>
      <c r="AF15" s="4">
        <v>0</v>
      </c>
      <c r="AG15" s="4">
        <v>0</v>
      </c>
      <c r="AH15" s="4">
        <v>0</v>
      </c>
      <c r="AI15" s="7">
        <f t="shared" si="0"/>
        <v>-328.2</v>
      </c>
      <c r="AK15" s="4">
        <f t="shared" si="1"/>
        <v>0</v>
      </c>
    </row>
    <row r="16" spans="1:37">
      <c r="A16">
        <v>101</v>
      </c>
      <c r="B16" t="s">
        <v>306</v>
      </c>
      <c r="C16">
        <v>139</v>
      </c>
      <c r="D16" t="s">
        <v>307</v>
      </c>
      <c r="E16">
        <v>230</v>
      </c>
      <c r="F16">
        <v>512160001</v>
      </c>
      <c r="G16" t="s">
        <v>170</v>
      </c>
      <c r="H16">
        <v>101</v>
      </c>
      <c r="I16" s="38">
        <v>1</v>
      </c>
      <c r="J16" t="s">
        <v>308</v>
      </c>
      <c r="K16">
        <v>2160</v>
      </c>
      <c r="L16" t="s">
        <v>322</v>
      </c>
      <c r="M16">
        <v>2000</v>
      </c>
      <c r="N16" t="s">
        <v>113</v>
      </c>
      <c r="O16">
        <v>7</v>
      </c>
      <c r="P16" t="s">
        <v>310</v>
      </c>
      <c r="Q16">
        <v>171</v>
      </c>
      <c r="R16" t="s">
        <v>311</v>
      </c>
      <c r="S16">
        <v>121</v>
      </c>
      <c r="T16" t="s">
        <v>312</v>
      </c>
      <c r="U16">
        <v>1</v>
      </c>
      <c r="V16" t="s">
        <v>313</v>
      </c>
      <c r="W16" s="4">
        <v>0</v>
      </c>
      <c r="X16" s="4">
        <v>0</v>
      </c>
      <c r="Y16" s="4">
        <v>0</v>
      </c>
      <c r="Z16" s="4">
        <v>6128.58</v>
      </c>
      <c r="AA16" s="4">
        <v>58.85</v>
      </c>
      <c r="AB16" s="4">
        <v>5647.87</v>
      </c>
      <c r="AC16" s="4">
        <v>348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7">
        <f t="shared" si="0"/>
        <v>12183.3</v>
      </c>
      <c r="AK16" s="4">
        <f t="shared" si="1"/>
        <v>0</v>
      </c>
    </row>
    <row r="17" spans="1:37">
      <c r="A17">
        <v>101</v>
      </c>
      <c r="B17" t="s">
        <v>306</v>
      </c>
      <c r="C17">
        <v>139</v>
      </c>
      <c r="D17" t="s">
        <v>307</v>
      </c>
      <c r="E17">
        <v>233</v>
      </c>
      <c r="F17">
        <v>512210001</v>
      </c>
      <c r="G17" t="s">
        <v>127</v>
      </c>
      <c r="H17">
        <v>101</v>
      </c>
      <c r="I17" s="38">
        <v>1</v>
      </c>
      <c r="J17" t="s">
        <v>308</v>
      </c>
      <c r="K17">
        <v>2210</v>
      </c>
      <c r="L17" t="s">
        <v>323</v>
      </c>
      <c r="M17">
        <v>2000</v>
      </c>
      <c r="N17" t="s">
        <v>113</v>
      </c>
      <c r="O17">
        <v>7</v>
      </c>
      <c r="P17" t="s">
        <v>310</v>
      </c>
      <c r="Q17">
        <v>171</v>
      </c>
      <c r="R17" t="s">
        <v>311</v>
      </c>
      <c r="S17">
        <v>121</v>
      </c>
      <c r="T17" t="s">
        <v>312</v>
      </c>
      <c r="U17">
        <v>1</v>
      </c>
      <c r="V17" t="s">
        <v>313</v>
      </c>
      <c r="W17" s="4">
        <v>0</v>
      </c>
      <c r="X17" s="4">
        <v>24004.03</v>
      </c>
      <c r="Y17" s="4">
        <v>40346.18</v>
      </c>
      <c r="Z17" s="4">
        <v>8563.1299999999992</v>
      </c>
      <c r="AA17" s="4">
        <v>26787.14</v>
      </c>
      <c r="AB17" s="4">
        <v>485.47</v>
      </c>
      <c r="AC17" s="4">
        <v>0</v>
      </c>
      <c r="AD17" s="4">
        <v>23998.880000000001</v>
      </c>
      <c r="AE17" s="4">
        <v>14343.77</v>
      </c>
      <c r="AF17" s="4">
        <v>0</v>
      </c>
      <c r="AG17" s="4">
        <v>0</v>
      </c>
      <c r="AH17" s="4">
        <v>0</v>
      </c>
      <c r="AI17" s="7">
        <f t="shared" si="0"/>
        <v>138528.6</v>
      </c>
      <c r="AK17" s="4">
        <f t="shared" si="1"/>
        <v>0</v>
      </c>
    </row>
    <row r="18" spans="1:37">
      <c r="A18">
        <v>101</v>
      </c>
      <c r="B18" t="s">
        <v>306</v>
      </c>
      <c r="C18">
        <v>139</v>
      </c>
      <c r="D18" t="s">
        <v>307</v>
      </c>
      <c r="E18">
        <v>236</v>
      </c>
      <c r="F18">
        <v>512210003</v>
      </c>
      <c r="G18" t="s">
        <v>128</v>
      </c>
      <c r="H18">
        <v>101</v>
      </c>
      <c r="I18" s="38">
        <v>1</v>
      </c>
      <c r="J18" t="s">
        <v>308</v>
      </c>
      <c r="K18">
        <v>2210</v>
      </c>
      <c r="L18" t="s">
        <v>323</v>
      </c>
      <c r="M18">
        <v>2000</v>
      </c>
      <c r="N18" t="s">
        <v>113</v>
      </c>
      <c r="O18">
        <v>7</v>
      </c>
      <c r="P18" t="s">
        <v>310</v>
      </c>
      <c r="Q18">
        <v>171</v>
      </c>
      <c r="R18" t="s">
        <v>311</v>
      </c>
      <c r="S18">
        <v>121</v>
      </c>
      <c r="T18" t="s">
        <v>312</v>
      </c>
      <c r="U18">
        <v>1</v>
      </c>
      <c r="V18" t="s">
        <v>313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133.01</v>
      </c>
      <c r="AD18" s="4">
        <v>0</v>
      </c>
      <c r="AE18" s="4">
        <v>836</v>
      </c>
      <c r="AF18" s="4">
        <v>365.01</v>
      </c>
      <c r="AG18" s="4">
        <v>0</v>
      </c>
      <c r="AH18" s="4">
        <v>547.71</v>
      </c>
      <c r="AI18" s="7">
        <f t="shared" si="0"/>
        <v>1881.73</v>
      </c>
      <c r="AK18" s="4">
        <f t="shared" si="1"/>
        <v>0</v>
      </c>
    </row>
    <row r="19" spans="1:37">
      <c r="A19">
        <v>101</v>
      </c>
      <c r="B19" t="s">
        <v>306</v>
      </c>
      <c r="C19">
        <v>139</v>
      </c>
      <c r="D19" t="s">
        <v>307</v>
      </c>
      <c r="E19">
        <v>241</v>
      </c>
      <c r="F19">
        <v>512420001</v>
      </c>
      <c r="G19" t="s">
        <v>115</v>
      </c>
      <c r="H19">
        <v>101</v>
      </c>
      <c r="I19" s="38">
        <v>1</v>
      </c>
      <c r="J19" t="s">
        <v>308</v>
      </c>
      <c r="K19">
        <v>2420</v>
      </c>
      <c r="L19" t="s">
        <v>324</v>
      </c>
      <c r="M19">
        <v>2000</v>
      </c>
      <c r="N19" t="s">
        <v>113</v>
      </c>
      <c r="O19">
        <v>7</v>
      </c>
      <c r="P19" t="s">
        <v>310</v>
      </c>
      <c r="Q19">
        <v>171</v>
      </c>
      <c r="R19" t="s">
        <v>311</v>
      </c>
      <c r="S19">
        <v>121</v>
      </c>
      <c r="T19" t="s">
        <v>312</v>
      </c>
      <c r="U19">
        <v>1</v>
      </c>
      <c r="V19" t="s">
        <v>313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617.62</v>
      </c>
      <c r="AE19" s="4">
        <v>0</v>
      </c>
      <c r="AF19" s="4">
        <v>0</v>
      </c>
      <c r="AG19" s="4">
        <v>0</v>
      </c>
      <c r="AH19" s="4">
        <v>0</v>
      </c>
      <c r="AI19" s="7">
        <f t="shared" si="0"/>
        <v>617.62</v>
      </c>
      <c r="AK19" s="4">
        <f t="shared" si="1"/>
        <v>0</v>
      </c>
    </row>
    <row r="20" spans="1:37">
      <c r="A20">
        <v>101</v>
      </c>
      <c r="B20" t="s">
        <v>306</v>
      </c>
      <c r="C20">
        <v>139</v>
      </c>
      <c r="D20" t="s">
        <v>307</v>
      </c>
      <c r="E20">
        <v>248</v>
      </c>
      <c r="F20">
        <v>512490001</v>
      </c>
      <c r="G20" t="s">
        <v>180</v>
      </c>
      <c r="H20">
        <v>101</v>
      </c>
      <c r="I20" s="38">
        <v>1</v>
      </c>
      <c r="J20" t="s">
        <v>308</v>
      </c>
      <c r="K20">
        <v>2490</v>
      </c>
      <c r="L20" t="s">
        <v>325</v>
      </c>
      <c r="M20">
        <v>2000</v>
      </c>
      <c r="N20" t="s">
        <v>113</v>
      </c>
      <c r="O20">
        <v>7</v>
      </c>
      <c r="P20" t="s">
        <v>310</v>
      </c>
      <c r="Q20">
        <v>171</v>
      </c>
      <c r="R20" t="s">
        <v>311</v>
      </c>
      <c r="S20">
        <v>121</v>
      </c>
      <c r="T20" t="s">
        <v>312</v>
      </c>
      <c r="U20">
        <v>1</v>
      </c>
      <c r="V20" t="s">
        <v>313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638.38</v>
      </c>
      <c r="AE20" s="4">
        <v>0</v>
      </c>
      <c r="AF20" s="4">
        <v>0</v>
      </c>
      <c r="AG20" s="4">
        <v>0</v>
      </c>
      <c r="AH20" s="4">
        <v>0</v>
      </c>
      <c r="AI20" s="7">
        <f t="shared" si="0"/>
        <v>638.38</v>
      </c>
      <c r="AK20" s="4">
        <f t="shared" si="1"/>
        <v>0</v>
      </c>
    </row>
    <row r="21" spans="1:37">
      <c r="A21">
        <v>101</v>
      </c>
      <c r="B21" t="s">
        <v>306</v>
      </c>
      <c r="C21">
        <v>139</v>
      </c>
      <c r="D21" t="s">
        <v>307</v>
      </c>
      <c r="E21">
        <v>250</v>
      </c>
      <c r="F21">
        <v>512490002</v>
      </c>
      <c r="G21" t="s">
        <v>181</v>
      </c>
      <c r="H21">
        <v>101</v>
      </c>
      <c r="I21" s="38">
        <v>1</v>
      </c>
      <c r="J21" t="s">
        <v>308</v>
      </c>
      <c r="K21">
        <v>2490</v>
      </c>
      <c r="L21" t="s">
        <v>325</v>
      </c>
      <c r="M21">
        <v>2000</v>
      </c>
      <c r="N21" t="s">
        <v>113</v>
      </c>
      <c r="O21">
        <v>7</v>
      </c>
      <c r="P21" t="s">
        <v>310</v>
      </c>
      <c r="Q21">
        <v>171</v>
      </c>
      <c r="R21" t="s">
        <v>311</v>
      </c>
      <c r="S21">
        <v>121</v>
      </c>
      <c r="T21" t="s">
        <v>312</v>
      </c>
      <c r="U21">
        <v>1</v>
      </c>
      <c r="V21" t="s">
        <v>313</v>
      </c>
      <c r="W21" s="4">
        <v>0</v>
      </c>
      <c r="X21" s="4">
        <v>924.19</v>
      </c>
      <c r="Y21" s="4">
        <v>0</v>
      </c>
      <c r="Z21" s="4">
        <v>11845.08</v>
      </c>
      <c r="AA21" s="4">
        <v>6632.83</v>
      </c>
      <c r="AB21" s="4">
        <v>0</v>
      </c>
      <c r="AC21" s="4">
        <v>0</v>
      </c>
      <c r="AD21" s="4">
        <v>0</v>
      </c>
      <c r="AE21" s="4">
        <v>410.99</v>
      </c>
      <c r="AF21" s="4">
        <v>0</v>
      </c>
      <c r="AG21" s="4">
        <v>0</v>
      </c>
      <c r="AH21" s="4">
        <v>0</v>
      </c>
      <c r="AI21" s="7">
        <f t="shared" si="0"/>
        <v>19813.09</v>
      </c>
      <c r="AK21" s="4">
        <f t="shared" si="1"/>
        <v>0</v>
      </c>
    </row>
    <row r="22" spans="1:37">
      <c r="A22">
        <v>101</v>
      </c>
      <c r="B22" t="s">
        <v>306</v>
      </c>
      <c r="C22">
        <v>139</v>
      </c>
      <c r="D22" t="s">
        <v>307</v>
      </c>
      <c r="E22">
        <v>260</v>
      </c>
      <c r="F22">
        <v>512610001</v>
      </c>
      <c r="G22" t="s">
        <v>116</v>
      </c>
      <c r="H22">
        <v>101</v>
      </c>
      <c r="I22" s="38">
        <v>1</v>
      </c>
      <c r="J22" t="s">
        <v>308</v>
      </c>
      <c r="K22">
        <v>2610</v>
      </c>
      <c r="L22" t="s">
        <v>326</v>
      </c>
      <c r="M22">
        <v>2000</v>
      </c>
      <c r="N22" t="s">
        <v>113</v>
      </c>
      <c r="O22">
        <v>7</v>
      </c>
      <c r="P22" t="s">
        <v>310</v>
      </c>
      <c r="Q22">
        <v>171</v>
      </c>
      <c r="R22" t="s">
        <v>311</v>
      </c>
      <c r="S22">
        <v>121</v>
      </c>
      <c r="T22" t="s">
        <v>312</v>
      </c>
      <c r="U22">
        <v>1</v>
      </c>
      <c r="V22" t="s">
        <v>313</v>
      </c>
      <c r="W22" s="4">
        <v>0</v>
      </c>
      <c r="X22" s="4">
        <v>0</v>
      </c>
      <c r="Y22" s="4">
        <v>7968.85</v>
      </c>
      <c r="Z22" s="4">
        <v>244660.26</v>
      </c>
      <c r="AA22" s="4">
        <v>65970.559999999998</v>
      </c>
      <c r="AB22" s="4">
        <v>0</v>
      </c>
      <c r="AC22" s="4">
        <v>0</v>
      </c>
      <c r="AD22" s="4">
        <v>0</v>
      </c>
      <c r="AE22" s="4">
        <v>0</v>
      </c>
      <c r="AF22" s="4">
        <v>56190.26</v>
      </c>
      <c r="AG22" s="4">
        <v>0</v>
      </c>
      <c r="AH22" s="4">
        <v>0</v>
      </c>
      <c r="AI22" s="7">
        <f t="shared" si="0"/>
        <v>374789.93000000005</v>
      </c>
      <c r="AK22" s="4">
        <f t="shared" si="1"/>
        <v>0</v>
      </c>
    </row>
    <row r="23" spans="1:37">
      <c r="A23">
        <v>101</v>
      </c>
      <c r="B23" t="s">
        <v>306</v>
      </c>
      <c r="C23">
        <v>139</v>
      </c>
      <c r="D23" t="s">
        <v>307</v>
      </c>
      <c r="E23">
        <v>266</v>
      </c>
      <c r="F23">
        <v>512610003</v>
      </c>
      <c r="G23" t="s">
        <v>182</v>
      </c>
      <c r="H23">
        <v>101</v>
      </c>
      <c r="I23" s="38">
        <v>1</v>
      </c>
      <c r="J23" t="s">
        <v>308</v>
      </c>
      <c r="K23">
        <v>2610</v>
      </c>
      <c r="L23" t="s">
        <v>326</v>
      </c>
      <c r="M23">
        <v>2000</v>
      </c>
      <c r="N23" t="s">
        <v>113</v>
      </c>
      <c r="O23">
        <v>7</v>
      </c>
      <c r="P23" t="s">
        <v>310</v>
      </c>
      <c r="Q23">
        <v>171</v>
      </c>
      <c r="R23" t="s">
        <v>311</v>
      </c>
      <c r="S23">
        <v>121</v>
      </c>
      <c r="T23" t="s">
        <v>312</v>
      </c>
      <c r="U23">
        <v>1</v>
      </c>
      <c r="V23" t="s">
        <v>313</v>
      </c>
      <c r="W23" s="4">
        <v>0</v>
      </c>
      <c r="X23" s="4">
        <v>1465.5</v>
      </c>
      <c r="Y23" s="4">
        <v>8823.69</v>
      </c>
      <c r="Z23" s="4">
        <v>12418.04</v>
      </c>
      <c r="AA23" s="4">
        <v>9323.26</v>
      </c>
      <c r="AB23" s="4">
        <v>0</v>
      </c>
      <c r="AC23" s="4">
        <v>9115.85</v>
      </c>
      <c r="AD23" s="4">
        <v>12227.31</v>
      </c>
      <c r="AE23" s="4">
        <v>7139.26</v>
      </c>
      <c r="AF23" s="4">
        <v>16166.13</v>
      </c>
      <c r="AG23" s="4">
        <v>2950.46</v>
      </c>
      <c r="AH23" s="4">
        <v>13143.81</v>
      </c>
      <c r="AI23" s="7">
        <f t="shared" si="0"/>
        <v>92773.310000000012</v>
      </c>
      <c r="AK23" s="4">
        <f t="shared" si="1"/>
        <v>0</v>
      </c>
    </row>
    <row r="24" spans="1:37">
      <c r="A24">
        <v>101</v>
      </c>
      <c r="B24" t="s">
        <v>306</v>
      </c>
      <c r="C24">
        <v>139</v>
      </c>
      <c r="D24" t="s">
        <v>307</v>
      </c>
      <c r="E24">
        <v>278</v>
      </c>
      <c r="F24">
        <v>512720001</v>
      </c>
      <c r="G24" t="s">
        <v>257</v>
      </c>
      <c r="H24">
        <v>101</v>
      </c>
      <c r="I24" s="38">
        <v>1</v>
      </c>
      <c r="J24" t="s">
        <v>308</v>
      </c>
      <c r="K24">
        <v>2720</v>
      </c>
      <c r="L24" t="s">
        <v>327</v>
      </c>
      <c r="M24">
        <v>2000</v>
      </c>
      <c r="N24" t="s">
        <v>113</v>
      </c>
      <c r="O24">
        <v>7</v>
      </c>
      <c r="P24" t="s">
        <v>310</v>
      </c>
      <c r="Q24">
        <v>171</v>
      </c>
      <c r="R24" t="s">
        <v>311</v>
      </c>
      <c r="S24">
        <v>121</v>
      </c>
      <c r="T24" t="s">
        <v>312</v>
      </c>
      <c r="U24">
        <v>1</v>
      </c>
      <c r="V24" t="s">
        <v>313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3275.03</v>
      </c>
      <c r="AI24" s="7">
        <f t="shared" si="0"/>
        <v>3275.03</v>
      </c>
      <c r="AK24" s="4">
        <f t="shared" si="1"/>
        <v>0</v>
      </c>
    </row>
    <row r="25" spans="1:37">
      <c r="A25">
        <v>101</v>
      </c>
      <c r="B25" t="s">
        <v>306</v>
      </c>
      <c r="C25">
        <v>139</v>
      </c>
      <c r="D25" t="s">
        <v>307</v>
      </c>
      <c r="E25">
        <v>292</v>
      </c>
      <c r="F25">
        <v>512940001</v>
      </c>
      <c r="G25" t="s">
        <v>129</v>
      </c>
      <c r="H25">
        <v>101</v>
      </c>
      <c r="I25" s="38">
        <v>1</v>
      </c>
      <c r="J25" t="s">
        <v>308</v>
      </c>
      <c r="K25">
        <v>2940</v>
      </c>
      <c r="L25" t="s">
        <v>328</v>
      </c>
      <c r="M25">
        <v>2000</v>
      </c>
      <c r="N25" t="s">
        <v>113</v>
      </c>
      <c r="O25">
        <v>7</v>
      </c>
      <c r="P25" t="s">
        <v>310</v>
      </c>
      <c r="Q25">
        <v>171</v>
      </c>
      <c r="R25" t="s">
        <v>311</v>
      </c>
      <c r="S25">
        <v>121</v>
      </c>
      <c r="T25" t="s">
        <v>312</v>
      </c>
      <c r="U25">
        <v>1</v>
      </c>
      <c r="V25" t="s">
        <v>313</v>
      </c>
      <c r="W25" s="4">
        <v>0</v>
      </c>
      <c r="X25" s="4">
        <v>0</v>
      </c>
      <c r="Y25" s="4">
        <v>0</v>
      </c>
      <c r="Z25" s="4">
        <v>0</v>
      </c>
      <c r="AA25" s="4">
        <v>1972</v>
      </c>
      <c r="AB25" s="4">
        <v>2356.96</v>
      </c>
      <c r="AC25" s="4">
        <v>0</v>
      </c>
      <c r="AD25" s="4">
        <v>2218.4</v>
      </c>
      <c r="AE25" s="4">
        <v>0</v>
      </c>
      <c r="AF25" s="4">
        <v>0</v>
      </c>
      <c r="AG25" s="4">
        <v>0</v>
      </c>
      <c r="AH25" s="4">
        <v>1616.66</v>
      </c>
      <c r="AI25" s="7">
        <f t="shared" si="0"/>
        <v>8164.02</v>
      </c>
      <c r="AK25" s="4">
        <f t="shared" si="1"/>
        <v>0</v>
      </c>
    </row>
    <row r="26" spans="1:37">
      <c r="A26">
        <v>101</v>
      </c>
      <c r="B26" t="s">
        <v>306</v>
      </c>
      <c r="C26">
        <v>139</v>
      </c>
      <c r="D26" t="s">
        <v>307</v>
      </c>
      <c r="E26">
        <v>298</v>
      </c>
      <c r="F26">
        <v>512960001</v>
      </c>
      <c r="G26" t="s">
        <v>153</v>
      </c>
      <c r="H26">
        <v>101</v>
      </c>
      <c r="I26" s="38">
        <v>1</v>
      </c>
      <c r="J26" t="s">
        <v>308</v>
      </c>
      <c r="K26">
        <v>2960</v>
      </c>
      <c r="L26" t="s">
        <v>329</v>
      </c>
      <c r="M26">
        <v>2000</v>
      </c>
      <c r="N26" t="s">
        <v>113</v>
      </c>
      <c r="O26">
        <v>7</v>
      </c>
      <c r="P26" t="s">
        <v>310</v>
      </c>
      <c r="Q26">
        <v>171</v>
      </c>
      <c r="R26" t="s">
        <v>311</v>
      </c>
      <c r="S26">
        <v>121</v>
      </c>
      <c r="T26" t="s">
        <v>312</v>
      </c>
      <c r="U26">
        <v>1</v>
      </c>
      <c r="V26" t="s">
        <v>313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580</v>
      </c>
      <c r="AC26" s="4">
        <v>0</v>
      </c>
      <c r="AD26" s="4">
        <v>0</v>
      </c>
      <c r="AE26" s="4">
        <v>0</v>
      </c>
      <c r="AF26" s="4">
        <v>12180</v>
      </c>
      <c r="AG26" s="4">
        <v>0</v>
      </c>
      <c r="AH26" s="4">
        <v>0</v>
      </c>
      <c r="AI26" s="7">
        <f t="shared" si="0"/>
        <v>12760</v>
      </c>
      <c r="AK26" s="4">
        <f t="shared" si="1"/>
        <v>0</v>
      </c>
    </row>
    <row r="27" spans="1:37">
      <c r="A27">
        <v>101</v>
      </c>
      <c r="B27" t="s">
        <v>306</v>
      </c>
      <c r="C27">
        <v>139</v>
      </c>
      <c r="D27" t="s">
        <v>307</v>
      </c>
      <c r="E27">
        <v>306</v>
      </c>
      <c r="F27">
        <v>512990001</v>
      </c>
      <c r="G27" t="s">
        <v>117</v>
      </c>
      <c r="H27">
        <v>101</v>
      </c>
      <c r="I27" s="38">
        <v>1</v>
      </c>
      <c r="J27" t="s">
        <v>308</v>
      </c>
      <c r="K27">
        <v>2990</v>
      </c>
      <c r="L27" t="s">
        <v>330</v>
      </c>
      <c r="M27">
        <v>2000</v>
      </c>
      <c r="N27" t="s">
        <v>113</v>
      </c>
      <c r="O27">
        <v>7</v>
      </c>
      <c r="P27" t="s">
        <v>310</v>
      </c>
      <c r="Q27">
        <v>171</v>
      </c>
      <c r="R27" t="s">
        <v>311</v>
      </c>
      <c r="S27">
        <v>121</v>
      </c>
      <c r="T27" t="s">
        <v>312</v>
      </c>
      <c r="U27">
        <v>1</v>
      </c>
      <c r="V27" t="s">
        <v>313</v>
      </c>
      <c r="W27" s="4">
        <v>0</v>
      </c>
      <c r="X27" s="4">
        <v>1335.48</v>
      </c>
      <c r="Y27" s="4">
        <v>1734.78</v>
      </c>
      <c r="Z27" s="4">
        <v>547.86</v>
      </c>
      <c r="AA27" s="4">
        <v>4317.9399999999996</v>
      </c>
      <c r="AB27" s="4">
        <v>0</v>
      </c>
      <c r="AC27" s="4">
        <v>1566</v>
      </c>
      <c r="AD27" s="4">
        <v>20151.490000000002</v>
      </c>
      <c r="AE27" s="4">
        <v>-2867.95</v>
      </c>
      <c r="AF27" s="4">
        <v>1519.75</v>
      </c>
      <c r="AG27" s="4">
        <v>345.84</v>
      </c>
      <c r="AH27" s="4">
        <v>0</v>
      </c>
      <c r="AI27" s="7">
        <f t="shared" si="0"/>
        <v>28651.190000000002</v>
      </c>
      <c r="AK27" s="4">
        <f t="shared" si="1"/>
        <v>0</v>
      </c>
    </row>
    <row r="28" spans="1:37">
      <c r="A28">
        <v>101</v>
      </c>
      <c r="B28" t="s">
        <v>306</v>
      </c>
      <c r="C28">
        <v>139</v>
      </c>
      <c r="D28" t="s">
        <v>307</v>
      </c>
      <c r="E28">
        <v>308</v>
      </c>
      <c r="F28">
        <v>512990002</v>
      </c>
      <c r="G28" t="s">
        <v>251</v>
      </c>
      <c r="H28">
        <v>101</v>
      </c>
      <c r="I28" s="38">
        <v>1</v>
      </c>
      <c r="J28" t="s">
        <v>308</v>
      </c>
      <c r="K28">
        <v>2990</v>
      </c>
      <c r="L28" t="s">
        <v>330</v>
      </c>
      <c r="M28">
        <v>2000</v>
      </c>
      <c r="N28" t="s">
        <v>113</v>
      </c>
      <c r="O28">
        <v>7</v>
      </c>
      <c r="P28" t="s">
        <v>310</v>
      </c>
      <c r="Q28">
        <v>171</v>
      </c>
      <c r="R28" t="s">
        <v>311</v>
      </c>
      <c r="S28">
        <v>121</v>
      </c>
      <c r="T28" t="s">
        <v>312</v>
      </c>
      <c r="U28">
        <v>1</v>
      </c>
      <c r="V28" t="s">
        <v>313</v>
      </c>
      <c r="W28" s="4">
        <v>0</v>
      </c>
      <c r="X28" s="4">
        <v>0</v>
      </c>
      <c r="Y28" s="4">
        <v>0</v>
      </c>
      <c r="Z28" s="4">
        <v>0</v>
      </c>
      <c r="AA28" s="4">
        <v>1293.42</v>
      </c>
      <c r="AB28" s="4">
        <v>5243.2</v>
      </c>
      <c r="AC28" s="4">
        <v>0</v>
      </c>
      <c r="AD28" s="4">
        <v>0</v>
      </c>
      <c r="AE28" s="4">
        <v>3890.04</v>
      </c>
      <c r="AF28" s="4">
        <v>9691.09</v>
      </c>
      <c r="AG28" s="4">
        <v>0</v>
      </c>
      <c r="AH28" s="4">
        <v>0</v>
      </c>
      <c r="AI28" s="7">
        <f t="shared" si="0"/>
        <v>20117.75</v>
      </c>
      <c r="AK28" s="4">
        <f t="shared" si="1"/>
        <v>0</v>
      </c>
    </row>
    <row r="29" spans="1:37">
      <c r="A29">
        <v>101</v>
      </c>
      <c r="B29" t="s">
        <v>306</v>
      </c>
      <c r="C29">
        <v>139</v>
      </c>
      <c r="D29" t="s">
        <v>307</v>
      </c>
      <c r="E29">
        <v>311</v>
      </c>
      <c r="F29">
        <v>513110001</v>
      </c>
      <c r="G29" t="s">
        <v>130</v>
      </c>
      <c r="H29">
        <v>101</v>
      </c>
      <c r="I29" s="38">
        <v>1</v>
      </c>
      <c r="J29" t="s">
        <v>308</v>
      </c>
      <c r="K29">
        <v>3110</v>
      </c>
      <c r="L29" t="s">
        <v>331</v>
      </c>
      <c r="M29">
        <v>3000</v>
      </c>
      <c r="N29" t="s">
        <v>118</v>
      </c>
      <c r="O29">
        <v>7</v>
      </c>
      <c r="P29" t="s">
        <v>310</v>
      </c>
      <c r="Q29">
        <v>171</v>
      </c>
      <c r="R29" t="s">
        <v>311</v>
      </c>
      <c r="S29">
        <v>121</v>
      </c>
      <c r="T29" t="s">
        <v>312</v>
      </c>
      <c r="U29">
        <v>1</v>
      </c>
      <c r="V29" t="s">
        <v>313</v>
      </c>
      <c r="W29" s="4">
        <v>0</v>
      </c>
      <c r="X29" s="4">
        <v>0</v>
      </c>
      <c r="Y29" s="4">
        <v>35613</v>
      </c>
      <c r="Z29" s="4">
        <v>5671</v>
      </c>
      <c r="AA29" s="4">
        <v>419</v>
      </c>
      <c r="AB29" s="4">
        <v>0</v>
      </c>
      <c r="AC29" s="4">
        <v>0</v>
      </c>
      <c r="AD29" s="4">
        <v>0</v>
      </c>
      <c r="AE29" s="4">
        <v>6360</v>
      </c>
      <c r="AF29" s="4">
        <v>0</v>
      </c>
      <c r="AG29" s="4">
        <v>0</v>
      </c>
      <c r="AH29" s="4">
        <v>0</v>
      </c>
      <c r="AI29" s="7">
        <f t="shared" si="0"/>
        <v>48063</v>
      </c>
      <c r="AK29" s="4">
        <f t="shared" si="1"/>
        <v>0</v>
      </c>
    </row>
    <row r="30" spans="1:37">
      <c r="A30">
        <v>101</v>
      </c>
      <c r="B30" t="s">
        <v>306</v>
      </c>
      <c r="C30">
        <v>139</v>
      </c>
      <c r="D30" t="s">
        <v>307</v>
      </c>
      <c r="E30">
        <v>341</v>
      </c>
      <c r="F30">
        <v>513340001</v>
      </c>
      <c r="G30" t="s">
        <v>82</v>
      </c>
      <c r="H30">
        <v>101</v>
      </c>
      <c r="I30" s="38">
        <v>1</v>
      </c>
      <c r="J30" t="s">
        <v>308</v>
      </c>
      <c r="K30">
        <v>3340</v>
      </c>
      <c r="L30" t="s">
        <v>332</v>
      </c>
      <c r="M30">
        <v>3000</v>
      </c>
      <c r="N30" t="s">
        <v>118</v>
      </c>
      <c r="O30">
        <v>7</v>
      </c>
      <c r="P30" t="s">
        <v>310</v>
      </c>
      <c r="Q30">
        <v>171</v>
      </c>
      <c r="R30" t="s">
        <v>311</v>
      </c>
      <c r="S30">
        <v>121</v>
      </c>
      <c r="T30" t="s">
        <v>312</v>
      </c>
      <c r="U30">
        <v>1</v>
      </c>
      <c r="V30" t="s">
        <v>313</v>
      </c>
      <c r="W30" s="4">
        <v>0</v>
      </c>
      <c r="X30" s="4">
        <v>0</v>
      </c>
      <c r="Y30" s="4">
        <v>99760</v>
      </c>
      <c r="Z30" s="4">
        <v>0</v>
      </c>
      <c r="AA30" s="4">
        <v>0</v>
      </c>
      <c r="AB30" s="4">
        <v>0</v>
      </c>
      <c r="AC30" s="4">
        <v>18560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7">
        <f t="shared" si="0"/>
        <v>118320</v>
      </c>
      <c r="AK30" s="4">
        <f t="shared" si="1"/>
        <v>0</v>
      </c>
    </row>
    <row r="31" spans="1:37">
      <c r="A31">
        <v>101</v>
      </c>
      <c r="B31" t="s">
        <v>306</v>
      </c>
      <c r="C31">
        <v>139</v>
      </c>
      <c r="D31" t="s">
        <v>307</v>
      </c>
      <c r="E31">
        <v>343</v>
      </c>
      <c r="F31">
        <v>513390001</v>
      </c>
      <c r="G31" t="s">
        <v>252</v>
      </c>
      <c r="H31">
        <v>101</v>
      </c>
      <c r="I31" s="38">
        <v>1</v>
      </c>
      <c r="J31" t="s">
        <v>308</v>
      </c>
      <c r="K31">
        <v>3390</v>
      </c>
      <c r="L31" t="s">
        <v>333</v>
      </c>
      <c r="M31">
        <v>3000</v>
      </c>
      <c r="N31" t="s">
        <v>118</v>
      </c>
      <c r="O31">
        <v>7</v>
      </c>
      <c r="P31" t="s">
        <v>310</v>
      </c>
      <c r="Q31">
        <v>171</v>
      </c>
      <c r="R31" t="s">
        <v>311</v>
      </c>
      <c r="S31">
        <v>121</v>
      </c>
      <c r="T31" t="s">
        <v>312</v>
      </c>
      <c r="U31">
        <v>1</v>
      </c>
      <c r="V31" t="s">
        <v>313</v>
      </c>
      <c r="W31" s="4">
        <v>0</v>
      </c>
      <c r="X31" s="4">
        <v>852.6</v>
      </c>
      <c r="Y31" s="4">
        <v>2557.8000000000002</v>
      </c>
      <c r="Z31" s="4">
        <v>2557.8000000000002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812</v>
      </c>
      <c r="AG31" s="4">
        <v>0</v>
      </c>
      <c r="AH31" s="4">
        <v>0</v>
      </c>
      <c r="AI31" s="7">
        <f t="shared" si="0"/>
        <v>6780.2000000000007</v>
      </c>
      <c r="AK31" s="4">
        <f t="shared" si="1"/>
        <v>0</v>
      </c>
    </row>
    <row r="32" spans="1:37">
      <c r="A32">
        <v>101</v>
      </c>
      <c r="B32" t="s">
        <v>306</v>
      </c>
      <c r="C32">
        <v>139</v>
      </c>
      <c r="D32" t="s">
        <v>307</v>
      </c>
      <c r="E32">
        <v>356</v>
      </c>
      <c r="F32">
        <v>513510002</v>
      </c>
      <c r="G32" t="s">
        <v>134</v>
      </c>
      <c r="H32">
        <v>101</v>
      </c>
      <c r="I32" s="38">
        <v>1</v>
      </c>
      <c r="J32" t="s">
        <v>308</v>
      </c>
      <c r="K32">
        <v>3510</v>
      </c>
      <c r="L32" t="s">
        <v>334</v>
      </c>
      <c r="M32">
        <v>3000</v>
      </c>
      <c r="N32" t="s">
        <v>118</v>
      </c>
      <c r="O32">
        <v>7</v>
      </c>
      <c r="P32" t="s">
        <v>310</v>
      </c>
      <c r="Q32">
        <v>171</v>
      </c>
      <c r="R32" t="s">
        <v>311</v>
      </c>
      <c r="S32">
        <v>121</v>
      </c>
      <c r="T32" t="s">
        <v>312</v>
      </c>
      <c r="U32">
        <v>1</v>
      </c>
      <c r="V32" t="s">
        <v>313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11275.2</v>
      </c>
      <c r="AE32" s="4">
        <v>672.8</v>
      </c>
      <c r="AF32" s="4">
        <v>0</v>
      </c>
      <c r="AG32" s="4">
        <v>0</v>
      </c>
      <c r="AH32" s="4">
        <v>0</v>
      </c>
      <c r="AI32" s="7">
        <f t="shared" si="0"/>
        <v>11948</v>
      </c>
      <c r="AK32" s="4">
        <f t="shared" si="1"/>
        <v>0</v>
      </c>
    </row>
    <row r="33" spans="1:37">
      <c r="A33">
        <v>101</v>
      </c>
      <c r="B33" t="s">
        <v>306</v>
      </c>
      <c r="C33">
        <v>139</v>
      </c>
      <c r="D33" t="s">
        <v>307</v>
      </c>
      <c r="E33">
        <v>369</v>
      </c>
      <c r="F33">
        <v>513550001</v>
      </c>
      <c r="G33" t="s">
        <v>135</v>
      </c>
      <c r="H33">
        <v>101</v>
      </c>
      <c r="I33" s="38">
        <v>1</v>
      </c>
      <c r="J33" t="s">
        <v>308</v>
      </c>
      <c r="K33">
        <v>3550</v>
      </c>
      <c r="L33" t="s">
        <v>335</v>
      </c>
      <c r="M33">
        <v>3000</v>
      </c>
      <c r="N33" t="s">
        <v>118</v>
      </c>
      <c r="O33">
        <v>7</v>
      </c>
      <c r="P33" t="s">
        <v>310</v>
      </c>
      <c r="Q33">
        <v>171</v>
      </c>
      <c r="R33" t="s">
        <v>311</v>
      </c>
      <c r="S33">
        <v>121</v>
      </c>
      <c r="T33" t="s">
        <v>312</v>
      </c>
      <c r="U33">
        <v>1</v>
      </c>
      <c r="V33" t="s">
        <v>313</v>
      </c>
      <c r="W33" s="4">
        <v>0</v>
      </c>
      <c r="X33" s="4">
        <v>0</v>
      </c>
      <c r="Y33" s="4">
        <v>1295</v>
      </c>
      <c r="Z33" s="4">
        <v>6006.2</v>
      </c>
      <c r="AA33" s="4">
        <v>37962.71</v>
      </c>
      <c r="AB33" s="4">
        <v>31285.8</v>
      </c>
      <c r="AC33" s="4">
        <v>4360</v>
      </c>
      <c r="AD33" s="4">
        <v>18197.2</v>
      </c>
      <c r="AE33" s="4">
        <v>2032</v>
      </c>
      <c r="AF33" s="4">
        <v>10870</v>
      </c>
      <c r="AG33" s="4">
        <v>0</v>
      </c>
      <c r="AH33" s="4">
        <v>0</v>
      </c>
      <c r="AI33" s="7">
        <f t="shared" si="0"/>
        <v>112008.90999999999</v>
      </c>
      <c r="AK33" s="4">
        <f t="shared" si="1"/>
        <v>0</v>
      </c>
    </row>
    <row r="34" spans="1:37">
      <c r="A34">
        <v>101</v>
      </c>
      <c r="B34" t="s">
        <v>306</v>
      </c>
      <c r="C34">
        <v>139</v>
      </c>
      <c r="D34" t="s">
        <v>307</v>
      </c>
      <c r="E34">
        <v>375</v>
      </c>
      <c r="F34">
        <v>513570002</v>
      </c>
      <c r="G34" t="s">
        <v>191</v>
      </c>
      <c r="H34">
        <v>101</v>
      </c>
      <c r="I34" s="38">
        <v>1</v>
      </c>
      <c r="J34" t="s">
        <v>308</v>
      </c>
      <c r="K34">
        <v>3570</v>
      </c>
      <c r="L34" t="s">
        <v>336</v>
      </c>
      <c r="M34">
        <v>3000</v>
      </c>
      <c r="N34" t="s">
        <v>118</v>
      </c>
      <c r="O34">
        <v>7</v>
      </c>
      <c r="P34" t="s">
        <v>310</v>
      </c>
      <c r="Q34">
        <v>171</v>
      </c>
      <c r="R34" t="s">
        <v>311</v>
      </c>
      <c r="S34">
        <v>121</v>
      </c>
      <c r="T34" t="s">
        <v>312</v>
      </c>
      <c r="U34">
        <v>1</v>
      </c>
      <c r="V34" t="s">
        <v>313</v>
      </c>
      <c r="W34" s="4">
        <v>0</v>
      </c>
      <c r="X34" s="4">
        <v>0</v>
      </c>
      <c r="Y34" s="4">
        <v>1218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7">
        <f t="shared" si="0"/>
        <v>1218</v>
      </c>
      <c r="AK34" s="4">
        <f t="shared" si="1"/>
        <v>0</v>
      </c>
    </row>
    <row r="35" spans="1:37">
      <c r="A35">
        <v>101</v>
      </c>
      <c r="B35" t="s">
        <v>306</v>
      </c>
      <c r="C35">
        <v>139</v>
      </c>
      <c r="D35" t="s">
        <v>307</v>
      </c>
      <c r="E35">
        <v>376</v>
      </c>
      <c r="F35">
        <v>513570004</v>
      </c>
      <c r="G35" t="s">
        <v>253</v>
      </c>
      <c r="H35">
        <v>101</v>
      </c>
      <c r="I35" s="38">
        <v>1</v>
      </c>
      <c r="J35" t="s">
        <v>308</v>
      </c>
      <c r="K35">
        <v>3570</v>
      </c>
      <c r="L35" t="s">
        <v>336</v>
      </c>
      <c r="M35">
        <v>3000</v>
      </c>
      <c r="N35" t="s">
        <v>118</v>
      </c>
      <c r="O35">
        <v>7</v>
      </c>
      <c r="P35" t="s">
        <v>310</v>
      </c>
      <c r="Q35">
        <v>171</v>
      </c>
      <c r="R35" t="s">
        <v>311</v>
      </c>
      <c r="S35">
        <v>121</v>
      </c>
      <c r="T35" t="s">
        <v>312</v>
      </c>
      <c r="U35">
        <v>1</v>
      </c>
      <c r="V35" t="s">
        <v>313</v>
      </c>
      <c r="W35" s="4">
        <v>0</v>
      </c>
      <c r="X35" s="4">
        <v>0</v>
      </c>
      <c r="Y35" s="4">
        <v>0</v>
      </c>
      <c r="Z35" s="4">
        <v>0</v>
      </c>
      <c r="AA35" s="4">
        <v>480.83</v>
      </c>
      <c r="AB35" s="4">
        <v>0</v>
      </c>
      <c r="AC35" s="4">
        <v>0</v>
      </c>
      <c r="AD35" s="4">
        <v>0</v>
      </c>
      <c r="AE35" s="4">
        <v>5916</v>
      </c>
      <c r="AF35" s="4">
        <v>4681.95</v>
      </c>
      <c r="AG35" s="4">
        <v>0</v>
      </c>
      <c r="AH35" s="4">
        <v>0</v>
      </c>
      <c r="AI35" s="7">
        <f t="shared" si="0"/>
        <v>11078.779999999999</v>
      </c>
      <c r="AK35" s="4">
        <f t="shared" si="1"/>
        <v>0</v>
      </c>
    </row>
    <row r="36" spans="1:37">
      <c r="A36">
        <v>101</v>
      </c>
      <c r="B36" t="s">
        <v>306</v>
      </c>
      <c r="C36">
        <v>139</v>
      </c>
      <c r="D36" t="s">
        <v>307</v>
      </c>
      <c r="E36">
        <v>386</v>
      </c>
      <c r="F36">
        <v>513750001</v>
      </c>
      <c r="G36" t="s">
        <v>148</v>
      </c>
      <c r="H36">
        <v>101</v>
      </c>
      <c r="I36" s="38">
        <v>1</v>
      </c>
      <c r="J36" t="s">
        <v>308</v>
      </c>
      <c r="K36">
        <v>3750</v>
      </c>
      <c r="L36" t="s">
        <v>337</v>
      </c>
      <c r="M36">
        <v>3000</v>
      </c>
      <c r="N36" t="s">
        <v>118</v>
      </c>
      <c r="O36">
        <v>7</v>
      </c>
      <c r="P36" t="s">
        <v>310</v>
      </c>
      <c r="Q36">
        <v>171</v>
      </c>
      <c r="R36" t="s">
        <v>311</v>
      </c>
      <c r="S36">
        <v>121</v>
      </c>
      <c r="T36" t="s">
        <v>312</v>
      </c>
      <c r="U36">
        <v>1</v>
      </c>
      <c r="V36" t="s">
        <v>313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2042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7">
        <f t="shared" si="0"/>
        <v>2042</v>
      </c>
      <c r="AK36" s="4">
        <f t="shared" si="1"/>
        <v>0</v>
      </c>
    </row>
    <row r="37" spans="1:37">
      <c r="A37">
        <v>101</v>
      </c>
      <c r="B37" t="s">
        <v>306</v>
      </c>
      <c r="C37">
        <v>139</v>
      </c>
      <c r="D37" t="s">
        <v>307</v>
      </c>
      <c r="E37">
        <v>389</v>
      </c>
      <c r="F37">
        <v>513810001</v>
      </c>
      <c r="G37" t="s">
        <v>119</v>
      </c>
      <c r="H37">
        <v>101</v>
      </c>
      <c r="I37" s="38">
        <v>1</v>
      </c>
      <c r="J37" t="s">
        <v>308</v>
      </c>
      <c r="K37">
        <v>3810</v>
      </c>
      <c r="L37" t="s">
        <v>338</v>
      </c>
      <c r="M37">
        <v>3000</v>
      </c>
      <c r="N37" t="s">
        <v>118</v>
      </c>
      <c r="O37">
        <v>7</v>
      </c>
      <c r="P37" t="s">
        <v>310</v>
      </c>
      <c r="Q37">
        <v>171</v>
      </c>
      <c r="R37" t="s">
        <v>311</v>
      </c>
      <c r="S37">
        <v>121</v>
      </c>
      <c r="T37" t="s">
        <v>312</v>
      </c>
      <c r="U37">
        <v>1</v>
      </c>
      <c r="V37" t="s">
        <v>313</v>
      </c>
      <c r="W37" s="4">
        <v>0</v>
      </c>
      <c r="X37" s="4">
        <v>0</v>
      </c>
      <c r="Y37" s="4">
        <v>0</v>
      </c>
      <c r="Z37" s="4">
        <v>8645</v>
      </c>
      <c r="AA37" s="4">
        <v>0</v>
      </c>
      <c r="AB37" s="4">
        <v>0</v>
      </c>
      <c r="AC37" s="4">
        <v>0</v>
      </c>
      <c r="AD37" s="4">
        <v>0</v>
      </c>
      <c r="AE37" s="4">
        <v>681</v>
      </c>
      <c r="AF37" s="4">
        <v>0</v>
      </c>
      <c r="AG37" s="4">
        <v>0</v>
      </c>
      <c r="AH37" s="4">
        <v>0</v>
      </c>
      <c r="AI37" s="7">
        <f t="shared" si="0"/>
        <v>9326</v>
      </c>
      <c r="AK37" s="4">
        <f t="shared" si="1"/>
        <v>0</v>
      </c>
    </row>
    <row r="38" spans="1:37">
      <c r="A38">
        <v>101</v>
      </c>
      <c r="B38" t="s">
        <v>306</v>
      </c>
      <c r="C38">
        <v>139</v>
      </c>
      <c r="D38" t="s">
        <v>307</v>
      </c>
      <c r="E38">
        <v>424</v>
      </c>
      <c r="F38">
        <v>513920001</v>
      </c>
      <c r="G38" t="s">
        <v>195</v>
      </c>
      <c r="H38">
        <v>101</v>
      </c>
      <c r="I38" s="38">
        <v>1</v>
      </c>
      <c r="J38" t="s">
        <v>308</v>
      </c>
      <c r="K38">
        <v>3920</v>
      </c>
      <c r="L38" t="s">
        <v>339</v>
      </c>
      <c r="M38">
        <v>3000</v>
      </c>
      <c r="N38" t="s">
        <v>118</v>
      </c>
      <c r="O38">
        <v>7</v>
      </c>
      <c r="P38" t="s">
        <v>310</v>
      </c>
      <c r="Q38">
        <v>171</v>
      </c>
      <c r="R38" t="s">
        <v>311</v>
      </c>
      <c r="S38">
        <v>121</v>
      </c>
      <c r="T38" t="s">
        <v>312</v>
      </c>
      <c r="U38">
        <v>1</v>
      </c>
      <c r="V38" t="s">
        <v>313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14205</v>
      </c>
      <c r="AG38" s="4">
        <v>0</v>
      </c>
      <c r="AH38" s="4">
        <v>0</v>
      </c>
      <c r="AI38" s="7">
        <f t="shared" si="0"/>
        <v>14205</v>
      </c>
      <c r="AK38" s="4">
        <f t="shared" si="1"/>
        <v>0</v>
      </c>
    </row>
    <row r="39" spans="1:37">
      <c r="A39">
        <v>101</v>
      </c>
      <c r="B39" t="s">
        <v>306</v>
      </c>
      <c r="C39">
        <v>139</v>
      </c>
      <c r="D39" t="s">
        <v>307</v>
      </c>
      <c r="E39">
        <v>431</v>
      </c>
      <c r="F39">
        <v>513960001</v>
      </c>
      <c r="G39" t="s">
        <v>240</v>
      </c>
      <c r="H39">
        <v>101</v>
      </c>
      <c r="I39" s="38">
        <v>1</v>
      </c>
      <c r="J39" t="s">
        <v>308</v>
      </c>
      <c r="K39">
        <v>3960</v>
      </c>
      <c r="L39" t="s">
        <v>340</v>
      </c>
      <c r="M39">
        <v>3000</v>
      </c>
      <c r="N39" t="s">
        <v>118</v>
      </c>
      <c r="O39">
        <v>7</v>
      </c>
      <c r="P39" t="s">
        <v>310</v>
      </c>
      <c r="Q39">
        <v>171</v>
      </c>
      <c r="R39" t="s">
        <v>311</v>
      </c>
      <c r="S39">
        <v>121</v>
      </c>
      <c r="T39" t="s">
        <v>312</v>
      </c>
      <c r="U39">
        <v>1</v>
      </c>
      <c r="V39" t="s">
        <v>313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12425</v>
      </c>
      <c r="AG39" s="4">
        <v>0</v>
      </c>
      <c r="AH39" s="4">
        <v>0</v>
      </c>
      <c r="AI39" s="7">
        <f t="shared" si="0"/>
        <v>12425</v>
      </c>
      <c r="AK39" s="4">
        <f t="shared" si="1"/>
        <v>0</v>
      </c>
    </row>
    <row r="40" spans="1:37">
      <c r="A40">
        <v>101</v>
      </c>
      <c r="B40" t="s">
        <v>306</v>
      </c>
      <c r="C40">
        <v>139</v>
      </c>
      <c r="D40" t="s">
        <v>307</v>
      </c>
      <c r="E40">
        <v>450</v>
      </c>
      <c r="F40">
        <v>524110016</v>
      </c>
      <c r="G40" t="s">
        <v>165</v>
      </c>
      <c r="H40">
        <v>101</v>
      </c>
      <c r="I40" s="38">
        <v>1</v>
      </c>
      <c r="J40" t="s">
        <v>308</v>
      </c>
      <c r="K40">
        <v>4410</v>
      </c>
      <c r="L40" t="s">
        <v>341</v>
      </c>
      <c r="M40">
        <v>4000</v>
      </c>
      <c r="N40" t="s">
        <v>137</v>
      </c>
      <c r="O40">
        <v>7</v>
      </c>
      <c r="P40" t="s">
        <v>310</v>
      </c>
      <c r="Q40">
        <v>171</v>
      </c>
      <c r="R40" t="s">
        <v>311</v>
      </c>
      <c r="S40">
        <v>121</v>
      </c>
      <c r="T40" t="s">
        <v>312</v>
      </c>
      <c r="U40">
        <v>1</v>
      </c>
      <c r="V40" t="s">
        <v>313</v>
      </c>
      <c r="W40" s="4">
        <v>950</v>
      </c>
      <c r="X40" s="4">
        <v>0</v>
      </c>
      <c r="Y40" s="4">
        <v>900</v>
      </c>
      <c r="Z40" s="4">
        <v>950</v>
      </c>
      <c r="AA40" s="4">
        <v>0</v>
      </c>
      <c r="AB40" s="4">
        <v>1100</v>
      </c>
      <c r="AC40" s="4">
        <v>0</v>
      </c>
      <c r="AD40" s="4">
        <v>1150</v>
      </c>
      <c r="AE40" s="4">
        <v>0</v>
      </c>
      <c r="AF40" s="4">
        <v>0</v>
      </c>
      <c r="AG40" s="4">
        <v>0</v>
      </c>
      <c r="AH40" s="4">
        <v>0</v>
      </c>
      <c r="AI40" s="7">
        <f t="shared" si="0"/>
        <v>5050</v>
      </c>
      <c r="AK40" s="4">
        <f t="shared" si="1"/>
        <v>0</v>
      </c>
    </row>
    <row r="41" spans="1:37">
      <c r="A41">
        <v>101</v>
      </c>
      <c r="B41" t="s">
        <v>306</v>
      </c>
      <c r="C41">
        <v>139</v>
      </c>
      <c r="D41" t="s">
        <v>307</v>
      </c>
      <c r="E41">
        <v>463</v>
      </c>
      <c r="F41">
        <v>524310007</v>
      </c>
      <c r="G41" t="s">
        <v>223</v>
      </c>
      <c r="H41">
        <v>101</v>
      </c>
      <c r="I41" s="38">
        <v>1</v>
      </c>
      <c r="J41" t="s">
        <v>308</v>
      </c>
      <c r="K41">
        <v>4430</v>
      </c>
      <c r="L41" t="s">
        <v>342</v>
      </c>
      <c r="M41">
        <v>4000</v>
      </c>
      <c r="N41" t="s">
        <v>137</v>
      </c>
      <c r="O41">
        <v>7</v>
      </c>
      <c r="P41" t="s">
        <v>310</v>
      </c>
      <c r="Q41">
        <v>171</v>
      </c>
      <c r="R41" t="s">
        <v>311</v>
      </c>
      <c r="S41">
        <v>121</v>
      </c>
      <c r="T41" t="s">
        <v>312</v>
      </c>
      <c r="U41">
        <v>1</v>
      </c>
      <c r="V41" t="s">
        <v>313</v>
      </c>
      <c r="W41" s="4">
        <v>51000</v>
      </c>
      <c r="X41" s="4">
        <v>51000</v>
      </c>
      <c r="Y41" s="4">
        <v>51000</v>
      </c>
      <c r="Z41" s="4">
        <v>51000</v>
      </c>
      <c r="AA41" s="4">
        <v>52000</v>
      </c>
      <c r="AB41" s="4">
        <v>53000</v>
      </c>
      <c r="AC41" s="4">
        <v>53000</v>
      </c>
      <c r="AD41" s="4">
        <v>53000</v>
      </c>
      <c r="AE41" s="4">
        <v>53000</v>
      </c>
      <c r="AF41" s="4">
        <v>53000</v>
      </c>
      <c r="AG41" s="4">
        <v>53850</v>
      </c>
      <c r="AH41" s="4">
        <v>53000</v>
      </c>
      <c r="AI41" s="7">
        <f t="shared" si="0"/>
        <v>627850</v>
      </c>
      <c r="AK41" s="4">
        <f t="shared" si="1"/>
        <v>0</v>
      </c>
    </row>
    <row r="42" spans="1:37">
      <c r="A42">
        <v>102</v>
      </c>
      <c r="B42" t="s">
        <v>343</v>
      </c>
      <c r="C42">
        <v>140</v>
      </c>
      <c r="D42" t="s">
        <v>344</v>
      </c>
      <c r="E42">
        <v>192</v>
      </c>
      <c r="F42">
        <v>511130001</v>
      </c>
      <c r="G42" t="s">
        <v>111</v>
      </c>
      <c r="H42">
        <v>101</v>
      </c>
      <c r="I42" s="38">
        <v>1</v>
      </c>
      <c r="J42" t="s">
        <v>308</v>
      </c>
      <c r="K42">
        <v>1130</v>
      </c>
      <c r="L42" t="s">
        <v>309</v>
      </c>
      <c r="M42">
        <v>1000</v>
      </c>
      <c r="N42" t="s">
        <v>106</v>
      </c>
      <c r="O42">
        <v>4</v>
      </c>
      <c r="P42" t="s">
        <v>345</v>
      </c>
      <c r="Q42">
        <v>172</v>
      </c>
      <c r="R42" t="s">
        <v>281</v>
      </c>
      <c r="S42">
        <v>121</v>
      </c>
      <c r="T42" t="s">
        <v>312</v>
      </c>
      <c r="U42">
        <v>1</v>
      </c>
      <c r="V42" t="s">
        <v>313</v>
      </c>
      <c r="W42" s="4">
        <v>136508.70000000001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35508.6</v>
      </c>
      <c r="AH42" s="4">
        <v>35508.6</v>
      </c>
      <c r="AI42" s="7">
        <f t="shared" si="0"/>
        <v>207525.90000000002</v>
      </c>
      <c r="AK42" s="4">
        <f t="shared" si="1"/>
        <v>0</v>
      </c>
    </row>
    <row r="43" spans="1:37">
      <c r="A43">
        <v>102</v>
      </c>
      <c r="B43" t="s">
        <v>343</v>
      </c>
      <c r="C43">
        <v>140</v>
      </c>
      <c r="D43" t="s">
        <v>344</v>
      </c>
      <c r="E43">
        <v>195</v>
      </c>
      <c r="F43">
        <v>511220001</v>
      </c>
      <c r="G43" t="s">
        <v>122</v>
      </c>
      <c r="H43">
        <v>101</v>
      </c>
      <c r="I43" s="38">
        <v>1</v>
      </c>
      <c r="J43" t="s">
        <v>308</v>
      </c>
      <c r="K43">
        <v>1220</v>
      </c>
      <c r="L43" t="s">
        <v>314</v>
      </c>
      <c r="M43">
        <v>1000</v>
      </c>
      <c r="N43" t="s">
        <v>106</v>
      </c>
      <c r="O43">
        <v>4</v>
      </c>
      <c r="P43" t="s">
        <v>345</v>
      </c>
      <c r="Q43">
        <v>172</v>
      </c>
      <c r="R43" t="s">
        <v>281</v>
      </c>
      <c r="S43">
        <v>121</v>
      </c>
      <c r="T43" t="s">
        <v>312</v>
      </c>
      <c r="U43">
        <v>1</v>
      </c>
      <c r="V43" t="s">
        <v>313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17000</v>
      </c>
      <c r="AD43" s="4">
        <v>57500</v>
      </c>
      <c r="AE43" s="4">
        <v>32500</v>
      </c>
      <c r="AF43" s="4">
        <v>32500</v>
      </c>
      <c r="AG43" s="4">
        <v>88750</v>
      </c>
      <c r="AH43" s="4">
        <v>3750</v>
      </c>
      <c r="AI43" s="7">
        <f t="shared" si="0"/>
        <v>232000</v>
      </c>
      <c r="AK43" s="4">
        <f t="shared" si="1"/>
        <v>0</v>
      </c>
    </row>
    <row r="44" spans="1:37">
      <c r="A44">
        <v>102</v>
      </c>
      <c r="B44" t="s">
        <v>343</v>
      </c>
      <c r="C44">
        <v>140</v>
      </c>
      <c r="D44" t="s">
        <v>344</v>
      </c>
      <c r="E44">
        <v>196</v>
      </c>
      <c r="F44">
        <v>511320001</v>
      </c>
      <c r="G44" t="s">
        <v>108</v>
      </c>
      <c r="H44">
        <v>101</v>
      </c>
      <c r="I44" s="38">
        <v>1</v>
      </c>
      <c r="J44" t="s">
        <v>308</v>
      </c>
      <c r="K44">
        <v>1320</v>
      </c>
      <c r="L44" t="s">
        <v>315</v>
      </c>
      <c r="M44">
        <v>1000</v>
      </c>
      <c r="N44" t="s">
        <v>106</v>
      </c>
      <c r="O44">
        <v>4</v>
      </c>
      <c r="P44" t="s">
        <v>345</v>
      </c>
      <c r="Q44">
        <v>172</v>
      </c>
      <c r="R44" t="s">
        <v>281</v>
      </c>
      <c r="S44">
        <v>121</v>
      </c>
      <c r="T44" t="s">
        <v>312</v>
      </c>
      <c r="U44">
        <v>1</v>
      </c>
      <c r="V44" t="s">
        <v>313</v>
      </c>
      <c r="W44" s="4">
        <v>0</v>
      </c>
      <c r="X44" s="4">
        <v>0</v>
      </c>
      <c r="Y44" s="4">
        <v>36336.199999999997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7">
        <f t="shared" si="0"/>
        <v>36336.199999999997</v>
      </c>
      <c r="AK44" s="4">
        <f t="shared" si="1"/>
        <v>0</v>
      </c>
    </row>
    <row r="45" spans="1:37">
      <c r="A45">
        <v>102</v>
      </c>
      <c r="B45" t="s">
        <v>343</v>
      </c>
      <c r="C45">
        <v>140</v>
      </c>
      <c r="D45" t="s">
        <v>344</v>
      </c>
      <c r="E45">
        <v>198</v>
      </c>
      <c r="F45">
        <v>511320003</v>
      </c>
      <c r="G45" t="s">
        <v>109</v>
      </c>
      <c r="H45">
        <v>101</v>
      </c>
      <c r="I45" s="38">
        <v>1</v>
      </c>
      <c r="J45" t="s">
        <v>308</v>
      </c>
      <c r="K45">
        <v>1320</v>
      </c>
      <c r="L45" t="s">
        <v>315</v>
      </c>
      <c r="M45">
        <v>1000</v>
      </c>
      <c r="N45" t="s">
        <v>106</v>
      </c>
      <c r="O45">
        <v>4</v>
      </c>
      <c r="P45" t="s">
        <v>345</v>
      </c>
      <c r="Q45">
        <v>172</v>
      </c>
      <c r="R45" t="s">
        <v>281</v>
      </c>
      <c r="S45">
        <v>121</v>
      </c>
      <c r="T45" t="s">
        <v>312</v>
      </c>
      <c r="U45">
        <v>1</v>
      </c>
      <c r="V45" t="s">
        <v>313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14340.35</v>
      </c>
      <c r="AI45" s="7">
        <f t="shared" si="0"/>
        <v>14340.35</v>
      </c>
      <c r="AK45" s="4">
        <f t="shared" si="1"/>
        <v>0</v>
      </c>
    </row>
    <row r="46" spans="1:37">
      <c r="A46">
        <v>102</v>
      </c>
      <c r="B46" t="s">
        <v>343</v>
      </c>
      <c r="C46">
        <v>140</v>
      </c>
      <c r="D46" t="s">
        <v>344</v>
      </c>
      <c r="E46">
        <v>200</v>
      </c>
      <c r="F46">
        <v>511340001</v>
      </c>
      <c r="G46" t="s">
        <v>123</v>
      </c>
      <c r="H46">
        <v>101</v>
      </c>
      <c r="I46" s="38">
        <v>1</v>
      </c>
      <c r="J46" t="s">
        <v>308</v>
      </c>
      <c r="K46">
        <v>1340</v>
      </c>
      <c r="L46" t="s">
        <v>316</v>
      </c>
      <c r="M46">
        <v>1000</v>
      </c>
      <c r="N46" t="s">
        <v>106</v>
      </c>
      <c r="O46">
        <v>4</v>
      </c>
      <c r="P46" t="s">
        <v>345</v>
      </c>
      <c r="Q46">
        <v>172</v>
      </c>
      <c r="R46" t="s">
        <v>281</v>
      </c>
      <c r="S46">
        <v>121</v>
      </c>
      <c r="T46" t="s">
        <v>312</v>
      </c>
      <c r="U46">
        <v>1</v>
      </c>
      <c r="V46" t="s">
        <v>313</v>
      </c>
      <c r="W46" s="4">
        <v>4000</v>
      </c>
      <c r="X46" s="4">
        <v>0</v>
      </c>
      <c r="Y46" s="4">
        <v>2000</v>
      </c>
      <c r="Z46" s="4">
        <v>6000</v>
      </c>
      <c r="AA46" s="4">
        <v>2000</v>
      </c>
      <c r="AB46" s="4">
        <v>2000</v>
      </c>
      <c r="AC46" s="4">
        <v>8000</v>
      </c>
      <c r="AD46" s="4">
        <v>8000</v>
      </c>
      <c r="AE46" s="4">
        <v>0</v>
      </c>
      <c r="AF46" s="4">
        <v>0</v>
      </c>
      <c r="AG46" s="4">
        <v>0</v>
      </c>
      <c r="AH46" s="4">
        <v>0</v>
      </c>
      <c r="AI46" s="7">
        <f t="shared" si="0"/>
        <v>32000</v>
      </c>
      <c r="AK46" s="4">
        <f t="shared" si="1"/>
        <v>0</v>
      </c>
    </row>
    <row r="47" spans="1:37">
      <c r="A47">
        <v>102</v>
      </c>
      <c r="B47" t="s">
        <v>343</v>
      </c>
      <c r="C47">
        <v>140</v>
      </c>
      <c r="D47" t="s">
        <v>344</v>
      </c>
      <c r="E47">
        <v>204</v>
      </c>
      <c r="F47">
        <v>511520002</v>
      </c>
      <c r="G47" t="s">
        <v>154</v>
      </c>
      <c r="H47">
        <v>101</v>
      </c>
      <c r="I47" s="38">
        <v>1</v>
      </c>
      <c r="J47" t="s">
        <v>308</v>
      </c>
      <c r="K47">
        <v>1520</v>
      </c>
      <c r="L47" t="s">
        <v>317</v>
      </c>
      <c r="M47">
        <v>1000</v>
      </c>
      <c r="N47" t="s">
        <v>106</v>
      </c>
      <c r="O47">
        <v>4</v>
      </c>
      <c r="P47" t="s">
        <v>345</v>
      </c>
      <c r="Q47">
        <v>172</v>
      </c>
      <c r="R47" t="s">
        <v>281</v>
      </c>
      <c r="S47">
        <v>121</v>
      </c>
      <c r="T47" t="s">
        <v>312</v>
      </c>
      <c r="U47">
        <v>1</v>
      </c>
      <c r="V47" t="s">
        <v>313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19890.400000000001</v>
      </c>
      <c r="AF47" s="4">
        <v>0</v>
      </c>
      <c r="AG47" s="4">
        <v>0</v>
      </c>
      <c r="AH47" s="4">
        <v>0</v>
      </c>
      <c r="AI47" s="7">
        <f t="shared" si="0"/>
        <v>19890.400000000001</v>
      </c>
      <c r="AK47" s="4">
        <f t="shared" si="1"/>
        <v>0</v>
      </c>
    </row>
    <row r="48" spans="1:37">
      <c r="A48">
        <v>102</v>
      </c>
      <c r="B48" t="s">
        <v>343</v>
      </c>
      <c r="C48">
        <v>140</v>
      </c>
      <c r="D48" t="s">
        <v>344</v>
      </c>
      <c r="E48">
        <v>208</v>
      </c>
      <c r="F48">
        <v>511540001</v>
      </c>
      <c r="G48" t="s">
        <v>152</v>
      </c>
      <c r="H48">
        <v>101</v>
      </c>
      <c r="I48" s="38">
        <v>1</v>
      </c>
      <c r="J48" t="s">
        <v>308</v>
      </c>
      <c r="K48">
        <v>1540</v>
      </c>
      <c r="L48" t="s">
        <v>318</v>
      </c>
      <c r="M48">
        <v>1000</v>
      </c>
      <c r="N48" t="s">
        <v>106</v>
      </c>
      <c r="O48">
        <v>4</v>
      </c>
      <c r="P48" t="s">
        <v>345</v>
      </c>
      <c r="Q48">
        <v>172</v>
      </c>
      <c r="R48" t="s">
        <v>281</v>
      </c>
      <c r="S48">
        <v>121</v>
      </c>
      <c r="T48" t="s">
        <v>312</v>
      </c>
      <c r="U48">
        <v>1</v>
      </c>
      <c r="V48" t="s">
        <v>313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100</v>
      </c>
      <c r="AI48" s="7">
        <f t="shared" si="0"/>
        <v>100</v>
      </c>
      <c r="AK48" s="4">
        <f t="shared" si="1"/>
        <v>0</v>
      </c>
    </row>
    <row r="49" spans="1:37">
      <c r="A49">
        <v>102</v>
      </c>
      <c r="B49" t="s">
        <v>343</v>
      </c>
      <c r="C49">
        <v>140</v>
      </c>
      <c r="D49" t="s">
        <v>344</v>
      </c>
      <c r="E49">
        <v>210</v>
      </c>
      <c r="F49">
        <v>511540004</v>
      </c>
      <c r="G49" t="s">
        <v>124</v>
      </c>
      <c r="H49">
        <v>101</v>
      </c>
      <c r="I49" s="38">
        <v>1</v>
      </c>
      <c r="J49" t="s">
        <v>308</v>
      </c>
      <c r="K49">
        <v>1540</v>
      </c>
      <c r="L49" t="s">
        <v>318</v>
      </c>
      <c r="M49">
        <v>1000</v>
      </c>
      <c r="N49" t="s">
        <v>106</v>
      </c>
      <c r="O49">
        <v>4</v>
      </c>
      <c r="P49" t="s">
        <v>345</v>
      </c>
      <c r="Q49">
        <v>172</v>
      </c>
      <c r="R49" t="s">
        <v>281</v>
      </c>
      <c r="S49">
        <v>121</v>
      </c>
      <c r="T49" t="s">
        <v>312</v>
      </c>
      <c r="U49">
        <v>1</v>
      </c>
      <c r="V49" t="s">
        <v>313</v>
      </c>
      <c r="W49" s="4">
        <v>491</v>
      </c>
      <c r="X49" s="4">
        <v>0</v>
      </c>
      <c r="Y49" s="4">
        <v>0</v>
      </c>
      <c r="Z49" s="4">
        <v>0</v>
      </c>
      <c r="AA49" s="4">
        <v>0</v>
      </c>
      <c r="AB49" s="4">
        <v>947</v>
      </c>
      <c r="AC49" s="4">
        <v>4099.21</v>
      </c>
      <c r="AD49" s="4">
        <v>0</v>
      </c>
      <c r="AE49" s="4">
        <v>0</v>
      </c>
      <c r="AF49" s="4">
        <v>0</v>
      </c>
      <c r="AG49" s="4">
        <v>0</v>
      </c>
      <c r="AH49" s="4">
        <v>450</v>
      </c>
      <c r="AI49" s="7">
        <f t="shared" si="0"/>
        <v>5987.21</v>
      </c>
      <c r="AK49" s="4">
        <f t="shared" si="1"/>
        <v>0</v>
      </c>
    </row>
    <row r="50" spans="1:37">
      <c r="A50">
        <v>102</v>
      </c>
      <c r="B50" t="s">
        <v>343</v>
      </c>
      <c r="C50">
        <v>140</v>
      </c>
      <c r="D50" t="s">
        <v>344</v>
      </c>
      <c r="E50">
        <v>212</v>
      </c>
      <c r="F50">
        <v>511540005</v>
      </c>
      <c r="G50" t="s">
        <v>125</v>
      </c>
      <c r="H50">
        <v>101</v>
      </c>
      <c r="I50" s="38">
        <v>1</v>
      </c>
      <c r="J50" t="s">
        <v>308</v>
      </c>
      <c r="K50">
        <v>1540</v>
      </c>
      <c r="L50" t="s">
        <v>318</v>
      </c>
      <c r="M50">
        <v>1000</v>
      </c>
      <c r="N50" t="s">
        <v>106</v>
      </c>
      <c r="O50">
        <v>4</v>
      </c>
      <c r="P50" t="s">
        <v>345</v>
      </c>
      <c r="Q50">
        <v>172</v>
      </c>
      <c r="R50" t="s">
        <v>281</v>
      </c>
      <c r="S50">
        <v>121</v>
      </c>
      <c r="T50" t="s">
        <v>312</v>
      </c>
      <c r="U50">
        <v>1</v>
      </c>
      <c r="V50" t="s">
        <v>313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2400</v>
      </c>
      <c r="AD50" s="4">
        <v>780</v>
      </c>
      <c r="AE50" s="4">
        <v>0</v>
      </c>
      <c r="AF50" s="4">
        <v>3083.55</v>
      </c>
      <c r="AG50" s="4">
        <v>0</v>
      </c>
      <c r="AH50" s="4">
        <v>0</v>
      </c>
      <c r="AI50" s="7">
        <f t="shared" si="0"/>
        <v>6263.55</v>
      </c>
      <c r="AK50" s="4">
        <f t="shared" si="1"/>
        <v>0</v>
      </c>
    </row>
    <row r="51" spans="1:37">
      <c r="A51">
        <v>102</v>
      </c>
      <c r="B51" t="s">
        <v>343</v>
      </c>
      <c r="C51">
        <v>140</v>
      </c>
      <c r="D51" t="s">
        <v>344</v>
      </c>
      <c r="E51">
        <v>216</v>
      </c>
      <c r="F51">
        <v>511540008</v>
      </c>
      <c r="G51" t="s">
        <v>112</v>
      </c>
      <c r="H51">
        <v>101</v>
      </c>
      <c r="I51" s="38">
        <v>1</v>
      </c>
      <c r="J51" t="s">
        <v>308</v>
      </c>
      <c r="K51">
        <v>1540</v>
      </c>
      <c r="L51" t="s">
        <v>318</v>
      </c>
      <c r="M51">
        <v>1000</v>
      </c>
      <c r="N51" t="s">
        <v>106</v>
      </c>
      <c r="O51">
        <v>4</v>
      </c>
      <c r="P51" t="s">
        <v>345</v>
      </c>
      <c r="Q51">
        <v>172</v>
      </c>
      <c r="R51" t="s">
        <v>281</v>
      </c>
      <c r="S51">
        <v>121</v>
      </c>
      <c r="T51" t="s">
        <v>312</v>
      </c>
      <c r="U51">
        <v>1</v>
      </c>
      <c r="V51" t="s">
        <v>313</v>
      </c>
      <c r="W51" s="4">
        <v>13336.4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3357.93</v>
      </c>
      <c r="AH51" s="4">
        <v>5139.21</v>
      </c>
      <c r="AI51" s="7">
        <f t="shared" si="0"/>
        <v>21833.539999999997</v>
      </c>
      <c r="AK51" s="4">
        <f t="shared" si="1"/>
        <v>0</v>
      </c>
    </row>
    <row r="52" spans="1:37">
      <c r="A52">
        <v>102</v>
      </c>
      <c r="B52" t="s">
        <v>343</v>
      </c>
      <c r="C52">
        <v>140</v>
      </c>
      <c r="D52" t="s">
        <v>344</v>
      </c>
      <c r="E52">
        <v>230</v>
      </c>
      <c r="F52">
        <v>512160001</v>
      </c>
      <c r="G52" t="s">
        <v>170</v>
      </c>
      <c r="H52">
        <v>101</v>
      </c>
      <c r="I52" s="38">
        <v>1</v>
      </c>
      <c r="J52" t="s">
        <v>308</v>
      </c>
      <c r="K52">
        <v>2160</v>
      </c>
      <c r="L52" t="s">
        <v>322</v>
      </c>
      <c r="M52">
        <v>2000</v>
      </c>
      <c r="N52" t="s">
        <v>113</v>
      </c>
      <c r="O52">
        <v>4</v>
      </c>
      <c r="P52" t="s">
        <v>345</v>
      </c>
      <c r="Q52">
        <v>172</v>
      </c>
      <c r="R52" t="s">
        <v>281</v>
      </c>
      <c r="S52">
        <v>121</v>
      </c>
      <c r="T52" t="s">
        <v>312</v>
      </c>
      <c r="U52">
        <v>1</v>
      </c>
      <c r="V52" t="s">
        <v>313</v>
      </c>
      <c r="W52" s="4">
        <v>0</v>
      </c>
      <c r="X52" s="4">
        <v>0</v>
      </c>
      <c r="Y52" s="4">
        <v>0</v>
      </c>
      <c r="Z52" s="4">
        <v>1636.06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909.99</v>
      </c>
      <c r="AI52" s="7">
        <f t="shared" si="0"/>
        <v>2546.0500000000002</v>
      </c>
      <c r="AK52" s="4">
        <f t="shared" si="1"/>
        <v>0</v>
      </c>
    </row>
    <row r="53" spans="1:37">
      <c r="A53">
        <v>102</v>
      </c>
      <c r="B53" t="s">
        <v>343</v>
      </c>
      <c r="C53">
        <v>140</v>
      </c>
      <c r="D53" t="s">
        <v>344</v>
      </c>
      <c r="E53">
        <v>233</v>
      </c>
      <c r="F53">
        <v>512210001</v>
      </c>
      <c r="G53" t="s">
        <v>127</v>
      </c>
      <c r="H53">
        <v>101</v>
      </c>
      <c r="I53" s="38">
        <v>1</v>
      </c>
      <c r="J53" t="s">
        <v>308</v>
      </c>
      <c r="K53">
        <v>2210</v>
      </c>
      <c r="L53" t="s">
        <v>323</v>
      </c>
      <c r="M53">
        <v>2000</v>
      </c>
      <c r="N53" t="s">
        <v>113</v>
      </c>
      <c r="O53">
        <v>4</v>
      </c>
      <c r="P53" t="s">
        <v>345</v>
      </c>
      <c r="Q53">
        <v>172</v>
      </c>
      <c r="R53" t="s">
        <v>281</v>
      </c>
      <c r="S53">
        <v>121</v>
      </c>
      <c r="T53" t="s">
        <v>312</v>
      </c>
      <c r="U53">
        <v>1</v>
      </c>
      <c r="V53" t="s">
        <v>313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3058.6</v>
      </c>
      <c r="AF53" s="4">
        <v>0</v>
      </c>
      <c r="AG53" s="4">
        <v>1496.4</v>
      </c>
      <c r="AH53" s="4">
        <v>0</v>
      </c>
      <c r="AI53" s="7">
        <f t="shared" si="0"/>
        <v>4555</v>
      </c>
      <c r="AK53" s="4">
        <f t="shared" si="1"/>
        <v>0</v>
      </c>
    </row>
    <row r="54" spans="1:37">
      <c r="A54">
        <v>102</v>
      </c>
      <c r="B54" t="s">
        <v>343</v>
      </c>
      <c r="C54">
        <v>140</v>
      </c>
      <c r="D54" t="s">
        <v>344</v>
      </c>
      <c r="E54">
        <v>250</v>
      </c>
      <c r="F54">
        <v>512490002</v>
      </c>
      <c r="G54" t="s">
        <v>181</v>
      </c>
      <c r="H54">
        <v>101</v>
      </c>
      <c r="I54" s="38">
        <v>1</v>
      </c>
      <c r="J54" t="s">
        <v>308</v>
      </c>
      <c r="K54">
        <v>2490</v>
      </c>
      <c r="L54" t="s">
        <v>325</v>
      </c>
      <c r="M54">
        <v>2000</v>
      </c>
      <c r="N54" t="s">
        <v>113</v>
      </c>
      <c r="O54">
        <v>4</v>
      </c>
      <c r="P54" t="s">
        <v>345</v>
      </c>
      <c r="Q54">
        <v>172</v>
      </c>
      <c r="R54" t="s">
        <v>281</v>
      </c>
      <c r="S54">
        <v>121</v>
      </c>
      <c r="T54" t="s">
        <v>312</v>
      </c>
      <c r="U54">
        <v>1</v>
      </c>
      <c r="V54" t="s">
        <v>313</v>
      </c>
      <c r="W54" s="4">
        <v>0</v>
      </c>
      <c r="X54" s="4">
        <v>2822.4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7">
        <f t="shared" si="0"/>
        <v>2822.4</v>
      </c>
      <c r="AK54" s="4">
        <f t="shared" si="1"/>
        <v>0</v>
      </c>
    </row>
    <row r="55" spans="1:37">
      <c r="A55">
        <v>102</v>
      </c>
      <c r="B55" t="s">
        <v>343</v>
      </c>
      <c r="C55">
        <v>140</v>
      </c>
      <c r="D55" t="s">
        <v>344</v>
      </c>
      <c r="E55">
        <v>254</v>
      </c>
      <c r="F55">
        <v>512530002</v>
      </c>
      <c r="G55" t="s">
        <v>255</v>
      </c>
      <c r="H55">
        <v>101</v>
      </c>
      <c r="I55" s="38">
        <v>1</v>
      </c>
      <c r="J55" t="s">
        <v>308</v>
      </c>
      <c r="K55">
        <v>2530</v>
      </c>
      <c r="L55" t="s">
        <v>346</v>
      </c>
      <c r="M55">
        <v>2000</v>
      </c>
      <c r="N55" t="s">
        <v>113</v>
      </c>
      <c r="O55">
        <v>4</v>
      </c>
      <c r="P55" t="s">
        <v>345</v>
      </c>
      <c r="Q55">
        <v>172</v>
      </c>
      <c r="R55" t="s">
        <v>281</v>
      </c>
      <c r="S55">
        <v>121</v>
      </c>
      <c r="T55" t="s">
        <v>312</v>
      </c>
      <c r="U55">
        <v>1</v>
      </c>
      <c r="V55" t="s">
        <v>313</v>
      </c>
      <c r="W55" s="4">
        <v>0</v>
      </c>
      <c r="X55" s="4">
        <v>0</v>
      </c>
      <c r="Y55" s="4">
        <v>0</v>
      </c>
      <c r="Z55" s="4">
        <v>45209.27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13920</v>
      </c>
      <c r="AG55" s="4">
        <v>0</v>
      </c>
      <c r="AH55" s="4">
        <v>0</v>
      </c>
      <c r="AI55" s="7">
        <f t="shared" si="0"/>
        <v>59129.27</v>
      </c>
      <c r="AK55" s="4">
        <f t="shared" si="1"/>
        <v>0</v>
      </c>
    </row>
    <row r="56" spans="1:37">
      <c r="A56">
        <v>102</v>
      </c>
      <c r="B56" t="s">
        <v>343</v>
      </c>
      <c r="C56">
        <v>140</v>
      </c>
      <c r="D56" t="s">
        <v>344</v>
      </c>
      <c r="E56">
        <v>256</v>
      </c>
      <c r="F56">
        <v>512540001</v>
      </c>
      <c r="G56" t="s">
        <v>256</v>
      </c>
      <c r="H56">
        <v>101</v>
      </c>
      <c r="I56" s="38">
        <v>1</v>
      </c>
      <c r="J56" t="s">
        <v>308</v>
      </c>
      <c r="K56">
        <v>2540</v>
      </c>
      <c r="L56" t="s">
        <v>347</v>
      </c>
      <c r="M56">
        <v>2000</v>
      </c>
      <c r="N56" t="s">
        <v>113</v>
      </c>
      <c r="O56">
        <v>4</v>
      </c>
      <c r="P56" t="s">
        <v>345</v>
      </c>
      <c r="Q56">
        <v>172</v>
      </c>
      <c r="R56" t="s">
        <v>281</v>
      </c>
      <c r="S56">
        <v>121</v>
      </c>
      <c r="T56" t="s">
        <v>312</v>
      </c>
      <c r="U56">
        <v>1</v>
      </c>
      <c r="V56" t="s">
        <v>313</v>
      </c>
      <c r="W56" s="4">
        <v>0</v>
      </c>
      <c r="X56" s="4">
        <v>2949.99</v>
      </c>
      <c r="Y56" s="4">
        <v>1249.96</v>
      </c>
      <c r="Z56" s="4">
        <v>0</v>
      </c>
      <c r="AA56" s="4">
        <v>0</v>
      </c>
      <c r="AB56" s="4">
        <v>999.98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7">
        <f t="shared" si="0"/>
        <v>5199.93</v>
      </c>
      <c r="AK56" s="4">
        <f t="shared" si="1"/>
        <v>0</v>
      </c>
    </row>
    <row r="57" spans="1:37">
      <c r="A57">
        <v>102</v>
      </c>
      <c r="B57" t="s">
        <v>343</v>
      </c>
      <c r="C57">
        <v>140</v>
      </c>
      <c r="D57" t="s">
        <v>344</v>
      </c>
      <c r="E57">
        <v>260</v>
      </c>
      <c r="F57">
        <v>512610001</v>
      </c>
      <c r="G57" t="s">
        <v>116</v>
      </c>
      <c r="H57">
        <v>101</v>
      </c>
      <c r="I57" s="38">
        <v>1</v>
      </c>
      <c r="J57" t="s">
        <v>308</v>
      </c>
      <c r="K57">
        <v>2610</v>
      </c>
      <c r="L57" t="s">
        <v>326</v>
      </c>
      <c r="M57">
        <v>2000</v>
      </c>
      <c r="N57" t="s">
        <v>113</v>
      </c>
      <c r="O57">
        <v>4</v>
      </c>
      <c r="P57" t="s">
        <v>345</v>
      </c>
      <c r="Q57">
        <v>172</v>
      </c>
      <c r="R57" t="s">
        <v>281</v>
      </c>
      <c r="S57">
        <v>121</v>
      </c>
      <c r="T57" t="s">
        <v>312</v>
      </c>
      <c r="U57">
        <v>1</v>
      </c>
      <c r="V57" t="s">
        <v>313</v>
      </c>
      <c r="W57" s="4">
        <v>0</v>
      </c>
      <c r="X57" s="4">
        <v>0</v>
      </c>
      <c r="Y57" s="4">
        <v>0</v>
      </c>
      <c r="Z57" s="4">
        <v>64299.61</v>
      </c>
      <c r="AA57" s="4">
        <v>17512.16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7">
        <f t="shared" si="0"/>
        <v>81811.77</v>
      </c>
      <c r="AK57" s="4">
        <f t="shared" si="1"/>
        <v>0</v>
      </c>
    </row>
    <row r="58" spans="1:37">
      <c r="A58">
        <v>102</v>
      </c>
      <c r="B58" t="s">
        <v>343</v>
      </c>
      <c r="C58">
        <v>140</v>
      </c>
      <c r="D58" t="s">
        <v>344</v>
      </c>
      <c r="E58">
        <v>263</v>
      </c>
      <c r="F58">
        <v>512610002</v>
      </c>
      <c r="G58" t="s">
        <v>156</v>
      </c>
      <c r="H58">
        <v>101</v>
      </c>
      <c r="I58" s="38">
        <v>1</v>
      </c>
      <c r="J58" t="s">
        <v>308</v>
      </c>
      <c r="K58">
        <v>2610</v>
      </c>
      <c r="L58" t="s">
        <v>326</v>
      </c>
      <c r="M58">
        <v>2000</v>
      </c>
      <c r="N58" t="s">
        <v>113</v>
      </c>
      <c r="O58">
        <v>4</v>
      </c>
      <c r="P58" t="s">
        <v>345</v>
      </c>
      <c r="Q58">
        <v>172</v>
      </c>
      <c r="R58" t="s">
        <v>281</v>
      </c>
      <c r="S58">
        <v>121</v>
      </c>
      <c r="T58" t="s">
        <v>312</v>
      </c>
      <c r="U58">
        <v>1</v>
      </c>
      <c r="V58" t="s">
        <v>313</v>
      </c>
      <c r="W58" s="4">
        <v>0</v>
      </c>
      <c r="X58" s="4">
        <v>0</v>
      </c>
      <c r="Y58" s="4">
        <v>0</v>
      </c>
      <c r="Z58" s="4">
        <v>21936.92</v>
      </c>
      <c r="AA58" s="4">
        <v>3043.2</v>
      </c>
      <c r="AB58" s="4">
        <v>0</v>
      </c>
      <c r="AC58" s="4">
        <v>0</v>
      </c>
      <c r="AD58" s="4">
        <v>0</v>
      </c>
      <c r="AE58" s="4">
        <v>0</v>
      </c>
      <c r="AF58" s="4">
        <v>4400.57</v>
      </c>
      <c r="AG58" s="4">
        <v>0</v>
      </c>
      <c r="AH58" s="4">
        <v>0</v>
      </c>
      <c r="AI58" s="7">
        <f t="shared" si="0"/>
        <v>29380.69</v>
      </c>
      <c r="AK58" s="4">
        <f t="shared" si="1"/>
        <v>0</v>
      </c>
    </row>
    <row r="59" spans="1:37">
      <c r="A59">
        <v>102</v>
      </c>
      <c r="B59" t="s">
        <v>343</v>
      </c>
      <c r="C59">
        <v>140</v>
      </c>
      <c r="D59" t="s">
        <v>344</v>
      </c>
      <c r="E59">
        <v>278</v>
      </c>
      <c r="F59">
        <v>512720001</v>
      </c>
      <c r="G59" t="s">
        <v>257</v>
      </c>
      <c r="H59">
        <v>101</v>
      </c>
      <c r="I59" s="38">
        <v>1</v>
      </c>
      <c r="J59" t="s">
        <v>308</v>
      </c>
      <c r="K59">
        <v>2720</v>
      </c>
      <c r="L59" t="s">
        <v>327</v>
      </c>
      <c r="M59">
        <v>2000</v>
      </c>
      <c r="N59" t="s">
        <v>113</v>
      </c>
      <c r="O59">
        <v>4</v>
      </c>
      <c r="P59" t="s">
        <v>345</v>
      </c>
      <c r="Q59">
        <v>172</v>
      </c>
      <c r="R59" t="s">
        <v>281</v>
      </c>
      <c r="S59">
        <v>121</v>
      </c>
      <c r="T59" t="s">
        <v>312</v>
      </c>
      <c r="U59">
        <v>1</v>
      </c>
      <c r="V59" t="s">
        <v>313</v>
      </c>
      <c r="W59" s="4">
        <v>0</v>
      </c>
      <c r="X59" s="4">
        <v>0</v>
      </c>
      <c r="Y59" s="4">
        <v>0</v>
      </c>
      <c r="Z59" s="4">
        <v>18670.11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7">
        <f t="shared" si="0"/>
        <v>18670.11</v>
      </c>
      <c r="AK59" s="4">
        <f t="shared" si="1"/>
        <v>0</v>
      </c>
    </row>
    <row r="60" spans="1:37">
      <c r="A60">
        <v>102</v>
      </c>
      <c r="B60" t="s">
        <v>343</v>
      </c>
      <c r="C60">
        <v>140</v>
      </c>
      <c r="D60" t="s">
        <v>344</v>
      </c>
      <c r="E60">
        <v>292</v>
      </c>
      <c r="F60">
        <v>512940001</v>
      </c>
      <c r="G60" t="s">
        <v>129</v>
      </c>
      <c r="H60">
        <v>101</v>
      </c>
      <c r="I60" s="38">
        <v>1</v>
      </c>
      <c r="J60" t="s">
        <v>308</v>
      </c>
      <c r="K60">
        <v>2940</v>
      </c>
      <c r="L60" t="s">
        <v>328</v>
      </c>
      <c r="M60">
        <v>2000</v>
      </c>
      <c r="N60" t="s">
        <v>113</v>
      </c>
      <c r="O60">
        <v>4</v>
      </c>
      <c r="P60" t="s">
        <v>345</v>
      </c>
      <c r="Q60">
        <v>172</v>
      </c>
      <c r="R60" t="s">
        <v>281</v>
      </c>
      <c r="S60">
        <v>121</v>
      </c>
      <c r="T60" t="s">
        <v>312</v>
      </c>
      <c r="U60">
        <v>1</v>
      </c>
      <c r="V60" t="s">
        <v>313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1380.4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7">
        <f t="shared" si="0"/>
        <v>1380.4</v>
      </c>
      <c r="AK60" s="4">
        <f t="shared" si="1"/>
        <v>0</v>
      </c>
    </row>
    <row r="61" spans="1:37">
      <c r="A61">
        <v>102</v>
      </c>
      <c r="B61" t="s">
        <v>343</v>
      </c>
      <c r="C61">
        <v>140</v>
      </c>
      <c r="D61" t="s">
        <v>344</v>
      </c>
      <c r="E61">
        <v>298</v>
      </c>
      <c r="F61">
        <v>512960001</v>
      </c>
      <c r="G61" t="s">
        <v>153</v>
      </c>
      <c r="H61">
        <v>101</v>
      </c>
      <c r="I61" s="38">
        <v>1</v>
      </c>
      <c r="J61" t="s">
        <v>308</v>
      </c>
      <c r="K61">
        <v>2960</v>
      </c>
      <c r="L61" t="s">
        <v>329</v>
      </c>
      <c r="M61">
        <v>2000</v>
      </c>
      <c r="N61" t="s">
        <v>113</v>
      </c>
      <c r="O61">
        <v>4</v>
      </c>
      <c r="P61" t="s">
        <v>345</v>
      </c>
      <c r="Q61">
        <v>172</v>
      </c>
      <c r="R61" t="s">
        <v>281</v>
      </c>
      <c r="S61">
        <v>121</v>
      </c>
      <c r="T61" t="s">
        <v>312</v>
      </c>
      <c r="U61">
        <v>1</v>
      </c>
      <c r="V61" t="s">
        <v>313</v>
      </c>
      <c r="W61" s="4">
        <v>0</v>
      </c>
      <c r="X61" s="4">
        <v>0</v>
      </c>
      <c r="Y61" s="4">
        <v>0</v>
      </c>
      <c r="Z61" s="4">
        <v>4124.96</v>
      </c>
      <c r="AA61" s="4">
        <v>0</v>
      </c>
      <c r="AB61" s="4">
        <v>0</v>
      </c>
      <c r="AC61" s="4">
        <v>0</v>
      </c>
      <c r="AD61" s="4">
        <v>0</v>
      </c>
      <c r="AE61" s="4">
        <v>17400</v>
      </c>
      <c r="AF61" s="4">
        <v>0</v>
      </c>
      <c r="AG61" s="4">
        <v>0</v>
      </c>
      <c r="AH61" s="4">
        <v>0</v>
      </c>
      <c r="AI61" s="7">
        <f t="shared" si="0"/>
        <v>21524.959999999999</v>
      </c>
      <c r="AK61" s="4">
        <f t="shared" si="1"/>
        <v>0</v>
      </c>
    </row>
    <row r="62" spans="1:37">
      <c r="A62">
        <v>102</v>
      </c>
      <c r="B62" t="s">
        <v>343</v>
      </c>
      <c r="C62">
        <v>140</v>
      </c>
      <c r="D62" t="s">
        <v>344</v>
      </c>
      <c r="E62">
        <v>306</v>
      </c>
      <c r="F62">
        <v>512990001</v>
      </c>
      <c r="G62" t="s">
        <v>117</v>
      </c>
      <c r="H62">
        <v>101</v>
      </c>
      <c r="I62" s="38">
        <v>1</v>
      </c>
      <c r="J62" t="s">
        <v>308</v>
      </c>
      <c r="K62">
        <v>2990</v>
      </c>
      <c r="L62" t="s">
        <v>330</v>
      </c>
      <c r="M62">
        <v>2000</v>
      </c>
      <c r="N62" t="s">
        <v>113</v>
      </c>
      <c r="O62">
        <v>4</v>
      </c>
      <c r="P62" t="s">
        <v>345</v>
      </c>
      <c r="Q62">
        <v>172</v>
      </c>
      <c r="R62" t="s">
        <v>281</v>
      </c>
      <c r="S62">
        <v>121</v>
      </c>
      <c r="T62" t="s">
        <v>312</v>
      </c>
      <c r="U62">
        <v>1</v>
      </c>
      <c r="V62" t="s">
        <v>313</v>
      </c>
      <c r="W62" s="4">
        <v>0</v>
      </c>
      <c r="X62" s="4">
        <v>0</v>
      </c>
      <c r="Y62" s="4">
        <v>0</v>
      </c>
      <c r="Z62" s="4">
        <v>2661.25</v>
      </c>
      <c r="AA62" s="4">
        <v>0</v>
      </c>
      <c r="AB62" s="4">
        <v>0</v>
      </c>
      <c r="AC62" s="4">
        <v>715.59</v>
      </c>
      <c r="AD62" s="4">
        <v>0</v>
      </c>
      <c r="AE62" s="4">
        <v>0</v>
      </c>
      <c r="AF62" s="4">
        <v>1200</v>
      </c>
      <c r="AG62" s="4">
        <v>1471.19</v>
      </c>
      <c r="AH62" s="4">
        <v>0</v>
      </c>
      <c r="AI62" s="7">
        <f t="shared" si="0"/>
        <v>6048.0300000000007</v>
      </c>
      <c r="AK62" s="4">
        <f t="shared" si="1"/>
        <v>0</v>
      </c>
    </row>
    <row r="63" spans="1:37">
      <c r="A63">
        <v>102</v>
      </c>
      <c r="B63" t="s">
        <v>343</v>
      </c>
      <c r="C63">
        <v>140</v>
      </c>
      <c r="D63" t="s">
        <v>344</v>
      </c>
      <c r="E63">
        <v>346</v>
      </c>
      <c r="F63">
        <v>513390008</v>
      </c>
      <c r="G63" t="s">
        <v>258</v>
      </c>
      <c r="H63">
        <v>101</v>
      </c>
      <c r="I63" s="38">
        <v>1</v>
      </c>
      <c r="J63" t="s">
        <v>308</v>
      </c>
      <c r="K63">
        <v>3390</v>
      </c>
      <c r="L63" t="s">
        <v>333</v>
      </c>
      <c r="M63">
        <v>3000</v>
      </c>
      <c r="N63" t="s">
        <v>118</v>
      </c>
      <c r="O63">
        <v>4</v>
      </c>
      <c r="P63" t="s">
        <v>345</v>
      </c>
      <c r="Q63">
        <v>172</v>
      </c>
      <c r="R63" t="s">
        <v>281</v>
      </c>
      <c r="S63">
        <v>121</v>
      </c>
      <c r="T63" t="s">
        <v>312</v>
      </c>
      <c r="U63">
        <v>1</v>
      </c>
      <c r="V63" t="s">
        <v>313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206308.06</v>
      </c>
      <c r="AE63" s="4">
        <v>0</v>
      </c>
      <c r="AF63" s="4">
        <v>0</v>
      </c>
      <c r="AG63" s="4">
        <v>0</v>
      </c>
      <c r="AH63" s="4">
        <v>0</v>
      </c>
      <c r="AI63" s="7">
        <f t="shared" si="0"/>
        <v>206308.06</v>
      </c>
      <c r="AK63" s="4">
        <f t="shared" si="1"/>
        <v>0</v>
      </c>
    </row>
    <row r="64" spans="1:37">
      <c r="A64">
        <v>102</v>
      </c>
      <c r="B64" t="s">
        <v>343</v>
      </c>
      <c r="C64">
        <v>140</v>
      </c>
      <c r="D64" t="s">
        <v>344</v>
      </c>
      <c r="E64">
        <v>369</v>
      </c>
      <c r="F64">
        <v>513550001</v>
      </c>
      <c r="G64" t="s">
        <v>135</v>
      </c>
      <c r="H64">
        <v>101</v>
      </c>
      <c r="I64" s="38">
        <v>1</v>
      </c>
      <c r="J64" t="s">
        <v>308</v>
      </c>
      <c r="K64">
        <v>3550</v>
      </c>
      <c r="L64" t="s">
        <v>335</v>
      </c>
      <c r="M64">
        <v>3000</v>
      </c>
      <c r="N64" t="s">
        <v>118</v>
      </c>
      <c r="O64">
        <v>4</v>
      </c>
      <c r="P64" t="s">
        <v>345</v>
      </c>
      <c r="Q64">
        <v>172</v>
      </c>
      <c r="R64" t="s">
        <v>281</v>
      </c>
      <c r="S64">
        <v>121</v>
      </c>
      <c r="T64" t="s">
        <v>312</v>
      </c>
      <c r="U64">
        <v>1</v>
      </c>
      <c r="V64" t="s">
        <v>313</v>
      </c>
      <c r="W64" s="4">
        <v>0</v>
      </c>
      <c r="X64" s="4">
        <v>3060</v>
      </c>
      <c r="Y64" s="4">
        <v>4600.12</v>
      </c>
      <c r="Z64" s="4">
        <v>29984.01</v>
      </c>
      <c r="AA64" s="4">
        <v>990.2</v>
      </c>
      <c r="AB64" s="4">
        <v>17674</v>
      </c>
      <c r="AC64" s="4">
        <v>39437.93</v>
      </c>
      <c r="AD64" s="4">
        <v>10098.01</v>
      </c>
      <c r="AE64" s="4">
        <v>1455</v>
      </c>
      <c r="AF64" s="4">
        <v>10324</v>
      </c>
      <c r="AG64" s="4">
        <v>0</v>
      </c>
      <c r="AH64" s="4">
        <v>5590.01</v>
      </c>
      <c r="AI64" s="7">
        <f t="shared" si="0"/>
        <v>123213.27999999998</v>
      </c>
      <c r="AK64" s="4">
        <f t="shared" si="1"/>
        <v>0</v>
      </c>
    </row>
    <row r="65" spans="1:37">
      <c r="A65">
        <v>102</v>
      </c>
      <c r="B65" t="s">
        <v>343</v>
      </c>
      <c r="C65">
        <v>140</v>
      </c>
      <c r="D65" t="s">
        <v>344</v>
      </c>
      <c r="E65">
        <v>383</v>
      </c>
      <c r="F65">
        <v>513630001</v>
      </c>
      <c r="G65" t="s">
        <v>193</v>
      </c>
      <c r="H65">
        <v>101</v>
      </c>
      <c r="I65" s="38">
        <v>1</v>
      </c>
      <c r="J65" t="s">
        <v>308</v>
      </c>
      <c r="K65">
        <v>3630</v>
      </c>
      <c r="L65" t="s">
        <v>348</v>
      </c>
      <c r="M65">
        <v>3000</v>
      </c>
      <c r="N65" t="s">
        <v>118</v>
      </c>
      <c r="O65">
        <v>4</v>
      </c>
      <c r="P65" t="s">
        <v>345</v>
      </c>
      <c r="Q65">
        <v>172</v>
      </c>
      <c r="R65" t="s">
        <v>281</v>
      </c>
      <c r="S65">
        <v>121</v>
      </c>
      <c r="T65" t="s">
        <v>312</v>
      </c>
      <c r="U65">
        <v>1</v>
      </c>
      <c r="V65" t="s">
        <v>313</v>
      </c>
      <c r="W65" s="4">
        <v>0</v>
      </c>
      <c r="X65" s="4">
        <v>0</v>
      </c>
      <c r="Y65" s="4">
        <v>0</v>
      </c>
      <c r="Z65" s="4">
        <v>8769.6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7">
        <f t="shared" si="0"/>
        <v>8769.6</v>
      </c>
      <c r="AK65" s="4">
        <f t="shared" si="1"/>
        <v>0</v>
      </c>
    </row>
    <row r="66" spans="1:37">
      <c r="A66">
        <v>102</v>
      </c>
      <c r="B66" t="s">
        <v>343</v>
      </c>
      <c r="C66">
        <v>140</v>
      </c>
      <c r="D66" t="s">
        <v>344</v>
      </c>
      <c r="E66">
        <v>386</v>
      </c>
      <c r="F66">
        <v>513750001</v>
      </c>
      <c r="G66" t="s">
        <v>148</v>
      </c>
      <c r="H66">
        <v>101</v>
      </c>
      <c r="I66" s="38">
        <v>1</v>
      </c>
      <c r="J66" t="s">
        <v>308</v>
      </c>
      <c r="K66">
        <v>3750</v>
      </c>
      <c r="L66" t="s">
        <v>337</v>
      </c>
      <c r="M66">
        <v>3000</v>
      </c>
      <c r="N66" t="s">
        <v>118</v>
      </c>
      <c r="O66">
        <v>4</v>
      </c>
      <c r="P66" t="s">
        <v>345</v>
      </c>
      <c r="Q66">
        <v>172</v>
      </c>
      <c r="R66" t="s">
        <v>281</v>
      </c>
      <c r="S66">
        <v>121</v>
      </c>
      <c r="T66" t="s">
        <v>312</v>
      </c>
      <c r="U66">
        <v>1</v>
      </c>
      <c r="V66" t="s">
        <v>313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790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7">
        <f t="shared" ref="AI66:AI129" si="2">SUM(W66:AH66)</f>
        <v>790</v>
      </c>
      <c r="AK66" s="4">
        <f t="shared" si="1"/>
        <v>0</v>
      </c>
    </row>
    <row r="67" spans="1:37">
      <c r="A67">
        <v>102</v>
      </c>
      <c r="B67" t="s">
        <v>343</v>
      </c>
      <c r="C67">
        <v>140</v>
      </c>
      <c r="D67" t="s">
        <v>344</v>
      </c>
      <c r="E67">
        <v>48</v>
      </c>
      <c r="F67">
        <v>124420001</v>
      </c>
      <c r="G67" t="s">
        <v>349</v>
      </c>
      <c r="H67">
        <v>101</v>
      </c>
      <c r="I67" s="38">
        <v>1</v>
      </c>
      <c r="J67" t="s">
        <v>308</v>
      </c>
      <c r="K67">
        <v>5420</v>
      </c>
      <c r="L67" t="s">
        <v>350</v>
      </c>
      <c r="M67">
        <v>5000</v>
      </c>
      <c r="N67" t="s">
        <v>280</v>
      </c>
      <c r="O67">
        <v>4</v>
      </c>
      <c r="P67" t="s">
        <v>345</v>
      </c>
      <c r="Q67">
        <v>172</v>
      </c>
      <c r="R67" t="s">
        <v>281</v>
      </c>
      <c r="S67">
        <v>121</v>
      </c>
      <c r="T67" t="s">
        <v>312</v>
      </c>
      <c r="U67">
        <v>1</v>
      </c>
      <c r="V67" t="s">
        <v>313</v>
      </c>
      <c r="W67" s="4">
        <v>0</v>
      </c>
      <c r="X67" s="4">
        <v>0</v>
      </c>
      <c r="Y67" s="4">
        <v>17400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7">
        <f t="shared" si="2"/>
        <v>17400</v>
      </c>
      <c r="AK67" s="4">
        <f t="shared" ref="AK67:AK130" si="3">IF(I67=2,AI67,0)</f>
        <v>0</v>
      </c>
    </row>
    <row r="68" spans="1:37">
      <c r="A68">
        <v>102</v>
      </c>
      <c r="B68" t="s">
        <v>343</v>
      </c>
      <c r="C68">
        <v>140</v>
      </c>
      <c r="D68" t="s">
        <v>344</v>
      </c>
      <c r="E68">
        <v>57</v>
      </c>
      <c r="F68">
        <v>124670001</v>
      </c>
      <c r="G68" t="s">
        <v>351</v>
      </c>
      <c r="H68">
        <v>101</v>
      </c>
      <c r="I68" s="38">
        <v>1</v>
      </c>
      <c r="J68" t="s">
        <v>308</v>
      </c>
      <c r="K68">
        <v>5670</v>
      </c>
      <c r="L68" t="s">
        <v>352</v>
      </c>
      <c r="M68">
        <v>5000</v>
      </c>
      <c r="N68" t="s">
        <v>280</v>
      </c>
      <c r="O68">
        <v>4</v>
      </c>
      <c r="P68" t="s">
        <v>345</v>
      </c>
      <c r="Q68">
        <v>172</v>
      </c>
      <c r="R68" t="s">
        <v>281</v>
      </c>
      <c r="S68">
        <v>121</v>
      </c>
      <c r="T68" t="s">
        <v>312</v>
      </c>
      <c r="U68">
        <v>1</v>
      </c>
      <c r="V68" t="s">
        <v>313</v>
      </c>
      <c r="W68" s="4">
        <v>0</v>
      </c>
      <c r="X68" s="4">
        <v>0</v>
      </c>
      <c r="Y68" s="4">
        <v>0</v>
      </c>
      <c r="Z68" s="4">
        <v>27770.400000000001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7">
        <f t="shared" si="2"/>
        <v>27770.400000000001</v>
      </c>
      <c r="AK68" s="4">
        <f t="shared" si="3"/>
        <v>0</v>
      </c>
    </row>
    <row r="69" spans="1:37">
      <c r="A69">
        <v>111</v>
      </c>
      <c r="B69" t="s">
        <v>84</v>
      </c>
      <c r="C69">
        <v>141</v>
      </c>
      <c r="D69" t="s">
        <v>260</v>
      </c>
      <c r="E69">
        <v>192</v>
      </c>
      <c r="F69">
        <v>511130001</v>
      </c>
      <c r="G69" t="s">
        <v>111</v>
      </c>
      <c r="H69">
        <v>101</v>
      </c>
      <c r="I69" s="38">
        <v>1</v>
      </c>
      <c r="J69" t="s">
        <v>308</v>
      </c>
      <c r="K69">
        <v>1130</v>
      </c>
      <c r="L69" t="s">
        <v>309</v>
      </c>
      <c r="M69">
        <v>1000</v>
      </c>
      <c r="N69" t="s">
        <v>106</v>
      </c>
      <c r="O69">
        <v>13</v>
      </c>
      <c r="P69" t="s">
        <v>353</v>
      </c>
      <c r="Q69">
        <v>263</v>
      </c>
      <c r="R69" t="s">
        <v>354</v>
      </c>
      <c r="S69">
        <v>121</v>
      </c>
      <c r="T69" t="s">
        <v>312</v>
      </c>
      <c r="U69">
        <v>1</v>
      </c>
      <c r="V69" t="s">
        <v>313</v>
      </c>
      <c r="W69" s="4">
        <v>386678.36</v>
      </c>
      <c r="X69" s="4">
        <v>389745</v>
      </c>
      <c r="Y69" s="4">
        <v>380584.69</v>
      </c>
      <c r="Z69" s="4">
        <v>380918.4</v>
      </c>
      <c r="AA69" s="4">
        <v>372979.35</v>
      </c>
      <c r="AB69" s="4">
        <v>374153.19</v>
      </c>
      <c r="AC69" s="4">
        <v>361674.08</v>
      </c>
      <c r="AD69" s="4">
        <v>361586.03</v>
      </c>
      <c r="AE69" s="4">
        <v>361819.97</v>
      </c>
      <c r="AF69" s="4">
        <v>371014.11</v>
      </c>
      <c r="AG69" s="4">
        <v>389588.93</v>
      </c>
      <c r="AH69" s="4">
        <v>425275.63</v>
      </c>
      <c r="AI69" s="7">
        <f t="shared" si="2"/>
        <v>4556017.74</v>
      </c>
      <c r="AK69" s="4">
        <f t="shared" si="3"/>
        <v>0</v>
      </c>
    </row>
    <row r="70" spans="1:37">
      <c r="A70">
        <v>111</v>
      </c>
      <c r="B70" t="s">
        <v>84</v>
      </c>
      <c r="C70">
        <v>141</v>
      </c>
      <c r="D70" t="s">
        <v>260</v>
      </c>
      <c r="E70">
        <v>195</v>
      </c>
      <c r="F70">
        <v>511220001</v>
      </c>
      <c r="G70" t="s">
        <v>122</v>
      </c>
      <c r="H70">
        <v>101</v>
      </c>
      <c r="I70" s="38">
        <v>1</v>
      </c>
      <c r="J70" t="s">
        <v>308</v>
      </c>
      <c r="K70">
        <v>1220</v>
      </c>
      <c r="L70" t="s">
        <v>314</v>
      </c>
      <c r="M70">
        <v>1000</v>
      </c>
      <c r="N70" t="s">
        <v>106</v>
      </c>
      <c r="O70">
        <v>13</v>
      </c>
      <c r="P70" t="s">
        <v>353</v>
      </c>
      <c r="Q70">
        <v>263</v>
      </c>
      <c r="R70" t="s">
        <v>354</v>
      </c>
      <c r="S70">
        <v>121</v>
      </c>
      <c r="T70" t="s">
        <v>312</v>
      </c>
      <c r="U70">
        <v>1</v>
      </c>
      <c r="V70" t="s">
        <v>313</v>
      </c>
      <c r="W70" s="4">
        <v>29512.46</v>
      </c>
      <c r="X70" s="4">
        <v>32832.269999999997</v>
      </c>
      <c r="Y70" s="4">
        <v>54264.54</v>
      </c>
      <c r="Z70" s="4">
        <v>25544.09</v>
      </c>
      <c r="AA70" s="4">
        <v>31526.36</v>
      </c>
      <c r="AB70" s="4">
        <v>35764.54</v>
      </c>
      <c r="AC70" s="4">
        <v>31276.36</v>
      </c>
      <c r="AD70" s="4">
        <v>38073.360000000001</v>
      </c>
      <c r="AE70" s="4">
        <v>28000.27</v>
      </c>
      <c r="AF70" s="4">
        <v>40596.18</v>
      </c>
      <c r="AG70" s="4">
        <v>38811.089999999997</v>
      </c>
      <c r="AH70" s="4">
        <v>36657.65</v>
      </c>
      <c r="AI70" s="7">
        <f t="shared" si="2"/>
        <v>422859.17000000004</v>
      </c>
      <c r="AK70" s="4">
        <f t="shared" si="3"/>
        <v>0</v>
      </c>
    </row>
    <row r="71" spans="1:37">
      <c r="A71">
        <v>111</v>
      </c>
      <c r="B71" t="s">
        <v>84</v>
      </c>
      <c r="C71">
        <v>141</v>
      </c>
      <c r="D71" t="s">
        <v>260</v>
      </c>
      <c r="E71">
        <v>196</v>
      </c>
      <c r="F71">
        <v>511320001</v>
      </c>
      <c r="G71" t="s">
        <v>108</v>
      </c>
      <c r="H71">
        <v>101</v>
      </c>
      <c r="I71" s="38">
        <v>1</v>
      </c>
      <c r="J71" t="s">
        <v>308</v>
      </c>
      <c r="K71">
        <v>1320</v>
      </c>
      <c r="L71" t="s">
        <v>315</v>
      </c>
      <c r="M71">
        <v>1000</v>
      </c>
      <c r="N71" t="s">
        <v>106</v>
      </c>
      <c r="O71">
        <v>13</v>
      </c>
      <c r="P71" t="s">
        <v>353</v>
      </c>
      <c r="Q71">
        <v>263</v>
      </c>
      <c r="R71" t="s">
        <v>354</v>
      </c>
      <c r="S71">
        <v>121</v>
      </c>
      <c r="T71" t="s">
        <v>312</v>
      </c>
      <c r="U71">
        <v>1</v>
      </c>
      <c r="V71" t="s">
        <v>313</v>
      </c>
      <c r="W71" s="4">
        <v>0</v>
      </c>
      <c r="X71" s="4">
        <v>0</v>
      </c>
      <c r="Y71" s="4">
        <v>119868.61</v>
      </c>
      <c r="Z71" s="4">
        <v>0</v>
      </c>
      <c r="AA71" s="4">
        <v>0</v>
      </c>
      <c r="AB71" s="4">
        <v>31896.75</v>
      </c>
      <c r="AC71" s="4">
        <v>12383.66</v>
      </c>
      <c r="AD71" s="4">
        <v>16275.19</v>
      </c>
      <c r="AE71" s="4">
        <v>0</v>
      </c>
      <c r="AF71" s="4">
        <v>64471.9</v>
      </c>
      <c r="AG71" s="4">
        <v>0</v>
      </c>
      <c r="AH71" s="4">
        <v>59102.39</v>
      </c>
      <c r="AI71" s="7">
        <f t="shared" si="2"/>
        <v>303998.5</v>
      </c>
      <c r="AK71" s="4">
        <f t="shared" si="3"/>
        <v>0</v>
      </c>
    </row>
    <row r="72" spans="1:37">
      <c r="A72">
        <v>111</v>
      </c>
      <c r="B72" t="s">
        <v>84</v>
      </c>
      <c r="C72">
        <v>141</v>
      </c>
      <c r="D72" t="s">
        <v>260</v>
      </c>
      <c r="E72">
        <v>198</v>
      </c>
      <c r="F72">
        <v>511320003</v>
      </c>
      <c r="G72" t="s">
        <v>109</v>
      </c>
      <c r="H72">
        <v>101</v>
      </c>
      <c r="I72" s="38">
        <v>1</v>
      </c>
      <c r="J72" t="s">
        <v>308</v>
      </c>
      <c r="K72">
        <v>1320</v>
      </c>
      <c r="L72" t="s">
        <v>315</v>
      </c>
      <c r="M72">
        <v>1000</v>
      </c>
      <c r="N72" t="s">
        <v>106</v>
      </c>
      <c r="O72">
        <v>13</v>
      </c>
      <c r="P72" t="s">
        <v>353</v>
      </c>
      <c r="Q72">
        <v>263</v>
      </c>
      <c r="R72" t="s">
        <v>354</v>
      </c>
      <c r="S72">
        <v>121</v>
      </c>
      <c r="T72" t="s">
        <v>312</v>
      </c>
      <c r="U72">
        <v>1</v>
      </c>
      <c r="V72" t="s">
        <v>313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85575.75</v>
      </c>
      <c r="AG72" s="4">
        <v>0</v>
      </c>
      <c r="AH72" s="4">
        <v>537690.52</v>
      </c>
      <c r="AI72" s="7">
        <f t="shared" si="2"/>
        <v>623266.27</v>
      </c>
      <c r="AK72" s="4">
        <f t="shared" si="3"/>
        <v>0</v>
      </c>
    </row>
    <row r="73" spans="1:37">
      <c r="A73">
        <v>111</v>
      </c>
      <c r="B73" t="s">
        <v>84</v>
      </c>
      <c r="C73">
        <v>141</v>
      </c>
      <c r="D73" t="s">
        <v>260</v>
      </c>
      <c r="E73">
        <v>200</v>
      </c>
      <c r="F73">
        <v>511340001</v>
      </c>
      <c r="G73" t="s">
        <v>123</v>
      </c>
      <c r="H73">
        <v>101</v>
      </c>
      <c r="I73" s="38">
        <v>1</v>
      </c>
      <c r="J73" t="s">
        <v>308</v>
      </c>
      <c r="K73">
        <v>1340</v>
      </c>
      <c r="L73" t="s">
        <v>316</v>
      </c>
      <c r="M73">
        <v>1000</v>
      </c>
      <c r="N73" t="s">
        <v>106</v>
      </c>
      <c r="O73">
        <v>13</v>
      </c>
      <c r="P73" t="s">
        <v>353</v>
      </c>
      <c r="Q73">
        <v>263</v>
      </c>
      <c r="R73" t="s">
        <v>354</v>
      </c>
      <c r="S73">
        <v>121</v>
      </c>
      <c r="T73" t="s">
        <v>312</v>
      </c>
      <c r="U73">
        <v>1</v>
      </c>
      <c r="V73" t="s">
        <v>313</v>
      </c>
      <c r="W73" s="4">
        <v>5502.33</v>
      </c>
      <c r="X73" s="4">
        <v>5752.29</v>
      </c>
      <c r="Y73" s="4">
        <v>7429.48</v>
      </c>
      <c r="Z73" s="4">
        <v>7563.26</v>
      </c>
      <c r="AA73" s="4">
        <v>7410.58</v>
      </c>
      <c r="AB73" s="4">
        <v>6921.05</v>
      </c>
      <c r="AC73" s="4">
        <v>7471</v>
      </c>
      <c r="AD73" s="4">
        <v>8257</v>
      </c>
      <c r="AE73" s="4">
        <v>17769</v>
      </c>
      <c r="AF73" s="4">
        <v>16748.060000000001</v>
      </c>
      <c r="AG73" s="4">
        <v>2624.1</v>
      </c>
      <c r="AH73" s="4">
        <v>2685.2</v>
      </c>
      <c r="AI73" s="7">
        <f t="shared" si="2"/>
        <v>96133.35</v>
      </c>
      <c r="AK73" s="4">
        <f t="shared" si="3"/>
        <v>0</v>
      </c>
    </row>
    <row r="74" spans="1:37">
      <c r="A74">
        <v>111</v>
      </c>
      <c r="B74" t="s">
        <v>84</v>
      </c>
      <c r="C74">
        <v>141</v>
      </c>
      <c r="D74" t="s">
        <v>260</v>
      </c>
      <c r="E74">
        <v>204</v>
      </c>
      <c r="F74">
        <v>511520002</v>
      </c>
      <c r="G74" t="s">
        <v>154</v>
      </c>
      <c r="H74">
        <v>101</v>
      </c>
      <c r="I74" s="38">
        <v>1</v>
      </c>
      <c r="J74" t="s">
        <v>308</v>
      </c>
      <c r="K74">
        <v>1520</v>
      </c>
      <c r="L74" t="s">
        <v>317</v>
      </c>
      <c r="M74">
        <v>1000</v>
      </c>
      <c r="N74" t="s">
        <v>106</v>
      </c>
      <c r="O74">
        <v>13</v>
      </c>
      <c r="P74" t="s">
        <v>353</v>
      </c>
      <c r="Q74">
        <v>263</v>
      </c>
      <c r="R74" t="s">
        <v>354</v>
      </c>
      <c r="S74">
        <v>121</v>
      </c>
      <c r="T74" t="s">
        <v>312</v>
      </c>
      <c r="U74">
        <v>1</v>
      </c>
      <c r="V74" t="s">
        <v>313</v>
      </c>
      <c r="W74" s="4">
        <v>0</v>
      </c>
      <c r="X74" s="4">
        <v>0</v>
      </c>
      <c r="Y74" s="4">
        <v>0</v>
      </c>
      <c r="Z74" s="4">
        <v>0</v>
      </c>
      <c r="AA74" s="4">
        <v>41962.17</v>
      </c>
      <c r="AB74" s="4">
        <v>0</v>
      </c>
      <c r="AC74" s="4">
        <v>0</v>
      </c>
      <c r="AD74" s="4">
        <v>5000</v>
      </c>
      <c r="AE74" s="4">
        <v>0</v>
      </c>
      <c r="AF74" s="4">
        <v>16928.55</v>
      </c>
      <c r="AG74" s="4">
        <v>17106.310000000001</v>
      </c>
      <c r="AH74" s="4">
        <v>0</v>
      </c>
      <c r="AI74" s="7">
        <f t="shared" si="2"/>
        <v>80997.03</v>
      </c>
      <c r="AK74" s="4">
        <f t="shared" si="3"/>
        <v>0</v>
      </c>
    </row>
    <row r="75" spans="1:37">
      <c r="A75">
        <v>111</v>
      </c>
      <c r="B75" t="s">
        <v>84</v>
      </c>
      <c r="C75">
        <v>141</v>
      </c>
      <c r="D75" t="s">
        <v>260</v>
      </c>
      <c r="E75">
        <v>208</v>
      </c>
      <c r="F75">
        <v>511540001</v>
      </c>
      <c r="G75" t="s">
        <v>152</v>
      </c>
      <c r="H75">
        <v>101</v>
      </c>
      <c r="I75" s="38">
        <v>1</v>
      </c>
      <c r="J75" t="s">
        <v>308</v>
      </c>
      <c r="K75">
        <v>1540</v>
      </c>
      <c r="L75" t="s">
        <v>318</v>
      </c>
      <c r="M75">
        <v>1000</v>
      </c>
      <c r="N75" t="s">
        <v>106</v>
      </c>
      <c r="O75">
        <v>13</v>
      </c>
      <c r="P75" t="s">
        <v>353</v>
      </c>
      <c r="Q75">
        <v>263</v>
      </c>
      <c r="R75" t="s">
        <v>354</v>
      </c>
      <c r="S75">
        <v>121</v>
      </c>
      <c r="T75" t="s">
        <v>312</v>
      </c>
      <c r="U75">
        <v>1</v>
      </c>
      <c r="V75" t="s">
        <v>313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100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7">
        <f t="shared" si="2"/>
        <v>100</v>
      </c>
      <c r="AK75" s="4">
        <f t="shared" si="3"/>
        <v>0</v>
      </c>
    </row>
    <row r="76" spans="1:37">
      <c r="A76">
        <v>111</v>
      </c>
      <c r="B76" t="s">
        <v>84</v>
      </c>
      <c r="C76">
        <v>141</v>
      </c>
      <c r="D76" t="s">
        <v>260</v>
      </c>
      <c r="E76">
        <v>210</v>
      </c>
      <c r="F76">
        <v>511540004</v>
      </c>
      <c r="G76" t="s">
        <v>124</v>
      </c>
      <c r="H76">
        <v>101</v>
      </c>
      <c r="I76" s="38">
        <v>1</v>
      </c>
      <c r="J76" t="s">
        <v>308</v>
      </c>
      <c r="K76">
        <v>1540</v>
      </c>
      <c r="L76" t="s">
        <v>318</v>
      </c>
      <c r="M76">
        <v>1000</v>
      </c>
      <c r="N76" t="s">
        <v>106</v>
      </c>
      <c r="O76">
        <v>13</v>
      </c>
      <c r="P76" t="s">
        <v>353</v>
      </c>
      <c r="Q76">
        <v>263</v>
      </c>
      <c r="R76" t="s">
        <v>354</v>
      </c>
      <c r="S76">
        <v>121</v>
      </c>
      <c r="T76" t="s">
        <v>312</v>
      </c>
      <c r="U76">
        <v>1</v>
      </c>
      <c r="V76" t="s">
        <v>313</v>
      </c>
      <c r="W76" s="4">
        <v>5831.68</v>
      </c>
      <c r="X76" s="4">
        <v>5195.8</v>
      </c>
      <c r="Y76" s="4">
        <v>3536.9</v>
      </c>
      <c r="Z76" s="4">
        <v>4853</v>
      </c>
      <c r="AA76" s="4">
        <v>1721.01</v>
      </c>
      <c r="AB76" s="4">
        <v>1514.51</v>
      </c>
      <c r="AC76" s="4">
        <v>4531.8999999999996</v>
      </c>
      <c r="AD76" s="4">
        <v>1829.67</v>
      </c>
      <c r="AE76" s="4">
        <v>1146</v>
      </c>
      <c r="AF76" s="4">
        <v>2330.2199999999998</v>
      </c>
      <c r="AG76" s="4">
        <v>0</v>
      </c>
      <c r="AH76" s="4">
        <v>1207.8399999999999</v>
      </c>
      <c r="AI76" s="7">
        <f t="shared" si="2"/>
        <v>33698.529999999992</v>
      </c>
      <c r="AK76" s="4">
        <f t="shared" si="3"/>
        <v>0</v>
      </c>
    </row>
    <row r="77" spans="1:37">
      <c r="A77">
        <v>111</v>
      </c>
      <c r="B77" t="s">
        <v>84</v>
      </c>
      <c r="C77">
        <v>141</v>
      </c>
      <c r="D77" t="s">
        <v>260</v>
      </c>
      <c r="E77">
        <v>212</v>
      </c>
      <c r="F77">
        <v>511540005</v>
      </c>
      <c r="G77" t="s">
        <v>125</v>
      </c>
      <c r="H77">
        <v>101</v>
      </c>
      <c r="I77" s="38">
        <v>1</v>
      </c>
      <c r="J77" t="s">
        <v>308</v>
      </c>
      <c r="K77">
        <v>1540</v>
      </c>
      <c r="L77" t="s">
        <v>318</v>
      </c>
      <c r="M77">
        <v>1000</v>
      </c>
      <c r="N77" t="s">
        <v>106</v>
      </c>
      <c r="O77">
        <v>13</v>
      </c>
      <c r="P77" t="s">
        <v>353</v>
      </c>
      <c r="Q77">
        <v>263</v>
      </c>
      <c r="R77" t="s">
        <v>354</v>
      </c>
      <c r="S77">
        <v>121</v>
      </c>
      <c r="T77" t="s">
        <v>312</v>
      </c>
      <c r="U77">
        <v>1</v>
      </c>
      <c r="V77" t="s">
        <v>313</v>
      </c>
      <c r="W77" s="4">
        <v>130</v>
      </c>
      <c r="X77" s="4">
        <v>9333.33</v>
      </c>
      <c r="Y77" s="4">
        <v>0</v>
      </c>
      <c r="Z77" s="4">
        <v>3895</v>
      </c>
      <c r="AA77" s="4">
        <v>0</v>
      </c>
      <c r="AB77" s="4">
        <v>580</v>
      </c>
      <c r="AC77" s="4">
        <v>750</v>
      </c>
      <c r="AD77" s="4">
        <v>0</v>
      </c>
      <c r="AE77" s="4">
        <v>0</v>
      </c>
      <c r="AF77" s="4">
        <v>6476.04</v>
      </c>
      <c r="AG77" s="4">
        <v>0</v>
      </c>
      <c r="AH77" s="4">
        <v>0</v>
      </c>
      <c r="AI77" s="7">
        <f t="shared" si="2"/>
        <v>21164.37</v>
      </c>
      <c r="AK77" s="4">
        <f t="shared" si="3"/>
        <v>0</v>
      </c>
    </row>
    <row r="78" spans="1:37">
      <c r="A78">
        <v>111</v>
      </c>
      <c r="B78" t="s">
        <v>84</v>
      </c>
      <c r="C78">
        <v>141</v>
      </c>
      <c r="D78" t="s">
        <v>260</v>
      </c>
      <c r="E78">
        <v>216</v>
      </c>
      <c r="F78">
        <v>511540008</v>
      </c>
      <c r="G78" t="s">
        <v>112</v>
      </c>
      <c r="H78">
        <v>101</v>
      </c>
      <c r="I78" s="38">
        <v>1</v>
      </c>
      <c r="J78" t="s">
        <v>308</v>
      </c>
      <c r="K78">
        <v>1540</v>
      </c>
      <c r="L78" t="s">
        <v>318</v>
      </c>
      <c r="M78">
        <v>1000</v>
      </c>
      <c r="N78" t="s">
        <v>106</v>
      </c>
      <c r="O78">
        <v>13</v>
      </c>
      <c r="P78" t="s">
        <v>353</v>
      </c>
      <c r="Q78">
        <v>263</v>
      </c>
      <c r="R78" t="s">
        <v>354</v>
      </c>
      <c r="S78">
        <v>121</v>
      </c>
      <c r="T78" t="s">
        <v>312</v>
      </c>
      <c r="U78">
        <v>1</v>
      </c>
      <c r="V78" t="s">
        <v>313</v>
      </c>
      <c r="W78" s="4">
        <v>56998.879999999997</v>
      </c>
      <c r="X78" s="4">
        <v>57008.68</v>
      </c>
      <c r="Y78" s="4">
        <v>63531.43</v>
      </c>
      <c r="Z78" s="4">
        <v>56949.5</v>
      </c>
      <c r="AA78" s="4">
        <v>74862.5</v>
      </c>
      <c r="AB78" s="4">
        <v>62658.98</v>
      </c>
      <c r="AC78" s="4">
        <v>55894.78</v>
      </c>
      <c r="AD78" s="4">
        <v>56262.15</v>
      </c>
      <c r="AE78" s="4">
        <v>52240.99</v>
      </c>
      <c r="AF78" s="4">
        <v>225304.34</v>
      </c>
      <c r="AG78" s="4">
        <v>56139.56</v>
      </c>
      <c r="AH78" s="4">
        <v>139559.48000000001</v>
      </c>
      <c r="AI78" s="7">
        <f t="shared" si="2"/>
        <v>957411.27</v>
      </c>
      <c r="AK78" s="4">
        <f t="shared" si="3"/>
        <v>0</v>
      </c>
    </row>
    <row r="79" spans="1:37">
      <c r="A79">
        <v>111</v>
      </c>
      <c r="B79" t="s">
        <v>84</v>
      </c>
      <c r="C79">
        <v>141</v>
      </c>
      <c r="D79" t="s">
        <v>260</v>
      </c>
      <c r="E79">
        <v>221</v>
      </c>
      <c r="F79">
        <v>512110001</v>
      </c>
      <c r="G79" t="s">
        <v>114</v>
      </c>
      <c r="H79">
        <v>101</v>
      </c>
      <c r="I79" s="38">
        <v>1</v>
      </c>
      <c r="J79" t="s">
        <v>308</v>
      </c>
      <c r="K79">
        <v>2110</v>
      </c>
      <c r="L79" t="s">
        <v>319</v>
      </c>
      <c r="M79">
        <v>2000</v>
      </c>
      <c r="N79" t="s">
        <v>113</v>
      </c>
      <c r="O79">
        <v>13</v>
      </c>
      <c r="P79" t="s">
        <v>353</v>
      </c>
      <c r="Q79">
        <v>263</v>
      </c>
      <c r="R79" t="s">
        <v>354</v>
      </c>
      <c r="S79">
        <v>121</v>
      </c>
      <c r="T79" t="s">
        <v>312</v>
      </c>
      <c r="U79">
        <v>1</v>
      </c>
      <c r="V79" t="s">
        <v>313</v>
      </c>
      <c r="W79" s="4">
        <v>2394.7600000000002</v>
      </c>
      <c r="X79" s="4">
        <v>3280.76</v>
      </c>
      <c r="Y79" s="4">
        <v>1565.52</v>
      </c>
      <c r="Z79" s="4">
        <v>3241.24</v>
      </c>
      <c r="AA79" s="4">
        <v>5001.78</v>
      </c>
      <c r="AB79" s="4">
        <v>1917.51</v>
      </c>
      <c r="AC79" s="4">
        <v>1192.79</v>
      </c>
      <c r="AD79" s="4">
        <v>3917.36</v>
      </c>
      <c r="AE79" s="4">
        <v>2399.8000000000002</v>
      </c>
      <c r="AF79" s="4">
        <v>28493.5</v>
      </c>
      <c r="AG79" s="4">
        <v>2619.1999999999998</v>
      </c>
      <c r="AH79" s="4">
        <v>5390.9</v>
      </c>
      <c r="AI79" s="7">
        <f t="shared" si="2"/>
        <v>61415.12</v>
      </c>
      <c r="AK79" s="4">
        <f t="shared" si="3"/>
        <v>0</v>
      </c>
    </row>
    <row r="80" spans="1:37">
      <c r="A80">
        <v>111</v>
      </c>
      <c r="B80" t="s">
        <v>84</v>
      </c>
      <c r="C80">
        <v>141</v>
      </c>
      <c r="D80" t="s">
        <v>260</v>
      </c>
      <c r="E80">
        <v>224</v>
      </c>
      <c r="F80">
        <v>512120001</v>
      </c>
      <c r="G80" t="s">
        <v>145</v>
      </c>
      <c r="H80">
        <v>101</v>
      </c>
      <c r="I80" s="38">
        <v>1</v>
      </c>
      <c r="J80" t="s">
        <v>308</v>
      </c>
      <c r="K80">
        <v>2120</v>
      </c>
      <c r="L80" t="s">
        <v>320</v>
      </c>
      <c r="M80">
        <v>2000</v>
      </c>
      <c r="N80" t="s">
        <v>113</v>
      </c>
      <c r="O80">
        <v>13</v>
      </c>
      <c r="P80" t="s">
        <v>353</v>
      </c>
      <c r="Q80">
        <v>263</v>
      </c>
      <c r="R80" t="s">
        <v>354</v>
      </c>
      <c r="S80">
        <v>121</v>
      </c>
      <c r="T80" t="s">
        <v>312</v>
      </c>
      <c r="U80">
        <v>1</v>
      </c>
      <c r="V80" t="s">
        <v>313</v>
      </c>
      <c r="W80" s="4">
        <v>1163.8399999999999</v>
      </c>
      <c r="X80" s="4">
        <v>0</v>
      </c>
      <c r="Y80" s="4">
        <v>0</v>
      </c>
      <c r="Z80" s="4">
        <v>2392.75</v>
      </c>
      <c r="AA80" s="4">
        <v>2731.76</v>
      </c>
      <c r="AB80" s="4">
        <v>1089.5999999999999</v>
      </c>
      <c r="AC80" s="4">
        <v>712.24</v>
      </c>
      <c r="AD80" s="4">
        <v>417.6</v>
      </c>
      <c r="AE80" s="4">
        <v>968.04</v>
      </c>
      <c r="AF80" s="4">
        <v>1094.7</v>
      </c>
      <c r="AG80" s="4">
        <v>0</v>
      </c>
      <c r="AH80" s="4">
        <v>4350</v>
      </c>
      <c r="AI80" s="7">
        <f t="shared" si="2"/>
        <v>14920.530000000002</v>
      </c>
      <c r="AK80" s="4">
        <f t="shared" si="3"/>
        <v>0</v>
      </c>
    </row>
    <row r="81" spans="1:37">
      <c r="A81">
        <v>111</v>
      </c>
      <c r="B81" t="s">
        <v>84</v>
      </c>
      <c r="C81">
        <v>141</v>
      </c>
      <c r="D81" t="s">
        <v>260</v>
      </c>
      <c r="E81">
        <v>230</v>
      </c>
      <c r="F81">
        <v>512160001</v>
      </c>
      <c r="G81" t="s">
        <v>170</v>
      </c>
      <c r="H81">
        <v>101</v>
      </c>
      <c r="I81" s="38">
        <v>1</v>
      </c>
      <c r="J81" t="s">
        <v>308</v>
      </c>
      <c r="K81">
        <v>2160</v>
      </c>
      <c r="L81" t="s">
        <v>322</v>
      </c>
      <c r="M81">
        <v>2000</v>
      </c>
      <c r="N81" t="s">
        <v>113</v>
      </c>
      <c r="O81">
        <v>13</v>
      </c>
      <c r="P81" t="s">
        <v>353</v>
      </c>
      <c r="Q81">
        <v>263</v>
      </c>
      <c r="R81" t="s">
        <v>354</v>
      </c>
      <c r="S81">
        <v>121</v>
      </c>
      <c r="T81" t="s">
        <v>312</v>
      </c>
      <c r="U81">
        <v>1</v>
      </c>
      <c r="V81" t="s">
        <v>313</v>
      </c>
      <c r="W81" s="4">
        <v>0</v>
      </c>
      <c r="X81" s="4">
        <v>536.20000000000005</v>
      </c>
      <c r="Y81" s="4">
        <v>0</v>
      </c>
      <c r="Z81" s="4">
        <v>686</v>
      </c>
      <c r="AA81" s="4">
        <v>2023.52</v>
      </c>
      <c r="AB81" s="4">
        <v>815.64</v>
      </c>
      <c r="AC81" s="4">
        <v>520</v>
      </c>
      <c r="AD81" s="4">
        <v>3384.02</v>
      </c>
      <c r="AE81" s="4">
        <v>223.7</v>
      </c>
      <c r="AF81" s="4">
        <v>1365.87</v>
      </c>
      <c r="AG81" s="4">
        <v>0</v>
      </c>
      <c r="AH81" s="4">
        <v>2964.24</v>
      </c>
      <c r="AI81" s="7">
        <f t="shared" si="2"/>
        <v>12519.19</v>
      </c>
      <c r="AK81" s="4">
        <f t="shared" si="3"/>
        <v>0</v>
      </c>
    </row>
    <row r="82" spans="1:37">
      <c r="A82">
        <v>111</v>
      </c>
      <c r="B82" t="s">
        <v>84</v>
      </c>
      <c r="C82">
        <v>141</v>
      </c>
      <c r="D82" t="s">
        <v>260</v>
      </c>
      <c r="E82">
        <v>236</v>
      </c>
      <c r="F82">
        <v>512210003</v>
      </c>
      <c r="G82" t="s">
        <v>128</v>
      </c>
      <c r="H82">
        <v>101</v>
      </c>
      <c r="I82" s="38">
        <v>1</v>
      </c>
      <c r="J82" t="s">
        <v>308</v>
      </c>
      <c r="K82">
        <v>2210</v>
      </c>
      <c r="L82" t="s">
        <v>323</v>
      </c>
      <c r="M82">
        <v>2000</v>
      </c>
      <c r="N82" t="s">
        <v>113</v>
      </c>
      <c r="O82">
        <v>13</v>
      </c>
      <c r="P82" t="s">
        <v>353</v>
      </c>
      <c r="Q82">
        <v>263</v>
      </c>
      <c r="R82" t="s">
        <v>354</v>
      </c>
      <c r="S82">
        <v>121</v>
      </c>
      <c r="T82" t="s">
        <v>312</v>
      </c>
      <c r="U82">
        <v>1</v>
      </c>
      <c r="V82" t="s">
        <v>313</v>
      </c>
      <c r="W82" s="4">
        <v>80</v>
      </c>
      <c r="X82" s="4">
        <v>719.6</v>
      </c>
      <c r="Y82" s="4">
        <v>320</v>
      </c>
      <c r="Z82" s="4">
        <v>901</v>
      </c>
      <c r="AA82" s="4">
        <v>4199.05</v>
      </c>
      <c r="AB82" s="4">
        <v>3431.74</v>
      </c>
      <c r="AC82" s="4">
        <v>1645.98</v>
      </c>
      <c r="AD82" s="4">
        <v>3500</v>
      </c>
      <c r="AE82" s="4">
        <v>2530</v>
      </c>
      <c r="AF82" s="4">
        <v>3221.92</v>
      </c>
      <c r="AG82" s="4">
        <v>0</v>
      </c>
      <c r="AH82" s="4">
        <v>4691.2</v>
      </c>
      <c r="AI82" s="7">
        <f t="shared" si="2"/>
        <v>25240.49</v>
      </c>
      <c r="AK82" s="4">
        <f t="shared" si="3"/>
        <v>0</v>
      </c>
    </row>
    <row r="83" spans="1:37">
      <c r="A83">
        <v>111</v>
      </c>
      <c r="B83" t="s">
        <v>84</v>
      </c>
      <c r="C83">
        <v>141</v>
      </c>
      <c r="D83" t="s">
        <v>260</v>
      </c>
      <c r="E83">
        <v>239</v>
      </c>
      <c r="F83">
        <v>512210004</v>
      </c>
      <c r="G83" t="s">
        <v>261</v>
      </c>
      <c r="H83">
        <v>101</v>
      </c>
      <c r="I83" s="38">
        <v>1</v>
      </c>
      <c r="J83" t="s">
        <v>308</v>
      </c>
      <c r="K83">
        <v>2210</v>
      </c>
      <c r="L83" t="s">
        <v>323</v>
      </c>
      <c r="M83">
        <v>2000</v>
      </c>
      <c r="N83" t="s">
        <v>113</v>
      </c>
      <c r="O83">
        <v>13</v>
      </c>
      <c r="P83" t="s">
        <v>353</v>
      </c>
      <c r="Q83">
        <v>263</v>
      </c>
      <c r="R83" t="s">
        <v>354</v>
      </c>
      <c r="S83">
        <v>121</v>
      </c>
      <c r="T83" t="s">
        <v>312</v>
      </c>
      <c r="U83">
        <v>1</v>
      </c>
      <c r="V83" t="s">
        <v>313</v>
      </c>
      <c r="W83" s="4">
        <v>0</v>
      </c>
      <c r="X83" s="4">
        <v>0</v>
      </c>
      <c r="Y83" s="4">
        <v>0</v>
      </c>
      <c r="Z83" s="4">
        <v>150.04</v>
      </c>
      <c r="AA83" s="4">
        <v>1352.09</v>
      </c>
      <c r="AB83" s="4">
        <v>0</v>
      </c>
      <c r="AC83" s="4">
        <v>0</v>
      </c>
      <c r="AD83" s="4">
        <v>771.72</v>
      </c>
      <c r="AE83" s="4">
        <v>0</v>
      </c>
      <c r="AF83" s="4">
        <v>700.17</v>
      </c>
      <c r="AG83" s="4">
        <v>0</v>
      </c>
      <c r="AH83" s="4">
        <v>0</v>
      </c>
      <c r="AI83" s="7">
        <f t="shared" si="2"/>
        <v>2974.02</v>
      </c>
      <c r="AK83" s="4">
        <f t="shared" si="3"/>
        <v>0</v>
      </c>
    </row>
    <row r="84" spans="1:37">
      <c r="A84">
        <v>111</v>
      </c>
      <c r="B84" t="s">
        <v>84</v>
      </c>
      <c r="C84">
        <v>141</v>
      </c>
      <c r="D84" t="s">
        <v>260</v>
      </c>
      <c r="E84">
        <v>240</v>
      </c>
      <c r="F84">
        <v>512210005</v>
      </c>
      <c r="G84" t="s">
        <v>262</v>
      </c>
      <c r="H84">
        <v>101</v>
      </c>
      <c r="I84" s="38">
        <v>1</v>
      </c>
      <c r="J84" t="s">
        <v>308</v>
      </c>
      <c r="K84">
        <v>2210</v>
      </c>
      <c r="L84" t="s">
        <v>323</v>
      </c>
      <c r="M84">
        <v>2000</v>
      </c>
      <c r="N84" t="s">
        <v>113</v>
      </c>
      <c r="O84">
        <v>13</v>
      </c>
      <c r="P84" t="s">
        <v>353</v>
      </c>
      <c r="Q84">
        <v>263</v>
      </c>
      <c r="R84" t="s">
        <v>354</v>
      </c>
      <c r="S84">
        <v>121</v>
      </c>
      <c r="T84" t="s">
        <v>312</v>
      </c>
      <c r="U84">
        <v>1</v>
      </c>
      <c r="V84" t="s">
        <v>313</v>
      </c>
      <c r="W84" s="4">
        <v>21293.56</v>
      </c>
      <c r="X84" s="4">
        <v>22753.31</v>
      </c>
      <c r="Y84" s="4">
        <v>6271.87</v>
      </c>
      <c r="Z84" s="4">
        <v>24692.18</v>
      </c>
      <c r="AA84" s="4">
        <v>41701.230000000003</v>
      </c>
      <c r="AB84" s="4">
        <v>31612.799999999999</v>
      </c>
      <c r="AC84" s="4">
        <v>23698.52</v>
      </c>
      <c r="AD84" s="4">
        <v>29578.23</v>
      </c>
      <c r="AE84" s="4">
        <v>28158.62</v>
      </c>
      <c r="AF84" s="4">
        <v>45802.81</v>
      </c>
      <c r="AG84" s="4">
        <v>4482.3999999999996</v>
      </c>
      <c r="AH84" s="4">
        <v>20877.509999999998</v>
      </c>
      <c r="AI84" s="7">
        <f t="shared" si="2"/>
        <v>300923.04000000004</v>
      </c>
      <c r="AK84" s="4">
        <f t="shared" si="3"/>
        <v>0</v>
      </c>
    </row>
    <row r="85" spans="1:37">
      <c r="A85">
        <v>111</v>
      </c>
      <c r="B85" t="s">
        <v>84</v>
      </c>
      <c r="C85">
        <v>141</v>
      </c>
      <c r="D85" t="s">
        <v>260</v>
      </c>
      <c r="E85">
        <v>241</v>
      </c>
      <c r="F85">
        <v>512420001</v>
      </c>
      <c r="G85" t="s">
        <v>115</v>
      </c>
      <c r="H85">
        <v>101</v>
      </c>
      <c r="I85" s="38">
        <v>1</v>
      </c>
      <c r="J85" t="s">
        <v>308</v>
      </c>
      <c r="K85">
        <v>2420</v>
      </c>
      <c r="L85" t="s">
        <v>324</v>
      </c>
      <c r="M85">
        <v>2000</v>
      </c>
      <c r="N85" t="s">
        <v>113</v>
      </c>
      <c r="O85">
        <v>13</v>
      </c>
      <c r="P85" t="s">
        <v>353</v>
      </c>
      <c r="Q85">
        <v>263</v>
      </c>
      <c r="R85" t="s">
        <v>354</v>
      </c>
      <c r="S85">
        <v>121</v>
      </c>
      <c r="T85" t="s">
        <v>312</v>
      </c>
      <c r="U85">
        <v>1</v>
      </c>
      <c r="V85" t="s">
        <v>313</v>
      </c>
      <c r="W85" s="4">
        <v>732.8</v>
      </c>
      <c r="X85" s="4">
        <v>2551.5700000000002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6067.31</v>
      </c>
      <c r="AE85" s="4">
        <v>0</v>
      </c>
      <c r="AF85" s="4">
        <v>0</v>
      </c>
      <c r="AG85" s="4">
        <v>0</v>
      </c>
      <c r="AH85" s="4">
        <v>8500</v>
      </c>
      <c r="AI85" s="7">
        <f t="shared" si="2"/>
        <v>17851.68</v>
      </c>
      <c r="AK85" s="4">
        <f t="shared" si="3"/>
        <v>0</v>
      </c>
    </row>
    <row r="86" spans="1:37">
      <c r="A86">
        <v>111</v>
      </c>
      <c r="B86" t="s">
        <v>84</v>
      </c>
      <c r="C86">
        <v>141</v>
      </c>
      <c r="D86" t="s">
        <v>260</v>
      </c>
      <c r="E86">
        <v>245</v>
      </c>
      <c r="F86">
        <v>512460001</v>
      </c>
      <c r="G86" t="s">
        <v>85</v>
      </c>
      <c r="H86">
        <v>101</v>
      </c>
      <c r="I86" s="38">
        <v>1</v>
      </c>
      <c r="J86" t="s">
        <v>308</v>
      </c>
      <c r="K86">
        <v>2460</v>
      </c>
      <c r="L86" t="s">
        <v>355</v>
      </c>
      <c r="M86">
        <v>2000</v>
      </c>
      <c r="N86" t="s">
        <v>113</v>
      </c>
      <c r="O86">
        <v>13</v>
      </c>
      <c r="P86" t="s">
        <v>353</v>
      </c>
      <c r="Q86">
        <v>263</v>
      </c>
      <c r="R86" t="s">
        <v>354</v>
      </c>
      <c r="S86">
        <v>121</v>
      </c>
      <c r="T86" t="s">
        <v>312</v>
      </c>
      <c r="U86">
        <v>1</v>
      </c>
      <c r="V86" t="s">
        <v>313</v>
      </c>
      <c r="W86" s="4">
        <v>1247.43</v>
      </c>
      <c r="X86" s="4">
        <v>144.13999999999999</v>
      </c>
      <c r="Y86" s="4">
        <v>661.48</v>
      </c>
      <c r="Z86" s="4">
        <v>0</v>
      </c>
      <c r="AA86" s="4">
        <v>44.89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1117.27</v>
      </c>
      <c r="AI86" s="7">
        <f t="shared" si="2"/>
        <v>3215.21</v>
      </c>
      <c r="AK86" s="4">
        <f t="shared" si="3"/>
        <v>0</v>
      </c>
    </row>
    <row r="87" spans="1:37">
      <c r="A87">
        <v>111</v>
      </c>
      <c r="B87" t="s">
        <v>84</v>
      </c>
      <c r="C87">
        <v>141</v>
      </c>
      <c r="D87" t="s">
        <v>260</v>
      </c>
      <c r="E87">
        <v>247</v>
      </c>
      <c r="F87">
        <v>512470001</v>
      </c>
      <c r="G87" t="s">
        <v>263</v>
      </c>
      <c r="H87">
        <v>101</v>
      </c>
      <c r="I87" s="38">
        <v>1</v>
      </c>
      <c r="J87" t="s">
        <v>308</v>
      </c>
      <c r="K87">
        <v>2470</v>
      </c>
      <c r="L87" t="s">
        <v>356</v>
      </c>
      <c r="M87">
        <v>2000</v>
      </c>
      <c r="N87" t="s">
        <v>113</v>
      </c>
      <c r="O87">
        <v>13</v>
      </c>
      <c r="P87" t="s">
        <v>353</v>
      </c>
      <c r="Q87">
        <v>263</v>
      </c>
      <c r="R87" t="s">
        <v>354</v>
      </c>
      <c r="S87">
        <v>121</v>
      </c>
      <c r="T87" t="s">
        <v>312</v>
      </c>
      <c r="U87">
        <v>1</v>
      </c>
      <c r="V87" t="s">
        <v>313</v>
      </c>
      <c r="W87" s="4">
        <v>0</v>
      </c>
      <c r="X87" s="4">
        <v>0</v>
      </c>
      <c r="Y87" s="4">
        <v>0</v>
      </c>
      <c r="Z87" s="4">
        <v>10440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7">
        <f t="shared" si="2"/>
        <v>10440</v>
      </c>
      <c r="AK87" s="4">
        <f t="shared" si="3"/>
        <v>0</v>
      </c>
    </row>
    <row r="88" spans="1:37">
      <c r="A88">
        <v>111</v>
      </c>
      <c r="B88" t="s">
        <v>84</v>
      </c>
      <c r="C88">
        <v>141</v>
      </c>
      <c r="D88" t="s">
        <v>260</v>
      </c>
      <c r="E88">
        <v>248</v>
      </c>
      <c r="F88">
        <v>512490001</v>
      </c>
      <c r="G88" t="s">
        <v>180</v>
      </c>
      <c r="H88">
        <v>101</v>
      </c>
      <c r="I88" s="38">
        <v>1</v>
      </c>
      <c r="J88" t="s">
        <v>308</v>
      </c>
      <c r="K88">
        <v>2490</v>
      </c>
      <c r="L88" t="s">
        <v>325</v>
      </c>
      <c r="M88">
        <v>2000</v>
      </c>
      <c r="N88" t="s">
        <v>113</v>
      </c>
      <c r="O88">
        <v>13</v>
      </c>
      <c r="P88" t="s">
        <v>353</v>
      </c>
      <c r="Q88">
        <v>263</v>
      </c>
      <c r="R88" t="s">
        <v>354</v>
      </c>
      <c r="S88">
        <v>121</v>
      </c>
      <c r="T88" t="s">
        <v>312</v>
      </c>
      <c r="U88">
        <v>1</v>
      </c>
      <c r="V88" t="s">
        <v>313</v>
      </c>
      <c r="W88" s="4">
        <v>149.62</v>
      </c>
      <c r="X88" s="4">
        <v>0</v>
      </c>
      <c r="Y88" s="4">
        <v>0</v>
      </c>
      <c r="Z88" s="4">
        <v>0</v>
      </c>
      <c r="AA88" s="4">
        <v>430.27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122.88</v>
      </c>
      <c r="AI88" s="7">
        <f t="shared" si="2"/>
        <v>702.77</v>
      </c>
      <c r="AK88" s="4">
        <f t="shared" si="3"/>
        <v>0</v>
      </c>
    </row>
    <row r="89" spans="1:37">
      <c r="A89">
        <v>111</v>
      </c>
      <c r="B89" t="s">
        <v>84</v>
      </c>
      <c r="C89">
        <v>141</v>
      </c>
      <c r="D89" t="s">
        <v>260</v>
      </c>
      <c r="E89">
        <v>250</v>
      </c>
      <c r="F89">
        <v>512490002</v>
      </c>
      <c r="G89" t="s">
        <v>181</v>
      </c>
      <c r="H89">
        <v>101</v>
      </c>
      <c r="I89" s="38">
        <v>1</v>
      </c>
      <c r="J89" t="s">
        <v>308</v>
      </c>
      <c r="K89">
        <v>2490</v>
      </c>
      <c r="L89" t="s">
        <v>325</v>
      </c>
      <c r="M89">
        <v>2000</v>
      </c>
      <c r="N89" t="s">
        <v>113</v>
      </c>
      <c r="O89">
        <v>13</v>
      </c>
      <c r="P89" t="s">
        <v>353</v>
      </c>
      <c r="Q89">
        <v>263</v>
      </c>
      <c r="R89" t="s">
        <v>354</v>
      </c>
      <c r="S89">
        <v>121</v>
      </c>
      <c r="T89" t="s">
        <v>312</v>
      </c>
      <c r="U89">
        <v>1</v>
      </c>
      <c r="V89" t="s">
        <v>313</v>
      </c>
      <c r="W89" s="4">
        <v>0</v>
      </c>
      <c r="X89" s="4">
        <v>14165.11</v>
      </c>
      <c r="Y89" s="4">
        <v>0</v>
      </c>
      <c r="Z89" s="4">
        <v>4958.16</v>
      </c>
      <c r="AA89" s="4">
        <v>2493.0500000000002</v>
      </c>
      <c r="AB89" s="4">
        <v>0</v>
      </c>
      <c r="AC89" s="4">
        <v>7540.85</v>
      </c>
      <c r="AD89" s="4">
        <v>1714.06</v>
      </c>
      <c r="AE89" s="4">
        <v>0</v>
      </c>
      <c r="AF89" s="4">
        <v>0</v>
      </c>
      <c r="AG89" s="4">
        <v>0</v>
      </c>
      <c r="AH89" s="4">
        <v>1311.21</v>
      </c>
      <c r="AI89" s="7">
        <f t="shared" si="2"/>
        <v>32182.44</v>
      </c>
      <c r="AK89" s="4">
        <f t="shared" si="3"/>
        <v>0</v>
      </c>
    </row>
    <row r="90" spans="1:37">
      <c r="A90">
        <v>111</v>
      </c>
      <c r="B90" t="s">
        <v>84</v>
      </c>
      <c r="C90">
        <v>141</v>
      </c>
      <c r="D90" t="s">
        <v>260</v>
      </c>
      <c r="E90">
        <v>252</v>
      </c>
      <c r="F90">
        <v>512520001</v>
      </c>
      <c r="G90" t="s">
        <v>264</v>
      </c>
      <c r="H90">
        <v>101</v>
      </c>
      <c r="I90" s="38">
        <v>1</v>
      </c>
      <c r="J90" t="s">
        <v>308</v>
      </c>
      <c r="K90">
        <v>2520</v>
      </c>
      <c r="L90" t="s">
        <v>357</v>
      </c>
      <c r="M90">
        <v>2000</v>
      </c>
      <c r="N90" t="s">
        <v>113</v>
      </c>
      <c r="O90">
        <v>13</v>
      </c>
      <c r="P90" t="s">
        <v>353</v>
      </c>
      <c r="Q90">
        <v>263</v>
      </c>
      <c r="R90" t="s">
        <v>354</v>
      </c>
      <c r="S90">
        <v>121</v>
      </c>
      <c r="T90" t="s">
        <v>312</v>
      </c>
      <c r="U90">
        <v>1</v>
      </c>
      <c r="V90" t="s">
        <v>313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269.62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7">
        <f t="shared" si="2"/>
        <v>269.62</v>
      </c>
      <c r="AK90" s="4">
        <f t="shared" si="3"/>
        <v>0</v>
      </c>
    </row>
    <row r="91" spans="1:37">
      <c r="A91">
        <v>111</v>
      </c>
      <c r="B91" t="s">
        <v>84</v>
      </c>
      <c r="C91">
        <v>141</v>
      </c>
      <c r="D91" t="s">
        <v>260</v>
      </c>
      <c r="E91">
        <v>254</v>
      </c>
      <c r="F91">
        <v>512530002</v>
      </c>
      <c r="G91" t="s">
        <v>255</v>
      </c>
      <c r="H91">
        <v>101</v>
      </c>
      <c r="I91" s="38">
        <v>1</v>
      </c>
      <c r="J91" t="s">
        <v>308</v>
      </c>
      <c r="K91">
        <v>2530</v>
      </c>
      <c r="L91" t="s">
        <v>346</v>
      </c>
      <c r="M91">
        <v>2000</v>
      </c>
      <c r="N91" t="s">
        <v>113</v>
      </c>
      <c r="O91">
        <v>13</v>
      </c>
      <c r="P91" t="s">
        <v>353</v>
      </c>
      <c r="Q91">
        <v>263</v>
      </c>
      <c r="R91" t="s">
        <v>354</v>
      </c>
      <c r="S91">
        <v>121</v>
      </c>
      <c r="T91" t="s">
        <v>312</v>
      </c>
      <c r="U91">
        <v>1</v>
      </c>
      <c r="V91" t="s">
        <v>313</v>
      </c>
      <c r="W91" s="4">
        <v>0</v>
      </c>
      <c r="X91" s="4">
        <v>179.59</v>
      </c>
      <c r="Y91" s="4">
        <v>0</v>
      </c>
      <c r="Z91" s="4">
        <v>0</v>
      </c>
      <c r="AA91" s="4">
        <v>439.8</v>
      </c>
      <c r="AB91" s="4">
        <v>0</v>
      </c>
      <c r="AC91" s="4">
        <v>683.33</v>
      </c>
      <c r="AD91" s="4">
        <v>239.92</v>
      </c>
      <c r="AE91" s="4">
        <v>73</v>
      </c>
      <c r="AF91" s="4">
        <v>164.94</v>
      </c>
      <c r="AG91" s="4">
        <v>230</v>
      </c>
      <c r="AH91" s="4">
        <v>700.57</v>
      </c>
      <c r="AI91" s="7">
        <f t="shared" si="2"/>
        <v>2711.15</v>
      </c>
      <c r="AK91" s="4">
        <f t="shared" si="3"/>
        <v>0</v>
      </c>
    </row>
    <row r="92" spans="1:37">
      <c r="A92">
        <v>111</v>
      </c>
      <c r="B92" t="s">
        <v>84</v>
      </c>
      <c r="C92">
        <v>141</v>
      </c>
      <c r="D92" t="s">
        <v>260</v>
      </c>
      <c r="E92">
        <v>256</v>
      </c>
      <c r="F92">
        <v>512540001</v>
      </c>
      <c r="G92" t="s">
        <v>256</v>
      </c>
      <c r="H92">
        <v>101</v>
      </c>
      <c r="I92" s="38">
        <v>1</v>
      </c>
      <c r="J92" t="s">
        <v>308</v>
      </c>
      <c r="K92">
        <v>2540</v>
      </c>
      <c r="L92" t="s">
        <v>347</v>
      </c>
      <c r="M92">
        <v>2000</v>
      </c>
      <c r="N92" t="s">
        <v>113</v>
      </c>
      <c r="O92">
        <v>13</v>
      </c>
      <c r="P92" t="s">
        <v>353</v>
      </c>
      <c r="Q92">
        <v>263</v>
      </c>
      <c r="R92" t="s">
        <v>354</v>
      </c>
      <c r="S92">
        <v>121</v>
      </c>
      <c r="T92" t="s">
        <v>312</v>
      </c>
      <c r="U92">
        <v>1</v>
      </c>
      <c r="V92" t="s">
        <v>313</v>
      </c>
      <c r="W92" s="4">
        <v>0</v>
      </c>
      <c r="X92" s="4">
        <v>0</v>
      </c>
      <c r="Y92" s="4">
        <v>3226.12</v>
      </c>
      <c r="Z92" s="4">
        <v>0</v>
      </c>
      <c r="AA92" s="4">
        <v>0</v>
      </c>
      <c r="AB92" s="4">
        <v>4203.88</v>
      </c>
      <c r="AC92" s="4">
        <v>0</v>
      </c>
      <c r="AD92" s="4">
        <v>2488.63</v>
      </c>
      <c r="AE92" s="4">
        <v>0</v>
      </c>
      <c r="AF92" s="4">
        <v>0</v>
      </c>
      <c r="AG92" s="4">
        <v>0</v>
      </c>
      <c r="AH92" s="4">
        <v>3276.17</v>
      </c>
      <c r="AI92" s="7">
        <f t="shared" si="2"/>
        <v>13194.800000000001</v>
      </c>
      <c r="AK92" s="4">
        <f t="shared" si="3"/>
        <v>0</v>
      </c>
    </row>
    <row r="93" spans="1:37">
      <c r="A93">
        <v>111</v>
      </c>
      <c r="B93" t="s">
        <v>84</v>
      </c>
      <c r="C93">
        <v>141</v>
      </c>
      <c r="D93" t="s">
        <v>260</v>
      </c>
      <c r="E93">
        <v>260</v>
      </c>
      <c r="F93">
        <v>512610001</v>
      </c>
      <c r="G93" t="s">
        <v>116</v>
      </c>
      <c r="H93">
        <v>101</v>
      </c>
      <c r="I93" s="38">
        <v>1</v>
      </c>
      <c r="J93" t="s">
        <v>308</v>
      </c>
      <c r="K93">
        <v>2610</v>
      </c>
      <c r="L93" t="s">
        <v>326</v>
      </c>
      <c r="M93">
        <v>2000</v>
      </c>
      <c r="N93" t="s">
        <v>113</v>
      </c>
      <c r="O93">
        <v>13</v>
      </c>
      <c r="P93" t="s">
        <v>353</v>
      </c>
      <c r="Q93">
        <v>263</v>
      </c>
      <c r="R93" t="s">
        <v>354</v>
      </c>
      <c r="S93">
        <v>121</v>
      </c>
      <c r="T93" t="s">
        <v>312</v>
      </c>
      <c r="U93">
        <v>1</v>
      </c>
      <c r="V93" t="s">
        <v>313</v>
      </c>
      <c r="W93" s="4">
        <v>12442.6</v>
      </c>
      <c r="X93" s="4">
        <v>45183.98</v>
      </c>
      <c r="Y93" s="4">
        <v>16913.16</v>
      </c>
      <c r="Z93" s="4">
        <v>56919.3</v>
      </c>
      <c r="AA93" s="4">
        <v>44468.99</v>
      </c>
      <c r="AB93" s="4">
        <v>37316.36</v>
      </c>
      <c r="AC93" s="4">
        <v>23751.55</v>
      </c>
      <c r="AD93" s="4">
        <v>35280.33</v>
      </c>
      <c r="AE93" s="4">
        <v>37372.47</v>
      </c>
      <c r="AF93" s="4">
        <v>57315.06</v>
      </c>
      <c r="AG93" s="4">
        <v>15776.38</v>
      </c>
      <c r="AH93" s="4">
        <v>30126.15</v>
      </c>
      <c r="AI93" s="7">
        <f t="shared" si="2"/>
        <v>412866.33</v>
      </c>
      <c r="AK93" s="4">
        <f t="shared" si="3"/>
        <v>0</v>
      </c>
    </row>
    <row r="94" spans="1:37">
      <c r="A94">
        <v>111</v>
      </c>
      <c r="B94" t="s">
        <v>84</v>
      </c>
      <c r="C94">
        <v>141</v>
      </c>
      <c r="D94" t="s">
        <v>260</v>
      </c>
      <c r="E94">
        <v>263</v>
      </c>
      <c r="F94">
        <v>512610002</v>
      </c>
      <c r="G94" t="s">
        <v>156</v>
      </c>
      <c r="H94">
        <v>101</v>
      </c>
      <c r="I94" s="38">
        <v>1</v>
      </c>
      <c r="J94" t="s">
        <v>308</v>
      </c>
      <c r="K94">
        <v>2610</v>
      </c>
      <c r="L94" t="s">
        <v>326</v>
      </c>
      <c r="M94">
        <v>2000</v>
      </c>
      <c r="N94" t="s">
        <v>113</v>
      </c>
      <c r="O94">
        <v>13</v>
      </c>
      <c r="P94" t="s">
        <v>353</v>
      </c>
      <c r="Q94">
        <v>263</v>
      </c>
      <c r="R94" t="s">
        <v>354</v>
      </c>
      <c r="S94">
        <v>121</v>
      </c>
      <c r="T94" t="s">
        <v>312</v>
      </c>
      <c r="U94">
        <v>1</v>
      </c>
      <c r="V94" t="s">
        <v>313</v>
      </c>
      <c r="W94" s="4">
        <v>1757.4</v>
      </c>
      <c r="X94" s="4">
        <v>14646.46</v>
      </c>
      <c r="Y94" s="4">
        <v>6704.4</v>
      </c>
      <c r="Z94" s="4">
        <v>11912.85</v>
      </c>
      <c r="AA94" s="4">
        <v>17353.29</v>
      </c>
      <c r="AB94" s="4">
        <v>19113.04</v>
      </c>
      <c r="AC94" s="4">
        <v>15342.29</v>
      </c>
      <c r="AD94" s="4">
        <v>18924.03</v>
      </c>
      <c r="AE94" s="4">
        <v>26947.56</v>
      </c>
      <c r="AF94" s="4">
        <v>29659.200000000001</v>
      </c>
      <c r="AG94" s="4">
        <v>16296</v>
      </c>
      <c r="AH94" s="4">
        <v>20773.080000000002</v>
      </c>
      <c r="AI94" s="7">
        <f t="shared" si="2"/>
        <v>199429.60000000003</v>
      </c>
      <c r="AK94" s="4">
        <f t="shared" si="3"/>
        <v>0</v>
      </c>
    </row>
    <row r="95" spans="1:37">
      <c r="A95">
        <v>111</v>
      </c>
      <c r="B95" t="s">
        <v>84</v>
      </c>
      <c r="C95">
        <v>141</v>
      </c>
      <c r="D95" t="s">
        <v>260</v>
      </c>
      <c r="E95">
        <v>266</v>
      </c>
      <c r="F95">
        <v>512610003</v>
      </c>
      <c r="G95" t="s">
        <v>182</v>
      </c>
      <c r="H95">
        <v>101</v>
      </c>
      <c r="I95" s="38">
        <v>1</v>
      </c>
      <c r="J95" t="s">
        <v>308</v>
      </c>
      <c r="K95">
        <v>2610</v>
      </c>
      <c r="L95" t="s">
        <v>326</v>
      </c>
      <c r="M95">
        <v>2000</v>
      </c>
      <c r="N95" t="s">
        <v>113</v>
      </c>
      <c r="O95">
        <v>13</v>
      </c>
      <c r="P95" t="s">
        <v>353</v>
      </c>
      <c r="Q95">
        <v>263</v>
      </c>
      <c r="R95" t="s">
        <v>354</v>
      </c>
      <c r="S95">
        <v>121</v>
      </c>
      <c r="T95" t="s">
        <v>312</v>
      </c>
      <c r="U95">
        <v>1</v>
      </c>
      <c r="V95" t="s">
        <v>313</v>
      </c>
      <c r="W95" s="4">
        <v>1852.65</v>
      </c>
      <c r="X95" s="4">
        <v>2285.27</v>
      </c>
      <c r="Y95" s="4">
        <v>3332.87</v>
      </c>
      <c r="Z95" s="4">
        <v>3232.8</v>
      </c>
      <c r="AA95" s="4">
        <v>16077.22</v>
      </c>
      <c r="AB95" s="4">
        <v>14101.12</v>
      </c>
      <c r="AC95" s="4">
        <v>10482.33</v>
      </c>
      <c r="AD95" s="4">
        <v>13074.2</v>
      </c>
      <c r="AE95" s="4">
        <v>9191.6</v>
      </c>
      <c r="AF95" s="4">
        <v>3972.95</v>
      </c>
      <c r="AG95" s="4">
        <v>0</v>
      </c>
      <c r="AH95" s="4">
        <v>4519.47</v>
      </c>
      <c r="AI95" s="7">
        <f t="shared" si="2"/>
        <v>82122.48000000001</v>
      </c>
      <c r="AK95" s="4">
        <f t="shared" si="3"/>
        <v>0</v>
      </c>
    </row>
    <row r="96" spans="1:37">
      <c r="A96">
        <v>111</v>
      </c>
      <c r="B96" t="s">
        <v>84</v>
      </c>
      <c r="C96">
        <v>141</v>
      </c>
      <c r="D96" t="s">
        <v>260</v>
      </c>
      <c r="E96">
        <v>269</v>
      </c>
      <c r="F96">
        <v>512610004</v>
      </c>
      <c r="G96" t="s">
        <v>183</v>
      </c>
      <c r="H96">
        <v>101</v>
      </c>
      <c r="I96" s="38">
        <v>1</v>
      </c>
      <c r="J96" t="s">
        <v>308</v>
      </c>
      <c r="K96">
        <v>2610</v>
      </c>
      <c r="L96" t="s">
        <v>326</v>
      </c>
      <c r="M96">
        <v>2000</v>
      </c>
      <c r="N96" t="s">
        <v>113</v>
      </c>
      <c r="O96">
        <v>13</v>
      </c>
      <c r="P96" t="s">
        <v>353</v>
      </c>
      <c r="Q96">
        <v>263</v>
      </c>
      <c r="R96" t="s">
        <v>354</v>
      </c>
      <c r="S96">
        <v>121</v>
      </c>
      <c r="T96" t="s">
        <v>312</v>
      </c>
      <c r="U96">
        <v>1</v>
      </c>
      <c r="V96" t="s">
        <v>313</v>
      </c>
      <c r="W96" s="4">
        <v>0</v>
      </c>
      <c r="X96" s="4">
        <v>1354.37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7">
        <f t="shared" si="2"/>
        <v>1354.37</v>
      </c>
      <c r="AK96" s="4">
        <f t="shared" si="3"/>
        <v>0</v>
      </c>
    </row>
    <row r="97" spans="1:37">
      <c r="A97">
        <v>111</v>
      </c>
      <c r="B97" t="s">
        <v>84</v>
      </c>
      <c r="C97">
        <v>141</v>
      </c>
      <c r="D97" t="s">
        <v>260</v>
      </c>
      <c r="E97">
        <v>286</v>
      </c>
      <c r="F97">
        <v>512910001</v>
      </c>
      <c r="G97" t="s">
        <v>185</v>
      </c>
      <c r="H97">
        <v>101</v>
      </c>
      <c r="I97" s="38">
        <v>1</v>
      </c>
      <c r="J97" t="s">
        <v>308</v>
      </c>
      <c r="K97">
        <v>2910</v>
      </c>
      <c r="L97" t="s">
        <v>358</v>
      </c>
      <c r="M97">
        <v>2000</v>
      </c>
      <c r="N97" t="s">
        <v>113</v>
      </c>
      <c r="O97">
        <v>13</v>
      </c>
      <c r="P97" t="s">
        <v>353</v>
      </c>
      <c r="Q97">
        <v>263</v>
      </c>
      <c r="R97" t="s">
        <v>354</v>
      </c>
      <c r="S97">
        <v>121</v>
      </c>
      <c r="T97" t="s">
        <v>312</v>
      </c>
      <c r="U97">
        <v>1</v>
      </c>
      <c r="V97" t="s">
        <v>313</v>
      </c>
      <c r="W97" s="4">
        <v>0</v>
      </c>
      <c r="X97" s="4">
        <v>0</v>
      </c>
      <c r="Y97" s="4">
        <v>0</v>
      </c>
      <c r="Z97" s="4">
        <v>422.63</v>
      </c>
      <c r="AA97" s="4">
        <v>0</v>
      </c>
      <c r="AB97" s="4">
        <v>2399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7">
        <f t="shared" si="2"/>
        <v>2821.63</v>
      </c>
      <c r="AK97" s="4">
        <f t="shared" si="3"/>
        <v>0</v>
      </c>
    </row>
    <row r="98" spans="1:37">
      <c r="A98">
        <v>111</v>
      </c>
      <c r="B98" t="s">
        <v>84</v>
      </c>
      <c r="C98">
        <v>141</v>
      </c>
      <c r="D98" t="s">
        <v>260</v>
      </c>
      <c r="E98">
        <v>290</v>
      </c>
      <c r="F98">
        <v>512930001</v>
      </c>
      <c r="G98" t="s">
        <v>157</v>
      </c>
      <c r="H98">
        <v>101</v>
      </c>
      <c r="I98" s="38">
        <v>1</v>
      </c>
      <c r="J98" t="s">
        <v>308</v>
      </c>
      <c r="K98">
        <v>2930</v>
      </c>
      <c r="L98" t="s">
        <v>359</v>
      </c>
      <c r="M98">
        <v>2000</v>
      </c>
      <c r="N98" t="s">
        <v>113</v>
      </c>
      <c r="O98">
        <v>13</v>
      </c>
      <c r="P98" t="s">
        <v>353</v>
      </c>
      <c r="Q98">
        <v>263</v>
      </c>
      <c r="R98" t="s">
        <v>354</v>
      </c>
      <c r="S98">
        <v>121</v>
      </c>
      <c r="T98" t="s">
        <v>312</v>
      </c>
      <c r="U98">
        <v>1</v>
      </c>
      <c r="V98" t="s">
        <v>313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7368</v>
      </c>
      <c r="AC98" s="4">
        <v>0</v>
      </c>
      <c r="AD98" s="4">
        <v>0</v>
      </c>
      <c r="AE98" s="4">
        <v>5000</v>
      </c>
      <c r="AF98" s="4">
        <v>0</v>
      </c>
      <c r="AG98" s="4">
        <v>0</v>
      </c>
      <c r="AH98" s="4">
        <v>10147.18</v>
      </c>
      <c r="AI98" s="7">
        <f t="shared" si="2"/>
        <v>22515.18</v>
      </c>
      <c r="AK98" s="4">
        <f t="shared" si="3"/>
        <v>0</v>
      </c>
    </row>
    <row r="99" spans="1:37">
      <c r="A99">
        <v>111</v>
      </c>
      <c r="B99" t="s">
        <v>84</v>
      </c>
      <c r="C99">
        <v>141</v>
      </c>
      <c r="D99" t="s">
        <v>260</v>
      </c>
      <c r="E99">
        <v>292</v>
      </c>
      <c r="F99">
        <v>512940001</v>
      </c>
      <c r="G99" t="s">
        <v>129</v>
      </c>
      <c r="H99">
        <v>101</v>
      </c>
      <c r="I99" s="38">
        <v>1</v>
      </c>
      <c r="J99" t="s">
        <v>308</v>
      </c>
      <c r="K99">
        <v>2940</v>
      </c>
      <c r="L99" t="s">
        <v>328</v>
      </c>
      <c r="M99">
        <v>2000</v>
      </c>
      <c r="N99" t="s">
        <v>113</v>
      </c>
      <c r="O99">
        <v>13</v>
      </c>
      <c r="P99" t="s">
        <v>353</v>
      </c>
      <c r="Q99">
        <v>263</v>
      </c>
      <c r="R99" t="s">
        <v>354</v>
      </c>
      <c r="S99">
        <v>121</v>
      </c>
      <c r="T99" t="s">
        <v>312</v>
      </c>
      <c r="U99">
        <v>1</v>
      </c>
      <c r="V99" t="s">
        <v>313</v>
      </c>
      <c r="W99" s="4">
        <v>3854.24</v>
      </c>
      <c r="X99" s="4">
        <v>0</v>
      </c>
      <c r="Y99" s="4">
        <v>1050.96</v>
      </c>
      <c r="Z99" s="4">
        <v>0</v>
      </c>
      <c r="AA99" s="4">
        <v>0</v>
      </c>
      <c r="AB99" s="4">
        <v>0</v>
      </c>
      <c r="AC99" s="4">
        <v>0</v>
      </c>
      <c r="AD99" s="4">
        <v>10999.99</v>
      </c>
      <c r="AE99" s="4">
        <v>0</v>
      </c>
      <c r="AF99" s="4">
        <v>0</v>
      </c>
      <c r="AG99" s="4">
        <v>0</v>
      </c>
      <c r="AH99" s="4">
        <v>1573.2</v>
      </c>
      <c r="AI99" s="7">
        <f t="shared" si="2"/>
        <v>17478.39</v>
      </c>
      <c r="AK99" s="4">
        <f t="shared" si="3"/>
        <v>0</v>
      </c>
    </row>
    <row r="100" spans="1:37">
      <c r="A100">
        <v>111</v>
      </c>
      <c r="B100" t="s">
        <v>84</v>
      </c>
      <c r="C100">
        <v>141</v>
      </c>
      <c r="D100" t="s">
        <v>260</v>
      </c>
      <c r="E100">
        <v>298</v>
      </c>
      <c r="F100">
        <v>512960001</v>
      </c>
      <c r="G100" t="s">
        <v>153</v>
      </c>
      <c r="H100">
        <v>101</v>
      </c>
      <c r="I100" s="38">
        <v>1</v>
      </c>
      <c r="J100" t="s">
        <v>308</v>
      </c>
      <c r="K100">
        <v>2960</v>
      </c>
      <c r="L100" t="s">
        <v>329</v>
      </c>
      <c r="M100">
        <v>2000</v>
      </c>
      <c r="N100" t="s">
        <v>113</v>
      </c>
      <c r="O100">
        <v>13</v>
      </c>
      <c r="P100" t="s">
        <v>353</v>
      </c>
      <c r="Q100">
        <v>263</v>
      </c>
      <c r="R100" t="s">
        <v>354</v>
      </c>
      <c r="S100">
        <v>121</v>
      </c>
      <c r="T100" t="s">
        <v>312</v>
      </c>
      <c r="U100">
        <v>1</v>
      </c>
      <c r="V100" t="s">
        <v>313</v>
      </c>
      <c r="W100" s="4">
        <v>0</v>
      </c>
      <c r="X100" s="4">
        <v>0</v>
      </c>
      <c r="Y100" s="4">
        <v>471.46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1240.01</v>
      </c>
      <c r="AI100" s="7">
        <f t="shared" si="2"/>
        <v>1711.47</v>
      </c>
      <c r="AK100" s="4">
        <f t="shared" si="3"/>
        <v>0</v>
      </c>
    </row>
    <row r="101" spans="1:37">
      <c r="A101">
        <v>111</v>
      </c>
      <c r="B101" t="s">
        <v>84</v>
      </c>
      <c r="C101">
        <v>141</v>
      </c>
      <c r="D101" t="s">
        <v>260</v>
      </c>
      <c r="E101">
        <v>300</v>
      </c>
      <c r="F101">
        <v>512960002</v>
      </c>
      <c r="G101" t="s">
        <v>172</v>
      </c>
      <c r="H101">
        <v>101</v>
      </c>
      <c r="I101" s="38">
        <v>1</v>
      </c>
      <c r="J101" t="s">
        <v>308</v>
      </c>
      <c r="K101">
        <v>2960</v>
      </c>
      <c r="L101" t="s">
        <v>329</v>
      </c>
      <c r="M101">
        <v>2000</v>
      </c>
      <c r="N101" t="s">
        <v>113</v>
      </c>
      <c r="O101">
        <v>13</v>
      </c>
      <c r="P101" t="s">
        <v>353</v>
      </c>
      <c r="Q101">
        <v>263</v>
      </c>
      <c r="R101" t="s">
        <v>354</v>
      </c>
      <c r="S101">
        <v>121</v>
      </c>
      <c r="T101" t="s">
        <v>312</v>
      </c>
      <c r="U101">
        <v>1</v>
      </c>
      <c r="V101" t="s">
        <v>313</v>
      </c>
      <c r="W101" s="4">
        <v>0</v>
      </c>
      <c r="X101" s="4">
        <v>0</v>
      </c>
      <c r="Y101" s="4">
        <v>0</v>
      </c>
      <c r="Z101" s="4">
        <v>6136.4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5600</v>
      </c>
      <c r="AI101" s="7">
        <f t="shared" si="2"/>
        <v>11736.4</v>
      </c>
      <c r="AK101" s="4">
        <f t="shared" si="3"/>
        <v>0</v>
      </c>
    </row>
    <row r="102" spans="1:37">
      <c r="A102">
        <v>111</v>
      </c>
      <c r="B102" t="s">
        <v>84</v>
      </c>
      <c r="C102">
        <v>141</v>
      </c>
      <c r="D102" t="s">
        <v>260</v>
      </c>
      <c r="E102">
        <v>306</v>
      </c>
      <c r="F102">
        <v>512990001</v>
      </c>
      <c r="G102" t="s">
        <v>117</v>
      </c>
      <c r="H102">
        <v>101</v>
      </c>
      <c r="I102" s="38">
        <v>1</v>
      </c>
      <c r="J102" t="s">
        <v>308</v>
      </c>
      <c r="K102">
        <v>2990</v>
      </c>
      <c r="L102" t="s">
        <v>330</v>
      </c>
      <c r="M102">
        <v>2000</v>
      </c>
      <c r="N102" t="s">
        <v>113</v>
      </c>
      <c r="O102">
        <v>13</v>
      </c>
      <c r="P102" t="s">
        <v>353</v>
      </c>
      <c r="Q102">
        <v>263</v>
      </c>
      <c r="R102" t="s">
        <v>354</v>
      </c>
      <c r="S102">
        <v>121</v>
      </c>
      <c r="T102" t="s">
        <v>312</v>
      </c>
      <c r="U102">
        <v>1</v>
      </c>
      <c r="V102" t="s">
        <v>313</v>
      </c>
      <c r="W102" s="4">
        <v>4648.3500000000004</v>
      </c>
      <c r="X102" s="4">
        <v>6390.23</v>
      </c>
      <c r="Y102" s="4">
        <v>1237.5999999999999</v>
      </c>
      <c r="Z102" s="4">
        <v>412.17</v>
      </c>
      <c r="AA102" s="4">
        <v>2890.95</v>
      </c>
      <c r="AB102" s="4">
        <v>0</v>
      </c>
      <c r="AC102" s="4">
        <v>7962.53</v>
      </c>
      <c r="AD102" s="4">
        <v>4700.67</v>
      </c>
      <c r="AE102" s="4">
        <v>5715.99</v>
      </c>
      <c r="AF102" s="4">
        <v>13705.82</v>
      </c>
      <c r="AG102" s="4">
        <v>89.45</v>
      </c>
      <c r="AH102" s="4">
        <v>8402.68</v>
      </c>
      <c r="AI102" s="7">
        <f t="shared" si="2"/>
        <v>56156.439999999995</v>
      </c>
      <c r="AK102" s="4">
        <f t="shared" si="3"/>
        <v>0</v>
      </c>
    </row>
    <row r="103" spans="1:37">
      <c r="A103">
        <v>111</v>
      </c>
      <c r="B103" t="s">
        <v>84</v>
      </c>
      <c r="C103">
        <v>141</v>
      </c>
      <c r="D103" t="s">
        <v>260</v>
      </c>
      <c r="E103">
        <v>311</v>
      </c>
      <c r="F103">
        <v>513110001</v>
      </c>
      <c r="G103" t="s">
        <v>130</v>
      </c>
      <c r="H103">
        <v>101</v>
      </c>
      <c r="I103" s="38">
        <v>1</v>
      </c>
      <c r="J103" t="s">
        <v>308</v>
      </c>
      <c r="K103">
        <v>3110</v>
      </c>
      <c r="L103" t="s">
        <v>331</v>
      </c>
      <c r="M103">
        <v>3000</v>
      </c>
      <c r="N103" t="s">
        <v>118</v>
      </c>
      <c r="O103">
        <v>13</v>
      </c>
      <c r="P103" t="s">
        <v>353</v>
      </c>
      <c r="Q103">
        <v>263</v>
      </c>
      <c r="R103" t="s">
        <v>354</v>
      </c>
      <c r="S103">
        <v>121</v>
      </c>
      <c r="T103" t="s">
        <v>312</v>
      </c>
      <c r="U103">
        <v>1</v>
      </c>
      <c r="V103" t="s">
        <v>313</v>
      </c>
      <c r="W103" s="4">
        <v>2208</v>
      </c>
      <c r="X103" s="4">
        <v>0</v>
      </c>
      <c r="Y103" s="4">
        <v>3329</v>
      </c>
      <c r="Z103" s="4">
        <v>2221</v>
      </c>
      <c r="AA103" s="4">
        <v>3059</v>
      </c>
      <c r="AB103" s="4">
        <v>1502</v>
      </c>
      <c r="AC103" s="4">
        <v>0</v>
      </c>
      <c r="AD103" s="4">
        <v>6731</v>
      </c>
      <c r="AE103" s="4">
        <v>13535</v>
      </c>
      <c r="AF103" s="4">
        <v>4723</v>
      </c>
      <c r="AG103" s="4">
        <v>8752</v>
      </c>
      <c r="AH103" s="4">
        <v>0</v>
      </c>
      <c r="AI103" s="7">
        <f t="shared" si="2"/>
        <v>46060</v>
      </c>
      <c r="AK103" s="4">
        <f t="shared" si="3"/>
        <v>0</v>
      </c>
    </row>
    <row r="104" spans="1:37">
      <c r="A104">
        <v>111</v>
      </c>
      <c r="B104" t="s">
        <v>84</v>
      </c>
      <c r="C104">
        <v>141</v>
      </c>
      <c r="D104" t="s">
        <v>260</v>
      </c>
      <c r="E104">
        <v>317</v>
      </c>
      <c r="F104">
        <v>513130001</v>
      </c>
      <c r="G104" t="s">
        <v>131</v>
      </c>
      <c r="H104">
        <v>101</v>
      </c>
      <c r="I104" s="38">
        <v>1</v>
      </c>
      <c r="J104" t="s">
        <v>308</v>
      </c>
      <c r="K104">
        <v>3130</v>
      </c>
      <c r="L104" t="s">
        <v>360</v>
      </c>
      <c r="M104">
        <v>3000</v>
      </c>
      <c r="N104" t="s">
        <v>118</v>
      </c>
      <c r="O104">
        <v>13</v>
      </c>
      <c r="P104" t="s">
        <v>353</v>
      </c>
      <c r="Q104">
        <v>263</v>
      </c>
      <c r="R104" t="s">
        <v>354</v>
      </c>
      <c r="S104">
        <v>121</v>
      </c>
      <c r="T104" t="s">
        <v>312</v>
      </c>
      <c r="U104">
        <v>1</v>
      </c>
      <c r="V104" t="s">
        <v>313</v>
      </c>
      <c r="W104" s="4">
        <v>1443</v>
      </c>
      <c r="X104" s="4">
        <v>702</v>
      </c>
      <c r="Y104" s="4">
        <v>372</v>
      </c>
      <c r="Z104" s="4">
        <v>414</v>
      </c>
      <c r="AA104" s="4">
        <v>350</v>
      </c>
      <c r="AB104" s="4">
        <v>1823</v>
      </c>
      <c r="AC104" s="4">
        <v>763</v>
      </c>
      <c r="AD104" s="4">
        <v>775</v>
      </c>
      <c r="AE104" s="4">
        <v>481</v>
      </c>
      <c r="AF104" s="4">
        <v>1080</v>
      </c>
      <c r="AG104" s="4">
        <v>707</v>
      </c>
      <c r="AH104" s="4">
        <v>373</v>
      </c>
      <c r="AI104" s="7">
        <f t="shared" si="2"/>
        <v>9283</v>
      </c>
      <c r="AK104" s="4">
        <f t="shared" si="3"/>
        <v>0</v>
      </c>
    </row>
    <row r="105" spans="1:37">
      <c r="A105">
        <v>111</v>
      </c>
      <c r="B105" t="s">
        <v>84</v>
      </c>
      <c r="C105">
        <v>141</v>
      </c>
      <c r="D105" t="s">
        <v>260</v>
      </c>
      <c r="E105">
        <v>318</v>
      </c>
      <c r="F105">
        <v>513140001</v>
      </c>
      <c r="G105" t="s">
        <v>132</v>
      </c>
      <c r="H105">
        <v>101</v>
      </c>
      <c r="I105" s="38">
        <v>1</v>
      </c>
      <c r="J105" t="s">
        <v>308</v>
      </c>
      <c r="K105">
        <v>3140</v>
      </c>
      <c r="L105" t="s">
        <v>361</v>
      </c>
      <c r="M105">
        <v>3000</v>
      </c>
      <c r="N105" t="s">
        <v>118</v>
      </c>
      <c r="O105">
        <v>13</v>
      </c>
      <c r="P105" t="s">
        <v>353</v>
      </c>
      <c r="Q105">
        <v>263</v>
      </c>
      <c r="R105" t="s">
        <v>354</v>
      </c>
      <c r="S105">
        <v>121</v>
      </c>
      <c r="T105" t="s">
        <v>312</v>
      </c>
      <c r="U105">
        <v>1</v>
      </c>
      <c r="V105" t="s">
        <v>313</v>
      </c>
      <c r="W105" s="4">
        <v>549</v>
      </c>
      <c r="X105" s="4">
        <v>0</v>
      </c>
      <c r="Y105" s="4">
        <v>549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7">
        <f t="shared" si="2"/>
        <v>1098</v>
      </c>
      <c r="AK105" s="4">
        <f t="shared" si="3"/>
        <v>0</v>
      </c>
    </row>
    <row r="106" spans="1:37">
      <c r="A106">
        <v>111</v>
      </c>
      <c r="B106" t="s">
        <v>84</v>
      </c>
      <c r="C106">
        <v>141</v>
      </c>
      <c r="D106" t="s">
        <v>260</v>
      </c>
      <c r="E106">
        <v>324</v>
      </c>
      <c r="F106">
        <v>513220001</v>
      </c>
      <c r="G106" t="s">
        <v>227</v>
      </c>
      <c r="H106">
        <v>101</v>
      </c>
      <c r="I106" s="38">
        <v>1</v>
      </c>
      <c r="J106" t="s">
        <v>308</v>
      </c>
      <c r="K106">
        <v>3220</v>
      </c>
      <c r="L106" t="s">
        <v>362</v>
      </c>
      <c r="M106">
        <v>3000</v>
      </c>
      <c r="N106" t="s">
        <v>118</v>
      </c>
      <c r="O106">
        <v>13</v>
      </c>
      <c r="P106" t="s">
        <v>353</v>
      </c>
      <c r="Q106">
        <v>263</v>
      </c>
      <c r="R106" t="s">
        <v>354</v>
      </c>
      <c r="S106">
        <v>121</v>
      </c>
      <c r="T106" t="s">
        <v>312</v>
      </c>
      <c r="U106">
        <v>1</v>
      </c>
      <c r="V106" t="s">
        <v>313</v>
      </c>
      <c r="W106" s="4">
        <v>44984.74</v>
      </c>
      <c r="X106" s="4">
        <v>21784.74</v>
      </c>
      <c r="Y106" s="4">
        <v>21784.74</v>
      </c>
      <c r="Z106" s="4">
        <v>21784.74</v>
      </c>
      <c r="AA106" s="4">
        <v>21784.74</v>
      </c>
      <c r="AB106" s="4">
        <v>21784.74</v>
      </c>
      <c r="AC106" s="4">
        <v>21784.74</v>
      </c>
      <c r="AD106" s="4">
        <v>21784.74</v>
      </c>
      <c r="AE106" s="4">
        <v>21784.74</v>
      </c>
      <c r="AF106" s="4">
        <v>21784.74</v>
      </c>
      <c r="AG106" s="4">
        <v>21784.74</v>
      </c>
      <c r="AH106" s="4">
        <v>21784.74</v>
      </c>
      <c r="AI106" s="7">
        <f t="shared" si="2"/>
        <v>284616.87999999995</v>
      </c>
      <c r="AK106" s="4">
        <f t="shared" si="3"/>
        <v>0</v>
      </c>
    </row>
    <row r="107" spans="1:37">
      <c r="A107">
        <v>111</v>
      </c>
      <c r="B107" t="s">
        <v>84</v>
      </c>
      <c r="C107">
        <v>141</v>
      </c>
      <c r="D107" t="s">
        <v>260</v>
      </c>
      <c r="E107">
        <v>325</v>
      </c>
      <c r="F107">
        <v>513220002</v>
      </c>
      <c r="G107" t="s">
        <v>209</v>
      </c>
      <c r="H107">
        <v>101</v>
      </c>
      <c r="I107" s="38">
        <v>1</v>
      </c>
      <c r="J107" t="s">
        <v>308</v>
      </c>
      <c r="K107">
        <v>3220</v>
      </c>
      <c r="L107" t="s">
        <v>362</v>
      </c>
      <c r="M107">
        <v>3000</v>
      </c>
      <c r="N107" t="s">
        <v>118</v>
      </c>
      <c r="O107">
        <v>13</v>
      </c>
      <c r="P107" t="s">
        <v>353</v>
      </c>
      <c r="Q107">
        <v>263</v>
      </c>
      <c r="R107" t="s">
        <v>354</v>
      </c>
      <c r="S107">
        <v>121</v>
      </c>
      <c r="T107" t="s">
        <v>312</v>
      </c>
      <c r="U107">
        <v>1</v>
      </c>
      <c r="V107" t="s">
        <v>313</v>
      </c>
      <c r="W107" s="4">
        <v>0</v>
      </c>
      <c r="X107" s="4">
        <v>0</v>
      </c>
      <c r="Y107" s="4">
        <v>3000</v>
      </c>
      <c r="Z107" s="4">
        <v>0</v>
      </c>
      <c r="AA107" s="4">
        <v>0</v>
      </c>
      <c r="AB107" s="4">
        <v>7500</v>
      </c>
      <c r="AC107" s="4">
        <v>0</v>
      </c>
      <c r="AD107" s="4">
        <v>0</v>
      </c>
      <c r="AE107" s="4">
        <v>9000</v>
      </c>
      <c r="AF107" s="4">
        <v>0</v>
      </c>
      <c r="AG107" s="4">
        <v>0</v>
      </c>
      <c r="AH107" s="4">
        <v>1500</v>
      </c>
      <c r="AI107" s="7">
        <f t="shared" si="2"/>
        <v>21000</v>
      </c>
      <c r="AK107" s="4">
        <f t="shared" si="3"/>
        <v>0</v>
      </c>
    </row>
    <row r="108" spans="1:37">
      <c r="A108">
        <v>111</v>
      </c>
      <c r="B108" t="s">
        <v>84</v>
      </c>
      <c r="C108">
        <v>141</v>
      </c>
      <c r="D108" t="s">
        <v>260</v>
      </c>
      <c r="E108">
        <v>346</v>
      </c>
      <c r="F108">
        <v>513390008</v>
      </c>
      <c r="G108" t="s">
        <v>258</v>
      </c>
      <c r="H108">
        <v>101</v>
      </c>
      <c r="I108" s="38">
        <v>1</v>
      </c>
      <c r="J108" t="s">
        <v>308</v>
      </c>
      <c r="K108">
        <v>3390</v>
      </c>
      <c r="L108" t="s">
        <v>333</v>
      </c>
      <c r="M108">
        <v>3000</v>
      </c>
      <c r="N108" t="s">
        <v>118</v>
      </c>
      <c r="O108">
        <v>13</v>
      </c>
      <c r="P108" t="s">
        <v>353</v>
      </c>
      <c r="Q108">
        <v>263</v>
      </c>
      <c r="R108" t="s">
        <v>354</v>
      </c>
      <c r="S108">
        <v>121</v>
      </c>
      <c r="T108" t="s">
        <v>312</v>
      </c>
      <c r="U108">
        <v>1</v>
      </c>
      <c r="V108" t="s">
        <v>313</v>
      </c>
      <c r="W108" s="4">
        <v>16666.66</v>
      </c>
      <c r="X108" s="4">
        <v>8333.33</v>
      </c>
      <c r="Y108" s="4">
        <v>16666.66</v>
      </c>
      <c r="Z108" s="4">
        <v>16666.66</v>
      </c>
      <c r="AA108" s="4">
        <v>16666.66</v>
      </c>
      <c r="AB108" s="4">
        <v>16666.66</v>
      </c>
      <c r="AC108" s="4">
        <v>16666.66</v>
      </c>
      <c r="AD108" s="4">
        <v>16666.66</v>
      </c>
      <c r="AE108" s="4">
        <v>16666.66</v>
      </c>
      <c r="AF108" s="4">
        <v>16666.66</v>
      </c>
      <c r="AG108" s="4">
        <v>0</v>
      </c>
      <c r="AH108" s="4">
        <v>49999.99</v>
      </c>
      <c r="AI108" s="7">
        <f t="shared" si="2"/>
        <v>208333.26</v>
      </c>
      <c r="AK108" s="4">
        <f t="shared" si="3"/>
        <v>0</v>
      </c>
    </row>
    <row r="109" spans="1:37">
      <c r="A109">
        <v>111</v>
      </c>
      <c r="B109" t="s">
        <v>84</v>
      </c>
      <c r="C109">
        <v>141</v>
      </c>
      <c r="D109" t="s">
        <v>260</v>
      </c>
      <c r="E109">
        <v>356</v>
      </c>
      <c r="F109">
        <v>513510002</v>
      </c>
      <c r="G109" t="s">
        <v>134</v>
      </c>
      <c r="H109">
        <v>101</v>
      </c>
      <c r="I109" s="38">
        <v>1</v>
      </c>
      <c r="J109" t="s">
        <v>308</v>
      </c>
      <c r="K109">
        <v>3510</v>
      </c>
      <c r="L109" t="s">
        <v>334</v>
      </c>
      <c r="M109">
        <v>3000</v>
      </c>
      <c r="N109" t="s">
        <v>118</v>
      </c>
      <c r="O109">
        <v>13</v>
      </c>
      <c r="P109" t="s">
        <v>353</v>
      </c>
      <c r="Q109">
        <v>263</v>
      </c>
      <c r="R109" t="s">
        <v>354</v>
      </c>
      <c r="S109">
        <v>121</v>
      </c>
      <c r="T109" t="s">
        <v>312</v>
      </c>
      <c r="U109">
        <v>1</v>
      </c>
      <c r="V109" t="s">
        <v>313</v>
      </c>
      <c r="W109" s="4">
        <v>1058.03</v>
      </c>
      <c r="X109" s="4">
        <v>2947.63</v>
      </c>
      <c r="Y109" s="4">
        <v>0</v>
      </c>
      <c r="Z109" s="4">
        <v>5338.28</v>
      </c>
      <c r="AA109" s="4">
        <v>3536.67</v>
      </c>
      <c r="AB109" s="4">
        <v>1339.07</v>
      </c>
      <c r="AC109" s="4">
        <v>5864.34</v>
      </c>
      <c r="AD109" s="4">
        <v>5369.29</v>
      </c>
      <c r="AE109" s="4">
        <v>1707.05</v>
      </c>
      <c r="AF109" s="4">
        <v>10639.29</v>
      </c>
      <c r="AG109" s="4">
        <v>0</v>
      </c>
      <c r="AH109" s="4">
        <v>0</v>
      </c>
      <c r="AI109" s="7">
        <f t="shared" si="2"/>
        <v>37799.649999999994</v>
      </c>
      <c r="AK109" s="4">
        <f t="shared" si="3"/>
        <v>0</v>
      </c>
    </row>
    <row r="110" spans="1:37">
      <c r="A110">
        <v>111</v>
      </c>
      <c r="B110" t="s">
        <v>84</v>
      </c>
      <c r="C110">
        <v>141</v>
      </c>
      <c r="D110" t="s">
        <v>260</v>
      </c>
      <c r="E110">
        <v>362</v>
      </c>
      <c r="F110">
        <v>513520001</v>
      </c>
      <c r="G110" t="s">
        <v>173</v>
      </c>
      <c r="H110">
        <v>101</v>
      </c>
      <c r="I110" s="38">
        <v>1</v>
      </c>
      <c r="J110" t="s">
        <v>308</v>
      </c>
      <c r="K110">
        <v>3520</v>
      </c>
      <c r="L110" t="s">
        <v>363</v>
      </c>
      <c r="M110">
        <v>3000</v>
      </c>
      <c r="N110" t="s">
        <v>118</v>
      </c>
      <c r="O110">
        <v>13</v>
      </c>
      <c r="P110" t="s">
        <v>353</v>
      </c>
      <c r="Q110">
        <v>263</v>
      </c>
      <c r="R110" t="s">
        <v>354</v>
      </c>
      <c r="S110">
        <v>121</v>
      </c>
      <c r="T110" t="s">
        <v>312</v>
      </c>
      <c r="U110">
        <v>1</v>
      </c>
      <c r="V110" t="s">
        <v>313</v>
      </c>
      <c r="W110" s="4">
        <v>189</v>
      </c>
      <c r="X110" s="4">
        <v>88</v>
      </c>
      <c r="Y110" s="4">
        <v>0</v>
      </c>
      <c r="Z110" s="4">
        <v>386.86</v>
      </c>
      <c r="AA110" s="4">
        <v>0</v>
      </c>
      <c r="AB110" s="4">
        <v>464</v>
      </c>
      <c r="AC110" s="4">
        <v>0</v>
      </c>
      <c r="AD110" s="4">
        <v>613.45000000000005</v>
      </c>
      <c r="AE110" s="4">
        <v>0</v>
      </c>
      <c r="AF110" s="4">
        <v>0</v>
      </c>
      <c r="AG110" s="4">
        <v>0</v>
      </c>
      <c r="AH110" s="4">
        <v>3712</v>
      </c>
      <c r="AI110" s="7">
        <f t="shared" si="2"/>
        <v>5453.31</v>
      </c>
      <c r="AK110" s="4">
        <f t="shared" si="3"/>
        <v>0</v>
      </c>
    </row>
    <row r="111" spans="1:37">
      <c r="A111">
        <v>111</v>
      </c>
      <c r="B111" t="s">
        <v>84</v>
      </c>
      <c r="C111">
        <v>141</v>
      </c>
      <c r="D111" t="s">
        <v>260</v>
      </c>
      <c r="E111">
        <v>365</v>
      </c>
      <c r="F111">
        <v>513520003</v>
      </c>
      <c r="G111" t="s">
        <v>205</v>
      </c>
      <c r="H111">
        <v>101</v>
      </c>
      <c r="I111" s="38">
        <v>1</v>
      </c>
      <c r="J111" t="s">
        <v>308</v>
      </c>
      <c r="K111">
        <v>3520</v>
      </c>
      <c r="L111" t="s">
        <v>363</v>
      </c>
      <c r="M111">
        <v>3000</v>
      </c>
      <c r="N111" t="s">
        <v>118</v>
      </c>
      <c r="O111">
        <v>13</v>
      </c>
      <c r="P111" t="s">
        <v>353</v>
      </c>
      <c r="Q111">
        <v>263</v>
      </c>
      <c r="R111" t="s">
        <v>354</v>
      </c>
      <c r="S111">
        <v>121</v>
      </c>
      <c r="T111" t="s">
        <v>312</v>
      </c>
      <c r="U111">
        <v>1</v>
      </c>
      <c r="V111" t="s">
        <v>313</v>
      </c>
      <c r="W111" s="4">
        <v>0</v>
      </c>
      <c r="X111" s="4">
        <v>70.010000000000005</v>
      </c>
      <c r="Y111" s="4">
        <v>0</v>
      </c>
      <c r="Z111" s="4">
        <v>266.8</v>
      </c>
      <c r="AA111" s="4">
        <v>1039.3599999999999</v>
      </c>
      <c r="AB111" s="4">
        <v>711.53</v>
      </c>
      <c r="AC111" s="4">
        <v>161.88999999999999</v>
      </c>
      <c r="AD111" s="4">
        <v>1386.69</v>
      </c>
      <c r="AE111" s="4">
        <v>0</v>
      </c>
      <c r="AF111" s="4">
        <v>0</v>
      </c>
      <c r="AG111" s="4">
        <v>0</v>
      </c>
      <c r="AH111" s="4">
        <v>0</v>
      </c>
      <c r="AI111" s="7">
        <f t="shared" si="2"/>
        <v>3636.2799999999997</v>
      </c>
      <c r="AK111" s="4">
        <f t="shared" si="3"/>
        <v>0</v>
      </c>
    </row>
    <row r="112" spans="1:37">
      <c r="A112">
        <v>111</v>
      </c>
      <c r="B112" t="s">
        <v>84</v>
      </c>
      <c r="C112">
        <v>141</v>
      </c>
      <c r="D112" t="s">
        <v>260</v>
      </c>
      <c r="E112">
        <v>368</v>
      </c>
      <c r="F112">
        <v>513540001</v>
      </c>
      <c r="G112" t="s">
        <v>265</v>
      </c>
      <c r="H112">
        <v>101</v>
      </c>
      <c r="I112" s="38">
        <v>1</v>
      </c>
      <c r="J112" t="s">
        <v>308</v>
      </c>
      <c r="K112">
        <v>3540</v>
      </c>
      <c r="L112" t="s">
        <v>364</v>
      </c>
      <c r="M112">
        <v>3000</v>
      </c>
      <c r="N112" t="s">
        <v>118</v>
      </c>
      <c r="O112">
        <v>13</v>
      </c>
      <c r="P112" t="s">
        <v>353</v>
      </c>
      <c r="Q112">
        <v>263</v>
      </c>
      <c r="R112" t="s">
        <v>354</v>
      </c>
      <c r="S112">
        <v>121</v>
      </c>
      <c r="T112" t="s">
        <v>312</v>
      </c>
      <c r="U112">
        <v>1</v>
      </c>
      <c r="V112" t="s">
        <v>313</v>
      </c>
      <c r="W112" s="4">
        <v>0</v>
      </c>
      <c r="X112" s="4">
        <v>58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7">
        <f t="shared" si="2"/>
        <v>58</v>
      </c>
      <c r="AK112" s="4">
        <f t="shared" si="3"/>
        <v>0</v>
      </c>
    </row>
    <row r="113" spans="1:37">
      <c r="A113">
        <v>111</v>
      </c>
      <c r="B113" t="s">
        <v>84</v>
      </c>
      <c r="C113">
        <v>141</v>
      </c>
      <c r="D113" t="s">
        <v>260</v>
      </c>
      <c r="E113">
        <v>369</v>
      </c>
      <c r="F113">
        <v>513550001</v>
      </c>
      <c r="G113" t="s">
        <v>135</v>
      </c>
      <c r="H113">
        <v>101</v>
      </c>
      <c r="I113" s="38">
        <v>1</v>
      </c>
      <c r="J113" t="s">
        <v>308</v>
      </c>
      <c r="K113">
        <v>3550</v>
      </c>
      <c r="L113" t="s">
        <v>335</v>
      </c>
      <c r="M113">
        <v>3000</v>
      </c>
      <c r="N113" t="s">
        <v>118</v>
      </c>
      <c r="O113">
        <v>13</v>
      </c>
      <c r="P113" t="s">
        <v>353</v>
      </c>
      <c r="Q113">
        <v>263</v>
      </c>
      <c r="R113" t="s">
        <v>354</v>
      </c>
      <c r="S113">
        <v>121</v>
      </c>
      <c r="T113" t="s">
        <v>312</v>
      </c>
      <c r="U113">
        <v>1</v>
      </c>
      <c r="V113" t="s">
        <v>313</v>
      </c>
      <c r="W113" s="4">
        <v>1666</v>
      </c>
      <c r="X113" s="4">
        <v>5169</v>
      </c>
      <c r="Y113" s="4">
        <v>4613</v>
      </c>
      <c r="Z113" s="4">
        <v>8736.9</v>
      </c>
      <c r="AA113" s="4">
        <v>7332.04</v>
      </c>
      <c r="AB113" s="4">
        <v>2959</v>
      </c>
      <c r="AC113" s="4">
        <v>7705.62</v>
      </c>
      <c r="AD113" s="4">
        <v>5247.48</v>
      </c>
      <c r="AE113" s="4">
        <v>4449.01</v>
      </c>
      <c r="AF113" s="4">
        <v>4315.3900000000003</v>
      </c>
      <c r="AG113" s="4">
        <v>3030</v>
      </c>
      <c r="AH113" s="4">
        <v>10559</v>
      </c>
      <c r="AI113" s="7">
        <f t="shared" si="2"/>
        <v>65782.44</v>
      </c>
      <c r="AK113" s="4">
        <f t="shared" si="3"/>
        <v>0</v>
      </c>
    </row>
    <row r="114" spans="1:37">
      <c r="A114">
        <v>111</v>
      </c>
      <c r="B114" t="s">
        <v>84</v>
      </c>
      <c r="C114">
        <v>141</v>
      </c>
      <c r="D114" t="s">
        <v>260</v>
      </c>
      <c r="E114">
        <v>383</v>
      </c>
      <c r="F114">
        <v>513630001</v>
      </c>
      <c r="G114" t="s">
        <v>193</v>
      </c>
      <c r="H114">
        <v>101</v>
      </c>
      <c r="I114" s="38">
        <v>1</v>
      </c>
      <c r="J114" t="s">
        <v>308</v>
      </c>
      <c r="K114">
        <v>3630</v>
      </c>
      <c r="L114" t="s">
        <v>348</v>
      </c>
      <c r="M114">
        <v>3000</v>
      </c>
      <c r="N114" t="s">
        <v>118</v>
      </c>
      <c r="O114">
        <v>13</v>
      </c>
      <c r="P114" t="s">
        <v>353</v>
      </c>
      <c r="Q114">
        <v>263</v>
      </c>
      <c r="R114" t="s">
        <v>354</v>
      </c>
      <c r="S114">
        <v>121</v>
      </c>
      <c r="T114" t="s">
        <v>312</v>
      </c>
      <c r="U114">
        <v>1</v>
      </c>
      <c r="V114" t="s">
        <v>313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598.55999999999995</v>
      </c>
      <c r="AI114" s="7">
        <f t="shared" si="2"/>
        <v>598.55999999999995</v>
      </c>
      <c r="AK114" s="4">
        <f t="shared" si="3"/>
        <v>0</v>
      </c>
    </row>
    <row r="115" spans="1:37">
      <c r="A115">
        <v>111</v>
      </c>
      <c r="B115" t="s">
        <v>84</v>
      </c>
      <c r="C115">
        <v>141</v>
      </c>
      <c r="D115" t="s">
        <v>260</v>
      </c>
      <c r="E115">
        <v>386</v>
      </c>
      <c r="F115">
        <v>513750001</v>
      </c>
      <c r="G115" t="s">
        <v>148</v>
      </c>
      <c r="H115">
        <v>101</v>
      </c>
      <c r="I115" s="38">
        <v>1</v>
      </c>
      <c r="J115" t="s">
        <v>308</v>
      </c>
      <c r="K115">
        <v>3750</v>
      </c>
      <c r="L115" t="s">
        <v>337</v>
      </c>
      <c r="M115">
        <v>3000</v>
      </c>
      <c r="N115" t="s">
        <v>118</v>
      </c>
      <c r="O115">
        <v>13</v>
      </c>
      <c r="P115" t="s">
        <v>353</v>
      </c>
      <c r="Q115">
        <v>263</v>
      </c>
      <c r="R115" t="s">
        <v>354</v>
      </c>
      <c r="S115">
        <v>121</v>
      </c>
      <c r="T115" t="s">
        <v>312</v>
      </c>
      <c r="U115">
        <v>1</v>
      </c>
      <c r="V115" t="s">
        <v>313</v>
      </c>
      <c r="W115" s="4">
        <v>391</v>
      </c>
      <c r="X115" s="4">
        <v>1182</v>
      </c>
      <c r="Y115" s="4">
        <v>0</v>
      </c>
      <c r="Z115" s="4">
        <v>2898.99</v>
      </c>
      <c r="AA115" s="4">
        <v>2438.1999999999998</v>
      </c>
      <c r="AB115" s="4">
        <v>1263.6199999999999</v>
      </c>
      <c r="AC115" s="4">
        <v>1966.5</v>
      </c>
      <c r="AD115" s="4">
        <v>1063</v>
      </c>
      <c r="AE115" s="4">
        <v>810</v>
      </c>
      <c r="AF115" s="4">
        <v>6214.26</v>
      </c>
      <c r="AG115" s="4">
        <v>0</v>
      </c>
      <c r="AH115" s="4">
        <v>0</v>
      </c>
      <c r="AI115" s="7">
        <f t="shared" si="2"/>
        <v>18227.57</v>
      </c>
      <c r="AK115" s="4">
        <f t="shared" si="3"/>
        <v>0</v>
      </c>
    </row>
    <row r="116" spans="1:37">
      <c r="A116">
        <v>111</v>
      </c>
      <c r="B116" t="s">
        <v>84</v>
      </c>
      <c r="C116">
        <v>141</v>
      </c>
      <c r="D116" t="s">
        <v>260</v>
      </c>
      <c r="E116">
        <v>393</v>
      </c>
      <c r="F116">
        <v>513810003</v>
      </c>
      <c r="G116" t="s">
        <v>136</v>
      </c>
      <c r="H116">
        <v>101</v>
      </c>
      <c r="I116" s="38">
        <v>1</v>
      </c>
      <c r="J116" t="s">
        <v>308</v>
      </c>
      <c r="K116">
        <v>3810</v>
      </c>
      <c r="L116" t="s">
        <v>338</v>
      </c>
      <c r="M116">
        <v>3000</v>
      </c>
      <c r="N116" t="s">
        <v>118</v>
      </c>
      <c r="O116">
        <v>13</v>
      </c>
      <c r="P116" t="s">
        <v>353</v>
      </c>
      <c r="Q116">
        <v>263</v>
      </c>
      <c r="R116" t="s">
        <v>354</v>
      </c>
      <c r="S116">
        <v>121</v>
      </c>
      <c r="T116" t="s">
        <v>312</v>
      </c>
      <c r="U116">
        <v>1</v>
      </c>
      <c r="V116" t="s">
        <v>313</v>
      </c>
      <c r="W116" s="4">
        <v>18707.900000000001</v>
      </c>
      <c r="X116" s="4">
        <v>0</v>
      </c>
      <c r="Y116" s="4">
        <v>15770.06</v>
      </c>
      <c r="Z116" s="4">
        <v>0</v>
      </c>
      <c r="AA116" s="4">
        <v>0</v>
      </c>
      <c r="AB116" s="4">
        <v>19396.88</v>
      </c>
      <c r="AC116" s="4">
        <v>13262.05</v>
      </c>
      <c r="AD116" s="4">
        <v>9280</v>
      </c>
      <c r="AE116" s="4">
        <v>10706.03</v>
      </c>
      <c r="AF116" s="4">
        <v>29630.03</v>
      </c>
      <c r="AG116" s="4">
        <v>9614.0300000000007</v>
      </c>
      <c r="AH116" s="4">
        <v>0</v>
      </c>
      <c r="AI116" s="7">
        <f t="shared" si="2"/>
        <v>126366.98</v>
      </c>
      <c r="AK116" s="4">
        <f t="shared" si="3"/>
        <v>0</v>
      </c>
    </row>
    <row r="117" spans="1:37">
      <c r="A117">
        <v>111</v>
      </c>
      <c r="B117" t="s">
        <v>84</v>
      </c>
      <c r="C117">
        <v>141</v>
      </c>
      <c r="D117" t="s">
        <v>260</v>
      </c>
      <c r="E117">
        <v>397</v>
      </c>
      <c r="F117">
        <v>513820003</v>
      </c>
      <c r="G117" t="s">
        <v>211</v>
      </c>
      <c r="H117">
        <v>101</v>
      </c>
      <c r="I117" s="38">
        <v>1</v>
      </c>
      <c r="J117" t="s">
        <v>308</v>
      </c>
      <c r="K117">
        <v>3820</v>
      </c>
      <c r="L117" t="s">
        <v>365</v>
      </c>
      <c r="M117">
        <v>3000</v>
      </c>
      <c r="N117" t="s">
        <v>118</v>
      </c>
      <c r="O117">
        <v>13</v>
      </c>
      <c r="P117" t="s">
        <v>353</v>
      </c>
      <c r="Q117">
        <v>263</v>
      </c>
      <c r="R117" t="s">
        <v>354</v>
      </c>
      <c r="S117">
        <v>121</v>
      </c>
      <c r="T117" t="s">
        <v>312</v>
      </c>
      <c r="U117">
        <v>1</v>
      </c>
      <c r="V117" t="s">
        <v>313</v>
      </c>
      <c r="W117" s="4">
        <v>0</v>
      </c>
      <c r="X117" s="4">
        <v>0</v>
      </c>
      <c r="Y117" s="4">
        <v>0</v>
      </c>
      <c r="Z117" s="4">
        <v>0</v>
      </c>
      <c r="AA117" s="4">
        <v>969.92</v>
      </c>
      <c r="AB117" s="4">
        <v>5649.74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7">
        <f t="shared" si="2"/>
        <v>6619.66</v>
      </c>
      <c r="AK117" s="4">
        <f t="shared" si="3"/>
        <v>0</v>
      </c>
    </row>
    <row r="118" spans="1:37">
      <c r="A118">
        <v>111</v>
      </c>
      <c r="B118" t="s">
        <v>84</v>
      </c>
      <c r="C118">
        <v>141</v>
      </c>
      <c r="D118" t="s">
        <v>260</v>
      </c>
      <c r="E118">
        <v>398</v>
      </c>
      <c r="F118">
        <v>513820004</v>
      </c>
      <c r="G118" t="s">
        <v>266</v>
      </c>
      <c r="H118">
        <v>101</v>
      </c>
      <c r="I118" s="38">
        <v>1</v>
      </c>
      <c r="J118" t="s">
        <v>308</v>
      </c>
      <c r="K118">
        <v>3820</v>
      </c>
      <c r="L118" t="s">
        <v>365</v>
      </c>
      <c r="M118">
        <v>3000</v>
      </c>
      <c r="N118" t="s">
        <v>118</v>
      </c>
      <c r="O118">
        <v>13</v>
      </c>
      <c r="P118" t="s">
        <v>353</v>
      </c>
      <c r="Q118">
        <v>263</v>
      </c>
      <c r="R118" t="s">
        <v>354</v>
      </c>
      <c r="S118">
        <v>121</v>
      </c>
      <c r="T118" t="s">
        <v>312</v>
      </c>
      <c r="U118">
        <v>1</v>
      </c>
      <c r="V118" t="s">
        <v>313</v>
      </c>
      <c r="W118" s="4">
        <v>0</v>
      </c>
      <c r="X118" s="4">
        <v>0</v>
      </c>
      <c r="Y118" s="4">
        <v>0</v>
      </c>
      <c r="Z118" s="4">
        <v>0</v>
      </c>
      <c r="AA118" s="4">
        <v>1118.68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7">
        <f t="shared" si="2"/>
        <v>1118.68</v>
      </c>
      <c r="AK118" s="4">
        <f t="shared" si="3"/>
        <v>0</v>
      </c>
    </row>
    <row r="119" spans="1:37">
      <c r="A119">
        <v>111</v>
      </c>
      <c r="B119" t="s">
        <v>84</v>
      </c>
      <c r="C119">
        <v>141</v>
      </c>
      <c r="D119" t="s">
        <v>260</v>
      </c>
      <c r="E119">
        <v>399</v>
      </c>
      <c r="F119">
        <v>513820005</v>
      </c>
      <c r="G119" t="s">
        <v>212</v>
      </c>
      <c r="H119">
        <v>101</v>
      </c>
      <c r="I119" s="38">
        <v>1</v>
      </c>
      <c r="J119" t="s">
        <v>308</v>
      </c>
      <c r="K119">
        <v>3820</v>
      </c>
      <c r="L119" t="s">
        <v>365</v>
      </c>
      <c r="M119">
        <v>3000</v>
      </c>
      <c r="N119" t="s">
        <v>118</v>
      </c>
      <c r="O119">
        <v>13</v>
      </c>
      <c r="P119" t="s">
        <v>353</v>
      </c>
      <c r="Q119">
        <v>263</v>
      </c>
      <c r="R119" t="s">
        <v>354</v>
      </c>
      <c r="S119">
        <v>121</v>
      </c>
      <c r="T119" t="s">
        <v>312</v>
      </c>
      <c r="U119">
        <v>1</v>
      </c>
      <c r="V119" t="s">
        <v>313</v>
      </c>
      <c r="W119" s="4">
        <v>16473.88</v>
      </c>
      <c r="X119" s="4">
        <v>7754.04</v>
      </c>
      <c r="Y119" s="4">
        <v>0</v>
      </c>
      <c r="Z119" s="4">
        <v>299.85000000000002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25463.27</v>
      </c>
      <c r="AI119" s="7">
        <f t="shared" si="2"/>
        <v>49991.040000000001</v>
      </c>
      <c r="AK119" s="4">
        <f t="shared" si="3"/>
        <v>0</v>
      </c>
    </row>
    <row r="120" spans="1:37">
      <c r="A120">
        <v>111</v>
      </c>
      <c r="B120" t="s">
        <v>84</v>
      </c>
      <c r="C120">
        <v>141</v>
      </c>
      <c r="D120" t="s">
        <v>260</v>
      </c>
      <c r="E120">
        <v>405</v>
      </c>
      <c r="F120">
        <v>513820013</v>
      </c>
      <c r="G120" t="s">
        <v>214</v>
      </c>
      <c r="H120">
        <v>101</v>
      </c>
      <c r="I120" s="38">
        <v>1</v>
      </c>
      <c r="J120" t="s">
        <v>308</v>
      </c>
      <c r="K120">
        <v>3820</v>
      </c>
      <c r="L120" t="s">
        <v>365</v>
      </c>
      <c r="M120">
        <v>3000</v>
      </c>
      <c r="N120" t="s">
        <v>118</v>
      </c>
      <c r="O120">
        <v>13</v>
      </c>
      <c r="P120" t="s">
        <v>353</v>
      </c>
      <c r="Q120">
        <v>263</v>
      </c>
      <c r="R120" t="s">
        <v>354</v>
      </c>
      <c r="S120">
        <v>121</v>
      </c>
      <c r="T120" t="s">
        <v>312</v>
      </c>
      <c r="U120">
        <v>1</v>
      </c>
      <c r="V120" t="s">
        <v>313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1091.3</v>
      </c>
      <c r="AG120" s="4">
        <v>0</v>
      </c>
      <c r="AH120" s="4">
        <v>0</v>
      </c>
      <c r="AI120" s="7">
        <f t="shared" si="2"/>
        <v>1091.3</v>
      </c>
      <c r="AK120" s="4">
        <f t="shared" si="3"/>
        <v>0</v>
      </c>
    </row>
    <row r="121" spans="1:37">
      <c r="A121">
        <v>111</v>
      </c>
      <c r="B121" t="s">
        <v>84</v>
      </c>
      <c r="C121">
        <v>141</v>
      </c>
      <c r="D121" t="s">
        <v>260</v>
      </c>
      <c r="E121">
        <v>406</v>
      </c>
      <c r="F121">
        <v>513820016</v>
      </c>
      <c r="G121" t="s">
        <v>215</v>
      </c>
      <c r="H121">
        <v>101</v>
      </c>
      <c r="I121" s="38">
        <v>1</v>
      </c>
      <c r="J121" t="s">
        <v>308</v>
      </c>
      <c r="K121">
        <v>3820</v>
      </c>
      <c r="L121" t="s">
        <v>365</v>
      </c>
      <c r="M121">
        <v>3000</v>
      </c>
      <c r="N121" t="s">
        <v>118</v>
      </c>
      <c r="O121">
        <v>13</v>
      </c>
      <c r="P121" t="s">
        <v>353</v>
      </c>
      <c r="Q121">
        <v>263</v>
      </c>
      <c r="R121" t="s">
        <v>354</v>
      </c>
      <c r="S121">
        <v>121</v>
      </c>
      <c r="T121" t="s">
        <v>312</v>
      </c>
      <c r="U121">
        <v>1</v>
      </c>
      <c r="V121" t="s">
        <v>313</v>
      </c>
      <c r="W121" s="4">
        <v>35</v>
      </c>
      <c r="X121" s="4">
        <v>5723.26</v>
      </c>
      <c r="Y121" s="4">
        <v>0</v>
      </c>
      <c r="Z121" s="4">
        <v>1573.43</v>
      </c>
      <c r="AA121" s="4">
        <v>31192.31</v>
      </c>
      <c r="AB121" s="4">
        <v>8832.2099999999991</v>
      </c>
      <c r="AC121" s="4">
        <v>2070.04</v>
      </c>
      <c r="AD121" s="4">
        <v>2960.08</v>
      </c>
      <c r="AE121" s="4">
        <v>1949.26</v>
      </c>
      <c r="AF121" s="4">
        <v>8777.52</v>
      </c>
      <c r="AG121" s="4">
        <v>0</v>
      </c>
      <c r="AH121" s="4">
        <v>0</v>
      </c>
      <c r="AI121" s="7">
        <f t="shared" si="2"/>
        <v>63113.11</v>
      </c>
      <c r="AK121" s="4">
        <f t="shared" si="3"/>
        <v>0</v>
      </c>
    </row>
    <row r="122" spans="1:37">
      <c r="A122">
        <v>111</v>
      </c>
      <c r="B122" t="s">
        <v>84</v>
      </c>
      <c r="C122">
        <v>141</v>
      </c>
      <c r="D122" t="s">
        <v>260</v>
      </c>
      <c r="E122">
        <v>407</v>
      </c>
      <c r="F122">
        <v>513820017</v>
      </c>
      <c r="G122" t="s">
        <v>150</v>
      </c>
      <c r="H122">
        <v>101</v>
      </c>
      <c r="I122" s="38">
        <v>1</v>
      </c>
      <c r="J122" t="s">
        <v>308</v>
      </c>
      <c r="K122">
        <v>3820</v>
      </c>
      <c r="L122" t="s">
        <v>365</v>
      </c>
      <c r="M122">
        <v>3000</v>
      </c>
      <c r="N122" t="s">
        <v>118</v>
      </c>
      <c r="O122">
        <v>13</v>
      </c>
      <c r="P122" t="s">
        <v>353</v>
      </c>
      <c r="Q122">
        <v>263</v>
      </c>
      <c r="R122" t="s">
        <v>354</v>
      </c>
      <c r="S122">
        <v>121</v>
      </c>
      <c r="T122" t="s">
        <v>312</v>
      </c>
      <c r="U122">
        <v>1</v>
      </c>
      <c r="V122" t="s">
        <v>313</v>
      </c>
      <c r="W122" s="4">
        <v>0</v>
      </c>
      <c r="X122" s="4">
        <v>0</v>
      </c>
      <c r="Y122" s="4">
        <v>2734.76</v>
      </c>
      <c r="Z122" s="4">
        <v>0</v>
      </c>
      <c r="AA122" s="4">
        <v>845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7">
        <f t="shared" si="2"/>
        <v>3579.76</v>
      </c>
      <c r="AK122" s="4">
        <f t="shared" si="3"/>
        <v>0</v>
      </c>
    </row>
    <row r="123" spans="1:37">
      <c r="A123">
        <v>111</v>
      </c>
      <c r="B123" t="s">
        <v>84</v>
      </c>
      <c r="C123">
        <v>141</v>
      </c>
      <c r="D123" t="s">
        <v>260</v>
      </c>
      <c r="E123">
        <v>408</v>
      </c>
      <c r="F123">
        <v>513820019</v>
      </c>
      <c r="G123" t="s">
        <v>216</v>
      </c>
      <c r="H123">
        <v>101</v>
      </c>
      <c r="I123" s="38">
        <v>1</v>
      </c>
      <c r="J123" t="s">
        <v>308</v>
      </c>
      <c r="K123">
        <v>3820</v>
      </c>
      <c r="L123" t="s">
        <v>365</v>
      </c>
      <c r="M123">
        <v>3000</v>
      </c>
      <c r="N123" t="s">
        <v>118</v>
      </c>
      <c r="O123">
        <v>13</v>
      </c>
      <c r="P123" t="s">
        <v>353</v>
      </c>
      <c r="Q123">
        <v>263</v>
      </c>
      <c r="R123" t="s">
        <v>354</v>
      </c>
      <c r="S123">
        <v>121</v>
      </c>
      <c r="T123" t="s">
        <v>312</v>
      </c>
      <c r="U123">
        <v>1</v>
      </c>
      <c r="V123" t="s">
        <v>313</v>
      </c>
      <c r="W123" s="4">
        <v>0</v>
      </c>
      <c r="X123" s="4">
        <v>0</v>
      </c>
      <c r="Y123" s="4">
        <v>9662.7999999999993</v>
      </c>
      <c r="Z123" s="4">
        <v>2462.0100000000002</v>
      </c>
      <c r="AA123" s="4">
        <v>1282.99</v>
      </c>
      <c r="AB123" s="4">
        <v>243</v>
      </c>
      <c r="AC123" s="4">
        <v>0</v>
      </c>
      <c r="AD123" s="4">
        <v>7220.1</v>
      </c>
      <c r="AE123" s="4">
        <v>3407.47</v>
      </c>
      <c r="AF123" s="4">
        <v>1018.87</v>
      </c>
      <c r="AG123" s="4">
        <v>0</v>
      </c>
      <c r="AH123" s="4">
        <v>9280</v>
      </c>
      <c r="AI123" s="7">
        <f t="shared" si="2"/>
        <v>34577.240000000005</v>
      </c>
      <c r="AK123" s="4">
        <f t="shared" si="3"/>
        <v>0</v>
      </c>
    </row>
    <row r="124" spans="1:37">
      <c r="A124">
        <v>111</v>
      </c>
      <c r="B124" t="s">
        <v>84</v>
      </c>
      <c r="C124">
        <v>141</v>
      </c>
      <c r="D124" t="s">
        <v>260</v>
      </c>
      <c r="E124">
        <v>412</v>
      </c>
      <c r="F124">
        <v>513820024</v>
      </c>
      <c r="G124" t="s">
        <v>267</v>
      </c>
      <c r="H124">
        <v>101</v>
      </c>
      <c r="I124" s="38">
        <v>1</v>
      </c>
      <c r="J124" t="s">
        <v>308</v>
      </c>
      <c r="K124">
        <v>3820</v>
      </c>
      <c r="L124" t="s">
        <v>365</v>
      </c>
      <c r="M124">
        <v>3000</v>
      </c>
      <c r="N124" t="s">
        <v>118</v>
      </c>
      <c r="O124">
        <v>13</v>
      </c>
      <c r="P124" t="s">
        <v>353</v>
      </c>
      <c r="Q124">
        <v>263</v>
      </c>
      <c r="R124" t="s">
        <v>354</v>
      </c>
      <c r="S124">
        <v>121</v>
      </c>
      <c r="T124" t="s">
        <v>312</v>
      </c>
      <c r="U124">
        <v>1</v>
      </c>
      <c r="V124" t="s">
        <v>313</v>
      </c>
      <c r="W124" s="4">
        <v>0</v>
      </c>
      <c r="X124" s="4">
        <v>655.4</v>
      </c>
      <c r="Y124" s="4">
        <v>0</v>
      </c>
      <c r="Z124" s="4">
        <v>2286.09</v>
      </c>
      <c r="AA124" s="4">
        <v>0</v>
      </c>
      <c r="AB124" s="4">
        <v>0</v>
      </c>
      <c r="AC124" s="4">
        <v>0</v>
      </c>
      <c r="AD124" s="4">
        <v>0</v>
      </c>
      <c r="AE124" s="4">
        <v>9994.18</v>
      </c>
      <c r="AF124" s="4">
        <v>8000</v>
      </c>
      <c r="AG124" s="4">
        <v>10000</v>
      </c>
      <c r="AH124" s="4">
        <v>10985.2</v>
      </c>
      <c r="AI124" s="7">
        <f t="shared" si="2"/>
        <v>41920.869999999995</v>
      </c>
      <c r="AK124" s="4">
        <f t="shared" si="3"/>
        <v>0</v>
      </c>
    </row>
    <row r="125" spans="1:37">
      <c r="A125">
        <v>111</v>
      </c>
      <c r="B125" t="s">
        <v>84</v>
      </c>
      <c r="C125">
        <v>141</v>
      </c>
      <c r="D125" t="s">
        <v>260</v>
      </c>
      <c r="E125">
        <v>424</v>
      </c>
      <c r="F125">
        <v>513920001</v>
      </c>
      <c r="G125" t="s">
        <v>195</v>
      </c>
      <c r="H125">
        <v>101</v>
      </c>
      <c r="I125" s="38">
        <v>1</v>
      </c>
      <c r="J125" t="s">
        <v>308</v>
      </c>
      <c r="K125">
        <v>3920</v>
      </c>
      <c r="L125" t="s">
        <v>339</v>
      </c>
      <c r="M125">
        <v>3000</v>
      </c>
      <c r="N125" t="s">
        <v>118</v>
      </c>
      <c r="O125">
        <v>13</v>
      </c>
      <c r="P125" t="s">
        <v>353</v>
      </c>
      <c r="Q125">
        <v>263</v>
      </c>
      <c r="R125" t="s">
        <v>354</v>
      </c>
      <c r="S125">
        <v>121</v>
      </c>
      <c r="T125" t="s">
        <v>312</v>
      </c>
      <c r="U125">
        <v>1</v>
      </c>
      <c r="V125" t="s">
        <v>313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2841</v>
      </c>
      <c r="AG125" s="4">
        <v>0</v>
      </c>
      <c r="AH125" s="4">
        <v>5989.8</v>
      </c>
      <c r="AI125" s="7">
        <f t="shared" si="2"/>
        <v>8830.7999999999993</v>
      </c>
      <c r="AK125" s="4">
        <f t="shared" si="3"/>
        <v>0</v>
      </c>
    </row>
    <row r="126" spans="1:37">
      <c r="A126">
        <v>111</v>
      </c>
      <c r="B126" t="s">
        <v>84</v>
      </c>
      <c r="C126">
        <v>141</v>
      </c>
      <c r="D126" t="s">
        <v>260</v>
      </c>
      <c r="E126">
        <v>439</v>
      </c>
      <c r="F126">
        <v>524110001</v>
      </c>
      <c r="G126" t="s">
        <v>175</v>
      </c>
      <c r="H126">
        <v>101</v>
      </c>
      <c r="I126" s="38">
        <v>1</v>
      </c>
      <c r="J126" t="s">
        <v>308</v>
      </c>
      <c r="K126">
        <v>4410</v>
      </c>
      <c r="L126" t="s">
        <v>341</v>
      </c>
      <c r="M126">
        <v>4000</v>
      </c>
      <c r="N126" t="s">
        <v>137</v>
      </c>
      <c r="O126">
        <v>13</v>
      </c>
      <c r="P126" t="s">
        <v>353</v>
      </c>
      <c r="Q126">
        <v>263</v>
      </c>
      <c r="R126" t="s">
        <v>354</v>
      </c>
      <c r="S126">
        <v>121</v>
      </c>
      <c r="T126" t="s">
        <v>312</v>
      </c>
      <c r="U126">
        <v>1</v>
      </c>
      <c r="V126" t="s">
        <v>313</v>
      </c>
      <c r="W126" s="4">
        <v>33614.67</v>
      </c>
      <c r="X126" s="4">
        <v>40827.08</v>
      </c>
      <c r="Y126" s="4">
        <v>41365.760000000002</v>
      </c>
      <c r="Z126" s="4">
        <v>36737.050000000003</v>
      </c>
      <c r="AA126" s="4">
        <v>32536.58</v>
      </c>
      <c r="AB126" s="4">
        <v>0</v>
      </c>
      <c r="AC126" s="4">
        <v>36667.43</v>
      </c>
      <c r="AD126" s="4">
        <v>40452.300000000003</v>
      </c>
      <c r="AE126" s="4">
        <v>41166.800000000003</v>
      </c>
      <c r="AF126" s="4">
        <v>0</v>
      </c>
      <c r="AG126" s="4">
        <v>45138.78</v>
      </c>
      <c r="AH126" s="4">
        <v>0</v>
      </c>
      <c r="AI126" s="7">
        <f t="shared" si="2"/>
        <v>348506.44999999995</v>
      </c>
      <c r="AK126" s="4">
        <f t="shared" si="3"/>
        <v>0</v>
      </c>
    </row>
    <row r="127" spans="1:37">
      <c r="A127">
        <v>111</v>
      </c>
      <c r="B127" t="s">
        <v>84</v>
      </c>
      <c r="C127">
        <v>141</v>
      </c>
      <c r="D127" t="s">
        <v>260</v>
      </c>
      <c r="E127">
        <v>442</v>
      </c>
      <c r="F127">
        <v>524110005</v>
      </c>
      <c r="G127" t="s">
        <v>139</v>
      </c>
      <c r="H127">
        <v>101</v>
      </c>
      <c r="I127" s="38">
        <v>1</v>
      </c>
      <c r="J127" t="s">
        <v>308</v>
      </c>
      <c r="K127">
        <v>4410</v>
      </c>
      <c r="L127" t="s">
        <v>341</v>
      </c>
      <c r="M127">
        <v>4000</v>
      </c>
      <c r="N127" t="s">
        <v>137</v>
      </c>
      <c r="O127">
        <v>13</v>
      </c>
      <c r="P127" t="s">
        <v>353</v>
      </c>
      <c r="Q127">
        <v>263</v>
      </c>
      <c r="R127" t="s">
        <v>354</v>
      </c>
      <c r="S127">
        <v>121</v>
      </c>
      <c r="T127" t="s">
        <v>312</v>
      </c>
      <c r="U127">
        <v>1</v>
      </c>
      <c r="V127" t="s">
        <v>313</v>
      </c>
      <c r="W127" s="4">
        <v>16710</v>
      </c>
      <c r="X127" s="4">
        <v>5180.3999999999996</v>
      </c>
      <c r="Y127" s="4">
        <v>16069.21</v>
      </c>
      <c r="Z127" s="4">
        <v>15998.6</v>
      </c>
      <c r="AA127" s="4">
        <v>6008.8</v>
      </c>
      <c r="AB127" s="4">
        <v>0</v>
      </c>
      <c r="AC127" s="4">
        <v>5467.4</v>
      </c>
      <c r="AD127" s="4">
        <v>5439.5</v>
      </c>
      <c r="AE127" s="4">
        <v>11188.8</v>
      </c>
      <c r="AF127" s="4">
        <v>10182.200000000001</v>
      </c>
      <c r="AG127" s="4">
        <v>0</v>
      </c>
      <c r="AH127" s="4">
        <v>10350.9</v>
      </c>
      <c r="AI127" s="7">
        <f t="shared" si="2"/>
        <v>102595.81</v>
      </c>
      <c r="AK127" s="4">
        <f t="shared" si="3"/>
        <v>0</v>
      </c>
    </row>
    <row r="128" spans="1:37">
      <c r="A128">
        <v>111</v>
      </c>
      <c r="B128" t="s">
        <v>84</v>
      </c>
      <c r="C128">
        <v>141</v>
      </c>
      <c r="D128" t="s">
        <v>260</v>
      </c>
      <c r="E128">
        <v>443</v>
      </c>
      <c r="F128">
        <v>524110006</v>
      </c>
      <c r="G128" t="s">
        <v>140</v>
      </c>
      <c r="H128">
        <v>101</v>
      </c>
      <c r="I128" s="38">
        <v>1</v>
      </c>
      <c r="J128" t="s">
        <v>308</v>
      </c>
      <c r="K128">
        <v>4410</v>
      </c>
      <c r="L128" t="s">
        <v>341</v>
      </c>
      <c r="M128">
        <v>4000</v>
      </c>
      <c r="N128" t="s">
        <v>137</v>
      </c>
      <c r="O128">
        <v>13</v>
      </c>
      <c r="P128" t="s">
        <v>353</v>
      </c>
      <c r="Q128">
        <v>263</v>
      </c>
      <c r="R128" t="s">
        <v>354</v>
      </c>
      <c r="S128">
        <v>121</v>
      </c>
      <c r="T128" t="s">
        <v>312</v>
      </c>
      <c r="U128">
        <v>1</v>
      </c>
      <c r="V128" t="s">
        <v>313</v>
      </c>
      <c r="W128" s="4">
        <v>6884</v>
      </c>
      <c r="X128" s="4">
        <v>22498.26</v>
      </c>
      <c r="Y128" s="4">
        <v>0</v>
      </c>
      <c r="Z128" s="4">
        <v>8845</v>
      </c>
      <c r="AA128" s="4">
        <v>17038</v>
      </c>
      <c r="AB128" s="4">
        <v>8080</v>
      </c>
      <c r="AC128" s="4">
        <v>0</v>
      </c>
      <c r="AD128" s="4">
        <v>8700</v>
      </c>
      <c r="AE128" s="4">
        <v>460</v>
      </c>
      <c r="AF128" s="4">
        <v>30444.47</v>
      </c>
      <c r="AG128" s="4">
        <v>0</v>
      </c>
      <c r="AH128" s="4">
        <v>0</v>
      </c>
      <c r="AI128" s="7">
        <f t="shared" si="2"/>
        <v>102949.73</v>
      </c>
      <c r="AK128" s="4">
        <f t="shared" si="3"/>
        <v>0</v>
      </c>
    </row>
    <row r="129" spans="1:37">
      <c r="A129">
        <v>111</v>
      </c>
      <c r="B129" t="s">
        <v>84</v>
      </c>
      <c r="C129">
        <v>141</v>
      </c>
      <c r="D129" t="s">
        <v>260</v>
      </c>
      <c r="E129">
        <v>445</v>
      </c>
      <c r="F129">
        <v>524110008</v>
      </c>
      <c r="G129" t="s">
        <v>141</v>
      </c>
      <c r="H129">
        <v>101</v>
      </c>
      <c r="I129" s="38">
        <v>1</v>
      </c>
      <c r="J129" t="s">
        <v>308</v>
      </c>
      <c r="K129">
        <v>4410</v>
      </c>
      <c r="L129" t="s">
        <v>341</v>
      </c>
      <c r="M129">
        <v>4000</v>
      </c>
      <c r="N129" t="s">
        <v>137</v>
      </c>
      <c r="O129">
        <v>13</v>
      </c>
      <c r="P129" t="s">
        <v>353</v>
      </c>
      <c r="Q129">
        <v>263</v>
      </c>
      <c r="R129" t="s">
        <v>354</v>
      </c>
      <c r="S129">
        <v>121</v>
      </c>
      <c r="T129" t="s">
        <v>312</v>
      </c>
      <c r="U129">
        <v>1</v>
      </c>
      <c r="V129" t="s">
        <v>313</v>
      </c>
      <c r="W129" s="4">
        <v>156</v>
      </c>
      <c r="X129" s="4">
        <v>11262.18</v>
      </c>
      <c r="Y129" s="4">
        <v>0</v>
      </c>
      <c r="Z129" s="4">
        <v>2800.54</v>
      </c>
      <c r="AA129" s="4">
        <v>5987.51</v>
      </c>
      <c r="AB129" s="4">
        <v>3125.35</v>
      </c>
      <c r="AC129" s="4">
        <v>1495.68</v>
      </c>
      <c r="AD129" s="4">
        <v>2287.85</v>
      </c>
      <c r="AE129" s="4">
        <v>376.97</v>
      </c>
      <c r="AF129" s="4">
        <v>4204.28</v>
      </c>
      <c r="AG129" s="4">
        <v>0</v>
      </c>
      <c r="AH129" s="4">
        <v>1116.05</v>
      </c>
      <c r="AI129" s="7">
        <f t="shared" si="2"/>
        <v>32812.410000000003</v>
      </c>
      <c r="AK129" s="4">
        <f t="shared" si="3"/>
        <v>0</v>
      </c>
    </row>
    <row r="130" spans="1:37">
      <c r="A130">
        <v>111</v>
      </c>
      <c r="B130" t="s">
        <v>84</v>
      </c>
      <c r="C130">
        <v>141</v>
      </c>
      <c r="D130" t="s">
        <v>260</v>
      </c>
      <c r="E130">
        <v>450</v>
      </c>
      <c r="F130">
        <v>524110016</v>
      </c>
      <c r="G130" t="s">
        <v>165</v>
      </c>
      <c r="H130">
        <v>101</v>
      </c>
      <c r="I130" s="38">
        <v>1</v>
      </c>
      <c r="J130" t="s">
        <v>308</v>
      </c>
      <c r="K130">
        <v>4410</v>
      </c>
      <c r="L130" t="s">
        <v>341</v>
      </c>
      <c r="M130">
        <v>4000</v>
      </c>
      <c r="N130" t="s">
        <v>137</v>
      </c>
      <c r="O130">
        <v>13</v>
      </c>
      <c r="P130" t="s">
        <v>353</v>
      </c>
      <c r="Q130">
        <v>263</v>
      </c>
      <c r="R130" t="s">
        <v>354</v>
      </c>
      <c r="S130">
        <v>121</v>
      </c>
      <c r="T130" t="s">
        <v>312</v>
      </c>
      <c r="U130">
        <v>1</v>
      </c>
      <c r="V130" t="s">
        <v>313</v>
      </c>
      <c r="W130" s="4">
        <v>11400</v>
      </c>
      <c r="X130" s="4">
        <v>11400</v>
      </c>
      <c r="Y130" s="4">
        <v>11400</v>
      </c>
      <c r="Z130" s="4">
        <v>11400</v>
      </c>
      <c r="AA130" s="4">
        <v>11400</v>
      </c>
      <c r="AB130" s="4">
        <v>11400</v>
      </c>
      <c r="AC130" s="4">
        <v>15060</v>
      </c>
      <c r="AD130" s="4">
        <v>17500</v>
      </c>
      <c r="AE130" s="4">
        <v>18720</v>
      </c>
      <c r="AF130" s="4">
        <v>19620</v>
      </c>
      <c r="AG130" s="4">
        <v>11720</v>
      </c>
      <c r="AH130" s="4">
        <v>11720</v>
      </c>
      <c r="AI130" s="7">
        <f t="shared" ref="AI130:AI193" si="4">SUM(W130:AH130)</f>
        <v>162740</v>
      </c>
      <c r="AK130" s="4">
        <f t="shared" si="3"/>
        <v>0</v>
      </c>
    </row>
    <row r="131" spans="1:37">
      <c r="A131">
        <v>111</v>
      </c>
      <c r="B131" t="s">
        <v>84</v>
      </c>
      <c r="C131">
        <v>141</v>
      </c>
      <c r="D131" t="s">
        <v>260</v>
      </c>
      <c r="E131">
        <v>33</v>
      </c>
      <c r="F131">
        <v>124130001</v>
      </c>
      <c r="G131" t="s">
        <v>366</v>
      </c>
      <c r="H131">
        <v>101</v>
      </c>
      <c r="I131" s="38">
        <v>1</v>
      </c>
      <c r="J131" t="s">
        <v>308</v>
      </c>
      <c r="K131">
        <v>5150</v>
      </c>
      <c r="L131" t="s">
        <v>367</v>
      </c>
      <c r="M131">
        <v>5000</v>
      </c>
      <c r="N131" t="s">
        <v>280</v>
      </c>
      <c r="O131">
        <v>13</v>
      </c>
      <c r="P131" t="s">
        <v>353</v>
      </c>
      <c r="Q131">
        <v>263</v>
      </c>
      <c r="R131" t="s">
        <v>354</v>
      </c>
      <c r="S131">
        <v>121</v>
      </c>
      <c r="T131" t="s">
        <v>312</v>
      </c>
      <c r="U131">
        <v>1</v>
      </c>
      <c r="V131" t="s">
        <v>313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48725.87</v>
      </c>
      <c r="AI131" s="7">
        <f t="shared" si="4"/>
        <v>48725.87</v>
      </c>
      <c r="AK131" s="4">
        <f t="shared" ref="AK131:AK194" si="5">IF(I131=2,AI131,0)</f>
        <v>0</v>
      </c>
    </row>
    <row r="132" spans="1:37">
      <c r="A132">
        <v>111</v>
      </c>
      <c r="B132" t="s">
        <v>84</v>
      </c>
      <c r="C132">
        <v>141</v>
      </c>
      <c r="D132" t="s">
        <v>260</v>
      </c>
      <c r="E132">
        <v>37</v>
      </c>
      <c r="F132">
        <v>124190001</v>
      </c>
      <c r="G132" t="s">
        <v>368</v>
      </c>
      <c r="H132">
        <v>101</v>
      </c>
      <c r="I132" s="38">
        <v>1</v>
      </c>
      <c r="J132" t="s">
        <v>308</v>
      </c>
      <c r="K132">
        <v>5190</v>
      </c>
      <c r="L132" t="s">
        <v>369</v>
      </c>
      <c r="M132">
        <v>5000</v>
      </c>
      <c r="N132" t="s">
        <v>280</v>
      </c>
      <c r="O132">
        <v>13</v>
      </c>
      <c r="P132" t="s">
        <v>353</v>
      </c>
      <c r="Q132">
        <v>263</v>
      </c>
      <c r="R132" t="s">
        <v>354</v>
      </c>
      <c r="S132">
        <v>121</v>
      </c>
      <c r="T132" t="s">
        <v>312</v>
      </c>
      <c r="U132">
        <v>1</v>
      </c>
      <c r="V132" t="s">
        <v>313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5000</v>
      </c>
      <c r="AC132" s="4">
        <v>0</v>
      </c>
      <c r="AD132" s="4">
        <v>0</v>
      </c>
      <c r="AE132" s="4">
        <v>0</v>
      </c>
      <c r="AF132" s="4">
        <v>9084.19</v>
      </c>
      <c r="AG132" s="4">
        <v>0</v>
      </c>
      <c r="AH132" s="4">
        <v>0</v>
      </c>
      <c r="AI132" s="7">
        <f t="shared" si="4"/>
        <v>14084.19</v>
      </c>
      <c r="AK132" s="4">
        <f t="shared" si="5"/>
        <v>0</v>
      </c>
    </row>
    <row r="133" spans="1:37">
      <c r="A133">
        <v>111</v>
      </c>
      <c r="B133" t="s">
        <v>84</v>
      </c>
      <c r="C133">
        <v>141</v>
      </c>
      <c r="D133" t="s">
        <v>260</v>
      </c>
      <c r="E133">
        <v>40</v>
      </c>
      <c r="F133">
        <v>124210001</v>
      </c>
      <c r="G133" t="s">
        <v>370</v>
      </c>
      <c r="H133">
        <v>101</v>
      </c>
      <c r="I133" s="38">
        <v>1</v>
      </c>
      <c r="J133" t="s">
        <v>308</v>
      </c>
      <c r="K133">
        <v>5210</v>
      </c>
      <c r="L133" t="s">
        <v>371</v>
      </c>
      <c r="M133">
        <v>5000</v>
      </c>
      <c r="N133" t="s">
        <v>280</v>
      </c>
      <c r="O133">
        <v>13</v>
      </c>
      <c r="P133" t="s">
        <v>353</v>
      </c>
      <c r="Q133">
        <v>263</v>
      </c>
      <c r="R133" t="s">
        <v>354</v>
      </c>
      <c r="S133">
        <v>121</v>
      </c>
      <c r="T133" t="s">
        <v>312</v>
      </c>
      <c r="U133">
        <v>1</v>
      </c>
      <c r="V133" t="s">
        <v>313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11274.13</v>
      </c>
      <c r="AI133" s="7">
        <f t="shared" si="4"/>
        <v>11274.13</v>
      </c>
      <c r="AK133" s="4">
        <f t="shared" si="5"/>
        <v>0</v>
      </c>
    </row>
    <row r="134" spans="1:37">
      <c r="A134">
        <v>111</v>
      </c>
      <c r="B134" t="s">
        <v>84</v>
      </c>
      <c r="C134">
        <v>141</v>
      </c>
      <c r="D134" t="s">
        <v>260</v>
      </c>
      <c r="E134">
        <v>46</v>
      </c>
      <c r="F134">
        <v>124410001</v>
      </c>
      <c r="G134" t="s">
        <v>81</v>
      </c>
      <c r="H134">
        <v>101</v>
      </c>
      <c r="I134" s="38">
        <v>1</v>
      </c>
      <c r="J134" t="s">
        <v>308</v>
      </c>
      <c r="K134">
        <v>5410</v>
      </c>
      <c r="L134" t="s">
        <v>372</v>
      </c>
      <c r="M134">
        <v>5000</v>
      </c>
      <c r="N134" t="s">
        <v>280</v>
      </c>
      <c r="O134">
        <v>13</v>
      </c>
      <c r="P134" t="s">
        <v>353</v>
      </c>
      <c r="Q134">
        <v>263</v>
      </c>
      <c r="R134" t="s">
        <v>354</v>
      </c>
      <c r="S134">
        <v>121</v>
      </c>
      <c r="T134" t="s">
        <v>312</v>
      </c>
      <c r="U134">
        <v>1</v>
      </c>
      <c r="V134" t="s">
        <v>313</v>
      </c>
      <c r="W134" s="4">
        <v>0</v>
      </c>
      <c r="X134" s="4">
        <v>460992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7">
        <f t="shared" si="4"/>
        <v>460992</v>
      </c>
      <c r="AK134" s="4">
        <f t="shared" si="5"/>
        <v>0</v>
      </c>
    </row>
    <row r="135" spans="1:37">
      <c r="A135">
        <v>111</v>
      </c>
      <c r="B135" t="s">
        <v>84</v>
      </c>
      <c r="C135">
        <v>141</v>
      </c>
      <c r="D135" t="s">
        <v>260</v>
      </c>
      <c r="E135">
        <v>23</v>
      </c>
      <c r="F135">
        <v>123610001</v>
      </c>
      <c r="G135" t="s">
        <v>373</v>
      </c>
      <c r="H135">
        <v>101</v>
      </c>
      <c r="I135" s="38">
        <v>1</v>
      </c>
      <c r="J135" t="s">
        <v>308</v>
      </c>
      <c r="K135">
        <v>6210</v>
      </c>
      <c r="L135" t="s">
        <v>374</v>
      </c>
      <c r="M135">
        <v>6000</v>
      </c>
      <c r="N135" t="s">
        <v>375</v>
      </c>
      <c r="O135">
        <v>13</v>
      </c>
      <c r="P135" t="s">
        <v>353</v>
      </c>
      <c r="Q135">
        <v>263</v>
      </c>
      <c r="R135" t="s">
        <v>354</v>
      </c>
      <c r="S135">
        <v>121</v>
      </c>
      <c r="T135" t="s">
        <v>312</v>
      </c>
      <c r="U135">
        <v>1</v>
      </c>
      <c r="V135" t="s">
        <v>313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58000</v>
      </c>
      <c r="AG135" s="4">
        <v>0</v>
      </c>
      <c r="AH135" s="4">
        <v>0</v>
      </c>
      <c r="AI135" s="7">
        <f t="shared" si="4"/>
        <v>58000</v>
      </c>
      <c r="AK135" s="4">
        <f t="shared" si="5"/>
        <v>0</v>
      </c>
    </row>
    <row r="136" spans="1:37">
      <c r="A136">
        <v>111</v>
      </c>
      <c r="B136" t="s">
        <v>84</v>
      </c>
      <c r="C136">
        <v>142</v>
      </c>
      <c r="D136" t="s">
        <v>268</v>
      </c>
      <c r="E136">
        <v>295</v>
      </c>
      <c r="F136">
        <v>512950001</v>
      </c>
      <c r="G136" t="s">
        <v>269</v>
      </c>
      <c r="H136">
        <v>101</v>
      </c>
      <c r="I136" s="38">
        <v>1</v>
      </c>
      <c r="J136" t="s">
        <v>308</v>
      </c>
      <c r="K136">
        <v>2950</v>
      </c>
      <c r="L136" t="s">
        <v>376</v>
      </c>
      <c r="M136">
        <v>2000</v>
      </c>
      <c r="N136" t="s">
        <v>113</v>
      </c>
      <c r="O136">
        <v>13</v>
      </c>
      <c r="P136" t="s">
        <v>353</v>
      </c>
      <c r="Q136">
        <v>263</v>
      </c>
      <c r="R136" t="s">
        <v>354</v>
      </c>
      <c r="S136">
        <v>121</v>
      </c>
      <c r="T136" t="s">
        <v>312</v>
      </c>
      <c r="U136">
        <v>1</v>
      </c>
      <c r="V136" t="s">
        <v>313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1735.55</v>
      </c>
      <c r="AF136" s="4">
        <v>0</v>
      </c>
      <c r="AG136" s="4">
        <v>0</v>
      </c>
      <c r="AH136" s="4">
        <v>0</v>
      </c>
      <c r="AI136" s="7">
        <f t="shared" si="4"/>
        <v>1735.55</v>
      </c>
      <c r="AK136" s="4">
        <f t="shared" si="5"/>
        <v>0</v>
      </c>
    </row>
    <row r="137" spans="1:37">
      <c r="A137">
        <v>111</v>
      </c>
      <c r="B137" t="s">
        <v>84</v>
      </c>
      <c r="C137">
        <v>142</v>
      </c>
      <c r="D137" t="s">
        <v>268</v>
      </c>
      <c r="E137">
        <v>417</v>
      </c>
      <c r="F137">
        <v>513820029</v>
      </c>
      <c r="G137" t="s">
        <v>270</v>
      </c>
      <c r="H137">
        <v>101</v>
      </c>
      <c r="I137" s="38">
        <v>1</v>
      </c>
      <c r="J137" t="s">
        <v>308</v>
      </c>
      <c r="K137">
        <v>3820</v>
      </c>
      <c r="L137" t="s">
        <v>365</v>
      </c>
      <c r="M137">
        <v>3000</v>
      </c>
      <c r="N137" t="s">
        <v>118</v>
      </c>
      <c r="O137">
        <v>13</v>
      </c>
      <c r="P137" t="s">
        <v>353</v>
      </c>
      <c r="Q137">
        <v>263</v>
      </c>
      <c r="R137" t="s">
        <v>354</v>
      </c>
      <c r="S137">
        <v>121</v>
      </c>
      <c r="T137" t="s">
        <v>312</v>
      </c>
      <c r="U137">
        <v>1</v>
      </c>
      <c r="V137" t="s">
        <v>313</v>
      </c>
      <c r="W137" s="4">
        <v>0</v>
      </c>
      <c r="X137" s="4">
        <v>-30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7">
        <f t="shared" si="4"/>
        <v>-30</v>
      </c>
      <c r="AK137" s="4">
        <f t="shared" si="5"/>
        <v>0</v>
      </c>
    </row>
    <row r="138" spans="1:37">
      <c r="A138">
        <v>111</v>
      </c>
      <c r="B138" t="s">
        <v>84</v>
      </c>
      <c r="C138">
        <v>142</v>
      </c>
      <c r="D138" t="s">
        <v>268</v>
      </c>
      <c r="E138">
        <v>29</v>
      </c>
      <c r="F138">
        <v>124110001</v>
      </c>
      <c r="G138" t="s">
        <v>377</v>
      </c>
      <c r="H138">
        <v>101</v>
      </c>
      <c r="I138" s="38">
        <v>1</v>
      </c>
      <c r="J138" t="s">
        <v>308</v>
      </c>
      <c r="K138">
        <v>5110</v>
      </c>
      <c r="L138" t="s">
        <v>378</v>
      </c>
      <c r="M138">
        <v>5000</v>
      </c>
      <c r="N138" t="s">
        <v>280</v>
      </c>
      <c r="O138">
        <v>13</v>
      </c>
      <c r="P138" t="s">
        <v>353</v>
      </c>
      <c r="Q138">
        <v>263</v>
      </c>
      <c r="R138" t="s">
        <v>354</v>
      </c>
      <c r="S138">
        <v>121</v>
      </c>
      <c r="T138" t="s">
        <v>312</v>
      </c>
      <c r="U138">
        <v>1</v>
      </c>
      <c r="V138" t="s">
        <v>313</v>
      </c>
      <c r="W138" s="4">
        <v>0</v>
      </c>
      <c r="X138" s="4">
        <v>27844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9</v>
      </c>
      <c r="AI138" s="7">
        <f t="shared" si="4"/>
        <v>27853</v>
      </c>
      <c r="AK138" s="4">
        <f t="shared" si="5"/>
        <v>0</v>
      </c>
    </row>
    <row r="139" spans="1:37">
      <c r="A139">
        <v>307</v>
      </c>
      <c r="B139" t="s">
        <v>423</v>
      </c>
      <c r="C139">
        <v>152</v>
      </c>
      <c r="D139" t="s">
        <v>424</v>
      </c>
      <c r="E139">
        <v>348</v>
      </c>
      <c r="F139">
        <v>513410001</v>
      </c>
      <c r="G139" t="s">
        <v>161</v>
      </c>
      <c r="H139">
        <v>101</v>
      </c>
      <c r="I139" s="38">
        <v>1</v>
      </c>
      <c r="J139" t="s">
        <v>308</v>
      </c>
      <c r="K139">
        <v>3410</v>
      </c>
      <c r="L139" t="s">
        <v>390</v>
      </c>
      <c r="M139">
        <v>3000</v>
      </c>
      <c r="N139" t="s">
        <v>118</v>
      </c>
      <c r="O139">
        <v>12</v>
      </c>
      <c r="P139" t="s">
        <v>401</v>
      </c>
      <c r="Q139">
        <v>423</v>
      </c>
      <c r="R139" t="s">
        <v>381</v>
      </c>
      <c r="S139">
        <v>128</v>
      </c>
      <c r="T139" t="s">
        <v>404</v>
      </c>
      <c r="U139">
        <v>1</v>
      </c>
      <c r="V139" t="s">
        <v>313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187.92</v>
      </c>
      <c r="AF139" s="4">
        <v>0</v>
      </c>
      <c r="AG139" s="4">
        <v>0</v>
      </c>
      <c r="AH139" s="4">
        <v>0</v>
      </c>
      <c r="AI139" s="7">
        <f t="shared" si="4"/>
        <v>187.92</v>
      </c>
      <c r="AK139" s="4">
        <f t="shared" si="5"/>
        <v>0</v>
      </c>
    </row>
    <row r="140" spans="1:37">
      <c r="A140">
        <v>307</v>
      </c>
      <c r="B140" t="s">
        <v>423</v>
      </c>
      <c r="C140">
        <v>152</v>
      </c>
      <c r="D140" t="s">
        <v>424</v>
      </c>
      <c r="E140">
        <v>7</v>
      </c>
      <c r="F140">
        <v>123520003</v>
      </c>
      <c r="G140" t="s">
        <v>407</v>
      </c>
      <c r="H140">
        <v>101</v>
      </c>
      <c r="I140" s="38">
        <v>1</v>
      </c>
      <c r="J140" t="s">
        <v>308</v>
      </c>
      <c r="K140">
        <v>6120</v>
      </c>
      <c r="L140" t="s">
        <v>408</v>
      </c>
      <c r="M140">
        <v>6000</v>
      </c>
      <c r="N140" t="s">
        <v>375</v>
      </c>
      <c r="O140">
        <v>12</v>
      </c>
      <c r="P140" t="s">
        <v>401</v>
      </c>
      <c r="Q140">
        <v>423</v>
      </c>
      <c r="R140" t="s">
        <v>381</v>
      </c>
      <c r="S140">
        <v>128</v>
      </c>
      <c r="T140" t="s">
        <v>404</v>
      </c>
      <c r="U140">
        <v>1</v>
      </c>
      <c r="V140" t="s">
        <v>313</v>
      </c>
      <c r="W140" s="4">
        <v>0</v>
      </c>
      <c r="X140" s="4">
        <v>0</v>
      </c>
      <c r="Y140" s="4">
        <v>0</v>
      </c>
      <c r="Z140" s="4">
        <v>0</v>
      </c>
      <c r="AA140" s="4">
        <v>1193842.4099999999</v>
      </c>
      <c r="AB140" s="4">
        <v>0</v>
      </c>
      <c r="AC140" s="4">
        <v>484407.62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7">
        <f t="shared" si="4"/>
        <v>1678250.0299999998</v>
      </c>
      <c r="AK140" s="4">
        <f t="shared" si="5"/>
        <v>0</v>
      </c>
    </row>
    <row r="141" spans="1:37">
      <c r="A141">
        <v>307</v>
      </c>
      <c r="B141" t="s">
        <v>423</v>
      </c>
      <c r="C141">
        <v>152</v>
      </c>
      <c r="D141" t="s">
        <v>424</v>
      </c>
      <c r="E141">
        <v>15</v>
      </c>
      <c r="F141">
        <v>123550001</v>
      </c>
      <c r="G141" t="s">
        <v>399</v>
      </c>
      <c r="H141">
        <v>101</v>
      </c>
      <c r="I141" s="38">
        <v>1</v>
      </c>
      <c r="J141" t="s">
        <v>308</v>
      </c>
      <c r="K141">
        <v>6150</v>
      </c>
      <c r="L141" t="s">
        <v>400</v>
      </c>
      <c r="M141">
        <v>6000</v>
      </c>
      <c r="N141" t="s">
        <v>375</v>
      </c>
      <c r="O141">
        <v>12</v>
      </c>
      <c r="P141" t="s">
        <v>401</v>
      </c>
      <c r="Q141">
        <v>423</v>
      </c>
      <c r="R141" t="s">
        <v>381</v>
      </c>
      <c r="S141">
        <v>128</v>
      </c>
      <c r="T141" t="s">
        <v>404</v>
      </c>
      <c r="U141">
        <v>1</v>
      </c>
      <c r="V141" t="s">
        <v>313</v>
      </c>
      <c r="W141" s="4">
        <v>64316.49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208184.2</v>
      </c>
      <c r="AG141" s="4">
        <v>0</v>
      </c>
      <c r="AH141" s="4">
        <v>0</v>
      </c>
      <c r="AI141" s="7">
        <f t="shared" si="4"/>
        <v>272500.69</v>
      </c>
      <c r="AK141" s="4">
        <f t="shared" si="5"/>
        <v>0</v>
      </c>
    </row>
    <row r="142" spans="1:37">
      <c r="A142">
        <v>310</v>
      </c>
      <c r="B142" t="s">
        <v>426</v>
      </c>
      <c r="C142">
        <v>153</v>
      </c>
      <c r="D142" t="s">
        <v>427</v>
      </c>
      <c r="E142">
        <v>348</v>
      </c>
      <c r="F142">
        <v>513410001</v>
      </c>
      <c r="G142" t="s">
        <v>161</v>
      </c>
      <c r="H142">
        <v>101</v>
      </c>
      <c r="I142" s="38">
        <v>1</v>
      </c>
      <c r="J142" t="s">
        <v>308</v>
      </c>
      <c r="K142">
        <v>3410</v>
      </c>
      <c r="L142" t="s">
        <v>390</v>
      </c>
      <c r="M142">
        <v>3000</v>
      </c>
      <c r="N142" t="s">
        <v>118</v>
      </c>
      <c r="O142">
        <v>12</v>
      </c>
      <c r="P142" t="s">
        <v>401</v>
      </c>
      <c r="Q142">
        <v>423</v>
      </c>
      <c r="R142" t="s">
        <v>381</v>
      </c>
      <c r="S142">
        <v>128</v>
      </c>
      <c r="T142" t="s">
        <v>404</v>
      </c>
      <c r="U142">
        <v>1</v>
      </c>
      <c r="V142" t="s">
        <v>313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258.68</v>
      </c>
      <c r="AF142" s="4">
        <v>0</v>
      </c>
      <c r="AG142" s="4">
        <v>0</v>
      </c>
      <c r="AH142" s="4">
        <v>0</v>
      </c>
      <c r="AI142" s="7">
        <f t="shared" si="4"/>
        <v>258.68</v>
      </c>
      <c r="AK142" s="4">
        <f t="shared" si="5"/>
        <v>0</v>
      </c>
    </row>
    <row r="143" spans="1:37">
      <c r="A143">
        <v>310</v>
      </c>
      <c r="B143" t="s">
        <v>426</v>
      </c>
      <c r="C143">
        <v>153</v>
      </c>
      <c r="D143" t="s">
        <v>427</v>
      </c>
      <c r="E143">
        <v>7</v>
      </c>
      <c r="F143">
        <v>123520003</v>
      </c>
      <c r="G143" t="s">
        <v>407</v>
      </c>
      <c r="H143">
        <v>101</v>
      </c>
      <c r="I143" s="38">
        <v>1</v>
      </c>
      <c r="J143" t="s">
        <v>308</v>
      </c>
      <c r="K143">
        <v>6120</v>
      </c>
      <c r="L143" t="s">
        <v>408</v>
      </c>
      <c r="M143">
        <v>6000</v>
      </c>
      <c r="N143" t="s">
        <v>375</v>
      </c>
      <c r="O143">
        <v>12</v>
      </c>
      <c r="P143" t="s">
        <v>401</v>
      </c>
      <c r="Q143">
        <v>423</v>
      </c>
      <c r="R143" t="s">
        <v>381</v>
      </c>
      <c r="S143">
        <v>128</v>
      </c>
      <c r="T143" t="s">
        <v>404</v>
      </c>
      <c r="U143">
        <v>1</v>
      </c>
      <c r="V143" t="s">
        <v>313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457628.75</v>
      </c>
      <c r="AD143" s="4">
        <v>0</v>
      </c>
      <c r="AE143" s="4">
        <v>0</v>
      </c>
      <c r="AF143" s="4">
        <v>0</v>
      </c>
      <c r="AG143" s="4">
        <v>0</v>
      </c>
      <c r="AH143" s="4">
        <v>146541.25</v>
      </c>
      <c r="AI143" s="7">
        <f t="shared" si="4"/>
        <v>604170</v>
      </c>
      <c r="AK143" s="4">
        <f t="shared" si="5"/>
        <v>0</v>
      </c>
    </row>
    <row r="144" spans="1:37">
      <c r="A144">
        <v>310</v>
      </c>
      <c r="B144" t="s">
        <v>426</v>
      </c>
      <c r="C144">
        <v>153</v>
      </c>
      <c r="D144" t="s">
        <v>427</v>
      </c>
      <c r="E144">
        <v>15</v>
      </c>
      <c r="F144">
        <v>123550001</v>
      </c>
      <c r="G144" t="s">
        <v>399</v>
      </c>
      <c r="H144">
        <v>101</v>
      </c>
      <c r="I144" s="38">
        <v>1</v>
      </c>
      <c r="J144" t="s">
        <v>308</v>
      </c>
      <c r="K144">
        <v>6150</v>
      </c>
      <c r="L144" t="s">
        <v>400</v>
      </c>
      <c r="M144">
        <v>6000</v>
      </c>
      <c r="N144" t="s">
        <v>375</v>
      </c>
      <c r="O144">
        <v>12</v>
      </c>
      <c r="P144" t="s">
        <v>401</v>
      </c>
      <c r="Q144">
        <v>423</v>
      </c>
      <c r="R144" t="s">
        <v>381</v>
      </c>
      <c r="S144">
        <v>128</v>
      </c>
      <c r="T144" t="s">
        <v>404</v>
      </c>
      <c r="U144">
        <v>1</v>
      </c>
      <c r="V144" t="s">
        <v>313</v>
      </c>
      <c r="W144" s="4">
        <v>0</v>
      </c>
      <c r="X144" s="4">
        <v>1031367.91</v>
      </c>
      <c r="Y144" s="4">
        <v>1379970.36</v>
      </c>
      <c r="Z144" s="4">
        <v>393851.21</v>
      </c>
      <c r="AA144" s="4">
        <v>26012.69</v>
      </c>
      <c r="AB144" s="4">
        <v>166817.04</v>
      </c>
      <c r="AC144" s="4">
        <v>0</v>
      </c>
      <c r="AD144" s="4">
        <v>0</v>
      </c>
      <c r="AE144" s="4">
        <v>0</v>
      </c>
      <c r="AF144" s="4">
        <v>-35857.56</v>
      </c>
      <c r="AG144" s="4">
        <v>0</v>
      </c>
      <c r="AH144" s="4">
        <v>0</v>
      </c>
      <c r="AI144" s="7">
        <f t="shared" si="4"/>
        <v>2962161.65</v>
      </c>
      <c r="AK144" s="4">
        <f t="shared" si="5"/>
        <v>0</v>
      </c>
    </row>
    <row r="145" spans="1:37">
      <c r="A145">
        <v>901</v>
      </c>
      <c r="B145" t="s">
        <v>436</v>
      </c>
      <c r="C145">
        <v>100</v>
      </c>
      <c r="D145" t="s">
        <v>105</v>
      </c>
      <c r="E145">
        <v>191</v>
      </c>
      <c r="F145">
        <v>511110001</v>
      </c>
      <c r="G145" t="s">
        <v>107</v>
      </c>
      <c r="H145">
        <v>101</v>
      </c>
      <c r="I145" s="38">
        <v>1</v>
      </c>
      <c r="J145" t="s">
        <v>308</v>
      </c>
      <c r="K145">
        <v>1110</v>
      </c>
      <c r="L145" t="s">
        <v>437</v>
      </c>
      <c r="M145">
        <v>1000</v>
      </c>
      <c r="N145" t="s">
        <v>106</v>
      </c>
      <c r="O145">
        <v>2</v>
      </c>
      <c r="P145" t="s">
        <v>282</v>
      </c>
      <c r="Q145">
        <v>111</v>
      </c>
      <c r="R145" t="s">
        <v>438</v>
      </c>
      <c r="S145">
        <v>121</v>
      </c>
      <c r="T145" t="s">
        <v>312</v>
      </c>
      <c r="U145">
        <v>1</v>
      </c>
      <c r="V145" t="s">
        <v>313</v>
      </c>
      <c r="W145" s="4">
        <v>174262.2</v>
      </c>
      <c r="X145" s="4">
        <v>174262.2</v>
      </c>
      <c r="Y145" s="4">
        <v>174262.2</v>
      </c>
      <c r="Z145" s="4">
        <v>174262.2</v>
      </c>
      <c r="AA145" s="4">
        <v>174262.2</v>
      </c>
      <c r="AB145" s="4">
        <v>174262.2</v>
      </c>
      <c r="AC145" s="4">
        <v>174262.2</v>
      </c>
      <c r="AD145" s="4">
        <v>174262.2</v>
      </c>
      <c r="AE145" s="4">
        <v>174262.2</v>
      </c>
      <c r="AF145" s="4">
        <v>174262.2</v>
      </c>
      <c r="AG145" s="4">
        <v>174261</v>
      </c>
      <c r="AH145" s="4">
        <v>174261</v>
      </c>
      <c r="AI145" s="7">
        <f t="shared" si="4"/>
        <v>2091143.9999999998</v>
      </c>
      <c r="AK145" s="4">
        <f t="shared" si="5"/>
        <v>0</v>
      </c>
    </row>
    <row r="146" spans="1:37">
      <c r="A146">
        <v>902</v>
      </c>
      <c r="B146" t="s">
        <v>439</v>
      </c>
      <c r="C146">
        <v>101</v>
      </c>
      <c r="D146" t="s">
        <v>110</v>
      </c>
      <c r="E146">
        <v>192</v>
      </c>
      <c r="F146">
        <v>511130001</v>
      </c>
      <c r="G146" t="s">
        <v>111</v>
      </c>
      <c r="H146">
        <v>101</v>
      </c>
      <c r="I146" s="38">
        <v>1</v>
      </c>
      <c r="J146" t="s">
        <v>308</v>
      </c>
      <c r="K146">
        <v>1130</v>
      </c>
      <c r="L146" t="s">
        <v>309</v>
      </c>
      <c r="M146">
        <v>1000</v>
      </c>
      <c r="N146" t="s">
        <v>106</v>
      </c>
      <c r="O146">
        <v>3</v>
      </c>
      <c r="P146" t="s">
        <v>440</v>
      </c>
      <c r="Q146">
        <v>111</v>
      </c>
      <c r="R146" t="s">
        <v>438</v>
      </c>
      <c r="S146">
        <v>121</v>
      </c>
      <c r="T146" t="s">
        <v>312</v>
      </c>
      <c r="U146">
        <v>1</v>
      </c>
      <c r="V146" t="s">
        <v>313</v>
      </c>
      <c r="W146" s="4">
        <v>20116.5</v>
      </c>
      <c r="X146" s="4">
        <v>20116.5</v>
      </c>
      <c r="Y146" s="4">
        <v>20116.5</v>
      </c>
      <c r="Z146" s="4">
        <v>20116.5</v>
      </c>
      <c r="AA146" s="4">
        <v>20116.5</v>
      </c>
      <c r="AB146" s="4">
        <v>20116.5</v>
      </c>
      <c r="AC146" s="4">
        <v>20116.5</v>
      </c>
      <c r="AD146" s="4">
        <v>20116.5</v>
      </c>
      <c r="AE146" s="4">
        <v>20116.5</v>
      </c>
      <c r="AF146" s="4">
        <v>20839.650000000001</v>
      </c>
      <c r="AG146" s="4">
        <v>22116.3</v>
      </c>
      <c r="AH146" s="4">
        <v>22116.3</v>
      </c>
      <c r="AI146" s="7">
        <f t="shared" si="4"/>
        <v>246120.74999999997</v>
      </c>
      <c r="AK146" s="4">
        <f t="shared" si="5"/>
        <v>0</v>
      </c>
    </row>
    <row r="147" spans="1:37">
      <c r="A147">
        <v>902</v>
      </c>
      <c r="B147" t="s">
        <v>439</v>
      </c>
      <c r="C147">
        <v>101</v>
      </c>
      <c r="D147" t="s">
        <v>110</v>
      </c>
      <c r="E147">
        <v>196</v>
      </c>
      <c r="F147">
        <v>511320001</v>
      </c>
      <c r="G147" t="s">
        <v>108</v>
      </c>
      <c r="H147">
        <v>101</v>
      </c>
      <c r="I147" s="38">
        <v>1</v>
      </c>
      <c r="J147" t="s">
        <v>308</v>
      </c>
      <c r="K147">
        <v>1320</v>
      </c>
      <c r="L147" t="s">
        <v>315</v>
      </c>
      <c r="M147">
        <v>1000</v>
      </c>
      <c r="N147" t="s">
        <v>106</v>
      </c>
      <c r="O147">
        <v>3</v>
      </c>
      <c r="P147" t="s">
        <v>440</v>
      </c>
      <c r="Q147">
        <v>111</v>
      </c>
      <c r="R147" t="s">
        <v>438</v>
      </c>
      <c r="S147">
        <v>121</v>
      </c>
      <c r="T147" t="s">
        <v>312</v>
      </c>
      <c r="U147">
        <v>1</v>
      </c>
      <c r="V147" t="s">
        <v>313</v>
      </c>
      <c r="W147" s="4">
        <v>0</v>
      </c>
      <c r="X147" s="4">
        <v>0</v>
      </c>
      <c r="Y147" s="4">
        <v>8440.4</v>
      </c>
      <c r="Z147" s="4">
        <v>0</v>
      </c>
      <c r="AA147" s="4">
        <v>0</v>
      </c>
      <c r="AB147" s="4">
        <v>0</v>
      </c>
      <c r="AC147" s="4">
        <v>8717.15</v>
      </c>
      <c r="AD147" s="4">
        <v>0</v>
      </c>
      <c r="AE147" s="4">
        <v>0</v>
      </c>
      <c r="AF147" s="4">
        <v>0</v>
      </c>
      <c r="AG147" s="4">
        <v>0</v>
      </c>
      <c r="AH147" s="4">
        <v>10320.94</v>
      </c>
      <c r="AI147" s="7">
        <f t="shared" si="4"/>
        <v>27478.489999999998</v>
      </c>
      <c r="AK147" s="4">
        <f t="shared" si="5"/>
        <v>0</v>
      </c>
    </row>
    <row r="148" spans="1:37">
      <c r="A148">
        <v>902</v>
      </c>
      <c r="B148" t="s">
        <v>439</v>
      </c>
      <c r="C148">
        <v>101</v>
      </c>
      <c r="D148" t="s">
        <v>110</v>
      </c>
      <c r="E148">
        <v>198</v>
      </c>
      <c r="F148">
        <v>511320003</v>
      </c>
      <c r="G148" t="s">
        <v>109</v>
      </c>
      <c r="H148">
        <v>101</v>
      </c>
      <c r="I148" s="38">
        <v>1</v>
      </c>
      <c r="J148" t="s">
        <v>308</v>
      </c>
      <c r="K148">
        <v>1320</v>
      </c>
      <c r="L148" t="s">
        <v>315</v>
      </c>
      <c r="M148">
        <v>1000</v>
      </c>
      <c r="N148" t="s">
        <v>106</v>
      </c>
      <c r="O148">
        <v>3</v>
      </c>
      <c r="P148" t="s">
        <v>440</v>
      </c>
      <c r="Q148">
        <v>111</v>
      </c>
      <c r="R148" t="s">
        <v>438</v>
      </c>
      <c r="S148">
        <v>121</v>
      </c>
      <c r="T148" t="s">
        <v>312</v>
      </c>
      <c r="U148">
        <v>1</v>
      </c>
      <c r="V148" t="s">
        <v>313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58053.51</v>
      </c>
      <c r="AI148" s="7">
        <f t="shared" si="4"/>
        <v>58053.51</v>
      </c>
      <c r="AK148" s="4">
        <f t="shared" si="5"/>
        <v>0</v>
      </c>
    </row>
    <row r="149" spans="1:37">
      <c r="A149">
        <v>902</v>
      </c>
      <c r="B149" t="s">
        <v>439</v>
      </c>
      <c r="C149">
        <v>101</v>
      </c>
      <c r="D149" t="s">
        <v>110</v>
      </c>
      <c r="E149">
        <v>216</v>
      </c>
      <c r="F149">
        <v>511540008</v>
      </c>
      <c r="G149" t="s">
        <v>112</v>
      </c>
      <c r="H149">
        <v>101</v>
      </c>
      <c r="I149" s="38">
        <v>1</v>
      </c>
      <c r="J149" t="s">
        <v>308</v>
      </c>
      <c r="K149">
        <v>1540</v>
      </c>
      <c r="L149" t="s">
        <v>318</v>
      </c>
      <c r="M149">
        <v>1000</v>
      </c>
      <c r="N149" t="s">
        <v>106</v>
      </c>
      <c r="O149">
        <v>3</v>
      </c>
      <c r="P149" t="s">
        <v>440</v>
      </c>
      <c r="Q149">
        <v>111</v>
      </c>
      <c r="R149" t="s">
        <v>438</v>
      </c>
      <c r="S149">
        <v>121</v>
      </c>
      <c r="T149" t="s">
        <v>312</v>
      </c>
      <c r="U149">
        <v>1</v>
      </c>
      <c r="V149" t="s">
        <v>313</v>
      </c>
      <c r="W149" s="4">
        <v>6374.91</v>
      </c>
      <c r="X149" s="4">
        <v>6374.91</v>
      </c>
      <c r="Y149" s="4">
        <v>7504.62</v>
      </c>
      <c r="Z149" s="4">
        <v>6374.92</v>
      </c>
      <c r="AA149" s="4">
        <v>6374.92</v>
      </c>
      <c r="AB149" s="4">
        <v>6374.92</v>
      </c>
      <c r="AC149" s="4">
        <v>8059.89</v>
      </c>
      <c r="AD149" s="4">
        <v>6361.84</v>
      </c>
      <c r="AE149" s="4">
        <v>6193.62</v>
      </c>
      <c r="AF149" s="4">
        <v>53581.09</v>
      </c>
      <c r="AG149" s="4">
        <v>37938.25</v>
      </c>
      <c r="AH149" s="4">
        <v>20170.79</v>
      </c>
      <c r="AI149" s="7">
        <f t="shared" si="4"/>
        <v>171684.68</v>
      </c>
      <c r="AK149" s="4">
        <f t="shared" si="5"/>
        <v>0</v>
      </c>
    </row>
    <row r="150" spans="1:37">
      <c r="A150">
        <v>902</v>
      </c>
      <c r="B150" t="s">
        <v>439</v>
      </c>
      <c r="C150">
        <v>101</v>
      </c>
      <c r="D150" t="s">
        <v>110</v>
      </c>
      <c r="E150">
        <v>221</v>
      </c>
      <c r="F150">
        <v>512110001</v>
      </c>
      <c r="G150" t="s">
        <v>114</v>
      </c>
      <c r="H150">
        <v>101</v>
      </c>
      <c r="I150" s="38">
        <v>1</v>
      </c>
      <c r="J150" t="s">
        <v>308</v>
      </c>
      <c r="K150">
        <v>2110</v>
      </c>
      <c r="L150" t="s">
        <v>319</v>
      </c>
      <c r="M150">
        <v>2000</v>
      </c>
      <c r="N150" t="s">
        <v>113</v>
      </c>
      <c r="O150">
        <v>3</v>
      </c>
      <c r="P150" t="s">
        <v>440</v>
      </c>
      <c r="Q150">
        <v>111</v>
      </c>
      <c r="R150" t="s">
        <v>438</v>
      </c>
      <c r="S150">
        <v>121</v>
      </c>
      <c r="T150" t="s">
        <v>312</v>
      </c>
      <c r="U150">
        <v>1</v>
      </c>
      <c r="V150" t="s">
        <v>313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771.4</v>
      </c>
      <c r="AG150" s="4">
        <v>0</v>
      </c>
      <c r="AH150" s="4">
        <v>0</v>
      </c>
      <c r="AI150" s="7">
        <f t="shared" si="4"/>
        <v>771.4</v>
      </c>
      <c r="AK150" s="4">
        <f t="shared" si="5"/>
        <v>0</v>
      </c>
    </row>
    <row r="151" spans="1:37">
      <c r="A151">
        <v>902</v>
      </c>
      <c r="B151" t="s">
        <v>439</v>
      </c>
      <c r="C151">
        <v>101</v>
      </c>
      <c r="D151" t="s">
        <v>110</v>
      </c>
      <c r="E151">
        <v>241</v>
      </c>
      <c r="F151">
        <v>512420001</v>
      </c>
      <c r="G151" t="s">
        <v>115</v>
      </c>
      <c r="H151">
        <v>101</v>
      </c>
      <c r="I151" s="38">
        <v>1</v>
      </c>
      <c r="J151" t="s">
        <v>308</v>
      </c>
      <c r="K151">
        <v>2420</v>
      </c>
      <c r="L151" t="s">
        <v>324</v>
      </c>
      <c r="M151">
        <v>2000</v>
      </c>
      <c r="N151" t="s">
        <v>113</v>
      </c>
      <c r="O151">
        <v>3</v>
      </c>
      <c r="P151" t="s">
        <v>440</v>
      </c>
      <c r="Q151">
        <v>111</v>
      </c>
      <c r="R151" t="s">
        <v>438</v>
      </c>
      <c r="S151">
        <v>121</v>
      </c>
      <c r="T151" t="s">
        <v>312</v>
      </c>
      <c r="U151">
        <v>1</v>
      </c>
      <c r="V151" t="s">
        <v>313</v>
      </c>
      <c r="W151" s="4">
        <v>0</v>
      </c>
      <c r="X151" s="4">
        <v>0</v>
      </c>
      <c r="Y151" s="4">
        <v>0</v>
      </c>
      <c r="Z151" s="4">
        <v>24800.31</v>
      </c>
      <c r="AA151" s="4">
        <v>3599.97</v>
      </c>
      <c r="AB151" s="4">
        <v>1853.19</v>
      </c>
      <c r="AC151" s="4">
        <v>8636.09</v>
      </c>
      <c r="AD151" s="4">
        <v>3047.5</v>
      </c>
      <c r="AE151" s="4">
        <v>0</v>
      </c>
      <c r="AF151" s="4">
        <v>0</v>
      </c>
      <c r="AG151" s="4">
        <v>0</v>
      </c>
      <c r="AH151" s="4">
        <v>0</v>
      </c>
      <c r="AI151" s="7">
        <f t="shared" si="4"/>
        <v>41937.06</v>
      </c>
      <c r="AK151" s="4">
        <f t="shared" si="5"/>
        <v>0</v>
      </c>
    </row>
    <row r="152" spans="1:37">
      <c r="A152">
        <v>902</v>
      </c>
      <c r="B152" t="s">
        <v>439</v>
      </c>
      <c r="C152">
        <v>101</v>
      </c>
      <c r="D152" t="s">
        <v>110</v>
      </c>
      <c r="E152">
        <v>260</v>
      </c>
      <c r="F152">
        <v>512610001</v>
      </c>
      <c r="G152" t="s">
        <v>116</v>
      </c>
      <c r="H152">
        <v>101</v>
      </c>
      <c r="I152" s="38">
        <v>1</v>
      </c>
      <c r="J152" t="s">
        <v>308</v>
      </c>
      <c r="K152">
        <v>2610</v>
      </c>
      <c r="L152" t="s">
        <v>326</v>
      </c>
      <c r="M152">
        <v>2000</v>
      </c>
      <c r="N152" t="s">
        <v>113</v>
      </c>
      <c r="O152">
        <v>3</v>
      </c>
      <c r="P152" t="s">
        <v>440</v>
      </c>
      <c r="Q152">
        <v>111</v>
      </c>
      <c r="R152" t="s">
        <v>438</v>
      </c>
      <c r="S152">
        <v>121</v>
      </c>
      <c r="T152" t="s">
        <v>312</v>
      </c>
      <c r="U152">
        <v>1</v>
      </c>
      <c r="V152" t="s">
        <v>313</v>
      </c>
      <c r="W152" s="4">
        <v>7711.1</v>
      </c>
      <c r="X152" s="4">
        <v>5819.8</v>
      </c>
      <c r="Y152" s="4">
        <v>2134.9</v>
      </c>
      <c r="Z152" s="4">
        <v>7635.05</v>
      </c>
      <c r="AA152" s="4">
        <v>5064</v>
      </c>
      <c r="AB152" s="4">
        <v>9196.6</v>
      </c>
      <c r="AC152" s="4">
        <v>5049.6400000000003</v>
      </c>
      <c r="AD152" s="4">
        <v>5388.7</v>
      </c>
      <c r="AE152" s="4">
        <v>6456.1</v>
      </c>
      <c r="AF152" s="4">
        <v>7298.6</v>
      </c>
      <c r="AG152" s="4">
        <v>393</v>
      </c>
      <c r="AH152" s="4">
        <v>2917.5</v>
      </c>
      <c r="AI152" s="7">
        <f t="shared" si="4"/>
        <v>65064.99</v>
      </c>
      <c r="AK152" s="4">
        <f t="shared" si="5"/>
        <v>0</v>
      </c>
    </row>
    <row r="153" spans="1:37">
      <c r="A153">
        <v>902</v>
      </c>
      <c r="B153" t="s">
        <v>439</v>
      </c>
      <c r="C153">
        <v>101</v>
      </c>
      <c r="D153" t="s">
        <v>110</v>
      </c>
      <c r="E153">
        <v>292</v>
      </c>
      <c r="F153">
        <v>512940001</v>
      </c>
      <c r="G153" t="s">
        <v>129</v>
      </c>
      <c r="H153">
        <v>101</v>
      </c>
      <c r="I153" s="38">
        <v>1</v>
      </c>
      <c r="J153" t="s">
        <v>308</v>
      </c>
      <c r="K153">
        <v>2940</v>
      </c>
      <c r="L153" t="s">
        <v>328</v>
      </c>
      <c r="M153">
        <v>2000</v>
      </c>
      <c r="N153" t="s">
        <v>113</v>
      </c>
      <c r="O153">
        <v>3</v>
      </c>
      <c r="P153" t="s">
        <v>440</v>
      </c>
      <c r="Q153">
        <v>111</v>
      </c>
      <c r="R153" t="s">
        <v>438</v>
      </c>
      <c r="S153">
        <v>121</v>
      </c>
      <c r="T153" t="s">
        <v>312</v>
      </c>
      <c r="U153">
        <v>1</v>
      </c>
      <c r="V153" t="s">
        <v>313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440.8</v>
      </c>
      <c r="AI153" s="7">
        <f t="shared" si="4"/>
        <v>440.8</v>
      </c>
      <c r="AK153" s="4">
        <f t="shared" si="5"/>
        <v>0</v>
      </c>
    </row>
    <row r="154" spans="1:37">
      <c r="A154">
        <v>902</v>
      </c>
      <c r="B154" t="s">
        <v>439</v>
      </c>
      <c r="C154">
        <v>101</v>
      </c>
      <c r="D154" t="s">
        <v>110</v>
      </c>
      <c r="E154">
        <v>306</v>
      </c>
      <c r="F154">
        <v>512990001</v>
      </c>
      <c r="G154" t="s">
        <v>117</v>
      </c>
      <c r="H154">
        <v>101</v>
      </c>
      <c r="I154" s="38">
        <v>1</v>
      </c>
      <c r="J154" t="s">
        <v>308</v>
      </c>
      <c r="K154">
        <v>2990</v>
      </c>
      <c r="L154" t="s">
        <v>330</v>
      </c>
      <c r="M154">
        <v>2000</v>
      </c>
      <c r="N154" t="s">
        <v>113</v>
      </c>
      <c r="O154">
        <v>3</v>
      </c>
      <c r="P154" t="s">
        <v>440</v>
      </c>
      <c r="Q154">
        <v>111</v>
      </c>
      <c r="R154" t="s">
        <v>438</v>
      </c>
      <c r="S154">
        <v>121</v>
      </c>
      <c r="T154" t="s">
        <v>312</v>
      </c>
      <c r="U154">
        <v>1</v>
      </c>
      <c r="V154" t="s">
        <v>313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500</v>
      </c>
      <c r="AE154" s="4">
        <v>0</v>
      </c>
      <c r="AF154" s="4">
        <v>0</v>
      </c>
      <c r="AG154" s="4">
        <v>0</v>
      </c>
      <c r="AH154" s="4">
        <v>0</v>
      </c>
      <c r="AI154" s="7">
        <f t="shared" si="4"/>
        <v>500</v>
      </c>
      <c r="AK154" s="4">
        <f t="shared" si="5"/>
        <v>0</v>
      </c>
    </row>
    <row r="155" spans="1:37">
      <c r="A155">
        <v>902</v>
      </c>
      <c r="B155" t="s">
        <v>439</v>
      </c>
      <c r="C155">
        <v>101</v>
      </c>
      <c r="D155" t="s">
        <v>110</v>
      </c>
      <c r="E155">
        <v>335</v>
      </c>
      <c r="F155">
        <v>513310001</v>
      </c>
      <c r="G155" t="s">
        <v>158</v>
      </c>
      <c r="H155">
        <v>101</v>
      </c>
      <c r="I155" s="38">
        <v>1</v>
      </c>
      <c r="J155" t="s">
        <v>308</v>
      </c>
      <c r="K155">
        <v>3310</v>
      </c>
      <c r="L155" t="s">
        <v>441</v>
      </c>
      <c r="M155">
        <v>3000</v>
      </c>
      <c r="N155" t="s">
        <v>118</v>
      </c>
      <c r="O155">
        <v>3</v>
      </c>
      <c r="P155" t="s">
        <v>440</v>
      </c>
      <c r="Q155">
        <v>111</v>
      </c>
      <c r="R155" t="s">
        <v>438</v>
      </c>
      <c r="S155">
        <v>121</v>
      </c>
      <c r="T155" t="s">
        <v>312</v>
      </c>
      <c r="U155">
        <v>1</v>
      </c>
      <c r="V155" t="s">
        <v>313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8120</v>
      </c>
      <c r="AI155" s="7">
        <f t="shared" si="4"/>
        <v>8120</v>
      </c>
      <c r="AK155" s="4">
        <f t="shared" si="5"/>
        <v>0</v>
      </c>
    </row>
    <row r="156" spans="1:37">
      <c r="A156">
        <v>902</v>
      </c>
      <c r="B156" t="s">
        <v>439</v>
      </c>
      <c r="C156">
        <v>101</v>
      </c>
      <c r="D156" t="s">
        <v>110</v>
      </c>
      <c r="E156">
        <v>389</v>
      </c>
      <c r="F156">
        <v>513810001</v>
      </c>
      <c r="G156" t="s">
        <v>119</v>
      </c>
      <c r="H156">
        <v>101</v>
      </c>
      <c r="I156" s="38">
        <v>1</v>
      </c>
      <c r="J156" t="s">
        <v>308</v>
      </c>
      <c r="K156">
        <v>3810</v>
      </c>
      <c r="L156" t="s">
        <v>338</v>
      </c>
      <c r="M156">
        <v>3000</v>
      </c>
      <c r="N156" t="s">
        <v>118</v>
      </c>
      <c r="O156">
        <v>3</v>
      </c>
      <c r="P156" t="s">
        <v>440</v>
      </c>
      <c r="Q156">
        <v>111</v>
      </c>
      <c r="R156" t="s">
        <v>438</v>
      </c>
      <c r="S156">
        <v>121</v>
      </c>
      <c r="T156" t="s">
        <v>312</v>
      </c>
      <c r="U156">
        <v>1</v>
      </c>
      <c r="V156" t="s">
        <v>313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568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7">
        <f t="shared" si="4"/>
        <v>568</v>
      </c>
      <c r="AK156" s="4">
        <f t="shared" si="5"/>
        <v>0</v>
      </c>
    </row>
    <row r="157" spans="1:37">
      <c r="A157">
        <v>902</v>
      </c>
      <c r="B157" t="s">
        <v>439</v>
      </c>
      <c r="C157">
        <v>101</v>
      </c>
      <c r="D157" t="s">
        <v>110</v>
      </c>
      <c r="E157">
        <v>393</v>
      </c>
      <c r="F157">
        <v>513810003</v>
      </c>
      <c r="G157" t="s">
        <v>136</v>
      </c>
      <c r="H157">
        <v>101</v>
      </c>
      <c r="I157" s="38">
        <v>1</v>
      </c>
      <c r="J157" t="s">
        <v>308</v>
      </c>
      <c r="K157">
        <v>3810</v>
      </c>
      <c r="L157" t="s">
        <v>338</v>
      </c>
      <c r="M157">
        <v>3000</v>
      </c>
      <c r="N157" t="s">
        <v>118</v>
      </c>
      <c r="O157">
        <v>3</v>
      </c>
      <c r="P157" t="s">
        <v>440</v>
      </c>
      <c r="Q157">
        <v>111</v>
      </c>
      <c r="R157" t="s">
        <v>438</v>
      </c>
      <c r="S157">
        <v>121</v>
      </c>
      <c r="T157" t="s">
        <v>312</v>
      </c>
      <c r="U157">
        <v>1</v>
      </c>
      <c r="V157" t="s">
        <v>313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2250</v>
      </c>
      <c r="AI157" s="7">
        <f t="shared" si="4"/>
        <v>2250</v>
      </c>
      <c r="AK157" s="4">
        <f t="shared" si="5"/>
        <v>0</v>
      </c>
    </row>
    <row r="158" spans="1:37">
      <c r="A158">
        <v>910</v>
      </c>
      <c r="B158" t="s">
        <v>442</v>
      </c>
      <c r="C158">
        <v>102</v>
      </c>
      <c r="D158" t="s">
        <v>284</v>
      </c>
      <c r="E158">
        <v>212</v>
      </c>
      <c r="F158">
        <v>511540005</v>
      </c>
      <c r="G158" t="s">
        <v>125</v>
      </c>
      <c r="H158">
        <v>101</v>
      </c>
      <c r="I158" s="38">
        <v>1</v>
      </c>
      <c r="J158" t="s">
        <v>308</v>
      </c>
      <c r="K158">
        <v>1540</v>
      </c>
      <c r="L158" t="s">
        <v>318</v>
      </c>
      <c r="M158">
        <v>1000</v>
      </c>
      <c r="N158" t="s">
        <v>106</v>
      </c>
      <c r="O158">
        <v>9</v>
      </c>
      <c r="P158" t="s">
        <v>422</v>
      </c>
      <c r="Q158">
        <v>312</v>
      </c>
      <c r="R158" t="s">
        <v>443</v>
      </c>
      <c r="S158">
        <v>200</v>
      </c>
      <c r="T158" t="s">
        <v>444</v>
      </c>
      <c r="U158">
        <v>1</v>
      </c>
      <c r="V158" t="s">
        <v>313</v>
      </c>
      <c r="W158" s="4">
        <v>0</v>
      </c>
      <c r="X158" s="4">
        <v>0</v>
      </c>
      <c r="Y158" s="4">
        <v>0</v>
      </c>
      <c r="Z158" s="4">
        <v>0</v>
      </c>
      <c r="AA158" s="4">
        <v>-550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7">
        <f t="shared" si="4"/>
        <v>-550</v>
      </c>
      <c r="AK158" s="4">
        <f t="shared" si="5"/>
        <v>0</v>
      </c>
    </row>
    <row r="159" spans="1:37">
      <c r="A159">
        <v>910</v>
      </c>
      <c r="B159" t="s">
        <v>442</v>
      </c>
      <c r="C159">
        <v>103</v>
      </c>
      <c r="D159" t="s">
        <v>80</v>
      </c>
      <c r="E159">
        <v>224</v>
      </c>
      <c r="F159">
        <v>512120001</v>
      </c>
      <c r="G159" t="s">
        <v>145</v>
      </c>
      <c r="H159">
        <v>101</v>
      </c>
      <c r="I159" s="38">
        <v>1</v>
      </c>
      <c r="J159" t="s">
        <v>308</v>
      </c>
      <c r="K159">
        <v>2120</v>
      </c>
      <c r="L159" t="s">
        <v>320</v>
      </c>
      <c r="M159">
        <v>2000</v>
      </c>
      <c r="N159" t="s">
        <v>113</v>
      </c>
      <c r="O159">
        <v>9</v>
      </c>
      <c r="P159" t="s">
        <v>422</v>
      </c>
      <c r="Q159">
        <v>241</v>
      </c>
      <c r="R159" t="s">
        <v>445</v>
      </c>
      <c r="S159">
        <v>200</v>
      </c>
      <c r="T159" t="s">
        <v>444</v>
      </c>
      <c r="U159">
        <v>1</v>
      </c>
      <c r="V159" t="s">
        <v>313</v>
      </c>
      <c r="W159" s="4">
        <v>0</v>
      </c>
      <c r="X159" s="4">
        <v>0</v>
      </c>
      <c r="Y159" s="4">
        <v>0</v>
      </c>
      <c r="Z159" s="4">
        <v>0</v>
      </c>
      <c r="AA159" s="4">
        <v>-375.84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7">
        <f t="shared" si="4"/>
        <v>-375.84</v>
      </c>
      <c r="AK159" s="4">
        <f t="shared" si="5"/>
        <v>0</v>
      </c>
    </row>
    <row r="160" spans="1:37">
      <c r="A160">
        <v>910</v>
      </c>
      <c r="B160" t="s">
        <v>442</v>
      </c>
      <c r="C160">
        <v>103</v>
      </c>
      <c r="D160" t="s">
        <v>80</v>
      </c>
      <c r="E160">
        <v>407</v>
      </c>
      <c r="F160">
        <v>513820017</v>
      </c>
      <c r="G160" t="s">
        <v>150</v>
      </c>
      <c r="H160">
        <v>101</v>
      </c>
      <c r="I160" s="38">
        <v>1</v>
      </c>
      <c r="J160" t="s">
        <v>308</v>
      </c>
      <c r="K160">
        <v>3820</v>
      </c>
      <c r="L160" t="s">
        <v>365</v>
      </c>
      <c r="M160">
        <v>3000</v>
      </c>
      <c r="N160" t="s">
        <v>118</v>
      </c>
      <c r="O160">
        <v>9</v>
      </c>
      <c r="P160" t="s">
        <v>422</v>
      </c>
      <c r="Q160">
        <v>241</v>
      </c>
      <c r="R160" t="s">
        <v>445</v>
      </c>
      <c r="S160">
        <v>200</v>
      </c>
      <c r="T160" t="s">
        <v>444</v>
      </c>
      <c r="U160">
        <v>1</v>
      </c>
      <c r="V160" t="s">
        <v>313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-314.68</v>
      </c>
      <c r="AF160" s="4">
        <v>0</v>
      </c>
      <c r="AG160" s="4">
        <v>0</v>
      </c>
      <c r="AH160" s="4">
        <v>0</v>
      </c>
      <c r="AI160" s="7">
        <f t="shared" si="4"/>
        <v>-314.68</v>
      </c>
      <c r="AK160" s="4">
        <f t="shared" si="5"/>
        <v>0</v>
      </c>
    </row>
    <row r="161" spans="1:37">
      <c r="A161">
        <v>910</v>
      </c>
      <c r="B161" t="s">
        <v>442</v>
      </c>
      <c r="C161">
        <v>106</v>
      </c>
      <c r="D161" t="s">
        <v>259</v>
      </c>
      <c r="E161">
        <v>230</v>
      </c>
      <c r="F161">
        <v>512160001</v>
      </c>
      <c r="G161" t="s">
        <v>170</v>
      </c>
      <c r="H161">
        <v>101</v>
      </c>
      <c r="I161" s="38">
        <v>1</v>
      </c>
      <c r="J161" t="s">
        <v>308</v>
      </c>
      <c r="K161">
        <v>2160</v>
      </c>
      <c r="L161" t="s">
        <v>322</v>
      </c>
      <c r="M161">
        <v>2000</v>
      </c>
      <c r="N161" t="s">
        <v>113</v>
      </c>
      <c r="O161">
        <v>9</v>
      </c>
      <c r="P161" t="s">
        <v>422</v>
      </c>
      <c r="Q161">
        <v>214</v>
      </c>
      <c r="R161" t="s">
        <v>446</v>
      </c>
      <c r="S161">
        <v>200</v>
      </c>
      <c r="T161" t="s">
        <v>444</v>
      </c>
      <c r="U161">
        <v>1</v>
      </c>
      <c r="V161" t="s">
        <v>313</v>
      </c>
      <c r="W161" s="4">
        <v>0</v>
      </c>
      <c r="X161" s="4">
        <v>0</v>
      </c>
      <c r="Y161" s="4">
        <v>0</v>
      </c>
      <c r="Z161" s="4">
        <v>-3749.7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7">
        <f t="shared" si="4"/>
        <v>-3749.7</v>
      </c>
      <c r="AK161" s="4">
        <f t="shared" si="5"/>
        <v>0</v>
      </c>
    </row>
    <row r="162" spans="1:37">
      <c r="A162">
        <v>911</v>
      </c>
      <c r="B162" t="s">
        <v>447</v>
      </c>
      <c r="C162">
        <v>107</v>
      </c>
      <c r="D162" t="s">
        <v>120</v>
      </c>
      <c r="E162">
        <v>192</v>
      </c>
      <c r="F162">
        <v>511130001</v>
      </c>
      <c r="G162" t="s">
        <v>111</v>
      </c>
      <c r="H162">
        <v>101</v>
      </c>
      <c r="I162" s="38">
        <v>1</v>
      </c>
      <c r="J162" t="s">
        <v>308</v>
      </c>
      <c r="K162">
        <v>1130</v>
      </c>
      <c r="L162" t="s">
        <v>309</v>
      </c>
      <c r="M162">
        <v>1000</v>
      </c>
      <c r="N162" t="s">
        <v>106</v>
      </c>
      <c r="O162">
        <v>1</v>
      </c>
      <c r="P162" t="s">
        <v>448</v>
      </c>
      <c r="Q162">
        <v>131</v>
      </c>
      <c r="R162" t="s">
        <v>449</v>
      </c>
      <c r="S162">
        <v>121</v>
      </c>
      <c r="T162" t="s">
        <v>312</v>
      </c>
      <c r="U162">
        <v>1</v>
      </c>
      <c r="V162" t="s">
        <v>313</v>
      </c>
      <c r="W162" s="4">
        <v>49549.54</v>
      </c>
      <c r="X162" s="4">
        <v>50375.5</v>
      </c>
      <c r="Y162" s="4">
        <v>51214.31</v>
      </c>
      <c r="Z162" s="4">
        <v>51216.25</v>
      </c>
      <c r="AA162" s="4">
        <v>10456.700000000001</v>
      </c>
      <c r="AB162" s="4">
        <v>15999.15</v>
      </c>
      <c r="AC162" s="4">
        <v>90437.09</v>
      </c>
      <c r="AD162" s="4">
        <v>78817.7</v>
      </c>
      <c r="AE162" s="4">
        <v>78812.39</v>
      </c>
      <c r="AF162" s="4">
        <v>78816.59</v>
      </c>
      <c r="AG162" s="4">
        <v>41867.800000000003</v>
      </c>
      <c r="AH162" s="4">
        <v>38213.1</v>
      </c>
      <c r="AI162" s="7">
        <f t="shared" si="4"/>
        <v>635776.12000000011</v>
      </c>
      <c r="AK162" s="4">
        <f t="shared" si="5"/>
        <v>0</v>
      </c>
    </row>
    <row r="163" spans="1:37">
      <c r="A163">
        <v>911</v>
      </c>
      <c r="B163" t="s">
        <v>447</v>
      </c>
      <c r="C163">
        <v>107</v>
      </c>
      <c r="D163" t="s">
        <v>120</v>
      </c>
      <c r="E163">
        <v>194</v>
      </c>
      <c r="F163">
        <v>511210001</v>
      </c>
      <c r="G163" t="s">
        <v>121</v>
      </c>
      <c r="H163">
        <v>101</v>
      </c>
      <c r="I163" s="38">
        <v>1</v>
      </c>
      <c r="J163" t="s">
        <v>308</v>
      </c>
      <c r="K163">
        <v>1210</v>
      </c>
      <c r="L163" t="s">
        <v>450</v>
      </c>
      <c r="M163">
        <v>1000</v>
      </c>
      <c r="N163" t="s">
        <v>106</v>
      </c>
      <c r="O163">
        <v>1</v>
      </c>
      <c r="P163" t="s">
        <v>448</v>
      </c>
      <c r="Q163">
        <v>131</v>
      </c>
      <c r="R163" t="s">
        <v>449</v>
      </c>
      <c r="S163">
        <v>121</v>
      </c>
      <c r="T163" t="s">
        <v>312</v>
      </c>
      <c r="U163">
        <v>1</v>
      </c>
      <c r="V163" t="s">
        <v>313</v>
      </c>
      <c r="W163" s="4">
        <v>17777.78</v>
      </c>
      <c r="X163" s="4">
        <v>8888.89</v>
      </c>
      <c r="Y163" s="4">
        <v>17777.78</v>
      </c>
      <c r="Z163" s="4">
        <v>17777.78</v>
      </c>
      <c r="AA163" s="4">
        <v>17777.78</v>
      </c>
      <c r="AB163" s="4">
        <v>17777.78</v>
      </c>
      <c r="AC163" s="4">
        <v>17777.78</v>
      </c>
      <c r="AD163" s="4">
        <v>17777.78</v>
      </c>
      <c r="AE163" s="4">
        <v>17777.78</v>
      </c>
      <c r="AF163" s="4">
        <v>17777.78</v>
      </c>
      <c r="AG163" s="4">
        <v>8888.89</v>
      </c>
      <c r="AH163" s="4">
        <v>37222.230000000003</v>
      </c>
      <c r="AI163" s="7">
        <f t="shared" si="4"/>
        <v>215000.03</v>
      </c>
      <c r="AK163" s="4">
        <f t="shared" si="5"/>
        <v>0</v>
      </c>
    </row>
    <row r="164" spans="1:37">
      <c r="A164">
        <v>911</v>
      </c>
      <c r="B164" t="s">
        <v>447</v>
      </c>
      <c r="C164">
        <v>107</v>
      </c>
      <c r="D164" t="s">
        <v>120</v>
      </c>
      <c r="E164">
        <v>195</v>
      </c>
      <c r="F164">
        <v>511220001</v>
      </c>
      <c r="G164" t="s">
        <v>122</v>
      </c>
      <c r="H164">
        <v>101</v>
      </c>
      <c r="I164" s="38">
        <v>1</v>
      </c>
      <c r="J164" t="s">
        <v>308</v>
      </c>
      <c r="K164">
        <v>1220</v>
      </c>
      <c r="L164" t="s">
        <v>314</v>
      </c>
      <c r="M164">
        <v>1000</v>
      </c>
      <c r="N164" t="s">
        <v>106</v>
      </c>
      <c r="O164">
        <v>1</v>
      </c>
      <c r="P164" t="s">
        <v>448</v>
      </c>
      <c r="Q164">
        <v>131</v>
      </c>
      <c r="R164" t="s">
        <v>449</v>
      </c>
      <c r="S164">
        <v>121</v>
      </c>
      <c r="T164" t="s">
        <v>312</v>
      </c>
      <c r="U164">
        <v>1</v>
      </c>
      <c r="V164" t="s">
        <v>313</v>
      </c>
      <c r="W164" s="4">
        <v>-0.82</v>
      </c>
      <c r="X164" s="4">
        <v>1.56</v>
      </c>
      <c r="Y164" s="4">
        <v>-2.11</v>
      </c>
      <c r="Z164" s="4">
        <v>-0.89</v>
      </c>
      <c r="AA164" s="4">
        <v>1.0900000000000001</v>
      </c>
      <c r="AB164" s="4">
        <v>-1.54</v>
      </c>
      <c r="AC164" s="4">
        <v>1.33</v>
      </c>
      <c r="AD164" s="4">
        <v>-0.05</v>
      </c>
      <c r="AE164" s="4">
        <v>-1.1399999999999999</v>
      </c>
      <c r="AF164" s="4">
        <v>-0.94</v>
      </c>
      <c r="AG164" s="4">
        <v>1.48</v>
      </c>
      <c r="AH164" s="4">
        <v>-1.44</v>
      </c>
      <c r="AI164" s="7">
        <f t="shared" si="4"/>
        <v>-3.4699999999999998</v>
      </c>
      <c r="AK164" s="4">
        <f t="shared" si="5"/>
        <v>0</v>
      </c>
    </row>
    <row r="165" spans="1:37">
      <c r="A165">
        <v>911</v>
      </c>
      <c r="B165" t="s">
        <v>447</v>
      </c>
      <c r="C165">
        <v>107</v>
      </c>
      <c r="D165" t="s">
        <v>120</v>
      </c>
      <c r="E165">
        <v>196</v>
      </c>
      <c r="F165">
        <v>511320001</v>
      </c>
      <c r="G165" t="s">
        <v>108</v>
      </c>
      <c r="H165">
        <v>101</v>
      </c>
      <c r="I165" s="38">
        <v>1</v>
      </c>
      <c r="J165" t="s">
        <v>308</v>
      </c>
      <c r="K165">
        <v>1320</v>
      </c>
      <c r="L165" t="s">
        <v>315</v>
      </c>
      <c r="M165">
        <v>1000</v>
      </c>
      <c r="N165" t="s">
        <v>106</v>
      </c>
      <c r="O165">
        <v>1</v>
      </c>
      <c r="P165" t="s">
        <v>448</v>
      </c>
      <c r="Q165">
        <v>131</v>
      </c>
      <c r="R165" t="s">
        <v>449</v>
      </c>
      <c r="S165">
        <v>121</v>
      </c>
      <c r="T165" t="s">
        <v>312</v>
      </c>
      <c r="U165">
        <v>1</v>
      </c>
      <c r="V165" t="s">
        <v>313</v>
      </c>
      <c r="W165" s="4">
        <v>0</v>
      </c>
      <c r="X165" s="4">
        <v>0</v>
      </c>
      <c r="Y165" s="4">
        <v>17071.8</v>
      </c>
      <c r="Z165" s="4">
        <v>0</v>
      </c>
      <c r="AA165" s="4">
        <v>0</v>
      </c>
      <c r="AB165" s="4">
        <v>0</v>
      </c>
      <c r="AC165" s="4">
        <v>0</v>
      </c>
      <c r="AD165" s="4">
        <v>6933.29</v>
      </c>
      <c r="AE165" s="4">
        <v>0</v>
      </c>
      <c r="AF165" s="4">
        <v>20937.060000000001</v>
      </c>
      <c r="AG165" s="4">
        <v>0</v>
      </c>
      <c r="AH165" s="4">
        <v>0</v>
      </c>
      <c r="AI165" s="7">
        <f t="shared" si="4"/>
        <v>44942.15</v>
      </c>
      <c r="AK165" s="4">
        <f t="shared" si="5"/>
        <v>0</v>
      </c>
    </row>
    <row r="166" spans="1:37">
      <c r="A166">
        <v>911</v>
      </c>
      <c r="B166" t="s">
        <v>447</v>
      </c>
      <c r="C166">
        <v>107</v>
      </c>
      <c r="D166" t="s">
        <v>120</v>
      </c>
      <c r="E166">
        <v>198</v>
      </c>
      <c r="F166">
        <v>511320003</v>
      </c>
      <c r="G166" t="s">
        <v>109</v>
      </c>
      <c r="H166">
        <v>101</v>
      </c>
      <c r="I166" s="38">
        <v>1</v>
      </c>
      <c r="J166" t="s">
        <v>308</v>
      </c>
      <c r="K166">
        <v>1320</v>
      </c>
      <c r="L166" t="s">
        <v>315</v>
      </c>
      <c r="M166">
        <v>1000</v>
      </c>
      <c r="N166" t="s">
        <v>106</v>
      </c>
      <c r="O166">
        <v>1</v>
      </c>
      <c r="P166" t="s">
        <v>448</v>
      </c>
      <c r="Q166">
        <v>131</v>
      </c>
      <c r="R166" t="s">
        <v>449</v>
      </c>
      <c r="S166">
        <v>121</v>
      </c>
      <c r="T166" t="s">
        <v>312</v>
      </c>
      <c r="U166">
        <v>1</v>
      </c>
      <c r="V166" t="s">
        <v>313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52346.25</v>
      </c>
      <c r="AG166" s="4">
        <v>0</v>
      </c>
      <c r="AH166" s="4">
        <v>6491.4</v>
      </c>
      <c r="AI166" s="7">
        <f t="shared" si="4"/>
        <v>58837.65</v>
      </c>
      <c r="AK166" s="4">
        <f t="shared" si="5"/>
        <v>0</v>
      </c>
    </row>
    <row r="167" spans="1:37">
      <c r="A167">
        <v>911</v>
      </c>
      <c r="B167" t="s">
        <v>447</v>
      </c>
      <c r="C167">
        <v>107</v>
      </c>
      <c r="D167" t="s">
        <v>120</v>
      </c>
      <c r="E167">
        <v>200</v>
      </c>
      <c r="F167">
        <v>511340001</v>
      </c>
      <c r="G167" t="s">
        <v>123</v>
      </c>
      <c r="H167">
        <v>101</v>
      </c>
      <c r="I167" s="38">
        <v>1</v>
      </c>
      <c r="J167" t="s">
        <v>308</v>
      </c>
      <c r="K167">
        <v>1340</v>
      </c>
      <c r="L167" t="s">
        <v>316</v>
      </c>
      <c r="M167">
        <v>1000</v>
      </c>
      <c r="N167" t="s">
        <v>106</v>
      </c>
      <c r="O167">
        <v>1</v>
      </c>
      <c r="P167" t="s">
        <v>448</v>
      </c>
      <c r="Q167">
        <v>131</v>
      </c>
      <c r="R167" t="s">
        <v>449</v>
      </c>
      <c r="S167">
        <v>121</v>
      </c>
      <c r="T167" t="s">
        <v>312</v>
      </c>
      <c r="U167">
        <v>1</v>
      </c>
      <c r="V167" t="s">
        <v>313</v>
      </c>
      <c r="W167" s="4">
        <v>0</v>
      </c>
      <c r="X167" s="4">
        <v>3000</v>
      </c>
      <c r="Y167" s="4">
        <v>1500</v>
      </c>
      <c r="Z167" s="4">
        <v>1500</v>
      </c>
      <c r="AA167" s="4">
        <v>6000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7">
        <f t="shared" si="4"/>
        <v>12000</v>
      </c>
      <c r="AK167" s="4">
        <f t="shared" si="5"/>
        <v>0</v>
      </c>
    </row>
    <row r="168" spans="1:37">
      <c r="A168">
        <v>911</v>
      </c>
      <c r="B168" t="s">
        <v>447</v>
      </c>
      <c r="C168">
        <v>107</v>
      </c>
      <c r="D168" t="s">
        <v>120</v>
      </c>
      <c r="E168">
        <v>210</v>
      </c>
      <c r="F168">
        <v>511540004</v>
      </c>
      <c r="G168" t="s">
        <v>124</v>
      </c>
      <c r="H168">
        <v>101</v>
      </c>
      <c r="I168" s="38">
        <v>1</v>
      </c>
      <c r="J168" t="s">
        <v>308</v>
      </c>
      <c r="K168">
        <v>1540</v>
      </c>
      <c r="L168" t="s">
        <v>318</v>
      </c>
      <c r="M168">
        <v>1000</v>
      </c>
      <c r="N168" t="s">
        <v>106</v>
      </c>
      <c r="O168">
        <v>1</v>
      </c>
      <c r="P168" t="s">
        <v>448</v>
      </c>
      <c r="Q168">
        <v>131</v>
      </c>
      <c r="R168" t="s">
        <v>449</v>
      </c>
      <c r="S168">
        <v>121</v>
      </c>
      <c r="T168" t="s">
        <v>312</v>
      </c>
      <c r="U168">
        <v>1</v>
      </c>
      <c r="V168" t="s">
        <v>313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1248.22</v>
      </c>
      <c r="AG168" s="4">
        <v>0</v>
      </c>
      <c r="AH168" s="4">
        <v>0</v>
      </c>
      <c r="AI168" s="7">
        <f t="shared" si="4"/>
        <v>1248.22</v>
      </c>
      <c r="AK168" s="4">
        <f t="shared" si="5"/>
        <v>0</v>
      </c>
    </row>
    <row r="169" spans="1:37">
      <c r="A169">
        <v>911</v>
      </c>
      <c r="B169" t="s">
        <v>447</v>
      </c>
      <c r="C169">
        <v>107</v>
      </c>
      <c r="D169" t="s">
        <v>120</v>
      </c>
      <c r="E169">
        <v>212</v>
      </c>
      <c r="F169">
        <v>511540005</v>
      </c>
      <c r="G169" t="s">
        <v>125</v>
      </c>
      <c r="H169">
        <v>101</v>
      </c>
      <c r="I169" s="38">
        <v>1</v>
      </c>
      <c r="J169" t="s">
        <v>308</v>
      </c>
      <c r="K169">
        <v>1540</v>
      </c>
      <c r="L169" t="s">
        <v>318</v>
      </c>
      <c r="M169">
        <v>1000</v>
      </c>
      <c r="N169" t="s">
        <v>106</v>
      </c>
      <c r="O169">
        <v>1</v>
      </c>
      <c r="P169" t="s">
        <v>448</v>
      </c>
      <c r="Q169">
        <v>131</v>
      </c>
      <c r="R169" t="s">
        <v>449</v>
      </c>
      <c r="S169">
        <v>121</v>
      </c>
      <c r="T169" t="s">
        <v>312</v>
      </c>
      <c r="U169">
        <v>1</v>
      </c>
      <c r="V169" t="s">
        <v>313</v>
      </c>
      <c r="W169" s="4">
        <v>0</v>
      </c>
      <c r="X169" s="4">
        <v>8888.89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700000</v>
      </c>
      <c r="AG169" s="4">
        <v>0</v>
      </c>
      <c r="AH169" s="4">
        <v>0</v>
      </c>
      <c r="AI169" s="7">
        <f t="shared" si="4"/>
        <v>708888.89</v>
      </c>
      <c r="AK169" s="4">
        <f t="shared" si="5"/>
        <v>0</v>
      </c>
    </row>
    <row r="170" spans="1:37">
      <c r="A170">
        <v>911</v>
      </c>
      <c r="B170" t="s">
        <v>447</v>
      </c>
      <c r="C170">
        <v>107</v>
      </c>
      <c r="D170" t="s">
        <v>120</v>
      </c>
      <c r="E170">
        <v>214</v>
      </c>
      <c r="F170">
        <v>511540007</v>
      </c>
      <c r="G170" t="s">
        <v>126</v>
      </c>
      <c r="H170">
        <v>101</v>
      </c>
      <c r="I170" s="38">
        <v>1</v>
      </c>
      <c r="J170" t="s">
        <v>308</v>
      </c>
      <c r="K170">
        <v>1540</v>
      </c>
      <c r="L170" t="s">
        <v>318</v>
      </c>
      <c r="M170">
        <v>1000</v>
      </c>
      <c r="N170" t="s">
        <v>106</v>
      </c>
      <c r="O170">
        <v>1</v>
      </c>
      <c r="P170" t="s">
        <v>448</v>
      </c>
      <c r="Q170">
        <v>131</v>
      </c>
      <c r="R170" t="s">
        <v>449</v>
      </c>
      <c r="S170">
        <v>121</v>
      </c>
      <c r="T170" t="s">
        <v>312</v>
      </c>
      <c r="U170">
        <v>1</v>
      </c>
      <c r="V170" t="s">
        <v>313</v>
      </c>
      <c r="W170" s="4">
        <v>7501.96</v>
      </c>
      <c r="X170" s="4">
        <v>7501.96</v>
      </c>
      <c r="Y170" s="4">
        <v>3750.98</v>
      </c>
      <c r="Z170" s="4">
        <v>11252.94</v>
      </c>
      <c r="AA170" s="4">
        <v>7501.96</v>
      </c>
      <c r="AB170" s="4">
        <v>7501.96</v>
      </c>
      <c r="AC170" s="4">
        <v>7501.96</v>
      </c>
      <c r="AD170" s="4">
        <v>7501.96</v>
      </c>
      <c r="AE170" s="4">
        <v>7501.96</v>
      </c>
      <c r="AF170" s="4">
        <v>7501.96</v>
      </c>
      <c r="AG170" s="4">
        <v>7501.96</v>
      </c>
      <c r="AH170" s="4">
        <v>7501.96</v>
      </c>
      <c r="AI170" s="7">
        <f t="shared" si="4"/>
        <v>90023.520000000019</v>
      </c>
      <c r="AK170" s="4">
        <f t="shared" si="5"/>
        <v>0</v>
      </c>
    </row>
    <row r="171" spans="1:37">
      <c r="A171">
        <v>911</v>
      </c>
      <c r="B171" t="s">
        <v>447</v>
      </c>
      <c r="C171">
        <v>107</v>
      </c>
      <c r="D171" t="s">
        <v>120</v>
      </c>
      <c r="E171">
        <v>216</v>
      </c>
      <c r="F171">
        <v>511540008</v>
      </c>
      <c r="G171" t="s">
        <v>112</v>
      </c>
      <c r="H171">
        <v>101</v>
      </c>
      <c r="I171" s="38">
        <v>1</v>
      </c>
      <c r="J171" t="s">
        <v>308</v>
      </c>
      <c r="K171">
        <v>1540</v>
      </c>
      <c r="L171" t="s">
        <v>318</v>
      </c>
      <c r="M171">
        <v>1000</v>
      </c>
      <c r="N171" t="s">
        <v>106</v>
      </c>
      <c r="O171">
        <v>1</v>
      </c>
      <c r="P171" t="s">
        <v>448</v>
      </c>
      <c r="Q171">
        <v>131</v>
      </c>
      <c r="R171" t="s">
        <v>449</v>
      </c>
      <c r="S171">
        <v>121</v>
      </c>
      <c r="T171" t="s">
        <v>312</v>
      </c>
      <c r="U171">
        <v>1</v>
      </c>
      <c r="V171" t="s">
        <v>313</v>
      </c>
      <c r="W171" s="4">
        <v>400</v>
      </c>
      <c r="X171" s="4">
        <v>400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853.3</v>
      </c>
      <c r="AH171" s="4">
        <v>1152.18</v>
      </c>
      <c r="AI171" s="7">
        <f t="shared" si="4"/>
        <v>2805.48</v>
      </c>
      <c r="AK171" s="4">
        <f t="shared" si="5"/>
        <v>0</v>
      </c>
    </row>
    <row r="172" spans="1:37">
      <c r="A172">
        <v>911</v>
      </c>
      <c r="B172" t="s">
        <v>447</v>
      </c>
      <c r="C172">
        <v>107</v>
      </c>
      <c r="D172" t="s">
        <v>120</v>
      </c>
      <c r="E172">
        <v>224</v>
      </c>
      <c r="F172">
        <v>512120001</v>
      </c>
      <c r="G172" t="s">
        <v>145</v>
      </c>
      <c r="H172">
        <v>101</v>
      </c>
      <c r="I172" s="38">
        <v>1</v>
      </c>
      <c r="J172" t="s">
        <v>308</v>
      </c>
      <c r="K172">
        <v>2120</v>
      </c>
      <c r="L172" t="s">
        <v>320</v>
      </c>
      <c r="M172">
        <v>2000</v>
      </c>
      <c r="N172" t="s">
        <v>113</v>
      </c>
      <c r="O172">
        <v>1</v>
      </c>
      <c r="P172" t="s">
        <v>448</v>
      </c>
      <c r="Q172">
        <v>131</v>
      </c>
      <c r="R172" t="s">
        <v>449</v>
      </c>
      <c r="S172">
        <v>121</v>
      </c>
      <c r="T172" t="s">
        <v>312</v>
      </c>
      <c r="U172">
        <v>1</v>
      </c>
      <c r="V172" t="s">
        <v>313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1545.12</v>
      </c>
      <c r="AI172" s="7">
        <f t="shared" si="4"/>
        <v>1545.12</v>
      </c>
      <c r="AK172" s="4">
        <f t="shared" si="5"/>
        <v>0</v>
      </c>
    </row>
    <row r="173" spans="1:37">
      <c r="A173">
        <v>911</v>
      </c>
      <c r="B173" t="s">
        <v>447</v>
      </c>
      <c r="C173">
        <v>107</v>
      </c>
      <c r="D173" t="s">
        <v>120</v>
      </c>
      <c r="E173">
        <v>233</v>
      </c>
      <c r="F173">
        <v>512210001</v>
      </c>
      <c r="G173" t="s">
        <v>127</v>
      </c>
      <c r="H173">
        <v>101</v>
      </c>
      <c r="I173" s="38">
        <v>1</v>
      </c>
      <c r="J173" t="s">
        <v>308</v>
      </c>
      <c r="K173">
        <v>2210</v>
      </c>
      <c r="L173" t="s">
        <v>323</v>
      </c>
      <c r="M173">
        <v>2000</v>
      </c>
      <c r="N173" t="s">
        <v>113</v>
      </c>
      <c r="O173">
        <v>1</v>
      </c>
      <c r="P173" t="s">
        <v>448</v>
      </c>
      <c r="Q173">
        <v>131</v>
      </c>
      <c r="R173" t="s">
        <v>449</v>
      </c>
      <c r="S173">
        <v>121</v>
      </c>
      <c r="T173" t="s">
        <v>312</v>
      </c>
      <c r="U173">
        <v>1</v>
      </c>
      <c r="V173" t="s">
        <v>313</v>
      </c>
      <c r="W173" s="4">
        <v>0</v>
      </c>
      <c r="X173" s="4">
        <v>280</v>
      </c>
      <c r="Y173" s="4">
        <v>0</v>
      </c>
      <c r="Z173" s="4">
        <v>1786.4</v>
      </c>
      <c r="AA173" s="4">
        <v>0</v>
      </c>
      <c r="AB173" s="4">
        <v>220</v>
      </c>
      <c r="AC173" s="4">
        <v>620</v>
      </c>
      <c r="AD173" s="4">
        <v>2331.9299999999998</v>
      </c>
      <c r="AE173" s="4">
        <v>1315</v>
      </c>
      <c r="AF173" s="4">
        <v>1012</v>
      </c>
      <c r="AG173" s="4">
        <v>0</v>
      </c>
      <c r="AH173" s="4">
        <v>1100</v>
      </c>
      <c r="AI173" s="7">
        <f t="shared" si="4"/>
        <v>8665.33</v>
      </c>
      <c r="AK173" s="4">
        <f t="shared" si="5"/>
        <v>0</v>
      </c>
    </row>
    <row r="174" spans="1:37">
      <c r="A174">
        <v>911</v>
      </c>
      <c r="B174" t="s">
        <v>447</v>
      </c>
      <c r="C174">
        <v>107</v>
      </c>
      <c r="D174" t="s">
        <v>120</v>
      </c>
      <c r="E174">
        <v>236</v>
      </c>
      <c r="F174">
        <v>512210003</v>
      </c>
      <c r="G174" t="s">
        <v>128</v>
      </c>
      <c r="H174">
        <v>101</v>
      </c>
      <c r="I174" s="38">
        <v>1</v>
      </c>
      <c r="J174" t="s">
        <v>308</v>
      </c>
      <c r="K174">
        <v>2210</v>
      </c>
      <c r="L174" t="s">
        <v>323</v>
      </c>
      <c r="M174">
        <v>2000</v>
      </c>
      <c r="N174" t="s">
        <v>113</v>
      </c>
      <c r="O174">
        <v>1</v>
      </c>
      <c r="P174" t="s">
        <v>448</v>
      </c>
      <c r="Q174">
        <v>131</v>
      </c>
      <c r="R174" t="s">
        <v>449</v>
      </c>
      <c r="S174">
        <v>121</v>
      </c>
      <c r="T174" t="s">
        <v>312</v>
      </c>
      <c r="U174">
        <v>1</v>
      </c>
      <c r="V174" t="s">
        <v>313</v>
      </c>
      <c r="W174" s="4">
        <v>995.01</v>
      </c>
      <c r="X174" s="4">
        <v>559.99</v>
      </c>
      <c r="Y174" s="4">
        <v>460</v>
      </c>
      <c r="Z174" s="4">
        <v>1460</v>
      </c>
      <c r="AA174" s="4">
        <v>700</v>
      </c>
      <c r="AB174" s="4">
        <v>660</v>
      </c>
      <c r="AC174" s="4">
        <v>1365</v>
      </c>
      <c r="AD174" s="4">
        <v>818</v>
      </c>
      <c r="AE174" s="4">
        <v>1650</v>
      </c>
      <c r="AF174" s="4">
        <v>2556</v>
      </c>
      <c r="AG174" s="4">
        <v>176</v>
      </c>
      <c r="AH174" s="4">
        <v>403.76</v>
      </c>
      <c r="AI174" s="7">
        <f t="shared" si="4"/>
        <v>11803.76</v>
      </c>
      <c r="AK174" s="4">
        <f t="shared" si="5"/>
        <v>0</v>
      </c>
    </row>
    <row r="175" spans="1:37">
      <c r="A175">
        <v>911</v>
      </c>
      <c r="B175" t="s">
        <v>447</v>
      </c>
      <c r="C175">
        <v>107</v>
      </c>
      <c r="D175" t="s">
        <v>120</v>
      </c>
      <c r="E175">
        <v>250</v>
      </c>
      <c r="F175">
        <v>512490002</v>
      </c>
      <c r="G175" t="s">
        <v>181</v>
      </c>
      <c r="H175">
        <v>101</v>
      </c>
      <c r="I175" s="38">
        <v>1</v>
      </c>
      <c r="J175" t="s">
        <v>308</v>
      </c>
      <c r="K175">
        <v>2490</v>
      </c>
      <c r="L175" t="s">
        <v>325</v>
      </c>
      <c r="M175">
        <v>2000</v>
      </c>
      <c r="N175" t="s">
        <v>113</v>
      </c>
      <c r="O175">
        <v>1</v>
      </c>
      <c r="P175" t="s">
        <v>448</v>
      </c>
      <c r="Q175">
        <v>131</v>
      </c>
      <c r="R175" t="s">
        <v>449</v>
      </c>
      <c r="S175">
        <v>121</v>
      </c>
      <c r="T175" t="s">
        <v>312</v>
      </c>
      <c r="U175">
        <v>1</v>
      </c>
      <c r="V175" t="s">
        <v>313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3641.12</v>
      </c>
      <c r="AI175" s="7">
        <f t="shared" si="4"/>
        <v>3641.12</v>
      </c>
      <c r="AK175" s="4">
        <f t="shared" si="5"/>
        <v>0</v>
      </c>
    </row>
    <row r="176" spans="1:37">
      <c r="A176">
        <v>911</v>
      </c>
      <c r="B176" t="s">
        <v>447</v>
      </c>
      <c r="C176">
        <v>107</v>
      </c>
      <c r="D176" t="s">
        <v>120</v>
      </c>
      <c r="E176">
        <v>260</v>
      </c>
      <c r="F176">
        <v>512610001</v>
      </c>
      <c r="G176" t="s">
        <v>116</v>
      </c>
      <c r="H176">
        <v>101</v>
      </c>
      <c r="I176" s="38">
        <v>1</v>
      </c>
      <c r="J176" t="s">
        <v>308</v>
      </c>
      <c r="K176">
        <v>2610</v>
      </c>
      <c r="L176" t="s">
        <v>326</v>
      </c>
      <c r="M176">
        <v>2000</v>
      </c>
      <c r="N176" t="s">
        <v>113</v>
      </c>
      <c r="O176">
        <v>1</v>
      </c>
      <c r="P176" t="s">
        <v>448</v>
      </c>
      <c r="Q176">
        <v>131</v>
      </c>
      <c r="R176" t="s">
        <v>449</v>
      </c>
      <c r="S176">
        <v>121</v>
      </c>
      <c r="T176" t="s">
        <v>312</v>
      </c>
      <c r="U176">
        <v>1</v>
      </c>
      <c r="V176" t="s">
        <v>313</v>
      </c>
      <c r="W176" s="4">
        <v>11930.74</v>
      </c>
      <c r="X176" s="4">
        <v>19509.77</v>
      </c>
      <c r="Y176" s="4">
        <v>8822.17</v>
      </c>
      <c r="Z176" s="4">
        <v>27346.67</v>
      </c>
      <c r="AA176" s="4">
        <v>16358.63</v>
      </c>
      <c r="AB176" s="4">
        <v>29201.34</v>
      </c>
      <c r="AC176" s="4">
        <v>22647.56</v>
      </c>
      <c r="AD176" s="4">
        <v>17312.86</v>
      </c>
      <c r="AE176" s="4">
        <v>17708.71</v>
      </c>
      <c r="AF176" s="4">
        <v>29241.68</v>
      </c>
      <c r="AG176" s="4">
        <v>8270.81</v>
      </c>
      <c r="AH176" s="4">
        <v>13158.53</v>
      </c>
      <c r="AI176" s="7">
        <f t="shared" si="4"/>
        <v>221509.46999999997</v>
      </c>
      <c r="AK176" s="4">
        <f t="shared" si="5"/>
        <v>0</v>
      </c>
    </row>
    <row r="177" spans="1:37">
      <c r="A177">
        <v>911</v>
      </c>
      <c r="B177" t="s">
        <v>447</v>
      </c>
      <c r="C177">
        <v>107</v>
      </c>
      <c r="D177" t="s">
        <v>120</v>
      </c>
      <c r="E177">
        <v>274</v>
      </c>
      <c r="F177">
        <v>512710001</v>
      </c>
      <c r="G177" t="s">
        <v>171</v>
      </c>
      <c r="H177">
        <v>101</v>
      </c>
      <c r="I177" s="38">
        <v>1</v>
      </c>
      <c r="J177" t="s">
        <v>308</v>
      </c>
      <c r="K177">
        <v>2710</v>
      </c>
      <c r="L177" t="s">
        <v>383</v>
      </c>
      <c r="M177">
        <v>2000</v>
      </c>
      <c r="N177" t="s">
        <v>113</v>
      </c>
      <c r="O177">
        <v>1</v>
      </c>
      <c r="P177" t="s">
        <v>448</v>
      </c>
      <c r="Q177">
        <v>131</v>
      </c>
      <c r="R177" t="s">
        <v>449</v>
      </c>
      <c r="S177">
        <v>121</v>
      </c>
      <c r="T177" t="s">
        <v>312</v>
      </c>
      <c r="U177">
        <v>1</v>
      </c>
      <c r="V177" t="s">
        <v>313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28475.05</v>
      </c>
      <c r="AI177" s="7">
        <f t="shared" si="4"/>
        <v>28475.05</v>
      </c>
      <c r="AK177" s="4">
        <f t="shared" si="5"/>
        <v>0</v>
      </c>
    </row>
    <row r="178" spans="1:37">
      <c r="A178">
        <v>911</v>
      </c>
      <c r="B178" t="s">
        <v>447</v>
      </c>
      <c r="C178">
        <v>107</v>
      </c>
      <c r="D178" t="s">
        <v>120</v>
      </c>
      <c r="E178">
        <v>292</v>
      </c>
      <c r="F178">
        <v>512940001</v>
      </c>
      <c r="G178" t="s">
        <v>129</v>
      </c>
      <c r="H178">
        <v>101</v>
      </c>
      <c r="I178" s="38">
        <v>1</v>
      </c>
      <c r="J178" t="s">
        <v>308</v>
      </c>
      <c r="K178">
        <v>2940</v>
      </c>
      <c r="L178" t="s">
        <v>328</v>
      </c>
      <c r="M178">
        <v>2000</v>
      </c>
      <c r="N178" t="s">
        <v>113</v>
      </c>
      <c r="O178">
        <v>1</v>
      </c>
      <c r="P178" t="s">
        <v>448</v>
      </c>
      <c r="Q178">
        <v>131</v>
      </c>
      <c r="R178" t="s">
        <v>449</v>
      </c>
      <c r="S178">
        <v>121</v>
      </c>
      <c r="T178" t="s">
        <v>312</v>
      </c>
      <c r="U178">
        <v>1</v>
      </c>
      <c r="V178" t="s">
        <v>313</v>
      </c>
      <c r="W178" s="4">
        <v>640</v>
      </c>
      <c r="X178" s="4">
        <v>890</v>
      </c>
      <c r="Y178" s="4">
        <v>2673.8</v>
      </c>
      <c r="Z178" s="4">
        <v>556.79999999999995</v>
      </c>
      <c r="AA178" s="4">
        <v>0</v>
      </c>
      <c r="AB178" s="4">
        <v>174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7">
        <f t="shared" si="4"/>
        <v>4934.6000000000004</v>
      </c>
      <c r="AK178" s="4">
        <f t="shared" si="5"/>
        <v>0</v>
      </c>
    </row>
    <row r="179" spans="1:37">
      <c r="A179">
        <v>911</v>
      </c>
      <c r="B179" t="s">
        <v>447</v>
      </c>
      <c r="C179">
        <v>107</v>
      </c>
      <c r="D179" t="s">
        <v>120</v>
      </c>
      <c r="E179">
        <v>306</v>
      </c>
      <c r="F179">
        <v>512990001</v>
      </c>
      <c r="G179" t="s">
        <v>117</v>
      </c>
      <c r="H179">
        <v>101</v>
      </c>
      <c r="I179" s="38">
        <v>1</v>
      </c>
      <c r="J179" t="s">
        <v>308</v>
      </c>
      <c r="K179">
        <v>2990</v>
      </c>
      <c r="L179" t="s">
        <v>330</v>
      </c>
      <c r="M179">
        <v>2000</v>
      </c>
      <c r="N179" t="s">
        <v>113</v>
      </c>
      <c r="O179">
        <v>1</v>
      </c>
      <c r="P179" t="s">
        <v>448</v>
      </c>
      <c r="Q179">
        <v>131</v>
      </c>
      <c r="R179" t="s">
        <v>449</v>
      </c>
      <c r="S179">
        <v>121</v>
      </c>
      <c r="T179" t="s">
        <v>312</v>
      </c>
      <c r="U179">
        <v>1</v>
      </c>
      <c r="V179" t="s">
        <v>313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447.88</v>
      </c>
      <c r="AD179" s="4">
        <v>0</v>
      </c>
      <c r="AE179" s="4">
        <v>0</v>
      </c>
      <c r="AF179" s="4">
        <v>0</v>
      </c>
      <c r="AG179" s="4">
        <v>2710.02</v>
      </c>
      <c r="AH179" s="4">
        <v>928</v>
      </c>
      <c r="AI179" s="7">
        <f t="shared" si="4"/>
        <v>4085.9</v>
      </c>
      <c r="AK179" s="4">
        <f t="shared" si="5"/>
        <v>0</v>
      </c>
    </row>
    <row r="180" spans="1:37">
      <c r="A180">
        <v>911</v>
      </c>
      <c r="B180" t="s">
        <v>447</v>
      </c>
      <c r="C180">
        <v>107</v>
      </c>
      <c r="D180" t="s">
        <v>120</v>
      </c>
      <c r="E180">
        <v>311</v>
      </c>
      <c r="F180">
        <v>513110001</v>
      </c>
      <c r="G180" t="s">
        <v>130</v>
      </c>
      <c r="H180">
        <v>101</v>
      </c>
      <c r="I180" s="38">
        <v>1</v>
      </c>
      <c r="J180" t="s">
        <v>308</v>
      </c>
      <c r="K180">
        <v>3110</v>
      </c>
      <c r="L180" t="s">
        <v>331</v>
      </c>
      <c r="M180">
        <v>3000</v>
      </c>
      <c r="N180" t="s">
        <v>118</v>
      </c>
      <c r="O180">
        <v>1</v>
      </c>
      <c r="P180" t="s">
        <v>448</v>
      </c>
      <c r="Q180">
        <v>131</v>
      </c>
      <c r="R180" t="s">
        <v>449</v>
      </c>
      <c r="S180">
        <v>121</v>
      </c>
      <c r="T180" t="s">
        <v>312</v>
      </c>
      <c r="U180">
        <v>1</v>
      </c>
      <c r="V180" t="s">
        <v>313</v>
      </c>
      <c r="W180" s="4">
        <v>95615</v>
      </c>
      <c r="X180" s="4">
        <v>40140</v>
      </c>
      <c r="Y180" s="4">
        <v>49817</v>
      </c>
      <c r="Z180" s="4">
        <v>48329</v>
      </c>
      <c r="AA180" s="4">
        <v>81830</v>
      </c>
      <c r="AB180" s="4">
        <v>64382</v>
      </c>
      <c r="AC180" s="4">
        <v>141365</v>
      </c>
      <c r="AD180" s="4">
        <v>110583</v>
      </c>
      <c r="AE180" s="4">
        <v>170799</v>
      </c>
      <c r="AF180" s="4">
        <v>141936</v>
      </c>
      <c r="AG180" s="4">
        <v>179922</v>
      </c>
      <c r="AH180" s="4">
        <v>80699</v>
      </c>
      <c r="AI180" s="7">
        <f t="shared" si="4"/>
        <v>1205417</v>
      </c>
      <c r="AK180" s="4">
        <f t="shared" si="5"/>
        <v>0</v>
      </c>
    </row>
    <row r="181" spans="1:37">
      <c r="A181">
        <v>911</v>
      </c>
      <c r="B181" t="s">
        <v>447</v>
      </c>
      <c r="C181">
        <v>107</v>
      </c>
      <c r="D181" t="s">
        <v>120</v>
      </c>
      <c r="E181">
        <v>315</v>
      </c>
      <c r="F181">
        <v>513110002</v>
      </c>
      <c r="G181" t="s">
        <v>86</v>
      </c>
      <c r="H181">
        <v>101</v>
      </c>
      <c r="I181" s="38">
        <v>1</v>
      </c>
      <c r="J181" t="s">
        <v>308</v>
      </c>
      <c r="K181">
        <v>3110</v>
      </c>
      <c r="L181" t="s">
        <v>331</v>
      </c>
      <c r="M181">
        <v>3000</v>
      </c>
      <c r="N181" t="s">
        <v>118</v>
      </c>
      <c r="O181">
        <v>1</v>
      </c>
      <c r="P181" t="s">
        <v>448</v>
      </c>
      <c r="Q181">
        <v>131</v>
      </c>
      <c r="R181" t="s">
        <v>449</v>
      </c>
      <c r="S181">
        <v>121</v>
      </c>
      <c r="T181" t="s">
        <v>312</v>
      </c>
      <c r="U181">
        <v>1</v>
      </c>
      <c r="V181" t="s">
        <v>313</v>
      </c>
      <c r="W181" s="4">
        <v>0</v>
      </c>
      <c r="X181" s="4">
        <v>0</v>
      </c>
      <c r="Y181" s="4">
        <v>0</v>
      </c>
      <c r="Z181" s="4">
        <v>0</v>
      </c>
      <c r="AA181" s="4">
        <v>483802</v>
      </c>
      <c r="AB181" s="4">
        <v>0</v>
      </c>
      <c r="AC181" s="4">
        <v>0</v>
      </c>
      <c r="AD181" s="4">
        <v>11542</v>
      </c>
      <c r="AE181" s="4">
        <v>202260</v>
      </c>
      <c r="AF181" s="4">
        <v>0</v>
      </c>
      <c r="AG181" s="4">
        <v>0</v>
      </c>
      <c r="AH181" s="4">
        <v>0</v>
      </c>
      <c r="AI181" s="7">
        <f t="shared" si="4"/>
        <v>697604</v>
      </c>
      <c r="AK181" s="4">
        <f t="shared" si="5"/>
        <v>0</v>
      </c>
    </row>
    <row r="182" spans="1:37">
      <c r="A182">
        <v>911</v>
      </c>
      <c r="B182" t="s">
        <v>447</v>
      </c>
      <c r="C182">
        <v>107</v>
      </c>
      <c r="D182" t="s">
        <v>120</v>
      </c>
      <c r="E182">
        <v>317</v>
      </c>
      <c r="F182">
        <v>513130001</v>
      </c>
      <c r="G182" t="s">
        <v>131</v>
      </c>
      <c r="H182">
        <v>101</v>
      </c>
      <c r="I182" s="38">
        <v>1</v>
      </c>
      <c r="J182" t="s">
        <v>308</v>
      </c>
      <c r="K182">
        <v>3130</v>
      </c>
      <c r="L182" t="s">
        <v>360</v>
      </c>
      <c r="M182">
        <v>3000</v>
      </c>
      <c r="N182" t="s">
        <v>118</v>
      </c>
      <c r="O182">
        <v>1</v>
      </c>
      <c r="P182" t="s">
        <v>448</v>
      </c>
      <c r="Q182">
        <v>131</v>
      </c>
      <c r="R182" t="s">
        <v>449</v>
      </c>
      <c r="S182">
        <v>121</v>
      </c>
      <c r="T182" t="s">
        <v>312</v>
      </c>
      <c r="U182">
        <v>1</v>
      </c>
      <c r="V182" t="s">
        <v>313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1857587.54</v>
      </c>
      <c r="AG182" s="4">
        <v>0</v>
      </c>
      <c r="AH182" s="4">
        <v>0</v>
      </c>
      <c r="AI182" s="7">
        <f t="shared" si="4"/>
        <v>1857587.54</v>
      </c>
      <c r="AK182" s="4">
        <f t="shared" si="5"/>
        <v>0</v>
      </c>
    </row>
    <row r="183" spans="1:37">
      <c r="A183">
        <v>911</v>
      </c>
      <c r="B183" t="s">
        <v>447</v>
      </c>
      <c r="C183">
        <v>107</v>
      </c>
      <c r="D183" t="s">
        <v>120</v>
      </c>
      <c r="E183">
        <v>318</v>
      </c>
      <c r="F183">
        <v>513140001</v>
      </c>
      <c r="G183" t="s">
        <v>132</v>
      </c>
      <c r="H183">
        <v>101</v>
      </c>
      <c r="I183" s="38">
        <v>1</v>
      </c>
      <c r="J183" t="s">
        <v>308</v>
      </c>
      <c r="K183">
        <v>3140</v>
      </c>
      <c r="L183" t="s">
        <v>361</v>
      </c>
      <c r="M183">
        <v>3000</v>
      </c>
      <c r="N183" t="s">
        <v>118</v>
      </c>
      <c r="O183">
        <v>1</v>
      </c>
      <c r="P183" t="s">
        <v>448</v>
      </c>
      <c r="Q183">
        <v>131</v>
      </c>
      <c r="R183" t="s">
        <v>449</v>
      </c>
      <c r="S183">
        <v>121</v>
      </c>
      <c r="T183" t="s">
        <v>312</v>
      </c>
      <c r="U183">
        <v>1</v>
      </c>
      <c r="V183" t="s">
        <v>313</v>
      </c>
      <c r="W183" s="4">
        <v>75438.33</v>
      </c>
      <c r="X183" s="4">
        <v>56772.55</v>
      </c>
      <c r="Y183" s="4">
        <v>109098.8</v>
      </c>
      <c r="Z183" s="4">
        <v>30912</v>
      </c>
      <c r="AA183" s="4">
        <v>129533.27</v>
      </c>
      <c r="AB183" s="4">
        <v>75370.34</v>
      </c>
      <c r="AC183" s="4">
        <v>75489.48</v>
      </c>
      <c r="AD183" s="4">
        <v>16687</v>
      </c>
      <c r="AE183" s="4">
        <v>136639.91</v>
      </c>
      <c r="AF183" s="4">
        <v>75021.119999999995</v>
      </c>
      <c r="AG183" s="4">
        <v>54475.79</v>
      </c>
      <c r="AH183" s="4">
        <v>56262.17</v>
      </c>
      <c r="AI183" s="7">
        <f t="shared" si="4"/>
        <v>891700.76000000013</v>
      </c>
      <c r="AK183" s="4">
        <f t="shared" si="5"/>
        <v>0</v>
      </c>
    </row>
    <row r="184" spans="1:37">
      <c r="A184">
        <v>911</v>
      </c>
      <c r="B184" t="s">
        <v>447</v>
      </c>
      <c r="C184">
        <v>107</v>
      </c>
      <c r="D184" t="s">
        <v>120</v>
      </c>
      <c r="E184">
        <v>352</v>
      </c>
      <c r="F184">
        <v>513450001</v>
      </c>
      <c r="G184" t="s">
        <v>133</v>
      </c>
      <c r="H184">
        <v>101</v>
      </c>
      <c r="I184" s="38">
        <v>1</v>
      </c>
      <c r="J184" t="s">
        <v>308</v>
      </c>
      <c r="K184">
        <v>3450</v>
      </c>
      <c r="L184" t="s">
        <v>391</v>
      </c>
      <c r="M184">
        <v>3000</v>
      </c>
      <c r="N184" t="s">
        <v>118</v>
      </c>
      <c r="O184">
        <v>1</v>
      </c>
      <c r="P184" t="s">
        <v>448</v>
      </c>
      <c r="Q184">
        <v>131</v>
      </c>
      <c r="R184" t="s">
        <v>449</v>
      </c>
      <c r="S184">
        <v>121</v>
      </c>
      <c r="T184" t="s">
        <v>312</v>
      </c>
      <c r="U184">
        <v>1</v>
      </c>
      <c r="V184" t="s">
        <v>313</v>
      </c>
      <c r="W184" s="4">
        <v>606269.47</v>
      </c>
      <c r="X184" s="4">
        <v>0</v>
      </c>
      <c r="Y184" s="4">
        <v>0</v>
      </c>
      <c r="Z184" s="4">
        <v>0</v>
      </c>
      <c r="AA184" s="4">
        <v>19198.84</v>
      </c>
      <c r="AB184" s="4">
        <v>0</v>
      </c>
      <c r="AC184" s="4">
        <v>0</v>
      </c>
      <c r="AD184" s="4">
        <v>23089.03</v>
      </c>
      <c r="AE184" s="4">
        <v>0</v>
      </c>
      <c r="AF184" s="4">
        <v>0</v>
      </c>
      <c r="AG184" s="4">
        <v>0</v>
      </c>
      <c r="AH184" s="4">
        <v>0</v>
      </c>
      <c r="AI184" s="7">
        <f t="shared" si="4"/>
        <v>648557.34</v>
      </c>
      <c r="AK184" s="4">
        <f t="shared" si="5"/>
        <v>0</v>
      </c>
    </row>
    <row r="185" spans="1:37">
      <c r="A185">
        <v>911</v>
      </c>
      <c r="B185" t="s">
        <v>447</v>
      </c>
      <c r="C185">
        <v>107</v>
      </c>
      <c r="D185" t="s">
        <v>120</v>
      </c>
      <c r="E185">
        <v>356</v>
      </c>
      <c r="F185">
        <v>513510002</v>
      </c>
      <c r="G185" t="s">
        <v>134</v>
      </c>
      <c r="H185">
        <v>101</v>
      </c>
      <c r="I185" s="38">
        <v>1</v>
      </c>
      <c r="J185" t="s">
        <v>308</v>
      </c>
      <c r="K185">
        <v>3510</v>
      </c>
      <c r="L185" t="s">
        <v>334</v>
      </c>
      <c r="M185">
        <v>3000</v>
      </c>
      <c r="N185" t="s">
        <v>118</v>
      </c>
      <c r="O185">
        <v>1</v>
      </c>
      <c r="P185" t="s">
        <v>448</v>
      </c>
      <c r="Q185">
        <v>131</v>
      </c>
      <c r="R185" t="s">
        <v>449</v>
      </c>
      <c r="S185">
        <v>121</v>
      </c>
      <c r="T185" t="s">
        <v>312</v>
      </c>
      <c r="U185">
        <v>1</v>
      </c>
      <c r="V185" t="s">
        <v>313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1740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6400</v>
      </c>
      <c r="AI185" s="7">
        <f t="shared" si="4"/>
        <v>8140</v>
      </c>
      <c r="AK185" s="4">
        <f t="shared" si="5"/>
        <v>0</v>
      </c>
    </row>
    <row r="186" spans="1:37">
      <c r="A186">
        <v>911</v>
      </c>
      <c r="B186" t="s">
        <v>447</v>
      </c>
      <c r="C186">
        <v>107</v>
      </c>
      <c r="D186" t="s">
        <v>120</v>
      </c>
      <c r="E186">
        <v>369</v>
      </c>
      <c r="F186">
        <v>513550001</v>
      </c>
      <c r="G186" t="s">
        <v>135</v>
      </c>
      <c r="H186">
        <v>101</v>
      </c>
      <c r="I186" s="38">
        <v>1</v>
      </c>
      <c r="J186" t="s">
        <v>308</v>
      </c>
      <c r="K186">
        <v>3550</v>
      </c>
      <c r="L186" t="s">
        <v>335</v>
      </c>
      <c r="M186">
        <v>3000</v>
      </c>
      <c r="N186" t="s">
        <v>118</v>
      </c>
      <c r="O186">
        <v>1</v>
      </c>
      <c r="P186" t="s">
        <v>448</v>
      </c>
      <c r="Q186">
        <v>131</v>
      </c>
      <c r="R186" t="s">
        <v>449</v>
      </c>
      <c r="S186">
        <v>121</v>
      </c>
      <c r="T186" t="s">
        <v>312</v>
      </c>
      <c r="U186">
        <v>1</v>
      </c>
      <c r="V186" t="s">
        <v>313</v>
      </c>
      <c r="W186" s="4">
        <v>4485</v>
      </c>
      <c r="X186" s="4">
        <v>2245</v>
      </c>
      <c r="Y186" s="4">
        <v>0</v>
      </c>
      <c r="Z186" s="4">
        <v>19953.16</v>
      </c>
      <c r="AA186" s="4">
        <v>25635.58</v>
      </c>
      <c r="AB186" s="4">
        <v>9283</v>
      </c>
      <c r="AC186" s="4">
        <v>4992.3999999999996</v>
      </c>
      <c r="AD186" s="4">
        <v>20432.41</v>
      </c>
      <c r="AE186" s="4">
        <v>7735.6</v>
      </c>
      <c r="AF186" s="4">
        <v>7072.6</v>
      </c>
      <c r="AG186" s="4">
        <v>0</v>
      </c>
      <c r="AH186" s="4">
        <v>0</v>
      </c>
      <c r="AI186" s="7">
        <f t="shared" si="4"/>
        <v>101834.75000000001</v>
      </c>
      <c r="AK186" s="4">
        <f t="shared" si="5"/>
        <v>0</v>
      </c>
    </row>
    <row r="187" spans="1:37">
      <c r="A187">
        <v>911</v>
      </c>
      <c r="B187" t="s">
        <v>447</v>
      </c>
      <c r="C187">
        <v>107</v>
      </c>
      <c r="D187" t="s">
        <v>120</v>
      </c>
      <c r="E187">
        <v>393</v>
      </c>
      <c r="F187">
        <v>513810003</v>
      </c>
      <c r="G187" t="s">
        <v>136</v>
      </c>
      <c r="H187">
        <v>101</v>
      </c>
      <c r="I187" s="38">
        <v>1</v>
      </c>
      <c r="J187" t="s">
        <v>308</v>
      </c>
      <c r="K187">
        <v>3810</v>
      </c>
      <c r="L187" t="s">
        <v>338</v>
      </c>
      <c r="M187">
        <v>3000</v>
      </c>
      <c r="N187" t="s">
        <v>118</v>
      </c>
      <c r="O187">
        <v>1</v>
      </c>
      <c r="P187" t="s">
        <v>448</v>
      </c>
      <c r="Q187">
        <v>131</v>
      </c>
      <c r="R187" t="s">
        <v>449</v>
      </c>
      <c r="S187">
        <v>121</v>
      </c>
      <c r="T187" t="s">
        <v>312</v>
      </c>
      <c r="U187">
        <v>1</v>
      </c>
      <c r="V187" t="s">
        <v>313</v>
      </c>
      <c r="W187" s="4">
        <v>2143.56</v>
      </c>
      <c r="X187" s="4">
        <v>4533.28</v>
      </c>
      <c r="Y187" s="4">
        <v>0</v>
      </c>
      <c r="Z187" s="4">
        <v>3236.4</v>
      </c>
      <c r="AA187" s="4">
        <v>12444.48</v>
      </c>
      <c r="AB187" s="4">
        <v>0</v>
      </c>
      <c r="AC187" s="4">
        <v>2473.12</v>
      </c>
      <c r="AD187" s="4">
        <v>4451.12</v>
      </c>
      <c r="AE187" s="4">
        <v>1622</v>
      </c>
      <c r="AF187" s="4">
        <v>2916.24</v>
      </c>
      <c r="AG187" s="4">
        <v>0</v>
      </c>
      <c r="AH187" s="4">
        <v>0</v>
      </c>
      <c r="AI187" s="7">
        <f t="shared" si="4"/>
        <v>33820.199999999997</v>
      </c>
      <c r="AK187" s="4">
        <f t="shared" si="5"/>
        <v>0</v>
      </c>
    </row>
    <row r="188" spans="1:37">
      <c r="A188">
        <v>911</v>
      </c>
      <c r="B188" t="s">
        <v>447</v>
      </c>
      <c r="C188">
        <v>107</v>
      </c>
      <c r="D188" t="s">
        <v>120</v>
      </c>
      <c r="E188">
        <v>438</v>
      </c>
      <c r="F188">
        <v>523190001</v>
      </c>
      <c r="G188" t="s">
        <v>451</v>
      </c>
      <c r="H188">
        <v>101</v>
      </c>
      <c r="I188" s="38">
        <v>1</v>
      </c>
      <c r="J188" t="s">
        <v>308</v>
      </c>
      <c r="K188">
        <v>4390</v>
      </c>
      <c r="L188" t="s">
        <v>452</v>
      </c>
      <c r="M188">
        <v>4000</v>
      </c>
      <c r="N188" t="s">
        <v>137</v>
      </c>
      <c r="O188">
        <v>1</v>
      </c>
      <c r="P188" t="s">
        <v>448</v>
      </c>
      <c r="Q188">
        <v>131</v>
      </c>
      <c r="R188" t="s">
        <v>449</v>
      </c>
      <c r="S188">
        <v>121</v>
      </c>
      <c r="T188" t="s">
        <v>312</v>
      </c>
      <c r="U188">
        <v>1</v>
      </c>
      <c r="V188" t="s">
        <v>313</v>
      </c>
      <c r="W188" s="4">
        <v>6000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7">
        <f t="shared" si="4"/>
        <v>6000</v>
      </c>
      <c r="AK188" s="4">
        <f t="shared" si="5"/>
        <v>0</v>
      </c>
    </row>
    <row r="189" spans="1:37">
      <c r="A189">
        <v>911</v>
      </c>
      <c r="B189" t="s">
        <v>447</v>
      </c>
      <c r="C189">
        <v>107</v>
      </c>
      <c r="D189" t="s">
        <v>120</v>
      </c>
      <c r="E189">
        <v>440</v>
      </c>
      <c r="F189">
        <v>524110002</v>
      </c>
      <c r="G189" t="s">
        <v>138</v>
      </c>
      <c r="H189">
        <v>101</v>
      </c>
      <c r="I189" s="38">
        <v>1</v>
      </c>
      <c r="J189" t="s">
        <v>308</v>
      </c>
      <c r="K189">
        <v>4410</v>
      </c>
      <c r="L189" t="s">
        <v>341</v>
      </c>
      <c r="M189">
        <v>4000</v>
      </c>
      <c r="N189" t="s">
        <v>137</v>
      </c>
      <c r="O189">
        <v>1</v>
      </c>
      <c r="P189" t="s">
        <v>448</v>
      </c>
      <c r="Q189">
        <v>131</v>
      </c>
      <c r="R189" t="s">
        <v>449</v>
      </c>
      <c r="S189">
        <v>121</v>
      </c>
      <c r="T189" t="s">
        <v>312</v>
      </c>
      <c r="U189">
        <v>1</v>
      </c>
      <c r="V189" t="s">
        <v>313</v>
      </c>
      <c r="W189" s="4">
        <v>1200</v>
      </c>
      <c r="X189" s="4">
        <v>6400</v>
      </c>
      <c r="Y189" s="4">
        <v>6200</v>
      </c>
      <c r="Z189" s="4">
        <v>34184</v>
      </c>
      <c r="AA189" s="4">
        <v>27720</v>
      </c>
      <c r="AB189" s="4">
        <v>1160</v>
      </c>
      <c r="AC189" s="4">
        <v>10000</v>
      </c>
      <c r="AD189" s="4">
        <v>7000</v>
      </c>
      <c r="AE189" s="4">
        <v>0</v>
      </c>
      <c r="AF189" s="4">
        <v>10440</v>
      </c>
      <c r="AG189" s="4">
        <v>0</v>
      </c>
      <c r="AH189" s="4">
        <v>0</v>
      </c>
      <c r="AI189" s="7">
        <f t="shared" si="4"/>
        <v>104304</v>
      </c>
      <c r="AK189" s="4">
        <f t="shared" si="5"/>
        <v>0</v>
      </c>
    </row>
    <row r="190" spans="1:37">
      <c r="A190">
        <v>911</v>
      </c>
      <c r="B190" t="s">
        <v>447</v>
      </c>
      <c r="C190">
        <v>107</v>
      </c>
      <c r="D190" t="s">
        <v>120</v>
      </c>
      <c r="E190">
        <v>442</v>
      </c>
      <c r="F190">
        <v>524110005</v>
      </c>
      <c r="G190" t="s">
        <v>139</v>
      </c>
      <c r="H190">
        <v>101</v>
      </c>
      <c r="I190" s="38">
        <v>1</v>
      </c>
      <c r="J190" t="s">
        <v>308</v>
      </c>
      <c r="K190">
        <v>4410</v>
      </c>
      <c r="L190" t="s">
        <v>341</v>
      </c>
      <c r="M190">
        <v>4000</v>
      </c>
      <c r="N190" t="s">
        <v>137</v>
      </c>
      <c r="O190">
        <v>1</v>
      </c>
      <c r="P190" t="s">
        <v>448</v>
      </c>
      <c r="Q190">
        <v>131</v>
      </c>
      <c r="R190" t="s">
        <v>449</v>
      </c>
      <c r="S190">
        <v>121</v>
      </c>
      <c r="T190" t="s">
        <v>312</v>
      </c>
      <c r="U190">
        <v>1</v>
      </c>
      <c r="V190" t="s">
        <v>313</v>
      </c>
      <c r="W190" s="4">
        <v>0</v>
      </c>
      <c r="X190" s="4">
        <v>0</v>
      </c>
      <c r="Y190" s="4">
        <v>1000</v>
      </c>
      <c r="Z190" s="4">
        <v>0</v>
      </c>
      <c r="AA190" s="4">
        <v>0</v>
      </c>
      <c r="AB190" s="4">
        <v>0</v>
      </c>
      <c r="AC190" s="4">
        <v>1500</v>
      </c>
      <c r="AD190" s="4">
        <v>0</v>
      </c>
      <c r="AE190" s="4">
        <v>11592</v>
      </c>
      <c r="AF190" s="4">
        <v>0</v>
      </c>
      <c r="AG190" s="4">
        <v>0</v>
      </c>
      <c r="AH190" s="4">
        <v>0</v>
      </c>
      <c r="AI190" s="7">
        <f t="shared" si="4"/>
        <v>14092</v>
      </c>
      <c r="AK190" s="4">
        <f t="shared" si="5"/>
        <v>0</v>
      </c>
    </row>
    <row r="191" spans="1:37">
      <c r="A191">
        <v>911</v>
      </c>
      <c r="B191" t="s">
        <v>447</v>
      </c>
      <c r="C191">
        <v>107</v>
      </c>
      <c r="D191" t="s">
        <v>120</v>
      </c>
      <c r="E191">
        <v>443</v>
      </c>
      <c r="F191">
        <v>524110006</v>
      </c>
      <c r="G191" t="s">
        <v>140</v>
      </c>
      <c r="H191">
        <v>101</v>
      </c>
      <c r="I191" s="38">
        <v>1</v>
      </c>
      <c r="J191" t="s">
        <v>308</v>
      </c>
      <c r="K191">
        <v>4410</v>
      </c>
      <c r="L191" t="s">
        <v>341</v>
      </c>
      <c r="M191">
        <v>4000</v>
      </c>
      <c r="N191" t="s">
        <v>137</v>
      </c>
      <c r="O191">
        <v>1</v>
      </c>
      <c r="P191" t="s">
        <v>448</v>
      </c>
      <c r="Q191">
        <v>131</v>
      </c>
      <c r="R191" t="s">
        <v>449</v>
      </c>
      <c r="S191">
        <v>121</v>
      </c>
      <c r="T191" t="s">
        <v>312</v>
      </c>
      <c r="U191">
        <v>1</v>
      </c>
      <c r="V191" t="s">
        <v>313</v>
      </c>
      <c r="W191" s="4">
        <v>2900</v>
      </c>
      <c r="X191" s="4">
        <v>3800</v>
      </c>
      <c r="Y191" s="4">
        <v>2500</v>
      </c>
      <c r="Z191" s="4">
        <v>2950</v>
      </c>
      <c r="AA191" s="4">
        <v>3200</v>
      </c>
      <c r="AB191" s="4">
        <v>500</v>
      </c>
      <c r="AC191" s="4">
        <v>15387</v>
      </c>
      <c r="AD191" s="4">
        <v>10193</v>
      </c>
      <c r="AE191" s="4">
        <v>1100</v>
      </c>
      <c r="AF191" s="4">
        <v>8260</v>
      </c>
      <c r="AG191" s="4">
        <v>0</v>
      </c>
      <c r="AH191" s="4">
        <v>1450</v>
      </c>
      <c r="AI191" s="7">
        <f t="shared" si="4"/>
        <v>52240</v>
      </c>
      <c r="AK191" s="4">
        <f t="shared" si="5"/>
        <v>0</v>
      </c>
    </row>
    <row r="192" spans="1:37">
      <c r="A192">
        <v>911</v>
      </c>
      <c r="B192" t="s">
        <v>447</v>
      </c>
      <c r="C192">
        <v>107</v>
      </c>
      <c r="D192" t="s">
        <v>120</v>
      </c>
      <c r="E192">
        <v>445</v>
      </c>
      <c r="F192">
        <v>524110008</v>
      </c>
      <c r="G192" t="s">
        <v>141</v>
      </c>
      <c r="H192">
        <v>101</v>
      </c>
      <c r="I192" s="38">
        <v>1</v>
      </c>
      <c r="J192" t="s">
        <v>308</v>
      </c>
      <c r="K192">
        <v>4410</v>
      </c>
      <c r="L192" t="s">
        <v>341</v>
      </c>
      <c r="M192">
        <v>4000</v>
      </c>
      <c r="N192" t="s">
        <v>137</v>
      </c>
      <c r="O192">
        <v>1</v>
      </c>
      <c r="P192" t="s">
        <v>448</v>
      </c>
      <c r="Q192">
        <v>131</v>
      </c>
      <c r="R192" t="s">
        <v>449</v>
      </c>
      <c r="S192">
        <v>121</v>
      </c>
      <c r="T192" t="s">
        <v>312</v>
      </c>
      <c r="U192">
        <v>1</v>
      </c>
      <c r="V192" t="s">
        <v>313</v>
      </c>
      <c r="W192" s="4">
        <v>0</v>
      </c>
      <c r="X192" s="4">
        <v>1174.5</v>
      </c>
      <c r="Y192" s="4">
        <v>31000.89</v>
      </c>
      <c r="Z192" s="4">
        <v>22169.97</v>
      </c>
      <c r="AA192" s="4">
        <v>0</v>
      </c>
      <c r="AB192" s="4">
        <v>0</v>
      </c>
      <c r="AC192" s="4">
        <v>11394.97</v>
      </c>
      <c r="AD192" s="4">
        <v>5000</v>
      </c>
      <c r="AE192" s="4">
        <v>0</v>
      </c>
      <c r="AF192" s="4">
        <v>0</v>
      </c>
      <c r="AG192" s="4">
        <v>0</v>
      </c>
      <c r="AH192" s="4">
        <v>0</v>
      </c>
      <c r="AI192" s="7">
        <f t="shared" si="4"/>
        <v>70740.33</v>
      </c>
      <c r="AK192" s="4">
        <f t="shared" si="5"/>
        <v>0</v>
      </c>
    </row>
    <row r="193" spans="1:37">
      <c r="A193">
        <v>911</v>
      </c>
      <c r="B193" t="s">
        <v>447</v>
      </c>
      <c r="C193">
        <v>107</v>
      </c>
      <c r="D193" t="s">
        <v>120</v>
      </c>
      <c r="E193">
        <v>459</v>
      </c>
      <c r="F193">
        <v>524310003</v>
      </c>
      <c r="G193" t="s">
        <v>142</v>
      </c>
      <c r="H193">
        <v>101</v>
      </c>
      <c r="I193" s="38">
        <v>1</v>
      </c>
      <c r="J193" t="s">
        <v>308</v>
      </c>
      <c r="K193">
        <v>4430</v>
      </c>
      <c r="L193" t="s">
        <v>342</v>
      </c>
      <c r="M193">
        <v>4000</v>
      </c>
      <c r="N193" t="s">
        <v>137</v>
      </c>
      <c r="O193">
        <v>1</v>
      </c>
      <c r="P193" t="s">
        <v>448</v>
      </c>
      <c r="Q193">
        <v>131</v>
      </c>
      <c r="R193" t="s">
        <v>449</v>
      </c>
      <c r="S193">
        <v>121</v>
      </c>
      <c r="T193" t="s">
        <v>312</v>
      </c>
      <c r="U193">
        <v>1</v>
      </c>
      <c r="V193" t="s">
        <v>313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739.34</v>
      </c>
      <c r="AE193" s="4">
        <v>0</v>
      </c>
      <c r="AF193" s="4">
        <v>0</v>
      </c>
      <c r="AG193" s="4">
        <v>0</v>
      </c>
      <c r="AH193" s="4">
        <v>0</v>
      </c>
      <c r="AI193" s="7">
        <f t="shared" si="4"/>
        <v>739.34</v>
      </c>
      <c r="AK193" s="4">
        <f t="shared" si="5"/>
        <v>0</v>
      </c>
    </row>
    <row r="194" spans="1:37">
      <c r="A194">
        <v>911</v>
      </c>
      <c r="B194" t="s">
        <v>447</v>
      </c>
      <c r="C194">
        <v>107</v>
      </c>
      <c r="D194" t="s">
        <v>120</v>
      </c>
      <c r="E194">
        <v>464</v>
      </c>
      <c r="F194">
        <v>524330002</v>
      </c>
      <c r="G194" t="s">
        <v>143</v>
      </c>
      <c r="H194">
        <v>101</v>
      </c>
      <c r="I194" s="38">
        <v>1</v>
      </c>
      <c r="J194" t="s">
        <v>308</v>
      </c>
      <c r="K194">
        <v>4450</v>
      </c>
      <c r="L194" t="s">
        <v>453</v>
      </c>
      <c r="M194">
        <v>4000</v>
      </c>
      <c r="N194" t="s">
        <v>137</v>
      </c>
      <c r="O194">
        <v>1</v>
      </c>
      <c r="P194" t="s">
        <v>448</v>
      </c>
      <c r="Q194">
        <v>131</v>
      </c>
      <c r="R194" t="s">
        <v>449</v>
      </c>
      <c r="S194">
        <v>121</v>
      </c>
      <c r="T194" t="s">
        <v>312</v>
      </c>
      <c r="U194">
        <v>1</v>
      </c>
      <c r="V194" t="s">
        <v>313</v>
      </c>
      <c r="W194" s="4">
        <v>0</v>
      </c>
      <c r="X194" s="4">
        <v>0</v>
      </c>
      <c r="Y194" s="4">
        <v>5000</v>
      </c>
      <c r="Z194" s="4">
        <v>0</v>
      </c>
      <c r="AA194" s="4">
        <v>0</v>
      </c>
      <c r="AB194" s="4">
        <v>0</v>
      </c>
      <c r="AC194" s="4">
        <v>0</v>
      </c>
      <c r="AD194" s="4">
        <v>5000</v>
      </c>
      <c r="AE194" s="4">
        <v>5000</v>
      </c>
      <c r="AF194" s="4">
        <v>0</v>
      </c>
      <c r="AG194" s="4">
        <v>0</v>
      </c>
      <c r="AH194" s="4">
        <v>0</v>
      </c>
      <c r="AI194" s="7">
        <f t="shared" ref="AI194:AI257" si="6">SUM(W194:AH194)</f>
        <v>15000</v>
      </c>
      <c r="AK194" s="4">
        <f t="shared" si="5"/>
        <v>0</v>
      </c>
    </row>
    <row r="195" spans="1:37">
      <c r="A195">
        <v>911</v>
      </c>
      <c r="B195" t="s">
        <v>447</v>
      </c>
      <c r="C195">
        <v>107</v>
      </c>
      <c r="D195" t="s">
        <v>120</v>
      </c>
      <c r="E195">
        <v>466</v>
      </c>
      <c r="F195">
        <v>524330006</v>
      </c>
      <c r="G195" t="s">
        <v>144</v>
      </c>
      <c r="H195">
        <v>101</v>
      </c>
      <c r="I195" s="38">
        <v>1</v>
      </c>
      <c r="J195" t="s">
        <v>308</v>
      </c>
      <c r="K195">
        <v>4450</v>
      </c>
      <c r="L195" t="s">
        <v>453</v>
      </c>
      <c r="M195">
        <v>4000</v>
      </c>
      <c r="N195" t="s">
        <v>137</v>
      </c>
      <c r="O195">
        <v>1</v>
      </c>
      <c r="P195" t="s">
        <v>448</v>
      </c>
      <c r="Q195">
        <v>131</v>
      </c>
      <c r="R195" t="s">
        <v>449</v>
      </c>
      <c r="S195">
        <v>121</v>
      </c>
      <c r="T195" t="s">
        <v>312</v>
      </c>
      <c r="U195">
        <v>1</v>
      </c>
      <c r="V195" t="s">
        <v>313</v>
      </c>
      <c r="W195" s="4">
        <v>0</v>
      </c>
      <c r="X195" s="4">
        <v>0</v>
      </c>
      <c r="Y195" s="4">
        <v>0</v>
      </c>
      <c r="Z195" s="4">
        <v>5000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7">
        <f t="shared" si="6"/>
        <v>5000</v>
      </c>
      <c r="AK195" s="4">
        <f t="shared" ref="AK195:AK258" si="7">IF(I195=2,AI195,0)</f>
        <v>0</v>
      </c>
    </row>
    <row r="196" spans="1:37">
      <c r="A196">
        <v>911</v>
      </c>
      <c r="B196" t="s">
        <v>447</v>
      </c>
      <c r="C196">
        <v>107</v>
      </c>
      <c r="D196" t="s">
        <v>120</v>
      </c>
      <c r="E196">
        <v>37</v>
      </c>
      <c r="F196">
        <v>124190001</v>
      </c>
      <c r="G196" t="s">
        <v>368</v>
      </c>
      <c r="H196">
        <v>101</v>
      </c>
      <c r="I196" s="38">
        <v>1</v>
      </c>
      <c r="J196" t="s">
        <v>308</v>
      </c>
      <c r="K196">
        <v>5190</v>
      </c>
      <c r="L196" t="s">
        <v>369</v>
      </c>
      <c r="M196">
        <v>5000</v>
      </c>
      <c r="N196" t="s">
        <v>280</v>
      </c>
      <c r="O196">
        <v>1</v>
      </c>
      <c r="P196" t="s">
        <v>448</v>
      </c>
      <c r="Q196">
        <v>131</v>
      </c>
      <c r="R196" t="s">
        <v>449</v>
      </c>
      <c r="S196">
        <v>121</v>
      </c>
      <c r="T196" t="s">
        <v>312</v>
      </c>
      <c r="U196">
        <v>1</v>
      </c>
      <c r="V196" t="s">
        <v>313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7500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7">
        <f t="shared" si="6"/>
        <v>7500</v>
      </c>
      <c r="AK196" s="4">
        <f t="shared" si="7"/>
        <v>0</v>
      </c>
    </row>
    <row r="197" spans="1:37">
      <c r="A197">
        <v>921</v>
      </c>
      <c r="B197" t="s">
        <v>454</v>
      </c>
      <c r="C197">
        <v>108</v>
      </c>
      <c r="D197" t="s">
        <v>455</v>
      </c>
      <c r="E197">
        <v>192</v>
      </c>
      <c r="F197">
        <v>511130001</v>
      </c>
      <c r="G197" t="s">
        <v>111</v>
      </c>
      <c r="H197">
        <v>101</v>
      </c>
      <c r="I197" s="38">
        <v>1</v>
      </c>
      <c r="J197" t="s">
        <v>308</v>
      </c>
      <c r="K197">
        <v>1130</v>
      </c>
      <c r="L197" t="s">
        <v>309</v>
      </c>
      <c r="M197">
        <v>1000</v>
      </c>
      <c r="N197" t="s">
        <v>106</v>
      </c>
      <c r="O197">
        <v>4</v>
      </c>
      <c r="P197" t="s">
        <v>345</v>
      </c>
      <c r="Q197">
        <v>132</v>
      </c>
      <c r="R197" t="s">
        <v>456</v>
      </c>
      <c r="S197">
        <v>121</v>
      </c>
      <c r="T197" t="s">
        <v>312</v>
      </c>
      <c r="U197">
        <v>1</v>
      </c>
      <c r="V197" t="s">
        <v>313</v>
      </c>
      <c r="W197" s="4">
        <v>99299.7</v>
      </c>
      <c r="X197" s="4">
        <v>99299.7</v>
      </c>
      <c r="Y197" s="4">
        <v>90726.64</v>
      </c>
      <c r="Z197" s="4">
        <v>99299.7</v>
      </c>
      <c r="AA197" s="4">
        <v>99299.7</v>
      </c>
      <c r="AB197" s="4">
        <v>99299.7</v>
      </c>
      <c r="AC197" s="4">
        <v>96019.7</v>
      </c>
      <c r="AD197" s="4">
        <v>111531.3</v>
      </c>
      <c r="AE197" s="4">
        <v>116031.3</v>
      </c>
      <c r="AF197" s="4">
        <v>106671.2</v>
      </c>
      <c r="AG197" s="4">
        <v>125854.33</v>
      </c>
      <c r="AH197" s="4">
        <v>156043.57999999999</v>
      </c>
      <c r="AI197" s="7">
        <f t="shared" si="6"/>
        <v>1299376.55</v>
      </c>
      <c r="AK197" s="4">
        <f t="shared" si="7"/>
        <v>0</v>
      </c>
    </row>
    <row r="198" spans="1:37">
      <c r="A198">
        <v>921</v>
      </c>
      <c r="B198" t="s">
        <v>454</v>
      </c>
      <c r="C198">
        <v>108</v>
      </c>
      <c r="D198" t="s">
        <v>455</v>
      </c>
      <c r="E198">
        <v>196</v>
      </c>
      <c r="F198">
        <v>511320001</v>
      </c>
      <c r="G198" t="s">
        <v>108</v>
      </c>
      <c r="H198">
        <v>101</v>
      </c>
      <c r="I198" s="38">
        <v>1</v>
      </c>
      <c r="J198" t="s">
        <v>308</v>
      </c>
      <c r="K198">
        <v>1320</v>
      </c>
      <c r="L198" t="s">
        <v>315</v>
      </c>
      <c r="M198">
        <v>1000</v>
      </c>
      <c r="N198" t="s">
        <v>106</v>
      </c>
      <c r="O198">
        <v>4</v>
      </c>
      <c r="P198" t="s">
        <v>345</v>
      </c>
      <c r="Q198">
        <v>132</v>
      </c>
      <c r="R198" t="s">
        <v>456</v>
      </c>
      <c r="S198">
        <v>121</v>
      </c>
      <c r="T198" t="s">
        <v>312</v>
      </c>
      <c r="U198">
        <v>1</v>
      </c>
      <c r="V198" t="s">
        <v>313</v>
      </c>
      <c r="W198" s="4">
        <v>0</v>
      </c>
      <c r="X198" s="4">
        <v>0</v>
      </c>
      <c r="Y198" s="4">
        <v>32316.51</v>
      </c>
      <c r="Z198" s="4">
        <v>0</v>
      </c>
      <c r="AA198" s="4">
        <v>0</v>
      </c>
      <c r="AB198" s="4">
        <v>3811.73</v>
      </c>
      <c r="AC198" s="4">
        <v>4412.9799999999996</v>
      </c>
      <c r="AD198" s="4">
        <v>2252.2399999999998</v>
      </c>
      <c r="AE198" s="4">
        <v>0</v>
      </c>
      <c r="AF198" s="4">
        <v>23386.5</v>
      </c>
      <c r="AG198" s="4">
        <v>0</v>
      </c>
      <c r="AH198" s="4">
        <v>14501.57</v>
      </c>
      <c r="AI198" s="7">
        <f t="shared" si="6"/>
        <v>80681.53</v>
      </c>
      <c r="AK198" s="4">
        <f t="shared" si="7"/>
        <v>0</v>
      </c>
    </row>
    <row r="199" spans="1:37">
      <c r="A199">
        <v>921</v>
      </c>
      <c r="B199" t="s">
        <v>454</v>
      </c>
      <c r="C199">
        <v>108</v>
      </c>
      <c r="D199" t="s">
        <v>455</v>
      </c>
      <c r="E199">
        <v>198</v>
      </c>
      <c r="F199">
        <v>511320003</v>
      </c>
      <c r="G199" t="s">
        <v>109</v>
      </c>
      <c r="H199">
        <v>101</v>
      </c>
      <c r="I199" s="38">
        <v>1</v>
      </c>
      <c r="J199" t="s">
        <v>308</v>
      </c>
      <c r="K199">
        <v>1320</v>
      </c>
      <c r="L199" t="s">
        <v>315</v>
      </c>
      <c r="M199">
        <v>1000</v>
      </c>
      <c r="N199" t="s">
        <v>106</v>
      </c>
      <c r="O199">
        <v>4</v>
      </c>
      <c r="P199" t="s">
        <v>345</v>
      </c>
      <c r="Q199">
        <v>132</v>
      </c>
      <c r="R199" t="s">
        <v>456</v>
      </c>
      <c r="S199">
        <v>121</v>
      </c>
      <c r="T199" t="s">
        <v>312</v>
      </c>
      <c r="U199">
        <v>1</v>
      </c>
      <c r="V199" t="s">
        <v>313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49720</v>
      </c>
      <c r="AG199" s="4">
        <v>0</v>
      </c>
      <c r="AH199" s="4">
        <v>96009.54</v>
      </c>
      <c r="AI199" s="7">
        <f t="shared" si="6"/>
        <v>145729.53999999998</v>
      </c>
      <c r="AK199" s="4">
        <f t="shared" si="7"/>
        <v>0</v>
      </c>
    </row>
    <row r="200" spans="1:37">
      <c r="A200">
        <v>921</v>
      </c>
      <c r="B200" t="s">
        <v>454</v>
      </c>
      <c r="C200">
        <v>108</v>
      </c>
      <c r="D200" t="s">
        <v>455</v>
      </c>
      <c r="E200">
        <v>200</v>
      </c>
      <c r="F200">
        <v>511340001</v>
      </c>
      <c r="G200" t="s">
        <v>123</v>
      </c>
      <c r="H200">
        <v>101</v>
      </c>
      <c r="I200" s="38">
        <v>1</v>
      </c>
      <c r="J200" t="s">
        <v>308</v>
      </c>
      <c r="K200">
        <v>1340</v>
      </c>
      <c r="L200" t="s">
        <v>316</v>
      </c>
      <c r="M200">
        <v>1000</v>
      </c>
      <c r="N200" t="s">
        <v>106</v>
      </c>
      <c r="O200">
        <v>4</v>
      </c>
      <c r="P200" t="s">
        <v>345</v>
      </c>
      <c r="Q200">
        <v>132</v>
      </c>
      <c r="R200" t="s">
        <v>456</v>
      </c>
      <c r="S200">
        <v>121</v>
      </c>
      <c r="T200" t="s">
        <v>312</v>
      </c>
      <c r="U200">
        <v>1</v>
      </c>
      <c r="V200" t="s">
        <v>313</v>
      </c>
      <c r="W200" s="4">
        <v>551.62</v>
      </c>
      <c r="X200" s="4">
        <v>381.89</v>
      </c>
      <c r="Y200" s="4">
        <v>933.52</v>
      </c>
      <c r="Z200" s="4">
        <v>632.25</v>
      </c>
      <c r="AA200" s="4">
        <v>466.76</v>
      </c>
      <c r="AB200" s="4">
        <v>381.89</v>
      </c>
      <c r="AC200" s="4">
        <v>424</v>
      </c>
      <c r="AD200" s="4">
        <v>4508</v>
      </c>
      <c r="AE200" s="4">
        <v>2674</v>
      </c>
      <c r="AF200" s="4">
        <v>763</v>
      </c>
      <c r="AG200" s="4">
        <v>0</v>
      </c>
      <c r="AH200" s="4">
        <v>339.46</v>
      </c>
      <c r="AI200" s="7">
        <f t="shared" si="6"/>
        <v>12056.39</v>
      </c>
      <c r="AK200" s="4">
        <f t="shared" si="7"/>
        <v>0</v>
      </c>
    </row>
    <row r="201" spans="1:37">
      <c r="A201">
        <v>921</v>
      </c>
      <c r="B201" t="s">
        <v>454</v>
      </c>
      <c r="C201">
        <v>108</v>
      </c>
      <c r="D201" t="s">
        <v>455</v>
      </c>
      <c r="E201">
        <v>204</v>
      </c>
      <c r="F201">
        <v>511520002</v>
      </c>
      <c r="G201" t="s">
        <v>154</v>
      </c>
      <c r="H201">
        <v>101</v>
      </c>
      <c r="I201" s="38">
        <v>1</v>
      </c>
      <c r="J201" t="s">
        <v>308</v>
      </c>
      <c r="K201">
        <v>1520</v>
      </c>
      <c r="L201" t="s">
        <v>317</v>
      </c>
      <c r="M201">
        <v>1000</v>
      </c>
      <c r="N201" t="s">
        <v>106</v>
      </c>
      <c r="O201">
        <v>4</v>
      </c>
      <c r="P201" t="s">
        <v>345</v>
      </c>
      <c r="Q201">
        <v>132</v>
      </c>
      <c r="R201" t="s">
        <v>456</v>
      </c>
      <c r="S201">
        <v>121</v>
      </c>
      <c r="T201" t="s">
        <v>312</v>
      </c>
      <c r="U201">
        <v>1</v>
      </c>
      <c r="V201" t="s">
        <v>313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18000</v>
      </c>
      <c r="AI201" s="7">
        <f t="shared" si="6"/>
        <v>18000</v>
      </c>
      <c r="AK201" s="4">
        <f t="shared" si="7"/>
        <v>0</v>
      </c>
    </row>
    <row r="202" spans="1:37">
      <c r="A202">
        <v>921</v>
      </c>
      <c r="B202" t="s">
        <v>454</v>
      </c>
      <c r="C202">
        <v>108</v>
      </c>
      <c r="D202" t="s">
        <v>455</v>
      </c>
      <c r="E202">
        <v>210</v>
      </c>
      <c r="F202">
        <v>511540004</v>
      </c>
      <c r="G202" t="s">
        <v>124</v>
      </c>
      <c r="H202">
        <v>101</v>
      </c>
      <c r="I202" s="38">
        <v>1</v>
      </c>
      <c r="J202" t="s">
        <v>308</v>
      </c>
      <c r="K202">
        <v>1540</v>
      </c>
      <c r="L202" t="s">
        <v>318</v>
      </c>
      <c r="M202">
        <v>1000</v>
      </c>
      <c r="N202" t="s">
        <v>106</v>
      </c>
      <c r="O202">
        <v>4</v>
      </c>
      <c r="P202" t="s">
        <v>345</v>
      </c>
      <c r="Q202">
        <v>132</v>
      </c>
      <c r="R202" t="s">
        <v>456</v>
      </c>
      <c r="S202">
        <v>121</v>
      </c>
      <c r="T202" t="s">
        <v>312</v>
      </c>
      <c r="U202">
        <v>1</v>
      </c>
      <c r="V202" t="s">
        <v>313</v>
      </c>
      <c r="W202" s="4">
        <v>1543.7</v>
      </c>
      <c r="X202" s="4">
        <v>1884.26</v>
      </c>
      <c r="Y202" s="4">
        <v>1030.5</v>
      </c>
      <c r="Z202" s="4">
        <v>1858.6</v>
      </c>
      <c r="AA202" s="4">
        <v>0</v>
      </c>
      <c r="AB202" s="4">
        <v>511.5</v>
      </c>
      <c r="AC202" s="4">
        <v>147.91</v>
      </c>
      <c r="AD202" s="4">
        <v>854.01</v>
      </c>
      <c r="AE202" s="4">
        <v>0</v>
      </c>
      <c r="AF202" s="4">
        <v>0</v>
      </c>
      <c r="AG202" s="4">
        <v>0</v>
      </c>
      <c r="AH202" s="4">
        <v>0</v>
      </c>
      <c r="AI202" s="7">
        <f t="shared" si="6"/>
        <v>7830.48</v>
      </c>
      <c r="AK202" s="4">
        <f t="shared" si="7"/>
        <v>0</v>
      </c>
    </row>
    <row r="203" spans="1:37">
      <c r="A203">
        <v>921</v>
      </c>
      <c r="B203" t="s">
        <v>454</v>
      </c>
      <c r="C203">
        <v>108</v>
      </c>
      <c r="D203" t="s">
        <v>455</v>
      </c>
      <c r="E203">
        <v>212</v>
      </c>
      <c r="F203">
        <v>511540005</v>
      </c>
      <c r="G203" t="s">
        <v>125</v>
      </c>
      <c r="H203">
        <v>101</v>
      </c>
      <c r="I203" s="38">
        <v>1</v>
      </c>
      <c r="J203" t="s">
        <v>308</v>
      </c>
      <c r="K203">
        <v>1540</v>
      </c>
      <c r="L203" t="s">
        <v>318</v>
      </c>
      <c r="M203">
        <v>1000</v>
      </c>
      <c r="N203" t="s">
        <v>106</v>
      </c>
      <c r="O203">
        <v>4</v>
      </c>
      <c r="P203" t="s">
        <v>345</v>
      </c>
      <c r="Q203">
        <v>132</v>
      </c>
      <c r="R203" t="s">
        <v>456</v>
      </c>
      <c r="S203">
        <v>121</v>
      </c>
      <c r="T203" t="s">
        <v>312</v>
      </c>
      <c r="U203">
        <v>1</v>
      </c>
      <c r="V203" t="s">
        <v>313</v>
      </c>
      <c r="W203" s="4">
        <v>0</v>
      </c>
      <c r="X203" s="4">
        <v>703</v>
      </c>
      <c r="Y203" s="4">
        <v>0</v>
      </c>
      <c r="Z203" s="4">
        <v>1943.2</v>
      </c>
      <c r="AA203" s="4">
        <v>483</v>
      </c>
      <c r="AB203" s="4">
        <v>1426</v>
      </c>
      <c r="AC203" s="4">
        <v>0</v>
      </c>
      <c r="AD203" s="4">
        <v>0</v>
      </c>
      <c r="AE203" s="4">
        <v>3528</v>
      </c>
      <c r="AF203" s="4">
        <v>0</v>
      </c>
      <c r="AG203" s="4">
        <v>0</v>
      </c>
      <c r="AH203" s="4">
        <v>1457</v>
      </c>
      <c r="AI203" s="7">
        <f t="shared" si="6"/>
        <v>9540.2000000000007</v>
      </c>
      <c r="AK203" s="4">
        <f t="shared" si="7"/>
        <v>0</v>
      </c>
    </row>
    <row r="204" spans="1:37">
      <c r="A204">
        <v>921</v>
      </c>
      <c r="B204" t="s">
        <v>454</v>
      </c>
      <c r="C204">
        <v>108</v>
      </c>
      <c r="D204" t="s">
        <v>455</v>
      </c>
      <c r="E204">
        <v>216</v>
      </c>
      <c r="F204">
        <v>511540008</v>
      </c>
      <c r="G204" t="s">
        <v>112</v>
      </c>
      <c r="H204">
        <v>101</v>
      </c>
      <c r="I204" s="38">
        <v>1</v>
      </c>
      <c r="J204" t="s">
        <v>308</v>
      </c>
      <c r="K204">
        <v>1540</v>
      </c>
      <c r="L204" t="s">
        <v>318</v>
      </c>
      <c r="M204">
        <v>1000</v>
      </c>
      <c r="N204" t="s">
        <v>106</v>
      </c>
      <c r="O204">
        <v>4</v>
      </c>
      <c r="P204" t="s">
        <v>345</v>
      </c>
      <c r="Q204">
        <v>132</v>
      </c>
      <c r="R204" t="s">
        <v>456</v>
      </c>
      <c r="S204">
        <v>121</v>
      </c>
      <c r="T204" t="s">
        <v>312</v>
      </c>
      <c r="U204">
        <v>1</v>
      </c>
      <c r="V204" t="s">
        <v>313</v>
      </c>
      <c r="W204" s="4">
        <v>10616.84</v>
      </c>
      <c r="X204" s="4">
        <v>10586.43</v>
      </c>
      <c r="Y204" s="4">
        <v>11752.42</v>
      </c>
      <c r="Z204" s="4">
        <v>11699.41</v>
      </c>
      <c r="AA204" s="4">
        <v>10591.01</v>
      </c>
      <c r="AB204" s="4">
        <v>11255.92</v>
      </c>
      <c r="AC204" s="4">
        <v>11524.48</v>
      </c>
      <c r="AD204" s="4">
        <v>13312.68</v>
      </c>
      <c r="AE204" s="4">
        <v>11225.24</v>
      </c>
      <c r="AF204" s="4">
        <v>15081.33</v>
      </c>
      <c r="AG204" s="4">
        <v>10620.49</v>
      </c>
      <c r="AH204" s="4">
        <v>31214.21</v>
      </c>
      <c r="AI204" s="7">
        <f t="shared" si="6"/>
        <v>159480.46000000002</v>
      </c>
      <c r="AK204" s="4">
        <f t="shared" si="7"/>
        <v>0</v>
      </c>
    </row>
    <row r="205" spans="1:37">
      <c r="A205">
        <v>921</v>
      </c>
      <c r="B205" t="s">
        <v>454</v>
      </c>
      <c r="C205">
        <v>108</v>
      </c>
      <c r="D205" t="s">
        <v>455</v>
      </c>
      <c r="E205">
        <v>221</v>
      </c>
      <c r="F205">
        <v>512110001</v>
      </c>
      <c r="G205" t="s">
        <v>114</v>
      </c>
      <c r="H205">
        <v>101</v>
      </c>
      <c r="I205" s="38">
        <v>1</v>
      </c>
      <c r="J205" t="s">
        <v>308</v>
      </c>
      <c r="K205">
        <v>2110</v>
      </c>
      <c r="L205" t="s">
        <v>319</v>
      </c>
      <c r="M205">
        <v>2000</v>
      </c>
      <c r="N205" t="s">
        <v>113</v>
      </c>
      <c r="O205">
        <v>4</v>
      </c>
      <c r="P205" t="s">
        <v>345</v>
      </c>
      <c r="Q205">
        <v>132</v>
      </c>
      <c r="R205" t="s">
        <v>456</v>
      </c>
      <c r="S205">
        <v>121</v>
      </c>
      <c r="T205" t="s">
        <v>312</v>
      </c>
      <c r="U205">
        <v>1</v>
      </c>
      <c r="V205" t="s">
        <v>313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462</v>
      </c>
      <c r="AE205" s="4">
        <v>0</v>
      </c>
      <c r="AF205" s="4">
        <v>933.8</v>
      </c>
      <c r="AG205" s="4">
        <v>0</v>
      </c>
      <c r="AH205" s="4">
        <v>460.33</v>
      </c>
      <c r="AI205" s="7">
        <f t="shared" si="6"/>
        <v>1856.1299999999999</v>
      </c>
      <c r="AK205" s="4">
        <f t="shared" si="7"/>
        <v>0</v>
      </c>
    </row>
    <row r="206" spans="1:37">
      <c r="A206">
        <v>921</v>
      </c>
      <c r="B206" t="s">
        <v>454</v>
      </c>
      <c r="C206">
        <v>108</v>
      </c>
      <c r="D206" t="s">
        <v>455</v>
      </c>
      <c r="E206">
        <v>224</v>
      </c>
      <c r="F206">
        <v>512120001</v>
      </c>
      <c r="G206" t="s">
        <v>145</v>
      </c>
      <c r="H206">
        <v>101</v>
      </c>
      <c r="I206" s="38">
        <v>1</v>
      </c>
      <c r="J206" t="s">
        <v>308</v>
      </c>
      <c r="K206">
        <v>2120</v>
      </c>
      <c r="L206" t="s">
        <v>320</v>
      </c>
      <c r="M206">
        <v>2000</v>
      </c>
      <c r="N206" t="s">
        <v>113</v>
      </c>
      <c r="O206">
        <v>4</v>
      </c>
      <c r="P206" t="s">
        <v>345</v>
      </c>
      <c r="Q206">
        <v>132</v>
      </c>
      <c r="R206" t="s">
        <v>456</v>
      </c>
      <c r="S206">
        <v>121</v>
      </c>
      <c r="T206" t="s">
        <v>312</v>
      </c>
      <c r="U206">
        <v>1</v>
      </c>
      <c r="V206" t="s">
        <v>313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2262</v>
      </c>
      <c r="AC206" s="4">
        <v>0</v>
      </c>
      <c r="AD206" s="4">
        <v>0</v>
      </c>
      <c r="AE206" s="4">
        <v>0</v>
      </c>
      <c r="AF206" s="4">
        <v>16198.4</v>
      </c>
      <c r="AG206" s="4">
        <v>0</v>
      </c>
      <c r="AH206" s="4">
        <v>835.2</v>
      </c>
      <c r="AI206" s="7">
        <f t="shared" si="6"/>
        <v>19295.600000000002</v>
      </c>
      <c r="AK206" s="4">
        <f t="shared" si="7"/>
        <v>0</v>
      </c>
    </row>
    <row r="207" spans="1:37">
      <c r="A207">
        <v>921</v>
      </c>
      <c r="B207" t="s">
        <v>454</v>
      </c>
      <c r="C207">
        <v>108</v>
      </c>
      <c r="D207" t="s">
        <v>455</v>
      </c>
      <c r="E207">
        <v>236</v>
      </c>
      <c r="F207">
        <v>512210003</v>
      </c>
      <c r="G207" t="s">
        <v>128</v>
      </c>
      <c r="H207">
        <v>101</v>
      </c>
      <c r="I207" s="38">
        <v>1</v>
      </c>
      <c r="J207" t="s">
        <v>308</v>
      </c>
      <c r="K207">
        <v>2210</v>
      </c>
      <c r="L207" t="s">
        <v>323</v>
      </c>
      <c r="M207">
        <v>2000</v>
      </c>
      <c r="N207" t="s">
        <v>113</v>
      </c>
      <c r="O207">
        <v>4</v>
      </c>
      <c r="P207" t="s">
        <v>345</v>
      </c>
      <c r="Q207">
        <v>132</v>
      </c>
      <c r="R207" t="s">
        <v>456</v>
      </c>
      <c r="S207">
        <v>121</v>
      </c>
      <c r="T207" t="s">
        <v>312</v>
      </c>
      <c r="U207">
        <v>1</v>
      </c>
      <c r="V207" t="s">
        <v>313</v>
      </c>
      <c r="W207" s="4">
        <v>0</v>
      </c>
      <c r="X207" s="4">
        <v>0</v>
      </c>
      <c r="Y207" s="4">
        <v>0</v>
      </c>
      <c r="Z207" s="4">
        <v>1218.5</v>
      </c>
      <c r="AA207" s="4">
        <v>2891.44</v>
      </c>
      <c r="AB207" s="4">
        <v>0</v>
      </c>
      <c r="AC207" s="4">
        <v>0</v>
      </c>
      <c r="AD207" s="4">
        <v>0</v>
      </c>
      <c r="AE207" s="4">
        <v>464.2</v>
      </c>
      <c r="AF207" s="4">
        <v>294</v>
      </c>
      <c r="AG207" s="4">
        <v>0</v>
      </c>
      <c r="AH207" s="4">
        <v>0</v>
      </c>
      <c r="AI207" s="7">
        <f t="shared" si="6"/>
        <v>4868.1400000000003</v>
      </c>
      <c r="AK207" s="4">
        <f t="shared" si="7"/>
        <v>0</v>
      </c>
    </row>
    <row r="208" spans="1:37">
      <c r="A208">
        <v>921</v>
      </c>
      <c r="B208" t="s">
        <v>454</v>
      </c>
      <c r="C208">
        <v>108</v>
      </c>
      <c r="D208" t="s">
        <v>455</v>
      </c>
      <c r="E208">
        <v>250</v>
      </c>
      <c r="F208">
        <v>512490002</v>
      </c>
      <c r="G208" t="s">
        <v>181</v>
      </c>
      <c r="H208">
        <v>101</v>
      </c>
      <c r="I208" s="38">
        <v>1</v>
      </c>
      <c r="J208" t="s">
        <v>308</v>
      </c>
      <c r="K208">
        <v>2490</v>
      </c>
      <c r="L208" t="s">
        <v>325</v>
      </c>
      <c r="M208">
        <v>2000</v>
      </c>
      <c r="N208" t="s">
        <v>113</v>
      </c>
      <c r="O208">
        <v>4</v>
      </c>
      <c r="P208" t="s">
        <v>345</v>
      </c>
      <c r="Q208">
        <v>132</v>
      </c>
      <c r="R208" t="s">
        <v>456</v>
      </c>
      <c r="S208">
        <v>121</v>
      </c>
      <c r="T208" t="s">
        <v>312</v>
      </c>
      <c r="U208">
        <v>1</v>
      </c>
      <c r="V208" t="s">
        <v>313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2701.43</v>
      </c>
      <c r="AI208" s="7">
        <f t="shared" si="6"/>
        <v>2701.43</v>
      </c>
      <c r="AK208" s="4">
        <f t="shared" si="7"/>
        <v>0</v>
      </c>
    </row>
    <row r="209" spans="1:37">
      <c r="A209">
        <v>921</v>
      </c>
      <c r="B209" t="s">
        <v>454</v>
      </c>
      <c r="C209">
        <v>108</v>
      </c>
      <c r="D209" t="s">
        <v>455</v>
      </c>
      <c r="E209">
        <v>260</v>
      </c>
      <c r="F209">
        <v>512610001</v>
      </c>
      <c r="G209" t="s">
        <v>116</v>
      </c>
      <c r="H209">
        <v>101</v>
      </c>
      <c r="I209" s="38">
        <v>1</v>
      </c>
      <c r="J209" t="s">
        <v>308</v>
      </c>
      <c r="K209">
        <v>2610</v>
      </c>
      <c r="L209" t="s">
        <v>326</v>
      </c>
      <c r="M209">
        <v>2000</v>
      </c>
      <c r="N209" t="s">
        <v>113</v>
      </c>
      <c r="O209">
        <v>4</v>
      </c>
      <c r="P209" t="s">
        <v>345</v>
      </c>
      <c r="Q209">
        <v>132</v>
      </c>
      <c r="R209" t="s">
        <v>456</v>
      </c>
      <c r="S209">
        <v>121</v>
      </c>
      <c r="T209" t="s">
        <v>312</v>
      </c>
      <c r="U209">
        <v>1</v>
      </c>
      <c r="V209" t="s">
        <v>313</v>
      </c>
      <c r="W209" s="4">
        <v>1433.05</v>
      </c>
      <c r="X209" s="4">
        <v>3206.95</v>
      </c>
      <c r="Y209" s="4">
        <v>2229.89</v>
      </c>
      <c r="Z209" s="4">
        <v>2673.42</v>
      </c>
      <c r="AA209" s="4">
        <v>2310.08</v>
      </c>
      <c r="AB209" s="4">
        <v>1377.75</v>
      </c>
      <c r="AC209" s="4">
        <v>936</v>
      </c>
      <c r="AD209" s="4">
        <v>3419.75</v>
      </c>
      <c r="AE209" s="4">
        <v>3908.5</v>
      </c>
      <c r="AF209" s="4">
        <v>2961.95</v>
      </c>
      <c r="AG209" s="4">
        <v>1967.5</v>
      </c>
      <c r="AH209" s="4">
        <v>12623.66</v>
      </c>
      <c r="AI209" s="7">
        <f t="shared" si="6"/>
        <v>39048.5</v>
      </c>
      <c r="AK209" s="4">
        <f t="shared" si="7"/>
        <v>0</v>
      </c>
    </row>
    <row r="210" spans="1:37">
      <c r="A210">
        <v>921</v>
      </c>
      <c r="B210" t="s">
        <v>454</v>
      </c>
      <c r="C210">
        <v>108</v>
      </c>
      <c r="D210" t="s">
        <v>455</v>
      </c>
      <c r="E210">
        <v>263</v>
      </c>
      <c r="F210">
        <v>512610002</v>
      </c>
      <c r="G210" t="s">
        <v>156</v>
      </c>
      <c r="H210">
        <v>101</v>
      </c>
      <c r="I210" s="38">
        <v>1</v>
      </c>
      <c r="J210" t="s">
        <v>308</v>
      </c>
      <c r="K210">
        <v>2610</v>
      </c>
      <c r="L210" t="s">
        <v>326</v>
      </c>
      <c r="M210">
        <v>2000</v>
      </c>
      <c r="N210" t="s">
        <v>113</v>
      </c>
      <c r="O210">
        <v>4</v>
      </c>
      <c r="P210" t="s">
        <v>345</v>
      </c>
      <c r="Q210">
        <v>132</v>
      </c>
      <c r="R210" t="s">
        <v>456</v>
      </c>
      <c r="S210">
        <v>121</v>
      </c>
      <c r="T210" t="s">
        <v>312</v>
      </c>
      <c r="U210">
        <v>1</v>
      </c>
      <c r="V210" t="s">
        <v>313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1035</v>
      </c>
      <c r="AI210" s="7">
        <f t="shared" si="6"/>
        <v>1035</v>
      </c>
      <c r="AK210" s="4">
        <f t="shared" si="7"/>
        <v>0</v>
      </c>
    </row>
    <row r="211" spans="1:37">
      <c r="A211">
        <v>921</v>
      </c>
      <c r="B211" t="s">
        <v>454</v>
      </c>
      <c r="C211">
        <v>108</v>
      </c>
      <c r="D211" t="s">
        <v>455</v>
      </c>
      <c r="E211">
        <v>288</v>
      </c>
      <c r="F211">
        <v>512920001</v>
      </c>
      <c r="G211" t="s">
        <v>146</v>
      </c>
      <c r="H211">
        <v>101</v>
      </c>
      <c r="I211" s="38">
        <v>1</v>
      </c>
      <c r="J211" t="s">
        <v>308</v>
      </c>
      <c r="K211">
        <v>2920</v>
      </c>
      <c r="L211" t="s">
        <v>419</v>
      </c>
      <c r="M211">
        <v>2000</v>
      </c>
      <c r="N211" t="s">
        <v>113</v>
      </c>
      <c r="O211">
        <v>4</v>
      </c>
      <c r="P211" t="s">
        <v>345</v>
      </c>
      <c r="Q211">
        <v>132</v>
      </c>
      <c r="R211" t="s">
        <v>456</v>
      </c>
      <c r="S211">
        <v>121</v>
      </c>
      <c r="T211" t="s">
        <v>312</v>
      </c>
      <c r="U211">
        <v>1</v>
      </c>
      <c r="V211" t="s">
        <v>313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3132</v>
      </c>
      <c r="AH211" s="4">
        <v>0</v>
      </c>
      <c r="AI211" s="7">
        <f t="shared" si="6"/>
        <v>3132</v>
      </c>
      <c r="AK211" s="4">
        <f t="shared" si="7"/>
        <v>0</v>
      </c>
    </row>
    <row r="212" spans="1:37">
      <c r="A212">
        <v>921</v>
      </c>
      <c r="B212" t="s">
        <v>454</v>
      </c>
      <c r="C212">
        <v>108</v>
      </c>
      <c r="D212" t="s">
        <v>455</v>
      </c>
      <c r="E212">
        <v>292</v>
      </c>
      <c r="F212">
        <v>512940001</v>
      </c>
      <c r="G212" t="s">
        <v>129</v>
      </c>
      <c r="H212">
        <v>101</v>
      </c>
      <c r="I212" s="38">
        <v>1</v>
      </c>
      <c r="J212" t="s">
        <v>308</v>
      </c>
      <c r="K212">
        <v>2940</v>
      </c>
      <c r="L212" t="s">
        <v>328</v>
      </c>
      <c r="M212">
        <v>2000</v>
      </c>
      <c r="N212" t="s">
        <v>113</v>
      </c>
      <c r="O212">
        <v>4</v>
      </c>
      <c r="P212" t="s">
        <v>345</v>
      </c>
      <c r="Q212">
        <v>132</v>
      </c>
      <c r="R212" t="s">
        <v>456</v>
      </c>
      <c r="S212">
        <v>121</v>
      </c>
      <c r="T212" t="s">
        <v>312</v>
      </c>
      <c r="U212">
        <v>1</v>
      </c>
      <c r="V212" t="s">
        <v>313</v>
      </c>
      <c r="W212" s="4">
        <v>0</v>
      </c>
      <c r="X212" s="4">
        <v>1050.96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3810.8</v>
      </c>
      <c r="AI212" s="7">
        <f t="shared" si="6"/>
        <v>4861.76</v>
      </c>
      <c r="AK212" s="4">
        <f t="shared" si="7"/>
        <v>0</v>
      </c>
    </row>
    <row r="213" spans="1:37">
      <c r="A213">
        <v>921</v>
      </c>
      <c r="B213" t="s">
        <v>454</v>
      </c>
      <c r="C213">
        <v>108</v>
      </c>
      <c r="D213" t="s">
        <v>455</v>
      </c>
      <c r="E213">
        <v>306</v>
      </c>
      <c r="F213">
        <v>512990001</v>
      </c>
      <c r="G213" t="s">
        <v>117</v>
      </c>
      <c r="H213">
        <v>101</v>
      </c>
      <c r="I213" s="38">
        <v>1</v>
      </c>
      <c r="J213" t="s">
        <v>308</v>
      </c>
      <c r="K213">
        <v>2990</v>
      </c>
      <c r="L213" t="s">
        <v>330</v>
      </c>
      <c r="M213">
        <v>2000</v>
      </c>
      <c r="N213" t="s">
        <v>113</v>
      </c>
      <c r="O213">
        <v>4</v>
      </c>
      <c r="P213" t="s">
        <v>345</v>
      </c>
      <c r="Q213">
        <v>132</v>
      </c>
      <c r="R213" t="s">
        <v>456</v>
      </c>
      <c r="S213">
        <v>121</v>
      </c>
      <c r="T213" t="s">
        <v>312</v>
      </c>
      <c r="U213">
        <v>1</v>
      </c>
      <c r="V213" t="s">
        <v>313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1848.53</v>
      </c>
      <c r="AH213" s="4">
        <v>4726.51</v>
      </c>
      <c r="AI213" s="7">
        <f t="shared" si="6"/>
        <v>6575.04</v>
      </c>
      <c r="AK213" s="4">
        <f t="shared" si="7"/>
        <v>0</v>
      </c>
    </row>
    <row r="214" spans="1:37">
      <c r="A214">
        <v>921</v>
      </c>
      <c r="B214" t="s">
        <v>454</v>
      </c>
      <c r="C214">
        <v>108</v>
      </c>
      <c r="D214" t="s">
        <v>455</v>
      </c>
      <c r="E214">
        <v>322</v>
      </c>
      <c r="F214">
        <v>513180001</v>
      </c>
      <c r="G214" t="s">
        <v>147</v>
      </c>
      <c r="H214">
        <v>101</v>
      </c>
      <c r="I214" s="38">
        <v>1</v>
      </c>
      <c r="J214" t="s">
        <v>308</v>
      </c>
      <c r="K214">
        <v>3180</v>
      </c>
      <c r="L214" t="s">
        <v>457</v>
      </c>
      <c r="M214">
        <v>3000</v>
      </c>
      <c r="N214" t="s">
        <v>118</v>
      </c>
      <c r="O214">
        <v>4</v>
      </c>
      <c r="P214" t="s">
        <v>345</v>
      </c>
      <c r="Q214">
        <v>132</v>
      </c>
      <c r="R214" t="s">
        <v>456</v>
      </c>
      <c r="S214">
        <v>121</v>
      </c>
      <c r="T214" t="s">
        <v>312</v>
      </c>
      <c r="U214">
        <v>1</v>
      </c>
      <c r="V214" t="s">
        <v>313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260</v>
      </c>
      <c r="AD214" s="4">
        <v>0</v>
      </c>
      <c r="AE214" s="4">
        <v>0</v>
      </c>
      <c r="AF214" s="4">
        <v>260</v>
      </c>
      <c r="AG214" s="4">
        <v>0</v>
      </c>
      <c r="AH214" s="4">
        <v>300</v>
      </c>
      <c r="AI214" s="7">
        <f t="shared" si="6"/>
        <v>820</v>
      </c>
      <c r="AK214" s="4">
        <f t="shared" si="7"/>
        <v>0</v>
      </c>
    </row>
    <row r="215" spans="1:37">
      <c r="A215">
        <v>921</v>
      </c>
      <c r="B215" t="s">
        <v>454</v>
      </c>
      <c r="C215">
        <v>108</v>
      </c>
      <c r="D215" t="s">
        <v>455</v>
      </c>
      <c r="E215">
        <v>356</v>
      </c>
      <c r="F215">
        <v>513510002</v>
      </c>
      <c r="G215" t="s">
        <v>134</v>
      </c>
      <c r="H215">
        <v>101</v>
      </c>
      <c r="I215" s="38">
        <v>1</v>
      </c>
      <c r="J215" t="s">
        <v>308</v>
      </c>
      <c r="K215">
        <v>3510</v>
      </c>
      <c r="L215" t="s">
        <v>334</v>
      </c>
      <c r="M215">
        <v>3000</v>
      </c>
      <c r="N215" t="s">
        <v>118</v>
      </c>
      <c r="O215">
        <v>4</v>
      </c>
      <c r="P215" t="s">
        <v>345</v>
      </c>
      <c r="Q215">
        <v>132</v>
      </c>
      <c r="R215" t="s">
        <v>456</v>
      </c>
      <c r="S215">
        <v>121</v>
      </c>
      <c r="T215" t="s">
        <v>312</v>
      </c>
      <c r="U215">
        <v>1</v>
      </c>
      <c r="V215" t="s">
        <v>313</v>
      </c>
      <c r="W215" s="4">
        <v>0</v>
      </c>
      <c r="X215" s="4">
        <v>714.56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7">
        <f t="shared" si="6"/>
        <v>714.56</v>
      </c>
      <c r="AK215" s="4">
        <f t="shared" si="7"/>
        <v>0</v>
      </c>
    </row>
    <row r="216" spans="1:37">
      <c r="A216">
        <v>921</v>
      </c>
      <c r="B216" t="s">
        <v>454</v>
      </c>
      <c r="C216">
        <v>108</v>
      </c>
      <c r="D216" t="s">
        <v>455</v>
      </c>
      <c r="E216">
        <v>369</v>
      </c>
      <c r="F216">
        <v>513550001</v>
      </c>
      <c r="G216" t="s">
        <v>135</v>
      </c>
      <c r="H216">
        <v>101</v>
      </c>
      <c r="I216" s="38">
        <v>1</v>
      </c>
      <c r="J216" t="s">
        <v>308</v>
      </c>
      <c r="K216">
        <v>3550</v>
      </c>
      <c r="L216" t="s">
        <v>335</v>
      </c>
      <c r="M216">
        <v>3000</v>
      </c>
      <c r="N216" t="s">
        <v>118</v>
      </c>
      <c r="O216">
        <v>4</v>
      </c>
      <c r="P216" t="s">
        <v>345</v>
      </c>
      <c r="Q216">
        <v>132</v>
      </c>
      <c r="R216" t="s">
        <v>456</v>
      </c>
      <c r="S216">
        <v>121</v>
      </c>
      <c r="T216" t="s">
        <v>312</v>
      </c>
      <c r="U216">
        <v>1</v>
      </c>
      <c r="V216" t="s">
        <v>313</v>
      </c>
      <c r="W216" s="4">
        <v>0</v>
      </c>
      <c r="X216" s="4">
        <v>0</v>
      </c>
      <c r="Y216" s="4">
        <v>0</v>
      </c>
      <c r="Z216" s="4">
        <v>0</v>
      </c>
      <c r="AA216" s="4">
        <v>819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104.4</v>
      </c>
      <c r="AI216" s="7">
        <f t="shared" si="6"/>
        <v>923.4</v>
      </c>
      <c r="AK216" s="4">
        <f t="shared" si="7"/>
        <v>0</v>
      </c>
    </row>
    <row r="217" spans="1:37">
      <c r="A217">
        <v>921</v>
      </c>
      <c r="B217" t="s">
        <v>454</v>
      </c>
      <c r="C217">
        <v>108</v>
      </c>
      <c r="D217" t="s">
        <v>455</v>
      </c>
      <c r="E217">
        <v>386</v>
      </c>
      <c r="F217">
        <v>513750001</v>
      </c>
      <c r="G217" t="s">
        <v>148</v>
      </c>
      <c r="H217">
        <v>101</v>
      </c>
      <c r="I217" s="38">
        <v>1</v>
      </c>
      <c r="J217" t="s">
        <v>308</v>
      </c>
      <c r="K217">
        <v>3750</v>
      </c>
      <c r="L217" t="s">
        <v>337</v>
      </c>
      <c r="M217">
        <v>3000</v>
      </c>
      <c r="N217" t="s">
        <v>118</v>
      </c>
      <c r="O217">
        <v>4</v>
      </c>
      <c r="P217" t="s">
        <v>345</v>
      </c>
      <c r="Q217">
        <v>132</v>
      </c>
      <c r="R217" t="s">
        <v>456</v>
      </c>
      <c r="S217">
        <v>121</v>
      </c>
      <c r="T217" t="s">
        <v>312</v>
      </c>
      <c r="U217">
        <v>1</v>
      </c>
      <c r="V217" t="s">
        <v>313</v>
      </c>
      <c r="W217" s="4">
        <v>113</v>
      </c>
      <c r="X217" s="4">
        <v>0</v>
      </c>
      <c r="Y217" s="4">
        <v>219</v>
      </c>
      <c r="Z217" s="4">
        <v>0</v>
      </c>
      <c r="AA217" s="4">
        <v>0</v>
      </c>
      <c r="AB217" s="4">
        <v>0</v>
      </c>
      <c r="AC217" s="4">
        <v>734</v>
      </c>
      <c r="AD217" s="4">
        <v>436</v>
      </c>
      <c r="AE217" s="4">
        <v>0</v>
      </c>
      <c r="AF217" s="4">
        <v>471</v>
      </c>
      <c r="AG217" s="4">
        <v>0</v>
      </c>
      <c r="AH217" s="4">
        <v>492</v>
      </c>
      <c r="AI217" s="7">
        <f t="shared" si="6"/>
        <v>2465</v>
      </c>
      <c r="AK217" s="4">
        <f t="shared" si="7"/>
        <v>0</v>
      </c>
    </row>
    <row r="218" spans="1:37">
      <c r="A218">
        <v>921</v>
      </c>
      <c r="B218" t="s">
        <v>454</v>
      </c>
      <c r="C218">
        <v>108</v>
      </c>
      <c r="D218" t="s">
        <v>455</v>
      </c>
      <c r="E218">
        <v>389</v>
      </c>
      <c r="F218">
        <v>513810001</v>
      </c>
      <c r="G218" t="s">
        <v>119</v>
      </c>
      <c r="H218">
        <v>101</v>
      </c>
      <c r="I218" s="38">
        <v>1</v>
      </c>
      <c r="J218" t="s">
        <v>308</v>
      </c>
      <c r="K218">
        <v>3810</v>
      </c>
      <c r="L218" t="s">
        <v>338</v>
      </c>
      <c r="M218">
        <v>3000</v>
      </c>
      <c r="N218" t="s">
        <v>118</v>
      </c>
      <c r="O218">
        <v>4</v>
      </c>
      <c r="P218" t="s">
        <v>345</v>
      </c>
      <c r="Q218">
        <v>132</v>
      </c>
      <c r="R218" t="s">
        <v>456</v>
      </c>
      <c r="S218">
        <v>121</v>
      </c>
      <c r="T218" t="s">
        <v>312</v>
      </c>
      <c r="U218">
        <v>1</v>
      </c>
      <c r="V218" t="s">
        <v>313</v>
      </c>
      <c r="W218" s="4">
        <v>0</v>
      </c>
      <c r="X218" s="4">
        <v>4663.4399999999996</v>
      </c>
      <c r="Y218" s="4">
        <v>2000.18</v>
      </c>
      <c r="Z218" s="4">
        <v>2340.5</v>
      </c>
      <c r="AA218" s="4">
        <v>2389.31</v>
      </c>
      <c r="AB218" s="4">
        <v>257.60000000000002</v>
      </c>
      <c r="AC218" s="4">
        <v>0</v>
      </c>
      <c r="AD218" s="4">
        <v>1884.47</v>
      </c>
      <c r="AE218" s="4">
        <v>0</v>
      </c>
      <c r="AF218" s="4">
        <v>0</v>
      </c>
      <c r="AG218" s="4">
        <v>1691</v>
      </c>
      <c r="AH218" s="4">
        <v>6146</v>
      </c>
      <c r="AI218" s="7">
        <f t="shared" si="6"/>
        <v>21372.5</v>
      </c>
      <c r="AK218" s="4">
        <f t="shared" si="7"/>
        <v>0</v>
      </c>
    </row>
    <row r="219" spans="1:37">
      <c r="A219">
        <v>921</v>
      </c>
      <c r="B219" t="s">
        <v>454</v>
      </c>
      <c r="C219">
        <v>108</v>
      </c>
      <c r="D219" t="s">
        <v>455</v>
      </c>
      <c r="E219">
        <v>392</v>
      </c>
      <c r="F219">
        <v>513810002</v>
      </c>
      <c r="G219" t="s">
        <v>149</v>
      </c>
      <c r="H219">
        <v>101</v>
      </c>
      <c r="I219" s="38">
        <v>1</v>
      </c>
      <c r="J219" t="s">
        <v>308</v>
      </c>
      <c r="K219">
        <v>3810</v>
      </c>
      <c r="L219" t="s">
        <v>338</v>
      </c>
      <c r="M219">
        <v>3000</v>
      </c>
      <c r="N219" t="s">
        <v>118</v>
      </c>
      <c r="O219">
        <v>4</v>
      </c>
      <c r="P219" t="s">
        <v>345</v>
      </c>
      <c r="Q219">
        <v>132</v>
      </c>
      <c r="R219" t="s">
        <v>456</v>
      </c>
      <c r="S219">
        <v>121</v>
      </c>
      <c r="T219" t="s">
        <v>312</v>
      </c>
      <c r="U219">
        <v>1</v>
      </c>
      <c r="V219" t="s">
        <v>313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7163</v>
      </c>
      <c r="AG219" s="4">
        <v>0</v>
      </c>
      <c r="AH219" s="4">
        <v>0</v>
      </c>
      <c r="AI219" s="7">
        <f t="shared" si="6"/>
        <v>7163</v>
      </c>
      <c r="AK219" s="4">
        <f t="shared" si="7"/>
        <v>0</v>
      </c>
    </row>
    <row r="220" spans="1:37">
      <c r="A220">
        <v>921</v>
      </c>
      <c r="B220" t="s">
        <v>454</v>
      </c>
      <c r="C220">
        <v>108</v>
      </c>
      <c r="D220" t="s">
        <v>455</v>
      </c>
      <c r="E220">
        <v>393</v>
      </c>
      <c r="F220">
        <v>513810003</v>
      </c>
      <c r="G220" t="s">
        <v>136</v>
      </c>
      <c r="H220">
        <v>101</v>
      </c>
      <c r="I220" s="38">
        <v>1</v>
      </c>
      <c r="J220" t="s">
        <v>308</v>
      </c>
      <c r="K220">
        <v>3810</v>
      </c>
      <c r="L220" t="s">
        <v>338</v>
      </c>
      <c r="M220">
        <v>3000</v>
      </c>
      <c r="N220" t="s">
        <v>118</v>
      </c>
      <c r="O220">
        <v>4</v>
      </c>
      <c r="P220" t="s">
        <v>345</v>
      </c>
      <c r="Q220">
        <v>132</v>
      </c>
      <c r="R220" t="s">
        <v>456</v>
      </c>
      <c r="S220">
        <v>121</v>
      </c>
      <c r="T220" t="s">
        <v>312</v>
      </c>
      <c r="U220">
        <v>1</v>
      </c>
      <c r="V220" t="s">
        <v>313</v>
      </c>
      <c r="W220" s="4">
        <v>1914</v>
      </c>
      <c r="X220" s="4">
        <v>0</v>
      </c>
      <c r="Y220" s="4">
        <v>0</v>
      </c>
      <c r="Z220" s="4">
        <v>864.45</v>
      </c>
      <c r="AA220" s="4">
        <v>0</v>
      </c>
      <c r="AB220" s="4">
        <v>3086.41</v>
      </c>
      <c r="AC220" s="4">
        <v>1299.1099999999999</v>
      </c>
      <c r="AD220" s="4">
        <v>0</v>
      </c>
      <c r="AE220" s="4">
        <v>2444.9499999999998</v>
      </c>
      <c r="AF220" s="4">
        <v>3843.31</v>
      </c>
      <c r="AG220" s="4">
        <v>0</v>
      </c>
      <c r="AH220" s="4">
        <v>0</v>
      </c>
      <c r="AI220" s="7">
        <f t="shared" si="6"/>
        <v>13452.229999999998</v>
      </c>
      <c r="AK220" s="4">
        <f t="shared" si="7"/>
        <v>0</v>
      </c>
    </row>
    <row r="221" spans="1:37">
      <c r="A221">
        <v>921</v>
      </c>
      <c r="B221" t="s">
        <v>454</v>
      </c>
      <c r="C221">
        <v>108</v>
      </c>
      <c r="D221" t="s">
        <v>455</v>
      </c>
      <c r="E221">
        <v>399</v>
      </c>
      <c r="F221">
        <v>513820005</v>
      </c>
      <c r="G221" t="s">
        <v>212</v>
      </c>
      <c r="H221">
        <v>101</v>
      </c>
      <c r="I221" s="38">
        <v>1</v>
      </c>
      <c r="J221" t="s">
        <v>308</v>
      </c>
      <c r="K221">
        <v>3820</v>
      </c>
      <c r="L221" t="s">
        <v>365</v>
      </c>
      <c r="M221">
        <v>3000</v>
      </c>
      <c r="N221" t="s">
        <v>118</v>
      </c>
      <c r="O221">
        <v>4</v>
      </c>
      <c r="P221" t="s">
        <v>345</v>
      </c>
      <c r="Q221">
        <v>132</v>
      </c>
      <c r="R221" t="s">
        <v>456</v>
      </c>
      <c r="S221">
        <v>121</v>
      </c>
      <c r="T221" t="s">
        <v>312</v>
      </c>
      <c r="U221">
        <v>1</v>
      </c>
      <c r="V221" t="s">
        <v>313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26736.09</v>
      </c>
      <c r="AI221" s="7">
        <f t="shared" si="6"/>
        <v>26736.09</v>
      </c>
      <c r="AK221" s="4">
        <f t="shared" si="7"/>
        <v>0</v>
      </c>
    </row>
    <row r="222" spans="1:37">
      <c r="A222">
        <v>921</v>
      </c>
      <c r="B222" t="s">
        <v>454</v>
      </c>
      <c r="C222">
        <v>108</v>
      </c>
      <c r="D222" t="s">
        <v>455</v>
      </c>
      <c r="E222">
        <v>407</v>
      </c>
      <c r="F222">
        <v>513820017</v>
      </c>
      <c r="G222" t="s">
        <v>150</v>
      </c>
      <c r="H222">
        <v>101</v>
      </c>
      <c r="I222" s="38">
        <v>1</v>
      </c>
      <c r="J222" t="s">
        <v>308</v>
      </c>
      <c r="K222">
        <v>3820</v>
      </c>
      <c r="L222" t="s">
        <v>365</v>
      </c>
      <c r="M222">
        <v>3000</v>
      </c>
      <c r="N222" t="s">
        <v>118</v>
      </c>
      <c r="O222">
        <v>4</v>
      </c>
      <c r="P222" t="s">
        <v>345</v>
      </c>
      <c r="Q222">
        <v>132</v>
      </c>
      <c r="R222" t="s">
        <v>456</v>
      </c>
      <c r="S222">
        <v>121</v>
      </c>
      <c r="T222" t="s">
        <v>312</v>
      </c>
      <c r="U222">
        <v>1</v>
      </c>
      <c r="V222" t="s">
        <v>313</v>
      </c>
      <c r="W222" s="4">
        <v>0</v>
      </c>
      <c r="X222" s="4">
        <v>0</v>
      </c>
      <c r="Y222" s="4">
        <v>13514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7">
        <f t="shared" si="6"/>
        <v>13514</v>
      </c>
      <c r="AK222" s="4">
        <f t="shared" si="7"/>
        <v>0</v>
      </c>
    </row>
    <row r="223" spans="1:37">
      <c r="A223">
        <v>921</v>
      </c>
      <c r="B223" t="s">
        <v>454</v>
      </c>
      <c r="C223">
        <v>108</v>
      </c>
      <c r="D223" t="s">
        <v>455</v>
      </c>
      <c r="E223">
        <v>442</v>
      </c>
      <c r="F223">
        <v>524110005</v>
      </c>
      <c r="G223" t="s">
        <v>139</v>
      </c>
      <c r="H223">
        <v>101</v>
      </c>
      <c r="I223" s="38">
        <v>1</v>
      </c>
      <c r="J223" t="s">
        <v>308</v>
      </c>
      <c r="K223">
        <v>4410</v>
      </c>
      <c r="L223" t="s">
        <v>341</v>
      </c>
      <c r="M223">
        <v>4000</v>
      </c>
      <c r="N223" t="s">
        <v>137</v>
      </c>
      <c r="O223">
        <v>4</v>
      </c>
      <c r="P223" t="s">
        <v>345</v>
      </c>
      <c r="Q223">
        <v>132</v>
      </c>
      <c r="R223" t="s">
        <v>456</v>
      </c>
      <c r="S223">
        <v>121</v>
      </c>
      <c r="T223" t="s">
        <v>312</v>
      </c>
      <c r="U223">
        <v>1</v>
      </c>
      <c r="V223" t="s">
        <v>313</v>
      </c>
      <c r="W223" s="4">
        <v>11128.6</v>
      </c>
      <c r="X223" s="4">
        <v>446.6</v>
      </c>
      <c r="Y223" s="4">
        <v>9699.2000000000007</v>
      </c>
      <c r="Z223" s="4">
        <v>5229</v>
      </c>
      <c r="AA223" s="4">
        <v>10689</v>
      </c>
      <c r="AB223" s="4">
        <v>5658.8</v>
      </c>
      <c r="AC223" s="4">
        <v>0</v>
      </c>
      <c r="AD223" s="4">
        <v>11351.2</v>
      </c>
      <c r="AE223" s="4">
        <v>0</v>
      </c>
      <c r="AF223" s="4">
        <v>5334</v>
      </c>
      <c r="AG223" s="4">
        <v>0</v>
      </c>
      <c r="AH223" s="4">
        <v>5834.5</v>
      </c>
      <c r="AI223" s="7">
        <f t="shared" si="6"/>
        <v>65370.900000000009</v>
      </c>
      <c r="AK223" s="4">
        <f t="shared" si="7"/>
        <v>0</v>
      </c>
    </row>
    <row r="224" spans="1:37">
      <c r="A224">
        <v>921</v>
      </c>
      <c r="B224" t="s">
        <v>454</v>
      </c>
      <c r="C224">
        <v>108</v>
      </c>
      <c r="D224" t="s">
        <v>455</v>
      </c>
      <c r="E224">
        <v>452</v>
      </c>
      <c r="F224">
        <v>524110018</v>
      </c>
      <c r="G224" t="s">
        <v>151</v>
      </c>
      <c r="H224">
        <v>101</v>
      </c>
      <c r="I224" s="38">
        <v>1</v>
      </c>
      <c r="J224" t="s">
        <v>308</v>
      </c>
      <c r="K224">
        <v>4410</v>
      </c>
      <c r="L224" t="s">
        <v>341</v>
      </c>
      <c r="M224">
        <v>4000</v>
      </c>
      <c r="N224" t="s">
        <v>137</v>
      </c>
      <c r="O224">
        <v>4</v>
      </c>
      <c r="P224" t="s">
        <v>345</v>
      </c>
      <c r="Q224">
        <v>132</v>
      </c>
      <c r="R224" t="s">
        <v>456</v>
      </c>
      <c r="S224">
        <v>121</v>
      </c>
      <c r="T224" t="s">
        <v>312</v>
      </c>
      <c r="U224">
        <v>1</v>
      </c>
      <c r="V224" t="s">
        <v>313</v>
      </c>
      <c r="W224" s="4">
        <v>64000</v>
      </c>
      <c r="X224" s="4">
        <v>64000</v>
      </c>
      <c r="Y224" s="4">
        <v>64000</v>
      </c>
      <c r="Z224" s="4">
        <v>128000</v>
      </c>
      <c r="AA224" s="4">
        <v>0</v>
      </c>
      <c r="AB224" s="4">
        <v>66000</v>
      </c>
      <c r="AC224" s="4">
        <v>66000</v>
      </c>
      <c r="AD224" s="4">
        <v>66000</v>
      </c>
      <c r="AE224" s="4">
        <v>66000</v>
      </c>
      <c r="AF224" s="4">
        <v>66000</v>
      </c>
      <c r="AG224" s="4">
        <v>0</v>
      </c>
      <c r="AH224" s="4">
        <v>0</v>
      </c>
      <c r="AI224" s="7">
        <f t="shared" si="6"/>
        <v>650000</v>
      </c>
      <c r="AK224" s="4">
        <f t="shared" si="7"/>
        <v>0</v>
      </c>
    </row>
    <row r="225" spans="1:37">
      <c r="A225">
        <v>922</v>
      </c>
      <c r="B225" t="s">
        <v>458</v>
      </c>
      <c r="C225">
        <v>109</v>
      </c>
      <c r="D225" t="s">
        <v>459</v>
      </c>
      <c r="E225">
        <v>192</v>
      </c>
      <c r="F225">
        <v>511130001</v>
      </c>
      <c r="G225" t="s">
        <v>111</v>
      </c>
      <c r="H225">
        <v>101</v>
      </c>
      <c r="I225" s="38">
        <v>1</v>
      </c>
      <c r="J225" t="s">
        <v>308</v>
      </c>
      <c r="K225">
        <v>1130</v>
      </c>
      <c r="L225" t="s">
        <v>309</v>
      </c>
      <c r="M225">
        <v>1000</v>
      </c>
      <c r="N225" t="s">
        <v>106</v>
      </c>
      <c r="O225">
        <v>4</v>
      </c>
      <c r="P225" t="s">
        <v>345</v>
      </c>
      <c r="Q225">
        <v>135</v>
      </c>
      <c r="R225" t="s">
        <v>460</v>
      </c>
      <c r="S225">
        <v>121</v>
      </c>
      <c r="T225" t="s">
        <v>312</v>
      </c>
      <c r="U225">
        <v>1</v>
      </c>
      <c r="V225" t="s">
        <v>313</v>
      </c>
      <c r="W225" s="4">
        <v>23184</v>
      </c>
      <c r="X225" s="4">
        <v>23184</v>
      </c>
      <c r="Y225" s="4">
        <v>23184</v>
      </c>
      <c r="Z225" s="4">
        <v>23184</v>
      </c>
      <c r="AA225" s="4">
        <v>10183.799999999999</v>
      </c>
      <c r="AB225" s="4">
        <v>10183.799999999999</v>
      </c>
      <c r="AC225" s="4">
        <v>22750.66</v>
      </c>
      <c r="AD225" s="4">
        <v>23184</v>
      </c>
      <c r="AE225" s="4">
        <v>23184</v>
      </c>
      <c r="AF225" s="4">
        <v>22844.54</v>
      </c>
      <c r="AG225" s="4">
        <v>23184</v>
      </c>
      <c r="AH225" s="4">
        <v>16683.900000000001</v>
      </c>
      <c r="AI225" s="7">
        <f t="shared" si="6"/>
        <v>244934.7</v>
      </c>
      <c r="AK225" s="4">
        <f t="shared" si="7"/>
        <v>0</v>
      </c>
    </row>
    <row r="226" spans="1:37">
      <c r="A226">
        <v>922</v>
      </c>
      <c r="B226" t="s">
        <v>458</v>
      </c>
      <c r="C226">
        <v>109</v>
      </c>
      <c r="D226" t="s">
        <v>459</v>
      </c>
      <c r="E226">
        <v>196</v>
      </c>
      <c r="F226">
        <v>511320001</v>
      </c>
      <c r="G226" t="s">
        <v>108</v>
      </c>
      <c r="H226">
        <v>101</v>
      </c>
      <c r="I226" s="38">
        <v>1</v>
      </c>
      <c r="J226" t="s">
        <v>308</v>
      </c>
      <c r="K226">
        <v>1320</v>
      </c>
      <c r="L226" t="s">
        <v>315</v>
      </c>
      <c r="M226">
        <v>1000</v>
      </c>
      <c r="N226" t="s">
        <v>106</v>
      </c>
      <c r="O226">
        <v>4</v>
      </c>
      <c r="P226" t="s">
        <v>345</v>
      </c>
      <c r="Q226">
        <v>135</v>
      </c>
      <c r="R226" t="s">
        <v>460</v>
      </c>
      <c r="S226">
        <v>121</v>
      </c>
      <c r="T226" t="s">
        <v>312</v>
      </c>
      <c r="U226">
        <v>1</v>
      </c>
      <c r="V226" t="s">
        <v>313</v>
      </c>
      <c r="W226" s="4">
        <v>0</v>
      </c>
      <c r="X226" s="4">
        <v>0</v>
      </c>
      <c r="Y226" s="4">
        <v>8746.3799999999992</v>
      </c>
      <c r="Z226" s="4">
        <v>0</v>
      </c>
      <c r="AA226" s="4">
        <v>0</v>
      </c>
      <c r="AB226" s="4">
        <v>4412.9799999999996</v>
      </c>
      <c r="AC226" s="4">
        <v>0</v>
      </c>
      <c r="AD226" s="4">
        <v>0</v>
      </c>
      <c r="AE226" s="4">
        <v>0</v>
      </c>
      <c r="AF226" s="4">
        <v>4333.3999999999996</v>
      </c>
      <c r="AG226" s="4">
        <v>0</v>
      </c>
      <c r="AH226" s="4">
        <v>4752.4399999999996</v>
      </c>
      <c r="AI226" s="7">
        <f t="shared" si="6"/>
        <v>22245.199999999997</v>
      </c>
      <c r="AK226" s="4">
        <f t="shared" si="7"/>
        <v>0</v>
      </c>
    </row>
    <row r="227" spans="1:37">
      <c r="A227">
        <v>922</v>
      </c>
      <c r="B227" t="s">
        <v>458</v>
      </c>
      <c r="C227">
        <v>109</v>
      </c>
      <c r="D227" t="s">
        <v>459</v>
      </c>
      <c r="E227">
        <v>198</v>
      </c>
      <c r="F227">
        <v>511320003</v>
      </c>
      <c r="G227" t="s">
        <v>109</v>
      </c>
      <c r="H227">
        <v>101</v>
      </c>
      <c r="I227" s="38">
        <v>1</v>
      </c>
      <c r="J227" t="s">
        <v>308</v>
      </c>
      <c r="K227">
        <v>1320</v>
      </c>
      <c r="L227" t="s">
        <v>315</v>
      </c>
      <c r="M227">
        <v>1000</v>
      </c>
      <c r="N227" t="s">
        <v>106</v>
      </c>
      <c r="O227">
        <v>4</v>
      </c>
      <c r="P227" t="s">
        <v>345</v>
      </c>
      <c r="Q227">
        <v>135</v>
      </c>
      <c r="R227" t="s">
        <v>460</v>
      </c>
      <c r="S227">
        <v>121</v>
      </c>
      <c r="T227" t="s">
        <v>312</v>
      </c>
      <c r="U227">
        <v>1</v>
      </c>
      <c r="V227" t="s">
        <v>313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10833.5</v>
      </c>
      <c r="AG227" s="4">
        <v>0</v>
      </c>
      <c r="AH227" s="4">
        <v>27496.26</v>
      </c>
      <c r="AI227" s="7">
        <f t="shared" si="6"/>
        <v>38329.759999999995</v>
      </c>
      <c r="AK227" s="4">
        <f t="shared" si="7"/>
        <v>0</v>
      </c>
    </row>
    <row r="228" spans="1:37">
      <c r="A228">
        <v>922</v>
      </c>
      <c r="B228" t="s">
        <v>458</v>
      </c>
      <c r="C228">
        <v>109</v>
      </c>
      <c r="D228" t="s">
        <v>459</v>
      </c>
      <c r="E228">
        <v>200</v>
      </c>
      <c r="F228">
        <v>511340001</v>
      </c>
      <c r="G228" t="s">
        <v>123</v>
      </c>
      <c r="H228">
        <v>101</v>
      </c>
      <c r="I228" s="38">
        <v>1</v>
      </c>
      <c r="J228" t="s">
        <v>308</v>
      </c>
      <c r="K228">
        <v>1340</v>
      </c>
      <c r="L228" t="s">
        <v>316</v>
      </c>
      <c r="M228">
        <v>1000</v>
      </c>
      <c r="N228" t="s">
        <v>106</v>
      </c>
      <c r="O228">
        <v>4</v>
      </c>
      <c r="P228" t="s">
        <v>345</v>
      </c>
      <c r="Q228">
        <v>135</v>
      </c>
      <c r="R228" t="s">
        <v>460</v>
      </c>
      <c r="S228">
        <v>121</v>
      </c>
      <c r="T228" t="s">
        <v>312</v>
      </c>
      <c r="U228">
        <v>1</v>
      </c>
      <c r="V228" t="s">
        <v>313</v>
      </c>
      <c r="W228" s="4">
        <v>8000</v>
      </c>
      <c r="X228" s="4">
        <v>8000</v>
      </c>
      <c r="Y228" s="4">
        <v>8000</v>
      </c>
      <c r="Z228" s="4">
        <v>8500.0499999999993</v>
      </c>
      <c r="AA228" s="4">
        <v>9000.1</v>
      </c>
      <c r="AB228" s="4">
        <v>9000.0499999999993</v>
      </c>
      <c r="AC228" s="4">
        <v>14150</v>
      </c>
      <c r="AD228" s="4">
        <v>9000</v>
      </c>
      <c r="AE228" s="4">
        <v>0</v>
      </c>
      <c r="AF228" s="4">
        <v>0</v>
      </c>
      <c r="AG228" s="4">
        <v>0</v>
      </c>
      <c r="AH228" s="4">
        <v>0</v>
      </c>
      <c r="AI228" s="7">
        <f t="shared" si="6"/>
        <v>73650.2</v>
      </c>
      <c r="AK228" s="4">
        <f t="shared" si="7"/>
        <v>0</v>
      </c>
    </row>
    <row r="229" spans="1:37">
      <c r="A229">
        <v>922</v>
      </c>
      <c r="B229" t="s">
        <v>458</v>
      </c>
      <c r="C229">
        <v>109</v>
      </c>
      <c r="D229" t="s">
        <v>459</v>
      </c>
      <c r="E229">
        <v>210</v>
      </c>
      <c r="F229">
        <v>511540004</v>
      </c>
      <c r="G229" t="s">
        <v>124</v>
      </c>
      <c r="H229">
        <v>101</v>
      </c>
      <c r="I229" s="38">
        <v>1</v>
      </c>
      <c r="J229" t="s">
        <v>308</v>
      </c>
      <c r="K229">
        <v>1540</v>
      </c>
      <c r="L229" t="s">
        <v>318</v>
      </c>
      <c r="M229">
        <v>1000</v>
      </c>
      <c r="N229" t="s">
        <v>106</v>
      </c>
      <c r="O229">
        <v>4</v>
      </c>
      <c r="P229" t="s">
        <v>345</v>
      </c>
      <c r="Q229">
        <v>135</v>
      </c>
      <c r="R229" t="s">
        <v>460</v>
      </c>
      <c r="S229">
        <v>121</v>
      </c>
      <c r="T229" t="s">
        <v>312</v>
      </c>
      <c r="U229">
        <v>1</v>
      </c>
      <c r="V229" t="s">
        <v>313</v>
      </c>
      <c r="W229" s="4">
        <v>0</v>
      </c>
      <c r="X229" s="4">
        <v>0</v>
      </c>
      <c r="Y229" s="4">
        <v>0</v>
      </c>
      <c r="Z229" s="4">
        <v>946.22</v>
      </c>
      <c r="AA229" s="4">
        <v>1101.02</v>
      </c>
      <c r="AB229" s="4">
        <v>798.62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7">
        <f t="shared" si="6"/>
        <v>2845.86</v>
      </c>
      <c r="AK229" s="4">
        <f t="shared" si="7"/>
        <v>0</v>
      </c>
    </row>
    <row r="230" spans="1:37">
      <c r="A230">
        <v>922</v>
      </c>
      <c r="B230" t="s">
        <v>458</v>
      </c>
      <c r="C230">
        <v>109</v>
      </c>
      <c r="D230" t="s">
        <v>459</v>
      </c>
      <c r="E230">
        <v>212</v>
      </c>
      <c r="F230">
        <v>511540005</v>
      </c>
      <c r="G230" t="s">
        <v>125</v>
      </c>
      <c r="H230">
        <v>101</v>
      </c>
      <c r="I230" s="38">
        <v>1</v>
      </c>
      <c r="J230" t="s">
        <v>308</v>
      </c>
      <c r="K230">
        <v>1540</v>
      </c>
      <c r="L230" t="s">
        <v>318</v>
      </c>
      <c r="M230">
        <v>1000</v>
      </c>
      <c r="N230" t="s">
        <v>106</v>
      </c>
      <c r="O230">
        <v>4</v>
      </c>
      <c r="P230" t="s">
        <v>345</v>
      </c>
      <c r="Q230">
        <v>135</v>
      </c>
      <c r="R230" t="s">
        <v>460</v>
      </c>
      <c r="S230">
        <v>121</v>
      </c>
      <c r="T230" t="s">
        <v>312</v>
      </c>
      <c r="U230">
        <v>1</v>
      </c>
      <c r="V230" t="s">
        <v>313</v>
      </c>
      <c r="W230" s="4">
        <v>0</v>
      </c>
      <c r="X230" s="4">
        <v>0</v>
      </c>
      <c r="Y230" s="4">
        <v>0</v>
      </c>
      <c r="Z230" s="4">
        <v>695</v>
      </c>
      <c r="AA230" s="4">
        <v>695</v>
      </c>
      <c r="AB230" s="4">
        <v>695</v>
      </c>
      <c r="AC230" s="4">
        <v>1471</v>
      </c>
      <c r="AD230" s="4">
        <v>0</v>
      </c>
      <c r="AE230" s="4">
        <v>695</v>
      </c>
      <c r="AF230" s="4">
        <v>0</v>
      </c>
      <c r="AG230" s="4">
        <v>0</v>
      </c>
      <c r="AH230" s="4">
        <v>0</v>
      </c>
      <c r="AI230" s="7">
        <f t="shared" si="6"/>
        <v>4251</v>
      </c>
      <c r="AK230" s="4">
        <f t="shared" si="7"/>
        <v>0</v>
      </c>
    </row>
    <row r="231" spans="1:37">
      <c r="A231">
        <v>922</v>
      </c>
      <c r="B231" t="s">
        <v>458</v>
      </c>
      <c r="C231">
        <v>109</v>
      </c>
      <c r="D231" t="s">
        <v>459</v>
      </c>
      <c r="E231">
        <v>216</v>
      </c>
      <c r="F231">
        <v>511540008</v>
      </c>
      <c r="G231" t="s">
        <v>112</v>
      </c>
      <c r="H231">
        <v>101</v>
      </c>
      <c r="I231" s="38">
        <v>1</v>
      </c>
      <c r="J231" t="s">
        <v>308</v>
      </c>
      <c r="K231">
        <v>1540</v>
      </c>
      <c r="L231" t="s">
        <v>318</v>
      </c>
      <c r="M231">
        <v>1000</v>
      </c>
      <c r="N231" t="s">
        <v>106</v>
      </c>
      <c r="O231">
        <v>4</v>
      </c>
      <c r="P231" t="s">
        <v>345</v>
      </c>
      <c r="Q231">
        <v>135</v>
      </c>
      <c r="R231" t="s">
        <v>460</v>
      </c>
      <c r="S231">
        <v>121</v>
      </c>
      <c r="T231" t="s">
        <v>312</v>
      </c>
      <c r="U231">
        <v>1</v>
      </c>
      <c r="V231" t="s">
        <v>313</v>
      </c>
      <c r="W231" s="4">
        <v>3297.31</v>
      </c>
      <c r="X231" s="4">
        <v>3797.31</v>
      </c>
      <c r="Y231" s="4">
        <v>4456.83</v>
      </c>
      <c r="Z231" s="4">
        <v>3797.31</v>
      </c>
      <c r="AA231" s="4">
        <v>3797.32</v>
      </c>
      <c r="AB231" s="4">
        <v>4739.92</v>
      </c>
      <c r="AC231" s="4">
        <v>53233.55</v>
      </c>
      <c r="AD231" s="4">
        <v>3797.32</v>
      </c>
      <c r="AE231" s="4">
        <v>3264.38</v>
      </c>
      <c r="AF231" s="4">
        <v>3445.86</v>
      </c>
      <c r="AG231" s="4">
        <v>3370.12</v>
      </c>
      <c r="AH231" s="4">
        <v>9692.2199999999993</v>
      </c>
      <c r="AI231" s="7">
        <f t="shared" si="6"/>
        <v>100689.45000000001</v>
      </c>
      <c r="AK231" s="4">
        <f t="shared" si="7"/>
        <v>0</v>
      </c>
    </row>
    <row r="232" spans="1:37">
      <c r="A232">
        <v>922</v>
      </c>
      <c r="B232" t="s">
        <v>458</v>
      </c>
      <c r="C232">
        <v>109</v>
      </c>
      <c r="D232" t="s">
        <v>459</v>
      </c>
      <c r="E232">
        <v>221</v>
      </c>
      <c r="F232">
        <v>512110001</v>
      </c>
      <c r="G232" t="s">
        <v>114</v>
      </c>
      <c r="H232">
        <v>101</v>
      </c>
      <c r="I232" s="38">
        <v>1</v>
      </c>
      <c r="J232" t="s">
        <v>308</v>
      </c>
      <c r="K232">
        <v>2110</v>
      </c>
      <c r="L232" t="s">
        <v>319</v>
      </c>
      <c r="M232">
        <v>2000</v>
      </c>
      <c r="N232" t="s">
        <v>113</v>
      </c>
      <c r="O232">
        <v>4</v>
      </c>
      <c r="P232" t="s">
        <v>345</v>
      </c>
      <c r="Q232">
        <v>135</v>
      </c>
      <c r="R232" t="s">
        <v>460</v>
      </c>
      <c r="S232">
        <v>121</v>
      </c>
      <c r="T232" t="s">
        <v>312</v>
      </c>
      <c r="U232">
        <v>1</v>
      </c>
      <c r="V232" t="s">
        <v>313</v>
      </c>
      <c r="W232" s="4">
        <v>0</v>
      </c>
      <c r="X232" s="4">
        <v>0</v>
      </c>
      <c r="Y232" s="4">
        <v>161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700.01</v>
      </c>
      <c r="AI232" s="7">
        <f t="shared" si="6"/>
        <v>861.01</v>
      </c>
      <c r="AK232" s="4">
        <f t="shared" si="7"/>
        <v>0</v>
      </c>
    </row>
    <row r="233" spans="1:37">
      <c r="A233">
        <v>922</v>
      </c>
      <c r="B233" t="s">
        <v>458</v>
      </c>
      <c r="C233">
        <v>109</v>
      </c>
      <c r="D233" t="s">
        <v>459</v>
      </c>
      <c r="E233">
        <v>260</v>
      </c>
      <c r="F233">
        <v>512610001</v>
      </c>
      <c r="G233" t="s">
        <v>116</v>
      </c>
      <c r="H233">
        <v>101</v>
      </c>
      <c r="I233" s="38">
        <v>1</v>
      </c>
      <c r="J233" t="s">
        <v>308</v>
      </c>
      <c r="K233">
        <v>2610</v>
      </c>
      <c r="L233" t="s">
        <v>326</v>
      </c>
      <c r="M233">
        <v>2000</v>
      </c>
      <c r="N233" t="s">
        <v>113</v>
      </c>
      <c r="O233">
        <v>4</v>
      </c>
      <c r="P233" t="s">
        <v>345</v>
      </c>
      <c r="Q233">
        <v>135</v>
      </c>
      <c r="R233" t="s">
        <v>460</v>
      </c>
      <c r="S233">
        <v>121</v>
      </c>
      <c r="T233" t="s">
        <v>312</v>
      </c>
      <c r="U233">
        <v>1</v>
      </c>
      <c r="V233" t="s">
        <v>313</v>
      </c>
      <c r="W233" s="4">
        <v>1438.95</v>
      </c>
      <c r="X233" s="4">
        <v>1409.45</v>
      </c>
      <c r="Y233" s="4">
        <v>445.25</v>
      </c>
      <c r="Z233" s="4">
        <v>1341.5</v>
      </c>
      <c r="AA233" s="4">
        <v>541.5</v>
      </c>
      <c r="AB233" s="4">
        <v>0</v>
      </c>
      <c r="AC233" s="4">
        <v>1028.5999999999999</v>
      </c>
      <c r="AD233" s="4">
        <v>1134.5999999999999</v>
      </c>
      <c r="AE233" s="4">
        <v>981</v>
      </c>
      <c r="AF233" s="4">
        <v>1282.9000000000001</v>
      </c>
      <c r="AG233" s="4">
        <v>0</v>
      </c>
      <c r="AH233" s="4">
        <v>480</v>
      </c>
      <c r="AI233" s="7">
        <f t="shared" si="6"/>
        <v>10083.75</v>
      </c>
      <c r="AK233" s="4">
        <f t="shared" si="7"/>
        <v>0</v>
      </c>
    </row>
    <row r="234" spans="1:37">
      <c r="A234">
        <v>922</v>
      </c>
      <c r="B234" t="s">
        <v>458</v>
      </c>
      <c r="C234">
        <v>109</v>
      </c>
      <c r="D234" t="s">
        <v>459</v>
      </c>
      <c r="E234">
        <v>306</v>
      </c>
      <c r="F234">
        <v>512990001</v>
      </c>
      <c r="G234" t="s">
        <v>117</v>
      </c>
      <c r="H234">
        <v>101</v>
      </c>
      <c r="I234" s="38">
        <v>1</v>
      </c>
      <c r="J234" t="s">
        <v>308</v>
      </c>
      <c r="K234">
        <v>2990</v>
      </c>
      <c r="L234" t="s">
        <v>330</v>
      </c>
      <c r="M234">
        <v>2000</v>
      </c>
      <c r="N234" t="s">
        <v>113</v>
      </c>
      <c r="O234">
        <v>4</v>
      </c>
      <c r="P234" t="s">
        <v>345</v>
      </c>
      <c r="Q234">
        <v>135</v>
      </c>
      <c r="R234" t="s">
        <v>460</v>
      </c>
      <c r="S234">
        <v>121</v>
      </c>
      <c r="T234" t="s">
        <v>312</v>
      </c>
      <c r="U234">
        <v>1</v>
      </c>
      <c r="V234" t="s">
        <v>313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1223.06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7">
        <f t="shared" si="6"/>
        <v>1223.06</v>
      </c>
      <c r="AK234" s="4">
        <f t="shared" si="7"/>
        <v>0</v>
      </c>
    </row>
    <row r="235" spans="1:37">
      <c r="A235">
        <v>922</v>
      </c>
      <c r="B235" t="s">
        <v>458</v>
      </c>
      <c r="C235">
        <v>109</v>
      </c>
      <c r="D235" t="s">
        <v>459</v>
      </c>
      <c r="E235">
        <v>322</v>
      </c>
      <c r="F235">
        <v>513180001</v>
      </c>
      <c r="G235" t="s">
        <v>147</v>
      </c>
      <c r="H235">
        <v>101</v>
      </c>
      <c r="I235" s="38">
        <v>1</v>
      </c>
      <c r="J235" t="s">
        <v>308</v>
      </c>
      <c r="K235">
        <v>3180</v>
      </c>
      <c r="L235" t="s">
        <v>457</v>
      </c>
      <c r="M235">
        <v>3000</v>
      </c>
      <c r="N235" t="s">
        <v>118</v>
      </c>
      <c r="O235">
        <v>4</v>
      </c>
      <c r="P235" t="s">
        <v>345</v>
      </c>
      <c r="Q235">
        <v>135</v>
      </c>
      <c r="R235" t="s">
        <v>460</v>
      </c>
      <c r="S235">
        <v>121</v>
      </c>
      <c r="T235" t="s">
        <v>312</v>
      </c>
      <c r="U235">
        <v>1</v>
      </c>
      <c r="V235" t="s">
        <v>313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270</v>
      </c>
      <c r="AD235" s="4">
        <v>0</v>
      </c>
      <c r="AE235" s="4">
        <v>0</v>
      </c>
      <c r="AF235" s="4">
        <v>270</v>
      </c>
      <c r="AG235" s="4">
        <v>0</v>
      </c>
      <c r="AH235" s="4">
        <v>0</v>
      </c>
      <c r="AI235" s="7">
        <f t="shared" si="6"/>
        <v>540</v>
      </c>
      <c r="AK235" s="4">
        <f t="shared" si="7"/>
        <v>0</v>
      </c>
    </row>
    <row r="236" spans="1:37">
      <c r="A236">
        <v>922</v>
      </c>
      <c r="B236" t="s">
        <v>458</v>
      </c>
      <c r="C236">
        <v>109</v>
      </c>
      <c r="D236" t="s">
        <v>459</v>
      </c>
      <c r="E236">
        <v>386</v>
      </c>
      <c r="F236">
        <v>513750001</v>
      </c>
      <c r="G236" t="s">
        <v>148</v>
      </c>
      <c r="H236">
        <v>101</v>
      </c>
      <c r="I236" s="38">
        <v>1</v>
      </c>
      <c r="J236" t="s">
        <v>308</v>
      </c>
      <c r="K236">
        <v>3750</v>
      </c>
      <c r="L236" t="s">
        <v>337</v>
      </c>
      <c r="M236">
        <v>3000</v>
      </c>
      <c r="N236" t="s">
        <v>118</v>
      </c>
      <c r="O236">
        <v>4</v>
      </c>
      <c r="P236" t="s">
        <v>345</v>
      </c>
      <c r="Q236">
        <v>135</v>
      </c>
      <c r="R236" t="s">
        <v>460</v>
      </c>
      <c r="S236">
        <v>121</v>
      </c>
      <c r="T236" t="s">
        <v>312</v>
      </c>
      <c r="U236">
        <v>1</v>
      </c>
      <c r="V236" t="s">
        <v>313</v>
      </c>
      <c r="W236" s="4">
        <v>35</v>
      </c>
      <c r="X236" s="4">
        <v>219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7">
        <f t="shared" si="6"/>
        <v>254</v>
      </c>
      <c r="AK236" s="4">
        <f t="shared" si="7"/>
        <v>0</v>
      </c>
    </row>
    <row r="237" spans="1:37">
      <c r="A237">
        <v>922</v>
      </c>
      <c r="B237" t="s">
        <v>458</v>
      </c>
      <c r="C237">
        <v>109</v>
      </c>
      <c r="D237" t="s">
        <v>459</v>
      </c>
      <c r="E237">
        <v>389</v>
      </c>
      <c r="F237">
        <v>513810001</v>
      </c>
      <c r="G237" t="s">
        <v>119</v>
      </c>
      <c r="H237">
        <v>101</v>
      </c>
      <c r="I237" s="38">
        <v>1</v>
      </c>
      <c r="J237" t="s">
        <v>308</v>
      </c>
      <c r="K237">
        <v>3810</v>
      </c>
      <c r="L237" t="s">
        <v>338</v>
      </c>
      <c r="M237">
        <v>3000</v>
      </c>
      <c r="N237" t="s">
        <v>118</v>
      </c>
      <c r="O237">
        <v>4</v>
      </c>
      <c r="P237" t="s">
        <v>345</v>
      </c>
      <c r="Q237">
        <v>135</v>
      </c>
      <c r="R237" t="s">
        <v>460</v>
      </c>
      <c r="S237">
        <v>121</v>
      </c>
      <c r="T237" t="s">
        <v>312</v>
      </c>
      <c r="U237">
        <v>1</v>
      </c>
      <c r="V237" t="s">
        <v>313</v>
      </c>
      <c r="W237" s="4">
        <v>268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7">
        <f t="shared" si="6"/>
        <v>268</v>
      </c>
      <c r="AK237" s="4">
        <f t="shared" si="7"/>
        <v>0</v>
      </c>
    </row>
    <row r="238" spans="1:37">
      <c r="A238">
        <v>922</v>
      </c>
      <c r="B238" t="s">
        <v>458</v>
      </c>
      <c r="C238">
        <v>109</v>
      </c>
      <c r="D238" t="s">
        <v>459</v>
      </c>
      <c r="E238">
        <v>33</v>
      </c>
      <c r="F238">
        <v>124130001</v>
      </c>
      <c r="G238" t="s">
        <v>366</v>
      </c>
      <c r="H238">
        <v>101</v>
      </c>
      <c r="I238" s="38">
        <v>1</v>
      </c>
      <c r="J238" t="s">
        <v>308</v>
      </c>
      <c r="K238">
        <v>5150</v>
      </c>
      <c r="L238" t="s">
        <v>367</v>
      </c>
      <c r="M238">
        <v>5000</v>
      </c>
      <c r="N238" t="s">
        <v>280</v>
      </c>
      <c r="O238">
        <v>4</v>
      </c>
      <c r="P238" t="s">
        <v>345</v>
      </c>
      <c r="Q238">
        <v>135</v>
      </c>
      <c r="R238" t="s">
        <v>460</v>
      </c>
      <c r="S238">
        <v>121</v>
      </c>
      <c r="T238" t="s">
        <v>312</v>
      </c>
      <c r="U238">
        <v>1</v>
      </c>
      <c r="V238" t="s">
        <v>313</v>
      </c>
      <c r="W238" s="4">
        <v>0</v>
      </c>
      <c r="X238" s="4">
        <v>0</v>
      </c>
      <c r="Y238" s="4">
        <v>12000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7">
        <f t="shared" si="6"/>
        <v>12000</v>
      </c>
      <c r="AK238" s="4">
        <f t="shared" si="7"/>
        <v>0</v>
      </c>
    </row>
    <row r="239" spans="1:37">
      <c r="A239">
        <v>923</v>
      </c>
      <c r="B239" t="s">
        <v>461</v>
      </c>
      <c r="C239">
        <v>110</v>
      </c>
      <c r="D239" t="s">
        <v>462</v>
      </c>
      <c r="E239">
        <v>192</v>
      </c>
      <c r="F239">
        <v>511130001</v>
      </c>
      <c r="G239" t="s">
        <v>111</v>
      </c>
      <c r="H239">
        <v>101</v>
      </c>
      <c r="I239" s="38">
        <v>1</v>
      </c>
      <c r="J239" t="s">
        <v>308</v>
      </c>
      <c r="K239">
        <v>1130</v>
      </c>
      <c r="L239" t="s">
        <v>309</v>
      </c>
      <c r="M239">
        <v>1000</v>
      </c>
      <c r="N239" t="s">
        <v>106</v>
      </c>
      <c r="O239">
        <v>4</v>
      </c>
      <c r="P239" t="s">
        <v>345</v>
      </c>
      <c r="Q239">
        <v>311</v>
      </c>
      <c r="R239" t="s">
        <v>463</v>
      </c>
      <c r="S239">
        <v>125</v>
      </c>
      <c r="T239" t="s">
        <v>464</v>
      </c>
      <c r="U239">
        <v>1</v>
      </c>
      <c r="V239" t="s">
        <v>313</v>
      </c>
      <c r="W239" s="4">
        <v>40601.1</v>
      </c>
      <c r="X239" s="4">
        <v>40601.1</v>
      </c>
      <c r="Y239" s="4">
        <v>40601.1</v>
      </c>
      <c r="Z239" s="4">
        <v>40601.1</v>
      </c>
      <c r="AA239" s="4">
        <v>40601.1</v>
      </c>
      <c r="AB239" s="4">
        <v>40601.1</v>
      </c>
      <c r="AC239" s="4">
        <v>40601.1</v>
      </c>
      <c r="AD239" s="4">
        <v>40601.1</v>
      </c>
      <c r="AE239" s="4">
        <v>40601.1</v>
      </c>
      <c r="AF239" s="4">
        <v>40319.57</v>
      </c>
      <c r="AG239" s="4">
        <v>30592.5</v>
      </c>
      <c r="AH239" s="4">
        <v>30592.5</v>
      </c>
      <c r="AI239" s="7">
        <f t="shared" si="6"/>
        <v>466914.47</v>
      </c>
      <c r="AK239" s="4">
        <f t="shared" si="7"/>
        <v>0</v>
      </c>
    </row>
    <row r="240" spans="1:37">
      <c r="A240">
        <v>923</v>
      </c>
      <c r="B240" t="s">
        <v>461</v>
      </c>
      <c r="C240">
        <v>110</v>
      </c>
      <c r="D240" t="s">
        <v>462</v>
      </c>
      <c r="E240">
        <v>196</v>
      </c>
      <c r="F240">
        <v>511320001</v>
      </c>
      <c r="G240" t="s">
        <v>108</v>
      </c>
      <c r="H240">
        <v>101</v>
      </c>
      <c r="I240" s="38">
        <v>1</v>
      </c>
      <c r="J240" t="s">
        <v>308</v>
      </c>
      <c r="K240">
        <v>1320</v>
      </c>
      <c r="L240" t="s">
        <v>315</v>
      </c>
      <c r="M240">
        <v>1000</v>
      </c>
      <c r="N240" t="s">
        <v>106</v>
      </c>
      <c r="O240">
        <v>4</v>
      </c>
      <c r="P240" t="s">
        <v>345</v>
      </c>
      <c r="Q240">
        <v>311</v>
      </c>
      <c r="R240" t="s">
        <v>463</v>
      </c>
      <c r="S240">
        <v>125</v>
      </c>
      <c r="T240" t="s">
        <v>464</v>
      </c>
      <c r="U240">
        <v>1</v>
      </c>
      <c r="V240" t="s">
        <v>313</v>
      </c>
      <c r="W240" s="4">
        <v>0</v>
      </c>
      <c r="X240" s="4">
        <v>0</v>
      </c>
      <c r="Y240" s="4">
        <v>13533.7</v>
      </c>
      <c r="Z240" s="4">
        <v>0</v>
      </c>
      <c r="AA240" s="4">
        <v>0</v>
      </c>
      <c r="AB240" s="4">
        <v>0</v>
      </c>
      <c r="AC240" s="4">
        <v>2252.2399999999998</v>
      </c>
      <c r="AD240" s="4">
        <v>0</v>
      </c>
      <c r="AE240" s="4">
        <v>0</v>
      </c>
      <c r="AF240" s="4">
        <v>10718.4</v>
      </c>
      <c r="AG240" s="4">
        <v>0</v>
      </c>
      <c r="AH240" s="4">
        <v>2815.3</v>
      </c>
      <c r="AI240" s="7">
        <f t="shared" si="6"/>
        <v>29319.64</v>
      </c>
      <c r="AK240" s="4">
        <f t="shared" si="7"/>
        <v>0</v>
      </c>
    </row>
    <row r="241" spans="1:37">
      <c r="A241">
        <v>923</v>
      </c>
      <c r="B241" t="s">
        <v>461</v>
      </c>
      <c r="C241">
        <v>110</v>
      </c>
      <c r="D241" t="s">
        <v>462</v>
      </c>
      <c r="E241">
        <v>198</v>
      </c>
      <c r="F241">
        <v>511320003</v>
      </c>
      <c r="G241" t="s">
        <v>109</v>
      </c>
      <c r="H241">
        <v>101</v>
      </c>
      <c r="I241" s="38">
        <v>1</v>
      </c>
      <c r="J241" t="s">
        <v>308</v>
      </c>
      <c r="K241">
        <v>1320</v>
      </c>
      <c r="L241" t="s">
        <v>315</v>
      </c>
      <c r="M241">
        <v>1000</v>
      </c>
      <c r="N241" t="s">
        <v>106</v>
      </c>
      <c r="O241">
        <v>4</v>
      </c>
      <c r="P241" t="s">
        <v>345</v>
      </c>
      <c r="Q241">
        <v>311</v>
      </c>
      <c r="R241" t="s">
        <v>463</v>
      </c>
      <c r="S241">
        <v>125</v>
      </c>
      <c r="T241" t="s">
        <v>464</v>
      </c>
      <c r="U241">
        <v>1</v>
      </c>
      <c r="V241" t="s">
        <v>313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10833.25</v>
      </c>
      <c r="AG241" s="4">
        <v>0</v>
      </c>
      <c r="AH241" s="4">
        <v>29091.040000000001</v>
      </c>
      <c r="AI241" s="7">
        <f t="shared" si="6"/>
        <v>39924.29</v>
      </c>
      <c r="AK241" s="4">
        <f t="shared" si="7"/>
        <v>0</v>
      </c>
    </row>
    <row r="242" spans="1:37">
      <c r="A242">
        <v>923</v>
      </c>
      <c r="B242" t="s">
        <v>461</v>
      </c>
      <c r="C242">
        <v>110</v>
      </c>
      <c r="D242" t="s">
        <v>462</v>
      </c>
      <c r="E242">
        <v>200</v>
      </c>
      <c r="F242">
        <v>511340001</v>
      </c>
      <c r="G242" t="s">
        <v>123</v>
      </c>
      <c r="H242">
        <v>101</v>
      </c>
      <c r="I242" s="38">
        <v>1</v>
      </c>
      <c r="J242" t="s">
        <v>308</v>
      </c>
      <c r="K242">
        <v>1340</v>
      </c>
      <c r="L242" t="s">
        <v>316</v>
      </c>
      <c r="M242">
        <v>1000</v>
      </c>
      <c r="N242" t="s">
        <v>106</v>
      </c>
      <c r="O242">
        <v>4</v>
      </c>
      <c r="P242" t="s">
        <v>345</v>
      </c>
      <c r="Q242">
        <v>311</v>
      </c>
      <c r="R242" t="s">
        <v>463</v>
      </c>
      <c r="S242">
        <v>125</v>
      </c>
      <c r="T242" t="s">
        <v>464</v>
      </c>
      <c r="U242">
        <v>1</v>
      </c>
      <c r="V242" t="s">
        <v>313</v>
      </c>
      <c r="W242" s="4">
        <v>13500.05</v>
      </c>
      <c r="X242" s="4">
        <v>9000.1</v>
      </c>
      <c r="Y242" s="4">
        <v>9000.1</v>
      </c>
      <c r="Z242" s="4">
        <v>4500.05</v>
      </c>
      <c r="AA242" s="4">
        <v>1339.59</v>
      </c>
      <c r="AB242" s="4">
        <v>0</v>
      </c>
      <c r="AC242" s="4">
        <v>350</v>
      </c>
      <c r="AD242" s="4">
        <v>2017</v>
      </c>
      <c r="AE242" s="4">
        <v>3361</v>
      </c>
      <c r="AF242" s="4">
        <v>4952</v>
      </c>
      <c r="AG242" s="4">
        <v>8241.1</v>
      </c>
      <c r="AH242" s="4">
        <v>8382.4699999999993</v>
      </c>
      <c r="AI242" s="7">
        <f t="shared" si="6"/>
        <v>64643.46</v>
      </c>
      <c r="AK242" s="4">
        <f t="shared" si="7"/>
        <v>0</v>
      </c>
    </row>
    <row r="243" spans="1:37">
      <c r="A243">
        <v>923</v>
      </c>
      <c r="B243" t="s">
        <v>461</v>
      </c>
      <c r="C243">
        <v>110</v>
      </c>
      <c r="D243" t="s">
        <v>462</v>
      </c>
      <c r="E243">
        <v>208</v>
      </c>
      <c r="F243">
        <v>511540001</v>
      </c>
      <c r="G243" t="s">
        <v>152</v>
      </c>
      <c r="H243">
        <v>101</v>
      </c>
      <c r="I243" s="38">
        <v>1</v>
      </c>
      <c r="J243" t="s">
        <v>308</v>
      </c>
      <c r="K243">
        <v>1540</v>
      </c>
      <c r="L243" t="s">
        <v>318</v>
      </c>
      <c r="M243">
        <v>1000</v>
      </c>
      <c r="N243" t="s">
        <v>106</v>
      </c>
      <c r="O243">
        <v>4</v>
      </c>
      <c r="P243" t="s">
        <v>345</v>
      </c>
      <c r="Q243">
        <v>311</v>
      </c>
      <c r="R243" t="s">
        <v>463</v>
      </c>
      <c r="S243">
        <v>125</v>
      </c>
      <c r="T243" t="s">
        <v>464</v>
      </c>
      <c r="U243">
        <v>1</v>
      </c>
      <c r="V243" t="s">
        <v>313</v>
      </c>
      <c r="W243" s="4">
        <v>400</v>
      </c>
      <c r="X243" s="4">
        <v>400</v>
      </c>
      <c r="Y243" s="4">
        <v>400</v>
      </c>
      <c r="Z243" s="4">
        <v>400</v>
      </c>
      <c r="AA243" s="4">
        <v>400</v>
      </c>
      <c r="AB243" s="4">
        <v>400</v>
      </c>
      <c r="AC243" s="4">
        <v>400</v>
      </c>
      <c r="AD243" s="4">
        <v>400</v>
      </c>
      <c r="AE243" s="4">
        <v>400</v>
      </c>
      <c r="AF243" s="4">
        <v>400</v>
      </c>
      <c r="AG243" s="4">
        <v>400</v>
      </c>
      <c r="AH243" s="4">
        <v>300</v>
      </c>
      <c r="AI243" s="7">
        <f t="shared" si="6"/>
        <v>4700</v>
      </c>
      <c r="AK243" s="4">
        <f t="shared" si="7"/>
        <v>0</v>
      </c>
    </row>
    <row r="244" spans="1:37">
      <c r="A244">
        <v>923</v>
      </c>
      <c r="B244" t="s">
        <v>461</v>
      </c>
      <c r="C244">
        <v>110</v>
      </c>
      <c r="D244" t="s">
        <v>462</v>
      </c>
      <c r="E244">
        <v>210</v>
      </c>
      <c r="F244">
        <v>511540004</v>
      </c>
      <c r="G244" t="s">
        <v>124</v>
      </c>
      <c r="H244">
        <v>101</v>
      </c>
      <c r="I244" s="38">
        <v>1</v>
      </c>
      <c r="J244" t="s">
        <v>308</v>
      </c>
      <c r="K244">
        <v>1540</v>
      </c>
      <c r="L244" t="s">
        <v>318</v>
      </c>
      <c r="M244">
        <v>1000</v>
      </c>
      <c r="N244" t="s">
        <v>106</v>
      </c>
      <c r="O244">
        <v>4</v>
      </c>
      <c r="P244" t="s">
        <v>345</v>
      </c>
      <c r="Q244">
        <v>311</v>
      </c>
      <c r="R244" t="s">
        <v>463</v>
      </c>
      <c r="S244">
        <v>125</v>
      </c>
      <c r="T244" t="s">
        <v>464</v>
      </c>
      <c r="U244">
        <v>1</v>
      </c>
      <c r="V244" t="s">
        <v>313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2830</v>
      </c>
      <c r="AG244" s="4">
        <v>0</v>
      </c>
      <c r="AH244" s="4">
        <v>0</v>
      </c>
      <c r="AI244" s="7">
        <f t="shared" si="6"/>
        <v>2830</v>
      </c>
      <c r="AK244" s="4">
        <f t="shared" si="7"/>
        <v>0</v>
      </c>
    </row>
    <row r="245" spans="1:37">
      <c r="A245">
        <v>923</v>
      </c>
      <c r="B245" t="s">
        <v>461</v>
      </c>
      <c r="C245">
        <v>110</v>
      </c>
      <c r="D245" t="s">
        <v>462</v>
      </c>
      <c r="E245">
        <v>212</v>
      </c>
      <c r="F245">
        <v>511540005</v>
      </c>
      <c r="G245" t="s">
        <v>125</v>
      </c>
      <c r="H245">
        <v>101</v>
      </c>
      <c r="I245" s="38">
        <v>1</v>
      </c>
      <c r="J245" t="s">
        <v>308</v>
      </c>
      <c r="K245">
        <v>1540</v>
      </c>
      <c r="L245" t="s">
        <v>318</v>
      </c>
      <c r="M245">
        <v>1000</v>
      </c>
      <c r="N245" t="s">
        <v>106</v>
      </c>
      <c r="O245">
        <v>4</v>
      </c>
      <c r="P245" t="s">
        <v>345</v>
      </c>
      <c r="Q245">
        <v>311</v>
      </c>
      <c r="R245" t="s">
        <v>463</v>
      </c>
      <c r="S245">
        <v>125</v>
      </c>
      <c r="T245" t="s">
        <v>464</v>
      </c>
      <c r="U245">
        <v>1</v>
      </c>
      <c r="V245" t="s">
        <v>313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1065</v>
      </c>
      <c r="AG245" s="4">
        <v>0</v>
      </c>
      <c r="AH245" s="4">
        <v>0</v>
      </c>
      <c r="AI245" s="7">
        <f t="shared" si="6"/>
        <v>1065</v>
      </c>
      <c r="AK245" s="4">
        <f t="shared" si="7"/>
        <v>0</v>
      </c>
    </row>
    <row r="246" spans="1:37">
      <c r="A246">
        <v>923</v>
      </c>
      <c r="B246" t="s">
        <v>461</v>
      </c>
      <c r="C246">
        <v>110</v>
      </c>
      <c r="D246" t="s">
        <v>462</v>
      </c>
      <c r="E246">
        <v>216</v>
      </c>
      <c r="F246">
        <v>511540008</v>
      </c>
      <c r="G246" t="s">
        <v>112</v>
      </c>
      <c r="H246">
        <v>101</v>
      </c>
      <c r="I246" s="38">
        <v>1</v>
      </c>
      <c r="J246" t="s">
        <v>308</v>
      </c>
      <c r="K246">
        <v>1540</v>
      </c>
      <c r="L246" t="s">
        <v>318</v>
      </c>
      <c r="M246">
        <v>1000</v>
      </c>
      <c r="N246" t="s">
        <v>106</v>
      </c>
      <c r="O246">
        <v>4</v>
      </c>
      <c r="P246" t="s">
        <v>345</v>
      </c>
      <c r="Q246">
        <v>311</v>
      </c>
      <c r="R246" t="s">
        <v>463</v>
      </c>
      <c r="S246">
        <v>125</v>
      </c>
      <c r="T246" t="s">
        <v>464</v>
      </c>
      <c r="U246">
        <v>1</v>
      </c>
      <c r="V246" t="s">
        <v>313</v>
      </c>
      <c r="W246" s="4">
        <v>8198.11</v>
      </c>
      <c r="X246" s="4">
        <v>7139.74</v>
      </c>
      <c r="Y246" s="4">
        <v>8721.68</v>
      </c>
      <c r="Z246" s="4">
        <v>7140.91</v>
      </c>
      <c r="AA246" s="4">
        <v>7180.58</v>
      </c>
      <c r="AB246" s="4">
        <v>7180.55</v>
      </c>
      <c r="AC246" s="4">
        <v>8640.94</v>
      </c>
      <c r="AD246" s="4">
        <v>7180.55</v>
      </c>
      <c r="AE246" s="4">
        <v>5228.55</v>
      </c>
      <c r="AF246" s="4">
        <v>9024.35</v>
      </c>
      <c r="AG246" s="4">
        <v>2439.1799999999998</v>
      </c>
      <c r="AH246" s="4">
        <v>6947.51</v>
      </c>
      <c r="AI246" s="7">
        <f t="shared" si="6"/>
        <v>85022.65</v>
      </c>
      <c r="AK246" s="4">
        <f t="shared" si="7"/>
        <v>0</v>
      </c>
    </row>
    <row r="247" spans="1:37">
      <c r="A247">
        <v>923</v>
      </c>
      <c r="B247" t="s">
        <v>461</v>
      </c>
      <c r="C247">
        <v>110</v>
      </c>
      <c r="D247" t="s">
        <v>462</v>
      </c>
      <c r="E247">
        <v>260</v>
      </c>
      <c r="F247">
        <v>512610001</v>
      </c>
      <c r="G247" t="s">
        <v>116</v>
      </c>
      <c r="H247">
        <v>101</v>
      </c>
      <c r="I247" s="38">
        <v>1</v>
      </c>
      <c r="J247" t="s">
        <v>308</v>
      </c>
      <c r="K247">
        <v>2610</v>
      </c>
      <c r="L247" t="s">
        <v>326</v>
      </c>
      <c r="M247">
        <v>2000</v>
      </c>
      <c r="N247" t="s">
        <v>113</v>
      </c>
      <c r="O247">
        <v>4</v>
      </c>
      <c r="P247" t="s">
        <v>345</v>
      </c>
      <c r="Q247">
        <v>311</v>
      </c>
      <c r="R247" t="s">
        <v>463</v>
      </c>
      <c r="S247">
        <v>125</v>
      </c>
      <c r="T247" t="s">
        <v>464</v>
      </c>
      <c r="U247">
        <v>1</v>
      </c>
      <c r="V247" t="s">
        <v>313</v>
      </c>
      <c r="W247" s="4">
        <v>4019.07</v>
      </c>
      <c r="X247" s="4">
        <v>4639.1099999999997</v>
      </c>
      <c r="Y247" s="4">
        <v>1604.4</v>
      </c>
      <c r="Z247" s="4">
        <v>8081.9</v>
      </c>
      <c r="AA247" s="4">
        <v>4357.5</v>
      </c>
      <c r="AB247" s="4">
        <v>4958.7</v>
      </c>
      <c r="AC247" s="4">
        <v>6162</v>
      </c>
      <c r="AD247" s="4">
        <v>5128.29</v>
      </c>
      <c r="AE247" s="4">
        <v>4027.05</v>
      </c>
      <c r="AF247" s="4">
        <v>7302.7</v>
      </c>
      <c r="AG247" s="4">
        <v>0</v>
      </c>
      <c r="AH247" s="4">
        <v>1541</v>
      </c>
      <c r="AI247" s="7">
        <f t="shared" si="6"/>
        <v>51821.72</v>
      </c>
      <c r="AK247" s="4">
        <f t="shared" si="7"/>
        <v>0</v>
      </c>
    </row>
    <row r="248" spans="1:37">
      <c r="A248">
        <v>923</v>
      </c>
      <c r="B248" t="s">
        <v>461</v>
      </c>
      <c r="C248">
        <v>110</v>
      </c>
      <c r="D248" t="s">
        <v>462</v>
      </c>
      <c r="E248">
        <v>298</v>
      </c>
      <c r="F248">
        <v>512960001</v>
      </c>
      <c r="G248" t="s">
        <v>153</v>
      </c>
      <c r="H248">
        <v>101</v>
      </c>
      <c r="I248" s="38">
        <v>1</v>
      </c>
      <c r="J248" t="s">
        <v>308</v>
      </c>
      <c r="K248">
        <v>2960</v>
      </c>
      <c r="L248" t="s">
        <v>329</v>
      </c>
      <c r="M248">
        <v>2000</v>
      </c>
      <c r="N248" t="s">
        <v>113</v>
      </c>
      <c r="O248">
        <v>4</v>
      </c>
      <c r="P248" t="s">
        <v>345</v>
      </c>
      <c r="Q248">
        <v>311</v>
      </c>
      <c r="R248" t="s">
        <v>463</v>
      </c>
      <c r="S248">
        <v>125</v>
      </c>
      <c r="T248" t="s">
        <v>464</v>
      </c>
      <c r="U248">
        <v>1</v>
      </c>
      <c r="V248" t="s">
        <v>313</v>
      </c>
      <c r="W248" s="4">
        <v>0</v>
      </c>
      <c r="X248" s="4">
        <v>0</v>
      </c>
      <c r="Y248" s="4">
        <v>1477</v>
      </c>
      <c r="Z248" s="4">
        <v>0</v>
      </c>
      <c r="AA248" s="4">
        <v>283.01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60</v>
      </c>
      <c r="AI248" s="7">
        <f t="shared" si="6"/>
        <v>1820.01</v>
      </c>
      <c r="AK248" s="4">
        <f t="shared" si="7"/>
        <v>0</v>
      </c>
    </row>
    <row r="249" spans="1:37">
      <c r="A249">
        <v>923</v>
      </c>
      <c r="B249" t="s">
        <v>461</v>
      </c>
      <c r="C249">
        <v>110</v>
      </c>
      <c r="D249" t="s">
        <v>462</v>
      </c>
      <c r="E249">
        <v>306</v>
      </c>
      <c r="F249">
        <v>512990001</v>
      </c>
      <c r="G249" t="s">
        <v>117</v>
      </c>
      <c r="H249">
        <v>101</v>
      </c>
      <c r="I249" s="38">
        <v>1</v>
      </c>
      <c r="J249" t="s">
        <v>308</v>
      </c>
      <c r="K249">
        <v>2990</v>
      </c>
      <c r="L249" t="s">
        <v>330</v>
      </c>
      <c r="M249">
        <v>2000</v>
      </c>
      <c r="N249" t="s">
        <v>113</v>
      </c>
      <c r="O249">
        <v>4</v>
      </c>
      <c r="P249" t="s">
        <v>345</v>
      </c>
      <c r="Q249">
        <v>311</v>
      </c>
      <c r="R249" t="s">
        <v>463</v>
      </c>
      <c r="S249">
        <v>125</v>
      </c>
      <c r="T249" t="s">
        <v>464</v>
      </c>
      <c r="U249">
        <v>1</v>
      </c>
      <c r="V249" t="s">
        <v>313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55.68</v>
      </c>
      <c r="AH249" s="4">
        <v>0</v>
      </c>
      <c r="AI249" s="7">
        <f t="shared" si="6"/>
        <v>55.68</v>
      </c>
      <c r="AK249" s="4">
        <f t="shared" si="7"/>
        <v>0</v>
      </c>
    </row>
    <row r="250" spans="1:37">
      <c r="A250">
        <v>923</v>
      </c>
      <c r="B250" t="s">
        <v>461</v>
      </c>
      <c r="C250">
        <v>110</v>
      </c>
      <c r="D250" t="s">
        <v>462</v>
      </c>
      <c r="E250">
        <v>369</v>
      </c>
      <c r="F250">
        <v>513550001</v>
      </c>
      <c r="G250" t="s">
        <v>135</v>
      </c>
      <c r="H250">
        <v>101</v>
      </c>
      <c r="I250" s="38">
        <v>1</v>
      </c>
      <c r="J250" t="s">
        <v>308</v>
      </c>
      <c r="K250">
        <v>3550</v>
      </c>
      <c r="L250" t="s">
        <v>335</v>
      </c>
      <c r="M250">
        <v>3000</v>
      </c>
      <c r="N250" t="s">
        <v>118</v>
      </c>
      <c r="O250">
        <v>4</v>
      </c>
      <c r="P250" t="s">
        <v>345</v>
      </c>
      <c r="Q250">
        <v>311</v>
      </c>
      <c r="R250" t="s">
        <v>463</v>
      </c>
      <c r="S250">
        <v>125</v>
      </c>
      <c r="T250" t="s">
        <v>464</v>
      </c>
      <c r="U250">
        <v>1</v>
      </c>
      <c r="V250" t="s">
        <v>313</v>
      </c>
      <c r="W250" s="4">
        <v>1575</v>
      </c>
      <c r="X250" s="4">
        <v>0</v>
      </c>
      <c r="Y250" s="4">
        <v>490</v>
      </c>
      <c r="Z250" s="4">
        <v>0</v>
      </c>
      <c r="AA250" s="4">
        <v>1625.6</v>
      </c>
      <c r="AB250" s="4">
        <v>0</v>
      </c>
      <c r="AC250" s="4">
        <v>1065</v>
      </c>
      <c r="AD250" s="4">
        <v>1265</v>
      </c>
      <c r="AE250" s="4">
        <v>910.01</v>
      </c>
      <c r="AF250" s="4">
        <v>555</v>
      </c>
      <c r="AG250" s="4">
        <v>0</v>
      </c>
      <c r="AH250" s="4">
        <v>1530.01</v>
      </c>
      <c r="AI250" s="7">
        <f t="shared" si="6"/>
        <v>9015.6200000000008</v>
      </c>
      <c r="AK250" s="4">
        <f t="shared" si="7"/>
        <v>0</v>
      </c>
    </row>
    <row r="251" spans="1:37">
      <c r="A251">
        <v>931</v>
      </c>
      <c r="B251" t="s">
        <v>465</v>
      </c>
      <c r="C251">
        <v>111</v>
      </c>
      <c r="D251" t="s">
        <v>466</v>
      </c>
      <c r="E251">
        <v>192</v>
      </c>
      <c r="F251">
        <v>511130001</v>
      </c>
      <c r="G251" t="s">
        <v>111</v>
      </c>
      <c r="H251">
        <v>101</v>
      </c>
      <c r="I251" s="38">
        <v>1</v>
      </c>
      <c r="J251" t="s">
        <v>308</v>
      </c>
      <c r="K251">
        <v>1130</v>
      </c>
      <c r="L251" t="s">
        <v>309</v>
      </c>
      <c r="M251">
        <v>1000</v>
      </c>
      <c r="N251" t="s">
        <v>106</v>
      </c>
      <c r="O251">
        <v>5</v>
      </c>
      <c r="P251" t="s">
        <v>467</v>
      </c>
      <c r="Q251">
        <v>152</v>
      </c>
      <c r="R251" t="s">
        <v>468</v>
      </c>
      <c r="S251">
        <v>121</v>
      </c>
      <c r="T251" t="s">
        <v>312</v>
      </c>
      <c r="U251">
        <v>1</v>
      </c>
      <c r="V251" t="s">
        <v>313</v>
      </c>
      <c r="W251" s="4">
        <v>101144.1</v>
      </c>
      <c r="X251" s="4">
        <v>103598.7</v>
      </c>
      <c r="Y251" s="4">
        <v>99873.4</v>
      </c>
      <c r="Z251" s="4">
        <v>98637.3</v>
      </c>
      <c r="AA251" s="4">
        <v>93693.3</v>
      </c>
      <c r="AB251" s="4">
        <v>87513.3</v>
      </c>
      <c r="AC251" s="4">
        <v>87513.3</v>
      </c>
      <c r="AD251" s="4">
        <v>101669.82</v>
      </c>
      <c r="AE251" s="4">
        <v>88071.6</v>
      </c>
      <c r="AF251" s="4">
        <v>82280.740000000005</v>
      </c>
      <c r="AG251" s="4">
        <v>84479.94</v>
      </c>
      <c r="AH251" s="4">
        <v>87728.1</v>
      </c>
      <c r="AI251" s="7">
        <f t="shared" si="6"/>
        <v>1116203.6000000001</v>
      </c>
      <c r="AK251" s="4">
        <f t="shared" si="7"/>
        <v>0</v>
      </c>
    </row>
    <row r="252" spans="1:37">
      <c r="A252">
        <v>931</v>
      </c>
      <c r="B252" t="s">
        <v>465</v>
      </c>
      <c r="C252">
        <v>111</v>
      </c>
      <c r="D252" t="s">
        <v>466</v>
      </c>
      <c r="E252">
        <v>196</v>
      </c>
      <c r="F252">
        <v>511320001</v>
      </c>
      <c r="G252" t="s">
        <v>108</v>
      </c>
      <c r="H252">
        <v>101</v>
      </c>
      <c r="I252" s="38">
        <v>1</v>
      </c>
      <c r="J252" t="s">
        <v>308</v>
      </c>
      <c r="K252">
        <v>1320</v>
      </c>
      <c r="L252" t="s">
        <v>315</v>
      </c>
      <c r="M252">
        <v>1000</v>
      </c>
      <c r="N252" t="s">
        <v>106</v>
      </c>
      <c r="O252">
        <v>5</v>
      </c>
      <c r="P252" t="s">
        <v>467</v>
      </c>
      <c r="Q252">
        <v>152</v>
      </c>
      <c r="R252" t="s">
        <v>468</v>
      </c>
      <c r="S252">
        <v>121</v>
      </c>
      <c r="T252" t="s">
        <v>312</v>
      </c>
      <c r="U252">
        <v>1</v>
      </c>
      <c r="V252" t="s">
        <v>313</v>
      </c>
      <c r="W252" s="4">
        <v>0</v>
      </c>
      <c r="X252" s="4">
        <v>0</v>
      </c>
      <c r="Y252" s="4">
        <v>29706.36</v>
      </c>
      <c r="Z252" s="4">
        <v>0</v>
      </c>
      <c r="AA252" s="4">
        <v>0</v>
      </c>
      <c r="AB252" s="4">
        <v>4607.46</v>
      </c>
      <c r="AC252" s="4">
        <v>0</v>
      </c>
      <c r="AD252" s="4">
        <v>496.72</v>
      </c>
      <c r="AE252" s="4">
        <v>0</v>
      </c>
      <c r="AF252" s="4">
        <v>21031.9</v>
      </c>
      <c r="AG252" s="4">
        <v>0</v>
      </c>
      <c r="AH252" s="4">
        <v>7197.12</v>
      </c>
      <c r="AI252" s="7">
        <f t="shared" si="6"/>
        <v>63039.560000000005</v>
      </c>
      <c r="AK252" s="4">
        <f t="shared" si="7"/>
        <v>0</v>
      </c>
    </row>
    <row r="253" spans="1:37">
      <c r="A253">
        <v>931</v>
      </c>
      <c r="B253" t="s">
        <v>465</v>
      </c>
      <c r="C253">
        <v>111</v>
      </c>
      <c r="D253" t="s">
        <v>466</v>
      </c>
      <c r="E253">
        <v>198</v>
      </c>
      <c r="F253">
        <v>511320003</v>
      </c>
      <c r="G253" t="s">
        <v>109</v>
      </c>
      <c r="H253">
        <v>101</v>
      </c>
      <c r="I253" s="38">
        <v>1</v>
      </c>
      <c r="J253" t="s">
        <v>308</v>
      </c>
      <c r="K253">
        <v>1320</v>
      </c>
      <c r="L253" t="s">
        <v>315</v>
      </c>
      <c r="M253">
        <v>1000</v>
      </c>
      <c r="N253" t="s">
        <v>106</v>
      </c>
      <c r="O253">
        <v>5</v>
      </c>
      <c r="P253" t="s">
        <v>467</v>
      </c>
      <c r="Q253">
        <v>152</v>
      </c>
      <c r="R253" t="s">
        <v>468</v>
      </c>
      <c r="S253">
        <v>121</v>
      </c>
      <c r="T253" t="s">
        <v>312</v>
      </c>
      <c r="U253">
        <v>1</v>
      </c>
      <c r="V253" t="s">
        <v>313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28000</v>
      </c>
      <c r="AG253" s="4">
        <v>0</v>
      </c>
      <c r="AH253" s="4">
        <v>74628.789999999994</v>
      </c>
      <c r="AI253" s="7">
        <f t="shared" si="6"/>
        <v>102628.79</v>
      </c>
      <c r="AK253" s="4">
        <f t="shared" si="7"/>
        <v>0</v>
      </c>
    </row>
    <row r="254" spans="1:37">
      <c r="A254">
        <v>931</v>
      </c>
      <c r="B254" t="s">
        <v>465</v>
      </c>
      <c r="C254">
        <v>111</v>
      </c>
      <c r="D254" t="s">
        <v>466</v>
      </c>
      <c r="E254">
        <v>200</v>
      </c>
      <c r="F254">
        <v>511340001</v>
      </c>
      <c r="G254" t="s">
        <v>123</v>
      </c>
      <c r="H254">
        <v>101</v>
      </c>
      <c r="I254" s="38">
        <v>1</v>
      </c>
      <c r="J254" t="s">
        <v>308</v>
      </c>
      <c r="K254">
        <v>1340</v>
      </c>
      <c r="L254" t="s">
        <v>316</v>
      </c>
      <c r="M254">
        <v>1000</v>
      </c>
      <c r="N254" t="s">
        <v>106</v>
      </c>
      <c r="O254">
        <v>5</v>
      </c>
      <c r="P254" t="s">
        <v>467</v>
      </c>
      <c r="Q254">
        <v>152</v>
      </c>
      <c r="R254" t="s">
        <v>468</v>
      </c>
      <c r="S254">
        <v>121</v>
      </c>
      <c r="T254" t="s">
        <v>312</v>
      </c>
      <c r="U254">
        <v>1</v>
      </c>
      <c r="V254" t="s">
        <v>313</v>
      </c>
      <c r="W254" s="4">
        <v>2037.89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26647.360000000001</v>
      </c>
      <c r="AG254" s="4">
        <v>0</v>
      </c>
      <c r="AH254" s="4">
        <v>0</v>
      </c>
      <c r="AI254" s="7">
        <f t="shared" si="6"/>
        <v>28685.25</v>
      </c>
      <c r="AK254" s="4">
        <f t="shared" si="7"/>
        <v>0</v>
      </c>
    </row>
    <row r="255" spans="1:37">
      <c r="A255">
        <v>931</v>
      </c>
      <c r="B255" t="s">
        <v>465</v>
      </c>
      <c r="C255">
        <v>111</v>
      </c>
      <c r="D255" t="s">
        <v>466</v>
      </c>
      <c r="E255">
        <v>204</v>
      </c>
      <c r="F255">
        <v>511520002</v>
      </c>
      <c r="G255" t="s">
        <v>154</v>
      </c>
      <c r="H255">
        <v>101</v>
      </c>
      <c r="I255" s="38">
        <v>1</v>
      </c>
      <c r="J255" t="s">
        <v>308</v>
      </c>
      <c r="K255">
        <v>1520</v>
      </c>
      <c r="L255" t="s">
        <v>317</v>
      </c>
      <c r="M255">
        <v>1000</v>
      </c>
      <c r="N255" t="s">
        <v>106</v>
      </c>
      <c r="O255">
        <v>5</v>
      </c>
      <c r="P255" t="s">
        <v>467</v>
      </c>
      <c r="Q255">
        <v>152</v>
      </c>
      <c r="R255" t="s">
        <v>468</v>
      </c>
      <c r="S255">
        <v>121</v>
      </c>
      <c r="T255" t="s">
        <v>312</v>
      </c>
      <c r="U255">
        <v>1</v>
      </c>
      <c r="V255" t="s">
        <v>313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62165.68</v>
      </c>
      <c r="AC255" s="4">
        <v>0</v>
      </c>
      <c r="AD255" s="4">
        <v>0</v>
      </c>
      <c r="AE255" s="4">
        <v>0</v>
      </c>
      <c r="AF255" s="4">
        <v>0</v>
      </c>
      <c r="AG255" s="4">
        <v>5634.62</v>
      </c>
      <c r="AH255" s="4">
        <v>0</v>
      </c>
      <c r="AI255" s="7">
        <f t="shared" si="6"/>
        <v>67800.3</v>
      </c>
      <c r="AK255" s="4">
        <f t="shared" si="7"/>
        <v>0</v>
      </c>
    </row>
    <row r="256" spans="1:37">
      <c r="A256">
        <v>931</v>
      </c>
      <c r="B256" t="s">
        <v>465</v>
      </c>
      <c r="C256">
        <v>111</v>
      </c>
      <c r="D256" t="s">
        <v>466</v>
      </c>
      <c r="E256">
        <v>207</v>
      </c>
      <c r="F256">
        <v>511530003</v>
      </c>
      <c r="G256" t="s">
        <v>155</v>
      </c>
      <c r="H256">
        <v>101</v>
      </c>
      <c r="I256" s="38">
        <v>1</v>
      </c>
      <c r="J256" t="s">
        <v>308</v>
      </c>
      <c r="K256">
        <v>1530</v>
      </c>
      <c r="L256" t="s">
        <v>469</v>
      </c>
      <c r="M256">
        <v>1000</v>
      </c>
      <c r="N256" t="s">
        <v>106</v>
      </c>
      <c r="O256">
        <v>5</v>
      </c>
      <c r="P256" t="s">
        <v>467</v>
      </c>
      <c r="Q256">
        <v>152</v>
      </c>
      <c r="R256" t="s">
        <v>468</v>
      </c>
      <c r="S256">
        <v>121</v>
      </c>
      <c r="T256" t="s">
        <v>312</v>
      </c>
      <c r="U256">
        <v>1</v>
      </c>
      <c r="V256" t="s">
        <v>313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53016</v>
      </c>
      <c r="AG256" s="4">
        <v>0</v>
      </c>
      <c r="AH256" s="4">
        <v>0</v>
      </c>
      <c r="AI256" s="7">
        <f t="shared" si="6"/>
        <v>53016</v>
      </c>
      <c r="AK256" s="4">
        <f t="shared" si="7"/>
        <v>0</v>
      </c>
    </row>
    <row r="257" spans="1:37">
      <c r="A257">
        <v>931</v>
      </c>
      <c r="B257" t="s">
        <v>465</v>
      </c>
      <c r="C257">
        <v>111</v>
      </c>
      <c r="D257" t="s">
        <v>466</v>
      </c>
      <c r="E257">
        <v>210</v>
      </c>
      <c r="F257">
        <v>511540004</v>
      </c>
      <c r="G257" t="s">
        <v>124</v>
      </c>
      <c r="H257">
        <v>101</v>
      </c>
      <c r="I257" s="38">
        <v>1</v>
      </c>
      <c r="J257" t="s">
        <v>308</v>
      </c>
      <c r="K257">
        <v>1540</v>
      </c>
      <c r="L257" t="s">
        <v>318</v>
      </c>
      <c r="M257">
        <v>1000</v>
      </c>
      <c r="N257" t="s">
        <v>106</v>
      </c>
      <c r="O257">
        <v>5</v>
      </c>
      <c r="P257" t="s">
        <v>467</v>
      </c>
      <c r="Q257">
        <v>152</v>
      </c>
      <c r="R257" t="s">
        <v>468</v>
      </c>
      <c r="S257">
        <v>121</v>
      </c>
      <c r="T257" t="s">
        <v>312</v>
      </c>
      <c r="U257">
        <v>1</v>
      </c>
      <c r="V257" t="s">
        <v>313</v>
      </c>
      <c r="W257" s="4">
        <v>0</v>
      </c>
      <c r="X257" s="4">
        <v>0</v>
      </c>
      <c r="Y257" s="4">
        <v>4328.2299999999996</v>
      </c>
      <c r="Z257" s="4">
        <v>872.08</v>
      </c>
      <c r="AA257" s="4">
        <v>0</v>
      </c>
      <c r="AB257" s="4">
        <v>2069.67</v>
      </c>
      <c r="AC257" s="4">
        <v>2930.51</v>
      </c>
      <c r="AD257" s="4">
        <v>300</v>
      </c>
      <c r="AE257" s="4">
        <v>815.5</v>
      </c>
      <c r="AF257" s="4">
        <v>9311.3799999999992</v>
      </c>
      <c r="AG257" s="4">
        <v>0</v>
      </c>
      <c r="AH257" s="4">
        <v>1228.19</v>
      </c>
      <c r="AI257" s="7">
        <f t="shared" si="6"/>
        <v>21855.559999999998</v>
      </c>
      <c r="AK257" s="4">
        <f t="shared" si="7"/>
        <v>0</v>
      </c>
    </row>
    <row r="258" spans="1:37">
      <c r="A258">
        <v>931</v>
      </c>
      <c r="B258" t="s">
        <v>465</v>
      </c>
      <c r="C258">
        <v>111</v>
      </c>
      <c r="D258" t="s">
        <v>466</v>
      </c>
      <c r="E258">
        <v>212</v>
      </c>
      <c r="F258">
        <v>511540005</v>
      </c>
      <c r="G258" t="s">
        <v>125</v>
      </c>
      <c r="H258">
        <v>101</v>
      </c>
      <c r="I258" s="38">
        <v>1</v>
      </c>
      <c r="J258" t="s">
        <v>308</v>
      </c>
      <c r="K258">
        <v>1540</v>
      </c>
      <c r="L258" t="s">
        <v>318</v>
      </c>
      <c r="M258">
        <v>1000</v>
      </c>
      <c r="N258" t="s">
        <v>106</v>
      </c>
      <c r="O258">
        <v>5</v>
      </c>
      <c r="P258" t="s">
        <v>467</v>
      </c>
      <c r="Q258">
        <v>152</v>
      </c>
      <c r="R258" t="s">
        <v>468</v>
      </c>
      <c r="S258">
        <v>121</v>
      </c>
      <c r="T258" t="s">
        <v>312</v>
      </c>
      <c r="U258">
        <v>1</v>
      </c>
      <c r="V258" t="s">
        <v>313</v>
      </c>
      <c r="W258" s="4">
        <v>0</v>
      </c>
      <c r="X258" s="4">
        <v>0</v>
      </c>
      <c r="Y258" s="4">
        <v>6075</v>
      </c>
      <c r="Z258" s="4">
        <v>1300</v>
      </c>
      <c r="AA258" s="4">
        <v>3120</v>
      </c>
      <c r="AB258" s="4">
        <v>1035</v>
      </c>
      <c r="AC258" s="4">
        <v>1300</v>
      </c>
      <c r="AD258" s="4">
        <v>946.01</v>
      </c>
      <c r="AE258" s="4">
        <v>3960</v>
      </c>
      <c r="AF258" s="4">
        <v>3030</v>
      </c>
      <c r="AG258" s="4">
        <v>0</v>
      </c>
      <c r="AH258" s="4">
        <v>0</v>
      </c>
      <c r="AI258" s="7">
        <f t="shared" ref="AI258:AI321" si="8">SUM(W258:AH258)</f>
        <v>20766.010000000002</v>
      </c>
      <c r="AK258" s="4">
        <f t="shared" si="7"/>
        <v>0</v>
      </c>
    </row>
    <row r="259" spans="1:37">
      <c r="A259">
        <v>931</v>
      </c>
      <c r="B259" t="s">
        <v>465</v>
      </c>
      <c r="C259">
        <v>111</v>
      </c>
      <c r="D259" t="s">
        <v>466</v>
      </c>
      <c r="E259">
        <v>216</v>
      </c>
      <c r="F259">
        <v>511540008</v>
      </c>
      <c r="G259" t="s">
        <v>112</v>
      </c>
      <c r="H259">
        <v>101</v>
      </c>
      <c r="I259" s="38">
        <v>1</v>
      </c>
      <c r="J259" t="s">
        <v>308</v>
      </c>
      <c r="K259">
        <v>1540</v>
      </c>
      <c r="L259" t="s">
        <v>318</v>
      </c>
      <c r="M259">
        <v>1000</v>
      </c>
      <c r="N259" t="s">
        <v>106</v>
      </c>
      <c r="O259">
        <v>5</v>
      </c>
      <c r="P259" t="s">
        <v>467</v>
      </c>
      <c r="Q259">
        <v>152</v>
      </c>
      <c r="R259" t="s">
        <v>468</v>
      </c>
      <c r="S259">
        <v>121</v>
      </c>
      <c r="T259" t="s">
        <v>312</v>
      </c>
      <c r="U259">
        <v>1</v>
      </c>
      <c r="V259" t="s">
        <v>313</v>
      </c>
      <c r="W259" s="4">
        <v>5413.08</v>
      </c>
      <c r="X259" s="4">
        <v>6416.47</v>
      </c>
      <c r="Y259" s="4">
        <v>6744.6</v>
      </c>
      <c r="Z259" s="4">
        <v>5677.52</v>
      </c>
      <c r="AA259" s="4">
        <v>4615.7700000000004</v>
      </c>
      <c r="AB259" s="4">
        <v>4401.71</v>
      </c>
      <c r="AC259" s="4">
        <v>3417.55</v>
      </c>
      <c r="AD259" s="4">
        <v>5706.97</v>
      </c>
      <c r="AE259" s="4">
        <v>4513.46</v>
      </c>
      <c r="AF259" s="4">
        <v>5405.88</v>
      </c>
      <c r="AG259" s="4">
        <v>4667.8</v>
      </c>
      <c r="AH259" s="4">
        <v>18013.080000000002</v>
      </c>
      <c r="AI259" s="7">
        <f t="shared" si="8"/>
        <v>74993.890000000014</v>
      </c>
      <c r="AK259" s="4">
        <f t="shared" ref="AK259:AK322" si="9">IF(I259=2,AI259,0)</f>
        <v>0</v>
      </c>
    </row>
    <row r="260" spans="1:37">
      <c r="A260">
        <v>931</v>
      </c>
      <c r="B260" t="s">
        <v>465</v>
      </c>
      <c r="C260">
        <v>111</v>
      </c>
      <c r="D260" t="s">
        <v>466</v>
      </c>
      <c r="E260">
        <v>221</v>
      </c>
      <c r="F260">
        <v>512110001</v>
      </c>
      <c r="G260" t="s">
        <v>114</v>
      </c>
      <c r="H260">
        <v>101</v>
      </c>
      <c r="I260" s="38">
        <v>1</v>
      </c>
      <c r="J260" t="s">
        <v>308</v>
      </c>
      <c r="K260">
        <v>2110</v>
      </c>
      <c r="L260" t="s">
        <v>319</v>
      </c>
      <c r="M260">
        <v>2000</v>
      </c>
      <c r="N260" t="s">
        <v>113</v>
      </c>
      <c r="O260">
        <v>5</v>
      </c>
      <c r="P260" t="s">
        <v>467</v>
      </c>
      <c r="Q260">
        <v>152</v>
      </c>
      <c r="R260" t="s">
        <v>468</v>
      </c>
      <c r="S260">
        <v>121</v>
      </c>
      <c r="T260" t="s">
        <v>312</v>
      </c>
      <c r="U260">
        <v>1</v>
      </c>
      <c r="V260" t="s">
        <v>313</v>
      </c>
      <c r="W260" s="4">
        <v>1179</v>
      </c>
      <c r="X260" s="4">
        <v>0</v>
      </c>
      <c r="Y260" s="4">
        <v>0</v>
      </c>
      <c r="Z260" s="4">
        <v>3689.66</v>
      </c>
      <c r="AA260" s="4">
        <v>539.75</v>
      </c>
      <c r="AB260" s="4">
        <v>487.2</v>
      </c>
      <c r="AC260" s="4">
        <v>593.41</v>
      </c>
      <c r="AD260" s="4">
        <v>3175.21</v>
      </c>
      <c r="AE260" s="4">
        <v>0</v>
      </c>
      <c r="AF260" s="4">
        <v>3047.96</v>
      </c>
      <c r="AG260" s="4">
        <v>0</v>
      </c>
      <c r="AH260" s="4">
        <v>3809.88</v>
      </c>
      <c r="AI260" s="7">
        <f t="shared" si="8"/>
        <v>16522.07</v>
      </c>
      <c r="AK260" s="4">
        <f t="shared" si="9"/>
        <v>0</v>
      </c>
    </row>
    <row r="261" spans="1:37">
      <c r="A261">
        <v>931</v>
      </c>
      <c r="B261" t="s">
        <v>465</v>
      </c>
      <c r="C261">
        <v>111</v>
      </c>
      <c r="D261" t="s">
        <v>466</v>
      </c>
      <c r="E261">
        <v>224</v>
      </c>
      <c r="F261">
        <v>512120001</v>
      </c>
      <c r="G261" t="s">
        <v>145</v>
      </c>
      <c r="H261">
        <v>101</v>
      </c>
      <c r="I261" s="38">
        <v>1</v>
      </c>
      <c r="J261" t="s">
        <v>308</v>
      </c>
      <c r="K261">
        <v>2120</v>
      </c>
      <c r="L261" t="s">
        <v>320</v>
      </c>
      <c r="M261">
        <v>2000</v>
      </c>
      <c r="N261" t="s">
        <v>113</v>
      </c>
      <c r="O261">
        <v>5</v>
      </c>
      <c r="P261" t="s">
        <v>467</v>
      </c>
      <c r="Q261">
        <v>152</v>
      </c>
      <c r="R261" t="s">
        <v>468</v>
      </c>
      <c r="S261">
        <v>121</v>
      </c>
      <c r="T261" t="s">
        <v>312</v>
      </c>
      <c r="U261">
        <v>1</v>
      </c>
      <c r="V261" t="s">
        <v>313</v>
      </c>
      <c r="W261" s="4">
        <v>0</v>
      </c>
      <c r="X261" s="4">
        <v>5046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7">
        <f t="shared" si="8"/>
        <v>5046</v>
      </c>
      <c r="AK261" s="4">
        <f t="shared" si="9"/>
        <v>0</v>
      </c>
    </row>
    <row r="262" spans="1:37">
      <c r="A262">
        <v>931</v>
      </c>
      <c r="B262" t="s">
        <v>465</v>
      </c>
      <c r="C262">
        <v>111</v>
      </c>
      <c r="D262" t="s">
        <v>466</v>
      </c>
      <c r="E262">
        <v>233</v>
      </c>
      <c r="F262">
        <v>512210001</v>
      </c>
      <c r="G262" t="s">
        <v>127</v>
      </c>
      <c r="H262">
        <v>101</v>
      </c>
      <c r="I262" s="38">
        <v>1</v>
      </c>
      <c r="J262" t="s">
        <v>308</v>
      </c>
      <c r="K262">
        <v>2210</v>
      </c>
      <c r="L262" t="s">
        <v>323</v>
      </c>
      <c r="M262">
        <v>2000</v>
      </c>
      <c r="N262" t="s">
        <v>113</v>
      </c>
      <c r="O262">
        <v>5</v>
      </c>
      <c r="P262" t="s">
        <v>467</v>
      </c>
      <c r="Q262">
        <v>152</v>
      </c>
      <c r="R262" t="s">
        <v>468</v>
      </c>
      <c r="S262">
        <v>121</v>
      </c>
      <c r="T262" t="s">
        <v>312</v>
      </c>
      <c r="U262">
        <v>1</v>
      </c>
      <c r="V262" t="s">
        <v>313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1544.89</v>
      </c>
      <c r="AG262" s="4">
        <v>0</v>
      </c>
      <c r="AH262" s="4">
        <v>0</v>
      </c>
      <c r="AI262" s="7">
        <f t="shared" si="8"/>
        <v>1544.89</v>
      </c>
      <c r="AK262" s="4">
        <f t="shared" si="9"/>
        <v>0</v>
      </c>
    </row>
    <row r="263" spans="1:37">
      <c r="A263">
        <v>931</v>
      </c>
      <c r="B263" t="s">
        <v>465</v>
      </c>
      <c r="C263">
        <v>111</v>
      </c>
      <c r="D263" t="s">
        <v>466</v>
      </c>
      <c r="E263">
        <v>236</v>
      </c>
      <c r="F263">
        <v>512210003</v>
      </c>
      <c r="G263" t="s">
        <v>128</v>
      </c>
      <c r="H263">
        <v>101</v>
      </c>
      <c r="I263" s="38">
        <v>1</v>
      </c>
      <c r="J263" t="s">
        <v>308</v>
      </c>
      <c r="K263">
        <v>2210</v>
      </c>
      <c r="L263" t="s">
        <v>323</v>
      </c>
      <c r="M263">
        <v>2000</v>
      </c>
      <c r="N263" t="s">
        <v>113</v>
      </c>
      <c r="O263">
        <v>5</v>
      </c>
      <c r="P263" t="s">
        <v>467</v>
      </c>
      <c r="Q263">
        <v>152</v>
      </c>
      <c r="R263" t="s">
        <v>468</v>
      </c>
      <c r="S263">
        <v>121</v>
      </c>
      <c r="T263" t="s">
        <v>312</v>
      </c>
      <c r="U263">
        <v>1</v>
      </c>
      <c r="V263" t="s">
        <v>313</v>
      </c>
      <c r="W263" s="4">
        <v>574.29999999999995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88</v>
      </c>
      <c r="AG263" s="4">
        <v>0</v>
      </c>
      <c r="AH263" s="4">
        <v>0</v>
      </c>
      <c r="AI263" s="7">
        <f t="shared" si="8"/>
        <v>662.3</v>
      </c>
      <c r="AK263" s="4">
        <f t="shared" si="9"/>
        <v>0</v>
      </c>
    </row>
    <row r="264" spans="1:37">
      <c r="A264">
        <v>931</v>
      </c>
      <c r="B264" t="s">
        <v>465</v>
      </c>
      <c r="C264">
        <v>111</v>
      </c>
      <c r="D264" t="s">
        <v>466</v>
      </c>
      <c r="E264">
        <v>260</v>
      </c>
      <c r="F264">
        <v>512610001</v>
      </c>
      <c r="G264" t="s">
        <v>116</v>
      </c>
      <c r="H264">
        <v>101</v>
      </c>
      <c r="I264" s="38">
        <v>1</v>
      </c>
      <c r="J264" t="s">
        <v>308</v>
      </c>
      <c r="K264">
        <v>2610</v>
      </c>
      <c r="L264" t="s">
        <v>326</v>
      </c>
      <c r="M264">
        <v>2000</v>
      </c>
      <c r="N264" t="s">
        <v>113</v>
      </c>
      <c r="O264">
        <v>5</v>
      </c>
      <c r="P264" t="s">
        <v>467</v>
      </c>
      <c r="Q264">
        <v>152</v>
      </c>
      <c r="R264" t="s">
        <v>468</v>
      </c>
      <c r="S264">
        <v>121</v>
      </c>
      <c r="T264" t="s">
        <v>312</v>
      </c>
      <c r="U264">
        <v>1</v>
      </c>
      <c r="V264" t="s">
        <v>313</v>
      </c>
      <c r="W264" s="4">
        <v>3945.15</v>
      </c>
      <c r="X264" s="4">
        <v>7939.5</v>
      </c>
      <c r="Y264" s="4">
        <v>5962.65</v>
      </c>
      <c r="Z264" s="4">
        <v>8963.2000000000007</v>
      </c>
      <c r="AA264" s="4">
        <v>6989.48</v>
      </c>
      <c r="AB264" s="4">
        <v>10849.32</v>
      </c>
      <c r="AC264" s="4">
        <v>7008.89</v>
      </c>
      <c r="AD264" s="4">
        <v>7332.86</v>
      </c>
      <c r="AE264" s="4">
        <v>7712.65</v>
      </c>
      <c r="AF264" s="4">
        <v>10951.75</v>
      </c>
      <c r="AG264" s="4">
        <v>1300.04</v>
      </c>
      <c r="AH264" s="4">
        <v>6573.4</v>
      </c>
      <c r="AI264" s="7">
        <f t="shared" si="8"/>
        <v>85528.889999999985</v>
      </c>
      <c r="AK264" s="4">
        <f t="shared" si="9"/>
        <v>0</v>
      </c>
    </row>
    <row r="265" spans="1:37">
      <c r="A265">
        <v>931</v>
      </c>
      <c r="B265" t="s">
        <v>465</v>
      </c>
      <c r="C265">
        <v>111</v>
      </c>
      <c r="D265" t="s">
        <v>466</v>
      </c>
      <c r="E265">
        <v>263</v>
      </c>
      <c r="F265">
        <v>512610002</v>
      </c>
      <c r="G265" t="s">
        <v>156</v>
      </c>
      <c r="H265">
        <v>101</v>
      </c>
      <c r="I265" s="38">
        <v>1</v>
      </c>
      <c r="J265" t="s">
        <v>308</v>
      </c>
      <c r="K265">
        <v>2610</v>
      </c>
      <c r="L265" t="s">
        <v>326</v>
      </c>
      <c r="M265">
        <v>2000</v>
      </c>
      <c r="N265" t="s">
        <v>113</v>
      </c>
      <c r="O265">
        <v>5</v>
      </c>
      <c r="P265" t="s">
        <v>467</v>
      </c>
      <c r="Q265">
        <v>152</v>
      </c>
      <c r="R265" t="s">
        <v>468</v>
      </c>
      <c r="S265">
        <v>121</v>
      </c>
      <c r="T265" t="s">
        <v>312</v>
      </c>
      <c r="U265">
        <v>1</v>
      </c>
      <c r="V265" t="s">
        <v>313</v>
      </c>
      <c r="W265" s="4">
        <v>0</v>
      </c>
      <c r="X265" s="4">
        <v>0</v>
      </c>
      <c r="Y265" s="4">
        <v>0</v>
      </c>
      <c r="Z265" s="4">
        <v>1200.08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7">
        <f t="shared" si="8"/>
        <v>1200.08</v>
      </c>
      <c r="AK265" s="4">
        <f t="shared" si="9"/>
        <v>0</v>
      </c>
    </row>
    <row r="266" spans="1:37">
      <c r="A266">
        <v>931</v>
      </c>
      <c r="B266" t="s">
        <v>465</v>
      </c>
      <c r="C266">
        <v>111</v>
      </c>
      <c r="D266" t="s">
        <v>466</v>
      </c>
      <c r="E266">
        <v>290</v>
      </c>
      <c r="F266">
        <v>512930001</v>
      </c>
      <c r="G266" t="s">
        <v>157</v>
      </c>
      <c r="H266">
        <v>101</v>
      </c>
      <c r="I266" s="38">
        <v>1</v>
      </c>
      <c r="J266" t="s">
        <v>308</v>
      </c>
      <c r="K266">
        <v>2930</v>
      </c>
      <c r="L266" t="s">
        <v>359</v>
      </c>
      <c r="M266">
        <v>2000</v>
      </c>
      <c r="N266" t="s">
        <v>113</v>
      </c>
      <c r="O266">
        <v>5</v>
      </c>
      <c r="P266" t="s">
        <v>467</v>
      </c>
      <c r="Q266">
        <v>152</v>
      </c>
      <c r="R266" t="s">
        <v>468</v>
      </c>
      <c r="S266">
        <v>121</v>
      </c>
      <c r="T266" t="s">
        <v>312</v>
      </c>
      <c r="U266">
        <v>1</v>
      </c>
      <c r="V266" t="s">
        <v>313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13356.43</v>
      </c>
      <c r="AF266" s="4">
        <v>0</v>
      </c>
      <c r="AG266" s="4">
        <v>3999</v>
      </c>
      <c r="AH266" s="4">
        <v>0</v>
      </c>
      <c r="AI266" s="7">
        <f t="shared" si="8"/>
        <v>17355.43</v>
      </c>
      <c r="AK266" s="4">
        <f t="shared" si="9"/>
        <v>0</v>
      </c>
    </row>
    <row r="267" spans="1:37">
      <c r="A267">
        <v>931</v>
      </c>
      <c r="B267" t="s">
        <v>465</v>
      </c>
      <c r="C267">
        <v>111</v>
      </c>
      <c r="D267" t="s">
        <v>466</v>
      </c>
      <c r="E267">
        <v>292</v>
      </c>
      <c r="F267">
        <v>512940001</v>
      </c>
      <c r="G267" t="s">
        <v>129</v>
      </c>
      <c r="H267">
        <v>101</v>
      </c>
      <c r="I267" s="38">
        <v>1</v>
      </c>
      <c r="J267" t="s">
        <v>308</v>
      </c>
      <c r="K267">
        <v>2940</v>
      </c>
      <c r="L267" t="s">
        <v>328</v>
      </c>
      <c r="M267">
        <v>2000</v>
      </c>
      <c r="N267" t="s">
        <v>113</v>
      </c>
      <c r="O267">
        <v>5</v>
      </c>
      <c r="P267" t="s">
        <v>467</v>
      </c>
      <c r="Q267">
        <v>152</v>
      </c>
      <c r="R267" t="s">
        <v>468</v>
      </c>
      <c r="S267">
        <v>121</v>
      </c>
      <c r="T267" t="s">
        <v>312</v>
      </c>
      <c r="U267">
        <v>1</v>
      </c>
      <c r="V267" t="s">
        <v>313</v>
      </c>
      <c r="W267" s="4">
        <v>0</v>
      </c>
      <c r="X267" s="4">
        <v>1050.96</v>
      </c>
      <c r="Y267" s="4">
        <v>0</v>
      </c>
      <c r="Z267" s="4">
        <v>0</v>
      </c>
      <c r="AA267" s="4">
        <v>0</v>
      </c>
      <c r="AB267" s="4">
        <v>0</v>
      </c>
      <c r="AC267" s="4">
        <v>900</v>
      </c>
      <c r="AD267" s="4">
        <v>0</v>
      </c>
      <c r="AE267" s="4">
        <v>0</v>
      </c>
      <c r="AF267" s="4">
        <v>0</v>
      </c>
      <c r="AG267" s="4">
        <v>2099.9899999999998</v>
      </c>
      <c r="AH267" s="4">
        <v>1484.8</v>
      </c>
      <c r="AI267" s="7">
        <f t="shared" si="8"/>
        <v>5535.75</v>
      </c>
      <c r="AK267" s="4">
        <f t="shared" si="9"/>
        <v>0</v>
      </c>
    </row>
    <row r="268" spans="1:37">
      <c r="A268">
        <v>931</v>
      </c>
      <c r="B268" t="s">
        <v>465</v>
      </c>
      <c r="C268">
        <v>111</v>
      </c>
      <c r="D268" t="s">
        <v>466</v>
      </c>
      <c r="E268">
        <v>306</v>
      </c>
      <c r="F268">
        <v>512990001</v>
      </c>
      <c r="G268" t="s">
        <v>117</v>
      </c>
      <c r="H268">
        <v>101</v>
      </c>
      <c r="I268" s="38">
        <v>1</v>
      </c>
      <c r="J268" t="s">
        <v>308</v>
      </c>
      <c r="K268">
        <v>2990</v>
      </c>
      <c r="L268" t="s">
        <v>330</v>
      </c>
      <c r="M268">
        <v>2000</v>
      </c>
      <c r="N268" t="s">
        <v>113</v>
      </c>
      <c r="O268">
        <v>5</v>
      </c>
      <c r="P268" t="s">
        <v>467</v>
      </c>
      <c r="Q268">
        <v>152</v>
      </c>
      <c r="R268" t="s">
        <v>468</v>
      </c>
      <c r="S268">
        <v>121</v>
      </c>
      <c r="T268" t="s">
        <v>312</v>
      </c>
      <c r="U268">
        <v>1</v>
      </c>
      <c r="V268" t="s">
        <v>313</v>
      </c>
      <c r="W268" s="4">
        <v>0</v>
      </c>
      <c r="X268" s="4">
        <v>871</v>
      </c>
      <c r="Y268" s="4">
        <v>0</v>
      </c>
      <c r="Z268" s="4">
        <v>293.17</v>
      </c>
      <c r="AA268" s="4">
        <v>0</v>
      </c>
      <c r="AB268" s="4">
        <v>0</v>
      </c>
      <c r="AC268" s="4">
        <v>600</v>
      </c>
      <c r="AD268" s="4">
        <v>1168.81</v>
      </c>
      <c r="AE268" s="4">
        <v>0</v>
      </c>
      <c r="AF268" s="4">
        <v>1607.25</v>
      </c>
      <c r="AG268" s="4">
        <v>503.56</v>
      </c>
      <c r="AH268" s="4">
        <v>0</v>
      </c>
      <c r="AI268" s="7">
        <f t="shared" si="8"/>
        <v>5043.79</v>
      </c>
      <c r="AK268" s="4">
        <f t="shared" si="9"/>
        <v>0</v>
      </c>
    </row>
    <row r="269" spans="1:37">
      <c r="A269">
        <v>931</v>
      </c>
      <c r="B269" t="s">
        <v>465</v>
      </c>
      <c r="C269">
        <v>111</v>
      </c>
      <c r="D269" t="s">
        <v>466</v>
      </c>
      <c r="E269">
        <v>335</v>
      </c>
      <c r="F269">
        <v>513310001</v>
      </c>
      <c r="G269" t="s">
        <v>158</v>
      </c>
      <c r="H269">
        <v>101</v>
      </c>
      <c r="I269" s="38">
        <v>1</v>
      </c>
      <c r="J269" t="s">
        <v>308</v>
      </c>
      <c r="K269">
        <v>3310</v>
      </c>
      <c r="L269" t="s">
        <v>441</v>
      </c>
      <c r="M269">
        <v>3000</v>
      </c>
      <c r="N269" t="s">
        <v>118</v>
      </c>
      <c r="O269">
        <v>5</v>
      </c>
      <c r="P269" t="s">
        <v>467</v>
      </c>
      <c r="Q269">
        <v>152</v>
      </c>
      <c r="R269" t="s">
        <v>468</v>
      </c>
      <c r="S269">
        <v>121</v>
      </c>
      <c r="T269" t="s">
        <v>312</v>
      </c>
      <c r="U269">
        <v>1</v>
      </c>
      <c r="V269" t="s">
        <v>313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5800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188500</v>
      </c>
      <c r="AI269" s="7">
        <f t="shared" si="8"/>
        <v>194300</v>
      </c>
      <c r="AK269" s="4">
        <f t="shared" si="9"/>
        <v>0</v>
      </c>
    </row>
    <row r="270" spans="1:37">
      <c r="A270">
        <v>931</v>
      </c>
      <c r="B270" t="s">
        <v>465</v>
      </c>
      <c r="C270">
        <v>111</v>
      </c>
      <c r="D270" t="s">
        <v>466</v>
      </c>
      <c r="E270">
        <v>336</v>
      </c>
      <c r="F270">
        <v>513310002</v>
      </c>
      <c r="G270" t="s">
        <v>159</v>
      </c>
      <c r="H270">
        <v>101</v>
      </c>
      <c r="I270" s="38">
        <v>1</v>
      </c>
      <c r="J270" t="s">
        <v>308</v>
      </c>
      <c r="K270">
        <v>3310</v>
      </c>
      <c r="L270" t="s">
        <v>441</v>
      </c>
      <c r="M270">
        <v>3000</v>
      </c>
      <c r="N270" t="s">
        <v>118</v>
      </c>
      <c r="O270">
        <v>5</v>
      </c>
      <c r="P270" t="s">
        <v>467</v>
      </c>
      <c r="Q270">
        <v>152</v>
      </c>
      <c r="R270" t="s">
        <v>468</v>
      </c>
      <c r="S270">
        <v>121</v>
      </c>
      <c r="T270" t="s">
        <v>312</v>
      </c>
      <c r="U270">
        <v>1</v>
      </c>
      <c r="V270" t="s">
        <v>313</v>
      </c>
      <c r="W270" s="4">
        <v>0</v>
      </c>
      <c r="X270" s="4">
        <v>20300</v>
      </c>
      <c r="Y270" s="4">
        <v>20300</v>
      </c>
      <c r="Z270" s="4">
        <v>0</v>
      </c>
      <c r="AA270" s="4">
        <v>40600</v>
      </c>
      <c r="AB270" s="4">
        <v>20300</v>
      </c>
      <c r="AC270" s="4">
        <v>0</v>
      </c>
      <c r="AD270" s="4">
        <v>80300</v>
      </c>
      <c r="AE270" s="4">
        <v>83300</v>
      </c>
      <c r="AF270" s="4">
        <v>110600</v>
      </c>
      <c r="AG270" s="4">
        <v>0</v>
      </c>
      <c r="AH270" s="4">
        <v>0</v>
      </c>
      <c r="AI270" s="7">
        <f t="shared" si="8"/>
        <v>375700</v>
      </c>
      <c r="AK270" s="4">
        <f t="shared" si="9"/>
        <v>0</v>
      </c>
    </row>
    <row r="271" spans="1:37">
      <c r="A271">
        <v>931</v>
      </c>
      <c r="B271" t="s">
        <v>465</v>
      </c>
      <c r="C271">
        <v>111</v>
      </c>
      <c r="D271" t="s">
        <v>466</v>
      </c>
      <c r="E271">
        <v>337</v>
      </c>
      <c r="F271">
        <v>513310004</v>
      </c>
      <c r="G271" t="s">
        <v>160</v>
      </c>
      <c r="H271">
        <v>101</v>
      </c>
      <c r="I271" s="38">
        <v>1</v>
      </c>
      <c r="J271" t="s">
        <v>308</v>
      </c>
      <c r="K271">
        <v>3310</v>
      </c>
      <c r="L271" t="s">
        <v>441</v>
      </c>
      <c r="M271">
        <v>3000</v>
      </c>
      <c r="N271" t="s">
        <v>118</v>
      </c>
      <c r="O271">
        <v>5</v>
      </c>
      <c r="P271" t="s">
        <v>467</v>
      </c>
      <c r="Q271">
        <v>152</v>
      </c>
      <c r="R271" t="s">
        <v>468</v>
      </c>
      <c r="S271">
        <v>121</v>
      </c>
      <c r="T271" t="s">
        <v>312</v>
      </c>
      <c r="U271">
        <v>1</v>
      </c>
      <c r="V271" t="s">
        <v>313</v>
      </c>
      <c r="W271" s="4">
        <v>0</v>
      </c>
      <c r="X271" s="4">
        <v>4060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1740</v>
      </c>
      <c r="AF271" s="4">
        <v>0</v>
      </c>
      <c r="AG271" s="4">
        <v>0</v>
      </c>
      <c r="AH271" s="4">
        <v>0</v>
      </c>
      <c r="AI271" s="7">
        <f t="shared" si="8"/>
        <v>5800</v>
      </c>
      <c r="AK271" s="4">
        <f t="shared" si="9"/>
        <v>0</v>
      </c>
    </row>
    <row r="272" spans="1:37">
      <c r="A272">
        <v>931</v>
      </c>
      <c r="B272" t="s">
        <v>465</v>
      </c>
      <c r="C272">
        <v>111</v>
      </c>
      <c r="D272" t="s">
        <v>466</v>
      </c>
      <c r="E272">
        <v>348</v>
      </c>
      <c r="F272">
        <v>513410001</v>
      </c>
      <c r="G272" t="s">
        <v>161</v>
      </c>
      <c r="H272">
        <v>101</v>
      </c>
      <c r="I272" s="38">
        <v>1</v>
      </c>
      <c r="J272" t="s">
        <v>308</v>
      </c>
      <c r="K272">
        <v>3410</v>
      </c>
      <c r="L272" t="s">
        <v>390</v>
      </c>
      <c r="M272">
        <v>3000</v>
      </c>
      <c r="N272" t="s">
        <v>118</v>
      </c>
      <c r="O272">
        <v>5</v>
      </c>
      <c r="P272" t="s">
        <v>467</v>
      </c>
      <c r="Q272">
        <v>152</v>
      </c>
      <c r="R272" t="s">
        <v>468</v>
      </c>
      <c r="S272">
        <v>121</v>
      </c>
      <c r="T272" t="s">
        <v>312</v>
      </c>
      <c r="U272">
        <v>1</v>
      </c>
      <c r="V272" t="s">
        <v>313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120153</v>
      </c>
      <c r="AE272" s="4">
        <v>61208.15</v>
      </c>
      <c r="AF272" s="4">
        <v>44546.879999999997</v>
      </c>
      <c r="AG272" s="4">
        <v>26631.119999999999</v>
      </c>
      <c r="AH272" s="4">
        <v>10111.76</v>
      </c>
      <c r="AI272" s="7">
        <f t="shared" si="8"/>
        <v>262650.90999999997</v>
      </c>
      <c r="AK272" s="4">
        <f t="shared" si="9"/>
        <v>0</v>
      </c>
    </row>
    <row r="273" spans="1:37">
      <c r="A273">
        <v>931</v>
      </c>
      <c r="B273" t="s">
        <v>465</v>
      </c>
      <c r="C273">
        <v>111</v>
      </c>
      <c r="D273" t="s">
        <v>466</v>
      </c>
      <c r="E273">
        <v>366</v>
      </c>
      <c r="F273">
        <v>513530001</v>
      </c>
      <c r="G273" t="s">
        <v>162</v>
      </c>
      <c r="H273">
        <v>101</v>
      </c>
      <c r="I273" s="38">
        <v>1</v>
      </c>
      <c r="J273" t="s">
        <v>308</v>
      </c>
      <c r="K273">
        <v>3530</v>
      </c>
      <c r="L273" t="s">
        <v>393</v>
      </c>
      <c r="M273">
        <v>3000</v>
      </c>
      <c r="N273" t="s">
        <v>118</v>
      </c>
      <c r="O273">
        <v>5</v>
      </c>
      <c r="P273" t="s">
        <v>467</v>
      </c>
      <c r="Q273">
        <v>152</v>
      </c>
      <c r="R273" t="s">
        <v>468</v>
      </c>
      <c r="S273">
        <v>121</v>
      </c>
      <c r="T273" t="s">
        <v>312</v>
      </c>
      <c r="U273">
        <v>1</v>
      </c>
      <c r="V273" t="s">
        <v>313</v>
      </c>
      <c r="W273" s="4">
        <v>0</v>
      </c>
      <c r="X273" s="4">
        <v>0</v>
      </c>
      <c r="Y273" s="4">
        <v>0</v>
      </c>
      <c r="Z273" s="4">
        <v>0</v>
      </c>
      <c r="AA273" s="4">
        <v>1624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7">
        <f t="shared" si="8"/>
        <v>1624</v>
      </c>
      <c r="AK273" s="4">
        <f t="shared" si="9"/>
        <v>0</v>
      </c>
    </row>
    <row r="274" spans="1:37">
      <c r="A274">
        <v>931</v>
      </c>
      <c r="B274" t="s">
        <v>465</v>
      </c>
      <c r="C274">
        <v>111</v>
      </c>
      <c r="D274" t="s">
        <v>466</v>
      </c>
      <c r="E274">
        <v>369</v>
      </c>
      <c r="F274">
        <v>513550001</v>
      </c>
      <c r="G274" t="s">
        <v>135</v>
      </c>
      <c r="H274">
        <v>101</v>
      </c>
      <c r="I274" s="38">
        <v>1</v>
      </c>
      <c r="J274" t="s">
        <v>308</v>
      </c>
      <c r="K274">
        <v>3550</v>
      </c>
      <c r="L274" t="s">
        <v>335</v>
      </c>
      <c r="M274">
        <v>3000</v>
      </c>
      <c r="N274" t="s">
        <v>118</v>
      </c>
      <c r="O274">
        <v>5</v>
      </c>
      <c r="P274" t="s">
        <v>467</v>
      </c>
      <c r="Q274">
        <v>152</v>
      </c>
      <c r="R274" t="s">
        <v>468</v>
      </c>
      <c r="S274">
        <v>121</v>
      </c>
      <c r="T274" t="s">
        <v>312</v>
      </c>
      <c r="U274">
        <v>1</v>
      </c>
      <c r="V274" t="s">
        <v>313</v>
      </c>
      <c r="W274" s="4">
        <v>0</v>
      </c>
      <c r="X274" s="4">
        <v>2750</v>
      </c>
      <c r="Y274" s="4">
        <v>0</v>
      </c>
      <c r="Z274" s="4">
        <v>0</v>
      </c>
      <c r="AA274" s="4">
        <v>3600</v>
      </c>
      <c r="AB274" s="4">
        <v>0</v>
      </c>
      <c r="AC274" s="4">
        <v>0</v>
      </c>
      <c r="AD274" s="4">
        <v>0</v>
      </c>
      <c r="AE274" s="4">
        <v>2700</v>
      </c>
      <c r="AF274" s="4">
        <v>0</v>
      </c>
      <c r="AG274" s="4">
        <v>0</v>
      </c>
      <c r="AH274" s="4">
        <v>0</v>
      </c>
      <c r="AI274" s="7">
        <f t="shared" si="8"/>
        <v>9050</v>
      </c>
      <c r="AK274" s="4">
        <f t="shared" si="9"/>
        <v>0</v>
      </c>
    </row>
    <row r="275" spans="1:37">
      <c r="A275">
        <v>931</v>
      </c>
      <c r="B275" t="s">
        <v>465</v>
      </c>
      <c r="C275">
        <v>111</v>
      </c>
      <c r="D275" t="s">
        <v>466</v>
      </c>
      <c r="E275">
        <v>386</v>
      </c>
      <c r="F275">
        <v>513750001</v>
      </c>
      <c r="G275" t="s">
        <v>148</v>
      </c>
      <c r="H275">
        <v>101</v>
      </c>
      <c r="I275" s="38">
        <v>1</v>
      </c>
      <c r="J275" t="s">
        <v>308</v>
      </c>
      <c r="K275">
        <v>3750</v>
      </c>
      <c r="L275" t="s">
        <v>337</v>
      </c>
      <c r="M275">
        <v>3000</v>
      </c>
      <c r="N275" t="s">
        <v>118</v>
      </c>
      <c r="O275">
        <v>5</v>
      </c>
      <c r="P275" t="s">
        <v>467</v>
      </c>
      <c r="Q275">
        <v>152</v>
      </c>
      <c r="R275" t="s">
        <v>468</v>
      </c>
      <c r="S275">
        <v>121</v>
      </c>
      <c r="T275" t="s">
        <v>312</v>
      </c>
      <c r="U275">
        <v>1</v>
      </c>
      <c r="V275" t="s">
        <v>313</v>
      </c>
      <c r="W275" s="4">
        <v>315</v>
      </c>
      <c r="X275" s="4">
        <v>0</v>
      </c>
      <c r="Y275" s="4">
        <v>0</v>
      </c>
      <c r="Z275" s="4">
        <v>2043.21</v>
      </c>
      <c r="AA275" s="4">
        <v>0</v>
      </c>
      <c r="AB275" s="4">
        <v>0</v>
      </c>
      <c r="AC275" s="4">
        <v>0</v>
      </c>
      <c r="AD275" s="4">
        <v>221</v>
      </c>
      <c r="AE275" s="4">
        <v>0</v>
      </c>
      <c r="AF275" s="4">
        <v>53.98</v>
      </c>
      <c r="AG275" s="4">
        <v>0</v>
      </c>
      <c r="AH275" s="4">
        <v>805</v>
      </c>
      <c r="AI275" s="7">
        <f t="shared" si="8"/>
        <v>3438.19</v>
      </c>
      <c r="AK275" s="4">
        <f t="shared" si="9"/>
        <v>0</v>
      </c>
    </row>
    <row r="276" spans="1:37">
      <c r="A276">
        <v>931</v>
      </c>
      <c r="B276" t="s">
        <v>465</v>
      </c>
      <c r="C276">
        <v>111</v>
      </c>
      <c r="D276" t="s">
        <v>466</v>
      </c>
      <c r="E276">
        <v>389</v>
      </c>
      <c r="F276">
        <v>513810001</v>
      </c>
      <c r="G276" t="s">
        <v>119</v>
      </c>
      <c r="H276">
        <v>101</v>
      </c>
      <c r="I276" s="38">
        <v>1</v>
      </c>
      <c r="J276" t="s">
        <v>308</v>
      </c>
      <c r="K276">
        <v>3810</v>
      </c>
      <c r="L276" t="s">
        <v>338</v>
      </c>
      <c r="M276">
        <v>3000</v>
      </c>
      <c r="N276" t="s">
        <v>118</v>
      </c>
      <c r="O276">
        <v>5</v>
      </c>
      <c r="P276" t="s">
        <v>467</v>
      </c>
      <c r="Q276">
        <v>152</v>
      </c>
      <c r="R276" t="s">
        <v>468</v>
      </c>
      <c r="S276">
        <v>121</v>
      </c>
      <c r="T276" t="s">
        <v>312</v>
      </c>
      <c r="U276">
        <v>1</v>
      </c>
      <c r="V276" t="s">
        <v>313</v>
      </c>
      <c r="W276" s="4">
        <v>0</v>
      </c>
      <c r="X276" s="4">
        <v>0</v>
      </c>
      <c r="Y276" s="4">
        <v>1554.4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549.99</v>
      </c>
      <c r="AG276" s="4">
        <v>0</v>
      </c>
      <c r="AH276" s="4">
        <v>0</v>
      </c>
      <c r="AI276" s="7">
        <f t="shared" si="8"/>
        <v>2104.3900000000003</v>
      </c>
      <c r="AK276" s="4">
        <f t="shared" si="9"/>
        <v>0</v>
      </c>
    </row>
    <row r="277" spans="1:37">
      <c r="A277">
        <v>931</v>
      </c>
      <c r="B277" t="s">
        <v>465</v>
      </c>
      <c r="C277">
        <v>111</v>
      </c>
      <c r="D277" t="s">
        <v>466</v>
      </c>
      <c r="E277">
        <v>429</v>
      </c>
      <c r="F277">
        <v>513940001</v>
      </c>
      <c r="G277" t="s">
        <v>470</v>
      </c>
      <c r="H277">
        <v>101</v>
      </c>
      <c r="I277" s="38">
        <v>1</v>
      </c>
      <c r="J277" t="s">
        <v>308</v>
      </c>
      <c r="K277">
        <v>3940</v>
      </c>
      <c r="L277" t="s">
        <v>471</v>
      </c>
      <c r="M277">
        <v>3000</v>
      </c>
      <c r="N277" t="s">
        <v>118</v>
      </c>
      <c r="O277">
        <v>5</v>
      </c>
      <c r="P277" t="s">
        <v>467</v>
      </c>
      <c r="Q277">
        <v>152</v>
      </c>
      <c r="R277" t="s">
        <v>468</v>
      </c>
      <c r="S277">
        <v>121</v>
      </c>
      <c r="T277" t="s">
        <v>312</v>
      </c>
      <c r="U277">
        <v>1</v>
      </c>
      <c r="V277" t="s">
        <v>313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23010</v>
      </c>
      <c r="AI277" s="7">
        <f t="shared" si="8"/>
        <v>23010</v>
      </c>
      <c r="AK277" s="4">
        <f t="shared" si="9"/>
        <v>0</v>
      </c>
    </row>
    <row r="278" spans="1:37">
      <c r="A278">
        <v>931</v>
      </c>
      <c r="B278" t="s">
        <v>465</v>
      </c>
      <c r="C278">
        <v>111</v>
      </c>
      <c r="D278" t="s">
        <v>466</v>
      </c>
      <c r="E278">
        <v>430</v>
      </c>
      <c r="F278">
        <v>513950001</v>
      </c>
      <c r="G278" t="s">
        <v>163</v>
      </c>
      <c r="H278">
        <v>101</v>
      </c>
      <c r="I278" s="38">
        <v>1</v>
      </c>
      <c r="J278" t="s">
        <v>308</v>
      </c>
      <c r="K278">
        <v>3950</v>
      </c>
      <c r="L278" t="s">
        <v>472</v>
      </c>
      <c r="M278">
        <v>3000</v>
      </c>
      <c r="N278" t="s">
        <v>118</v>
      </c>
      <c r="O278">
        <v>5</v>
      </c>
      <c r="P278" t="s">
        <v>467</v>
      </c>
      <c r="Q278">
        <v>152</v>
      </c>
      <c r="R278" t="s">
        <v>468</v>
      </c>
      <c r="S278">
        <v>121</v>
      </c>
      <c r="T278" t="s">
        <v>312</v>
      </c>
      <c r="U278">
        <v>1</v>
      </c>
      <c r="V278" t="s">
        <v>313</v>
      </c>
      <c r="W278" s="4">
        <v>34275</v>
      </c>
      <c r="X278" s="4">
        <v>0</v>
      </c>
      <c r="Y278" s="4">
        <v>25085</v>
      </c>
      <c r="Z278" s="4">
        <v>0</v>
      </c>
      <c r="AA278" s="4">
        <v>0</v>
      </c>
      <c r="AB278" s="4">
        <v>70192</v>
      </c>
      <c r="AC278" s="4">
        <v>6605818</v>
      </c>
      <c r="AD278" s="4">
        <v>20153</v>
      </c>
      <c r="AE278" s="4">
        <v>-44055</v>
      </c>
      <c r="AF278" s="4">
        <v>32367</v>
      </c>
      <c r="AG278" s="4">
        <v>534671</v>
      </c>
      <c r="AH278" s="4">
        <v>0</v>
      </c>
      <c r="AI278" s="7">
        <f t="shared" si="8"/>
        <v>7278506</v>
      </c>
      <c r="AK278" s="4">
        <f t="shared" si="9"/>
        <v>0</v>
      </c>
    </row>
    <row r="279" spans="1:37">
      <c r="A279">
        <v>931</v>
      </c>
      <c r="B279" t="s">
        <v>465</v>
      </c>
      <c r="C279">
        <v>111</v>
      </c>
      <c r="D279" t="s">
        <v>466</v>
      </c>
      <c r="E279">
        <v>433</v>
      </c>
      <c r="F279">
        <v>513980001</v>
      </c>
      <c r="G279" t="s">
        <v>164</v>
      </c>
      <c r="H279">
        <v>101</v>
      </c>
      <c r="I279" s="38">
        <v>1</v>
      </c>
      <c r="J279" t="s">
        <v>308</v>
      </c>
      <c r="K279">
        <v>3980</v>
      </c>
      <c r="L279" t="s">
        <v>473</v>
      </c>
      <c r="M279">
        <v>3000</v>
      </c>
      <c r="N279" t="s">
        <v>118</v>
      </c>
      <c r="O279">
        <v>5</v>
      </c>
      <c r="P279" t="s">
        <v>467</v>
      </c>
      <c r="Q279">
        <v>152</v>
      </c>
      <c r="R279" t="s">
        <v>468</v>
      </c>
      <c r="S279">
        <v>121</v>
      </c>
      <c r="T279" t="s">
        <v>312</v>
      </c>
      <c r="U279">
        <v>1</v>
      </c>
      <c r="V279" t="s">
        <v>313</v>
      </c>
      <c r="W279" s="4">
        <v>0</v>
      </c>
      <c r="X279" s="4">
        <v>0</v>
      </c>
      <c r="Y279" s="4">
        <v>0</v>
      </c>
      <c r="Z279" s="4">
        <v>1941236</v>
      </c>
      <c r="AA279" s="4">
        <v>0</v>
      </c>
      <c r="AB279" s="4">
        <v>0</v>
      </c>
      <c r="AC279" s="4">
        <v>0</v>
      </c>
      <c r="AD279" s="4">
        <v>0</v>
      </c>
      <c r="AE279" s="4">
        <v>1268143</v>
      </c>
      <c r="AF279" s="4">
        <v>146621</v>
      </c>
      <c r="AG279" s="4">
        <v>0</v>
      </c>
      <c r="AH279" s="4">
        <v>0</v>
      </c>
      <c r="AI279" s="7">
        <f t="shared" si="8"/>
        <v>3356000</v>
      </c>
      <c r="AK279" s="4">
        <f t="shared" si="9"/>
        <v>0</v>
      </c>
    </row>
    <row r="280" spans="1:37">
      <c r="A280">
        <v>931</v>
      </c>
      <c r="B280" t="s">
        <v>465</v>
      </c>
      <c r="C280">
        <v>111</v>
      </c>
      <c r="D280" t="s">
        <v>466</v>
      </c>
      <c r="E280">
        <v>450</v>
      </c>
      <c r="F280">
        <v>524110016</v>
      </c>
      <c r="G280" t="s">
        <v>165</v>
      </c>
      <c r="H280">
        <v>101</v>
      </c>
      <c r="I280" s="38">
        <v>1</v>
      </c>
      <c r="J280" t="s">
        <v>308</v>
      </c>
      <c r="K280">
        <v>4410</v>
      </c>
      <c r="L280" t="s">
        <v>341</v>
      </c>
      <c r="M280">
        <v>4000</v>
      </c>
      <c r="N280" t="s">
        <v>137</v>
      </c>
      <c r="O280">
        <v>5</v>
      </c>
      <c r="P280" t="s">
        <v>467</v>
      </c>
      <c r="Q280">
        <v>152</v>
      </c>
      <c r="R280" t="s">
        <v>468</v>
      </c>
      <c r="S280">
        <v>121</v>
      </c>
      <c r="T280" t="s">
        <v>312</v>
      </c>
      <c r="U280">
        <v>1</v>
      </c>
      <c r="V280" t="s">
        <v>313</v>
      </c>
      <c r="W280" s="4">
        <v>9250</v>
      </c>
      <c r="X280" s="4">
        <v>6000</v>
      </c>
      <c r="Y280" s="4">
        <v>6000</v>
      </c>
      <c r="Z280" s="4">
        <v>6000</v>
      </c>
      <c r="AA280" s="4">
        <v>6000</v>
      </c>
      <c r="AB280" s="4">
        <v>11000</v>
      </c>
      <c r="AC280" s="4">
        <v>13500</v>
      </c>
      <c r="AD280" s="4">
        <v>16000</v>
      </c>
      <c r="AE280" s="4">
        <v>17000</v>
      </c>
      <c r="AF280" s="4">
        <v>14200</v>
      </c>
      <c r="AG280" s="4">
        <v>0</v>
      </c>
      <c r="AH280" s="4">
        <v>0</v>
      </c>
      <c r="AI280" s="7">
        <f t="shared" si="8"/>
        <v>104950</v>
      </c>
      <c r="AK280" s="4">
        <f t="shared" si="9"/>
        <v>0</v>
      </c>
    </row>
    <row r="281" spans="1:37">
      <c r="A281">
        <v>931</v>
      </c>
      <c r="B281" t="s">
        <v>465</v>
      </c>
      <c r="C281">
        <v>111</v>
      </c>
      <c r="D281" t="s">
        <v>466</v>
      </c>
      <c r="E281">
        <v>29</v>
      </c>
      <c r="F281">
        <v>124110001</v>
      </c>
      <c r="G281" t="s">
        <v>377</v>
      </c>
      <c r="H281">
        <v>101</v>
      </c>
      <c r="I281" s="38">
        <v>1</v>
      </c>
      <c r="J281" t="s">
        <v>308</v>
      </c>
      <c r="K281">
        <v>5110</v>
      </c>
      <c r="L281" t="s">
        <v>378</v>
      </c>
      <c r="M281">
        <v>5000</v>
      </c>
      <c r="N281" t="s">
        <v>280</v>
      </c>
      <c r="O281">
        <v>5</v>
      </c>
      <c r="P281" t="s">
        <v>467</v>
      </c>
      <c r="Q281">
        <v>152</v>
      </c>
      <c r="R281" t="s">
        <v>468</v>
      </c>
      <c r="S281">
        <v>121</v>
      </c>
      <c r="T281" t="s">
        <v>312</v>
      </c>
      <c r="U281">
        <v>1</v>
      </c>
      <c r="V281" t="s">
        <v>313</v>
      </c>
      <c r="W281" s="4">
        <v>0</v>
      </c>
      <c r="X281" s="4">
        <v>8008.43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7">
        <f t="shared" si="8"/>
        <v>8008.43</v>
      </c>
      <c r="AK281" s="4">
        <f t="shared" si="9"/>
        <v>0</v>
      </c>
    </row>
    <row r="282" spans="1:37">
      <c r="A282">
        <v>931</v>
      </c>
      <c r="B282" t="s">
        <v>465</v>
      </c>
      <c r="C282">
        <v>111</v>
      </c>
      <c r="D282" t="s">
        <v>466</v>
      </c>
      <c r="E282">
        <v>31</v>
      </c>
      <c r="F282">
        <v>124120001</v>
      </c>
      <c r="G282" t="s">
        <v>474</v>
      </c>
      <c r="H282">
        <v>101</v>
      </c>
      <c r="I282" s="38">
        <v>1</v>
      </c>
      <c r="J282" t="s">
        <v>308</v>
      </c>
      <c r="K282">
        <v>5120</v>
      </c>
      <c r="L282" t="s">
        <v>475</v>
      </c>
      <c r="M282">
        <v>5000</v>
      </c>
      <c r="N282" t="s">
        <v>280</v>
      </c>
      <c r="O282">
        <v>5</v>
      </c>
      <c r="P282" t="s">
        <v>467</v>
      </c>
      <c r="Q282">
        <v>152</v>
      </c>
      <c r="R282" t="s">
        <v>468</v>
      </c>
      <c r="S282">
        <v>121</v>
      </c>
      <c r="T282" t="s">
        <v>312</v>
      </c>
      <c r="U282">
        <v>1</v>
      </c>
      <c r="V282" t="s">
        <v>313</v>
      </c>
      <c r="W282" s="4">
        <v>0</v>
      </c>
      <c r="X282" s="4">
        <v>9999</v>
      </c>
      <c r="Y282" s="4">
        <v>0</v>
      </c>
      <c r="Z282" s="4">
        <v>0</v>
      </c>
      <c r="AA282" s="4">
        <v>8780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7">
        <f t="shared" si="8"/>
        <v>18779</v>
      </c>
      <c r="AK282" s="4">
        <f t="shared" si="9"/>
        <v>0</v>
      </c>
    </row>
    <row r="283" spans="1:37">
      <c r="A283">
        <v>931</v>
      </c>
      <c r="B283" t="s">
        <v>465</v>
      </c>
      <c r="C283">
        <v>111</v>
      </c>
      <c r="D283" t="s">
        <v>466</v>
      </c>
      <c r="E283">
        <v>33</v>
      </c>
      <c r="F283">
        <v>124130001</v>
      </c>
      <c r="G283" t="s">
        <v>366</v>
      </c>
      <c r="H283">
        <v>101</v>
      </c>
      <c r="I283" s="38">
        <v>1</v>
      </c>
      <c r="J283" t="s">
        <v>308</v>
      </c>
      <c r="K283">
        <v>5150</v>
      </c>
      <c r="L283" t="s">
        <v>367</v>
      </c>
      <c r="M283">
        <v>5000</v>
      </c>
      <c r="N283" t="s">
        <v>280</v>
      </c>
      <c r="O283">
        <v>5</v>
      </c>
      <c r="P283" t="s">
        <v>467</v>
      </c>
      <c r="Q283">
        <v>152</v>
      </c>
      <c r="R283" t="s">
        <v>468</v>
      </c>
      <c r="S283">
        <v>121</v>
      </c>
      <c r="T283" t="s">
        <v>312</v>
      </c>
      <c r="U283">
        <v>1</v>
      </c>
      <c r="V283" t="s">
        <v>313</v>
      </c>
      <c r="W283" s="4">
        <v>9399.99</v>
      </c>
      <c r="X283" s="4">
        <v>0</v>
      </c>
      <c r="Y283" s="4">
        <v>0</v>
      </c>
      <c r="Z283" s="4">
        <v>0</v>
      </c>
      <c r="AA283" s="4">
        <v>0</v>
      </c>
      <c r="AB283" s="4">
        <v>12800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7">
        <f t="shared" si="8"/>
        <v>22199.989999999998</v>
      </c>
      <c r="AK283" s="4">
        <f t="shared" si="9"/>
        <v>0</v>
      </c>
    </row>
    <row r="284" spans="1:37">
      <c r="A284">
        <v>931</v>
      </c>
      <c r="B284" t="s">
        <v>465</v>
      </c>
      <c r="C284">
        <v>111</v>
      </c>
      <c r="D284" t="s">
        <v>466</v>
      </c>
      <c r="E284">
        <v>37</v>
      </c>
      <c r="F284">
        <v>124190001</v>
      </c>
      <c r="G284" t="s">
        <v>368</v>
      </c>
      <c r="H284">
        <v>101</v>
      </c>
      <c r="I284" s="38">
        <v>1</v>
      </c>
      <c r="J284" t="s">
        <v>308</v>
      </c>
      <c r="K284">
        <v>5190</v>
      </c>
      <c r="L284" t="s">
        <v>369</v>
      </c>
      <c r="M284">
        <v>5000</v>
      </c>
      <c r="N284" t="s">
        <v>280</v>
      </c>
      <c r="O284">
        <v>5</v>
      </c>
      <c r="P284" t="s">
        <v>467</v>
      </c>
      <c r="Q284">
        <v>152</v>
      </c>
      <c r="R284" t="s">
        <v>468</v>
      </c>
      <c r="S284">
        <v>121</v>
      </c>
      <c r="T284" t="s">
        <v>312</v>
      </c>
      <c r="U284">
        <v>1</v>
      </c>
      <c r="V284" t="s">
        <v>313</v>
      </c>
      <c r="W284" s="4">
        <v>7424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7">
        <f t="shared" si="8"/>
        <v>7424</v>
      </c>
      <c r="AK284" s="4">
        <f t="shared" si="9"/>
        <v>0</v>
      </c>
    </row>
    <row r="285" spans="1:37">
      <c r="A285">
        <v>931</v>
      </c>
      <c r="B285" t="s">
        <v>465</v>
      </c>
      <c r="C285">
        <v>112</v>
      </c>
      <c r="D285" t="s">
        <v>476</v>
      </c>
      <c r="E285">
        <v>411</v>
      </c>
      <c r="F285">
        <v>513820022</v>
      </c>
      <c r="G285" t="s">
        <v>166</v>
      </c>
      <c r="H285">
        <v>101</v>
      </c>
      <c r="I285" s="38">
        <v>1</v>
      </c>
      <c r="J285" t="s">
        <v>308</v>
      </c>
      <c r="K285">
        <v>3820</v>
      </c>
      <c r="L285" t="s">
        <v>365</v>
      </c>
      <c r="M285">
        <v>3000</v>
      </c>
      <c r="N285" t="s">
        <v>118</v>
      </c>
      <c r="O285">
        <v>5</v>
      </c>
      <c r="P285" t="s">
        <v>467</v>
      </c>
      <c r="Q285">
        <v>152</v>
      </c>
      <c r="R285" t="s">
        <v>468</v>
      </c>
      <c r="S285">
        <v>121</v>
      </c>
      <c r="T285" t="s">
        <v>312</v>
      </c>
      <c r="U285">
        <v>1</v>
      </c>
      <c r="V285" t="s">
        <v>313</v>
      </c>
      <c r="W285" s="4">
        <v>178600</v>
      </c>
      <c r="X285" s="4">
        <v>0</v>
      </c>
      <c r="Y285" s="4">
        <v>0</v>
      </c>
      <c r="Z285" s="4">
        <v>3265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7">
        <f t="shared" si="8"/>
        <v>181865</v>
      </c>
      <c r="AK285" s="4">
        <f t="shared" si="9"/>
        <v>0</v>
      </c>
    </row>
    <row r="286" spans="1:37">
      <c r="A286">
        <v>932</v>
      </c>
      <c r="B286" t="s">
        <v>477</v>
      </c>
      <c r="C286">
        <v>113</v>
      </c>
      <c r="D286" t="s">
        <v>478</v>
      </c>
      <c r="E286">
        <v>192</v>
      </c>
      <c r="F286">
        <v>511130001</v>
      </c>
      <c r="G286" t="s">
        <v>111</v>
      </c>
      <c r="H286">
        <v>101</v>
      </c>
      <c r="I286" s="38">
        <v>1</v>
      </c>
      <c r="J286" t="s">
        <v>308</v>
      </c>
      <c r="K286">
        <v>1130</v>
      </c>
      <c r="L286" t="s">
        <v>309</v>
      </c>
      <c r="M286">
        <v>1000</v>
      </c>
      <c r="N286" t="s">
        <v>106</v>
      </c>
      <c r="O286">
        <v>5</v>
      </c>
      <c r="P286" t="s">
        <v>467</v>
      </c>
      <c r="Q286">
        <v>152</v>
      </c>
      <c r="R286" t="s">
        <v>468</v>
      </c>
      <c r="S286">
        <v>121</v>
      </c>
      <c r="T286" t="s">
        <v>312</v>
      </c>
      <c r="U286">
        <v>1</v>
      </c>
      <c r="V286" t="s">
        <v>313</v>
      </c>
      <c r="W286" s="4">
        <v>46405.8</v>
      </c>
      <c r="X286" s="4">
        <v>46405.8</v>
      </c>
      <c r="Y286" s="4">
        <v>46405.8</v>
      </c>
      <c r="Z286" s="4">
        <v>46405.8</v>
      </c>
      <c r="AA286" s="4">
        <v>46405.8</v>
      </c>
      <c r="AB286" s="4">
        <v>46405.8</v>
      </c>
      <c r="AC286" s="4">
        <v>45803.66</v>
      </c>
      <c r="AD286" s="4">
        <v>46405.8</v>
      </c>
      <c r="AE286" s="4">
        <v>46405.8</v>
      </c>
      <c r="AF286" s="4">
        <v>53998.44</v>
      </c>
      <c r="AG286" s="4">
        <v>55202.1</v>
      </c>
      <c r="AH286" s="4">
        <v>55202.1</v>
      </c>
      <c r="AI286" s="7">
        <f t="shared" si="8"/>
        <v>581452.69999999995</v>
      </c>
      <c r="AK286" s="4">
        <f t="shared" si="9"/>
        <v>0</v>
      </c>
    </row>
    <row r="287" spans="1:37">
      <c r="A287">
        <v>932</v>
      </c>
      <c r="B287" t="s">
        <v>477</v>
      </c>
      <c r="C287">
        <v>113</v>
      </c>
      <c r="D287" t="s">
        <v>478</v>
      </c>
      <c r="E287">
        <v>196</v>
      </c>
      <c r="F287">
        <v>511320001</v>
      </c>
      <c r="G287" t="s">
        <v>108</v>
      </c>
      <c r="H287">
        <v>101</v>
      </c>
      <c r="I287" s="38">
        <v>1</v>
      </c>
      <c r="J287" t="s">
        <v>308</v>
      </c>
      <c r="K287">
        <v>1320</v>
      </c>
      <c r="L287" t="s">
        <v>315</v>
      </c>
      <c r="M287">
        <v>1000</v>
      </c>
      <c r="N287" t="s">
        <v>106</v>
      </c>
      <c r="O287">
        <v>5</v>
      </c>
      <c r="P287" t="s">
        <v>467</v>
      </c>
      <c r="Q287">
        <v>152</v>
      </c>
      <c r="R287" t="s">
        <v>468</v>
      </c>
      <c r="S287">
        <v>121</v>
      </c>
      <c r="T287" t="s">
        <v>312</v>
      </c>
      <c r="U287">
        <v>1</v>
      </c>
      <c r="V287" t="s">
        <v>313</v>
      </c>
      <c r="W287" s="4">
        <v>0</v>
      </c>
      <c r="X287" s="4">
        <v>0</v>
      </c>
      <c r="Y287" s="4">
        <v>18596.59</v>
      </c>
      <c r="Z287" s="4">
        <v>0</v>
      </c>
      <c r="AA287" s="4">
        <v>0</v>
      </c>
      <c r="AB287" s="4">
        <v>3699.72</v>
      </c>
      <c r="AC287" s="4">
        <v>15499.01</v>
      </c>
      <c r="AD287" s="4">
        <v>0</v>
      </c>
      <c r="AE287" s="4">
        <v>0</v>
      </c>
      <c r="AF287" s="4">
        <v>0</v>
      </c>
      <c r="AG287" s="4">
        <v>0</v>
      </c>
      <c r="AH287" s="4">
        <v>24556.7</v>
      </c>
      <c r="AI287" s="7">
        <f t="shared" si="8"/>
        <v>62352.020000000004</v>
      </c>
      <c r="AK287" s="4">
        <f t="shared" si="9"/>
        <v>0</v>
      </c>
    </row>
    <row r="288" spans="1:37">
      <c r="A288">
        <v>932</v>
      </c>
      <c r="B288" t="s">
        <v>477</v>
      </c>
      <c r="C288">
        <v>113</v>
      </c>
      <c r="D288" t="s">
        <v>478</v>
      </c>
      <c r="E288">
        <v>198</v>
      </c>
      <c r="F288">
        <v>511320003</v>
      </c>
      <c r="G288" t="s">
        <v>109</v>
      </c>
      <c r="H288">
        <v>101</v>
      </c>
      <c r="I288" s="38">
        <v>1</v>
      </c>
      <c r="J288" t="s">
        <v>308</v>
      </c>
      <c r="K288">
        <v>1320</v>
      </c>
      <c r="L288" t="s">
        <v>315</v>
      </c>
      <c r="M288">
        <v>1000</v>
      </c>
      <c r="N288" t="s">
        <v>106</v>
      </c>
      <c r="O288">
        <v>5</v>
      </c>
      <c r="P288" t="s">
        <v>467</v>
      </c>
      <c r="Q288">
        <v>152</v>
      </c>
      <c r="R288" t="s">
        <v>468</v>
      </c>
      <c r="S288">
        <v>121</v>
      </c>
      <c r="T288" t="s">
        <v>312</v>
      </c>
      <c r="U288">
        <v>1</v>
      </c>
      <c r="V288" t="s">
        <v>313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142134</v>
      </c>
      <c r="AI288" s="7">
        <f t="shared" si="8"/>
        <v>142134</v>
      </c>
      <c r="AK288" s="4">
        <f t="shared" si="9"/>
        <v>0</v>
      </c>
    </row>
    <row r="289" spans="1:37">
      <c r="A289">
        <v>932</v>
      </c>
      <c r="B289" t="s">
        <v>477</v>
      </c>
      <c r="C289">
        <v>113</v>
      </c>
      <c r="D289" t="s">
        <v>478</v>
      </c>
      <c r="E289">
        <v>200</v>
      </c>
      <c r="F289">
        <v>511340001</v>
      </c>
      <c r="G289" t="s">
        <v>123</v>
      </c>
      <c r="H289">
        <v>101</v>
      </c>
      <c r="I289" s="38">
        <v>1</v>
      </c>
      <c r="J289" t="s">
        <v>308</v>
      </c>
      <c r="K289">
        <v>1340</v>
      </c>
      <c r="L289" t="s">
        <v>316</v>
      </c>
      <c r="M289">
        <v>1000</v>
      </c>
      <c r="N289" t="s">
        <v>106</v>
      </c>
      <c r="O289">
        <v>5</v>
      </c>
      <c r="P289" t="s">
        <v>467</v>
      </c>
      <c r="Q289">
        <v>152</v>
      </c>
      <c r="R289" t="s">
        <v>468</v>
      </c>
      <c r="S289">
        <v>121</v>
      </c>
      <c r="T289" t="s">
        <v>312</v>
      </c>
      <c r="U289">
        <v>1</v>
      </c>
      <c r="V289" t="s">
        <v>313</v>
      </c>
      <c r="W289" s="4">
        <v>3083.1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7">
        <f t="shared" si="8"/>
        <v>3083.1</v>
      </c>
      <c r="AK289" s="4">
        <f t="shared" si="9"/>
        <v>0</v>
      </c>
    </row>
    <row r="290" spans="1:37">
      <c r="A290">
        <v>932</v>
      </c>
      <c r="B290" t="s">
        <v>477</v>
      </c>
      <c r="C290">
        <v>113</v>
      </c>
      <c r="D290" t="s">
        <v>478</v>
      </c>
      <c r="E290">
        <v>216</v>
      </c>
      <c r="F290">
        <v>511540008</v>
      </c>
      <c r="G290" t="s">
        <v>112</v>
      </c>
      <c r="H290">
        <v>101</v>
      </c>
      <c r="I290" s="38">
        <v>1</v>
      </c>
      <c r="J290" t="s">
        <v>308</v>
      </c>
      <c r="K290">
        <v>1540</v>
      </c>
      <c r="L290" t="s">
        <v>318</v>
      </c>
      <c r="M290">
        <v>1000</v>
      </c>
      <c r="N290" t="s">
        <v>106</v>
      </c>
      <c r="O290">
        <v>5</v>
      </c>
      <c r="P290" t="s">
        <v>467</v>
      </c>
      <c r="Q290">
        <v>152</v>
      </c>
      <c r="R290" t="s">
        <v>468</v>
      </c>
      <c r="S290">
        <v>121</v>
      </c>
      <c r="T290" t="s">
        <v>312</v>
      </c>
      <c r="U290">
        <v>1</v>
      </c>
      <c r="V290" t="s">
        <v>313</v>
      </c>
      <c r="W290" s="4">
        <v>18050.669999999998</v>
      </c>
      <c r="X290" s="4">
        <v>17403.46</v>
      </c>
      <c r="Y290" s="4">
        <v>20503.73</v>
      </c>
      <c r="Z290" s="4">
        <v>17439.150000000001</v>
      </c>
      <c r="AA290" s="4">
        <v>17450.84</v>
      </c>
      <c r="AB290" s="4">
        <v>18113.810000000001</v>
      </c>
      <c r="AC290" s="4">
        <v>20675.32</v>
      </c>
      <c r="AD290" s="4">
        <v>44984.52</v>
      </c>
      <c r="AE290" s="4">
        <v>17043.439999999999</v>
      </c>
      <c r="AF290" s="4">
        <v>18499.599999999999</v>
      </c>
      <c r="AG290" s="4">
        <v>20075.41</v>
      </c>
      <c r="AH290" s="4">
        <v>54268.43</v>
      </c>
      <c r="AI290" s="7">
        <f t="shared" si="8"/>
        <v>284508.38</v>
      </c>
      <c r="AK290" s="4">
        <f t="shared" si="9"/>
        <v>0</v>
      </c>
    </row>
    <row r="291" spans="1:37">
      <c r="A291">
        <v>932</v>
      </c>
      <c r="B291" t="s">
        <v>477</v>
      </c>
      <c r="C291">
        <v>113</v>
      </c>
      <c r="D291" t="s">
        <v>478</v>
      </c>
      <c r="E291">
        <v>221</v>
      </c>
      <c r="F291">
        <v>512110001</v>
      </c>
      <c r="G291" t="s">
        <v>114</v>
      </c>
      <c r="H291">
        <v>101</v>
      </c>
      <c r="I291" s="38">
        <v>1</v>
      </c>
      <c r="J291" t="s">
        <v>308</v>
      </c>
      <c r="K291">
        <v>2110</v>
      </c>
      <c r="L291" t="s">
        <v>319</v>
      </c>
      <c r="M291">
        <v>2000</v>
      </c>
      <c r="N291" t="s">
        <v>113</v>
      </c>
      <c r="O291">
        <v>5</v>
      </c>
      <c r="P291" t="s">
        <v>467</v>
      </c>
      <c r="Q291">
        <v>152</v>
      </c>
      <c r="R291" t="s">
        <v>468</v>
      </c>
      <c r="S291">
        <v>121</v>
      </c>
      <c r="T291" t="s">
        <v>312</v>
      </c>
      <c r="U291">
        <v>1</v>
      </c>
      <c r="V291" t="s">
        <v>313</v>
      </c>
      <c r="W291" s="4">
        <v>1413.35</v>
      </c>
      <c r="X291" s="4">
        <v>0</v>
      </c>
      <c r="Y291" s="4">
        <v>484</v>
      </c>
      <c r="Z291" s="4">
        <v>161</v>
      </c>
      <c r="AA291" s="4">
        <v>1104.8499999999999</v>
      </c>
      <c r="AB291" s="4">
        <v>180</v>
      </c>
      <c r="AC291" s="4">
        <v>286.60000000000002</v>
      </c>
      <c r="AD291" s="4">
        <v>0</v>
      </c>
      <c r="AE291" s="4">
        <v>99.99</v>
      </c>
      <c r="AF291" s="4">
        <v>1036</v>
      </c>
      <c r="AG291" s="4">
        <v>0</v>
      </c>
      <c r="AH291" s="4">
        <v>4792.29</v>
      </c>
      <c r="AI291" s="7">
        <f t="shared" si="8"/>
        <v>9558.0799999999981</v>
      </c>
      <c r="AK291" s="4">
        <f t="shared" si="9"/>
        <v>0</v>
      </c>
    </row>
    <row r="292" spans="1:37">
      <c r="A292">
        <v>932</v>
      </c>
      <c r="B292" t="s">
        <v>477</v>
      </c>
      <c r="C292">
        <v>113</v>
      </c>
      <c r="D292" t="s">
        <v>478</v>
      </c>
      <c r="E292">
        <v>224</v>
      </c>
      <c r="F292">
        <v>512120001</v>
      </c>
      <c r="G292" t="s">
        <v>145</v>
      </c>
      <c r="H292">
        <v>101</v>
      </c>
      <c r="I292" s="38">
        <v>1</v>
      </c>
      <c r="J292" t="s">
        <v>308</v>
      </c>
      <c r="K292">
        <v>2120</v>
      </c>
      <c r="L292" t="s">
        <v>320</v>
      </c>
      <c r="M292">
        <v>2000</v>
      </c>
      <c r="N292" t="s">
        <v>113</v>
      </c>
      <c r="O292">
        <v>5</v>
      </c>
      <c r="P292" t="s">
        <v>467</v>
      </c>
      <c r="Q292">
        <v>152</v>
      </c>
      <c r="R292" t="s">
        <v>468</v>
      </c>
      <c r="S292">
        <v>121</v>
      </c>
      <c r="T292" t="s">
        <v>312</v>
      </c>
      <c r="U292">
        <v>1</v>
      </c>
      <c r="V292" t="s">
        <v>313</v>
      </c>
      <c r="W292" s="4">
        <v>0</v>
      </c>
      <c r="X292" s="4">
        <v>0</v>
      </c>
      <c r="Y292" s="4">
        <v>0</v>
      </c>
      <c r="Z292" s="4">
        <v>174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7">
        <f t="shared" si="8"/>
        <v>174</v>
      </c>
      <c r="AK292" s="4">
        <f t="shared" si="9"/>
        <v>0</v>
      </c>
    </row>
    <row r="293" spans="1:37">
      <c r="A293">
        <v>932</v>
      </c>
      <c r="B293" t="s">
        <v>477</v>
      </c>
      <c r="C293">
        <v>113</v>
      </c>
      <c r="D293" t="s">
        <v>478</v>
      </c>
      <c r="E293">
        <v>260</v>
      </c>
      <c r="F293">
        <v>512610001</v>
      </c>
      <c r="G293" t="s">
        <v>116</v>
      </c>
      <c r="H293">
        <v>101</v>
      </c>
      <c r="I293" s="38">
        <v>1</v>
      </c>
      <c r="J293" t="s">
        <v>308</v>
      </c>
      <c r="K293">
        <v>2610</v>
      </c>
      <c r="L293" t="s">
        <v>326</v>
      </c>
      <c r="M293">
        <v>2000</v>
      </c>
      <c r="N293" t="s">
        <v>113</v>
      </c>
      <c r="O293">
        <v>5</v>
      </c>
      <c r="P293" t="s">
        <v>467</v>
      </c>
      <c r="Q293">
        <v>152</v>
      </c>
      <c r="R293" t="s">
        <v>468</v>
      </c>
      <c r="S293">
        <v>121</v>
      </c>
      <c r="T293" t="s">
        <v>312</v>
      </c>
      <c r="U293">
        <v>1</v>
      </c>
      <c r="V293" t="s">
        <v>313</v>
      </c>
      <c r="W293" s="4">
        <v>1185.6500000000001</v>
      </c>
      <c r="X293" s="4">
        <v>2384.65</v>
      </c>
      <c r="Y293" s="4">
        <v>1603.1</v>
      </c>
      <c r="Z293" s="4">
        <v>2237</v>
      </c>
      <c r="AA293" s="4">
        <v>2708.75</v>
      </c>
      <c r="AB293" s="4">
        <v>3317.65</v>
      </c>
      <c r="AC293" s="4">
        <v>3459.1</v>
      </c>
      <c r="AD293" s="4">
        <v>3177.85</v>
      </c>
      <c r="AE293" s="4">
        <v>3327.65</v>
      </c>
      <c r="AF293" s="4">
        <v>4639.1499999999996</v>
      </c>
      <c r="AG293" s="4">
        <v>0</v>
      </c>
      <c r="AH293" s="4">
        <v>1060.5</v>
      </c>
      <c r="AI293" s="7">
        <f t="shared" si="8"/>
        <v>29101.049999999996</v>
      </c>
      <c r="AK293" s="4">
        <f t="shared" si="9"/>
        <v>0</v>
      </c>
    </row>
    <row r="294" spans="1:37">
      <c r="A294">
        <v>932</v>
      </c>
      <c r="B294" t="s">
        <v>477</v>
      </c>
      <c r="C294">
        <v>113</v>
      </c>
      <c r="D294" t="s">
        <v>478</v>
      </c>
      <c r="E294">
        <v>290</v>
      </c>
      <c r="F294">
        <v>512930001</v>
      </c>
      <c r="G294" t="s">
        <v>157</v>
      </c>
      <c r="H294">
        <v>101</v>
      </c>
      <c r="I294" s="38">
        <v>1</v>
      </c>
      <c r="J294" t="s">
        <v>308</v>
      </c>
      <c r="K294">
        <v>2930</v>
      </c>
      <c r="L294" t="s">
        <v>359</v>
      </c>
      <c r="M294">
        <v>2000</v>
      </c>
      <c r="N294" t="s">
        <v>113</v>
      </c>
      <c r="O294">
        <v>5</v>
      </c>
      <c r="P294" t="s">
        <v>467</v>
      </c>
      <c r="Q294">
        <v>152</v>
      </c>
      <c r="R294" t="s">
        <v>468</v>
      </c>
      <c r="S294">
        <v>121</v>
      </c>
      <c r="T294" t="s">
        <v>312</v>
      </c>
      <c r="U294">
        <v>1</v>
      </c>
      <c r="V294" t="s">
        <v>313</v>
      </c>
      <c r="W294" s="4">
        <v>0</v>
      </c>
      <c r="X294" s="4">
        <v>7586.39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5000</v>
      </c>
      <c r="AF294" s="4">
        <v>0</v>
      </c>
      <c r="AG294" s="4">
        <v>0</v>
      </c>
      <c r="AH294" s="4">
        <v>0</v>
      </c>
      <c r="AI294" s="7">
        <f t="shared" si="8"/>
        <v>12586.39</v>
      </c>
      <c r="AK294" s="4">
        <f t="shared" si="9"/>
        <v>0</v>
      </c>
    </row>
    <row r="295" spans="1:37">
      <c r="A295">
        <v>932</v>
      </c>
      <c r="B295" t="s">
        <v>477</v>
      </c>
      <c r="C295">
        <v>113</v>
      </c>
      <c r="D295" t="s">
        <v>478</v>
      </c>
      <c r="E295">
        <v>292</v>
      </c>
      <c r="F295">
        <v>512940001</v>
      </c>
      <c r="G295" t="s">
        <v>129</v>
      </c>
      <c r="H295">
        <v>101</v>
      </c>
      <c r="I295" s="38">
        <v>1</v>
      </c>
      <c r="J295" t="s">
        <v>308</v>
      </c>
      <c r="K295">
        <v>2940</v>
      </c>
      <c r="L295" t="s">
        <v>328</v>
      </c>
      <c r="M295">
        <v>2000</v>
      </c>
      <c r="N295" t="s">
        <v>113</v>
      </c>
      <c r="O295">
        <v>5</v>
      </c>
      <c r="P295" t="s">
        <v>467</v>
      </c>
      <c r="Q295">
        <v>152</v>
      </c>
      <c r="R295" t="s">
        <v>468</v>
      </c>
      <c r="S295">
        <v>121</v>
      </c>
      <c r="T295" t="s">
        <v>312</v>
      </c>
      <c r="U295">
        <v>1</v>
      </c>
      <c r="V295" t="s">
        <v>313</v>
      </c>
      <c r="W295" s="4">
        <v>0</v>
      </c>
      <c r="X295" s="4">
        <v>0</v>
      </c>
      <c r="Y295" s="4">
        <v>0</v>
      </c>
      <c r="Z295" s="4">
        <v>0</v>
      </c>
      <c r="AA295" s="4">
        <v>807.94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464</v>
      </c>
      <c r="AI295" s="7">
        <f t="shared" si="8"/>
        <v>1271.94</v>
      </c>
      <c r="AK295" s="4">
        <f t="shared" si="9"/>
        <v>0</v>
      </c>
    </row>
    <row r="296" spans="1:37">
      <c r="A296">
        <v>932</v>
      </c>
      <c r="B296" t="s">
        <v>477</v>
      </c>
      <c r="C296">
        <v>113</v>
      </c>
      <c r="D296" t="s">
        <v>478</v>
      </c>
      <c r="E296">
        <v>335</v>
      </c>
      <c r="F296">
        <v>513310001</v>
      </c>
      <c r="G296" t="s">
        <v>158</v>
      </c>
      <c r="H296">
        <v>101</v>
      </c>
      <c r="I296" s="38">
        <v>1</v>
      </c>
      <c r="J296" t="s">
        <v>308</v>
      </c>
      <c r="K296">
        <v>3310</v>
      </c>
      <c r="L296" t="s">
        <v>441</v>
      </c>
      <c r="M296">
        <v>3000</v>
      </c>
      <c r="N296" t="s">
        <v>118</v>
      </c>
      <c r="O296">
        <v>5</v>
      </c>
      <c r="P296" t="s">
        <v>467</v>
      </c>
      <c r="Q296">
        <v>152</v>
      </c>
      <c r="R296" t="s">
        <v>468</v>
      </c>
      <c r="S296">
        <v>121</v>
      </c>
      <c r="T296" t="s">
        <v>312</v>
      </c>
      <c r="U296">
        <v>1</v>
      </c>
      <c r="V296" t="s">
        <v>313</v>
      </c>
      <c r="W296" s="4">
        <v>0</v>
      </c>
      <c r="X296" s="4">
        <v>203500</v>
      </c>
      <c r="Y296" s="4">
        <v>0</v>
      </c>
      <c r="Z296" s="4">
        <v>5320</v>
      </c>
      <c r="AA296" s="4">
        <v>2015</v>
      </c>
      <c r="AB296" s="4">
        <v>1160</v>
      </c>
      <c r="AC296" s="4">
        <v>7160</v>
      </c>
      <c r="AD296" s="4">
        <v>1160</v>
      </c>
      <c r="AE296" s="4">
        <v>1160</v>
      </c>
      <c r="AF296" s="4">
        <v>20000</v>
      </c>
      <c r="AG296" s="4">
        <v>0</v>
      </c>
      <c r="AH296" s="4">
        <v>0</v>
      </c>
      <c r="AI296" s="7">
        <f t="shared" si="8"/>
        <v>241475</v>
      </c>
      <c r="AK296" s="4">
        <f t="shared" si="9"/>
        <v>0</v>
      </c>
    </row>
    <row r="297" spans="1:37">
      <c r="A297">
        <v>932</v>
      </c>
      <c r="B297" t="s">
        <v>477</v>
      </c>
      <c r="C297">
        <v>113</v>
      </c>
      <c r="D297" t="s">
        <v>478</v>
      </c>
      <c r="E297">
        <v>363</v>
      </c>
      <c r="F297">
        <v>513520002</v>
      </c>
      <c r="G297" t="s">
        <v>167</v>
      </c>
      <c r="H297">
        <v>101</v>
      </c>
      <c r="I297" s="38">
        <v>1</v>
      </c>
      <c r="J297" t="s">
        <v>308</v>
      </c>
      <c r="K297">
        <v>3520</v>
      </c>
      <c r="L297" t="s">
        <v>363</v>
      </c>
      <c r="M297">
        <v>3000</v>
      </c>
      <c r="N297" t="s">
        <v>118</v>
      </c>
      <c r="O297">
        <v>5</v>
      </c>
      <c r="P297" t="s">
        <v>467</v>
      </c>
      <c r="Q297">
        <v>152</v>
      </c>
      <c r="R297" t="s">
        <v>468</v>
      </c>
      <c r="S297">
        <v>121</v>
      </c>
      <c r="T297" t="s">
        <v>312</v>
      </c>
      <c r="U297">
        <v>1</v>
      </c>
      <c r="V297" t="s">
        <v>313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980</v>
      </c>
      <c r="AF297" s="4">
        <v>0</v>
      </c>
      <c r="AG297" s="4">
        <v>0</v>
      </c>
      <c r="AH297" s="4">
        <v>0</v>
      </c>
      <c r="AI297" s="7">
        <f t="shared" si="8"/>
        <v>980</v>
      </c>
      <c r="AK297" s="4">
        <f t="shared" si="9"/>
        <v>0</v>
      </c>
    </row>
    <row r="298" spans="1:37">
      <c r="A298">
        <v>932</v>
      </c>
      <c r="B298" t="s">
        <v>477</v>
      </c>
      <c r="C298">
        <v>113</v>
      </c>
      <c r="D298" t="s">
        <v>478</v>
      </c>
      <c r="E298">
        <v>386</v>
      </c>
      <c r="F298">
        <v>513750001</v>
      </c>
      <c r="G298" t="s">
        <v>148</v>
      </c>
      <c r="H298">
        <v>101</v>
      </c>
      <c r="I298" s="38">
        <v>1</v>
      </c>
      <c r="J298" t="s">
        <v>308</v>
      </c>
      <c r="K298">
        <v>3750</v>
      </c>
      <c r="L298" t="s">
        <v>337</v>
      </c>
      <c r="M298">
        <v>3000</v>
      </c>
      <c r="N298" t="s">
        <v>118</v>
      </c>
      <c r="O298">
        <v>5</v>
      </c>
      <c r="P298" t="s">
        <v>467</v>
      </c>
      <c r="Q298">
        <v>152</v>
      </c>
      <c r="R298" t="s">
        <v>468</v>
      </c>
      <c r="S298">
        <v>121</v>
      </c>
      <c r="T298" t="s">
        <v>312</v>
      </c>
      <c r="U298">
        <v>1</v>
      </c>
      <c r="V298" t="s">
        <v>313</v>
      </c>
      <c r="W298" s="4">
        <v>160</v>
      </c>
      <c r="X298" s="4">
        <v>0</v>
      </c>
      <c r="Y298" s="4">
        <v>139</v>
      </c>
      <c r="Z298" s="4">
        <v>310</v>
      </c>
      <c r="AA298" s="4">
        <v>189</v>
      </c>
      <c r="AB298" s="4">
        <v>105</v>
      </c>
      <c r="AC298" s="4">
        <v>482</v>
      </c>
      <c r="AD298" s="4">
        <v>221</v>
      </c>
      <c r="AE298" s="4">
        <v>118</v>
      </c>
      <c r="AF298" s="4">
        <v>327</v>
      </c>
      <c r="AG298" s="4">
        <v>0</v>
      </c>
      <c r="AH298" s="4">
        <v>0</v>
      </c>
      <c r="AI298" s="7">
        <f t="shared" si="8"/>
        <v>2051</v>
      </c>
      <c r="AK298" s="4">
        <f t="shared" si="9"/>
        <v>0</v>
      </c>
    </row>
    <row r="299" spans="1:37">
      <c r="A299">
        <v>932</v>
      </c>
      <c r="B299" t="s">
        <v>477</v>
      </c>
      <c r="C299">
        <v>113</v>
      </c>
      <c r="D299" t="s">
        <v>478</v>
      </c>
      <c r="E299">
        <v>389</v>
      </c>
      <c r="F299">
        <v>513810001</v>
      </c>
      <c r="G299" t="s">
        <v>119</v>
      </c>
      <c r="H299">
        <v>101</v>
      </c>
      <c r="I299" s="38">
        <v>1</v>
      </c>
      <c r="J299" t="s">
        <v>308</v>
      </c>
      <c r="K299">
        <v>3810</v>
      </c>
      <c r="L299" t="s">
        <v>338</v>
      </c>
      <c r="M299">
        <v>3000</v>
      </c>
      <c r="N299" t="s">
        <v>118</v>
      </c>
      <c r="O299">
        <v>5</v>
      </c>
      <c r="P299" t="s">
        <v>467</v>
      </c>
      <c r="Q299">
        <v>152</v>
      </c>
      <c r="R299" t="s">
        <v>468</v>
      </c>
      <c r="S299">
        <v>121</v>
      </c>
      <c r="T299" t="s">
        <v>312</v>
      </c>
      <c r="U299">
        <v>1</v>
      </c>
      <c r="V299" t="s">
        <v>313</v>
      </c>
      <c r="W299" s="4">
        <v>0</v>
      </c>
      <c r="X299" s="4">
        <v>0</v>
      </c>
      <c r="Y299" s="4">
        <v>1154.2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7">
        <f t="shared" si="8"/>
        <v>1154.2</v>
      </c>
      <c r="AK299" s="4">
        <f t="shared" si="9"/>
        <v>0</v>
      </c>
    </row>
    <row r="300" spans="1:37">
      <c r="A300">
        <v>932</v>
      </c>
      <c r="B300" t="s">
        <v>477</v>
      </c>
      <c r="C300">
        <v>113</v>
      </c>
      <c r="D300" t="s">
        <v>478</v>
      </c>
      <c r="E300">
        <v>33</v>
      </c>
      <c r="F300">
        <v>124130001</v>
      </c>
      <c r="G300" t="s">
        <v>366</v>
      </c>
      <c r="H300">
        <v>101</v>
      </c>
      <c r="I300" s="38">
        <v>1</v>
      </c>
      <c r="J300" t="s">
        <v>308</v>
      </c>
      <c r="K300">
        <v>5150</v>
      </c>
      <c r="L300" t="s">
        <v>367</v>
      </c>
      <c r="M300">
        <v>5000</v>
      </c>
      <c r="N300" t="s">
        <v>280</v>
      </c>
      <c r="O300">
        <v>5</v>
      </c>
      <c r="P300" t="s">
        <v>467</v>
      </c>
      <c r="Q300">
        <v>152</v>
      </c>
      <c r="R300" t="s">
        <v>468</v>
      </c>
      <c r="S300">
        <v>121</v>
      </c>
      <c r="T300" t="s">
        <v>312</v>
      </c>
      <c r="U300">
        <v>1</v>
      </c>
      <c r="V300" t="s">
        <v>313</v>
      </c>
      <c r="W300" s="4">
        <v>21399.99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7">
        <f t="shared" si="8"/>
        <v>21399.99</v>
      </c>
      <c r="AK300" s="4">
        <f t="shared" si="9"/>
        <v>0</v>
      </c>
    </row>
    <row r="301" spans="1:37">
      <c r="A301">
        <v>932</v>
      </c>
      <c r="B301" t="s">
        <v>477</v>
      </c>
      <c r="C301">
        <v>113</v>
      </c>
      <c r="D301" t="s">
        <v>478</v>
      </c>
      <c r="E301">
        <v>37</v>
      </c>
      <c r="F301">
        <v>124190001</v>
      </c>
      <c r="G301" t="s">
        <v>368</v>
      </c>
      <c r="H301">
        <v>101</v>
      </c>
      <c r="I301" s="38">
        <v>1</v>
      </c>
      <c r="J301" t="s">
        <v>308</v>
      </c>
      <c r="K301">
        <v>5190</v>
      </c>
      <c r="L301" t="s">
        <v>369</v>
      </c>
      <c r="M301">
        <v>5000</v>
      </c>
      <c r="N301" t="s">
        <v>280</v>
      </c>
      <c r="O301">
        <v>5</v>
      </c>
      <c r="P301" t="s">
        <v>467</v>
      </c>
      <c r="Q301">
        <v>152</v>
      </c>
      <c r="R301" t="s">
        <v>468</v>
      </c>
      <c r="S301">
        <v>121</v>
      </c>
      <c r="T301" t="s">
        <v>312</v>
      </c>
      <c r="U301">
        <v>1</v>
      </c>
      <c r="V301" t="s">
        <v>313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5000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7">
        <f t="shared" si="8"/>
        <v>5000</v>
      </c>
      <c r="AK301" s="4">
        <f t="shared" si="9"/>
        <v>0</v>
      </c>
    </row>
    <row r="302" spans="1:37">
      <c r="A302">
        <v>933</v>
      </c>
      <c r="B302" t="s">
        <v>479</v>
      </c>
      <c r="C302">
        <v>114</v>
      </c>
      <c r="D302" t="s">
        <v>480</v>
      </c>
      <c r="E302">
        <v>192</v>
      </c>
      <c r="F302">
        <v>511130001</v>
      </c>
      <c r="G302" t="s">
        <v>111</v>
      </c>
      <c r="H302">
        <v>101</v>
      </c>
      <c r="I302" s="38">
        <v>1</v>
      </c>
      <c r="J302" t="s">
        <v>308</v>
      </c>
      <c r="K302">
        <v>1130</v>
      </c>
      <c r="L302" t="s">
        <v>309</v>
      </c>
      <c r="M302">
        <v>1000</v>
      </c>
      <c r="N302" t="s">
        <v>106</v>
      </c>
      <c r="O302">
        <v>5</v>
      </c>
      <c r="P302" t="s">
        <v>467</v>
      </c>
      <c r="Q302">
        <v>152</v>
      </c>
      <c r="R302" t="s">
        <v>468</v>
      </c>
      <c r="S302">
        <v>121</v>
      </c>
      <c r="T302" t="s">
        <v>312</v>
      </c>
      <c r="U302">
        <v>1</v>
      </c>
      <c r="V302" t="s">
        <v>313</v>
      </c>
      <c r="W302" s="4">
        <v>6180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7">
        <f t="shared" si="8"/>
        <v>6180</v>
      </c>
      <c r="AK302" s="4">
        <f t="shared" si="9"/>
        <v>0</v>
      </c>
    </row>
    <row r="303" spans="1:37">
      <c r="A303">
        <v>933</v>
      </c>
      <c r="B303" t="s">
        <v>479</v>
      </c>
      <c r="C303">
        <v>114</v>
      </c>
      <c r="D303" t="s">
        <v>480</v>
      </c>
      <c r="E303">
        <v>200</v>
      </c>
      <c r="F303">
        <v>511340001</v>
      </c>
      <c r="G303" t="s">
        <v>123</v>
      </c>
      <c r="H303">
        <v>101</v>
      </c>
      <c r="I303" s="38">
        <v>1</v>
      </c>
      <c r="J303" t="s">
        <v>308</v>
      </c>
      <c r="K303">
        <v>1340</v>
      </c>
      <c r="L303" t="s">
        <v>316</v>
      </c>
      <c r="M303">
        <v>1000</v>
      </c>
      <c r="N303" t="s">
        <v>106</v>
      </c>
      <c r="O303">
        <v>5</v>
      </c>
      <c r="P303" t="s">
        <v>467</v>
      </c>
      <c r="Q303">
        <v>152</v>
      </c>
      <c r="R303" t="s">
        <v>468</v>
      </c>
      <c r="S303">
        <v>121</v>
      </c>
      <c r="T303" t="s">
        <v>312</v>
      </c>
      <c r="U303">
        <v>1</v>
      </c>
      <c r="V303" t="s">
        <v>313</v>
      </c>
      <c r="W303" s="4">
        <v>0</v>
      </c>
      <c r="X303" s="4">
        <v>0</v>
      </c>
      <c r="Y303" s="4">
        <v>0</v>
      </c>
      <c r="Z303" s="4">
        <v>2000</v>
      </c>
      <c r="AA303" s="4">
        <v>9496.31</v>
      </c>
      <c r="AB303" s="4">
        <v>11325</v>
      </c>
      <c r="AC303" s="4">
        <v>4000</v>
      </c>
      <c r="AD303" s="4">
        <v>4987</v>
      </c>
      <c r="AE303" s="4">
        <v>5721</v>
      </c>
      <c r="AF303" s="4">
        <v>3066</v>
      </c>
      <c r="AG303" s="4">
        <v>0</v>
      </c>
      <c r="AH303" s="4">
        <v>0</v>
      </c>
      <c r="AI303" s="7">
        <f t="shared" si="8"/>
        <v>40595.31</v>
      </c>
      <c r="AK303" s="4">
        <f t="shared" si="9"/>
        <v>0</v>
      </c>
    </row>
    <row r="304" spans="1:37">
      <c r="A304">
        <v>933</v>
      </c>
      <c r="B304" t="s">
        <v>479</v>
      </c>
      <c r="C304">
        <v>114</v>
      </c>
      <c r="D304" t="s">
        <v>480</v>
      </c>
      <c r="E304">
        <v>216</v>
      </c>
      <c r="F304">
        <v>511540008</v>
      </c>
      <c r="G304" t="s">
        <v>112</v>
      </c>
      <c r="H304">
        <v>101</v>
      </c>
      <c r="I304" s="38">
        <v>1</v>
      </c>
      <c r="J304" t="s">
        <v>308</v>
      </c>
      <c r="K304">
        <v>1540</v>
      </c>
      <c r="L304" t="s">
        <v>318</v>
      </c>
      <c r="M304">
        <v>1000</v>
      </c>
      <c r="N304" t="s">
        <v>106</v>
      </c>
      <c r="O304">
        <v>5</v>
      </c>
      <c r="P304" t="s">
        <v>467</v>
      </c>
      <c r="Q304">
        <v>152</v>
      </c>
      <c r="R304" t="s">
        <v>468</v>
      </c>
      <c r="S304">
        <v>121</v>
      </c>
      <c r="T304" t="s">
        <v>312</v>
      </c>
      <c r="U304">
        <v>1</v>
      </c>
      <c r="V304" t="s">
        <v>313</v>
      </c>
      <c r="W304" s="4">
        <v>1698.21</v>
      </c>
      <c r="X304" s="4">
        <v>50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7">
        <f t="shared" si="8"/>
        <v>1748.21</v>
      </c>
      <c r="AK304" s="4">
        <f t="shared" si="9"/>
        <v>0</v>
      </c>
    </row>
    <row r="305" spans="1:37">
      <c r="A305">
        <v>933</v>
      </c>
      <c r="B305" t="s">
        <v>479</v>
      </c>
      <c r="C305">
        <v>114</v>
      </c>
      <c r="D305" t="s">
        <v>480</v>
      </c>
      <c r="E305">
        <v>340</v>
      </c>
      <c r="F305">
        <v>513330001</v>
      </c>
      <c r="G305" t="s">
        <v>168</v>
      </c>
      <c r="H305">
        <v>101</v>
      </c>
      <c r="I305" s="38">
        <v>1</v>
      </c>
      <c r="J305" t="s">
        <v>308</v>
      </c>
      <c r="K305">
        <v>3330</v>
      </c>
      <c r="L305" t="s">
        <v>481</v>
      </c>
      <c r="M305">
        <v>3000</v>
      </c>
      <c r="N305" t="s">
        <v>118</v>
      </c>
      <c r="O305">
        <v>5</v>
      </c>
      <c r="P305" t="s">
        <v>467</v>
      </c>
      <c r="Q305">
        <v>152</v>
      </c>
      <c r="R305" t="s">
        <v>468</v>
      </c>
      <c r="S305">
        <v>121</v>
      </c>
      <c r="T305" t="s">
        <v>312</v>
      </c>
      <c r="U305">
        <v>1</v>
      </c>
      <c r="V305" t="s">
        <v>313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178348.61</v>
      </c>
      <c r="AF305" s="4">
        <v>0</v>
      </c>
      <c r="AG305" s="4">
        <v>0</v>
      </c>
      <c r="AH305" s="4">
        <v>0</v>
      </c>
      <c r="AI305" s="7">
        <f t="shared" si="8"/>
        <v>178348.61</v>
      </c>
      <c r="AK305" s="4">
        <f t="shared" si="9"/>
        <v>0</v>
      </c>
    </row>
    <row r="306" spans="1:37">
      <c r="A306">
        <v>933</v>
      </c>
      <c r="B306" t="s">
        <v>479</v>
      </c>
      <c r="C306">
        <v>114</v>
      </c>
      <c r="D306" t="s">
        <v>480</v>
      </c>
      <c r="E306">
        <v>351</v>
      </c>
      <c r="F306">
        <v>513410004</v>
      </c>
      <c r="G306" t="s">
        <v>169</v>
      </c>
      <c r="H306">
        <v>101</v>
      </c>
      <c r="I306" s="38">
        <v>1</v>
      </c>
      <c r="J306" t="s">
        <v>308</v>
      </c>
      <c r="K306">
        <v>3410</v>
      </c>
      <c r="L306" t="s">
        <v>390</v>
      </c>
      <c r="M306">
        <v>3000</v>
      </c>
      <c r="N306" t="s">
        <v>118</v>
      </c>
      <c r="O306">
        <v>5</v>
      </c>
      <c r="P306" t="s">
        <v>467</v>
      </c>
      <c r="Q306">
        <v>152</v>
      </c>
      <c r="R306" t="s">
        <v>468</v>
      </c>
      <c r="S306">
        <v>121</v>
      </c>
      <c r="T306" t="s">
        <v>312</v>
      </c>
      <c r="U306">
        <v>1</v>
      </c>
      <c r="V306" t="s">
        <v>313</v>
      </c>
      <c r="W306" s="4">
        <v>0</v>
      </c>
      <c r="X306" s="4">
        <v>0</v>
      </c>
      <c r="Y306" s="4">
        <v>0</v>
      </c>
      <c r="Z306" s="4">
        <v>99760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7">
        <f t="shared" si="8"/>
        <v>99760</v>
      </c>
      <c r="AK306" s="4">
        <f t="shared" si="9"/>
        <v>0</v>
      </c>
    </row>
    <row r="307" spans="1:37">
      <c r="A307">
        <v>933</v>
      </c>
      <c r="B307" t="s">
        <v>479</v>
      </c>
      <c r="C307">
        <v>114</v>
      </c>
      <c r="D307" t="s">
        <v>480</v>
      </c>
      <c r="E307">
        <v>57</v>
      </c>
      <c r="F307">
        <v>124670001</v>
      </c>
      <c r="G307" t="s">
        <v>351</v>
      </c>
      <c r="H307">
        <v>101</v>
      </c>
      <c r="I307" s="38">
        <v>1</v>
      </c>
      <c r="J307" t="s">
        <v>308</v>
      </c>
      <c r="K307">
        <v>5670</v>
      </c>
      <c r="L307" t="s">
        <v>352</v>
      </c>
      <c r="M307">
        <v>5000</v>
      </c>
      <c r="N307" t="s">
        <v>280</v>
      </c>
      <c r="O307">
        <v>5</v>
      </c>
      <c r="P307" t="s">
        <v>467</v>
      </c>
      <c r="Q307">
        <v>152</v>
      </c>
      <c r="R307" t="s">
        <v>468</v>
      </c>
      <c r="S307">
        <v>121</v>
      </c>
      <c r="T307" t="s">
        <v>312</v>
      </c>
      <c r="U307">
        <v>1</v>
      </c>
      <c r="V307" t="s">
        <v>313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-9382.5</v>
      </c>
      <c r="AE307" s="4">
        <v>0</v>
      </c>
      <c r="AF307" s="4">
        <v>0</v>
      </c>
      <c r="AG307" s="4">
        <v>0</v>
      </c>
      <c r="AH307" s="4">
        <v>0</v>
      </c>
      <c r="AI307" s="7">
        <f t="shared" si="8"/>
        <v>-9382.5</v>
      </c>
      <c r="AK307" s="4">
        <f t="shared" si="9"/>
        <v>0</v>
      </c>
    </row>
    <row r="308" spans="1:37">
      <c r="A308">
        <v>933</v>
      </c>
      <c r="B308" t="s">
        <v>479</v>
      </c>
      <c r="C308">
        <v>114</v>
      </c>
      <c r="D308" t="s">
        <v>480</v>
      </c>
      <c r="E308">
        <v>60</v>
      </c>
      <c r="F308">
        <v>125410001</v>
      </c>
      <c r="G308" t="s">
        <v>482</v>
      </c>
      <c r="H308">
        <v>101</v>
      </c>
      <c r="I308" s="38">
        <v>1</v>
      </c>
      <c r="J308" t="s">
        <v>308</v>
      </c>
      <c r="K308">
        <v>5970</v>
      </c>
      <c r="L308" t="s">
        <v>483</v>
      </c>
      <c r="M308">
        <v>5000</v>
      </c>
      <c r="N308" t="s">
        <v>280</v>
      </c>
      <c r="O308">
        <v>5</v>
      </c>
      <c r="P308" t="s">
        <v>467</v>
      </c>
      <c r="Q308">
        <v>152</v>
      </c>
      <c r="R308" t="s">
        <v>468</v>
      </c>
      <c r="S308">
        <v>121</v>
      </c>
      <c r="T308" t="s">
        <v>312</v>
      </c>
      <c r="U308">
        <v>1</v>
      </c>
      <c r="V308" t="s">
        <v>313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186860.68</v>
      </c>
      <c r="AD308" s="4">
        <v>0</v>
      </c>
      <c r="AE308" s="4">
        <v>0</v>
      </c>
      <c r="AF308" s="4">
        <v>535.92999999999995</v>
      </c>
      <c r="AG308" s="4">
        <v>0</v>
      </c>
      <c r="AH308" s="4">
        <v>0</v>
      </c>
      <c r="AI308" s="7">
        <f t="shared" si="8"/>
        <v>187396.61</v>
      </c>
      <c r="AK308" s="4">
        <f t="shared" si="9"/>
        <v>0</v>
      </c>
    </row>
    <row r="309" spans="1:37">
      <c r="A309">
        <v>941</v>
      </c>
      <c r="B309" t="s">
        <v>484</v>
      </c>
      <c r="C309">
        <v>116</v>
      </c>
      <c r="D309" t="s">
        <v>485</v>
      </c>
      <c r="E309">
        <v>192</v>
      </c>
      <c r="F309">
        <v>511130001</v>
      </c>
      <c r="G309" t="s">
        <v>111</v>
      </c>
      <c r="H309">
        <v>101</v>
      </c>
      <c r="I309" s="38">
        <v>1</v>
      </c>
      <c r="J309" t="s">
        <v>308</v>
      </c>
      <c r="K309">
        <v>1130</v>
      </c>
      <c r="L309" t="s">
        <v>309</v>
      </c>
      <c r="M309">
        <v>1000</v>
      </c>
      <c r="N309" t="s">
        <v>106</v>
      </c>
      <c r="O309">
        <v>8</v>
      </c>
      <c r="P309" t="s">
        <v>486</v>
      </c>
      <c r="Q309">
        <v>131</v>
      </c>
      <c r="R309" t="s">
        <v>449</v>
      </c>
      <c r="S309">
        <v>121</v>
      </c>
      <c r="T309" t="s">
        <v>312</v>
      </c>
      <c r="U309">
        <v>1</v>
      </c>
      <c r="V309" t="s">
        <v>313</v>
      </c>
      <c r="W309" s="4">
        <v>31329.599999999999</v>
      </c>
      <c r="X309" s="4">
        <v>31329.599999999999</v>
      </c>
      <c r="Y309" s="4">
        <v>31329.599999999999</v>
      </c>
      <c r="Z309" s="4">
        <v>31329.599999999999</v>
      </c>
      <c r="AA309" s="4">
        <v>11329.8</v>
      </c>
      <c r="AB309" s="4">
        <v>11329.8</v>
      </c>
      <c r="AC309" s="4">
        <v>25996.32</v>
      </c>
      <c r="AD309" s="4">
        <v>31329.599999999999</v>
      </c>
      <c r="AE309" s="4">
        <v>31329.599999999999</v>
      </c>
      <c r="AF309" s="4">
        <v>30951.94</v>
      </c>
      <c r="AG309" s="4">
        <v>31329.599999999999</v>
      </c>
      <c r="AH309" s="4">
        <v>50752.800000000003</v>
      </c>
      <c r="AI309" s="7">
        <f t="shared" si="8"/>
        <v>349667.85999999993</v>
      </c>
      <c r="AK309" s="4">
        <f t="shared" si="9"/>
        <v>0</v>
      </c>
    </row>
    <row r="310" spans="1:37">
      <c r="A310">
        <v>941</v>
      </c>
      <c r="B310" t="s">
        <v>484</v>
      </c>
      <c r="C310">
        <v>116</v>
      </c>
      <c r="D310" t="s">
        <v>485</v>
      </c>
      <c r="E310">
        <v>196</v>
      </c>
      <c r="F310">
        <v>511320001</v>
      </c>
      <c r="G310" t="s">
        <v>108</v>
      </c>
      <c r="H310">
        <v>101</v>
      </c>
      <c r="I310" s="38">
        <v>1</v>
      </c>
      <c r="J310" t="s">
        <v>308</v>
      </c>
      <c r="K310">
        <v>1320</v>
      </c>
      <c r="L310" t="s">
        <v>315</v>
      </c>
      <c r="M310">
        <v>1000</v>
      </c>
      <c r="N310" t="s">
        <v>106</v>
      </c>
      <c r="O310">
        <v>8</v>
      </c>
      <c r="P310" t="s">
        <v>486</v>
      </c>
      <c r="Q310">
        <v>131</v>
      </c>
      <c r="R310" t="s">
        <v>449</v>
      </c>
      <c r="S310">
        <v>121</v>
      </c>
      <c r="T310" t="s">
        <v>312</v>
      </c>
      <c r="U310">
        <v>1</v>
      </c>
      <c r="V310" t="s">
        <v>313</v>
      </c>
      <c r="W310" s="4">
        <v>0</v>
      </c>
      <c r="X310" s="4">
        <v>0</v>
      </c>
      <c r="Y310" s="4">
        <v>10443.200000000001</v>
      </c>
      <c r="Z310" s="4">
        <v>0</v>
      </c>
      <c r="AA310" s="4">
        <v>0</v>
      </c>
      <c r="AB310" s="4">
        <v>3776.6</v>
      </c>
      <c r="AC310" s="4">
        <v>0</v>
      </c>
      <c r="AD310" s="4">
        <v>0</v>
      </c>
      <c r="AE310" s="4">
        <v>0</v>
      </c>
      <c r="AF310" s="4">
        <v>6666.6</v>
      </c>
      <c r="AG310" s="4">
        <v>0</v>
      </c>
      <c r="AH310" s="4">
        <v>4154.26</v>
      </c>
      <c r="AI310" s="7">
        <f t="shared" si="8"/>
        <v>25040.660000000003</v>
      </c>
      <c r="AK310" s="4">
        <f t="shared" si="9"/>
        <v>0</v>
      </c>
    </row>
    <row r="311" spans="1:37">
      <c r="A311">
        <v>941</v>
      </c>
      <c r="B311" t="s">
        <v>484</v>
      </c>
      <c r="C311">
        <v>116</v>
      </c>
      <c r="D311" t="s">
        <v>485</v>
      </c>
      <c r="E311">
        <v>198</v>
      </c>
      <c r="F311">
        <v>511320003</v>
      </c>
      <c r="G311" t="s">
        <v>109</v>
      </c>
      <c r="H311">
        <v>101</v>
      </c>
      <c r="I311" s="38">
        <v>1</v>
      </c>
      <c r="J311" t="s">
        <v>308</v>
      </c>
      <c r="K311">
        <v>1320</v>
      </c>
      <c r="L311" t="s">
        <v>315</v>
      </c>
      <c r="M311">
        <v>1000</v>
      </c>
      <c r="N311" t="s">
        <v>106</v>
      </c>
      <c r="O311">
        <v>8</v>
      </c>
      <c r="P311" t="s">
        <v>486</v>
      </c>
      <c r="Q311">
        <v>131</v>
      </c>
      <c r="R311" t="s">
        <v>449</v>
      </c>
      <c r="S311">
        <v>121</v>
      </c>
      <c r="T311" t="s">
        <v>312</v>
      </c>
      <c r="U311">
        <v>1</v>
      </c>
      <c r="V311" t="s">
        <v>313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16666.5</v>
      </c>
      <c r="AG311" s="4">
        <v>0</v>
      </c>
      <c r="AH311" s="4">
        <v>31622.07</v>
      </c>
      <c r="AI311" s="7">
        <f t="shared" si="8"/>
        <v>48288.57</v>
      </c>
      <c r="AK311" s="4">
        <f t="shared" si="9"/>
        <v>0</v>
      </c>
    </row>
    <row r="312" spans="1:37">
      <c r="A312">
        <v>941</v>
      </c>
      <c r="B312" t="s">
        <v>484</v>
      </c>
      <c r="C312">
        <v>116</v>
      </c>
      <c r="D312" t="s">
        <v>485</v>
      </c>
      <c r="E312">
        <v>200</v>
      </c>
      <c r="F312">
        <v>511340001</v>
      </c>
      <c r="G312" t="s">
        <v>123</v>
      </c>
      <c r="H312">
        <v>101</v>
      </c>
      <c r="I312" s="38">
        <v>1</v>
      </c>
      <c r="J312" t="s">
        <v>308</v>
      </c>
      <c r="K312">
        <v>1340</v>
      </c>
      <c r="L312" t="s">
        <v>316</v>
      </c>
      <c r="M312">
        <v>1000</v>
      </c>
      <c r="N312" t="s">
        <v>106</v>
      </c>
      <c r="O312">
        <v>8</v>
      </c>
      <c r="P312" t="s">
        <v>486</v>
      </c>
      <c r="Q312">
        <v>131</v>
      </c>
      <c r="R312" t="s">
        <v>449</v>
      </c>
      <c r="S312">
        <v>121</v>
      </c>
      <c r="T312" t="s">
        <v>312</v>
      </c>
      <c r="U312">
        <v>1</v>
      </c>
      <c r="V312" t="s">
        <v>313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3446.04</v>
      </c>
      <c r="AH312" s="4">
        <v>1416.22</v>
      </c>
      <c r="AI312" s="7">
        <f t="shared" si="8"/>
        <v>4862.26</v>
      </c>
      <c r="AK312" s="4">
        <f t="shared" si="9"/>
        <v>0</v>
      </c>
    </row>
    <row r="313" spans="1:37">
      <c r="A313">
        <v>941</v>
      </c>
      <c r="B313" t="s">
        <v>484</v>
      </c>
      <c r="C313">
        <v>116</v>
      </c>
      <c r="D313" t="s">
        <v>485</v>
      </c>
      <c r="E313">
        <v>210</v>
      </c>
      <c r="F313">
        <v>511540004</v>
      </c>
      <c r="G313" t="s">
        <v>124</v>
      </c>
      <c r="H313">
        <v>101</v>
      </c>
      <c r="I313" s="38">
        <v>1</v>
      </c>
      <c r="J313" t="s">
        <v>308</v>
      </c>
      <c r="K313">
        <v>1540</v>
      </c>
      <c r="L313" t="s">
        <v>318</v>
      </c>
      <c r="M313">
        <v>1000</v>
      </c>
      <c r="N313" t="s">
        <v>106</v>
      </c>
      <c r="O313">
        <v>8</v>
      </c>
      <c r="P313" t="s">
        <v>486</v>
      </c>
      <c r="Q313">
        <v>131</v>
      </c>
      <c r="R313" t="s">
        <v>449</v>
      </c>
      <c r="S313">
        <v>121</v>
      </c>
      <c r="T313" t="s">
        <v>312</v>
      </c>
      <c r="U313">
        <v>1</v>
      </c>
      <c r="V313" t="s">
        <v>313</v>
      </c>
      <c r="W313" s="4">
        <v>0</v>
      </c>
      <c r="X313" s="4">
        <v>0</v>
      </c>
      <c r="Y313" s="4">
        <v>1051</v>
      </c>
      <c r="Z313" s="4">
        <v>0</v>
      </c>
      <c r="AA313" s="4">
        <v>0</v>
      </c>
      <c r="AB313" s="4">
        <v>0</v>
      </c>
      <c r="AC313" s="4">
        <v>602.5</v>
      </c>
      <c r="AD313" s="4">
        <v>0</v>
      </c>
      <c r="AE313" s="4">
        <v>0</v>
      </c>
      <c r="AF313" s="4">
        <v>0</v>
      </c>
      <c r="AG313" s="4">
        <v>490.02</v>
      </c>
      <c r="AH313" s="4">
        <v>0</v>
      </c>
      <c r="AI313" s="7">
        <f t="shared" si="8"/>
        <v>2143.52</v>
      </c>
      <c r="AK313" s="4">
        <f t="shared" si="9"/>
        <v>0</v>
      </c>
    </row>
    <row r="314" spans="1:37">
      <c r="A314">
        <v>941</v>
      </c>
      <c r="B314" t="s">
        <v>484</v>
      </c>
      <c r="C314">
        <v>116</v>
      </c>
      <c r="D314" t="s">
        <v>485</v>
      </c>
      <c r="E314">
        <v>216</v>
      </c>
      <c r="F314">
        <v>511540008</v>
      </c>
      <c r="G314" t="s">
        <v>112</v>
      </c>
      <c r="H314">
        <v>101</v>
      </c>
      <c r="I314" s="38">
        <v>1</v>
      </c>
      <c r="J314" t="s">
        <v>308</v>
      </c>
      <c r="K314">
        <v>1540</v>
      </c>
      <c r="L314" t="s">
        <v>318</v>
      </c>
      <c r="M314">
        <v>1000</v>
      </c>
      <c r="N314" t="s">
        <v>106</v>
      </c>
      <c r="O314">
        <v>8</v>
      </c>
      <c r="P314" t="s">
        <v>486</v>
      </c>
      <c r="Q314">
        <v>131</v>
      </c>
      <c r="R314" t="s">
        <v>449</v>
      </c>
      <c r="S314">
        <v>121</v>
      </c>
      <c r="T314" t="s">
        <v>312</v>
      </c>
      <c r="U314">
        <v>1</v>
      </c>
      <c r="V314" t="s">
        <v>313</v>
      </c>
      <c r="W314" s="4">
        <v>3438.39</v>
      </c>
      <c r="X314" s="4">
        <v>3438.39</v>
      </c>
      <c r="Y314" s="4">
        <v>4361.97</v>
      </c>
      <c r="Z314" s="4">
        <v>3838.39</v>
      </c>
      <c r="AA314" s="4">
        <v>3838.4</v>
      </c>
      <c r="AB314" s="4">
        <v>4645.07</v>
      </c>
      <c r="AC314" s="4">
        <v>3838.39</v>
      </c>
      <c r="AD314" s="4">
        <v>37754.68</v>
      </c>
      <c r="AE314" s="4">
        <v>3751.88</v>
      </c>
      <c r="AF314" s="4">
        <v>3886.75</v>
      </c>
      <c r="AG314" s="4">
        <v>4574.47</v>
      </c>
      <c r="AH314" s="4">
        <v>10200.879999999999</v>
      </c>
      <c r="AI314" s="7">
        <f t="shared" si="8"/>
        <v>87567.66</v>
      </c>
      <c r="AK314" s="4">
        <f t="shared" si="9"/>
        <v>0</v>
      </c>
    </row>
    <row r="315" spans="1:37">
      <c r="A315">
        <v>941</v>
      </c>
      <c r="B315" t="s">
        <v>484</v>
      </c>
      <c r="C315">
        <v>116</v>
      </c>
      <c r="D315" t="s">
        <v>485</v>
      </c>
      <c r="E315">
        <v>221</v>
      </c>
      <c r="F315">
        <v>512110001</v>
      </c>
      <c r="G315" t="s">
        <v>114</v>
      </c>
      <c r="H315">
        <v>101</v>
      </c>
      <c r="I315" s="38">
        <v>1</v>
      </c>
      <c r="J315" t="s">
        <v>308</v>
      </c>
      <c r="K315">
        <v>2110</v>
      </c>
      <c r="L315" t="s">
        <v>319</v>
      </c>
      <c r="M315">
        <v>2000</v>
      </c>
      <c r="N315" t="s">
        <v>113</v>
      </c>
      <c r="O315">
        <v>8</v>
      </c>
      <c r="P315" t="s">
        <v>486</v>
      </c>
      <c r="Q315">
        <v>131</v>
      </c>
      <c r="R315" t="s">
        <v>449</v>
      </c>
      <c r="S315">
        <v>121</v>
      </c>
      <c r="T315" t="s">
        <v>312</v>
      </c>
      <c r="U315">
        <v>1</v>
      </c>
      <c r="V315" t="s">
        <v>313</v>
      </c>
      <c r="W315" s="4">
        <v>0</v>
      </c>
      <c r="X315" s="4">
        <v>576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6140</v>
      </c>
      <c r="AG315" s="4">
        <v>3465.42</v>
      </c>
      <c r="AH315" s="4">
        <v>120</v>
      </c>
      <c r="AI315" s="7">
        <f t="shared" si="8"/>
        <v>10301.42</v>
      </c>
      <c r="AK315" s="4">
        <f t="shared" si="9"/>
        <v>0</v>
      </c>
    </row>
    <row r="316" spans="1:37">
      <c r="A316">
        <v>941</v>
      </c>
      <c r="B316" t="s">
        <v>484</v>
      </c>
      <c r="C316">
        <v>116</v>
      </c>
      <c r="D316" t="s">
        <v>485</v>
      </c>
      <c r="E316">
        <v>230</v>
      </c>
      <c r="F316">
        <v>512160001</v>
      </c>
      <c r="G316" t="s">
        <v>170</v>
      </c>
      <c r="H316">
        <v>101</v>
      </c>
      <c r="I316" s="38">
        <v>1</v>
      </c>
      <c r="J316" t="s">
        <v>308</v>
      </c>
      <c r="K316">
        <v>2160</v>
      </c>
      <c r="L316" t="s">
        <v>322</v>
      </c>
      <c r="M316">
        <v>2000</v>
      </c>
      <c r="N316" t="s">
        <v>113</v>
      </c>
      <c r="O316">
        <v>8</v>
      </c>
      <c r="P316" t="s">
        <v>486</v>
      </c>
      <c r="Q316">
        <v>131</v>
      </c>
      <c r="R316" t="s">
        <v>449</v>
      </c>
      <c r="S316">
        <v>121</v>
      </c>
      <c r="T316" t="s">
        <v>312</v>
      </c>
      <c r="U316">
        <v>1</v>
      </c>
      <c r="V316" t="s">
        <v>313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2989.67</v>
      </c>
      <c r="AH316" s="4">
        <v>84.96</v>
      </c>
      <c r="AI316" s="7">
        <f t="shared" si="8"/>
        <v>3074.63</v>
      </c>
      <c r="AK316" s="4">
        <f t="shared" si="9"/>
        <v>0</v>
      </c>
    </row>
    <row r="317" spans="1:37">
      <c r="A317">
        <v>941</v>
      </c>
      <c r="B317" t="s">
        <v>484</v>
      </c>
      <c r="C317">
        <v>116</v>
      </c>
      <c r="D317" t="s">
        <v>485</v>
      </c>
      <c r="E317">
        <v>233</v>
      </c>
      <c r="F317">
        <v>512210001</v>
      </c>
      <c r="G317" t="s">
        <v>127</v>
      </c>
      <c r="H317">
        <v>101</v>
      </c>
      <c r="I317" s="38">
        <v>1</v>
      </c>
      <c r="J317" t="s">
        <v>308</v>
      </c>
      <c r="K317">
        <v>2210</v>
      </c>
      <c r="L317" t="s">
        <v>323</v>
      </c>
      <c r="M317">
        <v>2000</v>
      </c>
      <c r="N317" t="s">
        <v>113</v>
      </c>
      <c r="O317">
        <v>8</v>
      </c>
      <c r="P317" t="s">
        <v>486</v>
      </c>
      <c r="Q317">
        <v>131</v>
      </c>
      <c r="R317" t="s">
        <v>449</v>
      </c>
      <c r="S317">
        <v>121</v>
      </c>
      <c r="T317" t="s">
        <v>312</v>
      </c>
      <c r="U317">
        <v>1</v>
      </c>
      <c r="V317" t="s">
        <v>313</v>
      </c>
      <c r="W317" s="4">
        <v>0</v>
      </c>
      <c r="X317" s="4">
        <v>0</v>
      </c>
      <c r="Y317" s="4">
        <v>0</v>
      </c>
      <c r="Z317" s="4">
        <v>5876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322</v>
      </c>
      <c r="AH317" s="4">
        <v>325</v>
      </c>
      <c r="AI317" s="7">
        <f t="shared" si="8"/>
        <v>6523</v>
      </c>
      <c r="AK317" s="4">
        <f t="shared" si="9"/>
        <v>0</v>
      </c>
    </row>
    <row r="318" spans="1:37">
      <c r="A318">
        <v>941</v>
      </c>
      <c r="B318" t="s">
        <v>484</v>
      </c>
      <c r="C318">
        <v>116</v>
      </c>
      <c r="D318" t="s">
        <v>485</v>
      </c>
      <c r="E318">
        <v>236</v>
      </c>
      <c r="F318">
        <v>512210003</v>
      </c>
      <c r="G318" t="s">
        <v>128</v>
      </c>
      <c r="H318">
        <v>101</v>
      </c>
      <c r="I318" s="38">
        <v>1</v>
      </c>
      <c r="J318" t="s">
        <v>308</v>
      </c>
      <c r="K318">
        <v>2210</v>
      </c>
      <c r="L318" t="s">
        <v>323</v>
      </c>
      <c r="M318">
        <v>2000</v>
      </c>
      <c r="N318" t="s">
        <v>113</v>
      </c>
      <c r="O318">
        <v>8</v>
      </c>
      <c r="P318" t="s">
        <v>486</v>
      </c>
      <c r="Q318">
        <v>131</v>
      </c>
      <c r="R318" t="s">
        <v>449</v>
      </c>
      <c r="S318">
        <v>121</v>
      </c>
      <c r="T318" t="s">
        <v>312</v>
      </c>
      <c r="U318">
        <v>1</v>
      </c>
      <c r="V318" t="s">
        <v>313</v>
      </c>
      <c r="W318" s="4">
        <v>0</v>
      </c>
      <c r="X318" s="4">
        <v>993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5174.01</v>
      </c>
      <c r="AF318" s="4">
        <v>5068.9799999999996</v>
      </c>
      <c r="AG318" s="4">
        <v>3502.19</v>
      </c>
      <c r="AH318" s="4">
        <v>0</v>
      </c>
      <c r="AI318" s="7">
        <f t="shared" si="8"/>
        <v>14738.18</v>
      </c>
      <c r="AK318" s="4">
        <f t="shared" si="9"/>
        <v>0</v>
      </c>
    </row>
    <row r="319" spans="1:37">
      <c r="A319">
        <v>941</v>
      </c>
      <c r="B319" t="s">
        <v>484</v>
      </c>
      <c r="C319">
        <v>116</v>
      </c>
      <c r="D319" t="s">
        <v>485</v>
      </c>
      <c r="E319">
        <v>260</v>
      </c>
      <c r="F319">
        <v>512610001</v>
      </c>
      <c r="G319" t="s">
        <v>116</v>
      </c>
      <c r="H319">
        <v>101</v>
      </c>
      <c r="I319" s="38">
        <v>1</v>
      </c>
      <c r="J319" t="s">
        <v>308</v>
      </c>
      <c r="K319">
        <v>2610</v>
      </c>
      <c r="L319" t="s">
        <v>326</v>
      </c>
      <c r="M319">
        <v>2000</v>
      </c>
      <c r="N319" t="s">
        <v>113</v>
      </c>
      <c r="O319">
        <v>8</v>
      </c>
      <c r="P319" t="s">
        <v>486</v>
      </c>
      <c r="Q319">
        <v>131</v>
      </c>
      <c r="R319" t="s">
        <v>449</v>
      </c>
      <c r="S319">
        <v>121</v>
      </c>
      <c r="T319" t="s">
        <v>312</v>
      </c>
      <c r="U319">
        <v>1</v>
      </c>
      <c r="V319" t="s">
        <v>313</v>
      </c>
      <c r="W319" s="4">
        <v>3050.1</v>
      </c>
      <c r="X319" s="4">
        <v>6105.39</v>
      </c>
      <c r="Y319" s="4">
        <v>1954.9</v>
      </c>
      <c r="Z319" s="4">
        <v>5195.8999999999996</v>
      </c>
      <c r="AA319" s="4">
        <v>1982.1</v>
      </c>
      <c r="AB319" s="4">
        <v>0</v>
      </c>
      <c r="AC319" s="4">
        <v>2250.6</v>
      </c>
      <c r="AD319" s="4">
        <v>5327.5</v>
      </c>
      <c r="AE319" s="4">
        <v>3720.7</v>
      </c>
      <c r="AF319" s="4">
        <v>8748.5</v>
      </c>
      <c r="AG319" s="4">
        <v>900</v>
      </c>
      <c r="AH319" s="4">
        <v>4097.5</v>
      </c>
      <c r="AI319" s="7">
        <f t="shared" si="8"/>
        <v>43333.19</v>
      </c>
      <c r="AK319" s="4">
        <f t="shared" si="9"/>
        <v>0</v>
      </c>
    </row>
    <row r="320" spans="1:37">
      <c r="A320">
        <v>941</v>
      </c>
      <c r="B320" t="s">
        <v>484</v>
      </c>
      <c r="C320">
        <v>116</v>
      </c>
      <c r="D320" t="s">
        <v>485</v>
      </c>
      <c r="E320">
        <v>274</v>
      </c>
      <c r="F320">
        <v>512710001</v>
      </c>
      <c r="G320" t="s">
        <v>171</v>
      </c>
      <c r="H320">
        <v>101</v>
      </c>
      <c r="I320" s="38">
        <v>1</v>
      </c>
      <c r="J320" t="s">
        <v>308</v>
      </c>
      <c r="K320">
        <v>2710</v>
      </c>
      <c r="L320" t="s">
        <v>383</v>
      </c>
      <c r="M320">
        <v>2000</v>
      </c>
      <c r="N320" t="s">
        <v>113</v>
      </c>
      <c r="O320">
        <v>8</v>
      </c>
      <c r="P320" t="s">
        <v>486</v>
      </c>
      <c r="Q320">
        <v>131</v>
      </c>
      <c r="R320" t="s">
        <v>449</v>
      </c>
      <c r="S320">
        <v>121</v>
      </c>
      <c r="T320" t="s">
        <v>312</v>
      </c>
      <c r="U320">
        <v>1</v>
      </c>
      <c r="V320" t="s">
        <v>313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9480</v>
      </c>
      <c r="AG320" s="4">
        <v>0</v>
      </c>
      <c r="AH320" s="4">
        <v>0</v>
      </c>
      <c r="AI320" s="7">
        <f t="shared" si="8"/>
        <v>9480</v>
      </c>
      <c r="AK320" s="4">
        <f t="shared" si="9"/>
        <v>0</v>
      </c>
    </row>
    <row r="321" spans="1:37">
      <c r="A321">
        <v>941</v>
      </c>
      <c r="B321" t="s">
        <v>484</v>
      </c>
      <c r="C321">
        <v>116</v>
      </c>
      <c r="D321" t="s">
        <v>485</v>
      </c>
      <c r="E321">
        <v>290</v>
      </c>
      <c r="F321">
        <v>512930001</v>
      </c>
      <c r="G321" t="s">
        <v>157</v>
      </c>
      <c r="H321">
        <v>101</v>
      </c>
      <c r="I321" s="38">
        <v>1</v>
      </c>
      <c r="J321" t="s">
        <v>308</v>
      </c>
      <c r="K321">
        <v>2930</v>
      </c>
      <c r="L321" t="s">
        <v>359</v>
      </c>
      <c r="M321">
        <v>2000</v>
      </c>
      <c r="N321" t="s">
        <v>113</v>
      </c>
      <c r="O321">
        <v>8</v>
      </c>
      <c r="P321" t="s">
        <v>486</v>
      </c>
      <c r="Q321">
        <v>131</v>
      </c>
      <c r="R321" t="s">
        <v>449</v>
      </c>
      <c r="S321">
        <v>121</v>
      </c>
      <c r="T321" t="s">
        <v>312</v>
      </c>
      <c r="U321">
        <v>1</v>
      </c>
      <c r="V321" t="s">
        <v>313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3959</v>
      </c>
      <c r="AE321" s="4">
        <v>0</v>
      </c>
      <c r="AF321" s="4">
        <v>0</v>
      </c>
      <c r="AG321" s="4">
        <v>7850</v>
      </c>
      <c r="AH321" s="4">
        <v>0</v>
      </c>
      <c r="AI321" s="7">
        <f t="shared" si="8"/>
        <v>11809</v>
      </c>
      <c r="AK321" s="4">
        <f t="shared" si="9"/>
        <v>0</v>
      </c>
    </row>
    <row r="322" spans="1:37">
      <c r="A322">
        <v>941</v>
      </c>
      <c r="B322" t="s">
        <v>484</v>
      </c>
      <c r="C322">
        <v>116</v>
      </c>
      <c r="D322" t="s">
        <v>485</v>
      </c>
      <c r="E322">
        <v>292</v>
      </c>
      <c r="F322">
        <v>512940001</v>
      </c>
      <c r="G322" t="s">
        <v>129</v>
      </c>
      <c r="H322">
        <v>101</v>
      </c>
      <c r="I322" s="38">
        <v>1</v>
      </c>
      <c r="J322" t="s">
        <v>308</v>
      </c>
      <c r="K322">
        <v>2940</v>
      </c>
      <c r="L322" t="s">
        <v>328</v>
      </c>
      <c r="M322">
        <v>2000</v>
      </c>
      <c r="N322" t="s">
        <v>113</v>
      </c>
      <c r="O322">
        <v>8</v>
      </c>
      <c r="P322" t="s">
        <v>486</v>
      </c>
      <c r="Q322">
        <v>131</v>
      </c>
      <c r="R322" t="s">
        <v>449</v>
      </c>
      <c r="S322">
        <v>121</v>
      </c>
      <c r="T322" t="s">
        <v>312</v>
      </c>
      <c r="U322">
        <v>1</v>
      </c>
      <c r="V322" t="s">
        <v>313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8930</v>
      </c>
      <c r="AH322" s="4">
        <v>0</v>
      </c>
      <c r="AI322" s="7">
        <f t="shared" ref="AI322:AI385" si="10">SUM(W322:AH322)</f>
        <v>8930</v>
      </c>
      <c r="AK322" s="4">
        <f t="shared" si="9"/>
        <v>0</v>
      </c>
    </row>
    <row r="323" spans="1:37">
      <c r="A323">
        <v>941</v>
      </c>
      <c r="B323" t="s">
        <v>484</v>
      </c>
      <c r="C323">
        <v>116</v>
      </c>
      <c r="D323" t="s">
        <v>485</v>
      </c>
      <c r="E323">
        <v>300</v>
      </c>
      <c r="F323">
        <v>512960002</v>
      </c>
      <c r="G323" t="s">
        <v>172</v>
      </c>
      <c r="H323">
        <v>101</v>
      </c>
      <c r="I323" s="38">
        <v>1</v>
      </c>
      <c r="J323" t="s">
        <v>308</v>
      </c>
      <c r="K323">
        <v>2960</v>
      </c>
      <c r="L323" t="s">
        <v>329</v>
      </c>
      <c r="M323">
        <v>2000</v>
      </c>
      <c r="N323" t="s">
        <v>113</v>
      </c>
      <c r="O323">
        <v>8</v>
      </c>
      <c r="P323" t="s">
        <v>486</v>
      </c>
      <c r="Q323">
        <v>131</v>
      </c>
      <c r="R323" t="s">
        <v>449</v>
      </c>
      <c r="S323">
        <v>121</v>
      </c>
      <c r="T323" t="s">
        <v>312</v>
      </c>
      <c r="U323">
        <v>1</v>
      </c>
      <c r="V323" t="s">
        <v>313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8900</v>
      </c>
      <c r="AF323" s="4">
        <v>0</v>
      </c>
      <c r="AG323" s="4">
        <v>0</v>
      </c>
      <c r="AH323" s="4">
        <v>0</v>
      </c>
      <c r="AI323" s="7">
        <f t="shared" si="10"/>
        <v>8900</v>
      </c>
      <c r="AK323" s="4">
        <f t="shared" ref="AK323:AK386" si="11">IF(I323=2,AI323,0)</f>
        <v>0</v>
      </c>
    </row>
    <row r="324" spans="1:37">
      <c r="A324">
        <v>941</v>
      </c>
      <c r="B324" t="s">
        <v>484</v>
      </c>
      <c r="C324">
        <v>116</v>
      </c>
      <c r="D324" t="s">
        <v>485</v>
      </c>
      <c r="E324">
        <v>306</v>
      </c>
      <c r="F324">
        <v>512990001</v>
      </c>
      <c r="G324" t="s">
        <v>117</v>
      </c>
      <c r="H324">
        <v>101</v>
      </c>
      <c r="I324" s="38">
        <v>1</v>
      </c>
      <c r="J324" t="s">
        <v>308</v>
      </c>
      <c r="K324">
        <v>2990</v>
      </c>
      <c r="L324" t="s">
        <v>330</v>
      </c>
      <c r="M324">
        <v>2000</v>
      </c>
      <c r="N324" t="s">
        <v>113</v>
      </c>
      <c r="O324">
        <v>8</v>
      </c>
      <c r="P324" t="s">
        <v>486</v>
      </c>
      <c r="Q324">
        <v>131</v>
      </c>
      <c r="R324" t="s">
        <v>449</v>
      </c>
      <c r="S324">
        <v>121</v>
      </c>
      <c r="T324" t="s">
        <v>312</v>
      </c>
      <c r="U324">
        <v>1</v>
      </c>
      <c r="V324" t="s">
        <v>313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368</v>
      </c>
      <c r="AE324" s="4">
        <v>1029</v>
      </c>
      <c r="AF324" s="4">
        <v>0</v>
      </c>
      <c r="AG324" s="4">
        <v>923.99</v>
      </c>
      <c r="AH324" s="4">
        <v>1703.68</v>
      </c>
      <c r="AI324" s="7">
        <f t="shared" si="10"/>
        <v>4024.67</v>
      </c>
      <c r="AK324" s="4">
        <f t="shared" si="11"/>
        <v>0</v>
      </c>
    </row>
    <row r="325" spans="1:37">
      <c r="A325">
        <v>941</v>
      </c>
      <c r="B325" t="s">
        <v>484</v>
      </c>
      <c r="C325">
        <v>116</v>
      </c>
      <c r="D325" t="s">
        <v>485</v>
      </c>
      <c r="E325">
        <v>362</v>
      </c>
      <c r="F325">
        <v>513520001</v>
      </c>
      <c r="G325" t="s">
        <v>173</v>
      </c>
      <c r="H325">
        <v>101</v>
      </c>
      <c r="I325" s="38">
        <v>1</v>
      </c>
      <c r="J325" t="s">
        <v>308</v>
      </c>
      <c r="K325">
        <v>3520</v>
      </c>
      <c r="L325" t="s">
        <v>363</v>
      </c>
      <c r="M325">
        <v>3000</v>
      </c>
      <c r="N325" t="s">
        <v>118</v>
      </c>
      <c r="O325">
        <v>8</v>
      </c>
      <c r="P325" t="s">
        <v>486</v>
      </c>
      <c r="Q325">
        <v>131</v>
      </c>
      <c r="R325" t="s">
        <v>449</v>
      </c>
      <c r="S325">
        <v>121</v>
      </c>
      <c r="T325" t="s">
        <v>312</v>
      </c>
      <c r="U325">
        <v>1</v>
      </c>
      <c r="V325" t="s">
        <v>313</v>
      </c>
      <c r="W325" s="4">
        <v>0</v>
      </c>
      <c r="X325" s="4">
        <v>5684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626.4</v>
      </c>
      <c r="AE325" s="4">
        <v>0</v>
      </c>
      <c r="AF325" s="4">
        <v>0</v>
      </c>
      <c r="AG325" s="4">
        <v>0</v>
      </c>
      <c r="AH325" s="4">
        <v>0</v>
      </c>
      <c r="AI325" s="7">
        <f t="shared" si="10"/>
        <v>6310.4</v>
      </c>
      <c r="AK325" s="4">
        <f t="shared" si="11"/>
        <v>0</v>
      </c>
    </row>
    <row r="326" spans="1:37">
      <c r="A326">
        <v>941</v>
      </c>
      <c r="B326" t="s">
        <v>484</v>
      </c>
      <c r="C326">
        <v>116</v>
      </c>
      <c r="D326" t="s">
        <v>485</v>
      </c>
      <c r="E326">
        <v>372</v>
      </c>
      <c r="F326">
        <v>513550003</v>
      </c>
      <c r="G326" t="s">
        <v>174</v>
      </c>
      <c r="H326">
        <v>101</v>
      </c>
      <c r="I326" s="38">
        <v>1</v>
      </c>
      <c r="J326" t="s">
        <v>308</v>
      </c>
      <c r="K326">
        <v>3550</v>
      </c>
      <c r="L326" t="s">
        <v>335</v>
      </c>
      <c r="M326">
        <v>3000</v>
      </c>
      <c r="N326" t="s">
        <v>118</v>
      </c>
      <c r="O326">
        <v>8</v>
      </c>
      <c r="P326" t="s">
        <v>486</v>
      </c>
      <c r="Q326">
        <v>131</v>
      </c>
      <c r="R326" t="s">
        <v>449</v>
      </c>
      <c r="S326">
        <v>121</v>
      </c>
      <c r="T326" t="s">
        <v>312</v>
      </c>
      <c r="U326">
        <v>1</v>
      </c>
      <c r="V326" t="s">
        <v>313</v>
      </c>
      <c r="W326" s="4">
        <v>0</v>
      </c>
      <c r="X326" s="4">
        <v>0</v>
      </c>
      <c r="Y326" s="4">
        <v>0</v>
      </c>
      <c r="Z326" s="4">
        <v>0</v>
      </c>
      <c r="AA326" s="4">
        <v>260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7">
        <f t="shared" si="10"/>
        <v>260</v>
      </c>
      <c r="AK326" s="4">
        <f t="shared" si="11"/>
        <v>0</v>
      </c>
    </row>
    <row r="327" spans="1:37">
      <c r="A327">
        <v>941</v>
      </c>
      <c r="B327" t="s">
        <v>484</v>
      </c>
      <c r="C327">
        <v>116</v>
      </c>
      <c r="D327" t="s">
        <v>485</v>
      </c>
      <c r="E327">
        <v>384</v>
      </c>
      <c r="F327">
        <v>513710001</v>
      </c>
      <c r="G327" t="s">
        <v>277</v>
      </c>
      <c r="H327">
        <v>101</v>
      </c>
      <c r="I327" s="38">
        <v>1</v>
      </c>
      <c r="J327" t="s">
        <v>308</v>
      </c>
      <c r="K327">
        <v>3710</v>
      </c>
      <c r="L327" t="s">
        <v>394</v>
      </c>
      <c r="M327">
        <v>3000</v>
      </c>
      <c r="N327" t="s">
        <v>118</v>
      </c>
      <c r="O327">
        <v>8</v>
      </c>
      <c r="P327" t="s">
        <v>486</v>
      </c>
      <c r="Q327">
        <v>131</v>
      </c>
      <c r="R327" t="s">
        <v>449</v>
      </c>
      <c r="S327">
        <v>121</v>
      </c>
      <c r="T327" t="s">
        <v>312</v>
      </c>
      <c r="U327">
        <v>1</v>
      </c>
      <c r="V327" t="s">
        <v>313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4611.24</v>
      </c>
      <c r="AI327" s="7">
        <f t="shared" si="10"/>
        <v>4611.24</v>
      </c>
      <c r="AK327" s="4">
        <f t="shared" si="11"/>
        <v>0</v>
      </c>
    </row>
    <row r="328" spans="1:37">
      <c r="A328">
        <v>941</v>
      </c>
      <c r="B328" t="s">
        <v>484</v>
      </c>
      <c r="C328">
        <v>116</v>
      </c>
      <c r="D328" t="s">
        <v>485</v>
      </c>
      <c r="E328">
        <v>386</v>
      </c>
      <c r="F328">
        <v>513750001</v>
      </c>
      <c r="G328" t="s">
        <v>148</v>
      </c>
      <c r="H328">
        <v>101</v>
      </c>
      <c r="I328" s="38">
        <v>1</v>
      </c>
      <c r="J328" t="s">
        <v>308</v>
      </c>
      <c r="K328">
        <v>3750</v>
      </c>
      <c r="L328" t="s">
        <v>337</v>
      </c>
      <c r="M328">
        <v>3000</v>
      </c>
      <c r="N328" t="s">
        <v>118</v>
      </c>
      <c r="O328">
        <v>8</v>
      </c>
      <c r="P328" t="s">
        <v>486</v>
      </c>
      <c r="Q328">
        <v>131</v>
      </c>
      <c r="R328" t="s">
        <v>449</v>
      </c>
      <c r="S328">
        <v>121</v>
      </c>
      <c r="T328" t="s">
        <v>312</v>
      </c>
      <c r="U328">
        <v>1</v>
      </c>
      <c r="V328" t="s">
        <v>313</v>
      </c>
      <c r="W328" s="4">
        <v>219</v>
      </c>
      <c r="X328" s="4">
        <v>0</v>
      </c>
      <c r="Y328" s="4">
        <v>0</v>
      </c>
      <c r="Z328" s="4">
        <v>112.7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432</v>
      </c>
      <c r="AH328" s="4">
        <v>123</v>
      </c>
      <c r="AI328" s="7">
        <f t="shared" si="10"/>
        <v>886.7</v>
      </c>
      <c r="AK328" s="4">
        <f t="shared" si="11"/>
        <v>0</v>
      </c>
    </row>
    <row r="329" spans="1:37">
      <c r="A329">
        <v>941</v>
      </c>
      <c r="B329" t="s">
        <v>484</v>
      </c>
      <c r="C329">
        <v>116</v>
      </c>
      <c r="D329" t="s">
        <v>485</v>
      </c>
      <c r="E329">
        <v>389</v>
      </c>
      <c r="F329">
        <v>513810001</v>
      </c>
      <c r="G329" t="s">
        <v>119</v>
      </c>
      <c r="H329">
        <v>101</v>
      </c>
      <c r="I329" s="38">
        <v>1</v>
      </c>
      <c r="J329" t="s">
        <v>308</v>
      </c>
      <c r="K329">
        <v>3810</v>
      </c>
      <c r="L329" t="s">
        <v>338</v>
      </c>
      <c r="M329">
        <v>3000</v>
      </c>
      <c r="N329" t="s">
        <v>118</v>
      </c>
      <c r="O329">
        <v>8</v>
      </c>
      <c r="P329" t="s">
        <v>486</v>
      </c>
      <c r="Q329">
        <v>131</v>
      </c>
      <c r="R329" t="s">
        <v>449</v>
      </c>
      <c r="S329">
        <v>121</v>
      </c>
      <c r="T329" t="s">
        <v>312</v>
      </c>
      <c r="U329">
        <v>1</v>
      </c>
      <c r="V329" t="s">
        <v>313</v>
      </c>
      <c r="W329" s="4">
        <v>0</v>
      </c>
      <c r="X329" s="4">
        <v>965</v>
      </c>
      <c r="Y329" s="4">
        <v>0</v>
      </c>
      <c r="Z329" s="4">
        <v>0</v>
      </c>
      <c r="AA329" s="4">
        <v>1667</v>
      </c>
      <c r="AB329" s="4">
        <v>0</v>
      </c>
      <c r="AC329" s="4">
        <v>0</v>
      </c>
      <c r="AD329" s="4">
        <v>952</v>
      </c>
      <c r="AE329" s="4">
        <v>0</v>
      </c>
      <c r="AF329" s="4">
        <v>2737</v>
      </c>
      <c r="AG329" s="4">
        <v>7569.09</v>
      </c>
      <c r="AH329" s="4">
        <v>8277.8799999999992</v>
      </c>
      <c r="AI329" s="7">
        <f t="shared" si="10"/>
        <v>22167.97</v>
      </c>
      <c r="AK329" s="4">
        <f t="shared" si="11"/>
        <v>0</v>
      </c>
    </row>
    <row r="330" spans="1:37">
      <c r="A330">
        <v>941</v>
      </c>
      <c r="B330" t="s">
        <v>484</v>
      </c>
      <c r="C330">
        <v>116</v>
      </c>
      <c r="D330" t="s">
        <v>485</v>
      </c>
      <c r="E330">
        <v>393</v>
      </c>
      <c r="F330">
        <v>513810003</v>
      </c>
      <c r="G330" t="s">
        <v>136</v>
      </c>
      <c r="H330">
        <v>101</v>
      </c>
      <c r="I330" s="38">
        <v>1</v>
      </c>
      <c r="J330" t="s">
        <v>308</v>
      </c>
      <c r="K330">
        <v>3810</v>
      </c>
      <c r="L330" t="s">
        <v>338</v>
      </c>
      <c r="M330">
        <v>3000</v>
      </c>
      <c r="N330" t="s">
        <v>118</v>
      </c>
      <c r="O330">
        <v>8</v>
      </c>
      <c r="P330" t="s">
        <v>486</v>
      </c>
      <c r="Q330">
        <v>131</v>
      </c>
      <c r="R330" t="s">
        <v>449</v>
      </c>
      <c r="S330">
        <v>121</v>
      </c>
      <c r="T330" t="s">
        <v>312</v>
      </c>
      <c r="U330">
        <v>1</v>
      </c>
      <c r="V330" t="s">
        <v>313</v>
      </c>
      <c r="W330" s="4">
        <v>0</v>
      </c>
      <c r="X330" s="4">
        <v>1729.99</v>
      </c>
      <c r="Y330" s="4">
        <v>0</v>
      </c>
      <c r="Z330" s="4">
        <v>4012.04</v>
      </c>
      <c r="AA330" s="4">
        <v>129.99</v>
      </c>
      <c r="AB330" s="4">
        <v>0</v>
      </c>
      <c r="AC330" s="4">
        <v>0</v>
      </c>
      <c r="AD330" s="4">
        <v>3104.02</v>
      </c>
      <c r="AE330" s="4">
        <v>3026.48</v>
      </c>
      <c r="AF330" s="4">
        <v>1002.24</v>
      </c>
      <c r="AG330" s="4">
        <v>1392</v>
      </c>
      <c r="AH330" s="4">
        <v>6955.4</v>
      </c>
      <c r="AI330" s="7">
        <f t="shared" si="10"/>
        <v>21352.159999999996</v>
      </c>
      <c r="AK330" s="4">
        <f t="shared" si="11"/>
        <v>0</v>
      </c>
    </row>
    <row r="331" spans="1:37">
      <c r="A331">
        <v>941</v>
      </c>
      <c r="B331" t="s">
        <v>484</v>
      </c>
      <c r="C331">
        <v>116</v>
      </c>
      <c r="D331" t="s">
        <v>485</v>
      </c>
      <c r="E331">
        <v>439</v>
      </c>
      <c r="F331">
        <v>524110001</v>
      </c>
      <c r="G331" t="s">
        <v>175</v>
      </c>
      <c r="H331">
        <v>101</v>
      </c>
      <c r="I331" s="38">
        <v>1</v>
      </c>
      <c r="J331" t="s">
        <v>308</v>
      </c>
      <c r="K331">
        <v>4410</v>
      </c>
      <c r="L331" t="s">
        <v>341</v>
      </c>
      <c r="M331">
        <v>4000</v>
      </c>
      <c r="N331" t="s">
        <v>137</v>
      </c>
      <c r="O331">
        <v>8</v>
      </c>
      <c r="P331" t="s">
        <v>486</v>
      </c>
      <c r="Q331">
        <v>131</v>
      </c>
      <c r="R331" t="s">
        <v>449</v>
      </c>
      <c r="S331">
        <v>121</v>
      </c>
      <c r="T331" t="s">
        <v>312</v>
      </c>
      <c r="U331">
        <v>1</v>
      </c>
      <c r="V331" t="s">
        <v>313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5000</v>
      </c>
      <c r="AH331" s="4">
        <v>0</v>
      </c>
      <c r="AI331" s="7">
        <f t="shared" si="10"/>
        <v>5000</v>
      </c>
      <c r="AK331" s="4">
        <f t="shared" si="11"/>
        <v>0</v>
      </c>
    </row>
    <row r="332" spans="1:37">
      <c r="A332">
        <v>941</v>
      </c>
      <c r="B332" t="s">
        <v>484</v>
      </c>
      <c r="C332">
        <v>116</v>
      </c>
      <c r="D332" t="s">
        <v>485</v>
      </c>
      <c r="E332">
        <v>440</v>
      </c>
      <c r="F332">
        <v>524110002</v>
      </c>
      <c r="G332" t="s">
        <v>138</v>
      </c>
      <c r="H332">
        <v>101</v>
      </c>
      <c r="I332" s="38">
        <v>1</v>
      </c>
      <c r="J332" t="s">
        <v>308</v>
      </c>
      <c r="K332">
        <v>4410</v>
      </c>
      <c r="L332" t="s">
        <v>341</v>
      </c>
      <c r="M332">
        <v>4000</v>
      </c>
      <c r="N332" t="s">
        <v>137</v>
      </c>
      <c r="O332">
        <v>8</v>
      </c>
      <c r="P332" t="s">
        <v>486</v>
      </c>
      <c r="Q332">
        <v>131</v>
      </c>
      <c r="R332" t="s">
        <v>449</v>
      </c>
      <c r="S332">
        <v>121</v>
      </c>
      <c r="T332" t="s">
        <v>312</v>
      </c>
      <c r="U332">
        <v>1</v>
      </c>
      <c r="V332" t="s">
        <v>313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9000</v>
      </c>
      <c r="AE332" s="4">
        <v>7600</v>
      </c>
      <c r="AF332" s="4">
        <v>10960</v>
      </c>
      <c r="AG332" s="4">
        <v>0</v>
      </c>
      <c r="AH332" s="4">
        <v>0</v>
      </c>
      <c r="AI332" s="7">
        <f t="shared" si="10"/>
        <v>27560</v>
      </c>
      <c r="AK332" s="4">
        <f t="shared" si="11"/>
        <v>0</v>
      </c>
    </row>
    <row r="333" spans="1:37">
      <c r="A333">
        <v>941</v>
      </c>
      <c r="B333" t="s">
        <v>484</v>
      </c>
      <c r="C333">
        <v>116</v>
      </c>
      <c r="D333" t="s">
        <v>485</v>
      </c>
      <c r="E333">
        <v>441</v>
      </c>
      <c r="F333">
        <v>524110004</v>
      </c>
      <c r="G333" t="s">
        <v>176</v>
      </c>
      <c r="H333">
        <v>101</v>
      </c>
      <c r="I333" s="38">
        <v>1</v>
      </c>
      <c r="J333" t="s">
        <v>308</v>
      </c>
      <c r="K333">
        <v>4410</v>
      </c>
      <c r="L333" t="s">
        <v>341</v>
      </c>
      <c r="M333">
        <v>4000</v>
      </c>
      <c r="N333" t="s">
        <v>137</v>
      </c>
      <c r="O333">
        <v>8</v>
      </c>
      <c r="P333" t="s">
        <v>486</v>
      </c>
      <c r="Q333">
        <v>131</v>
      </c>
      <c r="R333" t="s">
        <v>449</v>
      </c>
      <c r="S333">
        <v>121</v>
      </c>
      <c r="T333" t="s">
        <v>312</v>
      </c>
      <c r="U333">
        <v>1</v>
      </c>
      <c r="V333" t="s">
        <v>313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4000</v>
      </c>
      <c r="AE333" s="4">
        <v>0</v>
      </c>
      <c r="AF333" s="4">
        <v>0</v>
      </c>
      <c r="AG333" s="4">
        <v>3000</v>
      </c>
      <c r="AH333" s="4">
        <v>0</v>
      </c>
      <c r="AI333" s="7">
        <f t="shared" si="10"/>
        <v>7000</v>
      </c>
      <c r="AK333" s="4">
        <f t="shared" si="11"/>
        <v>0</v>
      </c>
    </row>
    <row r="334" spans="1:37">
      <c r="A334">
        <v>941</v>
      </c>
      <c r="B334" t="s">
        <v>484</v>
      </c>
      <c r="C334">
        <v>116</v>
      </c>
      <c r="D334" t="s">
        <v>485</v>
      </c>
      <c r="E334">
        <v>443</v>
      </c>
      <c r="F334">
        <v>524110006</v>
      </c>
      <c r="G334" t="s">
        <v>140</v>
      </c>
      <c r="H334">
        <v>101</v>
      </c>
      <c r="I334" s="38">
        <v>1</v>
      </c>
      <c r="J334" t="s">
        <v>308</v>
      </c>
      <c r="K334">
        <v>4410</v>
      </c>
      <c r="L334" t="s">
        <v>341</v>
      </c>
      <c r="M334">
        <v>4000</v>
      </c>
      <c r="N334" t="s">
        <v>137</v>
      </c>
      <c r="O334">
        <v>8</v>
      </c>
      <c r="P334" t="s">
        <v>486</v>
      </c>
      <c r="Q334">
        <v>131</v>
      </c>
      <c r="R334" t="s">
        <v>449</v>
      </c>
      <c r="S334">
        <v>121</v>
      </c>
      <c r="T334" t="s">
        <v>312</v>
      </c>
      <c r="U334">
        <v>1</v>
      </c>
      <c r="V334" t="s">
        <v>313</v>
      </c>
      <c r="W334" s="4">
        <v>0</v>
      </c>
      <c r="X334" s="4">
        <v>1500</v>
      </c>
      <c r="Y334" s="4">
        <v>0</v>
      </c>
      <c r="Z334" s="4">
        <v>0</v>
      </c>
      <c r="AA334" s="4">
        <v>0</v>
      </c>
      <c r="AB334" s="4">
        <v>0</v>
      </c>
      <c r="AC334" s="4">
        <v>8700</v>
      </c>
      <c r="AD334" s="4">
        <v>8500</v>
      </c>
      <c r="AE334" s="4">
        <v>11000</v>
      </c>
      <c r="AF334" s="4">
        <v>1500</v>
      </c>
      <c r="AG334" s="4">
        <v>8477</v>
      </c>
      <c r="AH334" s="4">
        <v>0</v>
      </c>
      <c r="AI334" s="7">
        <f t="shared" si="10"/>
        <v>39677</v>
      </c>
      <c r="AK334" s="4">
        <f t="shared" si="11"/>
        <v>0</v>
      </c>
    </row>
    <row r="335" spans="1:37">
      <c r="A335">
        <v>941</v>
      </c>
      <c r="B335" t="s">
        <v>484</v>
      </c>
      <c r="C335">
        <v>116</v>
      </c>
      <c r="D335" t="s">
        <v>485</v>
      </c>
      <c r="E335">
        <v>445</v>
      </c>
      <c r="F335">
        <v>524110008</v>
      </c>
      <c r="G335" t="s">
        <v>141</v>
      </c>
      <c r="H335">
        <v>101</v>
      </c>
      <c r="I335" s="38">
        <v>1</v>
      </c>
      <c r="J335" t="s">
        <v>308</v>
      </c>
      <c r="K335">
        <v>4410</v>
      </c>
      <c r="L335" t="s">
        <v>341</v>
      </c>
      <c r="M335">
        <v>4000</v>
      </c>
      <c r="N335" t="s">
        <v>137</v>
      </c>
      <c r="O335">
        <v>8</v>
      </c>
      <c r="P335" t="s">
        <v>486</v>
      </c>
      <c r="Q335">
        <v>131</v>
      </c>
      <c r="R335" t="s">
        <v>449</v>
      </c>
      <c r="S335">
        <v>121</v>
      </c>
      <c r="T335" t="s">
        <v>312</v>
      </c>
      <c r="U335">
        <v>1</v>
      </c>
      <c r="V335" t="s">
        <v>313</v>
      </c>
      <c r="W335" s="4">
        <v>0</v>
      </c>
      <c r="X335" s="4">
        <v>1940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14686.08</v>
      </c>
      <c r="AI335" s="7">
        <f t="shared" si="10"/>
        <v>16626.080000000002</v>
      </c>
      <c r="AK335" s="4">
        <f t="shared" si="11"/>
        <v>0</v>
      </c>
    </row>
    <row r="336" spans="1:37">
      <c r="A336">
        <v>941</v>
      </c>
      <c r="B336" t="s">
        <v>484</v>
      </c>
      <c r="C336">
        <v>116</v>
      </c>
      <c r="D336" t="s">
        <v>485</v>
      </c>
      <c r="E336">
        <v>33</v>
      </c>
      <c r="F336">
        <v>124130001</v>
      </c>
      <c r="G336" t="s">
        <v>366</v>
      </c>
      <c r="H336">
        <v>101</v>
      </c>
      <c r="I336" s="38">
        <v>1</v>
      </c>
      <c r="J336" t="s">
        <v>308</v>
      </c>
      <c r="K336">
        <v>5150</v>
      </c>
      <c r="L336" t="s">
        <v>367</v>
      </c>
      <c r="M336">
        <v>5000</v>
      </c>
      <c r="N336" t="s">
        <v>280</v>
      </c>
      <c r="O336">
        <v>8</v>
      </c>
      <c r="P336" t="s">
        <v>486</v>
      </c>
      <c r="Q336">
        <v>131</v>
      </c>
      <c r="R336" t="s">
        <v>449</v>
      </c>
      <c r="S336">
        <v>121</v>
      </c>
      <c r="T336" t="s">
        <v>312</v>
      </c>
      <c r="U336">
        <v>1</v>
      </c>
      <c r="V336" t="s">
        <v>313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12000</v>
      </c>
      <c r="AI336" s="7">
        <f t="shared" si="10"/>
        <v>12000</v>
      </c>
      <c r="AK336" s="4">
        <f t="shared" si="11"/>
        <v>0</v>
      </c>
    </row>
    <row r="337" spans="1:37">
      <c r="A337">
        <v>942</v>
      </c>
      <c r="B337" t="s">
        <v>487</v>
      </c>
      <c r="C337">
        <v>117</v>
      </c>
      <c r="D337" t="s">
        <v>488</v>
      </c>
      <c r="E337">
        <v>192</v>
      </c>
      <c r="F337">
        <v>511130001</v>
      </c>
      <c r="G337" t="s">
        <v>111</v>
      </c>
      <c r="H337">
        <v>101</v>
      </c>
      <c r="I337" s="38">
        <v>1</v>
      </c>
      <c r="J337" t="s">
        <v>308</v>
      </c>
      <c r="K337">
        <v>1130</v>
      </c>
      <c r="L337" t="s">
        <v>309</v>
      </c>
      <c r="M337">
        <v>1000</v>
      </c>
      <c r="N337" t="s">
        <v>106</v>
      </c>
      <c r="O337">
        <v>8</v>
      </c>
      <c r="P337" t="s">
        <v>486</v>
      </c>
      <c r="Q337">
        <v>183</v>
      </c>
      <c r="R337" t="s">
        <v>489</v>
      </c>
      <c r="S337">
        <v>121</v>
      </c>
      <c r="T337" t="s">
        <v>312</v>
      </c>
      <c r="U337">
        <v>1</v>
      </c>
      <c r="V337" t="s">
        <v>313</v>
      </c>
      <c r="W337" s="4">
        <v>33043.199999999997</v>
      </c>
      <c r="X337" s="4">
        <v>33043.199999999997</v>
      </c>
      <c r="Y337" s="4">
        <v>20043</v>
      </c>
      <c r="Z337" s="4">
        <v>31168.5</v>
      </c>
      <c r="AA337" s="4">
        <v>31168.5</v>
      </c>
      <c r="AB337" s="4">
        <v>31168.5</v>
      </c>
      <c r="AC337" s="4">
        <v>31168.5</v>
      </c>
      <c r="AD337" s="4">
        <v>31168.5</v>
      </c>
      <c r="AE337" s="4">
        <v>25168.5</v>
      </c>
      <c r="AF337" s="4">
        <v>19168.5</v>
      </c>
      <c r="AG337" s="4">
        <v>45150</v>
      </c>
      <c r="AH337" s="4">
        <v>57300</v>
      </c>
      <c r="AI337" s="7">
        <f t="shared" si="10"/>
        <v>388758.9</v>
      </c>
      <c r="AK337" s="4">
        <f t="shared" si="11"/>
        <v>0</v>
      </c>
    </row>
    <row r="338" spans="1:37">
      <c r="A338">
        <v>942</v>
      </c>
      <c r="B338" t="s">
        <v>487</v>
      </c>
      <c r="C338">
        <v>117</v>
      </c>
      <c r="D338" t="s">
        <v>488</v>
      </c>
      <c r="E338">
        <v>195</v>
      </c>
      <c r="F338">
        <v>511220001</v>
      </c>
      <c r="G338" t="s">
        <v>122</v>
      </c>
      <c r="H338">
        <v>101</v>
      </c>
      <c r="I338" s="38">
        <v>1</v>
      </c>
      <c r="J338" t="s">
        <v>308</v>
      </c>
      <c r="K338">
        <v>1220</v>
      </c>
      <c r="L338" t="s">
        <v>314</v>
      </c>
      <c r="M338">
        <v>1000</v>
      </c>
      <c r="N338" t="s">
        <v>106</v>
      </c>
      <c r="O338">
        <v>8</v>
      </c>
      <c r="P338" t="s">
        <v>486</v>
      </c>
      <c r="Q338">
        <v>183</v>
      </c>
      <c r="R338" t="s">
        <v>489</v>
      </c>
      <c r="S338">
        <v>121</v>
      </c>
      <c r="T338" t="s">
        <v>312</v>
      </c>
      <c r="U338">
        <v>1</v>
      </c>
      <c r="V338" t="s">
        <v>313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1600</v>
      </c>
      <c r="AH338" s="4">
        <v>8000</v>
      </c>
      <c r="AI338" s="7">
        <f t="shared" si="10"/>
        <v>9600</v>
      </c>
      <c r="AK338" s="4">
        <f t="shared" si="11"/>
        <v>0</v>
      </c>
    </row>
    <row r="339" spans="1:37">
      <c r="A339">
        <v>942</v>
      </c>
      <c r="B339" t="s">
        <v>487</v>
      </c>
      <c r="C339">
        <v>117</v>
      </c>
      <c r="D339" t="s">
        <v>488</v>
      </c>
      <c r="E339">
        <v>196</v>
      </c>
      <c r="F339">
        <v>511320001</v>
      </c>
      <c r="G339" t="s">
        <v>108</v>
      </c>
      <c r="H339">
        <v>101</v>
      </c>
      <c r="I339" s="38">
        <v>1</v>
      </c>
      <c r="J339" t="s">
        <v>308</v>
      </c>
      <c r="K339">
        <v>1320</v>
      </c>
      <c r="L339" t="s">
        <v>315</v>
      </c>
      <c r="M339">
        <v>1000</v>
      </c>
      <c r="N339" t="s">
        <v>106</v>
      </c>
      <c r="O339">
        <v>8</v>
      </c>
      <c r="P339" t="s">
        <v>486</v>
      </c>
      <c r="Q339">
        <v>183</v>
      </c>
      <c r="R339" t="s">
        <v>489</v>
      </c>
      <c r="S339">
        <v>121</v>
      </c>
      <c r="T339" t="s">
        <v>312</v>
      </c>
      <c r="U339">
        <v>1</v>
      </c>
      <c r="V339" t="s">
        <v>313</v>
      </c>
      <c r="W339" s="4">
        <v>0</v>
      </c>
      <c r="X339" s="4">
        <v>0</v>
      </c>
      <c r="Y339" s="4">
        <v>6681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6389.5</v>
      </c>
      <c r="AG339" s="4">
        <v>0</v>
      </c>
      <c r="AH339" s="4">
        <v>0</v>
      </c>
      <c r="AI339" s="7">
        <f t="shared" si="10"/>
        <v>13070.5</v>
      </c>
      <c r="AK339" s="4">
        <f t="shared" si="11"/>
        <v>0</v>
      </c>
    </row>
    <row r="340" spans="1:37">
      <c r="A340">
        <v>942</v>
      </c>
      <c r="B340" t="s">
        <v>487</v>
      </c>
      <c r="C340">
        <v>117</v>
      </c>
      <c r="D340" t="s">
        <v>488</v>
      </c>
      <c r="E340">
        <v>198</v>
      </c>
      <c r="F340">
        <v>511320003</v>
      </c>
      <c r="G340" t="s">
        <v>109</v>
      </c>
      <c r="H340">
        <v>101</v>
      </c>
      <c r="I340" s="38">
        <v>1</v>
      </c>
      <c r="J340" t="s">
        <v>308</v>
      </c>
      <c r="K340">
        <v>1320</v>
      </c>
      <c r="L340" t="s">
        <v>315</v>
      </c>
      <c r="M340">
        <v>1000</v>
      </c>
      <c r="N340" t="s">
        <v>106</v>
      </c>
      <c r="O340">
        <v>8</v>
      </c>
      <c r="P340" t="s">
        <v>486</v>
      </c>
      <c r="Q340">
        <v>183</v>
      </c>
      <c r="R340" t="s">
        <v>489</v>
      </c>
      <c r="S340">
        <v>121</v>
      </c>
      <c r="T340" t="s">
        <v>312</v>
      </c>
      <c r="U340">
        <v>1</v>
      </c>
      <c r="V340" t="s">
        <v>313</v>
      </c>
      <c r="W340" s="4">
        <v>0</v>
      </c>
      <c r="X340" s="4">
        <v>0</v>
      </c>
      <c r="Y340" s="4">
        <v>0</v>
      </c>
      <c r="Z340" s="4">
        <v>2166.67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15973.75</v>
      </c>
      <c r="AG340" s="4">
        <v>0</v>
      </c>
      <c r="AH340" s="4">
        <v>18154.84</v>
      </c>
      <c r="AI340" s="7">
        <f t="shared" si="10"/>
        <v>36295.259999999995</v>
      </c>
      <c r="AK340" s="4">
        <f t="shared" si="11"/>
        <v>0</v>
      </c>
    </row>
    <row r="341" spans="1:37">
      <c r="A341">
        <v>942</v>
      </c>
      <c r="B341" t="s">
        <v>487</v>
      </c>
      <c r="C341">
        <v>117</v>
      </c>
      <c r="D341" t="s">
        <v>488</v>
      </c>
      <c r="E341">
        <v>200</v>
      </c>
      <c r="F341">
        <v>511340001</v>
      </c>
      <c r="G341" t="s">
        <v>123</v>
      </c>
      <c r="H341">
        <v>101</v>
      </c>
      <c r="I341" s="38">
        <v>1</v>
      </c>
      <c r="J341" t="s">
        <v>308</v>
      </c>
      <c r="K341">
        <v>1340</v>
      </c>
      <c r="L341" t="s">
        <v>316</v>
      </c>
      <c r="M341">
        <v>1000</v>
      </c>
      <c r="N341" t="s">
        <v>106</v>
      </c>
      <c r="O341">
        <v>8</v>
      </c>
      <c r="P341" t="s">
        <v>486</v>
      </c>
      <c r="Q341">
        <v>183</v>
      </c>
      <c r="R341" t="s">
        <v>489</v>
      </c>
      <c r="S341">
        <v>121</v>
      </c>
      <c r="T341" t="s">
        <v>312</v>
      </c>
      <c r="U341">
        <v>1</v>
      </c>
      <c r="V341" t="s">
        <v>313</v>
      </c>
      <c r="W341" s="4">
        <v>2000</v>
      </c>
      <c r="X341" s="4">
        <v>7000</v>
      </c>
      <c r="Y341" s="4">
        <v>4000</v>
      </c>
      <c r="Z341" s="4">
        <v>16000</v>
      </c>
      <c r="AA341" s="4">
        <v>12000</v>
      </c>
      <c r="AB341" s="4">
        <v>12000</v>
      </c>
      <c r="AC341" s="4">
        <v>12000</v>
      </c>
      <c r="AD341" s="4">
        <v>12000</v>
      </c>
      <c r="AE341" s="4">
        <v>3000</v>
      </c>
      <c r="AF341" s="4">
        <v>9000</v>
      </c>
      <c r="AG341" s="4">
        <v>5000</v>
      </c>
      <c r="AH341" s="4">
        <v>5000</v>
      </c>
      <c r="AI341" s="7">
        <f t="shared" si="10"/>
        <v>99000</v>
      </c>
      <c r="AK341" s="4">
        <f t="shared" si="11"/>
        <v>0</v>
      </c>
    </row>
    <row r="342" spans="1:37">
      <c r="A342">
        <v>942</v>
      </c>
      <c r="B342" t="s">
        <v>487</v>
      </c>
      <c r="C342">
        <v>117</v>
      </c>
      <c r="D342" t="s">
        <v>488</v>
      </c>
      <c r="E342">
        <v>204</v>
      </c>
      <c r="F342">
        <v>511520002</v>
      </c>
      <c r="G342" t="s">
        <v>154</v>
      </c>
      <c r="H342">
        <v>101</v>
      </c>
      <c r="I342" s="38">
        <v>1</v>
      </c>
      <c r="J342" t="s">
        <v>308</v>
      </c>
      <c r="K342">
        <v>1520</v>
      </c>
      <c r="L342" t="s">
        <v>317</v>
      </c>
      <c r="M342">
        <v>1000</v>
      </c>
      <c r="N342" t="s">
        <v>106</v>
      </c>
      <c r="O342">
        <v>8</v>
      </c>
      <c r="P342" t="s">
        <v>486</v>
      </c>
      <c r="Q342">
        <v>183</v>
      </c>
      <c r="R342" t="s">
        <v>489</v>
      </c>
      <c r="S342">
        <v>121</v>
      </c>
      <c r="T342" t="s">
        <v>312</v>
      </c>
      <c r="U342">
        <v>1</v>
      </c>
      <c r="V342" t="s">
        <v>313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45000</v>
      </c>
      <c r="AF342" s="4">
        <v>0</v>
      </c>
      <c r="AG342" s="4">
        <v>0</v>
      </c>
      <c r="AH342" s="4">
        <v>0</v>
      </c>
      <c r="AI342" s="7">
        <f t="shared" si="10"/>
        <v>45000</v>
      </c>
      <c r="AK342" s="4">
        <f t="shared" si="11"/>
        <v>0</v>
      </c>
    </row>
    <row r="343" spans="1:37">
      <c r="A343">
        <v>942</v>
      </c>
      <c r="B343" t="s">
        <v>487</v>
      </c>
      <c r="C343">
        <v>117</v>
      </c>
      <c r="D343" t="s">
        <v>488</v>
      </c>
      <c r="E343">
        <v>210</v>
      </c>
      <c r="F343">
        <v>511540004</v>
      </c>
      <c r="G343" t="s">
        <v>124</v>
      </c>
      <c r="H343">
        <v>101</v>
      </c>
      <c r="I343" s="38">
        <v>1</v>
      </c>
      <c r="J343" t="s">
        <v>308</v>
      </c>
      <c r="K343">
        <v>1540</v>
      </c>
      <c r="L343" t="s">
        <v>318</v>
      </c>
      <c r="M343">
        <v>1000</v>
      </c>
      <c r="N343" t="s">
        <v>106</v>
      </c>
      <c r="O343">
        <v>8</v>
      </c>
      <c r="P343" t="s">
        <v>486</v>
      </c>
      <c r="Q343">
        <v>183</v>
      </c>
      <c r="R343" t="s">
        <v>489</v>
      </c>
      <c r="S343">
        <v>121</v>
      </c>
      <c r="T343" t="s">
        <v>312</v>
      </c>
      <c r="U343">
        <v>1</v>
      </c>
      <c r="V343" t="s">
        <v>313</v>
      </c>
      <c r="W343" s="4">
        <v>216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7">
        <f t="shared" si="10"/>
        <v>216</v>
      </c>
      <c r="AK343" s="4">
        <f t="shared" si="11"/>
        <v>0</v>
      </c>
    </row>
    <row r="344" spans="1:37">
      <c r="A344">
        <v>942</v>
      </c>
      <c r="B344" t="s">
        <v>487</v>
      </c>
      <c r="C344">
        <v>117</v>
      </c>
      <c r="D344" t="s">
        <v>488</v>
      </c>
      <c r="E344">
        <v>216</v>
      </c>
      <c r="F344">
        <v>511540008</v>
      </c>
      <c r="G344" t="s">
        <v>112</v>
      </c>
      <c r="H344">
        <v>101</v>
      </c>
      <c r="I344" s="38">
        <v>1</v>
      </c>
      <c r="J344" t="s">
        <v>308</v>
      </c>
      <c r="K344">
        <v>1540</v>
      </c>
      <c r="L344" t="s">
        <v>318</v>
      </c>
      <c r="M344">
        <v>1000</v>
      </c>
      <c r="N344" t="s">
        <v>106</v>
      </c>
      <c r="O344">
        <v>8</v>
      </c>
      <c r="P344" t="s">
        <v>486</v>
      </c>
      <c r="Q344">
        <v>183</v>
      </c>
      <c r="R344" t="s">
        <v>489</v>
      </c>
      <c r="S344">
        <v>121</v>
      </c>
      <c r="T344" t="s">
        <v>312</v>
      </c>
      <c r="U344">
        <v>1</v>
      </c>
      <c r="V344" t="s">
        <v>313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1175.8699999999999</v>
      </c>
      <c r="AI344" s="7">
        <f t="shared" si="10"/>
        <v>1175.8699999999999</v>
      </c>
      <c r="AK344" s="4">
        <f t="shared" si="11"/>
        <v>0</v>
      </c>
    </row>
    <row r="345" spans="1:37">
      <c r="A345">
        <v>942</v>
      </c>
      <c r="B345" t="s">
        <v>487</v>
      </c>
      <c r="C345">
        <v>117</v>
      </c>
      <c r="D345" t="s">
        <v>488</v>
      </c>
      <c r="E345">
        <v>224</v>
      </c>
      <c r="F345">
        <v>512120001</v>
      </c>
      <c r="G345" t="s">
        <v>145</v>
      </c>
      <c r="H345">
        <v>101</v>
      </c>
      <c r="I345" s="38">
        <v>1</v>
      </c>
      <c r="J345" t="s">
        <v>308</v>
      </c>
      <c r="K345">
        <v>2120</v>
      </c>
      <c r="L345" t="s">
        <v>320</v>
      </c>
      <c r="M345">
        <v>2000</v>
      </c>
      <c r="N345" t="s">
        <v>113</v>
      </c>
      <c r="O345">
        <v>8</v>
      </c>
      <c r="P345" t="s">
        <v>486</v>
      </c>
      <c r="Q345">
        <v>183</v>
      </c>
      <c r="R345" t="s">
        <v>489</v>
      </c>
      <c r="S345">
        <v>121</v>
      </c>
      <c r="T345" t="s">
        <v>312</v>
      </c>
      <c r="U345">
        <v>1</v>
      </c>
      <c r="V345" t="s">
        <v>313</v>
      </c>
      <c r="W345" s="4">
        <v>0</v>
      </c>
      <c r="X345" s="4">
        <v>0</v>
      </c>
      <c r="Y345" s="4">
        <v>781.84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7">
        <f t="shared" si="10"/>
        <v>781.84</v>
      </c>
      <c r="AK345" s="4">
        <f t="shared" si="11"/>
        <v>0</v>
      </c>
    </row>
    <row r="346" spans="1:37">
      <c r="A346">
        <v>942</v>
      </c>
      <c r="B346" t="s">
        <v>487</v>
      </c>
      <c r="C346">
        <v>117</v>
      </c>
      <c r="D346" t="s">
        <v>488</v>
      </c>
      <c r="E346">
        <v>260</v>
      </c>
      <c r="F346">
        <v>512610001</v>
      </c>
      <c r="G346" t="s">
        <v>116</v>
      </c>
      <c r="H346">
        <v>101</v>
      </c>
      <c r="I346" s="38">
        <v>1</v>
      </c>
      <c r="J346" t="s">
        <v>308</v>
      </c>
      <c r="K346">
        <v>2610</v>
      </c>
      <c r="L346" t="s">
        <v>326</v>
      </c>
      <c r="M346">
        <v>2000</v>
      </c>
      <c r="N346" t="s">
        <v>113</v>
      </c>
      <c r="O346">
        <v>8</v>
      </c>
      <c r="P346" t="s">
        <v>486</v>
      </c>
      <c r="Q346">
        <v>183</v>
      </c>
      <c r="R346" t="s">
        <v>489</v>
      </c>
      <c r="S346">
        <v>121</v>
      </c>
      <c r="T346" t="s">
        <v>312</v>
      </c>
      <c r="U346">
        <v>1</v>
      </c>
      <c r="V346" t="s">
        <v>313</v>
      </c>
      <c r="W346" s="4">
        <v>3411.1</v>
      </c>
      <c r="X346" s="4">
        <v>3689.7</v>
      </c>
      <c r="Y346" s="4">
        <v>2136.9</v>
      </c>
      <c r="Z346" s="4">
        <v>3225</v>
      </c>
      <c r="AA346" s="4">
        <v>3255.9</v>
      </c>
      <c r="AB346" s="4">
        <v>546.6</v>
      </c>
      <c r="AC346" s="4">
        <v>558.9</v>
      </c>
      <c r="AD346" s="4">
        <v>568.5</v>
      </c>
      <c r="AE346" s="4">
        <v>1179.5999999999999</v>
      </c>
      <c r="AF346" s="4">
        <v>0</v>
      </c>
      <c r="AG346" s="4">
        <v>393</v>
      </c>
      <c r="AH346" s="4">
        <v>1937.5</v>
      </c>
      <c r="AI346" s="7">
        <f t="shared" si="10"/>
        <v>20902.699999999997</v>
      </c>
      <c r="AK346" s="4">
        <f t="shared" si="11"/>
        <v>0</v>
      </c>
    </row>
    <row r="347" spans="1:37">
      <c r="A347">
        <v>942</v>
      </c>
      <c r="B347" t="s">
        <v>487</v>
      </c>
      <c r="C347">
        <v>117</v>
      </c>
      <c r="D347" t="s">
        <v>488</v>
      </c>
      <c r="E347">
        <v>274</v>
      </c>
      <c r="F347">
        <v>512710001</v>
      </c>
      <c r="G347" t="s">
        <v>171</v>
      </c>
      <c r="H347">
        <v>101</v>
      </c>
      <c r="I347" s="38">
        <v>1</v>
      </c>
      <c r="J347" t="s">
        <v>308</v>
      </c>
      <c r="K347">
        <v>2710</v>
      </c>
      <c r="L347" t="s">
        <v>383</v>
      </c>
      <c r="M347">
        <v>2000</v>
      </c>
      <c r="N347" t="s">
        <v>113</v>
      </c>
      <c r="O347">
        <v>8</v>
      </c>
      <c r="P347" t="s">
        <v>486</v>
      </c>
      <c r="Q347">
        <v>183</v>
      </c>
      <c r="R347" t="s">
        <v>489</v>
      </c>
      <c r="S347">
        <v>121</v>
      </c>
      <c r="T347" t="s">
        <v>312</v>
      </c>
      <c r="U347">
        <v>1</v>
      </c>
      <c r="V347" t="s">
        <v>313</v>
      </c>
      <c r="W347" s="4">
        <v>0</v>
      </c>
      <c r="X347" s="4">
        <v>0</v>
      </c>
      <c r="Y347" s="4">
        <v>1660.03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7">
        <f t="shared" si="10"/>
        <v>1660.03</v>
      </c>
      <c r="AK347" s="4">
        <f t="shared" si="11"/>
        <v>0</v>
      </c>
    </row>
    <row r="348" spans="1:37">
      <c r="A348">
        <v>942</v>
      </c>
      <c r="B348" t="s">
        <v>487</v>
      </c>
      <c r="C348">
        <v>117</v>
      </c>
      <c r="D348" t="s">
        <v>488</v>
      </c>
      <c r="E348">
        <v>292</v>
      </c>
      <c r="F348">
        <v>512940001</v>
      </c>
      <c r="G348" t="s">
        <v>129</v>
      </c>
      <c r="H348">
        <v>101</v>
      </c>
      <c r="I348" s="38">
        <v>1</v>
      </c>
      <c r="J348" t="s">
        <v>308</v>
      </c>
      <c r="K348">
        <v>2940</v>
      </c>
      <c r="L348" t="s">
        <v>328</v>
      </c>
      <c r="M348">
        <v>2000</v>
      </c>
      <c r="N348" t="s">
        <v>113</v>
      </c>
      <c r="O348">
        <v>8</v>
      </c>
      <c r="P348" t="s">
        <v>486</v>
      </c>
      <c r="Q348">
        <v>183</v>
      </c>
      <c r="R348" t="s">
        <v>489</v>
      </c>
      <c r="S348">
        <v>121</v>
      </c>
      <c r="T348" t="s">
        <v>312</v>
      </c>
      <c r="U348">
        <v>1</v>
      </c>
      <c r="V348" t="s">
        <v>313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2229.36</v>
      </c>
      <c r="AC348" s="4">
        <v>0</v>
      </c>
      <c r="AD348" s="4">
        <v>0</v>
      </c>
      <c r="AE348" s="4">
        <v>0</v>
      </c>
      <c r="AF348" s="4">
        <v>0</v>
      </c>
      <c r="AG348" s="4">
        <v>16261.22</v>
      </c>
      <c r="AH348" s="4">
        <v>2080</v>
      </c>
      <c r="AI348" s="7">
        <f t="shared" si="10"/>
        <v>20570.579999999998</v>
      </c>
      <c r="AK348" s="4">
        <f t="shared" si="11"/>
        <v>0</v>
      </c>
    </row>
    <row r="349" spans="1:37">
      <c r="A349">
        <v>942</v>
      </c>
      <c r="B349" t="s">
        <v>487</v>
      </c>
      <c r="C349">
        <v>117</v>
      </c>
      <c r="D349" t="s">
        <v>488</v>
      </c>
      <c r="E349">
        <v>306</v>
      </c>
      <c r="F349">
        <v>512990001</v>
      </c>
      <c r="G349" t="s">
        <v>117</v>
      </c>
      <c r="H349">
        <v>101</v>
      </c>
      <c r="I349" s="38">
        <v>1</v>
      </c>
      <c r="J349" t="s">
        <v>308</v>
      </c>
      <c r="K349">
        <v>2990</v>
      </c>
      <c r="L349" t="s">
        <v>330</v>
      </c>
      <c r="M349">
        <v>2000</v>
      </c>
      <c r="N349" t="s">
        <v>113</v>
      </c>
      <c r="O349">
        <v>8</v>
      </c>
      <c r="P349" t="s">
        <v>486</v>
      </c>
      <c r="Q349">
        <v>183</v>
      </c>
      <c r="R349" t="s">
        <v>489</v>
      </c>
      <c r="S349">
        <v>121</v>
      </c>
      <c r="T349" t="s">
        <v>312</v>
      </c>
      <c r="U349">
        <v>1</v>
      </c>
      <c r="V349" t="s">
        <v>313</v>
      </c>
      <c r="W349" s="4">
        <v>0</v>
      </c>
      <c r="X349" s="4">
        <v>1995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3422.55</v>
      </c>
      <c r="AH349" s="4">
        <v>0</v>
      </c>
      <c r="AI349" s="7">
        <f t="shared" si="10"/>
        <v>5417.55</v>
      </c>
      <c r="AK349" s="4">
        <f t="shared" si="11"/>
        <v>0</v>
      </c>
    </row>
    <row r="350" spans="1:37">
      <c r="A350">
        <v>942</v>
      </c>
      <c r="B350" t="s">
        <v>487</v>
      </c>
      <c r="C350">
        <v>117</v>
      </c>
      <c r="D350" t="s">
        <v>488</v>
      </c>
      <c r="E350">
        <v>382</v>
      </c>
      <c r="F350">
        <v>513620001</v>
      </c>
      <c r="G350" t="s">
        <v>177</v>
      </c>
      <c r="H350">
        <v>101</v>
      </c>
      <c r="I350" s="38">
        <v>1</v>
      </c>
      <c r="J350" t="s">
        <v>308</v>
      </c>
      <c r="K350">
        <v>3620</v>
      </c>
      <c r="L350" t="s">
        <v>490</v>
      </c>
      <c r="M350">
        <v>3000</v>
      </c>
      <c r="N350" t="s">
        <v>118</v>
      </c>
      <c r="O350">
        <v>8</v>
      </c>
      <c r="P350" t="s">
        <v>486</v>
      </c>
      <c r="Q350">
        <v>183</v>
      </c>
      <c r="R350" t="s">
        <v>489</v>
      </c>
      <c r="S350">
        <v>121</v>
      </c>
      <c r="T350" t="s">
        <v>312</v>
      </c>
      <c r="U350">
        <v>1</v>
      </c>
      <c r="V350" t="s">
        <v>313</v>
      </c>
      <c r="W350" s="4">
        <v>70010</v>
      </c>
      <c r="X350" s="4">
        <v>74950</v>
      </c>
      <c r="Y350" s="4">
        <v>116315</v>
      </c>
      <c r="Z350" s="4">
        <v>95685</v>
      </c>
      <c r="AA350" s="4">
        <v>67250</v>
      </c>
      <c r="AB350" s="4">
        <v>90400</v>
      </c>
      <c r="AC350" s="4">
        <v>134640</v>
      </c>
      <c r="AD350" s="4">
        <v>60885</v>
      </c>
      <c r="AE350" s="4">
        <v>64550</v>
      </c>
      <c r="AF350" s="4">
        <v>133775</v>
      </c>
      <c r="AG350" s="4">
        <v>0</v>
      </c>
      <c r="AH350" s="4">
        <v>135000</v>
      </c>
      <c r="AI350" s="7">
        <f t="shared" si="10"/>
        <v>1043460</v>
      </c>
      <c r="AK350" s="4">
        <f t="shared" si="11"/>
        <v>0</v>
      </c>
    </row>
    <row r="351" spans="1:37">
      <c r="A351">
        <v>951</v>
      </c>
      <c r="B351" t="s">
        <v>491</v>
      </c>
      <c r="C351">
        <v>118</v>
      </c>
      <c r="D351" t="s">
        <v>178</v>
      </c>
      <c r="E351">
        <v>192</v>
      </c>
      <c r="F351">
        <v>511130001</v>
      </c>
      <c r="G351" t="s">
        <v>111</v>
      </c>
      <c r="H351">
        <v>101</v>
      </c>
      <c r="I351" s="38">
        <v>1</v>
      </c>
      <c r="J351" t="s">
        <v>308</v>
      </c>
      <c r="K351">
        <v>1130</v>
      </c>
      <c r="L351" t="s">
        <v>309</v>
      </c>
      <c r="M351">
        <v>1000</v>
      </c>
      <c r="N351" t="s">
        <v>106</v>
      </c>
      <c r="O351">
        <v>12</v>
      </c>
      <c r="P351" t="s">
        <v>401</v>
      </c>
      <c r="Q351">
        <v>221</v>
      </c>
      <c r="R351" t="s">
        <v>492</v>
      </c>
      <c r="S351">
        <v>128</v>
      </c>
      <c r="T351" t="s">
        <v>404</v>
      </c>
      <c r="U351">
        <v>1</v>
      </c>
      <c r="V351" t="s">
        <v>313</v>
      </c>
      <c r="W351" s="4">
        <v>199238.1</v>
      </c>
      <c r="X351" s="4">
        <v>195002.23999999999</v>
      </c>
      <c r="Y351" s="4">
        <v>204535.5</v>
      </c>
      <c r="Z351" s="4">
        <v>204245.5</v>
      </c>
      <c r="AA351" s="4">
        <v>204535.5</v>
      </c>
      <c r="AB351" s="4">
        <v>204535.5</v>
      </c>
      <c r="AC351" s="4">
        <v>204245.5</v>
      </c>
      <c r="AD351" s="4">
        <v>199365.45</v>
      </c>
      <c r="AE351" s="4">
        <v>188230.14</v>
      </c>
      <c r="AF351" s="4">
        <v>182963.32</v>
      </c>
      <c r="AG351" s="4">
        <v>149653.51</v>
      </c>
      <c r="AH351" s="4">
        <v>157894.64000000001</v>
      </c>
      <c r="AI351" s="7">
        <f t="shared" si="10"/>
        <v>2294444.9</v>
      </c>
      <c r="AK351" s="4">
        <f t="shared" si="11"/>
        <v>0</v>
      </c>
    </row>
    <row r="352" spans="1:37">
      <c r="A352">
        <v>951</v>
      </c>
      <c r="B352" t="s">
        <v>491</v>
      </c>
      <c r="C352">
        <v>118</v>
      </c>
      <c r="D352" t="s">
        <v>178</v>
      </c>
      <c r="E352">
        <v>195</v>
      </c>
      <c r="F352">
        <v>511220001</v>
      </c>
      <c r="G352" t="s">
        <v>122</v>
      </c>
      <c r="H352">
        <v>101</v>
      </c>
      <c r="I352" s="38">
        <v>1</v>
      </c>
      <c r="J352" t="s">
        <v>308</v>
      </c>
      <c r="K352">
        <v>1220</v>
      </c>
      <c r="L352" t="s">
        <v>314</v>
      </c>
      <c r="M352">
        <v>1000</v>
      </c>
      <c r="N352" t="s">
        <v>106</v>
      </c>
      <c r="O352">
        <v>12</v>
      </c>
      <c r="P352" t="s">
        <v>401</v>
      </c>
      <c r="Q352">
        <v>221</v>
      </c>
      <c r="R352" t="s">
        <v>492</v>
      </c>
      <c r="S352">
        <v>128</v>
      </c>
      <c r="T352" t="s">
        <v>404</v>
      </c>
      <c r="U352">
        <v>1</v>
      </c>
      <c r="V352" t="s">
        <v>313</v>
      </c>
      <c r="W352" s="4">
        <v>251497.28</v>
      </c>
      <c r="X352" s="4">
        <v>222812.92</v>
      </c>
      <c r="Y352" s="4">
        <v>411615.93</v>
      </c>
      <c r="Z352" s="4">
        <v>111424.3</v>
      </c>
      <c r="AA352" s="4">
        <v>270377.2</v>
      </c>
      <c r="AB352" s="4">
        <v>404630.8</v>
      </c>
      <c r="AC352" s="4">
        <v>314397.2</v>
      </c>
      <c r="AD352" s="4">
        <v>361722.24</v>
      </c>
      <c r="AE352" s="4">
        <v>273385.89</v>
      </c>
      <c r="AF352" s="4">
        <v>381388.06</v>
      </c>
      <c r="AG352" s="4">
        <v>256621.54</v>
      </c>
      <c r="AH352" s="4">
        <v>191703.22</v>
      </c>
      <c r="AI352" s="7">
        <f t="shared" si="10"/>
        <v>3451576.5800000005</v>
      </c>
      <c r="AK352" s="4">
        <f t="shared" si="11"/>
        <v>0</v>
      </c>
    </row>
    <row r="353" spans="1:37">
      <c r="A353">
        <v>951</v>
      </c>
      <c r="B353" t="s">
        <v>491</v>
      </c>
      <c r="C353">
        <v>118</v>
      </c>
      <c r="D353" t="s">
        <v>178</v>
      </c>
      <c r="E353">
        <v>196</v>
      </c>
      <c r="F353">
        <v>511320001</v>
      </c>
      <c r="G353" t="s">
        <v>108</v>
      </c>
      <c r="H353">
        <v>101</v>
      </c>
      <c r="I353" s="38">
        <v>1</v>
      </c>
      <c r="J353" t="s">
        <v>308</v>
      </c>
      <c r="K353">
        <v>1320</v>
      </c>
      <c r="L353" t="s">
        <v>315</v>
      </c>
      <c r="M353">
        <v>1000</v>
      </c>
      <c r="N353" t="s">
        <v>106</v>
      </c>
      <c r="O353">
        <v>12</v>
      </c>
      <c r="P353" t="s">
        <v>401</v>
      </c>
      <c r="Q353">
        <v>221</v>
      </c>
      <c r="R353" t="s">
        <v>492</v>
      </c>
      <c r="S353">
        <v>128</v>
      </c>
      <c r="T353" t="s">
        <v>404</v>
      </c>
      <c r="U353">
        <v>1</v>
      </c>
      <c r="V353" t="s">
        <v>313</v>
      </c>
      <c r="W353" s="4">
        <v>31091</v>
      </c>
      <c r="X353" s="4">
        <v>-61.8</v>
      </c>
      <c r="Y353" s="4">
        <v>51092.959999999999</v>
      </c>
      <c r="Z353" s="4">
        <v>0</v>
      </c>
      <c r="AA353" s="4">
        <v>12105.64</v>
      </c>
      <c r="AB353" s="4">
        <v>9364.0300000000007</v>
      </c>
      <c r="AC353" s="4">
        <v>20737.400000000001</v>
      </c>
      <c r="AD353" s="4">
        <v>26331.33</v>
      </c>
      <c r="AE353" s="4">
        <v>4992</v>
      </c>
      <c r="AF353" s="4">
        <v>26454.5</v>
      </c>
      <c r="AG353" s="4">
        <v>7920.58</v>
      </c>
      <c r="AH353" s="4">
        <v>23420.48</v>
      </c>
      <c r="AI353" s="7">
        <f t="shared" si="10"/>
        <v>213448.12</v>
      </c>
      <c r="AK353" s="4">
        <f t="shared" si="11"/>
        <v>0</v>
      </c>
    </row>
    <row r="354" spans="1:37">
      <c r="A354">
        <v>951</v>
      </c>
      <c r="B354" t="s">
        <v>491</v>
      </c>
      <c r="C354">
        <v>118</v>
      </c>
      <c r="D354" t="s">
        <v>178</v>
      </c>
      <c r="E354">
        <v>198</v>
      </c>
      <c r="F354">
        <v>511320003</v>
      </c>
      <c r="G354" t="s">
        <v>109</v>
      </c>
      <c r="H354">
        <v>101</v>
      </c>
      <c r="I354" s="38">
        <v>1</v>
      </c>
      <c r="J354" t="s">
        <v>308</v>
      </c>
      <c r="K354">
        <v>1320</v>
      </c>
      <c r="L354" t="s">
        <v>315</v>
      </c>
      <c r="M354">
        <v>1000</v>
      </c>
      <c r="N354" t="s">
        <v>106</v>
      </c>
      <c r="O354">
        <v>12</v>
      </c>
      <c r="P354" t="s">
        <v>401</v>
      </c>
      <c r="Q354">
        <v>221</v>
      </c>
      <c r="R354" t="s">
        <v>492</v>
      </c>
      <c r="S354">
        <v>128</v>
      </c>
      <c r="T354" t="s">
        <v>404</v>
      </c>
      <c r="U354">
        <v>1</v>
      </c>
      <c r="V354" t="s">
        <v>313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39666.75</v>
      </c>
      <c r="AG354" s="4">
        <v>0</v>
      </c>
      <c r="AH354" s="4">
        <v>440320.33</v>
      </c>
      <c r="AI354" s="7">
        <f t="shared" si="10"/>
        <v>479987.08</v>
      </c>
      <c r="AK354" s="4">
        <f t="shared" si="11"/>
        <v>0</v>
      </c>
    </row>
    <row r="355" spans="1:37">
      <c r="A355">
        <v>951</v>
      </c>
      <c r="B355" t="s">
        <v>491</v>
      </c>
      <c r="C355">
        <v>118</v>
      </c>
      <c r="D355" t="s">
        <v>178</v>
      </c>
      <c r="E355">
        <v>200</v>
      </c>
      <c r="F355">
        <v>511340001</v>
      </c>
      <c r="G355" t="s">
        <v>123</v>
      </c>
      <c r="H355">
        <v>101</v>
      </c>
      <c r="I355" s="38">
        <v>1</v>
      </c>
      <c r="J355" t="s">
        <v>308</v>
      </c>
      <c r="K355">
        <v>1340</v>
      </c>
      <c r="L355" t="s">
        <v>316</v>
      </c>
      <c r="M355">
        <v>1000</v>
      </c>
      <c r="N355" t="s">
        <v>106</v>
      </c>
      <c r="O355">
        <v>12</v>
      </c>
      <c r="P355" t="s">
        <v>401</v>
      </c>
      <c r="Q355">
        <v>221</v>
      </c>
      <c r="R355" t="s">
        <v>492</v>
      </c>
      <c r="S355">
        <v>128</v>
      </c>
      <c r="T355" t="s">
        <v>404</v>
      </c>
      <c r="U355">
        <v>1</v>
      </c>
      <c r="V355" t="s">
        <v>313</v>
      </c>
      <c r="W355" s="4">
        <v>43378.96</v>
      </c>
      <c r="X355" s="4">
        <v>38284.81</v>
      </c>
      <c r="Y355" s="4">
        <v>33692.15</v>
      </c>
      <c r="Z355" s="4">
        <v>42833.56</v>
      </c>
      <c r="AA355" s="4">
        <v>46602.7</v>
      </c>
      <c r="AB355" s="4">
        <v>49081.7</v>
      </c>
      <c r="AC355" s="4">
        <v>52294</v>
      </c>
      <c r="AD355" s="4">
        <v>60886</v>
      </c>
      <c r="AE355" s="4">
        <v>17587</v>
      </c>
      <c r="AF355" s="4">
        <v>6620.63</v>
      </c>
      <c r="AG355" s="4">
        <v>9456.19</v>
      </c>
      <c r="AH355" s="4">
        <v>2011.14</v>
      </c>
      <c r="AI355" s="7">
        <f t="shared" si="10"/>
        <v>402728.84</v>
      </c>
      <c r="AK355" s="4">
        <f t="shared" si="11"/>
        <v>0</v>
      </c>
    </row>
    <row r="356" spans="1:37">
      <c r="A356">
        <v>951</v>
      </c>
      <c r="B356" t="s">
        <v>491</v>
      </c>
      <c r="C356">
        <v>118</v>
      </c>
      <c r="D356" t="s">
        <v>178</v>
      </c>
      <c r="E356">
        <v>204</v>
      </c>
      <c r="F356">
        <v>511520002</v>
      </c>
      <c r="G356" t="s">
        <v>154</v>
      </c>
      <c r="H356">
        <v>101</v>
      </c>
      <c r="I356" s="38">
        <v>1</v>
      </c>
      <c r="J356" t="s">
        <v>308</v>
      </c>
      <c r="K356">
        <v>1520</v>
      </c>
      <c r="L356" t="s">
        <v>317</v>
      </c>
      <c r="M356">
        <v>1000</v>
      </c>
      <c r="N356" t="s">
        <v>106</v>
      </c>
      <c r="O356">
        <v>12</v>
      </c>
      <c r="P356" t="s">
        <v>401</v>
      </c>
      <c r="Q356">
        <v>221</v>
      </c>
      <c r="R356" t="s">
        <v>492</v>
      </c>
      <c r="S356">
        <v>128</v>
      </c>
      <c r="T356" t="s">
        <v>404</v>
      </c>
      <c r="U356">
        <v>1</v>
      </c>
      <c r="V356" t="s">
        <v>313</v>
      </c>
      <c r="W356" s="4">
        <v>0</v>
      </c>
      <c r="X356" s="4">
        <v>0</v>
      </c>
      <c r="Y356" s="4">
        <v>0</v>
      </c>
      <c r="Z356" s="4">
        <v>8000</v>
      </c>
      <c r="AA356" s="4">
        <v>0</v>
      </c>
      <c r="AB356" s="4">
        <v>0</v>
      </c>
      <c r="AC356" s="4">
        <v>0</v>
      </c>
      <c r="AD356" s="4">
        <v>0</v>
      </c>
      <c r="AE356" s="4">
        <v>15000</v>
      </c>
      <c r="AF356" s="4">
        <v>6177</v>
      </c>
      <c r="AG356" s="4">
        <v>0</v>
      </c>
      <c r="AH356" s="4">
        <v>7362.71</v>
      </c>
      <c r="AI356" s="7">
        <f t="shared" si="10"/>
        <v>36539.71</v>
      </c>
      <c r="AK356" s="4">
        <f t="shared" si="11"/>
        <v>0</v>
      </c>
    </row>
    <row r="357" spans="1:37">
      <c r="A357">
        <v>951</v>
      </c>
      <c r="B357" t="s">
        <v>491</v>
      </c>
      <c r="C357">
        <v>118</v>
      </c>
      <c r="D357" t="s">
        <v>178</v>
      </c>
      <c r="E357">
        <v>210</v>
      </c>
      <c r="F357">
        <v>511540004</v>
      </c>
      <c r="G357" t="s">
        <v>124</v>
      </c>
      <c r="H357">
        <v>101</v>
      </c>
      <c r="I357" s="38">
        <v>1</v>
      </c>
      <c r="J357" t="s">
        <v>308</v>
      </c>
      <c r="K357">
        <v>1540</v>
      </c>
      <c r="L357" t="s">
        <v>318</v>
      </c>
      <c r="M357">
        <v>1000</v>
      </c>
      <c r="N357" t="s">
        <v>106</v>
      </c>
      <c r="O357">
        <v>12</v>
      </c>
      <c r="P357" t="s">
        <v>401</v>
      </c>
      <c r="Q357">
        <v>221</v>
      </c>
      <c r="R357" t="s">
        <v>492</v>
      </c>
      <c r="S357">
        <v>128</v>
      </c>
      <c r="T357" t="s">
        <v>404</v>
      </c>
      <c r="U357">
        <v>1</v>
      </c>
      <c r="V357" t="s">
        <v>313</v>
      </c>
      <c r="W357" s="4">
        <v>0</v>
      </c>
      <c r="X357" s="4">
        <v>0</v>
      </c>
      <c r="Y357" s="4">
        <v>411.47</v>
      </c>
      <c r="Z357" s="4">
        <v>0</v>
      </c>
      <c r="AA357" s="4">
        <v>0</v>
      </c>
      <c r="AB357" s="4">
        <v>807</v>
      </c>
      <c r="AC357" s="4">
        <v>0</v>
      </c>
      <c r="AD357" s="4">
        <v>428</v>
      </c>
      <c r="AE357" s="4">
        <v>0</v>
      </c>
      <c r="AF357" s="4">
        <v>0</v>
      </c>
      <c r="AG357" s="4">
        <v>0</v>
      </c>
      <c r="AH357" s="4">
        <v>318.24</v>
      </c>
      <c r="AI357" s="7">
        <f t="shared" si="10"/>
        <v>1964.71</v>
      </c>
      <c r="AK357" s="4">
        <f t="shared" si="11"/>
        <v>0</v>
      </c>
    </row>
    <row r="358" spans="1:37">
      <c r="A358">
        <v>951</v>
      </c>
      <c r="B358" t="s">
        <v>491</v>
      </c>
      <c r="C358">
        <v>118</v>
      </c>
      <c r="D358" t="s">
        <v>178</v>
      </c>
      <c r="E358">
        <v>212</v>
      </c>
      <c r="F358">
        <v>511540005</v>
      </c>
      <c r="G358" t="s">
        <v>125</v>
      </c>
      <c r="H358">
        <v>101</v>
      </c>
      <c r="I358" s="38">
        <v>1</v>
      </c>
      <c r="J358" t="s">
        <v>308</v>
      </c>
      <c r="K358">
        <v>1540</v>
      </c>
      <c r="L358" t="s">
        <v>318</v>
      </c>
      <c r="M358">
        <v>1000</v>
      </c>
      <c r="N358" t="s">
        <v>106</v>
      </c>
      <c r="O358">
        <v>12</v>
      </c>
      <c r="P358" t="s">
        <v>401</v>
      </c>
      <c r="Q358">
        <v>221</v>
      </c>
      <c r="R358" t="s">
        <v>492</v>
      </c>
      <c r="S358">
        <v>128</v>
      </c>
      <c r="T358" t="s">
        <v>404</v>
      </c>
      <c r="U358">
        <v>1</v>
      </c>
      <c r="V358" t="s">
        <v>313</v>
      </c>
      <c r="W358" s="4">
        <v>0</v>
      </c>
      <c r="X358" s="4">
        <v>0</v>
      </c>
      <c r="Y358" s="4">
        <v>0</v>
      </c>
      <c r="Z358" s="4">
        <v>0</v>
      </c>
      <c r="AA358" s="4">
        <v>630</v>
      </c>
      <c r="AB358" s="4">
        <v>325</v>
      </c>
      <c r="AC358" s="4">
        <v>600</v>
      </c>
      <c r="AD358" s="4">
        <v>0</v>
      </c>
      <c r="AE358" s="4">
        <v>590</v>
      </c>
      <c r="AF358" s="4">
        <v>0</v>
      </c>
      <c r="AG358" s="4">
        <v>0</v>
      </c>
      <c r="AH358" s="4">
        <v>580</v>
      </c>
      <c r="AI358" s="7">
        <f t="shared" si="10"/>
        <v>2725</v>
      </c>
      <c r="AK358" s="4">
        <f t="shared" si="11"/>
        <v>0</v>
      </c>
    </row>
    <row r="359" spans="1:37">
      <c r="A359">
        <v>951</v>
      </c>
      <c r="B359" t="s">
        <v>491</v>
      </c>
      <c r="C359">
        <v>118</v>
      </c>
      <c r="D359" t="s">
        <v>178</v>
      </c>
      <c r="E359">
        <v>216</v>
      </c>
      <c r="F359">
        <v>511540008</v>
      </c>
      <c r="G359" t="s">
        <v>112</v>
      </c>
      <c r="H359">
        <v>101</v>
      </c>
      <c r="I359" s="38">
        <v>1</v>
      </c>
      <c r="J359" t="s">
        <v>308</v>
      </c>
      <c r="K359">
        <v>1540</v>
      </c>
      <c r="L359" t="s">
        <v>318</v>
      </c>
      <c r="M359">
        <v>1000</v>
      </c>
      <c r="N359" t="s">
        <v>106</v>
      </c>
      <c r="O359">
        <v>12</v>
      </c>
      <c r="P359" t="s">
        <v>401</v>
      </c>
      <c r="Q359">
        <v>221</v>
      </c>
      <c r="R359" t="s">
        <v>492</v>
      </c>
      <c r="S359">
        <v>128</v>
      </c>
      <c r="T359" t="s">
        <v>404</v>
      </c>
      <c r="U359">
        <v>1</v>
      </c>
      <c r="V359" t="s">
        <v>313</v>
      </c>
      <c r="W359" s="4">
        <v>69224.009999999995</v>
      </c>
      <c r="X359" s="4">
        <v>59763.63</v>
      </c>
      <c r="Y359" s="4">
        <v>63365.279999999999</v>
      </c>
      <c r="Z359" s="4">
        <v>59769.91</v>
      </c>
      <c r="AA359" s="4">
        <v>61775.99</v>
      </c>
      <c r="AB359" s="4">
        <v>61798.41</v>
      </c>
      <c r="AC359" s="4">
        <v>65190.86</v>
      </c>
      <c r="AD359" s="4">
        <v>68808.429999999993</v>
      </c>
      <c r="AE359" s="4">
        <v>91321.12</v>
      </c>
      <c r="AF359" s="4">
        <v>57040.07</v>
      </c>
      <c r="AG359" s="4">
        <v>55695.31</v>
      </c>
      <c r="AH359" s="4">
        <v>139400.35</v>
      </c>
      <c r="AI359" s="7">
        <f t="shared" si="10"/>
        <v>853153.36999999976</v>
      </c>
      <c r="AK359" s="4">
        <f t="shared" si="11"/>
        <v>0</v>
      </c>
    </row>
    <row r="360" spans="1:37">
      <c r="A360">
        <v>951</v>
      </c>
      <c r="B360" t="s">
        <v>491</v>
      </c>
      <c r="C360">
        <v>118</v>
      </c>
      <c r="D360" t="s">
        <v>178</v>
      </c>
      <c r="E360">
        <v>221</v>
      </c>
      <c r="F360">
        <v>512110001</v>
      </c>
      <c r="G360" t="s">
        <v>114</v>
      </c>
      <c r="H360">
        <v>101</v>
      </c>
      <c r="I360" s="38">
        <v>1</v>
      </c>
      <c r="J360" t="s">
        <v>308</v>
      </c>
      <c r="K360">
        <v>2110</v>
      </c>
      <c r="L360" t="s">
        <v>319</v>
      </c>
      <c r="M360">
        <v>2000</v>
      </c>
      <c r="N360" t="s">
        <v>113</v>
      </c>
      <c r="O360">
        <v>12</v>
      </c>
      <c r="P360" t="s">
        <v>401</v>
      </c>
      <c r="Q360">
        <v>221</v>
      </c>
      <c r="R360" t="s">
        <v>492</v>
      </c>
      <c r="S360">
        <v>128</v>
      </c>
      <c r="T360" t="s">
        <v>404</v>
      </c>
      <c r="U360">
        <v>1</v>
      </c>
      <c r="V360" t="s">
        <v>313</v>
      </c>
      <c r="W360" s="4">
        <v>0</v>
      </c>
      <c r="X360" s="4">
        <v>3672.68</v>
      </c>
      <c r="Y360" s="4">
        <v>0</v>
      </c>
      <c r="Z360" s="4">
        <v>0</v>
      </c>
      <c r="AA360" s="4">
        <v>0</v>
      </c>
      <c r="AB360" s="4">
        <v>7551.78</v>
      </c>
      <c r="AC360" s="4">
        <v>430.9</v>
      </c>
      <c r="AD360" s="4">
        <v>0</v>
      </c>
      <c r="AE360" s="4">
        <v>0</v>
      </c>
      <c r="AF360" s="4">
        <v>1500</v>
      </c>
      <c r="AG360" s="4">
        <v>0</v>
      </c>
      <c r="AH360" s="4">
        <v>39713.15</v>
      </c>
      <c r="AI360" s="7">
        <f t="shared" si="10"/>
        <v>52868.51</v>
      </c>
      <c r="AK360" s="4">
        <f t="shared" si="11"/>
        <v>0</v>
      </c>
    </row>
    <row r="361" spans="1:37">
      <c r="A361">
        <v>951</v>
      </c>
      <c r="B361" t="s">
        <v>491</v>
      </c>
      <c r="C361">
        <v>118</v>
      </c>
      <c r="D361" t="s">
        <v>178</v>
      </c>
      <c r="E361">
        <v>241</v>
      </c>
      <c r="F361">
        <v>512420001</v>
      </c>
      <c r="G361" t="s">
        <v>115</v>
      </c>
      <c r="H361">
        <v>101</v>
      </c>
      <c r="I361" s="38">
        <v>1</v>
      </c>
      <c r="J361" t="s">
        <v>308</v>
      </c>
      <c r="K361">
        <v>2420</v>
      </c>
      <c r="L361" t="s">
        <v>324</v>
      </c>
      <c r="M361">
        <v>2000</v>
      </c>
      <c r="N361" t="s">
        <v>113</v>
      </c>
      <c r="O361">
        <v>12</v>
      </c>
      <c r="P361" t="s">
        <v>401</v>
      </c>
      <c r="Q361">
        <v>221</v>
      </c>
      <c r="R361" t="s">
        <v>492</v>
      </c>
      <c r="S361">
        <v>128</v>
      </c>
      <c r="T361" t="s">
        <v>404</v>
      </c>
      <c r="U361">
        <v>1</v>
      </c>
      <c r="V361" t="s">
        <v>313</v>
      </c>
      <c r="W361" s="4">
        <v>0</v>
      </c>
      <c r="X361" s="4">
        <v>2279.9899999999998</v>
      </c>
      <c r="Y361" s="4">
        <v>18336.810000000001</v>
      </c>
      <c r="Z361" s="4">
        <v>70737.48</v>
      </c>
      <c r="AA361" s="4">
        <v>31117.24</v>
      </c>
      <c r="AB361" s="4">
        <v>35559.94</v>
      </c>
      <c r="AC361" s="4">
        <v>98787.65</v>
      </c>
      <c r="AD361" s="4">
        <v>60903.1</v>
      </c>
      <c r="AE361" s="4">
        <v>0</v>
      </c>
      <c r="AF361" s="4">
        <v>10440</v>
      </c>
      <c r="AG361" s="4">
        <v>0</v>
      </c>
      <c r="AH361" s="4">
        <v>7085.9</v>
      </c>
      <c r="AI361" s="7">
        <f t="shared" si="10"/>
        <v>335248.11000000004</v>
      </c>
      <c r="AK361" s="4">
        <f t="shared" si="11"/>
        <v>0</v>
      </c>
    </row>
    <row r="362" spans="1:37">
      <c r="A362">
        <v>951</v>
      </c>
      <c r="B362" t="s">
        <v>491</v>
      </c>
      <c r="C362">
        <v>118</v>
      </c>
      <c r="D362" t="s">
        <v>178</v>
      </c>
      <c r="E362">
        <v>244</v>
      </c>
      <c r="F362">
        <v>512420002</v>
      </c>
      <c r="G362" t="s">
        <v>179</v>
      </c>
      <c r="H362">
        <v>101</v>
      </c>
      <c r="I362" s="38">
        <v>1</v>
      </c>
      <c r="J362" t="s">
        <v>308</v>
      </c>
      <c r="K362">
        <v>2420</v>
      </c>
      <c r="L362" t="s">
        <v>324</v>
      </c>
      <c r="M362">
        <v>2000</v>
      </c>
      <c r="N362" t="s">
        <v>113</v>
      </c>
      <c r="O362">
        <v>12</v>
      </c>
      <c r="P362" t="s">
        <v>401</v>
      </c>
      <c r="Q362">
        <v>221</v>
      </c>
      <c r="R362" t="s">
        <v>492</v>
      </c>
      <c r="S362">
        <v>128</v>
      </c>
      <c r="T362" t="s">
        <v>404</v>
      </c>
      <c r="U362">
        <v>1</v>
      </c>
      <c r="V362" t="s">
        <v>313</v>
      </c>
      <c r="W362" s="4">
        <v>0</v>
      </c>
      <c r="X362" s="4">
        <v>356188.91</v>
      </c>
      <c r="Y362" s="4">
        <v>104977.1</v>
      </c>
      <c r="Z362" s="4">
        <v>159569.60000000001</v>
      </c>
      <c r="AA362" s="4">
        <v>106439.62</v>
      </c>
      <c r="AB362" s="4">
        <v>110511.46</v>
      </c>
      <c r="AC362" s="4">
        <v>44660</v>
      </c>
      <c r="AD362" s="4">
        <v>148785.89000000001</v>
      </c>
      <c r="AE362" s="4">
        <v>83607.12</v>
      </c>
      <c r="AF362" s="4">
        <v>49346.86</v>
      </c>
      <c r="AG362" s="4">
        <v>50981.19</v>
      </c>
      <c r="AH362" s="4">
        <v>190054.39999999999</v>
      </c>
      <c r="AI362" s="7">
        <f t="shared" si="10"/>
        <v>1405122.15</v>
      </c>
      <c r="AK362" s="4">
        <f t="shared" si="11"/>
        <v>0</v>
      </c>
    </row>
    <row r="363" spans="1:37">
      <c r="A363">
        <v>951</v>
      </c>
      <c r="B363" t="s">
        <v>491</v>
      </c>
      <c r="C363">
        <v>118</v>
      </c>
      <c r="D363" t="s">
        <v>178</v>
      </c>
      <c r="E363">
        <v>245</v>
      </c>
      <c r="F363">
        <v>512460001</v>
      </c>
      <c r="G363" t="s">
        <v>85</v>
      </c>
      <c r="H363">
        <v>101</v>
      </c>
      <c r="I363" s="38">
        <v>1</v>
      </c>
      <c r="J363" t="s">
        <v>308</v>
      </c>
      <c r="K363">
        <v>2460</v>
      </c>
      <c r="L363" t="s">
        <v>355</v>
      </c>
      <c r="M363">
        <v>2000</v>
      </c>
      <c r="N363" t="s">
        <v>113</v>
      </c>
      <c r="O363">
        <v>12</v>
      </c>
      <c r="P363" t="s">
        <v>401</v>
      </c>
      <c r="Q363">
        <v>221</v>
      </c>
      <c r="R363" t="s">
        <v>492</v>
      </c>
      <c r="S363">
        <v>128</v>
      </c>
      <c r="T363" t="s">
        <v>404</v>
      </c>
      <c r="U363">
        <v>1</v>
      </c>
      <c r="V363" t="s">
        <v>313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65899.02</v>
      </c>
      <c r="AH363" s="4">
        <v>31750.83</v>
      </c>
      <c r="AI363" s="7">
        <f t="shared" si="10"/>
        <v>97649.85</v>
      </c>
      <c r="AK363" s="4">
        <f t="shared" si="11"/>
        <v>0</v>
      </c>
    </row>
    <row r="364" spans="1:37">
      <c r="A364">
        <v>951</v>
      </c>
      <c r="B364" t="s">
        <v>491</v>
      </c>
      <c r="C364">
        <v>118</v>
      </c>
      <c r="D364" t="s">
        <v>178</v>
      </c>
      <c r="E364">
        <v>248</v>
      </c>
      <c r="F364">
        <v>512490001</v>
      </c>
      <c r="G364" t="s">
        <v>180</v>
      </c>
      <c r="H364">
        <v>101</v>
      </c>
      <c r="I364" s="38">
        <v>1</v>
      </c>
      <c r="J364" t="s">
        <v>308</v>
      </c>
      <c r="K364">
        <v>2490</v>
      </c>
      <c r="L364" t="s">
        <v>325</v>
      </c>
      <c r="M364">
        <v>2000</v>
      </c>
      <c r="N364" t="s">
        <v>113</v>
      </c>
      <c r="O364">
        <v>12</v>
      </c>
      <c r="P364" t="s">
        <v>401</v>
      </c>
      <c r="Q364">
        <v>221</v>
      </c>
      <c r="R364" t="s">
        <v>492</v>
      </c>
      <c r="S364">
        <v>128</v>
      </c>
      <c r="T364" t="s">
        <v>404</v>
      </c>
      <c r="U364">
        <v>1</v>
      </c>
      <c r="V364" t="s">
        <v>313</v>
      </c>
      <c r="W364" s="4">
        <v>0</v>
      </c>
      <c r="X364" s="4">
        <v>0</v>
      </c>
      <c r="Y364" s="4">
        <v>1265.8399999999999</v>
      </c>
      <c r="Z364" s="4">
        <v>0</v>
      </c>
      <c r="AA364" s="4">
        <v>4877.78</v>
      </c>
      <c r="AB364" s="4">
        <v>0</v>
      </c>
      <c r="AC364" s="4">
        <v>846.54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7">
        <f t="shared" si="10"/>
        <v>6990.16</v>
      </c>
      <c r="AK364" s="4">
        <f t="shared" si="11"/>
        <v>0</v>
      </c>
    </row>
    <row r="365" spans="1:37">
      <c r="A365">
        <v>951</v>
      </c>
      <c r="B365" t="s">
        <v>491</v>
      </c>
      <c r="C365">
        <v>118</v>
      </c>
      <c r="D365" t="s">
        <v>178</v>
      </c>
      <c r="E365">
        <v>250</v>
      </c>
      <c r="F365">
        <v>512490002</v>
      </c>
      <c r="G365" t="s">
        <v>181</v>
      </c>
      <c r="H365">
        <v>101</v>
      </c>
      <c r="I365" s="38">
        <v>1</v>
      </c>
      <c r="J365" t="s">
        <v>308</v>
      </c>
      <c r="K365">
        <v>2490</v>
      </c>
      <c r="L365" t="s">
        <v>325</v>
      </c>
      <c r="M365">
        <v>2000</v>
      </c>
      <c r="N365" t="s">
        <v>113</v>
      </c>
      <c r="O365">
        <v>12</v>
      </c>
      <c r="P365" t="s">
        <v>401</v>
      </c>
      <c r="Q365">
        <v>221</v>
      </c>
      <c r="R365" t="s">
        <v>492</v>
      </c>
      <c r="S365">
        <v>128</v>
      </c>
      <c r="T365" t="s">
        <v>404</v>
      </c>
      <c r="U365">
        <v>1</v>
      </c>
      <c r="V365" t="s">
        <v>313</v>
      </c>
      <c r="W365" s="4">
        <v>0</v>
      </c>
      <c r="X365" s="4">
        <v>0</v>
      </c>
      <c r="Y365" s="4">
        <v>8211.59</v>
      </c>
      <c r="Z365" s="4">
        <v>0</v>
      </c>
      <c r="AA365" s="4">
        <v>11826.26</v>
      </c>
      <c r="AB365" s="4">
        <v>18392.080000000002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67976</v>
      </c>
      <c r="AI365" s="7">
        <f t="shared" si="10"/>
        <v>106405.93</v>
      </c>
      <c r="AK365" s="4">
        <f t="shared" si="11"/>
        <v>0</v>
      </c>
    </row>
    <row r="366" spans="1:37">
      <c r="A366">
        <v>951</v>
      </c>
      <c r="B366" t="s">
        <v>491</v>
      </c>
      <c r="C366">
        <v>118</v>
      </c>
      <c r="D366" t="s">
        <v>178</v>
      </c>
      <c r="E366">
        <v>260</v>
      </c>
      <c r="F366">
        <v>512610001</v>
      </c>
      <c r="G366" t="s">
        <v>116</v>
      </c>
      <c r="H366">
        <v>101</v>
      </c>
      <c r="I366" s="38">
        <v>1</v>
      </c>
      <c r="J366" t="s">
        <v>308</v>
      </c>
      <c r="K366">
        <v>2610</v>
      </c>
      <c r="L366" t="s">
        <v>326</v>
      </c>
      <c r="M366">
        <v>2000</v>
      </c>
      <c r="N366" t="s">
        <v>113</v>
      </c>
      <c r="O366">
        <v>12</v>
      </c>
      <c r="P366" t="s">
        <v>401</v>
      </c>
      <c r="Q366">
        <v>221</v>
      </c>
      <c r="R366" t="s">
        <v>492</v>
      </c>
      <c r="S366">
        <v>128</v>
      </c>
      <c r="T366" t="s">
        <v>404</v>
      </c>
      <c r="U366">
        <v>1</v>
      </c>
      <c r="V366" t="s">
        <v>313</v>
      </c>
      <c r="W366" s="4">
        <v>63464.9</v>
      </c>
      <c r="X366" s="4">
        <v>63273.760000000002</v>
      </c>
      <c r="Y366" s="4">
        <v>27125.599999999999</v>
      </c>
      <c r="Z366" s="4">
        <v>84787.96</v>
      </c>
      <c r="AA366" s="4">
        <v>66740.039999999994</v>
      </c>
      <c r="AB366" s="4">
        <v>80327.070000000007</v>
      </c>
      <c r="AC366" s="4">
        <v>69005.98</v>
      </c>
      <c r="AD366" s="4">
        <v>64711.55</v>
      </c>
      <c r="AE366" s="4">
        <v>61223.68</v>
      </c>
      <c r="AF366" s="4">
        <v>59557.93</v>
      </c>
      <c r="AG366" s="4">
        <v>15656.55</v>
      </c>
      <c r="AH366" s="4">
        <v>38406.22</v>
      </c>
      <c r="AI366" s="7">
        <f t="shared" si="10"/>
        <v>694281.24000000011</v>
      </c>
      <c r="AK366" s="4">
        <f t="shared" si="11"/>
        <v>0</v>
      </c>
    </row>
    <row r="367" spans="1:37">
      <c r="A367">
        <v>951</v>
      </c>
      <c r="B367" t="s">
        <v>491</v>
      </c>
      <c r="C367">
        <v>118</v>
      </c>
      <c r="D367" t="s">
        <v>178</v>
      </c>
      <c r="E367">
        <v>263</v>
      </c>
      <c r="F367">
        <v>512610002</v>
      </c>
      <c r="G367" t="s">
        <v>156</v>
      </c>
      <c r="H367">
        <v>101</v>
      </c>
      <c r="I367" s="38">
        <v>1</v>
      </c>
      <c r="J367" t="s">
        <v>308</v>
      </c>
      <c r="K367">
        <v>2610</v>
      </c>
      <c r="L367" t="s">
        <v>326</v>
      </c>
      <c r="M367">
        <v>2000</v>
      </c>
      <c r="N367" t="s">
        <v>113</v>
      </c>
      <c r="O367">
        <v>12</v>
      </c>
      <c r="P367" t="s">
        <v>401</v>
      </c>
      <c r="Q367">
        <v>221</v>
      </c>
      <c r="R367" t="s">
        <v>492</v>
      </c>
      <c r="S367">
        <v>128</v>
      </c>
      <c r="T367" t="s">
        <v>404</v>
      </c>
      <c r="U367">
        <v>1</v>
      </c>
      <c r="V367" t="s">
        <v>313</v>
      </c>
      <c r="W367" s="4">
        <v>61137.3</v>
      </c>
      <c r="X367" s="4">
        <v>110383.15</v>
      </c>
      <c r="Y367" s="4">
        <v>64535.39</v>
      </c>
      <c r="Z367" s="4">
        <v>193710.53</v>
      </c>
      <c r="AA367" s="4">
        <v>136260.54</v>
      </c>
      <c r="AB367" s="4">
        <v>211620.65</v>
      </c>
      <c r="AC367" s="4">
        <v>149867.79999999999</v>
      </c>
      <c r="AD367" s="4">
        <v>138926.46</v>
      </c>
      <c r="AE367" s="4">
        <v>124756.13</v>
      </c>
      <c r="AF367" s="4">
        <v>182250.29</v>
      </c>
      <c r="AG367" s="4">
        <v>13579</v>
      </c>
      <c r="AH367" s="4">
        <v>37698</v>
      </c>
      <c r="AI367" s="7">
        <f t="shared" si="10"/>
        <v>1424725.2400000002</v>
      </c>
      <c r="AK367" s="4">
        <f t="shared" si="11"/>
        <v>0</v>
      </c>
    </row>
    <row r="368" spans="1:37">
      <c r="A368">
        <v>951</v>
      </c>
      <c r="B368" t="s">
        <v>491</v>
      </c>
      <c r="C368">
        <v>118</v>
      </c>
      <c r="D368" t="s">
        <v>178</v>
      </c>
      <c r="E368">
        <v>266</v>
      </c>
      <c r="F368">
        <v>512610003</v>
      </c>
      <c r="G368" t="s">
        <v>182</v>
      </c>
      <c r="H368">
        <v>101</v>
      </c>
      <c r="I368" s="38">
        <v>1</v>
      </c>
      <c r="J368" t="s">
        <v>308</v>
      </c>
      <c r="K368">
        <v>2610</v>
      </c>
      <c r="L368" t="s">
        <v>326</v>
      </c>
      <c r="M368">
        <v>2000</v>
      </c>
      <c r="N368" t="s">
        <v>113</v>
      </c>
      <c r="O368">
        <v>12</v>
      </c>
      <c r="P368" t="s">
        <v>401</v>
      </c>
      <c r="Q368">
        <v>221</v>
      </c>
      <c r="R368" t="s">
        <v>492</v>
      </c>
      <c r="S368">
        <v>128</v>
      </c>
      <c r="T368" t="s">
        <v>404</v>
      </c>
      <c r="U368">
        <v>1</v>
      </c>
      <c r="V368" t="s">
        <v>313</v>
      </c>
      <c r="W368" s="4">
        <v>27135.65</v>
      </c>
      <c r="X368" s="4">
        <v>16973.169999999998</v>
      </c>
      <c r="Y368" s="4">
        <v>15530.21</v>
      </c>
      <c r="Z368" s="4">
        <v>20352.849999999999</v>
      </c>
      <c r="AA368" s="4">
        <v>25723.79</v>
      </c>
      <c r="AB368" s="4">
        <v>33727.040000000001</v>
      </c>
      <c r="AC368" s="4">
        <v>24147.77</v>
      </c>
      <c r="AD368" s="4">
        <v>32657.82</v>
      </c>
      <c r="AE368" s="4">
        <v>17937.78</v>
      </c>
      <c r="AF368" s="4">
        <v>36755.089999999997</v>
      </c>
      <c r="AG368" s="4">
        <v>4684.21</v>
      </c>
      <c r="AH368" s="4">
        <v>17095.98</v>
      </c>
      <c r="AI368" s="7">
        <f t="shared" si="10"/>
        <v>272721.36</v>
      </c>
      <c r="AK368" s="4">
        <f t="shared" si="11"/>
        <v>0</v>
      </c>
    </row>
    <row r="369" spans="1:37">
      <c r="A369">
        <v>951</v>
      </c>
      <c r="B369" t="s">
        <v>491</v>
      </c>
      <c r="C369">
        <v>118</v>
      </c>
      <c r="D369" t="s">
        <v>178</v>
      </c>
      <c r="E369">
        <v>269</v>
      </c>
      <c r="F369">
        <v>512610004</v>
      </c>
      <c r="G369" t="s">
        <v>183</v>
      </c>
      <c r="H369">
        <v>101</v>
      </c>
      <c r="I369" s="38">
        <v>1</v>
      </c>
      <c r="J369" t="s">
        <v>308</v>
      </c>
      <c r="K369">
        <v>2610</v>
      </c>
      <c r="L369" t="s">
        <v>326</v>
      </c>
      <c r="M369">
        <v>2000</v>
      </c>
      <c r="N369" t="s">
        <v>113</v>
      </c>
      <c r="O369">
        <v>12</v>
      </c>
      <c r="P369" t="s">
        <v>401</v>
      </c>
      <c r="Q369">
        <v>221</v>
      </c>
      <c r="R369" t="s">
        <v>492</v>
      </c>
      <c r="S369">
        <v>128</v>
      </c>
      <c r="T369" t="s">
        <v>404</v>
      </c>
      <c r="U369">
        <v>1</v>
      </c>
      <c r="V369" t="s">
        <v>313</v>
      </c>
      <c r="W369" s="4">
        <v>3409.56</v>
      </c>
      <c r="X369" s="4">
        <v>11132.98</v>
      </c>
      <c r="Y369" s="4">
        <v>0</v>
      </c>
      <c r="Z369" s="4">
        <v>0</v>
      </c>
      <c r="AA369" s="4">
        <v>0</v>
      </c>
      <c r="AB369" s="4">
        <v>0</v>
      </c>
      <c r="AC369" s="4">
        <v>14533.72</v>
      </c>
      <c r="AD369" s="4">
        <v>10959.21</v>
      </c>
      <c r="AE369" s="4">
        <v>0</v>
      </c>
      <c r="AF369" s="4">
        <v>3063.42</v>
      </c>
      <c r="AG369" s="4">
        <v>2023.41</v>
      </c>
      <c r="AH369" s="4">
        <v>0</v>
      </c>
      <c r="AI369" s="7">
        <f t="shared" si="10"/>
        <v>45122.3</v>
      </c>
      <c r="AK369" s="4">
        <f t="shared" si="11"/>
        <v>0</v>
      </c>
    </row>
    <row r="370" spans="1:37">
      <c r="A370">
        <v>951</v>
      </c>
      <c r="B370" t="s">
        <v>491</v>
      </c>
      <c r="C370">
        <v>118</v>
      </c>
      <c r="D370" t="s">
        <v>178</v>
      </c>
      <c r="E370">
        <v>276</v>
      </c>
      <c r="F370">
        <v>512710002</v>
      </c>
      <c r="G370" t="s">
        <v>184</v>
      </c>
      <c r="H370">
        <v>101</v>
      </c>
      <c r="I370" s="38">
        <v>1</v>
      </c>
      <c r="J370" t="s">
        <v>308</v>
      </c>
      <c r="K370">
        <v>2710</v>
      </c>
      <c r="L370" t="s">
        <v>383</v>
      </c>
      <c r="M370">
        <v>2000</v>
      </c>
      <c r="N370" t="s">
        <v>113</v>
      </c>
      <c r="O370">
        <v>12</v>
      </c>
      <c r="P370" t="s">
        <v>401</v>
      </c>
      <c r="Q370">
        <v>221</v>
      </c>
      <c r="R370" t="s">
        <v>492</v>
      </c>
      <c r="S370">
        <v>128</v>
      </c>
      <c r="T370" t="s">
        <v>404</v>
      </c>
      <c r="U370">
        <v>1</v>
      </c>
      <c r="V370" t="s">
        <v>313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13398</v>
      </c>
      <c r="AE370" s="4">
        <v>0</v>
      </c>
      <c r="AF370" s="4">
        <v>0</v>
      </c>
      <c r="AG370" s="4">
        <v>0</v>
      </c>
      <c r="AH370" s="4">
        <v>0</v>
      </c>
      <c r="AI370" s="7">
        <f t="shared" si="10"/>
        <v>13398</v>
      </c>
      <c r="AK370" s="4">
        <f t="shared" si="11"/>
        <v>0</v>
      </c>
    </row>
    <row r="371" spans="1:37">
      <c r="A371">
        <v>951</v>
      </c>
      <c r="B371" t="s">
        <v>491</v>
      </c>
      <c r="C371">
        <v>118</v>
      </c>
      <c r="D371" t="s">
        <v>178</v>
      </c>
      <c r="E371">
        <v>286</v>
      </c>
      <c r="F371">
        <v>512910001</v>
      </c>
      <c r="G371" t="s">
        <v>185</v>
      </c>
      <c r="H371">
        <v>101</v>
      </c>
      <c r="I371" s="38">
        <v>1</v>
      </c>
      <c r="J371" t="s">
        <v>308</v>
      </c>
      <c r="K371">
        <v>2910</v>
      </c>
      <c r="L371" t="s">
        <v>358</v>
      </c>
      <c r="M371">
        <v>2000</v>
      </c>
      <c r="N371" t="s">
        <v>113</v>
      </c>
      <c r="O371">
        <v>12</v>
      </c>
      <c r="P371" t="s">
        <v>401</v>
      </c>
      <c r="Q371">
        <v>221</v>
      </c>
      <c r="R371" t="s">
        <v>492</v>
      </c>
      <c r="S371">
        <v>128</v>
      </c>
      <c r="T371" t="s">
        <v>404</v>
      </c>
      <c r="U371">
        <v>1</v>
      </c>
      <c r="V371" t="s">
        <v>313</v>
      </c>
      <c r="W371" s="4">
        <v>0</v>
      </c>
      <c r="X371" s="4">
        <v>0</v>
      </c>
      <c r="Y371" s="4">
        <v>15239.26</v>
      </c>
      <c r="Z371" s="4">
        <v>0</v>
      </c>
      <c r="AA371" s="4">
        <v>1374.15</v>
      </c>
      <c r="AB371" s="4">
        <v>11926.81</v>
      </c>
      <c r="AC371" s="4">
        <v>8355.57</v>
      </c>
      <c r="AD371" s="4">
        <v>0</v>
      </c>
      <c r="AE371" s="4">
        <v>0</v>
      </c>
      <c r="AF371" s="4">
        <v>884.08</v>
      </c>
      <c r="AG371" s="4">
        <v>0</v>
      </c>
      <c r="AH371" s="4">
        <v>1800.8</v>
      </c>
      <c r="AI371" s="7">
        <f t="shared" si="10"/>
        <v>39580.670000000006</v>
      </c>
      <c r="AK371" s="4">
        <f t="shared" si="11"/>
        <v>0</v>
      </c>
    </row>
    <row r="372" spans="1:37">
      <c r="A372">
        <v>951</v>
      </c>
      <c r="B372" t="s">
        <v>491</v>
      </c>
      <c r="C372">
        <v>118</v>
      </c>
      <c r="D372" t="s">
        <v>178</v>
      </c>
      <c r="E372">
        <v>292</v>
      </c>
      <c r="F372">
        <v>512940001</v>
      </c>
      <c r="G372" t="s">
        <v>129</v>
      </c>
      <c r="H372">
        <v>101</v>
      </c>
      <c r="I372" s="38">
        <v>1</v>
      </c>
      <c r="J372" t="s">
        <v>308</v>
      </c>
      <c r="K372">
        <v>2940</v>
      </c>
      <c r="L372" t="s">
        <v>328</v>
      </c>
      <c r="M372">
        <v>2000</v>
      </c>
      <c r="N372" t="s">
        <v>113</v>
      </c>
      <c r="O372">
        <v>12</v>
      </c>
      <c r="P372" t="s">
        <v>401</v>
      </c>
      <c r="Q372">
        <v>221</v>
      </c>
      <c r="R372" t="s">
        <v>492</v>
      </c>
      <c r="S372">
        <v>128</v>
      </c>
      <c r="T372" t="s">
        <v>404</v>
      </c>
      <c r="U372">
        <v>1</v>
      </c>
      <c r="V372" t="s">
        <v>313</v>
      </c>
      <c r="W372" s="4">
        <v>533.6</v>
      </c>
      <c r="X372" s="4">
        <v>0</v>
      </c>
      <c r="Y372" s="4">
        <v>0</v>
      </c>
      <c r="Z372" s="4">
        <v>1384.34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7">
        <f t="shared" si="10"/>
        <v>1917.94</v>
      </c>
      <c r="AK372" s="4">
        <f t="shared" si="11"/>
        <v>0</v>
      </c>
    </row>
    <row r="373" spans="1:37">
      <c r="A373">
        <v>951</v>
      </c>
      <c r="B373" t="s">
        <v>491</v>
      </c>
      <c r="C373">
        <v>118</v>
      </c>
      <c r="D373" t="s">
        <v>178</v>
      </c>
      <c r="E373">
        <v>298</v>
      </c>
      <c r="F373">
        <v>512960001</v>
      </c>
      <c r="G373" t="s">
        <v>153</v>
      </c>
      <c r="H373">
        <v>101</v>
      </c>
      <c r="I373" s="38">
        <v>1</v>
      </c>
      <c r="J373" t="s">
        <v>308</v>
      </c>
      <c r="K373">
        <v>2960</v>
      </c>
      <c r="L373" t="s">
        <v>329</v>
      </c>
      <c r="M373">
        <v>2000</v>
      </c>
      <c r="N373" t="s">
        <v>113</v>
      </c>
      <c r="O373">
        <v>12</v>
      </c>
      <c r="P373" t="s">
        <v>401</v>
      </c>
      <c r="Q373">
        <v>221</v>
      </c>
      <c r="R373" t="s">
        <v>492</v>
      </c>
      <c r="S373">
        <v>128</v>
      </c>
      <c r="T373" t="s">
        <v>404</v>
      </c>
      <c r="U373">
        <v>1</v>
      </c>
      <c r="V373" t="s">
        <v>313</v>
      </c>
      <c r="W373" s="4">
        <v>0</v>
      </c>
      <c r="X373" s="4">
        <v>0</v>
      </c>
      <c r="Y373" s="4">
        <v>0</v>
      </c>
      <c r="Z373" s="4">
        <v>0</v>
      </c>
      <c r="AA373" s="4">
        <v>437.97</v>
      </c>
      <c r="AB373" s="4">
        <v>0</v>
      </c>
      <c r="AC373" s="4">
        <v>0</v>
      </c>
      <c r="AD373" s="4">
        <v>0</v>
      </c>
      <c r="AE373" s="4">
        <v>0</v>
      </c>
      <c r="AF373" s="4">
        <v>180</v>
      </c>
      <c r="AG373" s="4">
        <v>0</v>
      </c>
      <c r="AH373" s="4">
        <v>0</v>
      </c>
      <c r="AI373" s="7">
        <f t="shared" si="10"/>
        <v>617.97</v>
      </c>
      <c r="AK373" s="4">
        <f t="shared" si="11"/>
        <v>0</v>
      </c>
    </row>
    <row r="374" spans="1:37">
      <c r="A374">
        <v>951</v>
      </c>
      <c r="B374" t="s">
        <v>491</v>
      </c>
      <c r="C374">
        <v>118</v>
      </c>
      <c r="D374" t="s">
        <v>178</v>
      </c>
      <c r="E374">
        <v>300</v>
      </c>
      <c r="F374">
        <v>512960002</v>
      </c>
      <c r="G374" t="s">
        <v>172</v>
      </c>
      <c r="H374">
        <v>101</v>
      </c>
      <c r="I374" s="38">
        <v>1</v>
      </c>
      <c r="J374" t="s">
        <v>308</v>
      </c>
      <c r="K374">
        <v>2960</v>
      </c>
      <c r="L374" t="s">
        <v>329</v>
      </c>
      <c r="M374">
        <v>2000</v>
      </c>
      <c r="N374" t="s">
        <v>113</v>
      </c>
      <c r="O374">
        <v>12</v>
      </c>
      <c r="P374" t="s">
        <v>401</v>
      </c>
      <c r="Q374">
        <v>221</v>
      </c>
      <c r="R374" t="s">
        <v>492</v>
      </c>
      <c r="S374">
        <v>128</v>
      </c>
      <c r="T374" t="s">
        <v>404</v>
      </c>
      <c r="U374">
        <v>1</v>
      </c>
      <c r="V374" t="s">
        <v>313</v>
      </c>
      <c r="W374" s="4">
        <v>0</v>
      </c>
      <c r="X374" s="4">
        <v>13630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7">
        <f t="shared" si="10"/>
        <v>13630</v>
      </c>
      <c r="AK374" s="4">
        <f t="shared" si="11"/>
        <v>0</v>
      </c>
    </row>
    <row r="375" spans="1:37">
      <c r="A375">
        <v>951</v>
      </c>
      <c r="B375" t="s">
        <v>491</v>
      </c>
      <c r="C375">
        <v>118</v>
      </c>
      <c r="D375" t="s">
        <v>178</v>
      </c>
      <c r="E375">
        <v>304</v>
      </c>
      <c r="F375">
        <v>512980001</v>
      </c>
      <c r="G375" t="s">
        <v>186</v>
      </c>
      <c r="H375">
        <v>101</v>
      </c>
      <c r="I375" s="38">
        <v>1</v>
      </c>
      <c r="J375" t="s">
        <v>308</v>
      </c>
      <c r="K375">
        <v>2980</v>
      </c>
      <c r="L375" t="s">
        <v>386</v>
      </c>
      <c r="M375">
        <v>2000</v>
      </c>
      <c r="N375" t="s">
        <v>113</v>
      </c>
      <c r="O375">
        <v>12</v>
      </c>
      <c r="P375" t="s">
        <v>401</v>
      </c>
      <c r="Q375">
        <v>221</v>
      </c>
      <c r="R375" t="s">
        <v>492</v>
      </c>
      <c r="S375">
        <v>128</v>
      </c>
      <c r="T375" t="s">
        <v>404</v>
      </c>
      <c r="U375">
        <v>1</v>
      </c>
      <c r="V375" t="s">
        <v>313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1064.0899999999999</v>
      </c>
      <c r="AH375" s="4">
        <v>0</v>
      </c>
      <c r="AI375" s="7">
        <f t="shared" si="10"/>
        <v>1064.0899999999999</v>
      </c>
      <c r="AK375" s="4">
        <f t="shared" si="11"/>
        <v>0</v>
      </c>
    </row>
    <row r="376" spans="1:37">
      <c r="A376">
        <v>951</v>
      </c>
      <c r="B376" t="s">
        <v>491</v>
      </c>
      <c r="C376">
        <v>118</v>
      </c>
      <c r="D376" t="s">
        <v>178</v>
      </c>
      <c r="E376">
        <v>306</v>
      </c>
      <c r="F376">
        <v>512990001</v>
      </c>
      <c r="G376" t="s">
        <v>117</v>
      </c>
      <c r="H376">
        <v>101</v>
      </c>
      <c r="I376" s="38">
        <v>1</v>
      </c>
      <c r="J376" t="s">
        <v>308</v>
      </c>
      <c r="K376">
        <v>2990</v>
      </c>
      <c r="L376" t="s">
        <v>330</v>
      </c>
      <c r="M376">
        <v>2000</v>
      </c>
      <c r="N376" t="s">
        <v>113</v>
      </c>
      <c r="O376">
        <v>12</v>
      </c>
      <c r="P376" t="s">
        <v>401</v>
      </c>
      <c r="Q376">
        <v>221</v>
      </c>
      <c r="R376" t="s">
        <v>492</v>
      </c>
      <c r="S376">
        <v>128</v>
      </c>
      <c r="T376" t="s">
        <v>404</v>
      </c>
      <c r="U376">
        <v>1</v>
      </c>
      <c r="V376" t="s">
        <v>313</v>
      </c>
      <c r="W376" s="4">
        <v>0</v>
      </c>
      <c r="X376" s="4">
        <v>1928.03</v>
      </c>
      <c r="Y376" s="4">
        <v>8163.75</v>
      </c>
      <c r="Z376" s="4">
        <v>11938.56</v>
      </c>
      <c r="AA376" s="4">
        <v>28924.68</v>
      </c>
      <c r="AB376" s="4">
        <v>29412.19</v>
      </c>
      <c r="AC376" s="4">
        <v>58811.78</v>
      </c>
      <c r="AD376" s="4">
        <v>12691.13</v>
      </c>
      <c r="AE376" s="4">
        <v>5286.83</v>
      </c>
      <c r="AF376" s="4">
        <v>52557.81</v>
      </c>
      <c r="AG376" s="4">
        <v>13400.36</v>
      </c>
      <c r="AH376" s="4">
        <v>28717.360000000001</v>
      </c>
      <c r="AI376" s="7">
        <f t="shared" si="10"/>
        <v>251832.47999999998</v>
      </c>
      <c r="AK376" s="4">
        <f t="shared" si="11"/>
        <v>0</v>
      </c>
    </row>
    <row r="377" spans="1:37">
      <c r="A377">
        <v>951</v>
      </c>
      <c r="B377" t="s">
        <v>491</v>
      </c>
      <c r="C377">
        <v>118</v>
      </c>
      <c r="D377" t="s">
        <v>178</v>
      </c>
      <c r="E377">
        <v>322</v>
      </c>
      <c r="F377">
        <v>513180001</v>
      </c>
      <c r="G377" t="s">
        <v>147</v>
      </c>
      <c r="H377">
        <v>101</v>
      </c>
      <c r="I377" s="38">
        <v>1</v>
      </c>
      <c r="J377" t="s">
        <v>308</v>
      </c>
      <c r="K377">
        <v>3180</v>
      </c>
      <c r="L377" t="s">
        <v>457</v>
      </c>
      <c r="M377">
        <v>3000</v>
      </c>
      <c r="N377" t="s">
        <v>118</v>
      </c>
      <c r="O377">
        <v>12</v>
      </c>
      <c r="P377" t="s">
        <v>401</v>
      </c>
      <c r="Q377">
        <v>221</v>
      </c>
      <c r="R377" t="s">
        <v>492</v>
      </c>
      <c r="S377">
        <v>128</v>
      </c>
      <c r="T377" t="s">
        <v>404</v>
      </c>
      <c r="U377">
        <v>1</v>
      </c>
      <c r="V377" t="s">
        <v>313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247.53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7">
        <f t="shared" si="10"/>
        <v>247.53</v>
      </c>
      <c r="AK377" s="4">
        <f t="shared" si="11"/>
        <v>0</v>
      </c>
    </row>
    <row r="378" spans="1:37">
      <c r="A378">
        <v>951</v>
      </c>
      <c r="B378" t="s">
        <v>491</v>
      </c>
      <c r="C378">
        <v>118</v>
      </c>
      <c r="D378" t="s">
        <v>178</v>
      </c>
      <c r="E378">
        <v>328</v>
      </c>
      <c r="F378">
        <v>513250001</v>
      </c>
      <c r="G378" t="s">
        <v>187</v>
      </c>
      <c r="H378">
        <v>101</v>
      </c>
      <c r="I378" s="38">
        <v>1</v>
      </c>
      <c r="J378" t="s">
        <v>308</v>
      </c>
      <c r="K378">
        <v>3250</v>
      </c>
      <c r="L378" t="s">
        <v>493</v>
      </c>
      <c r="M378">
        <v>3000</v>
      </c>
      <c r="N378" t="s">
        <v>118</v>
      </c>
      <c r="O378">
        <v>12</v>
      </c>
      <c r="P378" t="s">
        <v>401</v>
      </c>
      <c r="Q378">
        <v>221</v>
      </c>
      <c r="R378" t="s">
        <v>492</v>
      </c>
      <c r="S378">
        <v>128</v>
      </c>
      <c r="T378" t="s">
        <v>404</v>
      </c>
      <c r="U378">
        <v>1</v>
      </c>
      <c r="V378" t="s">
        <v>313</v>
      </c>
      <c r="W378" s="4">
        <v>0</v>
      </c>
      <c r="X378" s="4">
        <v>0</v>
      </c>
      <c r="Y378" s="4">
        <v>15660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7">
        <f t="shared" si="10"/>
        <v>15660</v>
      </c>
      <c r="AK378" s="4">
        <f t="shared" si="11"/>
        <v>0</v>
      </c>
    </row>
    <row r="379" spans="1:37">
      <c r="A379">
        <v>951</v>
      </c>
      <c r="B379" t="s">
        <v>491</v>
      </c>
      <c r="C379">
        <v>118</v>
      </c>
      <c r="D379" t="s">
        <v>178</v>
      </c>
      <c r="E379">
        <v>337</v>
      </c>
      <c r="F379">
        <v>513310004</v>
      </c>
      <c r="G379" t="s">
        <v>160</v>
      </c>
      <c r="H379">
        <v>101</v>
      </c>
      <c r="I379" s="38">
        <v>1</v>
      </c>
      <c r="J379" t="s">
        <v>308</v>
      </c>
      <c r="K379">
        <v>3310</v>
      </c>
      <c r="L379" t="s">
        <v>441</v>
      </c>
      <c r="M379">
        <v>3000</v>
      </c>
      <c r="N379" t="s">
        <v>118</v>
      </c>
      <c r="O379">
        <v>12</v>
      </c>
      <c r="P379" t="s">
        <v>401</v>
      </c>
      <c r="Q379">
        <v>221</v>
      </c>
      <c r="R379" t="s">
        <v>492</v>
      </c>
      <c r="S379">
        <v>128</v>
      </c>
      <c r="T379" t="s">
        <v>404</v>
      </c>
      <c r="U379">
        <v>1</v>
      </c>
      <c r="V379" t="s">
        <v>313</v>
      </c>
      <c r="W379" s="4">
        <v>13132.08</v>
      </c>
      <c r="X379" s="4">
        <v>0</v>
      </c>
      <c r="Y379" s="4">
        <v>6566.04</v>
      </c>
      <c r="Z379" s="4">
        <v>6566.04</v>
      </c>
      <c r="AA379" s="4">
        <v>0</v>
      </c>
      <c r="AB379" s="4">
        <v>6566.04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99180</v>
      </c>
      <c r="AI379" s="7">
        <f t="shared" si="10"/>
        <v>132010.20000000001</v>
      </c>
      <c r="AK379" s="4">
        <f t="shared" si="11"/>
        <v>0</v>
      </c>
    </row>
    <row r="380" spans="1:37">
      <c r="A380">
        <v>951</v>
      </c>
      <c r="B380" t="s">
        <v>491</v>
      </c>
      <c r="C380">
        <v>118</v>
      </c>
      <c r="D380" t="s">
        <v>178</v>
      </c>
      <c r="E380">
        <v>338</v>
      </c>
      <c r="F380">
        <v>513320002</v>
      </c>
      <c r="G380" t="s">
        <v>188</v>
      </c>
      <c r="H380">
        <v>101</v>
      </c>
      <c r="I380" s="38">
        <v>1</v>
      </c>
      <c r="J380" t="s">
        <v>308</v>
      </c>
      <c r="K380">
        <v>3320</v>
      </c>
      <c r="L380" t="s">
        <v>415</v>
      </c>
      <c r="M380">
        <v>3000</v>
      </c>
      <c r="N380" t="s">
        <v>118</v>
      </c>
      <c r="O380">
        <v>12</v>
      </c>
      <c r="P380" t="s">
        <v>401</v>
      </c>
      <c r="Q380">
        <v>221</v>
      </c>
      <c r="R380" t="s">
        <v>492</v>
      </c>
      <c r="S380">
        <v>128</v>
      </c>
      <c r="T380" t="s">
        <v>404</v>
      </c>
      <c r="U380">
        <v>1</v>
      </c>
      <c r="V380" t="s">
        <v>313</v>
      </c>
      <c r="W380" s="4">
        <v>0</v>
      </c>
      <c r="X380" s="4">
        <v>0</v>
      </c>
      <c r="Y380" s="4">
        <v>0</v>
      </c>
      <c r="Z380" s="4">
        <v>96871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7">
        <f t="shared" si="10"/>
        <v>96871</v>
      </c>
      <c r="AK380" s="4">
        <f t="shared" si="11"/>
        <v>0</v>
      </c>
    </row>
    <row r="381" spans="1:37">
      <c r="A381">
        <v>951</v>
      </c>
      <c r="B381" t="s">
        <v>491</v>
      </c>
      <c r="C381">
        <v>118</v>
      </c>
      <c r="D381" t="s">
        <v>178</v>
      </c>
      <c r="E381">
        <v>358</v>
      </c>
      <c r="F381">
        <v>513510005</v>
      </c>
      <c r="G381" t="s">
        <v>276</v>
      </c>
      <c r="H381">
        <v>101</v>
      </c>
      <c r="I381" s="38">
        <v>1</v>
      </c>
      <c r="J381" t="s">
        <v>308</v>
      </c>
      <c r="K381">
        <v>3510</v>
      </c>
      <c r="L381" t="s">
        <v>334</v>
      </c>
      <c r="M381">
        <v>3000</v>
      </c>
      <c r="N381" t="s">
        <v>118</v>
      </c>
      <c r="O381">
        <v>12</v>
      </c>
      <c r="P381" t="s">
        <v>401</v>
      </c>
      <c r="Q381">
        <v>221</v>
      </c>
      <c r="R381" t="s">
        <v>492</v>
      </c>
      <c r="S381">
        <v>128</v>
      </c>
      <c r="T381" t="s">
        <v>404</v>
      </c>
      <c r="U381">
        <v>1</v>
      </c>
      <c r="V381" t="s">
        <v>313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129804</v>
      </c>
      <c r="AI381" s="7">
        <f t="shared" si="10"/>
        <v>129804</v>
      </c>
      <c r="AK381" s="4">
        <f t="shared" si="11"/>
        <v>0</v>
      </c>
    </row>
    <row r="382" spans="1:37">
      <c r="A382">
        <v>951</v>
      </c>
      <c r="B382" t="s">
        <v>491</v>
      </c>
      <c r="C382">
        <v>118</v>
      </c>
      <c r="D382" t="s">
        <v>178</v>
      </c>
      <c r="E382">
        <v>361</v>
      </c>
      <c r="F382">
        <v>513510007</v>
      </c>
      <c r="G382" t="s">
        <v>189</v>
      </c>
      <c r="H382">
        <v>101</v>
      </c>
      <c r="I382" s="38">
        <v>1</v>
      </c>
      <c r="J382" t="s">
        <v>308</v>
      </c>
      <c r="K382">
        <v>3510</v>
      </c>
      <c r="L382" t="s">
        <v>334</v>
      </c>
      <c r="M382">
        <v>3000</v>
      </c>
      <c r="N382" t="s">
        <v>118</v>
      </c>
      <c r="O382">
        <v>12</v>
      </c>
      <c r="P382" t="s">
        <v>401</v>
      </c>
      <c r="Q382">
        <v>221</v>
      </c>
      <c r="R382" t="s">
        <v>492</v>
      </c>
      <c r="S382">
        <v>128</v>
      </c>
      <c r="T382" t="s">
        <v>404</v>
      </c>
      <c r="U382">
        <v>1</v>
      </c>
      <c r="V382" t="s">
        <v>313</v>
      </c>
      <c r="W382" s="4">
        <v>0</v>
      </c>
      <c r="X382" s="4">
        <v>0</v>
      </c>
      <c r="Y382" s="4">
        <v>127500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7">
        <f t="shared" si="10"/>
        <v>127500</v>
      </c>
      <c r="AK382" s="4">
        <f t="shared" si="11"/>
        <v>0</v>
      </c>
    </row>
    <row r="383" spans="1:37">
      <c r="A383">
        <v>951</v>
      </c>
      <c r="B383" t="s">
        <v>491</v>
      </c>
      <c r="C383">
        <v>118</v>
      </c>
      <c r="D383" t="s">
        <v>178</v>
      </c>
      <c r="E383">
        <v>369</v>
      </c>
      <c r="F383">
        <v>513550001</v>
      </c>
      <c r="G383" t="s">
        <v>135</v>
      </c>
      <c r="H383">
        <v>101</v>
      </c>
      <c r="I383" s="38">
        <v>1</v>
      </c>
      <c r="J383" t="s">
        <v>308</v>
      </c>
      <c r="K383">
        <v>3550</v>
      </c>
      <c r="L383" t="s">
        <v>335</v>
      </c>
      <c r="M383">
        <v>3000</v>
      </c>
      <c r="N383" t="s">
        <v>118</v>
      </c>
      <c r="O383">
        <v>12</v>
      </c>
      <c r="P383" t="s">
        <v>401</v>
      </c>
      <c r="Q383">
        <v>221</v>
      </c>
      <c r="R383" t="s">
        <v>492</v>
      </c>
      <c r="S383">
        <v>128</v>
      </c>
      <c r="T383" t="s">
        <v>404</v>
      </c>
      <c r="U383">
        <v>1</v>
      </c>
      <c r="V383" t="s">
        <v>313</v>
      </c>
      <c r="W383" s="4">
        <v>1724</v>
      </c>
      <c r="X383" s="4">
        <v>32261.31</v>
      </c>
      <c r="Y383" s="4">
        <v>3921</v>
      </c>
      <c r="Z383" s="4">
        <v>28233.4</v>
      </c>
      <c r="AA383" s="4">
        <v>55652.95</v>
      </c>
      <c r="AB383" s="4">
        <v>32418.13</v>
      </c>
      <c r="AC383" s="4">
        <v>14863.29</v>
      </c>
      <c r="AD383" s="4">
        <v>4696.5600000000004</v>
      </c>
      <c r="AE383" s="4">
        <v>21221</v>
      </c>
      <c r="AF383" s="4">
        <v>20809.14</v>
      </c>
      <c r="AG383" s="4">
        <v>440</v>
      </c>
      <c r="AH383" s="4">
        <v>0</v>
      </c>
      <c r="AI383" s="7">
        <f t="shared" si="10"/>
        <v>216240.77999999997</v>
      </c>
      <c r="AK383" s="4">
        <f t="shared" si="11"/>
        <v>0</v>
      </c>
    </row>
    <row r="384" spans="1:37">
      <c r="A384">
        <v>951</v>
      </c>
      <c r="B384" t="s">
        <v>491</v>
      </c>
      <c r="C384">
        <v>118</v>
      </c>
      <c r="D384" t="s">
        <v>178</v>
      </c>
      <c r="E384">
        <v>374</v>
      </c>
      <c r="F384">
        <v>513570001</v>
      </c>
      <c r="G384" t="s">
        <v>190</v>
      </c>
      <c r="H384">
        <v>101</v>
      </c>
      <c r="I384" s="38">
        <v>1</v>
      </c>
      <c r="J384" t="s">
        <v>308</v>
      </c>
      <c r="K384">
        <v>3570</v>
      </c>
      <c r="L384" t="s">
        <v>336</v>
      </c>
      <c r="M384">
        <v>3000</v>
      </c>
      <c r="N384" t="s">
        <v>118</v>
      </c>
      <c r="O384">
        <v>12</v>
      </c>
      <c r="P384" t="s">
        <v>401</v>
      </c>
      <c r="Q384">
        <v>221</v>
      </c>
      <c r="R384" t="s">
        <v>492</v>
      </c>
      <c r="S384">
        <v>128</v>
      </c>
      <c r="T384" t="s">
        <v>404</v>
      </c>
      <c r="U384">
        <v>1</v>
      </c>
      <c r="V384" t="s">
        <v>313</v>
      </c>
      <c r="W384" s="4">
        <v>7232.98</v>
      </c>
      <c r="X384" s="4">
        <v>928</v>
      </c>
      <c r="Y384" s="4">
        <v>0</v>
      </c>
      <c r="Z384" s="4">
        <v>402.08</v>
      </c>
      <c r="AA384" s="4">
        <v>0</v>
      </c>
      <c r="AB384" s="4">
        <v>0</v>
      </c>
      <c r="AC384" s="4">
        <v>3248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7">
        <f t="shared" si="10"/>
        <v>11811.06</v>
      </c>
      <c r="AK384" s="4">
        <f t="shared" si="11"/>
        <v>0</v>
      </c>
    </row>
    <row r="385" spans="1:37">
      <c r="A385">
        <v>951</v>
      </c>
      <c r="B385" t="s">
        <v>491</v>
      </c>
      <c r="C385">
        <v>118</v>
      </c>
      <c r="D385" t="s">
        <v>178</v>
      </c>
      <c r="E385">
        <v>375</v>
      </c>
      <c r="F385">
        <v>513570002</v>
      </c>
      <c r="G385" t="s">
        <v>191</v>
      </c>
      <c r="H385">
        <v>101</v>
      </c>
      <c r="I385" s="38">
        <v>1</v>
      </c>
      <c r="J385" t="s">
        <v>308</v>
      </c>
      <c r="K385">
        <v>3570</v>
      </c>
      <c r="L385" t="s">
        <v>336</v>
      </c>
      <c r="M385">
        <v>3000</v>
      </c>
      <c r="N385" t="s">
        <v>118</v>
      </c>
      <c r="O385">
        <v>12</v>
      </c>
      <c r="P385" t="s">
        <v>401</v>
      </c>
      <c r="Q385">
        <v>221</v>
      </c>
      <c r="R385" t="s">
        <v>492</v>
      </c>
      <c r="S385">
        <v>128</v>
      </c>
      <c r="T385" t="s">
        <v>404</v>
      </c>
      <c r="U385">
        <v>1</v>
      </c>
      <c r="V385" t="s">
        <v>313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870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7">
        <f t="shared" si="10"/>
        <v>870</v>
      </c>
      <c r="AK385" s="4">
        <f t="shared" si="11"/>
        <v>0</v>
      </c>
    </row>
    <row r="386" spans="1:37">
      <c r="A386">
        <v>951</v>
      </c>
      <c r="B386" t="s">
        <v>491</v>
      </c>
      <c r="C386">
        <v>118</v>
      </c>
      <c r="D386" t="s">
        <v>178</v>
      </c>
      <c r="E386">
        <v>386</v>
      </c>
      <c r="F386">
        <v>513750001</v>
      </c>
      <c r="G386" t="s">
        <v>148</v>
      </c>
      <c r="H386">
        <v>101</v>
      </c>
      <c r="I386" s="38">
        <v>1</v>
      </c>
      <c r="J386" t="s">
        <v>308</v>
      </c>
      <c r="K386">
        <v>3750</v>
      </c>
      <c r="L386" t="s">
        <v>337</v>
      </c>
      <c r="M386">
        <v>3000</v>
      </c>
      <c r="N386" t="s">
        <v>118</v>
      </c>
      <c r="O386">
        <v>12</v>
      </c>
      <c r="P386" t="s">
        <v>401</v>
      </c>
      <c r="Q386">
        <v>221</v>
      </c>
      <c r="R386" t="s">
        <v>492</v>
      </c>
      <c r="S386">
        <v>128</v>
      </c>
      <c r="T386" t="s">
        <v>404</v>
      </c>
      <c r="U386">
        <v>1</v>
      </c>
      <c r="V386" t="s">
        <v>313</v>
      </c>
      <c r="W386" s="4">
        <v>0</v>
      </c>
      <c r="X386" s="4">
        <v>0</v>
      </c>
      <c r="Y386" s="4">
        <v>0</v>
      </c>
      <c r="Z386" s="4">
        <v>3808</v>
      </c>
      <c r="AA386" s="4">
        <v>0</v>
      </c>
      <c r="AB386" s="4">
        <v>19432.509999999998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7">
        <f t="shared" ref="AI386:AI449" si="12">SUM(W386:AH386)</f>
        <v>23240.51</v>
      </c>
      <c r="AK386" s="4">
        <f t="shared" si="11"/>
        <v>0</v>
      </c>
    </row>
    <row r="387" spans="1:37">
      <c r="A387">
        <v>951</v>
      </c>
      <c r="B387" t="s">
        <v>491</v>
      </c>
      <c r="C387">
        <v>118</v>
      </c>
      <c r="D387" t="s">
        <v>178</v>
      </c>
      <c r="E387">
        <v>393</v>
      </c>
      <c r="F387">
        <v>513810003</v>
      </c>
      <c r="G387" t="s">
        <v>136</v>
      </c>
      <c r="H387">
        <v>101</v>
      </c>
      <c r="I387" s="38">
        <v>1</v>
      </c>
      <c r="J387" t="s">
        <v>308</v>
      </c>
      <c r="K387">
        <v>3810</v>
      </c>
      <c r="L387" t="s">
        <v>338</v>
      </c>
      <c r="M387">
        <v>3000</v>
      </c>
      <c r="N387" t="s">
        <v>118</v>
      </c>
      <c r="O387">
        <v>12</v>
      </c>
      <c r="P387" t="s">
        <v>401</v>
      </c>
      <c r="Q387">
        <v>221</v>
      </c>
      <c r="R387" t="s">
        <v>492</v>
      </c>
      <c r="S387">
        <v>128</v>
      </c>
      <c r="T387" t="s">
        <v>404</v>
      </c>
      <c r="U387">
        <v>1</v>
      </c>
      <c r="V387" t="s">
        <v>313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432.27</v>
      </c>
      <c r="AH387" s="4">
        <v>0</v>
      </c>
      <c r="AI387" s="7">
        <f t="shared" si="12"/>
        <v>432.27</v>
      </c>
      <c r="AK387" s="4">
        <f t="shared" ref="AK387:AK450" si="13">IF(I387=2,AI387,0)</f>
        <v>0</v>
      </c>
    </row>
    <row r="388" spans="1:37">
      <c r="A388">
        <v>951</v>
      </c>
      <c r="B388" t="s">
        <v>491</v>
      </c>
      <c r="C388">
        <v>118</v>
      </c>
      <c r="D388" t="s">
        <v>178</v>
      </c>
      <c r="E388">
        <v>428</v>
      </c>
      <c r="F388">
        <v>513920003</v>
      </c>
      <c r="G388" t="s">
        <v>192</v>
      </c>
      <c r="H388">
        <v>101</v>
      </c>
      <c r="I388" s="38">
        <v>1</v>
      </c>
      <c r="J388" t="s">
        <v>308</v>
      </c>
      <c r="K388">
        <v>3920</v>
      </c>
      <c r="L388" t="s">
        <v>339</v>
      </c>
      <c r="M388">
        <v>3000</v>
      </c>
      <c r="N388" t="s">
        <v>118</v>
      </c>
      <c r="O388">
        <v>12</v>
      </c>
      <c r="P388" t="s">
        <v>401</v>
      </c>
      <c r="Q388">
        <v>221</v>
      </c>
      <c r="R388" t="s">
        <v>492</v>
      </c>
      <c r="S388">
        <v>128</v>
      </c>
      <c r="T388" t="s">
        <v>404</v>
      </c>
      <c r="U388">
        <v>1</v>
      </c>
      <c r="V388" t="s">
        <v>313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5040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7">
        <f t="shared" si="12"/>
        <v>5040</v>
      </c>
      <c r="AK388" s="4">
        <f t="shared" si="13"/>
        <v>0</v>
      </c>
    </row>
    <row r="389" spans="1:37">
      <c r="A389">
        <v>951</v>
      </c>
      <c r="B389" t="s">
        <v>491</v>
      </c>
      <c r="C389">
        <v>118</v>
      </c>
      <c r="D389" t="s">
        <v>178</v>
      </c>
      <c r="E389">
        <v>445</v>
      </c>
      <c r="F389">
        <v>524110008</v>
      </c>
      <c r="G389" t="s">
        <v>141</v>
      </c>
      <c r="H389">
        <v>101</v>
      </c>
      <c r="I389" s="38">
        <v>1</v>
      </c>
      <c r="J389" t="s">
        <v>308</v>
      </c>
      <c r="K389">
        <v>4410</v>
      </c>
      <c r="L389" t="s">
        <v>341</v>
      </c>
      <c r="M389">
        <v>4000</v>
      </c>
      <c r="N389" t="s">
        <v>137</v>
      </c>
      <c r="O389">
        <v>12</v>
      </c>
      <c r="P389" t="s">
        <v>401</v>
      </c>
      <c r="Q389">
        <v>221</v>
      </c>
      <c r="R389" t="s">
        <v>492</v>
      </c>
      <c r="S389">
        <v>128</v>
      </c>
      <c r="T389" t="s">
        <v>404</v>
      </c>
      <c r="U389">
        <v>1</v>
      </c>
      <c r="V389" t="s">
        <v>313</v>
      </c>
      <c r="W389" s="4">
        <v>0</v>
      </c>
      <c r="X389" s="4">
        <v>7821.92</v>
      </c>
      <c r="Y389" s="4">
        <v>0</v>
      </c>
      <c r="Z389" s="4">
        <v>39622.46</v>
      </c>
      <c r="AA389" s="4">
        <v>39958.14</v>
      </c>
      <c r="AB389" s="4">
        <v>68239.06</v>
      </c>
      <c r="AC389" s="4">
        <v>31670.02</v>
      </c>
      <c r="AD389" s="4">
        <v>-14502.32</v>
      </c>
      <c r="AE389" s="4">
        <v>-14592.16</v>
      </c>
      <c r="AF389" s="4">
        <v>6484.98</v>
      </c>
      <c r="AG389" s="4">
        <v>0</v>
      </c>
      <c r="AH389" s="4">
        <v>0</v>
      </c>
      <c r="AI389" s="7">
        <f t="shared" si="12"/>
        <v>164702.09999999998</v>
      </c>
      <c r="AK389" s="4">
        <f t="shared" si="13"/>
        <v>0</v>
      </c>
    </row>
    <row r="390" spans="1:37">
      <c r="A390">
        <v>951</v>
      </c>
      <c r="B390" t="s">
        <v>491</v>
      </c>
      <c r="C390">
        <v>118</v>
      </c>
      <c r="D390" t="s">
        <v>178</v>
      </c>
      <c r="E390">
        <v>48</v>
      </c>
      <c r="F390">
        <v>124420001</v>
      </c>
      <c r="G390" t="s">
        <v>349</v>
      </c>
      <c r="H390">
        <v>101</v>
      </c>
      <c r="I390" s="38">
        <v>1</v>
      </c>
      <c r="J390" t="s">
        <v>308</v>
      </c>
      <c r="K390">
        <v>5420</v>
      </c>
      <c r="L390" t="s">
        <v>350</v>
      </c>
      <c r="M390">
        <v>5000</v>
      </c>
      <c r="N390" t="s">
        <v>280</v>
      </c>
      <c r="O390">
        <v>12</v>
      </c>
      <c r="P390" t="s">
        <v>401</v>
      </c>
      <c r="Q390">
        <v>221</v>
      </c>
      <c r="R390" t="s">
        <v>492</v>
      </c>
      <c r="S390">
        <v>128</v>
      </c>
      <c r="T390" t="s">
        <v>404</v>
      </c>
      <c r="U390">
        <v>1</v>
      </c>
      <c r="V390" t="s">
        <v>313</v>
      </c>
      <c r="W390" s="4">
        <v>0</v>
      </c>
      <c r="X390" s="4">
        <v>49000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7">
        <f t="shared" si="12"/>
        <v>49000</v>
      </c>
      <c r="AK390" s="4">
        <f t="shared" si="13"/>
        <v>0</v>
      </c>
    </row>
    <row r="391" spans="1:37">
      <c r="A391">
        <v>951</v>
      </c>
      <c r="B391" t="s">
        <v>491</v>
      </c>
      <c r="C391">
        <v>118</v>
      </c>
      <c r="D391" t="s">
        <v>178</v>
      </c>
      <c r="E391">
        <v>13</v>
      </c>
      <c r="F391">
        <v>123530002</v>
      </c>
      <c r="G391" t="s">
        <v>494</v>
      </c>
      <c r="H391">
        <v>101</v>
      </c>
      <c r="I391" s="38">
        <v>1</v>
      </c>
      <c r="J391" t="s">
        <v>308</v>
      </c>
      <c r="K391">
        <v>6130</v>
      </c>
      <c r="L391" t="s">
        <v>418</v>
      </c>
      <c r="M391">
        <v>6000</v>
      </c>
      <c r="N391" t="s">
        <v>375</v>
      </c>
      <c r="O391">
        <v>12</v>
      </c>
      <c r="P391" t="s">
        <v>401</v>
      </c>
      <c r="Q391">
        <v>221</v>
      </c>
      <c r="R391" t="s">
        <v>492</v>
      </c>
      <c r="S391">
        <v>128</v>
      </c>
      <c r="T391" t="s">
        <v>404</v>
      </c>
      <c r="U391">
        <v>1</v>
      </c>
      <c r="V391" t="s">
        <v>313</v>
      </c>
      <c r="W391" s="4">
        <v>0</v>
      </c>
      <c r="X391" s="4">
        <v>0</v>
      </c>
      <c r="Y391" s="4">
        <v>0</v>
      </c>
      <c r="Z391" s="4">
        <v>0</v>
      </c>
      <c r="AA391" s="4">
        <v>112090.57</v>
      </c>
      <c r="AB391" s="4">
        <v>0</v>
      </c>
      <c r="AC391" s="4">
        <v>14061.87</v>
      </c>
      <c r="AD391" s="4">
        <v>110224.43</v>
      </c>
      <c r="AE391" s="4">
        <v>0</v>
      </c>
      <c r="AF391" s="4">
        <v>0</v>
      </c>
      <c r="AG391" s="4">
        <v>0</v>
      </c>
      <c r="AH391" s="4">
        <v>0</v>
      </c>
      <c r="AI391" s="7">
        <f t="shared" si="12"/>
        <v>236376.87</v>
      </c>
      <c r="AK391" s="4">
        <f t="shared" si="13"/>
        <v>0</v>
      </c>
    </row>
    <row r="392" spans="1:37">
      <c r="A392">
        <v>951</v>
      </c>
      <c r="B392" t="s">
        <v>491</v>
      </c>
      <c r="C392">
        <v>118</v>
      </c>
      <c r="D392" t="s">
        <v>178</v>
      </c>
      <c r="E392">
        <v>26</v>
      </c>
      <c r="F392">
        <v>123640001</v>
      </c>
      <c r="G392" t="s">
        <v>495</v>
      </c>
      <c r="H392">
        <v>101</v>
      </c>
      <c r="I392" s="38">
        <v>1</v>
      </c>
      <c r="J392" t="s">
        <v>308</v>
      </c>
      <c r="K392">
        <v>6240</v>
      </c>
      <c r="L392" t="s">
        <v>496</v>
      </c>
      <c r="M392">
        <v>6000</v>
      </c>
      <c r="N392" t="s">
        <v>375</v>
      </c>
      <c r="O392">
        <v>12</v>
      </c>
      <c r="P392" t="s">
        <v>401</v>
      </c>
      <c r="Q392">
        <v>221</v>
      </c>
      <c r="R392" t="s">
        <v>492</v>
      </c>
      <c r="S392">
        <v>128</v>
      </c>
      <c r="T392" t="s">
        <v>404</v>
      </c>
      <c r="U392">
        <v>1</v>
      </c>
      <c r="V392" t="s">
        <v>313</v>
      </c>
      <c r="W392" s="4">
        <v>0</v>
      </c>
      <c r="X392" s="4">
        <v>0</v>
      </c>
      <c r="Y392" s="4">
        <v>0</v>
      </c>
      <c r="Z392" s="4">
        <v>0</v>
      </c>
      <c r="AA392" s="4">
        <v>58403.03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7">
        <f t="shared" si="12"/>
        <v>58403.03</v>
      </c>
      <c r="AK392" s="4">
        <f t="shared" si="13"/>
        <v>0</v>
      </c>
    </row>
    <row r="393" spans="1:37">
      <c r="A393">
        <v>951</v>
      </c>
      <c r="B393" t="s">
        <v>491</v>
      </c>
      <c r="C393">
        <v>119</v>
      </c>
      <c r="D393" t="s">
        <v>497</v>
      </c>
      <c r="E393">
        <v>445</v>
      </c>
      <c r="F393">
        <v>524110008</v>
      </c>
      <c r="G393" t="s">
        <v>141</v>
      </c>
      <c r="H393">
        <v>101</v>
      </c>
      <c r="I393" s="38">
        <v>1</v>
      </c>
      <c r="J393" t="s">
        <v>308</v>
      </c>
      <c r="K393">
        <v>4410</v>
      </c>
      <c r="L393" t="s">
        <v>341</v>
      </c>
      <c r="M393">
        <v>4000</v>
      </c>
      <c r="N393" t="s">
        <v>137</v>
      </c>
      <c r="O393">
        <v>12</v>
      </c>
      <c r="P393" t="s">
        <v>401</v>
      </c>
      <c r="Q393">
        <v>221</v>
      </c>
      <c r="R393" t="s">
        <v>492</v>
      </c>
      <c r="S393">
        <v>128</v>
      </c>
      <c r="T393" t="s">
        <v>404</v>
      </c>
      <c r="U393">
        <v>1</v>
      </c>
      <c r="V393" t="s">
        <v>313</v>
      </c>
      <c r="W393" s="4">
        <v>0</v>
      </c>
      <c r="X393" s="4">
        <v>0</v>
      </c>
      <c r="Y393" s="4">
        <v>0</v>
      </c>
      <c r="Z393" s="4">
        <v>48960</v>
      </c>
      <c r="AA393" s="4">
        <v>0</v>
      </c>
      <c r="AB393" s="4">
        <v>189200</v>
      </c>
      <c r="AC393" s="4">
        <v>150930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7">
        <f t="shared" si="12"/>
        <v>389090</v>
      </c>
      <c r="AK393" s="4">
        <f t="shared" si="13"/>
        <v>0</v>
      </c>
    </row>
    <row r="394" spans="1:37">
      <c r="A394">
        <v>952</v>
      </c>
      <c r="B394" t="s">
        <v>498</v>
      </c>
      <c r="C394">
        <v>120</v>
      </c>
      <c r="D394" t="s">
        <v>499</v>
      </c>
      <c r="E394">
        <v>192</v>
      </c>
      <c r="F394">
        <v>511130001</v>
      </c>
      <c r="G394" t="s">
        <v>111</v>
      </c>
      <c r="H394">
        <v>101</v>
      </c>
      <c r="I394" s="38">
        <v>1</v>
      </c>
      <c r="J394" t="s">
        <v>308</v>
      </c>
      <c r="K394">
        <v>1130</v>
      </c>
      <c r="L394" t="s">
        <v>309</v>
      </c>
      <c r="M394">
        <v>1000</v>
      </c>
      <c r="N394" t="s">
        <v>106</v>
      </c>
      <c r="O394">
        <v>12</v>
      </c>
      <c r="P394" t="s">
        <v>401</v>
      </c>
      <c r="Q394">
        <v>222</v>
      </c>
      <c r="R394" t="s">
        <v>500</v>
      </c>
      <c r="S394">
        <v>125</v>
      </c>
      <c r="T394" t="s">
        <v>464</v>
      </c>
      <c r="U394">
        <v>1</v>
      </c>
      <c r="V394" t="s">
        <v>313</v>
      </c>
      <c r="W394" s="4">
        <v>78779.7</v>
      </c>
      <c r="X394" s="4">
        <v>78779.7</v>
      </c>
      <c r="Y394" s="4">
        <v>78779.7</v>
      </c>
      <c r="Z394" s="4">
        <v>78779.7</v>
      </c>
      <c r="AA394" s="4">
        <v>78779.7</v>
      </c>
      <c r="AB394" s="4">
        <v>78779.7</v>
      </c>
      <c r="AC394" s="4">
        <v>79779.600000000006</v>
      </c>
      <c r="AD394" s="4">
        <v>80779.5</v>
      </c>
      <c r="AE394" s="4">
        <v>69530.399999999994</v>
      </c>
      <c r="AF394" s="4">
        <v>68662.45</v>
      </c>
      <c r="AG394" s="4">
        <v>56530.5</v>
      </c>
      <c r="AH394" s="4">
        <v>64130.1</v>
      </c>
      <c r="AI394" s="7">
        <f t="shared" si="12"/>
        <v>892090.75</v>
      </c>
      <c r="AK394" s="4">
        <f t="shared" si="13"/>
        <v>0</v>
      </c>
    </row>
    <row r="395" spans="1:37">
      <c r="A395">
        <v>952</v>
      </c>
      <c r="B395" t="s">
        <v>498</v>
      </c>
      <c r="C395">
        <v>120</v>
      </c>
      <c r="D395" t="s">
        <v>499</v>
      </c>
      <c r="E395">
        <v>196</v>
      </c>
      <c r="F395">
        <v>511320001</v>
      </c>
      <c r="G395" t="s">
        <v>108</v>
      </c>
      <c r="H395">
        <v>101</v>
      </c>
      <c r="I395" s="38">
        <v>1</v>
      </c>
      <c r="J395" t="s">
        <v>308</v>
      </c>
      <c r="K395">
        <v>1320</v>
      </c>
      <c r="L395" t="s">
        <v>315</v>
      </c>
      <c r="M395">
        <v>1000</v>
      </c>
      <c r="N395" t="s">
        <v>106</v>
      </c>
      <c r="O395">
        <v>12</v>
      </c>
      <c r="P395" t="s">
        <v>401</v>
      </c>
      <c r="Q395">
        <v>222</v>
      </c>
      <c r="R395" t="s">
        <v>500</v>
      </c>
      <c r="S395">
        <v>125</v>
      </c>
      <c r="T395" t="s">
        <v>464</v>
      </c>
      <c r="U395">
        <v>1</v>
      </c>
      <c r="V395" t="s">
        <v>313</v>
      </c>
      <c r="W395" s="4">
        <v>0</v>
      </c>
      <c r="X395" s="4">
        <v>0</v>
      </c>
      <c r="Y395" s="4">
        <v>27248.53</v>
      </c>
      <c r="Z395" s="4">
        <v>0</v>
      </c>
      <c r="AA395" s="4">
        <v>0</v>
      </c>
      <c r="AB395" s="4">
        <v>2252.2399999999998</v>
      </c>
      <c r="AC395" s="4">
        <v>4910.7299999999996</v>
      </c>
      <c r="AD395" s="4">
        <v>11814.74</v>
      </c>
      <c r="AE395" s="4">
        <v>0</v>
      </c>
      <c r="AF395" s="4">
        <v>8666.7000000000007</v>
      </c>
      <c r="AG395" s="4">
        <v>0</v>
      </c>
      <c r="AH395" s="4">
        <v>17209.39</v>
      </c>
      <c r="AI395" s="7">
        <f t="shared" si="12"/>
        <v>72102.33</v>
      </c>
      <c r="AK395" s="4">
        <f t="shared" si="13"/>
        <v>0</v>
      </c>
    </row>
    <row r="396" spans="1:37">
      <c r="A396">
        <v>952</v>
      </c>
      <c r="B396" t="s">
        <v>498</v>
      </c>
      <c r="C396">
        <v>120</v>
      </c>
      <c r="D396" t="s">
        <v>499</v>
      </c>
      <c r="E396">
        <v>198</v>
      </c>
      <c r="F396">
        <v>511320003</v>
      </c>
      <c r="G396" t="s">
        <v>109</v>
      </c>
      <c r="H396">
        <v>101</v>
      </c>
      <c r="I396" s="38">
        <v>1</v>
      </c>
      <c r="J396" t="s">
        <v>308</v>
      </c>
      <c r="K396">
        <v>1320</v>
      </c>
      <c r="L396" t="s">
        <v>315</v>
      </c>
      <c r="M396">
        <v>1000</v>
      </c>
      <c r="N396" t="s">
        <v>106</v>
      </c>
      <c r="O396">
        <v>12</v>
      </c>
      <c r="P396" t="s">
        <v>401</v>
      </c>
      <c r="Q396">
        <v>222</v>
      </c>
      <c r="R396" t="s">
        <v>500</v>
      </c>
      <c r="S396">
        <v>125</v>
      </c>
      <c r="T396" t="s">
        <v>464</v>
      </c>
      <c r="U396">
        <v>1</v>
      </c>
      <c r="V396" t="s">
        <v>313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21666.75</v>
      </c>
      <c r="AG396" s="4">
        <v>0</v>
      </c>
      <c r="AH396" s="4">
        <v>100381.33</v>
      </c>
      <c r="AI396" s="7">
        <f t="shared" si="12"/>
        <v>122048.08</v>
      </c>
      <c r="AK396" s="4">
        <f t="shared" si="13"/>
        <v>0</v>
      </c>
    </row>
    <row r="397" spans="1:37">
      <c r="A397">
        <v>952</v>
      </c>
      <c r="B397" t="s">
        <v>498</v>
      </c>
      <c r="C397">
        <v>120</v>
      </c>
      <c r="D397" t="s">
        <v>499</v>
      </c>
      <c r="E397">
        <v>200</v>
      </c>
      <c r="F397">
        <v>511340001</v>
      </c>
      <c r="G397" t="s">
        <v>123</v>
      </c>
      <c r="H397">
        <v>101</v>
      </c>
      <c r="I397" s="38">
        <v>1</v>
      </c>
      <c r="J397" t="s">
        <v>308</v>
      </c>
      <c r="K397">
        <v>1340</v>
      </c>
      <c r="L397" t="s">
        <v>316</v>
      </c>
      <c r="M397">
        <v>1000</v>
      </c>
      <c r="N397" t="s">
        <v>106</v>
      </c>
      <c r="O397">
        <v>12</v>
      </c>
      <c r="P397" t="s">
        <v>401</v>
      </c>
      <c r="Q397">
        <v>222</v>
      </c>
      <c r="R397" t="s">
        <v>500</v>
      </c>
      <c r="S397">
        <v>125</v>
      </c>
      <c r="T397" t="s">
        <v>464</v>
      </c>
      <c r="U397">
        <v>1</v>
      </c>
      <c r="V397" t="s">
        <v>313</v>
      </c>
      <c r="W397" s="4">
        <v>6915.42</v>
      </c>
      <c r="X397" s="4">
        <v>4000</v>
      </c>
      <c r="Y397" s="4">
        <v>4000</v>
      </c>
      <c r="Z397" s="4">
        <v>2000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281.52999999999997</v>
      </c>
      <c r="AG397" s="4">
        <v>0</v>
      </c>
      <c r="AH397" s="4">
        <v>0</v>
      </c>
      <c r="AI397" s="7">
        <f t="shared" si="12"/>
        <v>17196.949999999997</v>
      </c>
      <c r="AK397" s="4">
        <f t="shared" si="13"/>
        <v>0</v>
      </c>
    </row>
    <row r="398" spans="1:37">
      <c r="A398">
        <v>952</v>
      </c>
      <c r="B398" t="s">
        <v>498</v>
      </c>
      <c r="C398">
        <v>120</v>
      </c>
      <c r="D398" t="s">
        <v>499</v>
      </c>
      <c r="E398">
        <v>210</v>
      </c>
      <c r="F398">
        <v>511540004</v>
      </c>
      <c r="G398" t="s">
        <v>124</v>
      </c>
      <c r="H398">
        <v>101</v>
      </c>
      <c r="I398" s="38">
        <v>1</v>
      </c>
      <c r="J398" t="s">
        <v>308</v>
      </c>
      <c r="K398">
        <v>1540</v>
      </c>
      <c r="L398" t="s">
        <v>318</v>
      </c>
      <c r="M398">
        <v>1000</v>
      </c>
      <c r="N398" t="s">
        <v>106</v>
      </c>
      <c r="O398">
        <v>12</v>
      </c>
      <c r="P398" t="s">
        <v>401</v>
      </c>
      <c r="Q398">
        <v>222</v>
      </c>
      <c r="R398" t="s">
        <v>500</v>
      </c>
      <c r="S398">
        <v>125</v>
      </c>
      <c r="T398" t="s">
        <v>464</v>
      </c>
      <c r="U398">
        <v>1</v>
      </c>
      <c r="V398" t="s">
        <v>313</v>
      </c>
      <c r="W398" s="4">
        <v>1539</v>
      </c>
      <c r="X398" s="4">
        <v>0</v>
      </c>
      <c r="Y398" s="4">
        <v>472</v>
      </c>
      <c r="Z398" s="4">
        <v>575.64</v>
      </c>
      <c r="AA398" s="4">
        <v>0</v>
      </c>
      <c r="AB398" s="4">
        <v>805</v>
      </c>
      <c r="AC398" s="4">
        <v>0</v>
      </c>
      <c r="AD398" s="4">
        <v>2680</v>
      </c>
      <c r="AE398" s="4">
        <v>0</v>
      </c>
      <c r="AF398" s="4">
        <v>0</v>
      </c>
      <c r="AG398" s="4">
        <v>0</v>
      </c>
      <c r="AH398" s="4">
        <v>0</v>
      </c>
      <c r="AI398" s="7">
        <f t="shared" si="12"/>
        <v>6071.6399999999994</v>
      </c>
      <c r="AK398" s="4">
        <f t="shared" si="13"/>
        <v>0</v>
      </c>
    </row>
    <row r="399" spans="1:37">
      <c r="A399">
        <v>952</v>
      </c>
      <c r="B399" t="s">
        <v>498</v>
      </c>
      <c r="C399">
        <v>120</v>
      </c>
      <c r="D399" t="s">
        <v>499</v>
      </c>
      <c r="E399">
        <v>212</v>
      </c>
      <c r="F399">
        <v>511540005</v>
      </c>
      <c r="G399" t="s">
        <v>125</v>
      </c>
      <c r="H399">
        <v>101</v>
      </c>
      <c r="I399" s="38">
        <v>1</v>
      </c>
      <c r="J399" t="s">
        <v>308</v>
      </c>
      <c r="K399">
        <v>1540</v>
      </c>
      <c r="L399" t="s">
        <v>318</v>
      </c>
      <c r="M399">
        <v>1000</v>
      </c>
      <c r="N399" t="s">
        <v>106</v>
      </c>
      <c r="O399">
        <v>12</v>
      </c>
      <c r="P399" t="s">
        <v>401</v>
      </c>
      <c r="Q399">
        <v>222</v>
      </c>
      <c r="R399" t="s">
        <v>500</v>
      </c>
      <c r="S399">
        <v>125</v>
      </c>
      <c r="T399" t="s">
        <v>464</v>
      </c>
      <c r="U399">
        <v>1</v>
      </c>
      <c r="V399" t="s">
        <v>313</v>
      </c>
      <c r="W399" s="4">
        <v>0</v>
      </c>
      <c r="X399" s="4">
        <v>18901.47</v>
      </c>
      <c r="Y399" s="4">
        <v>200</v>
      </c>
      <c r="Z399" s="4">
        <v>300</v>
      </c>
      <c r="AA399" s="4">
        <v>0</v>
      </c>
      <c r="AB399" s="4">
        <v>0</v>
      </c>
      <c r="AC399" s="4">
        <v>300</v>
      </c>
      <c r="AD399" s="4">
        <v>9000</v>
      </c>
      <c r="AE399" s="4">
        <v>0</v>
      </c>
      <c r="AF399" s="4">
        <v>0</v>
      </c>
      <c r="AG399" s="4">
        <v>0</v>
      </c>
      <c r="AH399" s="4">
        <v>0</v>
      </c>
      <c r="AI399" s="7">
        <f t="shared" si="12"/>
        <v>28701.47</v>
      </c>
      <c r="AK399" s="4">
        <f t="shared" si="13"/>
        <v>0</v>
      </c>
    </row>
    <row r="400" spans="1:37">
      <c r="A400">
        <v>952</v>
      </c>
      <c r="B400" t="s">
        <v>498</v>
      </c>
      <c r="C400">
        <v>120</v>
      </c>
      <c r="D400" t="s">
        <v>499</v>
      </c>
      <c r="E400">
        <v>216</v>
      </c>
      <c r="F400">
        <v>511540008</v>
      </c>
      <c r="G400" t="s">
        <v>112</v>
      </c>
      <c r="H400">
        <v>101</v>
      </c>
      <c r="I400" s="38">
        <v>1</v>
      </c>
      <c r="J400" t="s">
        <v>308</v>
      </c>
      <c r="K400">
        <v>1540</v>
      </c>
      <c r="L400" t="s">
        <v>318</v>
      </c>
      <c r="M400">
        <v>1000</v>
      </c>
      <c r="N400" t="s">
        <v>106</v>
      </c>
      <c r="O400">
        <v>12</v>
      </c>
      <c r="P400" t="s">
        <v>401</v>
      </c>
      <c r="Q400">
        <v>222</v>
      </c>
      <c r="R400" t="s">
        <v>500</v>
      </c>
      <c r="S400">
        <v>125</v>
      </c>
      <c r="T400" t="s">
        <v>464</v>
      </c>
      <c r="U400">
        <v>1</v>
      </c>
      <c r="V400" t="s">
        <v>313</v>
      </c>
      <c r="W400" s="4">
        <v>62244.26</v>
      </c>
      <c r="X400" s="4">
        <v>14575.45</v>
      </c>
      <c r="Y400" s="4">
        <v>16742.64</v>
      </c>
      <c r="Z400" s="4">
        <v>15001.2</v>
      </c>
      <c r="AA400" s="4">
        <v>15568.75</v>
      </c>
      <c r="AB400" s="4">
        <v>15433.75</v>
      </c>
      <c r="AC400" s="4">
        <v>16073.68</v>
      </c>
      <c r="AD400" s="4">
        <v>17879.53</v>
      </c>
      <c r="AE400" s="4">
        <v>11764.8</v>
      </c>
      <c r="AF400" s="4">
        <v>12229.29</v>
      </c>
      <c r="AG400" s="4">
        <v>11432.18</v>
      </c>
      <c r="AH400" s="4">
        <v>29982.06</v>
      </c>
      <c r="AI400" s="7">
        <f t="shared" si="12"/>
        <v>238927.58999999997</v>
      </c>
      <c r="AK400" s="4">
        <f t="shared" si="13"/>
        <v>0</v>
      </c>
    </row>
    <row r="401" spans="1:37">
      <c r="A401">
        <v>952</v>
      </c>
      <c r="B401" t="s">
        <v>498</v>
      </c>
      <c r="C401">
        <v>120</v>
      </c>
      <c r="D401" t="s">
        <v>499</v>
      </c>
      <c r="E401">
        <v>221</v>
      </c>
      <c r="F401">
        <v>512110001</v>
      </c>
      <c r="G401" t="s">
        <v>114</v>
      </c>
      <c r="H401">
        <v>101</v>
      </c>
      <c r="I401" s="38">
        <v>1</v>
      </c>
      <c r="J401" t="s">
        <v>308</v>
      </c>
      <c r="K401">
        <v>2110</v>
      </c>
      <c r="L401" t="s">
        <v>319</v>
      </c>
      <c r="M401">
        <v>2000</v>
      </c>
      <c r="N401" t="s">
        <v>113</v>
      </c>
      <c r="O401">
        <v>12</v>
      </c>
      <c r="P401" t="s">
        <v>401</v>
      </c>
      <c r="Q401">
        <v>222</v>
      </c>
      <c r="R401" t="s">
        <v>500</v>
      </c>
      <c r="S401">
        <v>125</v>
      </c>
      <c r="T401" t="s">
        <v>464</v>
      </c>
      <c r="U401">
        <v>1</v>
      </c>
      <c r="V401" t="s">
        <v>313</v>
      </c>
      <c r="W401" s="4">
        <v>156.6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7">
        <f t="shared" si="12"/>
        <v>156.6</v>
      </c>
      <c r="AK401" s="4">
        <f t="shared" si="13"/>
        <v>0</v>
      </c>
    </row>
    <row r="402" spans="1:37">
      <c r="A402">
        <v>952</v>
      </c>
      <c r="B402" t="s">
        <v>498</v>
      </c>
      <c r="C402">
        <v>120</v>
      </c>
      <c r="D402" t="s">
        <v>499</v>
      </c>
      <c r="E402">
        <v>224</v>
      </c>
      <c r="F402">
        <v>512120001</v>
      </c>
      <c r="G402" t="s">
        <v>145</v>
      </c>
      <c r="H402">
        <v>101</v>
      </c>
      <c r="I402" s="38">
        <v>1</v>
      </c>
      <c r="J402" t="s">
        <v>308</v>
      </c>
      <c r="K402">
        <v>2120</v>
      </c>
      <c r="L402" t="s">
        <v>320</v>
      </c>
      <c r="M402">
        <v>2000</v>
      </c>
      <c r="N402" t="s">
        <v>113</v>
      </c>
      <c r="O402">
        <v>12</v>
      </c>
      <c r="P402" t="s">
        <v>401</v>
      </c>
      <c r="Q402">
        <v>222</v>
      </c>
      <c r="R402" t="s">
        <v>500</v>
      </c>
      <c r="S402">
        <v>125</v>
      </c>
      <c r="T402" t="s">
        <v>464</v>
      </c>
      <c r="U402">
        <v>1</v>
      </c>
      <c r="V402" t="s">
        <v>313</v>
      </c>
      <c r="W402" s="4">
        <v>0</v>
      </c>
      <c r="X402" s="4">
        <v>0</v>
      </c>
      <c r="Y402" s="4">
        <v>0</v>
      </c>
      <c r="Z402" s="4">
        <v>0</v>
      </c>
      <c r="AA402" s="4">
        <v>1270.2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9280</v>
      </c>
      <c r="AH402" s="4">
        <v>0</v>
      </c>
      <c r="AI402" s="7">
        <f t="shared" si="12"/>
        <v>10550.2</v>
      </c>
      <c r="AK402" s="4">
        <f t="shared" si="13"/>
        <v>0</v>
      </c>
    </row>
    <row r="403" spans="1:37">
      <c r="A403">
        <v>952</v>
      </c>
      <c r="B403" t="s">
        <v>498</v>
      </c>
      <c r="C403">
        <v>120</v>
      </c>
      <c r="D403" t="s">
        <v>499</v>
      </c>
      <c r="E403">
        <v>236</v>
      </c>
      <c r="F403">
        <v>512210003</v>
      </c>
      <c r="G403" t="s">
        <v>128</v>
      </c>
      <c r="H403">
        <v>101</v>
      </c>
      <c r="I403" s="38">
        <v>1</v>
      </c>
      <c r="J403" t="s">
        <v>308</v>
      </c>
      <c r="K403">
        <v>2210</v>
      </c>
      <c r="L403" t="s">
        <v>323</v>
      </c>
      <c r="M403">
        <v>2000</v>
      </c>
      <c r="N403" t="s">
        <v>113</v>
      </c>
      <c r="O403">
        <v>12</v>
      </c>
      <c r="P403" t="s">
        <v>401</v>
      </c>
      <c r="Q403">
        <v>222</v>
      </c>
      <c r="R403" t="s">
        <v>500</v>
      </c>
      <c r="S403">
        <v>125</v>
      </c>
      <c r="T403" t="s">
        <v>464</v>
      </c>
      <c r="U403">
        <v>1</v>
      </c>
      <c r="V403" t="s">
        <v>313</v>
      </c>
      <c r="W403" s="4">
        <v>0</v>
      </c>
      <c r="X403" s="4">
        <v>115.4</v>
      </c>
      <c r="Y403" s="4">
        <v>0</v>
      </c>
      <c r="Z403" s="4">
        <v>499.31</v>
      </c>
      <c r="AA403" s="4">
        <v>0</v>
      </c>
      <c r="AB403" s="4">
        <v>0</v>
      </c>
      <c r="AC403" s="4">
        <v>0</v>
      </c>
      <c r="AD403" s="4">
        <v>34</v>
      </c>
      <c r="AE403" s="4">
        <v>0</v>
      </c>
      <c r="AF403" s="4">
        <v>96</v>
      </c>
      <c r="AG403" s="4">
        <v>0</v>
      </c>
      <c r="AH403" s="4">
        <v>0</v>
      </c>
      <c r="AI403" s="7">
        <f t="shared" si="12"/>
        <v>744.71</v>
      </c>
      <c r="AK403" s="4">
        <f t="shared" si="13"/>
        <v>0</v>
      </c>
    </row>
    <row r="404" spans="1:37">
      <c r="A404">
        <v>952</v>
      </c>
      <c r="B404" t="s">
        <v>498</v>
      </c>
      <c r="C404">
        <v>120</v>
      </c>
      <c r="D404" t="s">
        <v>499</v>
      </c>
      <c r="E404">
        <v>260</v>
      </c>
      <c r="F404">
        <v>512610001</v>
      </c>
      <c r="G404" t="s">
        <v>116</v>
      </c>
      <c r="H404">
        <v>101</v>
      </c>
      <c r="I404" s="38">
        <v>1</v>
      </c>
      <c r="J404" t="s">
        <v>308</v>
      </c>
      <c r="K404">
        <v>2610</v>
      </c>
      <c r="L404" t="s">
        <v>326</v>
      </c>
      <c r="M404">
        <v>2000</v>
      </c>
      <c r="N404" t="s">
        <v>113</v>
      </c>
      <c r="O404">
        <v>12</v>
      </c>
      <c r="P404" t="s">
        <v>401</v>
      </c>
      <c r="Q404">
        <v>222</v>
      </c>
      <c r="R404" t="s">
        <v>500</v>
      </c>
      <c r="S404">
        <v>125</v>
      </c>
      <c r="T404" t="s">
        <v>464</v>
      </c>
      <c r="U404">
        <v>1</v>
      </c>
      <c r="V404" t="s">
        <v>313</v>
      </c>
      <c r="W404" s="4">
        <v>2286.25</v>
      </c>
      <c r="X404" s="4">
        <v>3571.26</v>
      </c>
      <c r="Y404" s="4">
        <v>1598.7</v>
      </c>
      <c r="Z404" s="4">
        <v>4556.87</v>
      </c>
      <c r="AA404" s="4">
        <v>2811.6</v>
      </c>
      <c r="AB404" s="4">
        <v>4691.03</v>
      </c>
      <c r="AC404" s="4">
        <v>4044.18</v>
      </c>
      <c r="AD404" s="4">
        <v>6007.63</v>
      </c>
      <c r="AE404" s="4">
        <v>4292.8500000000004</v>
      </c>
      <c r="AF404" s="4">
        <v>2271.6</v>
      </c>
      <c r="AG404" s="4">
        <v>985</v>
      </c>
      <c r="AH404" s="4">
        <v>1844.75</v>
      </c>
      <c r="AI404" s="7">
        <f t="shared" si="12"/>
        <v>38961.72</v>
      </c>
      <c r="AK404" s="4">
        <f t="shared" si="13"/>
        <v>0</v>
      </c>
    </row>
    <row r="405" spans="1:37">
      <c r="A405">
        <v>952</v>
      </c>
      <c r="B405" t="s">
        <v>498</v>
      </c>
      <c r="C405">
        <v>120</v>
      </c>
      <c r="D405" t="s">
        <v>499</v>
      </c>
      <c r="E405">
        <v>306</v>
      </c>
      <c r="F405">
        <v>512990001</v>
      </c>
      <c r="G405" t="s">
        <v>117</v>
      </c>
      <c r="H405">
        <v>101</v>
      </c>
      <c r="I405" s="38">
        <v>1</v>
      </c>
      <c r="J405" t="s">
        <v>308</v>
      </c>
      <c r="K405">
        <v>2990</v>
      </c>
      <c r="L405" t="s">
        <v>330</v>
      </c>
      <c r="M405">
        <v>2000</v>
      </c>
      <c r="N405" t="s">
        <v>113</v>
      </c>
      <c r="O405">
        <v>12</v>
      </c>
      <c r="P405" t="s">
        <v>401</v>
      </c>
      <c r="Q405">
        <v>222</v>
      </c>
      <c r="R405" t="s">
        <v>500</v>
      </c>
      <c r="S405">
        <v>125</v>
      </c>
      <c r="T405" t="s">
        <v>464</v>
      </c>
      <c r="U405">
        <v>1</v>
      </c>
      <c r="V405" t="s">
        <v>313</v>
      </c>
      <c r="W405" s="4">
        <v>0</v>
      </c>
      <c r="X405" s="4">
        <v>699.31</v>
      </c>
      <c r="Y405" s="4">
        <v>179.8</v>
      </c>
      <c r="Z405" s="4">
        <v>0</v>
      </c>
      <c r="AA405" s="4">
        <v>81.2</v>
      </c>
      <c r="AB405" s="4">
        <v>0</v>
      </c>
      <c r="AC405" s="4">
        <v>0</v>
      </c>
      <c r="AD405" s="4">
        <v>0</v>
      </c>
      <c r="AE405" s="4">
        <v>0</v>
      </c>
      <c r="AF405" s="4">
        <v>920</v>
      </c>
      <c r="AG405" s="4">
        <v>0</v>
      </c>
      <c r="AH405" s="4">
        <v>0</v>
      </c>
      <c r="AI405" s="7">
        <f t="shared" si="12"/>
        <v>1880.31</v>
      </c>
      <c r="AK405" s="4">
        <f t="shared" si="13"/>
        <v>0</v>
      </c>
    </row>
    <row r="406" spans="1:37">
      <c r="A406">
        <v>952</v>
      </c>
      <c r="B406" t="s">
        <v>498</v>
      </c>
      <c r="C406">
        <v>120</v>
      </c>
      <c r="D406" t="s">
        <v>499</v>
      </c>
      <c r="E406">
        <v>322</v>
      </c>
      <c r="F406">
        <v>513180001</v>
      </c>
      <c r="G406" t="s">
        <v>147</v>
      </c>
      <c r="H406">
        <v>101</v>
      </c>
      <c r="I406" s="38">
        <v>1</v>
      </c>
      <c r="J406" t="s">
        <v>308</v>
      </c>
      <c r="K406">
        <v>3180</v>
      </c>
      <c r="L406" t="s">
        <v>457</v>
      </c>
      <c r="M406">
        <v>3000</v>
      </c>
      <c r="N406" t="s">
        <v>118</v>
      </c>
      <c r="O406">
        <v>12</v>
      </c>
      <c r="P406" t="s">
        <v>401</v>
      </c>
      <c r="Q406">
        <v>222</v>
      </c>
      <c r="R406" t="s">
        <v>500</v>
      </c>
      <c r="S406">
        <v>125</v>
      </c>
      <c r="T406" t="s">
        <v>464</v>
      </c>
      <c r="U406">
        <v>1</v>
      </c>
      <c r="V406" t="s">
        <v>313</v>
      </c>
      <c r="W406" s="4">
        <v>0</v>
      </c>
      <c r="X406" s="4">
        <v>0</v>
      </c>
      <c r="Y406" s="4">
        <v>254.9</v>
      </c>
      <c r="Z406" s="4">
        <v>0</v>
      </c>
      <c r="AA406" s="4">
        <v>0</v>
      </c>
      <c r="AB406" s="4">
        <v>0</v>
      </c>
      <c r="AC406" s="4">
        <v>0</v>
      </c>
      <c r="AD406" s="4">
        <v>335.88</v>
      </c>
      <c r="AE406" s="4">
        <v>0</v>
      </c>
      <c r="AF406" s="4">
        <v>0</v>
      </c>
      <c r="AG406" s="4">
        <v>0</v>
      </c>
      <c r="AH406" s="4">
        <v>0</v>
      </c>
      <c r="AI406" s="7">
        <f t="shared" si="12"/>
        <v>590.78</v>
      </c>
      <c r="AK406" s="4">
        <f t="shared" si="13"/>
        <v>0</v>
      </c>
    </row>
    <row r="407" spans="1:37">
      <c r="A407">
        <v>952</v>
      </c>
      <c r="B407" t="s">
        <v>498</v>
      </c>
      <c r="C407">
        <v>120</v>
      </c>
      <c r="D407" t="s">
        <v>499</v>
      </c>
      <c r="E407">
        <v>335</v>
      </c>
      <c r="F407">
        <v>513310001</v>
      </c>
      <c r="G407" t="s">
        <v>158</v>
      </c>
      <c r="H407">
        <v>101</v>
      </c>
      <c r="I407" s="38">
        <v>1</v>
      </c>
      <c r="J407" t="s">
        <v>308</v>
      </c>
      <c r="K407">
        <v>3310</v>
      </c>
      <c r="L407" t="s">
        <v>441</v>
      </c>
      <c r="M407">
        <v>3000</v>
      </c>
      <c r="N407" t="s">
        <v>118</v>
      </c>
      <c r="O407">
        <v>12</v>
      </c>
      <c r="P407" t="s">
        <v>401</v>
      </c>
      <c r="Q407">
        <v>222</v>
      </c>
      <c r="R407" t="s">
        <v>500</v>
      </c>
      <c r="S407">
        <v>125</v>
      </c>
      <c r="T407" t="s">
        <v>464</v>
      </c>
      <c r="U407">
        <v>1</v>
      </c>
      <c r="V407" t="s">
        <v>313</v>
      </c>
      <c r="W407" s="4">
        <v>313356.59999999998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7">
        <f t="shared" si="12"/>
        <v>313356.59999999998</v>
      </c>
      <c r="AK407" s="4">
        <f t="shared" si="13"/>
        <v>0</v>
      </c>
    </row>
    <row r="408" spans="1:37">
      <c r="A408">
        <v>952</v>
      </c>
      <c r="B408" t="s">
        <v>498</v>
      </c>
      <c r="C408">
        <v>120</v>
      </c>
      <c r="D408" t="s">
        <v>499</v>
      </c>
      <c r="E408">
        <v>369</v>
      </c>
      <c r="F408">
        <v>513550001</v>
      </c>
      <c r="G408" t="s">
        <v>135</v>
      </c>
      <c r="H408">
        <v>101</v>
      </c>
      <c r="I408" s="38">
        <v>1</v>
      </c>
      <c r="J408" t="s">
        <v>308</v>
      </c>
      <c r="K408">
        <v>3550</v>
      </c>
      <c r="L408" t="s">
        <v>335</v>
      </c>
      <c r="M408">
        <v>3000</v>
      </c>
      <c r="N408" t="s">
        <v>118</v>
      </c>
      <c r="O408">
        <v>12</v>
      </c>
      <c r="P408" t="s">
        <v>401</v>
      </c>
      <c r="Q408">
        <v>222</v>
      </c>
      <c r="R408" t="s">
        <v>500</v>
      </c>
      <c r="S408">
        <v>125</v>
      </c>
      <c r="T408" t="s">
        <v>464</v>
      </c>
      <c r="U408">
        <v>1</v>
      </c>
      <c r="V408" t="s">
        <v>313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750</v>
      </c>
      <c r="AE408" s="4">
        <v>85</v>
      </c>
      <c r="AF408" s="4">
        <v>0</v>
      </c>
      <c r="AG408" s="4">
        <v>0</v>
      </c>
      <c r="AH408" s="4">
        <v>580</v>
      </c>
      <c r="AI408" s="7">
        <f t="shared" si="12"/>
        <v>1415</v>
      </c>
      <c r="AK408" s="4">
        <f t="shared" si="13"/>
        <v>0</v>
      </c>
    </row>
    <row r="409" spans="1:37">
      <c r="A409">
        <v>952</v>
      </c>
      <c r="B409" t="s">
        <v>498</v>
      </c>
      <c r="C409">
        <v>120</v>
      </c>
      <c r="D409" t="s">
        <v>499</v>
      </c>
      <c r="E409">
        <v>383</v>
      </c>
      <c r="F409">
        <v>513630001</v>
      </c>
      <c r="G409" t="s">
        <v>193</v>
      </c>
      <c r="H409">
        <v>101</v>
      </c>
      <c r="I409" s="38">
        <v>1</v>
      </c>
      <c r="J409" t="s">
        <v>308</v>
      </c>
      <c r="K409">
        <v>3630</v>
      </c>
      <c r="L409" t="s">
        <v>348</v>
      </c>
      <c r="M409">
        <v>3000</v>
      </c>
      <c r="N409" t="s">
        <v>118</v>
      </c>
      <c r="O409">
        <v>12</v>
      </c>
      <c r="P409" t="s">
        <v>401</v>
      </c>
      <c r="Q409">
        <v>222</v>
      </c>
      <c r="R409" t="s">
        <v>500</v>
      </c>
      <c r="S409">
        <v>125</v>
      </c>
      <c r="T409" t="s">
        <v>464</v>
      </c>
      <c r="U409">
        <v>1</v>
      </c>
      <c r="V409" t="s">
        <v>313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18040.32</v>
      </c>
      <c r="AF409" s="4">
        <v>16481.28</v>
      </c>
      <c r="AG409" s="4">
        <v>0</v>
      </c>
      <c r="AH409" s="4">
        <v>0</v>
      </c>
      <c r="AI409" s="7">
        <f t="shared" si="12"/>
        <v>34521.599999999999</v>
      </c>
      <c r="AK409" s="4">
        <f t="shared" si="13"/>
        <v>0</v>
      </c>
    </row>
    <row r="410" spans="1:37">
      <c r="A410">
        <v>952</v>
      </c>
      <c r="B410" t="s">
        <v>498</v>
      </c>
      <c r="C410">
        <v>120</v>
      </c>
      <c r="D410" t="s">
        <v>499</v>
      </c>
      <c r="E410">
        <v>386</v>
      </c>
      <c r="F410">
        <v>513750001</v>
      </c>
      <c r="G410" t="s">
        <v>148</v>
      </c>
      <c r="H410">
        <v>101</v>
      </c>
      <c r="I410" s="38">
        <v>1</v>
      </c>
      <c r="J410" t="s">
        <v>308</v>
      </c>
      <c r="K410">
        <v>3750</v>
      </c>
      <c r="L410" t="s">
        <v>337</v>
      </c>
      <c r="M410">
        <v>3000</v>
      </c>
      <c r="N410" t="s">
        <v>118</v>
      </c>
      <c r="O410">
        <v>12</v>
      </c>
      <c r="P410" t="s">
        <v>401</v>
      </c>
      <c r="Q410">
        <v>222</v>
      </c>
      <c r="R410" t="s">
        <v>500</v>
      </c>
      <c r="S410">
        <v>125</v>
      </c>
      <c r="T410" t="s">
        <v>464</v>
      </c>
      <c r="U410">
        <v>1</v>
      </c>
      <c r="V410" t="s">
        <v>313</v>
      </c>
      <c r="W410" s="4">
        <v>543</v>
      </c>
      <c r="X410" s="4">
        <v>305.08</v>
      </c>
      <c r="Y410" s="4">
        <v>0</v>
      </c>
      <c r="Z410" s="4">
        <v>9454.94</v>
      </c>
      <c r="AA410" s="4">
        <v>1439.99</v>
      </c>
      <c r="AB410" s="4">
        <v>0</v>
      </c>
      <c r="AC410" s="4">
        <v>672</v>
      </c>
      <c r="AD410" s="4">
        <v>7876.5</v>
      </c>
      <c r="AE410" s="4">
        <v>348</v>
      </c>
      <c r="AF410" s="4">
        <v>103</v>
      </c>
      <c r="AG410" s="4">
        <v>0</v>
      </c>
      <c r="AH410" s="4">
        <v>0</v>
      </c>
      <c r="AI410" s="7">
        <f t="shared" si="12"/>
        <v>20742.510000000002</v>
      </c>
      <c r="AK410" s="4">
        <f t="shared" si="13"/>
        <v>0</v>
      </c>
    </row>
    <row r="411" spans="1:37">
      <c r="A411">
        <v>952</v>
      </c>
      <c r="B411" t="s">
        <v>498</v>
      </c>
      <c r="C411">
        <v>120</v>
      </c>
      <c r="D411" t="s">
        <v>499</v>
      </c>
      <c r="E411">
        <v>389</v>
      </c>
      <c r="F411">
        <v>513810001</v>
      </c>
      <c r="G411" t="s">
        <v>119</v>
      </c>
      <c r="H411">
        <v>101</v>
      </c>
      <c r="I411" s="38">
        <v>1</v>
      </c>
      <c r="J411" t="s">
        <v>308</v>
      </c>
      <c r="K411">
        <v>3810</v>
      </c>
      <c r="L411" t="s">
        <v>338</v>
      </c>
      <c r="M411">
        <v>3000</v>
      </c>
      <c r="N411" t="s">
        <v>118</v>
      </c>
      <c r="O411">
        <v>12</v>
      </c>
      <c r="P411" t="s">
        <v>401</v>
      </c>
      <c r="Q411">
        <v>222</v>
      </c>
      <c r="R411" t="s">
        <v>500</v>
      </c>
      <c r="S411">
        <v>125</v>
      </c>
      <c r="T411" t="s">
        <v>464</v>
      </c>
      <c r="U411">
        <v>1</v>
      </c>
      <c r="V411" t="s">
        <v>313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328</v>
      </c>
      <c r="AD411" s="4">
        <v>0</v>
      </c>
      <c r="AE411" s="4">
        <v>2299</v>
      </c>
      <c r="AF411" s="4">
        <v>0</v>
      </c>
      <c r="AG411" s="4">
        <v>0</v>
      </c>
      <c r="AH411" s="4">
        <v>0</v>
      </c>
      <c r="AI411" s="7">
        <f t="shared" si="12"/>
        <v>2627</v>
      </c>
      <c r="AK411" s="4">
        <f t="shared" si="13"/>
        <v>0</v>
      </c>
    </row>
    <row r="412" spans="1:37">
      <c r="A412">
        <v>952</v>
      </c>
      <c r="B412" t="s">
        <v>498</v>
      </c>
      <c r="C412">
        <v>120</v>
      </c>
      <c r="D412" t="s">
        <v>499</v>
      </c>
      <c r="E412">
        <v>413</v>
      </c>
      <c r="F412">
        <v>513820025</v>
      </c>
      <c r="G412" t="s">
        <v>194</v>
      </c>
      <c r="H412">
        <v>101</v>
      </c>
      <c r="I412" s="38">
        <v>1</v>
      </c>
      <c r="J412" t="s">
        <v>308</v>
      </c>
      <c r="K412">
        <v>3820</v>
      </c>
      <c r="L412" t="s">
        <v>365</v>
      </c>
      <c r="M412">
        <v>3000</v>
      </c>
      <c r="N412" t="s">
        <v>118</v>
      </c>
      <c r="O412">
        <v>12</v>
      </c>
      <c r="P412" t="s">
        <v>401</v>
      </c>
      <c r="Q412">
        <v>222</v>
      </c>
      <c r="R412" t="s">
        <v>500</v>
      </c>
      <c r="S412">
        <v>125</v>
      </c>
      <c r="T412" t="s">
        <v>464</v>
      </c>
      <c r="U412">
        <v>1</v>
      </c>
      <c r="V412" t="s">
        <v>313</v>
      </c>
      <c r="W412" s="4">
        <v>0</v>
      </c>
      <c r="X412" s="4">
        <v>18000</v>
      </c>
      <c r="Y412" s="4">
        <v>0</v>
      </c>
      <c r="Z412" s="4">
        <v>0</v>
      </c>
      <c r="AA412" s="4">
        <v>3363.8</v>
      </c>
      <c r="AB412" s="4">
        <v>4900</v>
      </c>
      <c r="AC412" s="4">
        <v>0</v>
      </c>
      <c r="AD412" s="4">
        <v>1032</v>
      </c>
      <c r="AE412" s="4">
        <v>0</v>
      </c>
      <c r="AF412" s="4">
        <v>0</v>
      </c>
      <c r="AG412" s="4">
        <v>0</v>
      </c>
      <c r="AH412" s="4">
        <v>0</v>
      </c>
      <c r="AI412" s="7">
        <f t="shared" si="12"/>
        <v>27295.8</v>
      </c>
      <c r="AK412" s="4">
        <f t="shared" si="13"/>
        <v>0</v>
      </c>
    </row>
    <row r="413" spans="1:37">
      <c r="A413">
        <v>952</v>
      </c>
      <c r="B413" t="s">
        <v>498</v>
      </c>
      <c r="C413">
        <v>120</v>
      </c>
      <c r="D413" t="s">
        <v>499</v>
      </c>
      <c r="E413">
        <v>424</v>
      </c>
      <c r="F413">
        <v>513920001</v>
      </c>
      <c r="G413" t="s">
        <v>195</v>
      </c>
      <c r="H413">
        <v>101</v>
      </c>
      <c r="I413" s="38">
        <v>1</v>
      </c>
      <c r="J413" t="s">
        <v>308</v>
      </c>
      <c r="K413">
        <v>3920</v>
      </c>
      <c r="L413" t="s">
        <v>339</v>
      </c>
      <c r="M413">
        <v>3000</v>
      </c>
      <c r="N413" t="s">
        <v>118</v>
      </c>
      <c r="O413">
        <v>12</v>
      </c>
      <c r="P413" t="s">
        <v>401</v>
      </c>
      <c r="Q413">
        <v>222</v>
      </c>
      <c r="R413" t="s">
        <v>500</v>
      </c>
      <c r="S413">
        <v>125</v>
      </c>
      <c r="T413" t="s">
        <v>464</v>
      </c>
      <c r="U413">
        <v>1</v>
      </c>
      <c r="V413" t="s">
        <v>313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1981.8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7">
        <f t="shared" si="12"/>
        <v>1981.8</v>
      </c>
      <c r="AK413" s="4">
        <f t="shared" si="13"/>
        <v>0</v>
      </c>
    </row>
    <row r="414" spans="1:37">
      <c r="A414">
        <v>953</v>
      </c>
      <c r="B414" t="s">
        <v>259</v>
      </c>
      <c r="C414">
        <v>121</v>
      </c>
      <c r="D414" t="s">
        <v>196</v>
      </c>
      <c r="E414">
        <v>192</v>
      </c>
      <c r="F414">
        <v>511130001</v>
      </c>
      <c r="G414" t="s">
        <v>111</v>
      </c>
      <c r="H414">
        <v>101</v>
      </c>
      <c r="I414" s="38">
        <v>1</v>
      </c>
      <c r="J414" t="s">
        <v>308</v>
      </c>
      <c r="K414">
        <v>1130</v>
      </c>
      <c r="L414" t="s">
        <v>309</v>
      </c>
      <c r="M414">
        <v>1000</v>
      </c>
      <c r="N414" t="s">
        <v>106</v>
      </c>
      <c r="O414">
        <v>12</v>
      </c>
      <c r="P414" t="s">
        <v>401</v>
      </c>
      <c r="Q414">
        <v>214</v>
      </c>
      <c r="R414" t="s">
        <v>446</v>
      </c>
      <c r="S414">
        <v>125</v>
      </c>
      <c r="T414" t="s">
        <v>464</v>
      </c>
      <c r="U414">
        <v>1</v>
      </c>
      <c r="V414" t="s">
        <v>313</v>
      </c>
      <c r="W414" s="4">
        <v>111308.31</v>
      </c>
      <c r="X414" s="4">
        <v>111727.8</v>
      </c>
      <c r="Y414" s="4">
        <v>111727.8</v>
      </c>
      <c r="Z414" s="4">
        <v>111540.91</v>
      </c>
      <c r="AA414" s="4">
        <v>111727.8</v>
      </c>
      <c r="AB414" s="4">
        <v>110996.78</v>
      </c>
      <c r="AC414" s="4">
        <v>111308.31</v>
      </c>
      <c r="AD414" s="4">
        <v>108066.15</v>
      </c>
      <c r="AE414" s="4">
        <v>104404.5</v>
      </c>
      <c r="AF414" s="4">
        <v>101649.54</v>
      </c>
      <c r="AG414" s="4">
        <v>104404.5</v>
      </c>
      <c r="AH414" s="4">
        <v>104404.5</v>
      </c>
      <c r="AI414" s="7">
        <f t="shared" si="12"/>
        <v>1303266.8999999999</v>
      </c>
      <c r="AK414" s="4">
        <f t="shared" si="13"/>
        <v>0</v>
      </c>
    </row>
    <row r="415" spans="1:37">
      <c r="A415">
        <v>953</v>
      </c>
      <c r="B415" t="s">
        <v>259</v>
      </c>
      <c r="C415">
        <v>121</v>
      </c>
      <c r="D415" t="s">
        <v>196</v>
      </c>
      <c r="E415">
        <v>195</v>
      </c>
      <c r="F415">
        <v>511220001</v>
      </c>
      <c r="G415" t="s">
        <v>122</v>
      </c>
      <c r="H415">
        <v>101</v>
      </c>
      <c r="I415" s="38">
        <v>1</v>
      </c>
      <c r="J415" t="s">
        <v>308</v>
      </c>
      <c r="K415">
        <v>1220</v>
      </c>
      <c r="L415" t="s">
        <v>314</v>
      </c>
      <c r="M415">
        <v>1000</v>
      </c>
      <c r="N415" t="s">
        <v>106</v>
      </c>
      <c r="O415">
        <v>12</v>
      </c>
      <c r="P415" t="s">
        <v>401</v>
      </c>
      <c r="Q415">
        <v>214</v>
      </c>
      <c r="R415" t="s">
        <v>446</v>
      </c>
      <c r="S415">
        <v>125</v>
      </c>
      <c r="T415" t="s">
        <v>464</v>
      </c>
      <c r="U415">
        <v>1</v>
      </c>
      <c r="V415" t="s">
        <v>313</v>
      </c>
      <c r="W415" s="4">
        <v>11448.36</v>
      </c>
      <c r="X415" s="4">
        <v>11448.36</v>
      </c>
      <c r="Y415" s="4">
        <v>22946.2</v>
      </c>
      <c r="Z415" s="4">
        <v>5088.16</v>
      </c>
      <c r="AA415" s="4">
        <v>24943.23</v>
      </c>
      <c r="AB415" s="4">
        <v>31919.7</v>
      </c>
      <c r="AC415" s="4">
        <v>10176.32</v>
      </c>
      <c r="AD415" s="4">
        <v>12676.32</v>
      </c>
      <c r="AE415" s="4">
        <v>10132.24</v>
      </c>
      <c r="AF415" s="4">
        <v>41654.5</v>
      </c>
      <c r="AG415" s="4">
        <v>12705.25</v>
      </c>
      <c r="AH415" s="4">
        <v>12720.4</v>
      </c>
      <c r="AI415" s="7">
        <f t="shared" si="12"/>
        <v>207859.03999999998</v>
      </c>
      <c r="AK415" s="4">
        <f t="shared" si="13"/>
        <v>0</v>
      </c>
    </row>
    <row r="416" spans="1:37">
      <c r="A416">
        <v>953</v>
      </c>
      <c r="B416" t="s">
        <v>259</v>
      </c>
      <c r="C416">
        <v>121</v>
      </c>
      <c r="D416" t="s">
        <v>196</v>
      </c>
      <c r="E416">
        <v>196</v>
      </c>
      <c r="F416">
        <v>511320001</v>
      </c>
      <c r="G416" t="s">
        <v>108</v>
      </c>
      <c r="H416">
        <v>101</v>
      </c>
      <c r="I416" s="38">
        <v>1</v>
      </c>
      <c r="J416" t="s">
        <v>308</v>
      </c>
      <c r="K416">
        <v>1320</v>
      </c>
      <c r="L416" t="s">
        <v>315</v>
      </c>
      <c r="M416">
        <v>1000</v>
      </c>
      <c r="N416" t="s">
        <v>106</v>
      </c>
      <c r="O416">
        <v>12</v>
      </c>
      <c r="P416" t="s">
        <v>401</v>
      </c>
      <c r="Q416">
        <v>214</v>
      </c>
      <c r="R416" t="s">
        <v>446</v>
      </c>
      <c r="S416">
        <v>125</v>
      </c>
      <c r="T416" t="s">
        <v>464</v>
      </c>
      <c r="U416">
        <v>1</v>
      </c>
      <c r="V416" t="s">
        <v>313</v>
      </c>
      <c r="W416" s="4">
        <v>0</v>
      </c>
      <c r="X416" s="4">
        <v>0</v>
      </c>
      <c r="Y416" s="4">
        <v>39249.279999999999</v>
      </c>
      <c r="Z416" s="4">
        <v>0</v>
      </c>
      <c r="AA416" s="4">
        <v>0</v>
      </c>
      <c r="AB416" s="4">
        <v>10969.32</v>
      </c>
      <c r="AC416" s="4">
        <v>13851.9</v>
      </c>
      <c r="AD416" s="4">
        <v>3402.3</v>
      </c>
      <c r="AE416" s="4">
        <v>0</v>
      </c>
      <c r="AF416" s="4">
        <v>9120.7999999999993</v>
      </c>
      <c r="AG416" s="4">
        <v>0</v>
      </c>
      <c r="AH416" s="4">
        <v>30275.4</v>
      </c>
      <c r="AI416" s="7">
        <f t="shared" si="12"/>
        <v>106869</v>
      </c>
      <c r="AK416" s="4">
        <f t="shared" si="13"/>
        <v>0</v>
      </c>
    </row>
    <row r="417" spans="1:37">
      <c r="A417">
        <v>953</v>
      </c>
      <c r="B417" t="s">
        <v>259</v>
      </c>
      <c r="C417">
        <v>121</v>
      </c>
      <c r="D417" t="s">
        <v>196</v>
      </c>
      <c r="E417">
        <v>198</v>
      </c>
      <c r="F417">
        <v>511320003</v>
      </c>
      <c r="G417" t="s">
        <v>109</v>
      </c>
      <c r="H417">
        <v>101</v>
      </c>
      <c r="I417" s="38">
        <v>1</v>
      </c>
      <c r="J417" t="s">
        <v>308</v>
      </c>
      <c r="K417">
        <v>1320</v>
      </c>
      <c r="L417" t="s">
        <v>315</v>
      </c>
      <c r="M417">
        <v>1000</v>
      </c>
      <c r="N417" t="s">
        <v>106</v>
      </c>
      <c r="O417">
        <v>12</v>
      </c>
      <c r="P417" t="s">
        <v>401</v>
      </c>
      <c r="Q417">
        <v>214</v>
      </c>
      <c r="R417" t="s">
        <v>446</v>
      </c>
      <c r="S417">
        <v>125</v>
      </c>
      <c r="T417" t="s">
        <v>464</v>
      </c>
      <c r="U417">
        <v>1</v>
      </c>
      <c r="V417" t="s">
        <v>313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10833.5</v>
      </c>
      <c r="AG417" s="4">
        <v>0</v>
      </c>
      <c r="AH417" s="4">
        <v>213092.71</v>
      </c>
      <c r="AI417" s="7">
        <f t="shared" si="12"/>
        <v>223926.21</v>
      </c>
      <c r="AK417" s="4">
        <f t="shared" si="13"/>
        <v>0</v>
      </c>
    </row>
    <row r="418" spans="1:37">
      <c r="A418">
        <v>953</v>
      </c>
      <c r="B418" t="s">
        <v>259</v>
      </c>
      <c r="C418">
        <v>121</v>
      </c>
      <c r="D418" t="s">
        <v>196</v>
      </c>
      <c r="E418">
        <v>200</v>
      </c>
      <c r="F418">
        <v>511340001</v>
      </c>
      <c r="G418" t="s">
        <v>123</v>
      </c>
      <c r="H418">
        <v>101</v>
      </c>
      <c r="I418" s="38">
        <v>1</v>
      </c>
      <c r="J418" t="s">
        <v>308</v>
      </c>
      <c r="K418">
        <v>1340</v>
      </c>
      <c r="L418" t="s">
        <v>316</v>
      </c>
      <c r="M418">
        <v>1000</v>
      </c>
      <c r="N418" t="s">
        <v>106</v>
      </c>
      <c r="O418">
        <v>12</v>
      </c>
      <c r="P418" t="s">
        <v>401</v>
      </c>
      <c r="Q418">
        <v>214</v>
      </c>
      <c r="R418" t="s">
        <v>446</v>
      </c>
      <c r="S418">
        <v>125</v>
      </c>
      <c r="T418" t="s">
        <v>464</v>
      </c>
      <c r="U418">
        <v>1</v>
      </c>
      <c r="V418" t="s">
        <v>313</v>
      </c>
      <c r="W418" s="4">
        <v>4528.63</v>
      </c>
      <c r="X418" s="4">
        <v>2492.2399999999998</v>
      </c>
      <c r="Y418" s="4">
        <v>18818.189999999999</v>
      </c>
      <c r="Z418" s="4">
        <v>49001.2</v>
      </c>
      <c r="AA418" s="4">
        <v>20668.259999999998</v>
      </c>
      <c r="AB418" s="4">
        <v>19266.3</v>
      </c>
      <c r="AC418" s="4">
        <v>20251.240000000002</v>
      </c>
      <c r="AD418" s="4">
        <v>24580.240000000002</v>
      </c>
      <c r="AE418" s="4">
        <v>11244.24</v>
      </c>
      <c r="AF418" s="4">
        <v>4826.24</v>
      </c>
      <c r="AG418" s="4">
        <v>23192.99</v>
      </c>
      <c r="AH418" s="4">
        <v>10701.95</v>
      </c>
      <c r="AI418" s="7">
        <f t="shared" si="12"/>
        <v>209571.71999999997</v>
      </c>
      <c r="AK418" s="4">
        <f t="shared" si="13"/>
        <v>0</v>
      </c>
    </row>
    <row r="419" spans="1:37">
      <c r="A419">
        <v>953</v>
      </c>
      <c r="B419" t="s">
        <v>259</v>
      </c>
      <c r="C419">
        <v>121</v>
      </c>
      <c r="D419" t="s">
        <v>196</v>
      </c>
      <c r="E419">
        <v>204</v>
      </c>
      <c r="F419">
        <v>511520002</v>
      </c>
      <c r="G419" t="s">
        <v>154</v>
      </c>
      <c r="H419">
        <v>101</v>
      </c>
      <c r="I419" s="38">
        <v>1</v>
      </c>
      <c r="J419" t="s">
        <v>308</v>
      </c>
      <c r="K419">
        <v>1520</v>
      </c>
      <c r="L419" t="s">
        <v>317</v>
      </c>
      <c r="M419">
        <v>1000</v>
      </c>
      <c r="N419" t="s">
        <v>106</v>
      </c>
      <c r="O419">
        <v>12</v>
      </c>
      <c r="P419" t="s">
        <v>401</v>
      </c>
      <c r="Q419">
        <v>214</v>
      </c>
      <c r="R419" t="s">
        <v>446</v>
      </c>
      <c r="S419">
        <v>125</v>
      </c>
      <c r="T419" t="s">
        <v>464</v>
      </c>
      <c r="U419">
        <v>1</v>
      </c>
      <c r="V419" t="s">
        <v>313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5000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7">
        <f t="shared" si="12"/>
        <v>5000</v>
      </c>
      <c r="AK419" s="4">
        <f t="shared" si="13"/>
        <v>0</v>
      </c>
    </row>
    <row r="420" spans="1:37">
      <c r="A420">
        <v>953</v>
      </c>
      <c r="B420" t="s">
        <v>259</v>
      </c>
      <c r="C420">
        <v>121</v>
      </c>
      <c r="D420" t="s">
        <v>196</v>
      </c>
      <c r="E420">
        <v>207</v>
      </c>
      <c r="F420">
        <v>511530003</v>
      </c>
      <c r="G420" t="s">
        <v>155</v>
      </c>
      <c r="H420">
        <v>101</v>
      </c>
      <c r="I420" s="38">
        <v>1</v>
      </c>
      <c r="J420" t="s">
        <v>308</v>
      </c>
      <c r="K420">
        <v>1530</v>
      </c>
      <c r="L420" t="s">
        <v>469</v>
      </c>
      <c r="M420">
        <v>1000</v>
      </c>
      <c r="N420" t="s">
        <v>106</v>
      </c>
      <c r="O420">
        <v>12</v>
      </c>
      <c r="P420" t="s">
        <v>401</v>
      </c>
      <c r="Q420">
        <v>214</v>
      </c>
      <c r="R420" t="s">
        <v>446</v>
      </c>
      <c r="S420">
        <v>125</v>
      </c>
      <c r="T420" t="s">
        <v>464</v>
      </c>
      <c r="U420">
        <v>1</v>
      </c>
      <c r="V420" t="s">
        <v>313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84750.3</v>
      </c>
      <c r="AG420" s="4">
        <v>0</v>
      </c>
      <c r="AH420" s="4">
        <v>0</v>
      </c>
      <c r="AI420" s="7">
        <f t="shared" si="12"/>
        <v>84750.3</v>
      </c>
      <c r="AK420" s="4">
        <f t="shared" si="13"/>
        <v>0</v>
      </c>
    </row>
    <row r="421" spans="1:37">
      <c r="A421">
        <v>953</v>
      </c>
      <c r="B421" t="s">
        <v>259</v>
      </c>
      <c r="C421">
        <v>121</v>
      </c>
      <c r="D421" t="s">
        <v>196</v>
      </c>
      <c r="E421">
        <v>208</v>
      </c>
      <c r="F421">
        <v>511540001</v>
      </c>
      <c r="G421" t="s">
        <v>152</v>
      </c>
      <c r="H421">
        <v>101</v>
      </c>
      <c r="I421" s="38">
        <v>1</v>
      </c>
      <c r="J421" t="s">
        <v>308</v>
      </c>
      <c r="K421">
        <v>1540</v>
      </c>
      <c r="L421" t="s">
        <v>318</v>
      </c>
      <c r="M421">
        <v>1000</v>
      </c>
      <c r="N421" t="s">
        <v>106</v>
      </c>
      <c r="O421">
        <v>12</v>
      </c>
      <c r="P421" t="s">
        <v>401</v>
      </c>
      <c r="Q421">
        <v>214</v>
      </c>
      <c r="R421" t="s">
        <v>446</v>
      </c>
      <c r="S421">
        <v>125</v>
      </c>
      <c r="T421" t="s">
        <v>464</v>
      </c>
      <c r="U421">
        <v>1</v>
      </c>
      <c r="V421" t="s">
        <v>313</v>
      </c>
      <c r="W421" s="4">
        <v>200</v>
      </c>
      <c r="X421" s="4">
        <v>200</v>
      </c>
      <c r="Y421" s="4">
        <v>200</v>
      </c>
      <c r="Z421" s="4">
        <v>200</v>
      </c>
      <c r="AA421" s="4">
        <v>200</v>
      </c>
      <c r="AB421" s="4">
        <v>100</v>
      </c>
      <c r="AC421" s="4">
        <v>200</v>
      </c>
      <c r="AD421" s="4">
        <v>200</v>
      </c>
      <c r="AE421" s="4">
        <v>200</v>
      </c>
      <c r="AF421" s="4">
        <v>200</v>
      </c>
      <c r="AG421" s="4">
        <v>200</v>
      </c>
      <c r="AH421" s="4">
        <v>200</v>
      </c>
      <c r="AI421" s="7">
        <f t="shared" si="12"/>
        <v>2300</v>
      </c>
      <c r="AK421" s="4">
        <f t="shared" si="13"/>
        <v>0</v>
      </c>
    </row>
    <row r="422" spans="1:37">
      <c r="A422">
        <v>953</v>
      </c>
      <c r="B422" t="s">
        <v>259</v>
      </c>
      <c r="C422">
        <v>121</v>
      </c>
      <c r="D422" t="s">
        <v>196</v>
      </c>
      <c r="E422">
        <v>210</v>
      </c>
      <c r="F422">
        <v>511540004</v>
      </c>
      <c r="G422" t="s">
        <v>124</v>
      </c>
      <c r="H422">
        <v>101</v>
      </c>
      <c r="I422" s="38">
        <v>1</v>
      </c>
      <c r="J422" t="s">
        <v>308</v>
      </c>
      <c r="K422">
        <v>1540</v>
      </c>
      <c r="L422" t="s">
        <v>318</v>
      </c>
      <c r="M422">
        <v>1000</v>
      </c>
      <c r="N422" t="s">
        <v>106</v>
      </c>
      <c r="O422">
        <v>12</v>
      </c>
      <c r="P422" t="s">
        <v>401</v>
      </c>
      <c r="Q422">
        <v>214</v>
      </c>
      <c r="R422" t="s">
        <v>446</v>
      </c>
      <c r="S422">
        <v>125</v>
      </c>
      <c r="T422" t="s">
        <v>464</v>
      </c>
      <c r="U422">
        <v>1</v>
      </c>
      <c r="V422" t="s">
        <v>313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365.5</v>
      </c>
      <c r="AE422" s="4">
        <v>0</v>
      </c>
      <c r="AF422" s="4">
        <v>333.8</v>
      </c>
      <c r="AG422" s="4">
        <v>0</v>
      </c>
      <c r="AH422" s="4">
        <v>0</v>
      </c>
      <c r="AI422" s="7">
        <f t="shared" si="12"/>
        <v>699.3</v>
      </c>
      <c r="AK422" s="4">
        <f t="shared" si="13"/>
        <v>0</v>
      </c>
    </row>
    <row r="423" spans="1:37">
      <c r="A423">
        <v>953</v>
      </c>
      <c r="B423" t="s">
        <v>259</v>
      </c>
      <c r="C423">
        <v>121</v>
      </c>
      <c r="D423" t="s">
        <v>196</v>
      </c>
      <c r="E423">
        <v>212</v>
      </c>
      <c r="F423">
        <v>511540005</v>
      </c>
      <c r="G423" t="s">
        <v>125</v>
      </c>
      <c r="H423">
        <v>101</v>
      </c>
      <c r="I423" s="38">
        <v>1</v>
      </c>
      <c r="J423" t="s">
        <v>308</v>
      </c>
      <c r="K423">
        <v>1540</v>
      </c>
      <c r="L423" t="s">
        <v>318</v>
      </c>
      <c r="M423">
        <v>1000</v>
      </c>
      <c r="N423" t="s">
        <v>106</v>
      </c>
      <c r="O423">
        <v>12</v>
      </c>
      <c r="P423" t="s">
        <v>401</v>
      </c>
      <c r="Q423">
        <v>214</v>
      </c>
      <c r="R423" t="s">
        <v>446</v>
      </c>
      <c r="S423">
        <v>125</v>
      </c>
      <c r="T423" t="s">
        <v>464</v>
      </c>
      <c r="U423">
        <v>1</v>
      </c>
      <c r="V423" t="s">
        <v>313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1044</v>
      </c>
      <c r="AC423" s="4">
        <v>8314</v>
      </c>
      <c r="AD423" s="4">
        <v>4060</v>
      </c>
      <c r="AE423" s="4">
        <v>0</v>
      </c>
      <c r="AF423" s="4">
        <v>1075</v>
      </c>
      <c r="AG423" s="4">
        <v>0</v>
      </c>
      <c r="AH423" s="4">
        <v>0</v>
      </c>
      <c r="AI423" s="7">
        <f t="shared" si="12"/>
        <v>14493</v>
      </c>
      <c r="AK423" s="4">
        <f t="shared" si="13"/>
        <v>0</v>
      </c>
    </row>
    <row r="424" spans="1:37">
      <c r="A424">
        <v>953</v>
      </c>
      <c r="B424" t="s">
        <v>259</v>
      </c>
      <c r="C424">
        <v>121</v>
      </c>
      <c r="D424" t="s">
        <v>196</v>
      </c>
      <c r="E424">
        <v>216</v>
      </c>
      <c r="F424">
        <v>511540008</v>
      </c>
      <c r="G424" t="s">
        <v>112</v>
      </c>
      <c r="H424">
        <v>101</v>
      </c>
      <c r="I424" s="38">
        <v>1</v>
      </c>
      <c r="J424" t="s">
        <v>308</v>
      </c>
      <c r="K424">
        <v>1540</v>
      </c>
      <c r="L424" t="s">
        <v>318</v>
      </c>
      <c r="M424">
        <v>1000</v>
      </c>
      <c r="N424" t="s">
        <v>106</v>
      </c>
      <c r="O424">
        <v>12</v>
      </c>
      <c r="P424" t="s">
        <v>401</v>
      </c>
      <c r="Q424">
        <v>214</v>
      </c>
      <c r="R424" t="s">
        <v>446</v>
      </c>
      <c r="S424">
        <v>125</v>
      </c>
      <c r="T424" t="s">
        <v>464</v>
      </c>
      <c r="U424">
        <v>1</v>
      </c>
      <c r="V424" t="s">
        <v>313</v>
      </c>
      <c r="W424" s="4">
        <v>59620.32</v>
      </c>
      <c r="X424" s="4">
        <v>29352.38</v>
      </c>
      <c r="Y424" s="4">
        <v>32704.27</v>
      </c>
      <c r="Z424" s="4">
        <v>69148.77</v>
      </c>
      <c r="AA424" s="4">
        <v>29398.28</v>
      </c>
      <c r="AB424" s="4">
        <v>31785.27</v>
      </c>
      <c r="AC424" s="4">
        <v>83883.320000000007</v>
      </c>
      <c r="AD424" s="4">
        <v>65530.239999999998</v>
      </c>
      <c r="AE424" s="4">
        <v>24719.22</v>
      </c>
      <c r="AF424" s="4">
        <v>26884.240000000002</v>
      </c>
      <c r="AG424" s="4">
        <v>25633.18</v>
      </c>
      <c r="AH424" s="4">
        <v>60798.57</v>
      </c>
      <c r="AI424" s="7">
        <f t="shared" si="12"/>
        <v>539458.05999999994</v>
      </c>
      <c r="AK424" s="4">
        <f t="shared" si="13"/>
        <v>0</v>
      </c>
    </row>
    <row r="425" spans="1:37">
      <c r="A425">
        <v>953</v>
      </c>
      <c r="B425" t="s">
        <v>259</v>
      </c>
      <c r="C425">
        <v>121</v>
      </c>
      <c r="D425" t="s">
        <v>196</v>
      </c>
      <c r="E425">
        <v>221</v>
      </c>
      <c r="F425">
        <v>512110001</v>
      </c>
      <c r="G425" t="s">
        <v>114</v>
      </c>
      <c r="H425">
        <v>101</v>
      </c>
      <c r="I425" s="38">
        <v>1</v>
      </c>
      <c r="J425" t="s">
        <v>308</v>
      </c>
      <c r="K425">
        <v>2110</v>
      </c>
      <c r="L425" t="s">
        <v>319</v>
      </c>
      <c r="M425">
        <v>2000</v>
      </c>
      <c r="N425" t="s">
        <v>113</v>
      </c>
      <c r="O425">
        <v>12</v>
      </c>
      <c r="P425" t="s">
        <v>401</v>
      </c>
      <c r="Q425">
        <v>214</v>
      </c>
      <c r="R425" t="s">
        <v>446</v>
      </c>
      <c r="S425">
        <v>125</v>
      </c>
      <c r="T425" t="s">
        <v>464</v>
      </c>
      <c r="U425">
        <v>1</v>
      </c>
      <c r="V425" t="s">
        <v>313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1160</v>
      </c>
      <c r="AF425" s="4">
        <v>0</v>
      </c>
      <c r="AG425" s="4">
        <v>0</v>
      </c>
      <c r="AH425" s="4">
        <v>0</v>
      </c>
      <c r="AI425" s="7">
        <f t="shared" si="12"/>
        <v>1160</v>
      </c>
      <c r="AK425" s="4">
        <f t="shared" si="13"/>
        <v>0</v>
      </c>
    </row>
    <row r="426" spans="1:37">
      <c r="A426">
        <v>953</v>
      </c>
      <c r="B426" t="s">
        <v>259</v>
      </c>
      <c r="C426">
        <v>121</v>
      </c>
      <c r="D426" t="s">
        <v>196</v>
      </c>
      <c r="E426">
        <v>224</v>
      </c>
      <c r="F426">
        <v>512120001</v>
      </c>
      <c r="G426" t="s">
        <v>145</v>
      </c>
      <c r="H426">
        <v>101</v>
      </c>
      <c r="I426" s="38">
        <v>1</v>
      </c>
      <c r="J426" t="s">
        <v>308</v>
      </c>
      <c r="K426">
        <v>2120</v>
      </c>
      <c r="L426" t="s">
        <v>320</v>
      </c>
      <c r="M426">
        <v>2000</v>
      </c>
      <c r="N426" t="s">
        <v>113</v>
      </c>
      <c r="O426">
        <v>12</v>
      </c>
      <c r="P426" t="s">
        <v>401</v>
      </c>
      <c r="Q426">
        <v>214</v>
      </c>
      <c r="R426" t="s">
        <v>446</v>
      </c>
      <c r="S426">
        <v>125</v>
      </c>
      <c r="T426" t="s">
        <v>464</v>
      </c>
      <c r="U426">
        <v>1</v>
      </c>
      <c r="V426" t="s">
        <v>313</v>
      </c>
      <c r="W426" s="4">
        <v>0</v>
      </c>
      <c r="X426" s="4">
        <v>0</v>
      </c>
      <c r="Y426" s="4">
        <v>0</v>
      </c>
      <c r="Z426" s="4">
        <v>3016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7">
        <f t="shared" si="12"/>
        <v>3016</v>
      </c>
      <c r="AK426" s="4">
        <f t="shared" si="13"/>
        <v>0</v>
      </c>
    </row>
    <row r="427" spans="1:37">
      <c r="A427">
        <v>953</v>
      </c>
      <c r="B427" t="s">
        <v>259</v>
      </c>
      <c r="C427">
        <v>121</v>
      </c>
      <c r="D427" t="s">
        <v>196</v>
      </c>
      <c r="E427">
        <v>230</v>
      </c>
      <c r="F427">
        <v>512160001</v>
      </c>
      <c r="G427" t="s">
        <v>170</v>
      </c>
      <c r="H427">
        <v>101</v>
      </c>
      <c r="I427" s="38">
        <v>1</v>
      </c>
      <c r="J427" t="s">
        <v>308</v>
      </c>
      <c r="K427">
        <v>2160</v>
      </c>
      <c r="L427" t="s">
        <v>322</v>
      </c>
      <c r="M427">
        <v>2000</v>
      </c>
      <c r="N427" t="s">
        <v>113</v>
      </c>
      <c r="O427">
        <v>12</v>
      </c>
      <c r="P427" t="s">
        <v>401</v>
      </c>
      <c r="Q427">
        <v>214</v>
      </c>
      <c r="R427" t="s">
        <v>446</v>
      </c>
      <c r="S427">
        <v>125</v>
      </c>
      <c r="T427" t="s">
        <v>464</v>
      </c>
      <c r="U427">
        <v>1</v>
      </c>
      <c r="V427" t="s">
        <v>313</v>
      </c>
      <c r="W427" s="4">
        <v>0</v>
      </c>
      <c r="X427" s="4">
        <v>0</v>
      </c>
      <c r="Y427" s="4">
        <v>0</v>
      </c>
      <c r="Z427" s="4">
        <v>6666.8</v>
      </c>
      <c r="AA427" s="4">
        <v>2166.7199999999998</v>
      </c>
      <c r="AB427" s="4">
        <v>9755.14</v>
      </c>
      <c r="AC427" s="4">
        <v>1908.62</v>
      </c>
      <c r="AD427" s="4">
        <v>3899.98</v>
      </c>
      <c r="AE427" s="4">
        <v>5566.39</v>
      </c>
      <c r="AF427" s="4">
        <v>545.66</v>
      </c>
      <c r="AG427" s="4">
        <v>3819.65</v>
      </c>
      <c r="AH427" s="4">
        <v>3384.3</v>
      </c>
      <c r="AI427" s="7">
        <f t="shared" si="12"/>
        <v>37713.26</v>
      </c>
      <c r="AK427" s="4">
        <f t="shared" si="13"/>
        <v>0</v>
      </c>
    </row>
    <row r="428" spans="1:37">
      <c r="A428">
        <v>953</v>
      </c>
      <c r="B428" t="s">
        <v>259</v>
      </c>
      <c r="C428">
        <v>121</v>
      </c>
      <c r="D428" t="s">
        <v>196</v>
      </c>
      <c r="E428">
        <v>245</v>
      </c>
      <c r="F428">
        <v>512460001</v>
      </c>
      <c r="G428" t="s">
        <v>85</v>
      </c>
      <c r="H428">
        <v>101</v>
      </c>
      <c r="I428" s="38">
        <v>1</v>
      </c>
      <c r="J428" t="s">
        <v>308</v>
      </c>
      <c r="K428">
        <v>2460</v>
      </c>
      <c r="L428" t="s">
        <v>355</v>
      </c>
      <c r="M428">
        <v>2000</v>
      </c>
      <c r="N428" t="s">
        <v>113</v>
      </c>
      <c r="O428">
        <v>12</v>
      </c>
      <c r="P428" t="s">
        <v>401</v>
      </c>
      <c r="Q428">
        <v>214</v>
      </c>
      <c r="R428" t="s">
        <v>446</v>
      </c>
      <c r="S428">
        <v>125</v>
      </c>
      <c r="T428" t="s">
        <v>464</v>
      </c>
      <c r="U428">
        <v>1</v>
      </c>
      <c r="V428" t="s">
        <v>313</v>
      </c>
      <c r="W428" s="4">
        <v>0</v>
      </c>
      <c r="X428" s="4">
        <v>0</v>
      </c>
      <c r="Y428" s="4">
        <v>0</v>
      </c>
      <c r="Z428" s="4">
        <v>2625.31</v>
      </c>
      <c r="AA428" s="4">
        <v>2130.5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7">
        <f t="shared" si="12"/>
        <v>4755.8099999999995</v>
      </c>
      <c r="AK428" s="4">
        <f t="shared" si="13"/>
        <v>0</v>
      </c>
    </row>
    <row r="429" spans="1:37">
      <c r="A429">
        <v>953</v>
      </c>
      <c r="B429" t="s">
        <v>259</v>
      </c>
      <c r="C429">
        <v>121</v>
      </c>
      <c r="D429" t="s">
        <v>196</v>
      </c>
      <c r="E429">
        <v>260</v>
      </c>
      <c r="F429">
        <v>512610001</v>
      </c>
      <c r="G429" t="s">
        <v>116</v>
      </c>
      <c r="H429">
        <v>101</v>
      </c>
      <c r="I429" s="38">
        <v>1</v>
      </c>
      <c r="J429" t="s">
        <v>308</v>
      </c>
      <c r="K429">
        <v>2610</v>
      </c>
      <c r="L429" t="s">
        <v>326</v>
      </c>
      <c r="M429">
        <v>2000</v>
      </c>
      <c r="N429" t="s">
        <v>113</v>
      </c>
      <c r="O429">
        <v>12</v>
      </c>
      <c r="P429" t="s">
        <v>401</v>
      </c>
      <c r="Q429">
        <v>214</v>
      </c>
      <c r="R429" t="s">
        <v>446</v>
      </c>
      <c r="S429">
        <v>125</v>
      </c>
      <c r="T429" t="s">
        <v>464</v>
      </c>
      <c r="U429">
        <v>1</v>
      </c>
      <c r="V429" t="s">
        <v>313</v>
      </c>
      <c r="W429" s="4">
        <v>16275.15</v>
      </c>
      <c r="X429" s="4">
        <v>25829.49</v>
      </c>
      <c r="Y429" s="4">
        <v>13340.71</v>
      </c>
      <c r="Z429" s="4">
        <v>33612.31</v>
      </c>
      <c r="AA429" s="4">
        <v>24111.47</v>
      </c>
      <c r="AB429" s="4">
        <v>31649.54</v>
      </c>
      <c r="AC429" s="4">
        <v>26861.24</v>
      </c>
      <c r="AD429" s="4">
        <v>29407.39</v>
      </c>
      <c r="AE429" s="4">
        <v>32331.78</v>
      </c>
      <c r="AF429" s="4">
        <v>36881.9</v>
      </c>
      <c r="AG429" s="4">
        <v>17784.810000000001</v>
      </c>
      <c r="AH429" s="4">
        <v>23239.13</v>
      </c>
      <c r="AI429" s="7">
        <f t="shared" si="12"/>
        <v>311324.92</v>
      </c>
      <c r="AK429" s="4">
        <f t="shared" si="13"/>
        <v>0</v>
      </c>
    </row>
    <row r="430" spans="1:37">
      <c r="A430">
        <v>953</v>
      </c>
      <c r="B430" t="s">
        <v>259</v>
      </c>
      <c r="C430">
        <v>121</v>
      </c>
      <c r="D430" t="s">
        <v>196</v>
      </c>
      <c r="E430">
        <v>263</v>
      </c>
      <c r="F430">
        <v>512610002</v>
      </c>
      <c r="G430" t="s">
        <v>156</v>
      </c>
      <c r="H430">
        <v>101</v>
      </c>
      <c r="I430" s="38">
        <v>1</v>
      </c>
      <c r="J430" t="s">
        <v>308</v>
      </c>
      <c r="K430">
        <v>2610</v>
      </c>
      <c r="L430" t="s">
        <v>326</v>
      </c>
      <c r="M430">
        <v>2000</v>
      </c>
      <c r="N430" t="s">
        <v>113</v>
      </c>
      <c r="O430">
        <v>12</v>
      </c>
      <c r="P430" t="s">
        <v>401</v>
      </c>
      <c r="Q430">
        <v>214</v>
      </c>
      <c r="R430" t="s">
        <v>446</v>
      </c>
      <c r="S430">
        <v>125</v>
      </c>
      <c r="T430" t="s">
        <v>464</v>
      </c>
      <c r="U430">
        <v>1</v>
      </c>
      <c r="V430" t="s">
        <v>313</v>
      </c>
      <c r="W430" s="4">
        <v>358</v>
      </c>
      <c r="X430" s="4">
        <v>1099.2</v>
      </c>
      <c r="Y430" s="4">
        <v>746.8</v>
      </c>
      <c r="Z430" s="4">
        <v>3643.32</v>
      </c>
      <c r="AA430" s="4">
        <v>2282.9</v>
      </c>
      <c r="AB430" s="4">
        <v>4699.99</v>
      </c>
      <c r="AC430" s="4">
        <v>5892.2</v>
      </c>
      <c r="AD430" s="4">
        <v>4409.51</v>
      </c>
      <c r="AE430" s="4">
        <v>3276.2</v>
      </c>
      <c r="AF430" s="4">
        <v>5798.8</v>
      </c>
      <c r="AG430" s="4">
        <v>0</v>
      </c>
      <c r="AH430" s="4">
        <v>1658</v>
      </c>
      <c r="AI430" s="7">
        <f t="shared" si="12"/>
        <v>33864.92</v>
      </c>
      <c r="AK430" s="4">
        <f t="shared" si="13"/>
        <v>0</v>
      </c>
    </row>
    <row r="431" spans="1:37">
      <c r="A431">
        <v>953</v>
      </c>
      <c r="B431" t="s">
        <v>259</v>
      </c>
      <c r="C431">
        <v>121</v>
      </c>
      <c r="D431" t="s">
        <v>196</v>
      </c>
      <c r="E431">
        <v>266</v>
      </c>
      <c r="F431">
        <v>512610003</v>
      </c>
      <c r="G431" t="s">
        <v>182</v>
      </c>
      <c r="H431">
        <v>101</v>
      </c>
      <c r="I431" s="38">
        <v>1</v>
      </c>
      <c r="J431" t="s">
        <v>308</v>
      </c>
      <c r="K431">
        <v>2610</v>
      </c>
      <c r="L431" t="s">
        <v>326</v>
      </c>
      <c r="M431">
        <v>2000</v>
      </c>
      <c r="N431" t="s">
        <v>113</v>
      </c>
      <c r="O431">
        <v>12</v>
      </c>
      <c r="P431" t="s">
        <v>401</v>
      </c>
      <c r="Q431">
        <v>214</v>
      </c>
      <c r="R431" t="s">
        <v>446</v>
      </c>
      <c r="S431">
        <v>125</v>
      </c>
      <c r="T431" t="s">
        <v>464</v>
      </c>
      <c r="U431">
        <v>1</v>
      </c>
      <c r="V431" t="s">
        <v>313</v>
      </c>
      <c r="W431" s="4">
        <v>4264.18</v>
      </c>
      <c r="X431" s="4">
        <v>4098.3500000000004</v>
      </c>
      <c r="Y431" s="4">
        <v>3569.02</v>
      </c>
      <c r="Z431" s="4">
        <v>0</v>
      </c>
      <c r="AA431" s="4">
        <v>3348.93</v>
      </c>
      <c r="AB431" s="4">
        <v>6617.24</v>
      </c>
      <c r="AC431" s="4">
        <v>0</v>
      </c>
      <c r="AD431" s="4">
        <v>0</v>
      </c>
      <c r="AE431" s="4">
        <v>0</v>
      </c>
      <c r="AF431" s="4">
        <v>629.39</v>
      </c>
      <c r="AG431" s="4">
        <v>0</v>
      </c>
      <c r="AH431" s="4">
        <v>0</v>
      </c>
      <c r="AI431" s="7">
        <f t="shared" si="12"/>
        <v>22527.11</v>
      </c>
      <c r="AK431" s="4">
        <f t="shared" si="13"/>
        <v>0</v>
      </c>
    </row>
    <row r="432" spans="1:37">
      <c r="A432">
        <v>953</v>
      </c>
      <c r="B432" t="s">
        <v>259</v>
      </c>
      <c r="C432">
        <v>121</v>
      </c>
      <c r="D432" t="s">
        <v>196</v>
      </c>
      <c r="E432">
        <v>269</v>
      </c>
      <c r="F432">
        <v>512610004</v>
      </c>
      <c r="G432" t="s">
        <v>183</v>
      </c>
      <c r="H432">
        <v>101</v>
      </c>
      <c r="I432" s="38">
        <v>1</v>
      </c>
      <c r="J432" t="s">
        <v>308</v>
      </c>
      <c r="K432">
        <v>2610</v>
      </c>
      <c r="L432" t="s">
        <v>326</v>
      </c>
      <c r="M432">
        <v>2000</v>
      </c>
      <c r="N432" t="s">
        <v>113</v>
      </c>
      <c r="O432">
        <v>12</v>
      </c>
      <c r="P432" t="s">
        <v>401</v>
      </c>
      <c r="Q432">
        <v>214</v>
      </c>
      <c r="R432" t="s">
        <v>446</v>
      </c>
      <c r="S432">
        <v>125</v>
      </c>
      <c r="T432" t="s">
        <v>464</v>
      </c>
      <c r="U432">
        <v>1</v>
      </c>
      <c r="V432" t="s">
        <v>313</v>
      </c>
      <c r="W432" s="4">
        <v>0</v>
      </c>
      <c r="X432" s="4">
        <v>0</v>
      </c>
      <c r="Y432" s="4">
        <v>0</v>
      </c>
      <c r="Z432" s="4">
        <v>0</v>
      </c>
      <c r="AA432" s="4">
        <v>698.74</v>
      </c>
      <c r="AB432" s="4">
        <v>921.85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7">
        <f t="shared" si="12"/>
        <v>1620.5900000000001</v>
      </c>
      <c r="AK432" s="4">
        <f t="shared" si="13"/>
        <v>0</v>
      </c>
    </row>
    <row r="433" spans="1:37">
      <c r="A433">
        <v>953</v>
      </c>
      <c r="B433" t="s">
        <v>259</v>
      </c>
      <c r="C433">
        <v>121</v>
      </c>
      <c r="D433" t="s">
        <v>196</v>
      </c>
      <c r="E433">
        <v>286</v>
      </c>
      <c r="F433">
        <v>512910001</v>
      </c>
      <c r="G433" t="s">
        <v>185</v>
      </c>
      <c r="H433">
        <v>101</v>
      </c>
      <c r="I433" s="38">
        <v>1</v>
      </c>
      <c r="J433" t="s">
        <v>308</v>
      </c>
      <c r="K433">
        <v>2910</v>
      </c>
      <c r="L433" t="s">
        <v>358</v>
      </c>
      <c r="M433">
        <v>2000</v>
      </c>
      <c r="N433" t="s">
        <v>113</v>
      </c>
      <c r="O433">
        <v>12</v>
      </c>
      <c r="P433" t="s">
        <v>401</v>
      </c>
      <c r="Q433">
        <v>214</v>
      </c>
      <c r="R433" t="s">
        <v>446</v>
      </c>
      <c r="S433">
        <v>125</v>
      </c>
      <c r="T433" t="s">
        <v>464</v>
      </c>
      <c r="U433">
        <v>1</v>
      </c>
      <c r="V433" t="s">
        <v>313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7517.31</v>
      </c>
      <c r="AC433" s="4">
        <v>0</v>
      </c>
      <c r="AD433" s="4">
        <v>341.43</v>
      </c>
      <c r="AE433" s="4">
        <v>1611.51</v>
      </c>
      <c r="AF433" s="4">
        <v>0</v>
      </c>
      <c r="AG433" s="4">
        <v>0</v>
      </c>
      <c r="AH433" s="4">
        <v>0</v>
      </c>
      <c r="AI433" s="7">
        <f t="shared" si="12"/>
        <v>9470.25</v>
      </c>
      <c r="AK433" s="4">
        <f t="shared" si="13"/>
        <v>0</v>
      </c>
    </row>
    <row r="434" spans="1:37">
      <c r="A434">
        <v>953</v>
      </c>
      <c r="B434" t="s">
        <v>259</v>
      </c>
      <c r="C434">
        <v>121</v>
      </c>
      <c r="D434" t="s">
        <v>196</v>
      </c>
      <c r="E434">
        <v>288</v>
      </c>
      <c r="F434">
        <v>512920001</v>
      </c>
      <c r="G434" t="s">
        <v>146</v>
      </c>
      <c r="H434">
        <v>101</v>
      </c>
      <c r="I434" s="38">
        <v>1</v>
      </c>
      <c r="J434" t="s">
        <v>308</v>
      </c>
      <c r="K434">
        <v>2920</v>
      </c>
      <c r="L434" t="s">
        <v>419</v>
      </c>
      <c r="M434">
        <v>2000</v>
      </c>
      <c r="N434" t="s">
        <v>113</v>
      </c>
      <c r="O434">
        <v>12</v>
      </c>
      <c r="P434" t="s">
        <v>401</v>
      </c>
      <c r="Q434">
        <v>214</v>
      </c>
      <c r="R434" t="s">
        <v>446</v>
      </c>
      <c r="S434">
        <v>125</v>
      </c>
      <c r="T434" t="s">
        <v>464</v>
      </c>
      <c r="U434">
        <v>1</v>
      </c>
      <c r="V434" t="s">
        <v>313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1795.34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7">
        <f t="shared" si="12"/>
        <v>1795.34</v>
      </c>
      <c r="AK434" s="4">
        <f t="shared" si="13"/>
        <v>0</v>
      </c>
    </row>
    <row r="435" spans="1:37">
      <c r="A435">
        <v>953</v>
      </c>
      <c r="B435" t="s">
        <v>259</v>
      </c>
      <c r="C435">
        <v>121</v>
      </c>
      <c r="D435" t="s">
        <v>196</v>
      </c>
      <c r="E435">
        <v>292</v>
      </c>
      <c r="F435">
        <v>512940001</v>
      </c>
      <c r="G435" t="s">
        <v>129</v>
      </c>
      <c r="H435">
        <v>101</v>
      </c>
      <c r="I435" s="38">
        <v>1</v>
      </c>
      <c r="J435" t="s">
        <v>308</v>
      </c>
      <c r="K435">
        <v>2940</v>
      </c>
      <c r="L435" t="s">
        <v>328</v>
      </c>
      <c r="M435">
        <v>2000</v>
      </c>
      <c r="N435" t="s">
        <v>113</v>
      </c>
      <c r="O435">
        <v>12</v>
      </c>
      <c r="P435" t="s">
        <v>401</v>
      </c>
      <c r="Q435">
        <v>214</v>
      </c>
      <c r="R435" t="s">
        <v>446</v>
      </c>
      <c r="S435">
        <v>125</v>
      </c>
      <c r="T435" t="s">
        <v>464</v>
      </c>
      <c r="U435">
        <v>1</v>
      </c>
      <c r="V435" t="s">
        <v>313</v>
      </c>
      <c r="W435" s="4">
        <v>6088.2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7">
        <f t="shared" si="12"/>
        <v>6088.2</v>
      </c>
      <c r="AK435" s="4">
        <f t="shared" si="13"/>
        <v>0</v>
      </c>
    </row>
    <row r="436" spans="1:37">
      <c r="A436">
        <v>953</v>
      </c>
      <c r="B436" t="s">
        <v>259</v>
      </c>
      <c r="C436">
        <v>121</v>
      </c>
      <c r="D436" t="s">
        <v>196</v>
      </c>
      <c r="E436">
        <v>298</v>
      </c>
      <c r="F436">
        <v>512960001</v>
      </c>
      <c r="G436" t="s">
        <v>153</v>
      </c>
      <c r="H436">
        <v>101</v>
      </c>
      <c r="I436" s="38">
        <v>1</v>
      </c>
      <c r="J436" t="s">
        <v>308</v>
      </c>
      <c r="K436">
        <v>2960</v>
      </c>
      <c r="L436" t="s">
        <v>329</v>
      </c>
      <c r="M436">
        <v>2000</v>
      </c>
      <c r="N436" t="s">
        <v>113</v>
      </c>
      <c r="O436">
        <v>12</v>
      </c>
      <c r="P436" t="s">
        <v>401</v>
      </c>
      <c r="Q436">
        <v>214</v>
      </c>
      <c r="R436" t="s">
        <v>446</v>
      </c>
      <c r="S436">
        <v>125</v>
      </c>
      <c r="T436" t="s">
        <v>464</v>
      </c>
      <c r="U436">
        <v>1</v>
      </c>
      <c r="V436" t="s">
        <v>313</v>
      </c>
      <c r="W436" s="4">
        <v>0</v>
      </c>
      <c r="X436" s="4">
        <v>0</v>
      </c>
      <c r="Y436" s="4">
        <v>0</v>
      </c>
      <c r="Z436" s="4">
        <v>514.46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2330.02</v>
      </c>
      <c r="AH436" s="4">
        <v>0</v>
      </c>
      <c r="AI436" s="7">
        <f t="shared" si="12"/>
        <v>2844.48</v>
      </c>
      <c r="AK436" s="4">
        <f t="shared" si="13"/>
        <v>0</v>
      </c>
    </row>
    <row r="437" spans="1:37">
      <c r="A437">
        <v>953</v>
      </c>
      <c r="B437" t="s">
        <v>259</v>
      </c>
      <c r="C437">
        <v>121</v>
      </c>
      <c r="D437" t="s">
        <v>196</v>
      </c>
      <c r="E437">
        <v>302</v>
      </c>
      <c r="F437">
        <v>512960003</v>
      </c>
      <c r="G437" t="s">
        <v>197</v>
      </c>
      <c r="H437">
        <v>101</v>
      </c>
      <c r="I437" s="38">
        <v>1</v>
      </c>
      <c r="J437" t="s">
        <v>308</v>
      </c>
      <c r="K437">
        <v>2960</v>
      </c>
      <c r="L437" t="s">
        <v>329</v>
      </c>
      <c r="M437">
        <v>2000</v>
      </c>
      <c r="N437" t="s">
        <v>113</v>
      </c>
      <c r="O437">
        <v>12</v>
      </c>
      <c r="P437" t="s">
        <v>401</v>
      </c>
      <c r="Q437">
        <v>214</v>
      </c>
      <c r="R437" t="s">
        <v>446</v>
      </c>
      <c r="S437">
        <v>125</v>
      </c>
      <c r="T437" t="s">
        <v>464</v>
      </c>
      <c r="U437">
        <v>1</v>
      </c>
      <c r="V437" t="s">
        <v>313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1815.01</v>
      </c>
      <c r="AG437" s="4">
        <v>0</v>
      </c>
      <c r="AH437" s="4">
        <v>0</v>
      </c>
      <c r="AI437" s="7">
        <f t="shared" si="12"/>
        <v>1815.01</v>
      </c>
      <c r="AK437" s="4">
        <f t="shared" si="13"/>
        <v>0</v>
      </c>
    </row>
    <row r="438" spans="1:37">
      <c r="A438">
        <v>953</v>
      </c>
      <c r="B438" t="s">
        <v>259</v>
      </c>
      <c r="C438">
        <v>121</v>
      </c>
      <c r="D438" t="s">
        <v>196</v>
      </c>
      <c r="E438">
        <v>306</v>
      </c>
      <c r="F438">
        <v>512990001</v>
      </c>
      <c r="G438" t="s">
        <v>117</v>
      </c>
      <c r="H438">
        <v>101</v>
      </c>
      <c r="I438" s="38">
        <v>1</v>
      </c>
      <c r="J438" t="s">
        <v>308</v>
      </c>
      <c r="K438">
        <v>2990</v>
      </c>
      <c r="L438" t="s">
        <v>330</v>
      </c>
      <c r="M438">
        <v>2000</v>
      </c>
      <c r="N438" t="s">
        <v>113</v>
      </c>
      <c r="O438">
        <v>12</v>
      </c>
      <c r="P438" t="s">
        <v>401</v>
      </c>
      <c r="Q438">
        <v>214</v>
      </c>
      <c r="R438" t="s">
        <v>446</v>
      </c>
      <c r="S438">
        <v>125</v>
      </c>
      <c r="T438" t="s">
        <v>464</v>
      </c>
      <c r="U438">
        <v>1</v>
      </c>
      <c r="V438" t="s">
        <v>313</v>
      </c>
      <c r="W438" s="4">
        <v>2606.54</v>
      </c>
      <c r="X438" s="4">
        <v>4715.66</v>
      </c>
      <c r="Y438" s="4">
        <v>9508.35</v>
      </c>
      <c r="Z438" s="4">
        <v>2836.96</v>
      </c>
      <c r="AA438" s="4">
        <v>7650.44</v>
      </c>
      <c r="AB438" s="4">
        <v>4040.3</v>
      </c>
      <c r="AC438" s="4">
        <v>9935.6299999999992</v>
      </c>
      <c r="AD438" s="4">
        <v>11506.74</v>
      </c>
      <c r="AE438" s="4">
        <v>6381.44</v>
      </c>
      <c r="AF438" s="4">
        <v>2513.39</v>
      </c>
      <c r="AG438" s="4">
        <v>3220.66</v>
      </c>
      <c r="AH438" s="4">
        <v>8166.77</v>
      </c>
      <c r="AI438" s="7">
        <f t="shared" si="12"/>
        <v>73082.880000000005</v>
      </c>
      <c r="AK438" s="4">
        <f t="shared" si="13"/>
        <v>0</v>
      </c>
    </row>
    <row r="439" spans="1:37">
      <c r="A439">
        <v>953</v>
      </c>
      <c r="B439" t="s">
        <v>259</v>
      </c>
      <c r="C439">
        <v>121</v>
      </c>
      <c r="D439" t="s">
        <v>196</v>
      </c>
      <c r="E439">
        <v>329</v>
      </c>
      <c r="F439">
        <v>513260001</v>
      </c>
      <c r="G439" t="s">
        <v>198</v>
      </c>
      <c r="H439">
        <v>101</v>
      </c>
      <c r="I439" s="38">
        <v>1</v>
      </c>
      <c r="J439" t="s">
        <v>308</v>
      </c>
      <c r="K439">
        <v>3260</v>
      </c>
      <c r="L439" t="s">
        <v>387</v>
      </c>
      <c r="M439">
        <v>3000</v>
      </c>
      <c r="N439" t="s">
        <v>118</v>
      </c>
      <c r="O439">
        <v>12</v>
      </c>
      <c r="P439" t="s">
        <v>401</v>
      </c>
      <c r="Q439">
        <v>214</v>
      </c>
      <c r="R439" t="s">
        <v>446</v>
      </c>
      <c r="S439">
        <v>125</v>
      </c>
      <c r="T439" t="s">
        <v>464</v>
      </c>
      <c r="U439">
        <v>1</v>
      </c>
      <c r="V439" t="s">
        <v>313</v>
      </c>
      <c r="W439" s="4">
        <v>0</v>
      </c>
      <c r="X439" s="4">
        <v>0</v>
      </c>
      <c r="Y439" s="4">
        <v>0</v>
      </c>
      <c r="Z439" s="4">
        <v>27830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7">
        <f t="shared" si="12"/>
        <v>27830</v>
      </c>
      <c r="AK439" s="4">
        <f t="shared" si="13"/>
        <v>0</v>
      </c>
    </row>
    <row r="440" spans="1:37">
      <c r="A440">
        <v>953</v>
      </c>
      <c r="B440" t="s">
        <v>259</v>
      </c>
      <c r="C440">
        <v>121</v>
      </c>
      <c r="D440" t="s">
        <v>196</v>
      </c>
      <c r="E440">
        <v>332</v>
      </c>
      <c r="F440">
        <v>513270001</v>
      </c>
      <c r="G440" t="s">
        <v>199</v>
      </c>
      <c r="H440">
        <v>101</v>
      </c>
      <c r="I440" s="38">
        <v>1</v>
      </c>
      <c r="J440" t="s">
        <v>308</v>
      </c>
      <c r="K440">
        <v>3270</v>
      </c>
      <c r="L440" t="s">
        <v>388</v>
      </c>
      <c r="M440">
        <v>3000</v>
      </c>
      <c r="N440" t="s">
        <v>118</v>
      </c>
      <c r="O440">
        <v>12</v>
      </c>
      <c r="P440" t="s">
        <v>401</v>
      </c>
      <c r="Q440">
        <v>214</v>
      </c>
      <c r="R440" t="s">
        <v>446</v>
      </c>
      <c r="S440">
        <v>125</v>
      </c>
      <c r="T440" t="s">
        <v>464</v>
      </c>
      <c r="U440">
        <v>1</v>
      </c>
      <c r="V440" t="s">
        <v>313</v>
      </c>
      <c r="W440" s="4">
        <v>0</v>
      </c>
      <c r="X440" s="4">
        <v>4367.3999999999996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7">
        <f t="shared" si="12"/>
        <v>4367.3999999999996</v>
      </c>
      <c r="AK440" s="4">
        <f t="shared" si="13"/>
        <v>0</v>
      </c>
    </row>
    <row r="441" spans="1:37">
      <c r="A441">
        <v>953</v>
      </c>
      <c r="B441" t="s">
        <v>259</v>
      </c>
      <c r="C441">
        <v>121</v>
      </c>
      <c r="D441" t="s">
        <v>196</v>
      </c>
      <c r="E441">
        <v>363</v>
      </c>
      <c r="F441">
        <v>513520002</v>
      </c>
      <c r="G441" t="s">
        <v>167</v>
      </c>
      <c r="H441">
        <v>101</v>
      </c>
      <c r="I441" s="38">
        <v>1</v>
      </c>
      <c r="J441" t="s">
        <v>308</v>
      </c>
      <c r="K441">
        <v>3520</v>
      </c>
      <c r="L441" t="s">
        <v>363</v>
      </c>
      <c r="M441">
        <v>3000</v>
      </c>
      <c r="N441" t="s">
        <v>118</v>
      </c>
      <c r="O441">
        <v>12</v>
      </c>
      <c r="P441" t="s">
        <v>401</v>
      </c>
      <c r="Q441">
        <v>214</v>
      </c>
      <c r="R441" t="s">
        <v>446</v>
      </c>
      <c r="S441">
        <v>125</v>
      </c>
      <c r="T441" t="s">
        <v>464</v>
      </c>
      <c r="U441">
        <v>1</v>
      </c>
      <c r="V441" t="s">
        <v>313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4690</v>
      </c>
      <c r="AF441" s="4">
        <v>0</v>
      </c>
      <c r="AG441" s="4">
        <v>0</v>
      </c>
      <c r="AH441" s="4">
        <v>0</v>
      </c>
      <c r="AI441" s="7">
        <f t="shared" si="12"/>
        <v>4690</v>
      </c>
      <c r="AK441" s="4">
        <f t="shared" si="13"/>
        <v>0</v>
      </c>
    </row>
    <row r="442" spans="1:37">
      <c r="A442">
        <v>953</v>
      </c>
      <c r="B442" t="s">
        <v>259</v>
      </c>
      <c r="C442">
        <v>121</v>
      </c>
      <c r="D442" t="s">
        <v>196</v>
      </c>
      <c r="E442">
        <v>369</v>
      </c>
      <c r="F442">
        <v>513550001</v>
      </c>
      <c r="G442" t="s">
        <v>135</v>
      </c>
      <c r="H442">
        <v>101</v>
      </c>
      <c r="I442" s="38">
        <v>1</v>
      </c>
      <c r="J442" t="s">
        <v>308</v>
      </c>
      <c r="K442">
        <v>3550</v>
      </c>
      <c r="L442" t="s">
        <v>335</v>
      </c>
      <c r="M442">
        <v>3000</v>
      </c>
      <c r="N442" t="s">
        <v>118</v>
      </c>
      <c r="O442">
        <v>12</v>
      </c>
      <c r="P442" t="s">
        <v>401</v>
      </c>
      <c r="Q442">
        <v>214</v>
      </c>
      <c r="R442" t="s">
        <v>446</v>
      </c>
      <c r="S442">
        <v>125</v>
      </c>
      <c r="T442" t="s">
        <v>464</v>
      </c>
      <c r="U442">
        <v>1</v>
      </c>
      <c r="V442" t="s">
        <v>313</v>
      </c>
      <c r="W442" s="4">
        <v>2795.4</v>
      </c>
      <c r="X442" s="4">
        <v>6034</v>
      </c>
      <c r="Y442" s="4">
        <v>3602</v>
      </c>
      <c r="Z442" s="4">
        <v>1392</v>
      </c>
      <c r="AA442" s="4">
        <v>4150.57</v>
      </c>
      <c r="AB442" s="4">
        <v>8051.27</v>
      </c>
      <c r="AC442" s="4">
        <v>8082.18</v>
      </c>
      <c r="AD442" s="4">
        <v>4621.8</v>
      </c>
      <c r="AE442" s="4">
        <v>0</v>
      </c>
      <c r="AF442" s="4">
        <v>2622.01</v>
      </c>
      <c r="AG442" s="4">
        <v>1458.28</v>
      </c>
      <c r="AH442" s="4">
        <v>812</v>
      </c>
      <c r="AI442" s="7">
        <f t="shared" si="12"/>
        <v>43621.51</v>
      </c>
      <c r="AK442" s="4">
        <f t="shared" si="13"/>
        <v>0</v>
      </c>
    </row>
    <row r="443" spans="1:37">
      <c r="A443">
        <v>953</v>
      </c>
      <c r="B443" t="s">
        <v>259</v>
      </c>
      <c r="C443">
        <v>121</v>
      </c>
      <c r="D443" t="s">
        <v>196</v>
      </c>
      <c r="E443">
        <v>373</v>
      </c>
      <c r="F443">
        <v>513550004</v>
      </c>
      <c r="G443" t="s">
        <v>200</v>
      </c>
      <c r="H443">
        <v>101</v>
      </c>
      <c r="I443" s="38">
        <v>1</v>
      </c>
      <c r="J443" t="s">
        <v>308</v>
      </c>
      <c r="K443">
        <v>3550</v>
      </c>
      <c r="L443" t="s">
        <v>335</v>
      </c>
      <c r="M443">
        <v>3000</v>
      </c>
      <c r="N443" t="s">
        <v>118</v>
      </c>
      <c r="O443">
        <v>12</v>
      </c>
      <c r="P443" t="s">
        <v>401</v>
      </c>
      <c r="Q443">
        <v>214</v>
      </c>
      <c r="R443" t="s">
        <v>446</v>
      </c>
      <c r="S443">
        <v>125</v>
      </c>
      <c r="T443" t="s">
        <v>464</v>
      </c>
      <c r="U443">
        <v>1</v>
      </c>
      <c r="V443" t="s">
        <v>313</v>
      </c>
      <c r="W443" s="4">
        <v>208.8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116</v>
      </c>
      <c r="AI443" s="7">
        <f t="shared" si="12"/>
        <v>324.8</v>
      </c>
      <c r="AK443" s="4">
        <f t="shared" si="13"/>
        <v>0</v>
      </c>
    </row>
    <row r="444" spans="1:37">
      <c r="A444">
        <v>953</v>
      </c>
      <c r="B444" t="s">
        <v>259</v>
      </c>
      <c r="C444">
        <v>121</v>
      </c>
      <c r="D444" t="s">
        <v>196</v>
      </c>
      <c r="E444">
        <v>380</v>
      </c>
      <c r="F444">
        <v>513590002</v>
      </c>
      <c r="G444" t="s">
        <v>201</v>
      </c>
      <c r="H444">
        <v>101</v>
      </c>
      <c r="I444" s="38">
        <v>1</v>
      </c>
      <c r="J444" t="s">
        <v>308</v>
      </c>
      <c r="K444">
        <v>3590</v>
      </c>
      <c r="L444" t="s">
        <v>501</v>
      </c>
      <c r="M444">
        <v>3000</v>
      </c>
      <c r="N444" t="s">
        <v>118</v>
      </c>
      <c r="O444">
        <v>12</v>
      </c>
      <c r="P444" t="s">
        <v>401</v>
      </c>
      <c r="Q444">
        <v>214</v>
      </c>
      <c r="R444" t="s">
        <v>446</v>
      </c>
      <c r="S444">
        <v>125</v>
      </c>
      <c r="T444" t="s">
        <v>464</v>
      </c>
      <c r="U444">
        <v>1</v>
      </c>
      <c r="V444" t="s">
        <v>313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1600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7">
        <f t="shared" si="12"/>
        <v>1600</v>
      </c>
      <c r="AK444" s="4">
        <f t="shared" si="13"/>
        <v>0</v>
      </c>
    </row>
    <row r="445" spans="1:37">
      <c r="A445">
        <v>953</v>
      </c>
      <c r="B445" t="s">
        <v>259</v>
      </c>
      <c r="C445">
        <v>121</v>
      </c>
      <c r="D445" t="s">
        <v>196</v>
      </c>
      <c r="E445">
        <v>418</v>
      </c>
      <c r="F445">
        <v>513820030</v>
      </c>
      <c r="G445" t="s">
        <v>202</v>
      </c>
      <c r="H445">
        <v>101</v>
      </c>
      <c r="I445" s="38">
        <v>1</v>
      </c>
      <c r="J445" t="s">
        <v>308</v>
      </c>
      <c r="K445">
        <v>3820</v>
      </c>
      <c r="L445" t="s">
        <v>365</v>
      </c>
      <c r="M445">
        <v>3000</v>
      </c>
      <c r="N445" t="s">
        <v>118</v>
      </c>
      <c r="O445">
        <v>12</v>
      </c>
      <c r="P445" t="s">
        <v>401</v>
      </c>
      <c r="Q445">
        <v>214</v>
      </c>
      <c r="R445" t="s">
        <v>446</v>
      </c>
      <c r="S445">
        <v>125</v>
      </c>
      <c r="T445" t="s">
        <v>464</v>
      </c>
      <c r="U445">
        <v>1</v>
      </c>
      <c r="V445" t="s">
        <v>313</v>
      </c>
      <c r="W445" s="4">
        <v>0</v>
      </c>
      <c r="X445" s="4">
        <v>17350</v>
      </c>
      <c r="Y445" s="4">
        <v>0</v>
      </c>
      <c r="Z445" s="4">
        <v>0</v>
      </c>
      <c r="AA445" s="4">
        <v>17568.2</v>
      </c>
      <c r="AB445" s="4">
        <v>0</v>
      </c>
      <c r="AC445" s="4">
        <v>0</v>
      </c>
      <c r="AD445" s="4">
        <v>0</v>
      </c>
      <c r="AE445" s="4">
        <v>0</v>
      </c>
      <c r="AF445" s="4">
        <v>32816.18</v>
      </c>
      <c r="AG445" s="4">
        <v>0</v>
      </c>
      <c r="AH445" s="4">
        <v>0</v>
      </c>
      <c r="AI445" s="7">
        <f t="shared" si="12"/>
        <v>67734.38</v>
      </c>
      <c r="AK445" s="4">
        <f t="shared" si="13"/>
        <v>0</v>
      </c>
    </row>
    <row r="446" spans="1:37">
      <c r="A446">
        <v>954</v>
      </c>
      <c r="B446" t="s">
        <v>502</v>
      </c>
      <c r="C446">
        <v>122</v>
      </c>
      <c r="D446" t="s">
        <v>503</v>
      </c>
      <c r="E446">
        <v>192</v>
      </c>
      <c r="F446">
        <v>511130001</v>
      </c>
      <c r="G446" t="s">
        <v>111</v>
      </c>
      <c r="H446">
        <v>101</v>
      </c>
      <c r="I446" s="38">
        <v>1</v>
      </c>
      <c r="J446" t="s">
        <v>308</v>
      </c>
      <c r="K446">
        <v>1130</v>
      </c>
      <c r="L446" t="s">
        <v>309</v>
      </c>
      <c r="M446">
        <v>1000</v>
      </c>
      <c r="N446" t="s">
        <v>106</v>
      </c>
      <c r="O446">
        <v>12</v>
      </c>
      <c r="P446" t="s">
        <v>401</v>
      </c>
      <c r="Q446">
        <v>226</v>
      </c>
      <c r="R446" t="s">
        <v>504</v>
      </c>
      <c r="S446">
        <v>121</v>
      </c>
      <c r="T446" t="s">
        <v>312</v>
      </c>
      <c r="U446">
        <v>1</v>
      </c>
      <c r="V446" t="s">
        <v>313</v>
      </c>
      <c r="W446" s="4">
        <v>261132.13</v>
      </c>
      <c r="X446" s="4">
        <v>261195.99</v>
      </c>
      <c r="Y446" s="4">
        <v>260412.88</v>
      </c>
      <c r="Z446" s="4">
        <v>255488.83</v>
      </c>
      <c r="AA446" s="4">
        <v>255521.67</v>
      </c>
      <c r="AB446" s="4">
        <v>255695.69</v>
      </c>
      <c r="AC446" s="4">
        <v>256531.1</v>
      </c>
      <c r="AD446" s="4">
        <v>255290.88</v>
      </c>
      <c r="AE446" s="4">
        <v>256032.57</v>
      </c>
      <c r="AF446" s="4">
        <v>221183.49</v>
      </c>
      <c r="AG446" s="4">
        <v>238160.76</v>
      </c>
      <c r="AH446" s="4">
        <v>236434.06</v>
      </c>
      <c r="AI446" s="7">
        <f t="shared" si="12"/>
        <v>3013080.0499999993</v>
      </c>
      <c r="AK446" s="4">
        <f t="shared" si="13"/>
        <v>0</v>
      </c>
    </row>
    <row r="447" spans="1:37">
      <c r="A447">
        <v>954</v>
      </c>
      <c r="B447" t="s">
        <v>502</v>
      </c>
      <c r="C447">
        <v>122</v>
      </c>
      <c r="D447" t="s">
        <v>503</v>
      </c>
      <c r="E447">
        <v>195</v>
      </c>
      <c r="F447">
        <v>511220001</v>
      </c>
      <c r="G447" t="s">
        <v>122</v>
      </c>
      <c r="H447">
        <v>101</v>
      </c>
      <c r="I447" s="38">
        <v>1</v>
      </c>
      <c r="J447" t="s">
        <v>308</v>
      </c>
      <c r="K447">
        <v>1220</v>
      </c>
      <c r="L447" t="s">
        <v>314</v>
      </c>
      <c r="M447">
        <v>1000</v>
      </c>
      <c r="N447" t="s">
        <v>106</v>
      </c>
      <c r="O447">
        <v>12</v>
      </c>
      <c r="P447" t="s">
        <v>401</v>
      </c>
      <c r="Q447">
        <v>226</v>
      </c>
      <c r="R447" t="s">
        <v>504</v>
      </c>
      <c r="S447">
        <v>121</v>
      </c>
      <c r="T447" t="s">
        <v>312</v>
      </c>
      <c r="U447">
        <v>1</v>
      </c>
      <c r="V447" t="s">
        <v>313</v>
      </c>
      <c r="W447" s="4">
        <v>104597.58</v>
      </c>
      <c r="X447" s="4">
        <v>157391.21</v>
      </c>
      <c r="Y447" s="4">
        <v>222319.55</v>
      </c>
      <c r="Z447" s="4">
        <v>106296.14</v>
      </c>
      <c r="AA447" s="4">
        <v>123638.49</v>
      </c>
      <c r="AB447" s="4">
        <v>163058.95000000001</v>
      </c>
      <c r="AC447" s="4">
        <v>139884.82999999999</v>
      </c>
      <c r="AD447" s="4">
        <v>121465.04</v>
      </c>
      <c r="AE447" s="4">
        <v>90845.21</v>
      </c>
      <c r="AF447" s="4">
        <v>114396.87</v>
      </c>
      <c r="AG447" s="4">
        <v>139669.38</v>
      </c>
      <c r="AH447" s="4">
        <v>224762.36</v>
      </c>
      <c r="AI447" s="7">
        <f t="shared" si="12"/>
        <v>1708325.6099999994</v>
      </c>
      <c r="AK447" s="4">
        <f t="shared" si="13"/>
        <v>0</v>
      </c>
    </row>
    <row r="448" spans="1:37">
      <c r="A448">
        <v>954</v>
      </c>
      <c r="B448" t="s">
        <v>502</v>
      </c>
      <c r="C448">
        <v>122</v>
      </c>
      <c r="D448" t="s">
        <v>503</v>
      </c>
      <c r="E448">
        <v>196</v>
      </c>
      <c r="F448">
        <v>511320001</v>
      </c>
      <c r="G448" t="s">
        <v>108</v>
      </c>
      <c r="H448">
        <v>101</v>
      </c>
      <c r="I448" s="38">
        <v>1</v>
      </c>
      <c r="J448" t="s">
        <v>308</v>
      </c>
      <c r="K448">
        <v>1320</v>
      </c>
      <c r="L448" t="s">
        <v>315</v>
      </c>
      <c r="M448">
        <v>1000</v>
      </c>
      <c r="N448" t="s">
        <v>106</v>
      </c>
      <c r="O448">
        <v>12</v>
      </c>
      <c r="P448" t="s">
        <v>401</v>
      </c>
      <c r="Q448">
        <v>226</v>
      </c>
      <c r="R448" t="s">
        <v>504</v>
      </c>
      <c r="S448">
        <v>121</v>
      </c>
      <c r="T448" t="s">
        <v>312</v>
      </c>
      <c r="U448">
        <v>1</v>
      </c>
      <c r="V448" t="s">
        <v>313</v>
      </c>
      <c r="W448" s="4">
        <v>32794.199999999997</v>
      </c>
      <c r="X448" s="4">
        <v>0</v>
      </c>
      <c r="Y448" s="4">
        <v>69460.59</v>
      </c>
      <c r="Z448" s="4">
        <v>12790.6</v>
      </c>
      <c r="AA448" s="4">
        <v>12656.54</v>
      </c>
      <c r="AB448" s="4">
        <v>18605.599999999999</v>
      </c>
      <c r="AC448" s="4">
        <v>29225.91</v>
      </c>
      <c r="AD448" s="4">
        <v>29219.47</v>
      </c>
      <c r="AE448" s="4">
        <v>9304</v>
      </c>
      <c r="AF448" s="4">
        <v>29407.3</v>
      </c>
      <c r="AG448" s="4">
        <v>7115.84</v>
      </c>
      <c r="AH448" s="4">
        <v>35774.910000000003</v>
      </c>
      <c r="AI448" s="7">
        <f t="shared" si="12"/>
        <v>286354.95999999996</v>
      </c>
      <c r="AK448" s="4">
        <f t="shared" si="13"/>
        <v>0</v>
      </c>
    </row>
    <row r="449" spans="1:37">
      <c r="A449">
        <v>954</v>
      </c>
      <c r="B449" t="s">
        <v>502</v>
      </c>
      <c r="C449">
        <v>122</v>
      </c>
      <c r="D449" t="s">
        <v>503</v>
      </c>
      <c r="E449">
        <v>198</v>
      </c>
      <c r="F449">
        <v>511320003</v>
      </c>
      <c r="G449" t="s">
        <v>109</v>
      </c>
      <c r="H449">
        <v>101</v>
      </c>
      <c r="I449" s="38">
        <v>1</v>
      </c>
      <c r="J449" t="s">
        <v>308</v>
      </c>
      <c r="K449">
        <v>1320</v>
      </c>
      <c r="L449" t="s">
        <v>315</v>
      </c>
      <c r="M449">
        <v>1000</v>
      </c>
      <c r="N449" t="s">
        <v>106</v>
      </c>
      <c r="O449">
        <v>12</v>
      </c>
      <c r="P449" t="s">
        <v>401</v>
      </c>
      <c r="Q449">
        <v>226</v>
      </c>
      <c r="R449" t="s">
        <v>504</v>
      </c>
      <c r="S449">
        <v>121</v>
      </c>
      <c r="T449" t="s">
        <v>312</v>
      </c>
      <c r="U449">
        <v>1</v>
      </c>
      <c r="V449" t="s">
        <v>313</v>
      </c>
      <c r="W449" s="4">
        <v>0</v>
      </c>
      <c r="X449" s="4">
        <v>0</v>
      </c>
      <c r="Y449" s="4">
        <v>0</v>
      </c>
      <c r="Z449" s="4">
        <v>0</v>
      </c>
      <c r="AA449" s="4">
        <v>1666</v>
      </c>
      <c r="AB449" s="4">
        <v>0</v>
      </c>
      <c r="AC449" s="4">
        <v>0</v>
      </c>
      <c r="AD449" s="4">
        <v>0</v>
      </c>
      <c r="AE449" s="4">
        <v>0</v>
      </c>
      <c r="AF449" s="4">
        <v>21666.75</v>
      </c>
      <c r="AG449" s="4">
        <v>0</v>
      </c>
      <c r="AH449" s="4">
        <v>628732.99</v>
      </c>
      <c r="AI449" s="7">
        <f t="shared" si="12"/>
        <v>652065.74</v>
      </c>
      <c r="AK449" s="4">
        <f t="shared" si="13"/>
        <v>0</v>
      </c>
    </row>
    <row r="450" spans="1:37">
      <c r="A450">
        <v>954</v>
      </c>
      <c r="B450" t="s">
        <v>502</v>
      </c>
      <c r="C450">
        <v>122</v>
      </c>
      <c r="D450" t="s">
        <v>503</v>
      </c>
      <c r="E450">
        <v>200</v>
      </c>
      <c r="F450">
        <v>511340001</v>
      </c>
      <c r="G450" t="s">
        <v>123</v>
      </c>
      <c r="H450">
        <v>101</v>
      </c>
      <c r="I450" s="38">
        <v>1</v>
      </c>
      <c r="J450" t="s">
        <v>308</v>
      </c>
      <c r="K450">
        <v>1340</v>
      </c>
      <c r="L450" t="s">
        <v>316</v>
      </c>
      <c r="M450">
        <v>1000</v>
      </c>
      <c r="N450" t="s">
        <v>106</v>
      </c>
      <c r="O450">
        <v>12</v>
      </c>
      <c r="P450" t="s">
        <v>401</v>
      </c>
      <c r="Q450">
        <v>226</v>
      </c>
      <c r="R450" t="s">
        <v>504</v>
      </c>
      <c r="S450">
        <v>121</v>
      </c>
      <c r="T450" t="s">
        <v>312</v>
      </c>
      <c r="U450">
        <v>1</v>
      </c>
      <c r="V450" t="s">
        <v>313</v>
      </c>
      <c r="W450" s="4">
        <v>10637.79</v>
      </c>
      <c r="X450" s="4">
        <v>7008.1</v>
      </c>
      <c r="Y450" s="4">
        <v>10019.879999999999</v>
      </c>
      <c r="Z450" s="4">
        <v>32738.44</v>
      </c>
      <c r="AA450" s="4">
        <v>8450</v>
      </c>
      <c r="AB450" s="4">
        <v>10800</v>
      </c>
      <c r="AC450" s="4">
        <v>385500</v>
      </c>
      <c r="AD450" s="4">
        <v>0</v>
      </c>
      <c r="AE450" s="4">
        <v>0</v>
      </c>
      <c r="AF450" s="4">
        <v>465.2</v>
      </c>
      <c r="AG450" s="4">
        <v>0</v>
      </c>
      <c r="AH450" s="4">
        <v>0</v>
      </c>
      <c r="AI450" s="7">
        <f t="shared" ref="AI450:AI513" si="14">SUM(W450:AH450)</f>
        <v>465619.41</v>
      </c>
      <c r="AK450" s="4">
        <f t="shared" si="13"/>
        <v>0</v>
      </c>
    </row>
    <row r="451" spans="1:37">
      <c r="A451">
        <v>954</v>
      </c>
      <c r="B451" t="s">
        <v>502</v>
      </c>
      <c r="C451">
        <v>122</v>
      </c>
      <c r="D451" t="s">
        <v>503</v>
      </c>
      <c r="E451">
        <v>204</v>
      </c>
      <c r="F451">
        <v>511520002</v>
      </c>
      <c r="G451" t="s">
        <v>154</v>
      </c>
      <c r="H451">
        <v>101</v>
      </c>
      <c r="I451" s="38">
        <v>1</v>
      </c>
      <c r="J451" t="s">
        <v>308</v>
      </c>
      <c r="K451">
        <v>1520</v>
      </c>
      <c r="L451" t="s">
        <v>317</v>
      </c>
      <c r="M451">
        <v>1000</v>
      </c>
      <c r="N451" t="s">
        <v>106</v>
      </c>
      <c r="O451">
        <v>12</v>
      </c>
      <c r="P451" t="s">
        <v>401</v>
      </c>
      <c r="Q451">
        <v>226</v>
      </c>
      <c r="R451" t="s">
        <v>504</v>
      </c>
      <c r="S451">
        <v>121</v>
      </c>
      <c r="T451" t="s">
        <v>312</v>
      </c>
      <c r="U451">
        <v>1</v>
      </c>
      <c r="V451" t="s">
        <v>313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6000</v>
      </c>
      <c r="AE451" s="4">
        <v>5130</v>
      </c>
      <c r="AF451" s="4">
        <v>2000</v>
      </c>
      <c r="AG451" s="4">
        <v>0</v>
      </c>
      <c r="AH451" s="4">
        <v>0</v>
      </c>
      <c r="AI451" s="7">
        <f t="shared" si="14"/>
        <v>13130</v>
      </c>
      <c r="AK451" s="4">
        <f t="shared" ref="AK451:AK514" si="15">IF(I451=2,AI451,0)</f>
        <v>0</v>
      </c>
    </row>
    <row r="452" spans="1:37">
      <c r="A452">
        <v>954</v>
      </c>
      <c r="B452" t="s">
        <v>502</v>
      </c>
      <c r="C452">
        <v>122</v>
      </c>
      <c r="D452" t="s">
        <v>503</v>
      </c>
      <c r="E452">
        <v>210</v>
      </c>
      <c r="F452">
        <v>511540004</v>
      </c>
      <c r="G452" t="s">
        <v>124</v>
      </c>
      <c r="H452">
        <v>101</v>
      </c>
      <c r="I452" s="38">
        <v>1</v>
      </c>
      <c r="J452" t="s">
        <v>308</v>
      </c>
      <c r="K452">
        <v>1540</v>
      </c>
      <c r="L452" t="s">
        <v>318</v>
      </c>
      <c r="M452">
        <v>1000</v>
      </c>
      <c r="N452" t="s">
        <v>106</v>
      </c>
      <c r="O452">
        <v>12</v>
      </c>
      <c r="P452" t="s">
        <v>401</v>
      </c>
      <c r="Q452">
        <v>226</v>
      </c>
      <c r="R452" t="s">
        <v>504</v>
      </c>
      <c r="S452">
        <v>121</v>
      </c>
      <c r="T452" t="s">
        <v>312</v>
      </c>
      <c r="U452">
        <v>1</v>
      </c>
      <c r="V452" t="s">
        <v>313</v>
      </c>
      <c r="W452" s="4">
        <v>375</v>
      </c>
      <c r="X452" s="4">
        <v>1795.5</v>
      </c>
      <c r="Y452" s="4">
        <v>928.51</v>
      </c>
      <c r="Z452" s="4">
        <v>1412.55</v>
      </c>
      <c r="AA452" s="4">
        <v>1083</v>
      </c>
      <c r="AB452" s="4">
        <v>2034</v>
      </c>
      <c r="AC452" s="4">
        <v>1039</v>
      </c>
      <c r="AD452" s="4">
        <v>0</v>
      </c>
      <c r="AE452" s="4">
        <v>1076.75</v>
      </c>
      <c r="AF452" s="4">
        <v>5700.57</v>
      </c>
      <c r="AG452" s="4">
        <v>950</v>
      </c>
      <c r="AH452" s="4">
        <v>1367.76</v>
      </c>
      <c r="AI452" s="7">
        <f t="shared" si="14"/>
        <v>17762.64</v>
      </c>
      <c r="AK452" s="4">
        <f t="shared" si="15"/>
        <v>0</v>
      </c>
    </row>
    <row r="453" spans="1:37">
      <c r="A453">
        <v>954</v>
      </c>
      <c r="B453" t="s">
        <v>502</v>
      </c>
      <c r="C453">
        <v>122</v>
      </c>
      <c r="D453" t="s">
        <v>503</v>
      </c>
      <c r="E453">
        <v>212</v>
      </c>
      <c r="F453">
        <v>511540005</v>
      </c>
      <c r="G453" t="s">
        <v>125</v>
      </c>
      <c r="H453">
        <v>101</v>
      </c>
      <c r="I453" s="38">
        <v>1</v>
      </c>
      <c r="J453" t="s">
        <v>308</v>
      </c>
      <c r="K453">
        <v>1540</v>
      </c>
      <c r="L453" t="s">
        <v>318</v>
      </c>
      <c r="M453">
        <v>1000</v>
      </c>
      <c r="N453" t="s">
        <v>106</v>
      </c>
      <c r="O453">
        <v>12</v>
      </c>
      <c r="P453" t="s">
        <v>401</v>
      </c>
      <c r="Q453">
        <v>226</v>
      </c>
      <c r="R453" t="s">
        <v>504</v>
      </c>
      <c r="S453">
        <v>121</v>
      </c>
      <c r="T453" t="s">
        <v>312</v>
      </c>
      <c r="U453">
        <v>1</v>
      </c>
      <c r="V453" t="s">
        <v>313</v>
      </c>
      <c r="W453" s="4">
        <v>650</v>
      </c>
      <c r="X453" s="4">
        <v>695</v>
      </c>
      <c r="Y453" s="4">
        <v>756.52</v>
      </c>
      <c r="Z453" s="4">
        <v>0</v>
      </c>
      <c r="AA453" s="4">
        <v>0</v>
      </c>
      <c r="AB453" s="4">
        <v>650</v>
      </c>
      <c r="AC453" s="4">
        <v>695</v>
      </c>
      <c r="AD453" s="4">
        <v>460</v>
      </c>
      <c r="AE453" s="4">
        <v>0</v>
      </c>
      <c r="AF453" s="4">
        <v>1969</v>
      </c>
      <c r="AG453" s="4">
        <v>0</v>
      </c>
      <c r="AH453" s="4">
        <v>0</v>
      </c>
      <c r="AI453" s="7">
        <f t="shared" si="14"/>
        <v>5875.52</v>
      </c>
      <c r="AK453" s="4">
        <f t="shared" si="15"/>
        <v>0</v>
      </c>
    </row>
    <row r="454" spans="1:37">
      <c r="A454">
        <v>954</v>
      </c>
      <c r="B454" t="s">
        <v>502</v>
      </c>
      <c r="C454">
        <v>122</v>
      </c>
      <c r="D454" t="s">
        <v>503</v>
      </c>
      <c r="E454">
        <v>216</v>
      </c>
      <c r="F454">
        <v>511540008</v>
      </c>
      <c r="G454" t="s">
        <v>112</v>
      </c>
      <c r="H454">
        <v>101</v>
      </c>
      <c r="I454" s="38">
        <v>1</v>
      </c>
      <c r="J454" t="s">
        <v>308</v>
      </c>
      <c r="K454">
        <v>1540</v>
      </c>
      <c r="L454" t="s">
        <v>318</v>
      </c>
      <c r="M454">
        <v>1000</v>
      </c>
      <c r="N454" t="s">
        <v>106</v>
      </c>
      <c r="O454">
        <v>12</v>
      </c>
      <c r="P454" t="s">
        <v>401</v>
      </c>
      <c r="Q454">
        <v>226</v>
      </c>
      <c r="R454" t="s">
        <v>504</v>
      </c>
      <c r="S454">
        <v>121</v>
      </c>
      <c r="T454" t="s">
        <v>312</v>
      </c>
      <c r="U454">
        <v>1</v>
      </c>
      <c r="V454" t="s">
        <v>313</v>
      </c>
      <c r="W454" s="4">
        <v>94550.23</v>
      </c>
      <c r="X454" s="4">
        <v>89718.93</v>
      </c>
      <c r="Y454" s="4">
        <v>97659.46</v>
      </c>
      <c r="Z454" s="4">
        <v>97329.74</v>
      </c>
      <c r="AA454" s="4">
        <v>119742.3</v>
      </c>
      <c r="AB454" s="4">
        <v>93940.77</v>
      </c>
      <c r="AC454" s="4">
        <v>95930.41</v>
      </c>
      <c r="AD454" s="4">
        <v>97269.17</v>
      </c>
      <c r="AE454" s="4">
        <v>87841.9</v>
      </c>
      <c r="AF454" s="4">
        <v>90303.49</v>
      </c>
      <c r="AG454" s="4">
        <v>119423.6</v>
      </c>
      <c r="AH454" s="4">
        <v>160192.35</v>
      </c>
      <c r="AI454" s="7">
        <f t="shared" si="14"/>
        <v>1243902.3500000001</v>
      </c>
      <c r="AK454" s="4">
        <f t="shared" si="15"/>
        <v>0</v>
      </c>
    </row>
    <row r="455" spans="1:37">
      <c r="A455">
        <v>954</v>
      </c>
      <c r="B455" t="s">
        <v>502</v>
      </c>
      <c r="C455">
        <v>122</v>
      </c>
      <c r="D455" t="s">
        <v>503</v>
      </c>
      <c r="E455">
        <v>230</v>
      </c>
      <c r="F455">
        <v>512160001</v>
      </c>
      <c r="G455" t="s">
        <v>170</v>
      </c>
      <c r="H455">
        <v>101</v>
      </c>
      <c r="I455" s="38">
        <v>1</v>
      </c>
      <c r="J455" t="s">
        <v>308</v>
      </c>
      <c r="K455">
        <v>2160</v>
      </c>
      <c r="L455" t="s">
        <v>322</v>
      </c>
      <c r="M455">
        <v>2000</v>
      </c>
      <c r="N455" t="s">
        <v>113</v>
      </c>
      <c r="O455">
        <v>12</v>
      </c>
      <c r="P455" t="s">
        <v>401</v>
      </c>
      <c r="Q455">
        <v>226</v>
      </c>
      <c r="R455" t="s">
        <v>504</v>
      </c>
      <c r="S455">
        <v>121</v>
      </c>
      <c r="T455" t="s">
        <v>312</v>
      </c>
      <c r="U455">
        <v>1</v>
      </c>
      <c r="V455" t="s">
        <v>313</v>
      </c>
      <c r="W455" s="4">
        <v>0</v>
      </c>
      <c r="X455" s="4">
        <v>0</v>
      </c>
      <c r="Y455" s="4">
        <v>294</v>
      </c>
      <c r="Z455" s="4">
        <v>0</v>
      </c>
      <c r="AA455" s="4">
        <v>0</v>
      </c>
      <c r="AB455" s="4">
        <v>5648.1</v>
      </c>
      <c r="AC455" s="4">
        <v>8646.35</v>
      </c>
      <c r="AD455" s="4">
        <v>0</v>
      </c>
      <c r="AE455" s="4">
        <v>0</v>
      </c>
      <c r="AF455" s="4">
        <v>0</v>
      </c>
      <c r="AG455" s="4">
        <v>0</v>
      </c>
      <c r="AH455" s="4">
        <v>1423.99</v>
      </c>
      <c r="AI455" s="7">
        <f t="shared" si="14"/>
        <v>16012.44</v>
      </c>
      <c r="AK455" s="4">
        <f t="shared" si="15"/>
        <v>0</v>
      </c>
    </row>
    <row r="456" spans="1:37">
      <c r="A456">
        <v>954</v>
      </c>
      <c r="B456" t="s">
        <v>502</v>
      </c>
      <c r="C456">
        <v>122</v>
      </c>
      <c r="D456" t="s">
        <v>503</v>
      </c>
      <c r="E456">
        <v>233</v>
      </c>
      <c r="F456">
        <v>512210001</v>
      </c>
      <c r="G456" t="s">
        <v>127</v>
      </c>
      <c r="H456">
        <v>101</v>
      </c>
      <c r="I456" s="38">
        <v>1</v>
      </c>
      <c r="J456" t="s">
        <v>308</v>
      </c>
      <c r="K456">
        <v>2210</v>
      </c>
      <c r="L456" t="s">
        <v>323</v>
      </c>
      <c r="M456">
        <v>2000</v>
      </c>
      <c r="N456" t="s">
        <v>113</v>
      </c>
      <c r="O456">
        <v>12</v>
      </c>
      <c r="P456" t="s">
        <v>401</v>
      </c>
      <c r="Q456">
        <v>226</v>
      </c>
      <c r="R456" t="s">
        <v>504</v>
      </c>
      <c r="S456">
        <v>121</v>
      </c>
      <c r="T456" t="s">
        <v>312</v>
      </c>
      <c r="U456">
        <v>1</v>
      </c>
      <c r="V456" t="s">
        <v>313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2818.8</v>
      </c>
      <c r="AE456" s="4">
        <v>0</v>
      </c>
      <c r="AF456" s="4">
        <v>0</v>
      </c>
      <c r="AG456" s="4">
        <v>0</v>
      </c>
      <c r="AH456" s="4">
        <v>167</v>
      </c>
      <c r="AI456" s="7">
        <f t="shared" si="14"/>
        <v>2985.8</v>
      </c>
      <c r="AK456" s="4">
        <f t="shared" si="15"/>
        <v>0</v>
      </c>
    </row>
    <row r="457" spans="1:37">
      <c r="A457">
        <v>954</v>
      </c>
      <c r="B457" t="s">
        <v>502</v>
      </c>
      <c r="C457">
        <v>122</v>
      </c>
      <c r="D457" t="s">
        <v>503</v>
      </c>
      <c r="E457">
        <v>241</v>
      </c>
      <c r="F457">
        <v>512420001</v>
      </c>
      <c r="G457" t="s">
        <v>115</v>
      </c>
      <c r="H457">
        <v>101</v>
      </c>
      <c r="I457" s="38">
        <v>1</v>
      </c>
      <c r="J457" t="s">
        <v>308</v>
      </c>
      <c r="K457">
        <v>2420</v>
      </c>
      <c r="L457" t="s">
        <v>324</v>
      </c>
      <c r="M457">
        <v>2000</v>
      </c>
      <c r="N457" t="s">
        <v>113</v>
      </c>
      <c r="O457">
        <v>12</v>
      </c>
      <c r="P457" t="s">
        <v>401</v>
      </c>
      <c r="Q457">
        <v>226</v>
      </c>
      <c r="R457" t="s">
        <v>504</v>
      </c>
      <c r="S457">
        <v>121</v>
      </c>
      <c r="T457" t="s">
        <v>312</v>
      </c>
      <c r="U457">
        <v>1</v>
      </c>
      <c r="V457" t="s">
        <v>313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9455</v>
      </c>
      <c r="AI457" s="7">
        <f t="shared" si="14"/>
        <v>9455</v>
      </c>
      <c r="AK457" s="4">
        <f t="shared" si="15"/>
        <v>0</v>
      </c>
    </row>
    <row r="458" spans="1:37">
      <c r="A458">
        <v>954</v>
      </c>
      <c r="B458" t="s">
        <v>502</v>
      </c>
      <c r="C458">
        <v>122</v>
      </c>
      <c r="D458" t="s">
        <v>503</v>
      </c>
      <c r="E458">
        <v>245</v>
      </c>
      <c r="F458">
        <v>512460001</v>
      </c>
      <c r="G458" t="s">
        <v>85</v>
      </c>
      <c r="H458">
        <v>101</v>
      </c>
      <c r="I458" s="38">
        <v>1</v>
      </c>
      <c r="J458" t="s">
        <v>308</v>
      </c>
      <c r="K458">
        <v>2460</v>
      </c>
      <c r="L458" t="s">
        <v>355</v>
      </c>
      <c r="M458">
        <v>2000</v>
      </c>
      <c r="N458" t="s">
        <v>113</v>
      </c>
      <c r="O458">
        <v>12</v>
      </c>
      <c r="P458" t="s">
        <v>401</v>
      </c>
      <c r="Q458">
        <v>226</v>
      </c>
      <c r="R458" t="s">
        <v>504</v>
      </c>
      <c r="S458">
        <v>121</v>
      </c>
      <c r="T458" t="s">
        <v>312</v>
      </c>
      <c r="U458">
        <v>1</v>
      </c>
      <c r="V458" t="s">
        <v>313</v>
      </c>
      <c r="W458" s="4">
        <v>52832.29</v>
      </c>
      <c r="X458" s="4">
        <v>81981.89</v>
      </c>
      <c r="Y458" s="4">
        <v>8004</v>
      </c>
      <c r="Z458" s="4">
        <v>135665.74</v>
      </c>
      <c r="AA458" s="4">
        <v>49211.43</v>
      </c>
      <c r="AB458" s="4">
        <v>83034.75</v>
      </c>
      <c r="AC458" s="4">
        <v>58830.21</v>
      </c>
      <c r="AD458" s="4">
        <v>35014.33</v>
      </c>
      <c r="AE458" s="4">
        <v>0</v>
      </c>
      <c r="AF458" s="4">
        <v>13272.72</v>
      </c>
      <c r="AG458" s="4">
        <v>117920.96000000001</v>
      </c>
      <c r="AH458" s="4">
        <v>16415.419999999998</v>
      </c>
      <c r="AI458" s="7">
        <f t="shared" si="14"/>
        <v>652183.74</v>
      </c>
      <c r="AK458" s="4">
        <f t="shared" si="15"/>
        <v>0</v>
      </c>
    </row>
    <row r="459" spans="1:37">
      <c r="A459">
        <v>954</v>
      </c>
      <c r="B459" t="s">
        <v>502</v>
      </c>
      <c r="C459">
        <v>122</v>
      </c>
      <c r="D459" t="s">
        <v>503</v>
      </c>
      <c r="E459">
        <v>250</v>
      </c>
      <c r="F459">
        <v>512490002</v>
      </c>
      <c r="G459" t="s">
        <v>181</v>
      </c>
      <c r="H459">
        <v>101</v>
      </c>
      <c r="I459" s="38">
        <v>1</v>
      </c>
      <c r="J459" t="s">
        <v>308</v>
      </c>
      <c r="K459">
        <v>2490</v>
      </c>
      <c r="L459" t="s">
        <v>325</v>
      </c>
      <c r="M459">
        <v>2000</v>
      </c>
      <c r="N459" t="s">
        <v>113</v>
      </c>
      <c r="O459">
        <v>12</v>
      </c>
      <c r="P459" t="s">
        <v>401</v>
      </c>
      <c r="Q459">
        <v>226</v>
      </c>
      <c r="R459" t="s">
        <v>504</v>
      </c>
      <c r="S459">
        <v>121</v>
      </c>
      <c r="T459" t="s">
        <v>312</v>
      </c>
      <c r="U459">
        <v>1</v>
      </c>
      <c r="V459" t="s">
        <v>313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26987.4</v>
      </c>
      <c r="AH459" s="4">
        <v>20336.189999999999</v>
      </c>
      <c r="AI459" s="7">
        <f t="shared" si="14"/>
        <v>47323.59</v>
      </c>
      <c r="AK459" s="4">
        <f t="shared" si="15"/>
        <v>0</v>
      </c>
    </row>
    <row r="460" spans="1:37">
      <c r="A460">
        <v>954</v>
      </c>
      <c r="B460" t="s">
        <v>502</v>
      </c>
      <c r="C460">
        <v>122</v>
      </c>
      <c r="D460" t="s">
        <v>503</v>
      </c>
      <c r="E460">
        <v>260</v>
      </c>
      <c r="F460">
        <v>512610001</v>
      </c>
      <c r="G460" t="s">
        <v>116</v>
      </c>
      <c r="H460">
        <v>101</v>
      </c>
      <c r="I460" s="38">
        <v>1</v>
      </c>
      <c r="J460" t="s">
        <v>308</v>
      </c>
      <c r="K460">
        <v>2610</v>
      </c>
      <c r="L460" t="s">
        <v>326</v>
      </c>
      <c r="M460">
        <v>2000</v>
      </c>
      <c r="N460" t="s">
        <v>113</v>
      </c>
      <c r="O460">
        <v>12</v>
      </c>
      <c r="P460" t="s">
        <v>401</v>
      </c>
      <c r="Q460">
        <v>226</v>
      </c>
      <c r="R460" t="s">
        <v>504</v>
      </c>
      <c r="S460">
        <v>121</v>
      </c>
      <c r="T460" t="s">
        <v>312</v>
      </c>
      <c r="U460">
        <v>1</v>
      </c>
      <c r="V460" t="s">
        <v>313</v>
      </c>
      <c r="W460" s="4">
        <v>44544.23</v>
      </c>
      <c r="X460" s="4">
        <v>62846.1</v>
      </c>
      <c r="Y460" s="4">
        <v>23200.75</v>
      </c>
      <c r="Z460" s="4">
        <v>75456.53</v>
      </c>
      <c r="AA460" s="4">
        <v>50642.66</v>
      </c>
      <c r="AB460" s="4">
        <v>72355.289999999994</v>
      </c>
      <c r="AC460" s="4">
        <v>64328.46</v>
      </c>
      <c r="AD460" s="4">
        <v>63377.599999999999</v>
      </c>
      <c r="AE460" s="4">
        <v>61454.559999999998</v>
      </c>
      <c r="AF460" s="4">
        <v>64674.43</v>
      </c>
      <c r="AG460" s="4">
        <v>28265.58</v>
      </c>
      <c r="AH460" s="4">
        <v>33930.46</v>
      </c>
      <c r="AI460" s="7">
        <f t="shared" si="14"/>
        <v>645076.64999999991</v>
      </c>
      <c r="AK460" s="4">
        <f t="shared" si="15"/>
        <v>0</v>
      </c>
    </row>
    <row r="461" spans="1:37">
      <c r="A461">
        <v>954</v>
      </c>
      <c r="B461" t="s">
        <v>502</v>
      </c>
      <c r="C461">
        <v>122</v>
      </c>
      <c r="D461" t="s">
        <v>503</v>
      </c>
      <c r="E461">
        <v>263</v>
      </c>
      <c r="F461">
        <v>512610002</v>
      </c>
      <c r="G461" t="s">
        <v>156</v>
      </c>
      <c r="H461">
        <v>101</v>
      </c>
      <c r="I461" s="38">
        <v>1</v>
      </c>
      <c r="J461" t="s">
        <v>308</v>
      </c>
      <c r="K461">
        <v>2610</v>
      </c>
      <c r="L461" t="s">
        <v>326</v>
      </c>
      <c r="M461">
        <v>2000</v>
      </c>
      <c r="N461" t="s">
        <v>113</v>
      </c>
      <c r="O461">
        <v>12</v>
      </c>
      <c r="P461" t="s">
        <v>401</v>
      </c>
      <c r="Q461">
        <v>226</v>
      </c>
      <c r="R461" t="s">
        <v>504</v>
      </c>
      <c r="S461">
        <v>121</v>
      </c>
      <c r="T461" t="s">
        <v>312</v>
      </c>
      <c r="U461">
        <v>1</v>
      </c>
      <c r="V461" t="s">
        <v>313</v>
      </c>
      <c r="W461" s="4">
        <v>28336.01</v>
      </c>
      <c r="X461" s="4">
        <v>41272.19</v>
      </c>
      <c r="Y461" s="4">
        <v>17549.62</v>
      </c>
      <c r="Z461" s="4">
        <v>73462.559999999998</v>
      </c>
      <c r="AA461" s="4">
        <v>49582.93</v>
      </c>
      <c r="AB461" s="4">
        <v>44902.21</v>
      </c>
      <c r="AC461" s="4">
        <v>38280.15</v>
      </c>
      <c r="AD461" s="4">
        <v>49243.33</v>
      </c>
      <c r="AE461" s="4">
        <v>47796.06</v>
      </c>
      <c r="AF461" s="4">
        <v>51569.7</v>
      </c>
      <c r="AG461" s="4">
        <v>38033.29</v>
      </c>
      <c r="AH461" s="4">
        <v>47530.15</v>
      </c>
      <c r="AI461" s="7">
        <f t="shared" si="14"/>
        <v>527558.19999999995</v>
      </c>
      <c r="AK461" s="4">
        <f t="shared" si="15"/>
        <v>0</v>
      </c>
    </row>
    <row r="462" spans="1:37">
      <c r="A462">
        <v>954</v>
      </c>
      <c r="B462" t="s">
        <v>502</v>
      </c>
      <c r="C462">
        <v>122</v>
      </c>
      <c r="D462" t="s">
        <v>503</v>
      </c>
      <c r="E462">
        <v>266</v>
      </c>
      <c r="F462">
        <v>512610003</v>
      </c>
      <c r="G462" t="s">
        <v>182</v>
      </c>
      <c r="H462">
        <v>101</v>
      </c>
      <c r="I462" s="38">
        <v>1</v>
      </c>
      <c r="J462" t="s">
        <v>308</v>
      </c>
      <c r="K462">
        <v>2610</v>
      </c>
      <c r="L462" t="s">
        <v>326</v>
      </c>
      <c r="M462">
        <v>2000</v>
      </c>
      <c r="N462" t="s">
        <v>113</v>
      </c>
      <c r="O462">
        <v>12</v>
      </c>
      <c r="P462" t="s">
        <v>401</v>
      </c>
      <c r="Q462">
        <v>226</v>
      </c>
      <c r="R462" t="s">
        <v>504</v>
      </c>
      <c r="S462">
        <v>121</v>
      </c>
      <c r="T462" t="s">
        <v>312</v>
      </c>
      <c r="U462">
        <v>1</v>
      </c>
      <c r="V462" t="s">
        <v>313</v>
      </c>
      <c r="W462" s="4">
        <v>13883.63</v>
      </c>
      <c r="X462" s="4">
        <v>13605.69</v>
      </c>
      <c r="Y462" s="4">
        <v>14938.57</v>
      </c>
      <c r="Z462" s="4">
        <v>6334.58</v>
      </c>
      <c r="AA462" s="4">
        <v>27780.75</v>
      </c>
      <c r="AB462" s="4">
        <v>25236.33</v>
      </c>
      <c r="AC462" s="4">
        <v>20984.880000000001</v>
      </c>
      <c r="AD462" s="4">
        <v>24446.27</v>
      </c>
      <c r="AE462" s="4">
        <v>11695.1</v>
      </c>
      <c r="AF462" s="4">
        <v>13171.32</v>
      </c>
      <c r="AG462" s="4">
        <v>0</v>
      </c>
      <c r="AH462" s="4">
        <v>4687.66</v>
      </c>
      <c r="AI462" s="7">
        <f t="shared" si="14"/>
        <v>176764.78000000003</v>
      </c>
      <c r="AK462" s="4">
        <f t="shared" si="15"/>
        <v>0</v>
      </c>
    </row>
    <row r="463" spans="1:37">
      <c r="A463">
        <v>954</v>
      </c>
      <c r="B463" t="s">
        <v>502</v>
      </c>
      <c r="C463">
        <v>122</v>
      </c>
      <c r="D463" t="s">
        <v>503</v>
      </c>
      <c r="E463">
        <v>269</v>
      </c>
      <c r="F463">
        <v>512610004</v>
      </c>
      <c r="G463" t="s">
        <v>183</v>
      </c>
      <c r="H463">
        <v>101</v>
      </c>
      <c r="I463" s="38">
        <v>1</v>
      </c>
      <c r="J463" t="s">
        <v>308</v>
      </c>
      <c r="K463">
        <v>2610</v>
      </c>
      <c r="L463" t="s">
        <v>326</v>
      </c>
      <c r="M463">
        <v>2000</v>
      </c>
      <c r="N463" t="s">
        <v>113</v>
      </c>
      <c r="O463">
        <v>12</v>
      </c>
      <c r="P463" t="s">
        <v>401</v>
      </c>
      <c r="Q463">
        <v>226</v>
      </c>
      <c r="R463" t="s">
        <v>504</v>
      </c>
      <c r="S463">
        <v>121</v>
      </c>
      <c r="T463" t="s">
        <v>312</v>
      </c>
      <c r="U463">
        <v>1</v>
      </c>
      <c r="V463" t="s">
        <v>313</v>
      </c>
      <c r="W463" s="4">
        <v>0</v>
      </c>
      <c r="X463" s="4">
        <v>1929</v>
      </c>
      <c r="Y463" s="4">
        <v>0</v>
      </c>
      <c r="Z463" s="4">
        <v>0</v>
      </c>
      <c r="AA463" s="4">
        <v>0</v>
      </c>
      <c r="AB463" s="4">
        <v>0</v>
      </c>
      <c r="AC463" s="4">
        <v>3005</v>
      </c>
      <c r="AD463" s="4">
        <v>2600.02</v>
      </c>
      <c r="AE463" s="4">
        <v>2067.4</v>
      </c>
      <c r="AF463" s="4">
        <v>0</v>
      </c>
      <c r="AG463" s="4">
        <v>4360</v>
      </c>
      <c r="AH463" s="4">
        <v>17775.740000000002</v>
      </c>
      <c r="AI463" s="7">
        <f t="shared" si="14"/>
        <v>31737.160000000003</v>
      </c>
      <c r="AK463" s="4">
        <f t="shared" si="15"/>
        <v>0</v>
      </c>
    </row>
    <row r="464" spans="1:37">
      <c r="A464">
        <v>954</v>
      </c>
      <c r="B464" t="s">
        <v>502</v>
      </c>
      <c r="C464">
        <v>122</v>
      </c>
      <c r="D464" t="s">
        <v>503</v>
      </c>
      <c r="E464">
        <v>286</v>
      </c>
      <c r="F464">
        <v>512910001</v>
      </c>
      <c r="G464" t="s">
        <v>185</v>
      </c>
      <c r="H464">
        <v>101</v>
      </c>
      <c r="I464" s="38">
        <v>1</v>
      </c>
      <c r="J464" t="s">
        <v>308</v>
      </c>
      <c r="K464">
        <v>2910</v>
      </c>
      <c r="L464" t="s">
        <v>358</v>
      </c>
      <c r="M464">
        <v>2000</v>
      </c>
      <c r="N464" t="s">
        <v>113</v>
      </c>
      <c r="O464">
        <v>12</v>
      </c>
      <c r="P464" t="s">
        <v>401</v>
      </c>
      <c r="Q464">
        <v>226</v>
      </c>
      <c r="R464" t="s">
        <v>504</v>
      </c>
      <c r="S464">
        <v>121</v>
      </c>
      <c r="T464" t="s">
        <v>312</v>
      </c>
      <c r="U464">
        <v>1</v>
      </c>
      <c r="V464" t="s">
        <v>313</v>
      </c>
      <c r="W464" s="4">
        <v>0</v>
      </c>
      <c r="X464" s="4">
        <v>30325.03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6055.6</v>
      </c>
      <c r="AE464" s="4">
        <v>15573</v>
      </c>
      <c r="AF464" s="4">
        <v>28130.080000000002</v>
      </c>
      <c r="AG464" s="4">
        <v>0</v>
      </c>
      <c r="AH464" s="4">
        <v>28219.98</v>
      </c>
      <c r="AI464" s="7">
        <f t="shared" si="14"/>
        <v>108303.68999999999</v>
      </c>
      <c r="AK464" s="4">
        <f t="shared" si="15"/>
        <v>0</v>
      </c>
    </row>
    <row r="465" spans="1:37">
      <c r="A465">
        <v>954</v>
      </c>
      <c r="B465" t="s">
        <v>502</v>
      </c>
      <c r="C465">
        <v>122</v>
      </c>
      <c r="D465" t="s">
        <v>503</v>
      </c>
      <c r="E465">
        <v>290</v>
      </c>
      <c r="F465">
        <v>512930001</v>
      </c>
      <c r="G465" t="s">
        <v>157</v>
      </c>
      <c r="H465">
        <v>101</v>
      </c>
      <c r="I465" s="38">
        <v>1</v>
      </c>
      <c r="J465" t="s">
        <v>308</v>
      </c>
      <c r="K465">
        <v>2930</v>
      </c>
      <c r="L465" t="s">
        <v>359</v>
      </c>
      <c r="M465">
        <v>2000</v>
      </c>
      <c r="N465" t="s">
        <v>113</v>
      </c>
      <c r="O465">
        <v>12</v>
      </c>
      <c r="P465" t="s">
        <v>401</v>
      </c>
      <c r="Q465">
        <v>226</v>
      </c>
      <c r="R465" t="s">
        <v>504</v>
      </c>
      <c r="S465">
        <v>121</v>
      </c>
      <c r="T465" t="s">
        <v>312</v>
      </c>
      <c r="U465">
        <v>1</v>
      </c>
      <c r="V465" t="s">
        <v>313</v>
      </c>
      <c r="W465" s="4">
        <v>0</v>
      </c>
      <c r="X465" s="4">
        <v>0</v>
      </c>
      <c r="Y465" s="4">
        <v>0</v>
      </c>
      <c r="Z465" s="4">
        <v>0</v>
      </c>
      <c r="AA465" s="4">
        <v>31082.2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7">
        <f t="shared" si="14"/>
        <v>31082.2</v>
      </c>
      <c r="AK465" s="4">
        <f t="shared" si="15"/>
        <v>0</v>
      </c>
    </row>
    <row r="466" spans="1:37">
      <c r="A466">
        <v>954</v>
      </c>
      <c r="B466" t="s">
        <v>502</v>
      </c>
      <c r="C466">
        <v>122</v>
      </c>
      <c r="D466" t="s">
        <v>503</v>
      </c>
      <c r="E466">
        <v>292</v>
      </c>
      <c r="F466">
        <v>512940001</v>
      </c>
      <c r="G466" t="s">
        <v>129</v>
      </c>
      <c r="H466">
        <v>101</v>
      </c>
      <c r="I466" s="38">
        <v>1</v>
      </c>
      <c r="J466" t="s">
        <v>308</v>
      </c>
      <c r="K466">
        <v>2940</v>
      </c>
      <c r="L466" t="s">
        <v>328</v>
      </c>
      <c r="M466">
        <v>2000</v>
      </c>
      <c r="N466" t="s">
        <v>113</v>
      </c>
      <c r="O466">
        <v>12</v>
      </c>
      <c r="P466" t="s">
        <v>401</v>
      </c>
      <c r="Q466">
        <v>226</v>
      </c>
      <c r="R466" t="s">
        <v>504</v>
      </c>
      <c r="S466">
        <v>121</v>
      </c>
      <c r="T466" t="s">
        <v>312</v>
      </c>
      <c r="U466">
        <v>1</v>
      </c>
      <c r="V466" t="s">
        <v>313</v>
      </c>
      <c r="W466" s="4">
        <v>3237.88</v>
      </c>
      <c r="X466" s="4">
        <v>0</v>
      </c>
      <c r="Y466" s="4">
        <v>0</v>
      </c>
      <c r="Z466" s="4">
        <v>4066.32</v>
      </c>
      <c r="AA466" s="4">
        <v>0</v>
      </c>
      <c r="AB466" s="4">
        <v>4466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1160</v>
      </c>
      <c r="AI466" s="7">
        <f t="shared" si="14"/>
        <v>12930.2</v>
      </c>
      <c r="AK466" s="4">
        <f t="shared" si="15"/>
        <v>0</v>
      </c>
    </row>
    <row r="467" spans="1:37">
      <c r="A467">
        <v>954</v>
      </c>
      <c r="B467" t="s">
        <v>502</v>
      </c>
      <c r="C467">
        <v>122</v>
      </c>
      <c r="D467" t="s">
        <v>503</v>
      </c>
      <c r="E467">
        <v>298</v>
      </c>
      <c r="F467">
        <v>512960001</v>
      </c>
      <c r="G467" t="s">
        <v>153</v>
      </c>
      <c r="H467">
        <v>101</v>
      </c>
      <c r="I467" s="38">
        <v>1</v>
      </c>
      <c r="J467" t="s">
        <v>308</v>
      </c>
      <c r="K467">
        <v>2960</v>
      </c>
      <c r="L467" t="s">
        <v>329</v>
      </c>
      <c r="M467">
        <v>2000</v>
      </c>
      <c r="N467" t="s">
        <v>113</v>
      </c>
      <c r="O467">
        <v>12</v>
      </c>
      <c r="P467" t="s">
        <v>401</v>
      </c>
      <c r="Q467">
        <v>226</v>
      </c>
      <c r="R467" t="s">
        <v>504</v>
      </c>
      <c r="S467">
        <v>121</v>
      </c>
      <c r="T467" t="s">
        <v>312</v>
      </c>
      <c r="U467">
        <v>1</v>
      </c>
      <c r="V467" t="s">
        <v>313</v>
      </c>
      <c r="W467" s="4">
        <v>3480</v>
      </c>
      <c r="X467" s="4">
        <v>2088</v>
      </c>
      <c r="Y467" s="4">
        <v>1032.51</v>
      </c>
      <c r="Z467" s="4">
        <v>0</v>
      </c>
      <c r="AA467" s="4">
        <v>1998.9</v>
      </c>
      <c r="AB467" s="4">
        <v>816.5</v>
      </c>
      <c r="AC467" s="4">
        <v>0</v>
      </c>
      <c r="AD467" s="4">
        <v>456.93</v>
      </c>
      <c r="AE467" s="4">
        <v>33719.08</v>
      </c>
      <c r="AF467" s="4">
        <v>1319.09</v>
      </c>
      <c r="AG467" s="4">
        <v>0</v>
      </c>
      <c r="AH467" s="4">
        <v>17493.169999999998</v>
      </c>
      <c r="AI467" s="7">
        <f t="shared" si="14"/>
        <v>62404.179999999993</v>
      </c>
      <c r="AK467" s="4">
        <f t="shared" si="15"/>
        <v>0</v>
      </c>
    </row>
    <row r="468" spans="1:37">
      <c r="A468">
        <v>954</v>
      </c>
      <c r="B468" t="s">
        <v>502</v>
      </c>
      <c r="C468">
        <v>122</v>
      </c>
      <c r="D468" t="s">
        <v>503</v>
      </c>
      <c r="E468">
        <v>300</v>
      </c>
      <c r="F468">
        <v>512960002</v>
      </c>
      <c r="G468" t="s">
        <v>172</v>
      </c>
      <c r="H468">
        <v>101</v>
      </c>
      <c r="I468" s="38">
        <v>1</v>
      </c>
      <c r="J468" t="s">
        <v>308</v>
      </c>
      <c r="K468">
        <v>2960</v>
      </c>
      <c r="L468" t="s">
        <v>329</v>
      </c>
      <c r="M468">
        <v>2000</v>
      </c>
      <c r="N468" t="s">
        <v>113</v>
      </c>
      <c r="O468">
        <v>12</v>
      </c>
      <c r="P468" t="s">
        <v>401</v>
      </c>
      <c r="Q468">
        <v>226</v>
      </c>
      <c r="R468" t="s">
        <v>504</v>
      </c>
      <c r="S468">
        <v>121</v>
      </c>
      <c r="T468" t="s">
        <v>312</v>
      </c>
      <c r="U468">
        <v>1</v>
      </c>
      <c r="V468" t="s">
        <v>313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7400.8</v>
      </c>
      <c r="AE468" s="4">
        <v>0</v>
      </c>
      <c r="AF468" s="4">
        <v>0</v>
      </c>
      <c r="AG468" s="4">
        <v>0</v>
      </c>
      <c r="AH468" s="4">
        <v>0</v>
      </c>
      <c r="AI468" s="7">
        <f t="shared" si="14"/>
        <v>7400.8</v>
      </c>
      <c r="AK468" s="4">
        <f t="shared" si="15"/>
        <v>0</v>
      </c>
    </row>
    <row r="469" spans="1:37">
      <c r="A469">
        <v>954</v>
      </c>
      <c r="B469" t="s">
        <v>502</v>
      </c>
      <c r="C469">
        <v>122</v>
      </c>
      <c r="D469" t="s">
        <v>503</v>
      </c>
      <c r="E469">
        <v>306</v>
      </c>
      <c r="F469">
        <v>512990001</v>
      </c>
      <c r="G469" t="s">
        <v>117</v>
      </c>
      <c r="H469">
        <v>101</v>
      </c>
      <c r="I469" s="38">
        <v>1</v>
      </c>
      <c r="J469" t="s">
        <v>308</v>
      </c>
      <c r="K469">
        <v>2990</v>
      </c>
      <c r="L469" t="s">
        <v>330</v>
      </c>
      <c r="M469">
        <v>2000</v>
      </c>
      <c r="N469" t="s">
        <v>113</v>
      </c>
      <c r="O469">
        <v>12</v>
      </c>
      <c r="P469" t="s">
        <v>401</v>
      </c>
      <c r="Q469">
        <v>226</v>
      </c>
      <c r="R469" t="s">
        <v>504</v>
      </c>
      <c r="S469">
        <v>121</v>
      </c>
      <c r="T469" t="s">
        <v>312</v>
      </c>
      <c r="U469">
        <v>1</v>
      </c>
      <c r="V469" t="s">
        <v>313</v>
      </c>
      <c r="W469" s="4">
        <v>0</v>
      </c>
      <c r="X469" s="4">
        <v>12760</v>
      </c>
      <c r="Y469" s="4">
        <v>0</v>
      </c>
      <c r="Z469" s="4">
        <v>19361.88</v>
      </c>
      <c r="AA469" s="4">
        <v>29293.17</v>
      </c>
      <c r="AB469" s="4">
        <v>0</v>
      </c>
      <c r="AC469" s="4">
        <v>46626.98</v>
      </c>
      <c r="AD469" s="4">
        <v>27536.19</v>
      </c>
      <c r="AE469" s="4">
        <v>0</v>
      </c>
      <c r="AF469" s="4">
        <v>3170.71</v>
      </c>
      <c r="AG469" s="4">
        <v>229.62</v>
      </c>
      <c r="AH469" s="4">
        <v>28044</v>
      </c>
      <c r="AI469" s="7">
        <f t="shared" si="14"/>
        <v>167022.54999999999</v>
      </c>
      <c r="AK469" s="4">
        <f t="shared" si="15"/>
        <v>0</v>
      </c>
    </row>
    <row r="470" spans="1:37">
      <c r="A470">
        <v>954</v>
      </c>
      <c r="B470" t="s">
        <v>502</v>
      </c>
      <c r="C470">
        <v>122</v>
      </c>
      <c r="D470" t="s">
        <v>503</v>
      </c>
      <c r="E470">
        <v>330</v>
      </c>
      <c r="F470">
        <v>513260002</v>
      </c>
      <c r="G470" t="s">
        <v>203</v>
      </c>
      <c r="H470">
        <v>101</v>
      </c>
      <c r="I470" s="38">
        <v>1</v>
      </c>
      <c r="J470" t="s">
        <v>308</v>
      </c>
      <c r="K470">
        <v>3260</v>
      </c>
      <c r="L470" t="s">
        <v>387</v>
      </c>
      <c r="M470">
        <v>3000</v>
      </c>
      <c r="N470" t="s">
        <v>118</v>
      </c>
      <c r="O470">
        <v>12</v>
      </c>
      <c r="P470" t="s">
        <v>401</v>
      </c>
      <c r="Q470">
        <v>226</v>
      </c>
      <c r="R470" t="s">
        <v>504</v>
      </c>
      <c r="S470">
        <v>121</v>
      </c>
      <c r="T470" t="s">
        <v>312</v>
      </c>
      <c r="U470">
        <v>1</v>
      </c>
      <c r="V470" t="s">
        <v>313</v>
      </c>
      <c r="W470" s="4">
        <v>0</v>
      </c>
      <c r="X470" s="4">
        <v>4988</v>
      </c>
      <c r="Y470" s="4">
        <v>3897.6</v>
      </c>
      <c r="Z470" s="4">
        <v>1000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16704</v>
      </c>
      <c r="AI470" s="7">
        <f t="shared" si="14"/>
        <v>26589.599999999999</v>
      </c>
      <c r="AK470" s="4">
        <f t="shared" si="15"/>
        <v>0</v>
      </c>
    </row>
    <row r="471" spans="1:37">
      <c r="A471">
        <v>954</v>
      </c>
      <c r="B471" t="s">
        <v>502</v>
      </c>
      <c r="C471">
        <v>122</v>
      </c>
      <c r="D471" t="s">
        <v>503</v>
      </c>
      <c r="E471">
        <v>356</v>
      </c>
      <c r="F471">
        <v>513510002</v>
      </c>
      <c r="G471" t="s">
        <v>134</v>
      </c>
      <c r="H471">
        <v>101</v>
      </c>
      <c r="I471" s="38">
        <v>1</v>
      </c>
      <c r="J471" t="s">
        <v>308</v>
      </c>
      <c r="K471">
        <v>3510</v>
      </c>
      <c r="L471" t="s">
        <v>334</v>
      </c>
      <c r="M471">
        <v>3000</v>
      </c>
      <c r="N471" t="s">
        <v>118</v>
      </c>
      <c r="O471">
        <v>12</v>
      </c>
      <c r="P471" t="s">
        <v>401</v>
      </c>
      <c r="Q471">
        <v>226</v>
      </c>
      <c r="R471" t="s">
        <v>504</v>
      </c>
      <c r="S471">
        <v>121</v>
      </c>
      <c r="T471" t="s">
        <v>312</v>
      </c>
      <c r="U471">
        <v>1</v>
      </c>
      <c r="V471" t="s">
        <v>313</v>
      </c>
      <c r="W471" s="4">
        <v>4582</v>
      </c>
      <c r="X471" s="4">
        <v>0</v>
      </c>
      <c r="Y471" s="4">
        <v>348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7">
        <f t="shared" si="14"/>
        <v>4930</v>
      </c>
      <c r="AK471" s="4">
        <f t="shared" si="15"/>
        <v>0</v>
      </c>
    </row>
    <row r="472" spans="1:37">
      <c r="A472">
        <v>954</v>
      </c>
      <c r="B472" t="s">
        <v>502</v>
      </c>
      <c r="C472">
        <v>122</v>
      </c>
      <c r="D472" t="s">
        <v>503</v>
      </c>
      <c r="E472">
        <v>360</v>
      </c>
      <c r="F472">
        <v>513510006</v>
      </c>
      <c r="G472" t="s">
        <v>204</v>
      </c>
      <c r="H472">
        <v>101</v>
      </c>
      <c r="I472" s="38">
        <v>1</v>
      </c>
      <c r="J472" t="s">
        <v>308</v>
      </c>
      <c r="K472">
        <v>3510</v>
      </c>
      <c r="L472" t="s">
        <v>334</v>
      </c>
      <c r="M472">
        <v>3000</v>
      </c>
      <c r="N472" t="s">
        <v>118</v>
      </c>
      <c r="O472">
        <v>12</v>
      </c>
      <c r="P472" t="s">
        <v>401</v>
      </c>
      <c r="Q472">
        <v>226</v>
      </c>
      <c r="R472" t="s">
        <v>504</v>
      </c>
      <c r="S472">
        <v>121</v>
      </c>
      <c r="T472" t="s">
        <v>312</v>
      </c>
      <c r="U472">
        <v>1</v>
      </c>
      <c r="V472" t="s">
        <v>313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6960</v>
      </c>
      <c r="AD472" s="4">
        <v>8120</v>
      </c>
      <c r="AE472" s="4">
        <v>0</v>
      </c>
      <c r="AF472" s="4">
        <v>0</v>
      </c>
      <c r="AG472" s="4">
        <v>0</v>
      </c>
      <c r="AH472" s="4">
        <v>0</v>
      </c>
      <c r="AI472" s="7">
        <f t="shared" si="14"/>
        <v>15080</v>
      </c>
      <c r="AK472" s="4">
        <f t="shared" si="15"/>
        <v>0</v>
      </c>
    </row>
    <row r="473" spans="1:37">
      <c r="A473">
        <v>954</v>
      </c>
      <c r="B473" t="s">
        <v>502</v>
      </c>
      <c r="C473">
        <v>122</v>
      </c>
      <c r="D473" t="s">
        <v>503</v>
      </c>
      <c r="E473">
        <v>365</v>
      </c>
      <c r="F473">
        <v>513520003</v>
      </c>
      <c r="G473" t="s">
        <v>205</v>
      </c>
      <c r="H473">
        <v>101</v>
      </c>
      <c r="I473" s="38">
        <v>1</v>
      </c>
      <c r="J473" t="s">
        <v>308</v>
      </c>
      <c r="K473">
        <v>3520</v>
      </c>
      <c r="L473" t="s">
        <v>363</v>
      </c>
      <c r="M473">
        <v>3000</v>
      </c>
      <c r="N473" t="s">
        <v>118</v>
      </c>
      <c r="O473">
        <v>12</v>
      </c>
      <c r="P473" t="s">
        <v>401</v>
      </c>
      <c r="Q473">
        <v>226</v>
      </c>
      <c r="R473" t="s">
        <v>504</v>
      </c>
      <c r="S473">
        <v>121</v>
      </c>
      <c r="T473" t="s">
        <v>312</v>
      </c>
      <c r="U473">
        <v>1</v>
      </c>
      <c r="V473" t="s">
        <v>313</v>
      </c>
      <c r="W473" s="4">
        <v>0</v>
      </c>
      <c r="X473" s="4">
        <v>0</v>
      </c>
      <c r="Y473" s="4">
        <v>0</v>
      </c>
      <c r="Z473" s="4">
        <v>0</v>
      </c>
      <c r="AA473" s="4">
        <v>500.01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7">
        <f t="shared" si="14"/>
        <v>500.01</v>
      </c>
      <c r="AK473" s="4">
        <f t="shared" si="15"/>
        <v>0</v>
      </c>
    </row>
    <row r="474" spans="1:37">
      <c r="A474">
        <v>954</v>
      </c>
      <c r="B474" t="s">
        <v>502</v>
      </c>
      <c r="C474">
        <v>122</v>
      </c>
      <c r="D474" t="s">
        <v>503</v>
      </c>
      <c r="E474">
        <v>369</v>
      </c>
      <c r="F474">
        <v>513550001</v>
      </c>
      <c r="G474" t="s">
        <v>135</v>
      </c>
      <c r="H474">
        <v>101</v>
      </c>
      <c r="I474" s="38">
        <v>1</v>
      </c>
      <c r="J474" t="s">
        <v>308</v>
      </c>
      <c r="K474">
        <v>3550</v>
      </c>
      <c r="L474" t="s">
        <v>335</v>
      </c>
      <c r="M474">
        <v>3000</v>
      </c>
      <c r="N474" t="s">
        <v>118</v>
      </c>
      <c r="O474">
        <v>12</v>
      </c>
      <c r="P474" t="s">
        <v>401</v>
      </c>
      <c r="Q474">
        <v>226</v>
      </c>
      <c r="R474" t="s">
        <v>504</v>
      </c>
      <c r="S474">
        <v>121</v>
      </c>
      <c r="T474" t="s">
        <v>312</v>
      </c>
      <c r="U474">
        <v>1</v>
      </c>
      <c r="V474" t="s">
        <v>313</v>
      </c>
      <c r="W474" s="4">
        <v>15345.17</v>
      </c>
      <c r="X474" s="4">
        <v>45066.400000000001</v>
      </c>
      <c r="Y474" s="4">
        <v>21393</v>
      </c>
      <c r="Z474" s="4">
        <v>47164.07</v>
      </c>
      <c r="AA474" s="4">
        <v>43568.23</v>
      </c>
      <c r="AB474" s="4">
        <v>36856.120000000003</v>
      </c>
      <c r="AC474" s="4">
        <v>77939.05</v>
      </c>
      <c r="AD474" s="4">
        <v>38390.04</v>
      </c>
      <c r="AE474" s="4">
        <v>10179.02</v>
      </c>
      <c r="AF474" s="4">
        <v>24170.29</v>
      </c>
      <c r="AG474" s="4">
        <v>4250</v>
      </c>
      <c r="AH474" s="4">
        <v>10616</v>
      </c>
      <c r="AI474" s="7">
        <f t="shared" si="14"/>
        <v>374937.39</v>
      </c>
      <c r="AK474" s="4">
        <f t="shared" si="15"/>
        <v>0</v>
      </c>
    </row>
    <row r="475" spans="1:37">
      <c r="A475">
        <v>954</v>
      </c>
      <c r="B475" t="s">
        <v>502</v>
      </c>
      <c r="C475">
        <v>122</v>
      </c>
      <c r="D475" t="s">
        <v>503</v>
      </c>
      <c r="E475">
        <v>373</v>
      </c>
      <c r="F475">
        <v>513550004</v>
      </c>
      <c r="G475" t="s">
        <v>200</v>
      </c>
      <c r="H475">
        <v>101</v>
      </c>
      <c r="I475" s="38">
        <v>1</v>
      </c>
      <c r="J475" t="s">
        <v>308</v>
      </c>
      <c r="K475">
        <v>3550</v>
      </c>
      <c r="L475" t="s">
        <v>335</v>
      </c>
      <c r="M475">
        <v>3000</v>
      </c>
      <c r="N475" t="s">
        <v>118</v>
      </c>
      <c r="O475">
        <v>12</v>
      </c>
      <c r="P475" t="s">
        <v>401</v>
      </c>
      <c r="Q475">
        <v>226</v>
      </c>
      <c r="R475" t="s">
        <v>504</v>
      </c>
      <c r="S475">
        <v>121</v>
      </c>
      <c r="T475" t="s">
        <v>312</v>
      </c>
      <c r="U475">
        <v>1</v>
      </c>
      <c r="V475" t="s">
        <v>313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11333.2</v>
      </c>
      <c r="AI475" s="7">
        <f t="shared" si="14"/>
        <v>11333.2</v>
      </c>
      <c r="AK475" s="4">
        <f t="shared" si="15"/>
        <v>0</v>
      </c>
    </row>
    <row r="476" spans="1:37">
      <c r="A476">
        <v>954</v>
      </c>
      <c r="B476" t="s">
        <v>502</v>
      </c>
      <c r="C476">
        <v>122</v>
      </c>
      <c r="D476" t="s">
        <v>503</v>
      </c>
      <c r="E476">
        <v>375</v>
      </c>
      <c r="F476">
        <v>513570002</v>
      </c>
      <c r="G476" t="s">
        <v>191</v>
      </c>
      <c r="H476">
        <v>101</v>
      </c>
      <c r="I476" s="38">
        <v>1</v>
      </c>
      <c r="J476" t="s">
        <v>308</v>
      </c>
      <c r="K476">
        <v>3570</v>
      </c>
      <c r="L476" t="s">
        <v>336</v>
      </c>
      <c r="M476">
        <v>3000</v>
      </c>
      <c r="N476" t="s">
        <v>118</v>
      </c>
      <c r="O476">
        <v>12</v>
      </c>
      <c r="P476" t="s">
        <v>401</v>
      </c>
      <c r="Q476">
        <v>226</v>
      </c>
      <c r="R476" t="s">
        <v>504</v>
      </c>
      <c r="S476">
        <v>121</v>
      </c>
      <c r="T476" t="s">
        <v>312</v>
      </c>
      <c r="U476">
        <v>1</v>
      </c>
      <c r="V476" t="s">
        <v>313</v>
      </c>
      <c r="W476" s="4">
        <v>0</v>
      </c>
      <c r="X476" s="4">
        <v>0</v>
      </c>
      <c r="Y476" s="4">
        <v>0</v>
      </c>
      <c r="Z476" s="4">
        <v>3364</v>
      </c>
      <c r="AA476" s="4">
        <v>4408</v>
      </c>
      <c r="AB476" s="4">
        <v>0</v>
      </c>
      <c r="AC476" s="4">
        <v>0</v>
      </c>
      <c r="AD476" s="4">
        <v>0</v>
      </c>
      <c r="AE476" s="4">
        <v>0</v>
      </c>
      <c r="AF476" s="4">
        <v>1392</v>
      </c>
      <c r="AG476" s="4">
        <v>0</v>
      </c>
      <c r="AH476" s="4">
        <v>0</v>
      </c>
      <c r="AI476" s="7">
        <f t="shared" si="14"/>
        <v>9164</v>
      </c>
      <c r="AK476" s="4">
        <f t="shared" si="15"/>
        <v>0</v>
      </c>
    </row>
    <row r="477" spans="1:37">
      <c r="A477">
        <v>954</v>
      </c>
      <c r="B477" t="s">
        <v>502</v>
      </c>
      <c r="C477">
        <v>122</v>
      </c>
      <c r="D477" t="s">
        <v>503</v>
      </c>
      <c r="E477">
        <v>379</v>
      </c>
      <c r="F477">
        <v>513590001</v>
      </c>
      <c r="G477" t="s">
        <v>206</v>
      </c>
      <c r="H477">
        <v>101</v>
      </c>
      <c r="I477" s="38">
        <v>1</v>
      </c>
      <c r="J477" t="s">
        <v>308</v>
      </c>
      <c r="K477">
        <v>3590</v>
      </c>
      <c r="L477" t="s">
        <v>501</v>
      </c>
      <c r="M477">
        <v>3000</v>
      </c>
      <c r="N477" t="s">
        <v>118</v>
      </c>
      <c r="O477">
        <v>12</v>
      </c>
      <c r="P477" t="s">
        <v>401</v>
      </c>
      <c r="Q477">
        <v>226</v>
      </c>
      <c r="R477" t="s">
        <v>504</v>
      </c>
      <c r="S477">
        <v>121</v>
      </c>
      <c r="T477" t="s">
        <v>312</v>
      </c>
      <c r="U477">
        <v>1</v>
      </c>
      <c r="V477" t="s">
        <v>313</v>
      </c>
      <c r="W477" s="4">
        <v>0</v>
      </c>
      <c r="X477" s="4">
        <v>0</v>
      </c>
      <c r="Y477" s="4">
        <v>0</v>
      </c>
      <c r="Z477" s="4">
        <v>32790.879999999997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7">
        <f t="shared" si="14"/>
        <v>32790.879999999997</v>
      </c>
      <c r="AK477" s="4">
        <f t="shared" si="15"/>
        <v>0</v>
      </c>
    </row>
    <row r="478" spans="1:37">
      <c r="A478">
        <v>954</v>
      </c>
      <c r="B478" t="s">
        <v>502</v>
      </c>
      <c r="C478">
        <v>122</v>
      </c>
      <c r="D478" t="s">
        <v>503</v>
      </c>
      <c r="E478">
        <v>393</v>
      </c>
      <c r="F478">
        <v>513810003</v>
      </c>
      <c r="G478" t="s">
        <v>136</v>
      </c>
      <c r="H478">
        <v>101</v>
      </c>
      <c r="I478" s="38">
        <v>1</v>
      </c>
      <c r="J478" t="s">
        <v>308</v>
      </c>
      <c r="K478">
        <v>3810</v>
      </c>
      <c r="L478" t="s">
        <v>338</v>
      </c>
      <c r="M478">
        <v>3000</v>
      </c>
      <c r="N478" t="s">
        <v>118</v>
      </c>
      <c r="O478">
        <v>12</v>
      </c>
      <c r="P478" t="s">
        <v>401</v>
      </c>
      <c r="Q478">
        <v>226</v>
      </c>
      <c r="R478" t="s">
        <v>504</v>
      </c>
      <c r="S478">
        <v>121</v>
      </c>
      <c r="T478" t="s">
        <v>312</v>
      </c>
      <c r="U478">
        <v>1</v>
      </c>
      <c r="V478" t="s">
        <v>313</v>
      </c>
      <c r="W478" s="4">
        <v>0</v>
      </c>
      <c r="X478" s="4">
        <v>880</v>
      </c>
      <c r="Y478" s="4">
        <v>1360</v>
      </c>
      <c r="Z478" s="4">
        <v>0</v>
      </c>
      <c r="AA478" s="4">
        <v>0</v>
      </c>
      <c r="AB478" s="4">
        <v>30329.7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7">
        <f t="shared" si="14"/>
        <v>32569.7</v>
      </c>
      <c r="AK478" s="4">
        <f t="shared" si="15"/>
        <v>0</v>
      </c>
    </row>
    <row r="479" spans="1:37">
      <c r="A479">
        <v>954</v>
      </c>
      <c r="B479" t="s">
        <v>502</v>
      </c>
      <c r="C479">
        <v>122</v>
      </c>
      <c r="D479" t="s">
        <v>503</v>
      </c>
      <c r="E479">
        <v>424</v>
      </c>
      <c r="F479">
        <v>513920001</v>
      </c>
      <c r="G479" t="s">
        <v>195</v>
      </c>
      <c r="H479">
        <v>101</v>
      </c>
      <c r="I479" s="38">
        <v>1</v>
      </c>
      <c r="J479" t="s">
        <v>308</v>
      </c>
      <c r="K479">
        <v>3920</v>
      </c>
      <c r="L479" t="s">
        <v>339</v>
      </c>
      <c r="M479">
        <v>3000</v>
      </c>
      <c r="N479" t="s">
        <v>118</v>
      </c>
      <c r="O479">
        <v>12</v>
      </c>
      <c r="P479" t="s">
        <v>401</v>
      </c>
      <c r="Q479">
        <v>226</v>
      </c>
      <c r="R479" t="s">
        <v>504</v>
      </c>
      <c r="S479">
        <v>121</v>
      </c>
      <c r="T479" t="s">
        <v>312</v>
      </c>
      <c r="U479">
        <v>1</v>
      </c>
      <c r="V479" t="s">
        <v>313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5579</v>
      </c>
      <c r="AG479" s="4">
        <v>0</v>
      </c>
      <c r="AH479" s="4">
        <v>0</v>
      </c>
      <c r="AI479" s="7">
        <f t="shared" si="14"/>
        <v>5579</v>
      </c>
      <c r="AK479" s="4">
        <f t="shared" si="15"/>
        <v>0</v>
      </c>
    </row>
    <row r="480" spans="1:37">
      <c r="A480">
        <v>954</v>
      </c>
      <c r="B480" t="s">
        <v>502</v>
      </c>
      <c r="C480">
        <v>122</v>
      </c>
      <c r="D480" t="s">
        <v>503</v>
      </c>
      <c r="E480">
        <v>450</v>
      </c>
      <c r="F480">
        <v>524110016</v>
      </c>
      <c r="G480" t="s">
        <v>165</v>
      </c>
      <c r="H480">
        <v>101</v>
      </c>
      <c r="I480" s="38">
        <v>1</v>
      </c>
      <c r="J480" t="s">
        <v>308</v>
      </c>
      <c r="K480">
        <v>4410</v>
      </c>
      <c r="L480" t="s">
        <v>341</v>
      </c>
      <c r="M480">
        <v>4000</v>
      </c>
      <c r="N480" t="s">
        <v>137</v>
      </c>
      <c r="O480">
        <v>12</v>
      </c>
      <c r="P480" t="s">
        <v>401</v>
      </c>
      <c r="Q480">
        <v>226</v>
      </c>
      <c r="R480" t="s">
        <v>504</v>
      </c>
      <c r="S480">
        <v>121</v>
      </c>
      <c r="T480" t="s">
        <v>312</v>
      </c>
      <c r="U480">
        <v>1</v>
      </c>
      <c r="V480" t="s">
        <v>313</v>
      </c>
      <c r="W480" s="4">
        <v>12800</v>
      </c>
      <c r="X480" s="4">
        <v>12800</v>
      </c>
      <c r="Y480" s="4">
        <v>12800</v>
      </c>
      <c r="Z480" s="4">
        <v>8485</v>
      </c>
      <c r="AA480" s="4">
        <v>13400</v>
      </c>
      <c r="AB480" s="4">
        <v>14000</v>
      </c>
      <c r="AC480" s="4">
        <v>14000</v>
      </c>
      <c r="AD480" s="4">
        <v>16000</v>
      </c>
      <c r="AE480" s="4">
        <v>18000</v>
      </c>
      <c r="AF480" s="4">
        <v>18000</v>
      </c>
      <c r="AG480" s="4">
        <v>18000</v>
      </c>
      <c r="AH480" s="4">
        <v>14000</v>
      </c>
      <c r="AI480" s="7">
        <f t="shared" si="14"/>
        <v>172285</v>
      </c>
      <c r="AK480" s="4">
        <f t="shared" si="15"/>
        <v>0</v>
      </c>
    </row>
    <row r="481" spans="1:37">
      <c r="A481">
        <v>954</v>
      </c>
      <c r="B481" t="s">
        <v>502</v>
      </c>
      <c r="C481">
        <v>122</v>
      </c>
      <c r="D481" t="s">
        <v>503</v>
      </c>
      <c r="E481">
        <v>31</v>
      </c>
      <c r="F481">
        <v>124120001</v>
      </c>
      <c r="G481" t="s">
        <v>474</v>
      </c>
      <c r="H481">
        <v>101</v>
      </c>
      <c r="I481" s="38">
        <v>1</v>
      </c>
      <c r="J481" t="s">
        <v>308</v>
      </c>
      <c r="K481">
        <v>5120</v>
      </c>
      <c r="L481" t="s">
        <v>475</v>
      </c>
      <c r="M481">
        <v>5000</v>
      </c>
      <c r="N481" t="s">
        <v>280</v>
      </c>
      <c r="O481">
        <v>12</v>
      </c>
      <c r="P481" t="s">
        <v>401</v>
      </c>
      <c r="Q481">
        <v>226</v>
      </c>
      <c r="R481" t="s">
        <v>504</v>
      </c>
      <c r="S481">
        <v>121</v>
      </c>
      <c r="T481" t="s">
        <v>312</v>
      </c>
      <c r="U481">
        <v>1</v>
      </c>
      <c r="V481" t="s">
        <v>313</v>
      </c>
      <c r="W481" s="4">
        <v>0</v>
      </c>
      <c r="X481" s="4">
        <v>6140.01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7">
        <f t="shared" si="14"/>
        <v>6140.01</v>
      </c>
      <c r="AK481" s="4">
        <f t="shared" si="15"/>
        <v>0</v>
      </c>
    </row>
    <row r="482" spans="1:37">
      <c r="A482">
        <v>954</v>
      </c>
      <c r="B482" t="s">
        <v>502</v>
      </c>
      <c r="C482">
        <v>122</v>
      </c>
      <c r="D482" t="s">
        <v>503</v>
      </c>
      <c r="E482">
        <v>46</v>
      </c>
      <c r="F482">
        <v>124410001</v>
      </c>
      <c r="G482" t="s">
        <v>81</v>
      </c>
      <c r="H482">
        <v>101</v>
      </c>
      <c r="I482" s="38">
        <v>1</v>
      </c>
      <c r="J482" t="s">
        <v>308</v>
      </c>
      <c r="K482">
        <v>5410</v>
      </c>
      <c r="L482" t="s">
        <v>372</v>
      </c>
      <c r="M482">
        <v>5000</v>
      </c>
      <c r="N482" t="s">
        <v>280</v>
      </c>
      <c r="O482">
        <v>12</v>
      </c>
      <c r="P482" t="s">
        <v>401</v>
      </c>
      <c r="Q482">
        <v>226</v>
      </c>
      <c r="R482" t="s">
        <v>504</v>
      </c>
      <c r="S482">
        <v>121</v>
      </c>
      <c r="T482" t="s">
        <v>312</v>
      </c>
      <c r="U482">
        <v>1</v>
      </c>
      <c r="V482" t="s">
        <v>313</v>
      </c>
      <c r="W482" s="4">
        <v>0</v>
      </c>
      <c r="X482" s="4">
        <v>331584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7">
        <f t="shared" si="14"/>
        <v>331584</v>
      </c>
      <c r="AK482" s="4">
        <f t="shared" si="15"/>
        <v>0</v>
      </c>
    </row>
    <row r="483" spans="1:37">
      <c r="A483">
        <v>955</v>
      </c>
      <c r="B483" t="s">
        <v>505</v>
      </c>
      <c r="C483">
        <v>123</v>
      </c>
      <c r="D483" t="s">
        <v>207</v>
      </c>
      <c r="E483">
        <v>378</v>
      </c>
      <c r="F483">
        <v>513580008</v>
      </c>
      <c r="G483" t="s">
        <v>208</v>
      </c>
      <c r="H483">
        <v>101</v>
      </c>
      <c r="I483" s="38">
        <v>1</v>
      </c>
      <c r="J483" t="s">
        <v>308</v>
      </c>
      <c r="K483">
        <v>3580</v>
      </c>
      <c r="L483" t="s">
        <v>506</v>
      </c>
      <c r="M483">
        <v>3000</v>
      </c>
      <c r="N483" t="s">
        <v>118</v>
      </c>
      <c r="O483">
        <v>12</v>
      </c>
      <c r="P483" t="s">
        <v>401</v>
      </c>
      <c r="Q483">
        <v>211</v>
      </c>
      <c r="R483" t="s">
        <v>507</v>
      </c>
      <c r="S483">
        <v>121</v>
      </c>
      <c r="T483" t="s">
        <v>312</v>
      </c>
      <c r="U483">
        <v>1</v>
      </c>
      <c r="V483" t="s">
        <v>313</v>
      </c>
      <c r="W483" s="4">
        <v>549260</v>
      </c>
      <c r="X483" s="4">
        <v>1178908.1399999999</v>
      </c>
      <c r="Y483" s="4">
        <v>0</v>
      </c>
      <c r="Z483" s="4">
        <v>598116.81999999995</v>
      </c>
      <c r="AA483" s="4">
        <v>1196233.6399999999</v>
      </c>
      <c r="AB483" s="4">
        <v>598116.81999999995</v>
      </c>
      <c r="AC483" s="4">
        <v>598116.81999999995</v>
      </c>
      <c r="AD483" s="4">
        <v>598116.81999999995</v>
      </c>
      <c r="AE483" s="4">
        <v>585334.81999999995</v>
      </c>
      <c r="AF483" s="4">
        <v>598116.81999999995</v>
      </c>
      <c r="AG483" s="4">
        <v>0</v>
      </c>
      <c r="AH483" s="4">
        <v>1196233.6399999999</v>
      </c>
      <c r="AI483" s="7">
        <f t="shared" si="14"/>
        <v>7696554.3399999999</v>
      </c>
      <c r="AK483" s="4">
        <f t="shared" si="15"/>
        <v>0</v>
      </c>
    </row>
    <row r="484" spans="1:37">
      <c r="A484">
        <v>961</v>
      </c>
      <c r="B484" t="s">
        <v>80</v>
      </c>
      <c r="C484">
        <v>124</v>
      </c>
      <c r="D484" t="s">
        <v>508</v>
      </c>
      <c r="E484">
        <v>192</v>
      </c>
      <c r="F484">
        <v>511130001</v>
      </c>
      <c r="G484" t="s">
        <v>111</v>
      </c>
      <c r="H484">
        <v>101</v>
      </c>
      <c r="I484" s="38">
        <v>1</v>
      </c>
      <c r="J484" t="s">
        <v>308</v>
      </c>
      <c r="K484">
        <v>1130</v>
      </c>
      <c r="L484" t="s">
        <v>309</v>
      </c>
      <c r="M484">
        <v>1000</v>
      </c>
      <c r="N484" t="s">
        <v>106</v>
      </c>
      <c r="O484">
        <v>11</v>
      </c>
      <c r="P484" t="s">
        <v>509</v>
      </c>
      <c r="Q484">
        <v>241</v>
      </c>
      <c r="R484" t="s">
        <v>445</v>
      </c>
      <c r="S484">
        <v>124</v>
      </c>
      <c r="T484" t="s">
        <v>510</v>
      </c>
      <c r="U484">
        <v>1</v>
      </c>
      <c r="V484" t="s">
        <v>313</v>
      </c>
      <c r="W484" s="4">
        <v>139432.5</v>
      </c>
      <c r="X484" s="4">
        <v>139432.5</v>
      </c>
      <c r="Y484" s="4">
        <v>139432.5</v>
      </c>
      <c r="Z484" s="4">
        <v>128399.9</v>
      </c>
      <c r="AA484" s="4">
        <v>138976.57</v>
      </c>
      <c r="AB484" s="4">
        <v>138896.29999999999</v>
      </c>
      <c r="AC484" s="4">
        <v>139432.5</v>
      </c>
      <c r="AD484" s="4">
        <v>134764.34</v>
      </c>
      <c r="AE484" s="4">
        <v>122112.93</v>
      </c>
      <c r="AF484" s="4">
        <v>119722.32</v>
      </c>
      <c r="AG484" s="4">
        <v>114218.25</v>
      </c>
      <c r="AH484" s="4">
        <v>137806.79999999999</v>
      </c>
      <c r="AI484" s="7">
        <f t="shared" si="14"/>
        <v>1592627.4100000001</v>
      </c>
      <c r="AK484" s="4">
        <f t="shared" si="15"/>
        <v>0</v>
      </c>
    </row>
    <row r="485" spans="1:37">
      <c r="A485">
        <v>961</v>
      </c>
      <c r="B485" t="s">
        <v>80</v>
      </c>
      <c r="C485">
        <v>124</v>
      </c>
      <c r="D485" t="s">
        <v>508</v>
      </c>
      <c r="E485">
        <v>195</v>
      </c>
      <c r="F485">
        <v>511220001</v>
      </c>
      <c r="G485" t="s">
        <v>122</v>
      </c>
      <c r="H485">
        <v>101</v>
      </c>
      <c r="I485" s="38">
        <v>1</v>
      </c>
      <c r="J485" t="s">
        <v>308</v>
      </c>
      <c r="K485">
        <v>1220</v>
      </c>
      <c r="L485" t="s">
        <v>314</v>
      </c>
      <c r="M485">
        <v>1000</v>
      </c>
      <c r="N485" t="s">
        <v>106</v>
      </c>
      <c r="O485">
        <v>11</v>
      </c>
      <c r="P485" t="s">
        <v>509</v>
      </c>
      <c r="Q485">
        <v>241</v>
      </c>
      <c r="R485" t="s">
        <v>445</v>
      </c>
      <c r="S485">
        <v>124</v>
      </c>
      <c r="T485" t="s">
        <v>510</v>
      </c>
      <c r="U485">
        <v>1</v>
      </c>
      <c r="V485" t="s">
        <v>313</v>
      </c>
      <c r="W485" s="4">
        <v>3400</v>
      </c>
      <c r="X485" s="4">
        <v>3900</v>
      </c>
      <c r="Y485" s="4">
        <v>7400</v>
      </c>
      <c r="Z485" s="4">
        <v>1800</v>
      </c>
      <c r="AA485" s="4">
        <v>2400</v>
      </c>
      <c r="AB485" s="4">
        <v>3000</v>
      </c>
      <c r="AC485" s="4">
        <v>2400</v>
      </c>
      <c r="AD485" s="4">
        <v>13602</v>
      </c>
      <c r="AE485" s="4">
        <v>5350</v>
      </c>
      <c r="AF485" s="4">
        <v>1250</v>
      </c>
      <c r="AG485" s="4">
        <v>2000</v>
      </c>
      <c r="AH485" s="4">
        <v>4000</v>
      </c>
      <c r="AI485" s="7">
        <f t="shared" si="14"/>
        <v>50502</v>
      </c>
      <c r="AK485" s="4">
        <f t="shared" si="15"/>
        <v>0</v>
      </c>
    </row>
    <row r="486" spans="1:37">
      <c r="A486">
        <v>961</v>
      </c>
      <c r="B486" t="s">
        <v>80</v>
      </c>
      <c r="C486">
        <v>124</v>
      </c>
      <c r="D486" t="s">
        <v>508</v>
      </c>
      <c r="E486">
        <v>196</v>
      </c>
      <c r="F486">
        <v>511320001</v>
      </c>
      <c r="G486" t="s">
        <v>108</v>
      </c>
      <c r="H486">
        <v>101</v>
      </c>
      <c r="I486" s="38">
        <v>1</v>
      </c>
      <c r="J486" t="s">
        <v>308</v>
      </c>
      <c r="K486">
        <v>1320</v>
      </c>
      <c r="L486" t="s">
        <v>315</v>
      </c>
      <c r="M486">
        <v>1000</v>
      </c>
      <c r="N486" t="s">
        <v>106</v>
      </c>
      <c r="O486">
        <v>11</v>
      </c>
      <c r="P486" t="s">
        <v>509</v>
      </c>
      <c r="Q486">
        <v>241</v>
      </c>
      <c r="R486" t="s">
        <v>445</v>
      </c>
      <c r="S486">
        <v>124</v>
      </c>
      <c r="T486" t="s">
        <v>510</v>
      </c>
      <c r="U486">
        <v>1</v>
      </c>
      <c r="V486" t="s">
        <v>313</v>
      </c>
      <c r="W486" s="4">
        <v>0</v>
      </c>
      <c r="X486" s="4">
        <v>0</v>
      </c>
      <c r="Y486" s="4">
        <v>50521.41</v>
      </c>
      <c r="Z486" s="4">
        <v>0</v>
      </c>
      <c r="AA486" s="4">
        <v>0</v>
      </c>
      <c r="AB486" s="4">
        <v>9767.6299999999992</v>
      </c>
      <c r="AC486" s="4">
        <v>8016.06</v>
      </c>
      <c r="AD486" s="4">
        <v>4008.03</v>
      </c>
      <c r="AE486" s="4">
        <v>0</v>
      </c>
      <c r="AF486" s="4">
        <v>23123.7</v>
      </c>
      <c r="AG486" s="4">
        <v>0</v>
      </c>
      <c r="AH486" s="4">
        <v>23828.880000000001</v>
      </c>
      <c r="AI486" s="7">
        <f t="shared" si="14"/>
        <v>119265.71</v>
      </c>
      <c r="AK486" s="4">
        <f t="shared" si="15"/>
        <v>0</v>
      </c>
    </row>
    <row r="487" spans="1:37">
      <c r="A487">
        <v>961</v>
      </c>
      <c r="B487" t="s">
        <v>80</v>
      </c>
      <c r="C487">
        <v>124</v>
      </c>
      <c r="D487" t="s">
        <v>508</v>
      </c>
      <c r="E487">
        <v>198</v>
      </c>
      <c r="F487">
        <v>511320003</v>
      </c>
      <c r="G487" t="s">
        <v>109</v>
      </c>
      <c r="H487">
        <v>101</v>
      </c>
      <c r="I487" s="38">
        <v>1</v>
      </c>
      <c r="J487" t="s">
        <v>308</v>
      </c>
      <c r="K487">
        <v>1320</v>
      </c>
      <c r="L487" t="s">
        <v>315</v>
      </c>
      <c r="M487">
        <v>1000</v>
      </c>
      <c r="N487" t="s">
        <v>106</v>
      </c>
      <c r="O487">
        <v>11</v>
      </c>
      <c r="P487" t="s">
        <v>509</v>
      </c>
      <c r="Q487">
        <v>241</v>
      </c>
      <c r="R487" t="s">
        <v>445</v>
      </c>
      <c r="S487">
        <v>124</v>
      </c>
      <c r="T487" t="s">
        <v>510</v>
      </c>
      <c r="U487">
        <v>1</v>
      </c>
      <c r="V487" t="s">
        <v>313</v>
      </c>
      <c r="W487" s="4">
        <v>-430</v>
      </c>
      <c r="X487" s="4">
        <v>0</v>
      </c>
      <c r="Y487" s="4">
        <v>0</v>
      </c>
      <c r="Z487" s="4">
        <v>5400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28833.25</v>
      </c>
      <c r="AG487" s="4">
        <v>0</v>
      </c>
      <c r="AH487" s="4">
        <v>181369.2</v>
      </c>
      <c r="AI487" s="7">
        <f t="shared" si="14"/>
        <v>215172.45</v>
      </c>
      <c r="AK487" s="4">
        <f t="shared" si="15"/>
        <v>0</v>
      </c>
    </row>
    <row r="488" spans="1:37">
      <c r="A488">
        <v>961</v>
      </c>
      <c r="B488" t="s">
        <v>80</v>
      </c>
      <c r="C488">
        <v>124</v>
      </c>
      <c r="D488" t="s">
        <v>508</v>
      </c>
      <c r="E488">
        <v>200</v>
      </c>
      <c r="F488">
        <v>511340001</v>
      </c>
      <c r="G488" t="s">
        <v>123</v>
      </c>
      <c r="H488">
        <v>101</v>
      </c>
      <c r="I488" s="38">
        <v>1</v>
      </c>
      <c r="J488" t="s">
        <v>308</v>
      </c>
      <c r="K488">
        <v>1340</v>
      </c>
      <c r="L488" t="s">
        <v>316</v>
      </c>
      <c r="M488">
        <v>1000</v>
      </c>
      <c r="N488" t="s">
        <v>106</v>
      </c>
      <c r="O488">
        <v>11</v>
      </c>
      <c r="P488" t="s">
        <v>509</v>
      </c>
      <c r="Q488">
        <v>241</v>
      </c>
      <c r="R488" t="s">
        <v>445</v>
      </c>
      <c r="S488">
        <v>124</v>
      </c>
      <c r="T488" t="s">
        <v>510</v>
      </c>
      <c r="U488">
        <v>1</v>
      </c>
      <c r="V488" t="s">
        <v>313</v>
      </c>
      <c r="W488" s="4">
        <v>6700</v>
      </c>
      <c r="X488" s="4">
        <v>10000</v>
      </c>
      <c r="Y488" s="4">
        <v>11400</v>
      </c>
      <c r="Z488" s="4">
        <v>9900</v>
      </c>
      <c r="AA488" s="4">
        <v>10700</v>
      </c>
      <c r="AB488" s="4">
        <v>11550</v>
      </c>
      <c r="AC488" s="4">
        <v>11300</v>
      </c>
      <c r="AD488" s="4">
        <v>11360</v>
      </c>
      <c r="AE488" s="4">
        <v>1560</v>
      </c>
      <c r="AF488" s="4">
        <v>9471</v>
      </c>
      <c r="AG488" s="4">
        <v>2999.61</v>
      </c>
      <c r="AH488" s="4">
        <v>840.29</v>
      </c>
      <c r="AI488" s="7">
        <f t="shared" si="14"/>
        <v>97780.9</v>
      </c>
      <c r="AK488" s="4">
        <f t="shared" si="15"/>
        <v>0</v>
      </c>
    </row>
    <row r="489" spans="1:37">
      <c r="A489">
        <v>961</v>
      </c>
      <c r="B489" t="s">
        <v>80</v>
      </c>
      <c r="C489">
        <v>124</v>
      </c>
      <c r="D489" t="s">
        <v>508</v>
      </c>
      <c r="E489">
        <v>204</v>
      </c>
      <c r="F489">
        <v>511520002</v>
      </c>
      <c r="G489" t="s">
        <v>154</v>
      </c>
      <c r="H489">
        <v>101</v>
      </c>
      <c r="I489" s="38">
        <v>1</v>
      </c>
      <c r="J489" t="s">
        <v>308</v>
      </c>
      <c r="K489">
        <v>1520</v>
      </c>
      <c r="L489" t="s">
        <v>317</v>
      </c>
      <c r="M489">
        <v>1000</v>
      </c>
      <c r="N489" t="s">
        <v>106</v>
      </c>
      <c r="O489">
        <v>11</v>
      </c>
      <c r="P489" t="s">
        <v>509</v>
      </c>
      <c r="Q489">
        <v>241</v>
      </c>
      <c r="R489" t="s">
        <v>445</v>
      </c>
      <c r="S489">
        <v>124</v>
      </c>
      <c r="T489" t="s">
        <v>510</v>
      </c>
      <c r="U489">
        <v>1</v>
      </c>
      <c r="V489" t="s">
        <v>313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47339.59</v>
      </c>
      <c r="AD489" s="4">
        <v>0</v>
      </c>
      <c r="AE489" s="4">
        <v>15000</v>
      </c>
      <c r="AF489" s="4">
        <v>0</v>
      </c>
      <c r="AG489" s="4">
        <v>7421.26</v>
      </c>
      <c r="AH489" s="4">
        <v>0</v>
      </c>
      <c r="AI489" s="7">
        <f t="shared" si="14"/>
        <v>69760.849999999991</v>
      </c>
      <c r="AK489" s="4">
        <f t="shared" si="15"/>
        <v>0</v>
      </c>
    </row>
    <row r="490" spans="1:37">
      <c r="A490">
        <v>961</v>
      </c>
      <c r="B490" t="s">
        <v>80</v>
      </c>
      <c r="C490">
        <v>124</v>
      </c>
      <c r="D490" t="s">
        <v>508</v>
      </c>
      <c r="E490">
        <v>208</v>
      </c>
      <c r="F490">
        <v>511540001</v>
      </c>
      <c r="G490" t="s">
        <v>152</v>
      </c>
      <c r="H490">
        <v>101</v>
      </c>
      <c r="I490" s="38">
        <v>1</v>
      </c>
      <c r="J490" t="s">
        <v>308</v>
      </c>
      <c r="K490">
        <v>1540</v>
      </c>
      <c r="L490" t="s">
        <v>318</v>
      </c>
      <c r="M490">
        <v>1000</v>
      </c>
      <c r="N490" t="s">
        <v>106</v>
      </c>
      <c r="O490">
        <v>11</v>
      </c>
      <c r="P490" t="s">
        <v>509</v>
      </c>
      <c r="Q490">
        <v>241</v>
      </c>
      <c r="R490" t="s">
        <v>445</v>
      </c>
      <c r="S490">
        <v>124</v>
      </c>
      <c r="T490" t="s">
        <v>510</v>
      </c>
      <c r="U490">
        <v>1</v>
      </c>
      <c r="V490" t="s">
        <v>313</v>
      </c>
      <c r="W490" s="4">
        <v>200</v>
      </c>
      <c r="X490" s="4">
        <v>200</v>
      </c>
      <c r="Y490" s="4">
        <v>200</v>
      </c>
      <c r="Z490" s="4">
        <v>200</v>
      </c>
      <c r="AA490" s="4">
        <v>100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7">
        <f t="shared" si="14"/>
        <v>900</v>
      </c>
      <c r="AK490" s="4">
        <f t="shared" si="15"/>
        <v>0</v>
      </c>
    </row>
    <row r="491" spans="1:37">
      <c r="A491">
        <v>961</v>
      </c>
      <c r="B491" t="s">
        <v>80</v>
      </c>
      <c r="C491">
        <v>124</v>
      </c>
      <c r="D491" t="s">
        <v>508</v>
      </c>
      <c r="E491">
        <v>216</v>
      </c>
      <c r="F491">
        <v>511540008</v>
      </c>
      <c r="G491" t="s">
        <v>112</v>
      </c>
      <c r="H491">
        <v>101</v>
      </c>
      <c r="I491" s="38">
        <v>1</v>
      </c>
      <c r="J491" t="s">
        <v>308</v>
      </c>
      <c r="K491">
        <v>1540</v>
      </c>
      <c r="L491" t="s">
        <v>318</v>
      </c>
      <c r="M491">
        <v>1000</v>
      </c>
      <c r="N491" t="s">
        <v>106</v>
      </c>
      <c r="O491">
        <v>11</v>
      </c>
      <c r="P491" t="s">
        <v>509</v>
      </c>
      <c r="Q491">
        <v>241</v>
      </c>
      <c r="R491" t="s">
        <v>445</v>
      </c>
      <c r="S491">
        <v>124</v>
      </c>
      <c r="T491" t="s">
        <v>510</v>
      </c>
      <c r="U491">
        <v>1</v>
      </c>
      <c r="V491" t="s">
        <v>313</v>
      </c>
      <c r="W491" s="4">
        <v>20164.27</v>
      </c>
      <c r="X491" s="4">
        <v>20408.849999999999</v>
      </c>
      <c r="Y491" s="4">
        <v>22590.81</v>
      </c>
      <c r="Z491" s="4">
        <v>20088.330000000002</v>
      </c>
      <c r="AA491" s="4">
        <v>19787.39</v>
      </c>
      <c r="AB491" s="4">
        <v>21164.42</v>
      </c>
      <c r="AC491" s="4">
        <v>47711.96</v>
      </c>
      <c r="AD491" s="4">
        <v>20106.849999999999</v>
      </c>
      <c r="AE491" s="4">
        <v>126932.86</v>
      </c>
      <c r="AF491" s="4">
        <v>21404.639999999999</v>
      </c>
      <c r="AG491" s="4">
        <v>56263.5</v>
      </c>
      <c r="AH491" s="4">
        <v>48715.39</v>
      </c>
      <c r="AI491" s="7">
        <f t="shared" si="14"/>
        <v>445339.27</v>
      </c>
      <c r="AK491" s="4">
        <f t="shared" si="15"/>
        <v>0</v>
      </c>
    </row>
    <row r="492" spans="1:37">
      <c r="A492">
        <v>961</v>
      </c>
      <c r="B492" t="s">
        <v>80</v>
      </c>
      <c r="C492">
        <v>124</v>
      </c>
      <c r="D492" t="s">
        <v>508</v>
      </c>
      <c r="E492">
        <v>221</v>
      </c>
      <c r="F492">
        <v>512110001</v>
      </c>
      <c r="G492" t="s">
        <v>114</v>
      </c>
      <c r="H492">
        <v>101</v>
      </c>
      <c r="I492" s="38">
        <v>1</v>
      </c>
      <c r="J492" t="s">
        <v>308</v>
      </c>
      <c r="K492">
        <v>2110</v>
      </c>
      <c r="L492" t="s">
        <v>319</v>
      </c>
      <c r="M492">
        <v>2000</v>
      </c>
      <c r="N492" t="s">
        <v>113</v>
      </c>
      <c r="O492">
        <v>11</v>
      </c>
      <c r="P492" t="s">
        <v>509</v>
      </c>
      <c r="Q492">
        <v>241</v>
      </c>
      <c r="R492" t="s">
        <v>445</v>
      </c>
      <c r="S492">
        <v>124</v>
      </c>
      <c r="T492" t="s">
        <v>510</v>
      </c>
      <c r="U492">
        <v>1</v>
      </c>
      <c r="V492" t="s">
        <v>313</v>
      </c>
      <c r="W492" s="4">
        <v>493</v>
      </c>
      <c r="X492" s="4">
        <v>714.56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983.68</v>
      </c>
      <c r="AE492" s="4">
        <v>810</v>
      </c>
      <c r="AF492" s="4">
        <v>1069</v>
      </c>
      <c r="AG492" s="4">
        <v>0</v>
      </c>
      <c r="AH492" s="4">
        <v>0</v>
      </c>
      <c r="AI492" s="7">
        <f t="shared" si="14"/>
        <v>4070.24</v>
      </c>
      <c r="AK492" s="4">
        <f t="shared" si="15"/>
        <v>0</v>
      </c>
    </row>
    <row r="493" spans="1:37">
      <c r="A493">
        <v>961</v>
      </c>
      <c r="B493" t="s">
        <v>80</v>
      </c>
      <c r="C493">
        <v>124</v>
      </c>
      <c r="D493" t="s">
        <v>508</v>
      </c>
      <c r="E493">
        <v>224</v>
      </c>
      <c r="F493">
        <v>512120001</v>
      </c>
      <c r="G493" t="s">
        <v>145</v>
      </c>
      <c r="H493">
        <v>101</v>
      </c>
      <c r="I493" s="38">
        <v>1</v>
      </c>
      <c r="J493" t="s">
        <v>308</v>
      </c>
      <c r="K493">
        <v>2120</v>
      </c>
      <c r="L493" t="s">
        <v>320</v>
      </c>
      <c r="M493">
        <v>2000</v>
      </c>
      <c r="N493" t="s">
        <v>113</v>
      </c>
      <c r="O493">
        <v>11</v>
      </c>
      <c r="P493" t="s">
        <v>509</v>
      </c>
      <c r="Q493">
        <v>241</v>
      </c>
      <c r="R493" t="s">
        <v>445</v>
      </c>
      <c r="S493">
        <v>124</v>
      </c>
      <c r="T493" t="s">
        <v>510</v>
      </c>
      <c r="U493">
        <v>1</v>
      </c>
      <c r="V493" t="s">
        <v>313</v>
      </c>
      <c r="W493" s="4">
        <v>0</v>
      </c>
      <c r="X493" s="4">
        <v>0</v>
      </c>
      <c r="Y493" s="4">
        <v>0</v>
      </c>
      <c r="Z493" s="4">
        <v>556.79999999999995</v>
      </c>
      <c r="AA493" s="4">
        <v>0</v>
      </c>
      <c r="AB493" s="4">
        <v>0</v>
      </c>
      <c r="AC493" s="4">
        <v>15689</v>
      </c>
      <c r="AD493" s="4">
        <v>0</v>
      </c>
      <c r="AE493" s="4">
        <v>980.2</v>
      </c>
      <c r="AF493" s="4">
        <v>17139</v>
      </c>
      <c r="AG493" s="4">
        <v>1577.6</v>
      </c>
      <c r="AH493" s="4">
        <v>0</v>
      </c>
      <c r="AI493" s="7">
        <f t="shared" si="14"/>
        <v>35942.6</v>
      </c>
      <c r="AK493" s="4">
        <f t="shared" si="15"/>
        <v>0</v>
      </c>
    </row>
    <row r="494" spans="1:37">
      <c r="A494">
        <v>961</v>
      </c>
      <c r="B494" t="s">
        <v>80</v>
      </c>
      <c r="C494">
        <v>124</v>
      </c>
      <c r="D494" t="s">
        <v>508</v>
      </c>
      <c r="E494">
        <v>230</v>
      </c>
      <c r="F494">
        <v>512160001</v>
      </c>
      <c r="G494" t="s">
        <v>170</v>
      </c>
      <c r="H494">
        <v>101</v>
      </c>
      <c r="I494" s="38">
        <v>1</v>
      </c>
      <c r="J494" t="s">
        <v>308</v>
      </c>
      <c r="K494">
        <v>2160</v>
      </c>
      <c r="L494" t="s">
        <v>322</v>
      </c>
      <c r="M494">
        <v>2000</v>
      </c>
      <c r="N494" t="s">
        <v>113</v>
      </c>
      <c r="O494">
        <v>11</v>
      </c>
      <c r="P494" t="s">
        <v>509</v>
      </c>
      <c r="Q494">
        <v>241</v>
      </c>
      <c r="R494" t="s">
        <v>445</v>
      </c>
      <c r="S494">
        <v>124</v>
      </c>
      <c r="T494" t="s">
        <v>510</v>
      </c>
      <c r="U494">
        <v>1</v>
      </c>
      <c r="V494" t="s">
        <v>313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118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7">
        <f t="shared" si="14"/>
        <v>118</v>
      </c>
      <c r="AK494" s="4">
        <f t="shared" si="15"/>
        <v>0</v>
      </c>
    </row>
    <row r="495" spans="1:37">
      <c r="A495">
        <v>961</v>
      </c>
      <c r="B495" t="s">
        <v>80</v>
      </c>
      <c r="C495">
        <v>124</v>
      </c>
      <c r="D495" t="s">
        <v>508</v>
      </c>
      <c r="E495">
        <v>236</v>
      </c>
      <c r="F495">
        <v>512210003</v>
      </c>
      <c r="G495" t="s">
        <v>128</v>
      </c>
      <c r="H495">
        <v>101</v>
      </c>
      <c r="I495" s="38">
        <v>1</v>
      </c>
      <c r="J495" t="s">
        <v>308</v>
      </c>
      <c r="K495">
        <v>2210</v>
      </c>
      <c r="L495" t="s">
        <v>323</v>
      </c>
      <c r="M495">
        <v>2000</v>
      </c>
      <c r="N495" t="s">
        <v>113</v>
      </c>
      <c r="O495">
        <v>11</v>
      </c>
      <c r="P495" t="s">
        <v>509</v>
      </c>
      <c r="Q495">
        <v>241</v>
      </c>
      <c r="R495" t="s">
        <v>445</v>
      </c>
      <c r="S495">
        <v>124</v>
      </c>
      <c r="T495" t="s">
        <v>510</v>
      </c>
      <c r="U495">
        <v>1</v>
      </c>
      <c r="V495" t="s">
        <v>313</v>
      </c>
      <c r="W495" s="4">
        <v>0</v>
      </c>
      <c r="X495" s="4">
        <v>0</v>
      </c>
      <c r="Y495" s="4">
        <v>0</v>
      </c>
      <c r="Z495" s="4">
        <v>160.5</v>
      </c>
      <c r="AA495" s="4">
        <v>0</v>
      </c>
      <c r="AB495" s="4">
        <v>169</v>
      </c>
      <c r="AC495" s="4">
        <v>0</v>
      </c>
      <c r="AD495" s="4">
        <v>0</v>
      </c>
      <c r="AE495" s="4">
        <v>0</v>
      </c>
      <c r="AF495" s="4">
        <v>814</v>
      </c>
      <c r="AG495" s="4">
        <v>0</v>
      </c>
      <c r="AH495" s="4">
        <v>0</v>
      </c>
      <c r="AI495" s="7">
        <f t="shared" si="14"/>
        <v>1143.5</v>
      </c>
      <c r="AK495" s="4">
        <f t="shared" si="15"/>
        <v>0</v>
      </c>
    </row>
    <row r="496" spans="1:37">
      <c r="A496">
        <v>961</v>
      </c>
      <c r="B496" t="s">
        <v>80</v>
      </c>
      <c r="C496">
        <v>124</v>
      </c>
      <c r="D496" t="s">
        <v>508</v>
      </c>
      <c r="E496">
        <v>245</v>
      </c>
      <c r="F496">
        <v>512460001</v>
      </c>
      <c r="G496" t="s">
        <v>85</v>
      </c>
      <c r="H496">
        <v>101</v>
      </c>
      <c r="I496" s="38">
        <v>1</v>
      </c>
      <c r="J496" t="s">
        <v>308</v>
      </c>
      <c r="K496">
        <v>2460</v>
      </c>
      <c r="L496" t="s">
        <v>355</v>
      </c>
      <c r="M496">
        <v>2000</v>
      </c>
      <c r="N496" t="s">
        <v>113</v>
      </c>
      <c r="O496">
        <v>11</v>
      </c>
      <c r="P496" t="s">
        <v>509</v>
      </c>
      <c r="Q496">
        <v>241</v>
      </c>
      <c r="R496" t="s">
        <v>445</v>
      </c>
      <c r="S496">
        <v>124</v>
      </c>
      <c r="T496" t="s">
        <v>510</v>
      </c>
      <c r="U496">
        <v>1</v>
      </c>
      <c r="V496" t="s">
        <v>313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500.05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7">
        <f t="shared" si="14"/>
        <v>500.05</v>
      </c>
      <c r="AK496" s="4">
        <f t="shared" si="15"/>
        <v>0</v>
      </c>
    </row>
    <row r="497" spans="1:37">
      <c r="A497">
        <v>961</v>
      </c>
      <c r="B497" t="s">
        <v>80</v>
      </c>
      <c r="C497">
        <v>124</v>
      </c>
      <c r="D497" t="s">
        <v>508</v>
      </c>
      <c r="E497">
        <v>250</v>
      </c>
      <c r="F497">
        <v>512490002</v>
      </c>
      <c r="G497" t="s">
        <v>181</v>
      </c>
      <c r="H497">
        <v>101</v>
      </c>
      <c r="I497" s="38">
        <v>1</v>
      </c>
      <c r="J497" t="s">
        <v>308</v>
      </c>
      <c r="K497">
        <v>2490</v>
      </c>
      <c r="L497" t="s">
        <v>325</v>
      </c>
      <c r="M497">
        <v>2000</v>
      </c>
      <c r="N497" t="s">
        <v>113</v>
      </c>
      <c r="O497">
        <v>11</v>
      </c>
      <c r="P497" t="s">
        <v>509</v>
      </c>
      <c r="Q497">
        <v>241</v>
      </c>
      <c r="R497" t="s">
        <v>445</v>
      </c>
      <c r="S497">
        <v>124</v>
      </c>
      <c r="T497" t="s">
        <v>510</v>
      </c>
      <c r="U497">
        <v>1</v>
      </c>
      <c r="V497" t="s">
        <v>313</v>
      </c>
      <c r="W497" s="4">
        <v>0</v>
      </c>
      <c r="X497" s="4">
        <v>0</v>
      </c>
      <c r="Y497" s="4">
        <v>538.54</v>
      </c>
      <c r="Z497" s="4">
        <v>3308.11</v>
      </c>
      <c r="AA497" s="4">
        <v>9359.14</v>
      </c>
      <c r="AB497" s="4">
        <v>3661.21</v>
      </c>
      <c r="AC497" s="4">
        <v>4035.18</v>
      </c>
      <c r="AD497" s="4">
        <v>0</v>
      </c>
      <c r="AE497" s="4">
        <v>0</v>
      </c>
      <c r="AF497" s="4">
        <v>0</v>
      </c>
      <c r="AG497" s="4">
        <v>1311.21</v>
      </c>
      <c r="AH497" s="4">
        <v>4797.0200000000004</v>
      </c>
      <c r="AI497" s="7">
        <f t="shared" si="14"/>
        <v>27010.41</v>
      </c>
      <c r="AK497" s="4">
        <f t="shared" si="15"/>
        <v>0</v>
      </c>
    </row>
    <row r="498" spans="1:37">
      <c r="A498">
        <v>961</v>
      </c>
      <c r="B498" t="s">
        <v>80</v>
      </c>
      <c r="C498">
        <v>124</v>
      </c>
      <c r="D498" t="s">
        <v>508</v>
      </c>
      <c r="E498">
        <v>260</v>
      </c>
      <c r="F498">
        <v>512610001</v>
      </c>
      <c r="G498" t="s">
        <v>116</v>
      </c>
      <c r="H498">
        <v>101</v>
      </c>
      <c r="I498" s="38">
        <v>1</v>
      </c>
      <c r="J498" t="s">
        <v>308</v>
      </c>
      <c r="K498">
        <v>2610</v>
      </c>
      <c r="L498" t="s">
        <v>326</v>
      </c>
      <c r="M498">
        <v>2000</v>
      </c>
      <c r="N498" t="s">
        <v>113</v>
      </c>
      <c r="O498">
        <v>11</v>
      </c>
      <c r="P498" t="s">
        <v>509</v>
      </c>
      <c r="Q498">
        <v>241</v>
      </c>
      <c r="R498" t="s">
        <v>445</v>
      </c>
      <c r="S498">
        <v>124</v>
      </c>
      <c r="T498" t="s">
        <v>510</v>
      </c>
      <c r="U498">
        <v>1</v>
      </c>
      <c r="V498" t="s">
        <v>313</v>
      </c>
      <c r="W498" s="4">
        <v>7768.86</v>
      </c>
      <c r="X498" s="4">
        <v>8567.2800000000007</v>
      </c>
      <c r="Y498" s="4">
        <v>2943.63</v>
      </c>
      <c r="Z498" s="4">
        <v>10892.15</v>
      </c>
      <c r="AA498" s="4">
        <v>5067.6499999999996</v>
      </c>
      <c r="AB498" s="4">
        <v>12771.18</v>
      </c>
      <c r="AC498" s="4">
        <v>11674.5</v>
      </c>
      <c r="AD498" s="4">
        <v>9412.5499999999993</v>
      </c>
      <c r="AE498" s="4">
        <v>11640</v>
      </c>
      <c r="AF498" s="4">
        <v>14310.41</v>
      </c>
      <c r="AG498" s="4">
        <v>5234.68</v>
      </c>
      <c r="AH498" s="4">
        <v>14284.81</v>
      </c>
      <c r="AI498" s="7">
        <f t="shared" si="14"/>
        <v>114567.70000000001</v>
      </c>
      <c r="AK498" s="4">
        <f t="shared" si="15"/>
        <v>0</v>
      </c>
    </row>
    <row r="499" spans="1:37">
      <c r="A499">
        <v>961</v>
      </c>
      <c r="B499" t="s">
        <v>80</v>
      </c>
      <c r="C499">
        <v>124</v>
      </c>
      <c r="D499" t="s">
        <v>508</v>
      </c>
      <c r="E499">
        <v>290</v>
      </c>
      <c r="F499">
        <v>512930001</v>
      </c>
      <c r="G499" t="s">
        <v>157</v>
      </c>
      <c r="H499">
        <v>101</v>
      </c>
      <c r="I499" s="38">
        <v>1</v>
      </c>
      <c r="J499" t="s">
        <v>308</v>
      </c>
      <c r="K499">
        <v>2930</v>
      </c>
      <c r="L499" t="s">
        <v>359</v>
      </c>
      <c r="M499">
        <v>2000</v>
      </c>
      <c r="N499" t="s">
        <v>113</v>
      </c>
      <c r="O499">
        <v>11</v>
      </c>
      <c r="P499" t="s">
        <v>509</v>
      </c>
      <c r="Q499">
        <v>241</v>
      </c>
      <c r="R499" t="s">
        <v>445</v>
      </c>
      <c r="S499">
        <v>124</v>
      </c>
      <c r="T499" t="s">
        <v>510</v>
      </c>
      <c r="U499">
        <v>1</v>
      </c>
      <c r="V499" t="s">
        <v>313</v>
      </c>
      <c r="W499" s="4">
        <v>0</v>
      </c>
      <c r="X499" s="4">
        <v>0</v>
      </c>
      <c r="Y499" s="4">
        <v>0</v>
      </c>
      <c r="Z499" s="4">
        <v>0</v>
      </c>
      <c r="AA499" s="4">
        <v>5405.6</v>
      </c>
      <c r="AB499" s="4">
        <v>930.01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7">
        <f t="shared" si="14"/>
        <v>6335.6100000000006</v>
      </c>
      <c r="AK499" s="4">
        <f t="shared" si="15"/>
        <v>0</v>
      </c>
    </row>
    <row r="500" spans="1:37">
      <c r="A500">
        <v>961</v>
      </c>
      <c r="B500" t="s">
        <v>80</v>
      </c>
      <c r="C500">
        <v>124</v>
      </c>
      <c r="D500" t="s">
        <v>508</v>
      </c>
      <c r="E500">
        <v>292</v>
      </c>
      <c r="F500">
        <v>512940001</v>
      </c>
      <c r="G500" t="s">
        <v>129</v>
      </c>
      <c r="H500">
        <v>101</v>
      </c>
      <c r="I500" s="38">
        <v>1</v>
      </c>
      <c r="J500" t="s">
        <v>308</v>
      </c>
      <c r="K500">
        <v>2940</v>
      </c>
      <c r="L500" t="s">
        <v>328</v>
      </c>
      <c r="M500">
        <v>2000</v>
      </c>
      <c r="N500" t="s">
        <v>113</v>
      </c>
      <c r="O500">
        <v>11</v>
      </c>
      <c r="P500" t="s">
        <v>509</v>
      </c>
      <c r="Q500">
        <v>241</v>
      </c>
      <c r="R500" t="s">
        <v>445</v>
      </c>
      <c r="S500">
        <v>124</v>
      </c>
      <c r="T500" t="s">
        <v>510</v>
      </c>
      <c r="U500">
        <v>1</v>
      </c>
      <c r="V500" t="s">
        <v>313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406</v>
      </c>
      <c r="AC500" s="4">
        <v>0</v>
      </c>
      <c r="AD500" s="4">
        <v>0</v>
      </c>
      <c r="AE500" s="4">
        <v>379.99</v>
      </c>
      <c r="AF500" s="4">
        <v>0</v>
      </c>
      <c r="AG500" s="4">
        <v>0</v>
      </c>
      <c r="AH500" s="4">
        <v>116</v>
      </c>
      <c r="AI500" s="7">
        <f t="shared" si="14"/>
        <v>901.99</v>
      </c>
      <c r="AK500" s="4">
        <f t="shared" si="15"/>
        <v>0</v>
      </c>
    </row>
    <row r="501" spans="1:37">
      <c r="A501">
        <v>961</v>
      </c>
      <c r="B501" t="s">
        <v>80</v>
      </c>
      <c r="C501">
        <v>124</v>
      </c>
      <c r="D501" t="s">
        <v>508</v>
      </c>
      <c r="E501">
        <v>306</v>
      </c>
      <c r="F501">
        <v>512990001</v>
      </c>
      <c r="G501" t="s">
        <v>117</v>
      </c>
      <c r="H501">
        <v>101</v>
      </c>
      <c r="I501" s="38">
        <v>1</v>
      </c>
      <c r="J501" t="s">
        <v>308</v>
      </c>
      <c r="K501">
        <v>2990</v>
      </c>
      <c r="L501" t="s">
        <v>330</v>
      </c>
      <c r="M501">
        <v>2000</v>
      </c>
      <c r="N501" t="s">
        <v>113</v>
      </c>
      <c r="O501">
        <v>11</v>
      </c>
      <c r="P501" t="s">
        <v>509</v>
      </c>
      <c r="Q501">
        <v>241</v>
      </c>
      <c r="R501" t="s">
        <v>445</v>
      </c>
      <c r="S501">
        <v>124</v>
      </c>
      <c r="T501" t="s">
        <v>510</v>
      </c>
      <c r="U501">
        <v>1</v>
      </c>
      <c r="V501" t="s">
        <v>313</v>
      </c>
      <c r="W501" s="4">
        <v>611.53</v>
      </c>
      <c r="X501" s="4">
        <v>0</v>
      </c>
      <c r="Y501" s="4">
        <v>7322.25</v>
      </c>
      <c r="Z501" s="4">
        <v>926.14</v>
      </c>
      <c r="AA501" s="4">
        <v>4399.95</v>
      </c>
      <c r="AB501" s="4">
        <v>4783.8999999999996</v>
      </c>
      <c r="AC501" s="4">
        <v>2280.33</v>
      </c>
      <c r="AD501" s="4">
        <v>0</v>
      </c>
      <c r="AE501" s="4">
        <v>0</v>
      </c>
      <c r="AF501" s="4">
        <v>538.64</v>
      </c>
      <c r="AG501" s="4">
        <v>759.41</v>
      </c>
      <c r="AH501" s="4">
        <v>0</v>
      </c>
      <c r="AI501" s="7">
        <f t="shared" si="14"/>
        <v>21622.149999999998</v>
      </c>
      <c r="AK501" s="4">
        <f t="shared" si="15"/>
        <v>0</v>
      </c>
    </row>
    <row r="502" spans="1:37">
      <c r="A502">
        <v>961</v>
      </c>
      <c r="B502" t="s">
        <v>80</v>
      </c>
      <c r="C502">
        <v>124</v>
      </c>
      <c r="D502" t="s">
        <v>508</v>
      </c>
      <c r="E502">
        <v>325</v>
      </c>
      <c r="F502">
        <v>513220002</v>
      </c>
      <c r="G502" t="s">
        <v>209</v>
      </c>
      <c r="H502">
        <v>101</v>
      </c>
      <c r="I502" s="38">
        <v>1</v>
      </c>
      <c r="J502" t="s">
        <v>308</v>
      </c>
      <c r="K502">
        <v>3220</v>
      </c>
      <c r="L502" t="s">
        <v>362</v>
      </c>
      <c r="M502">
        <v>3000</v>
      </c>
      <c r="N502" t="s">
        <v>118</v>
      </c>
      <c r="O502">
        <v>11</v>
      </c>
      <c r="P502" t="s">
        <v>509</v>
      </c>
      <c r="Q502">
        <v>241</v>
      </c>
      <c r="R502" t="s">
        <v>445</v>
      </c>
      <c r="S502">
        <v>124</v>
      </c>
      <c r="T502" t="s">
        <v>510</v>
      </c>
      <c r="U502">
        <v>1</v>
      </c>
      <c r="V502" t="s">
        <v>313</v>
      </c>
      <c r="W502" s="4">
        <v>0</v>
      </c>
      <c r="X502" s="4">
        <v>90000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7">
        <f t="shared" si="14"/>
        <v>90000</v>
      </c>
      <c r="AK502" s="4">
        <f t="shared" si="15"/>
        <v>0</v>
      </c>
    </row>
    <row r="503" spans="1:37">
      <c r="A503">
        <v>961</v>
      </c>
      <c r="B503" t="s">
        <v>80</v>
      </c>
      <c r="C503">
        <v>124</v>
      </c>
      <c r="D503" t="s">
        <v>508</v>
      </c>
      <c r="E503">
        <v>330</v>
      </c>
      <c r="F503">
        <v>513260002</v>
      </c>
      <c r="G503" t="s">
        <v>203</v>
      </c>
      <c r="H503">
        <v>101</v>
      </c>
      <c r="I503" s="38">
        <v>1</v>
      </c>
      <c r="J503" t="s">
        <v>308</v>
      </c>
      <c r="K503">
        <v>3260</v>
      </c>
      <c r="L503" t="s">
        <v>387</v>
      </c>
      <c r="M503">
        <v>3000</v>
      </c>
      <c r="N503" t="s">
        <v>118</v>
      </c>
      <c r="O503">
        <v>11</v>
      </c>
      <c r="P503" t="s">
        <v>509</v>
      </c>
      <c r="Q503">
        <v>241</v>
      </c>
      <c r="R503" t="s">
        <v>445</v>
      </c>
      <c r="S503">
        <v>124</v>
      </c>
      <c r="T503" t="s">
        <v>510</v>
      </c>
      <c r="U503">
        <v>1</v>
      </c>
      <c r="V503" t="s">
        <v>313</v>
      </c>
      <c r="W503" s="4">
        <v>1856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7">
        <f t="shared" si="14"/>
        <v>1856</v>
      </c>
      <c r="AK503" s="4">
        <f t="shared" si="15"/>
        <v>0</v>
      </c>
    </row>
    <row r="504" spans="1:37">
      <c r="A504">
        <v>961</v>
      </c>
      <c r="B504" t="s">
        <v>80</v>
      </c>
      <c r="C504">
        <v>124</v>
      </c>
      <c r="D504" t="s">
        <v>508</v>
      </c>
      <c r="E504">
        <v>356</v>
      </c>
      <c r="F504">
        <v>513510002</v>
      </c>
      <c r="G504" t="s">
        <v>134</v>
      </c>
      <c r="H504">
        <v>101</v>
      </c>
      <c r="I504" s="38">
        <v>1</v>
      </c>
      <c r="J504" t="s">
        <v>308</v>
      </c>
      <c r="K504">
        <v>3510</v>
      </c>
      <c r="L504" t="s">
        <v>334</v>
      </c>
      <c r="M504">
        <v>3000</v>
      </c>
      <c r="N504" t="s">
        <v>118</v>
      </c>
      <c r="O504">
        <v>11</v>
      </c>
      <c r="P504" t="s">
        <v>509</v>
      </c>
      <c r="Q504">
        <v>241</v>
      </c>
      <c r="R504" t="s">
        <v>445</v>
      </c>
      <c r="S504">
        <v>124</v>
      </c>
      <c r="T504" t="s">
        <v>510</v>
      </c>
      <c r="U504">
        <v>1</v>
      </c>
      <c r="V504" t="s">
        <v>313</v>
      </c>
      <c r="W504" s="4">
        <v>0</v>
      </c>
      <c r="X504" s="4">
        <v>0</v>
      </c>
      <c r="Y504" s="4">
        <v>0</v>
      </c>
      <c r="Z504" s="4">
        <v>36174.6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1856</v>
      </c>
      <c r="AG504" s="4">
        <v>0</v>
      </c>
      <c r="AH504" s="4">
        <v>0</v>
      </c>
      <c r="AI504" s="7">
        <f t="shared" si="14"/>
        <v>38030.6</v>
      </c>
      <c r="AK504" s="4">
        <f t="shared" si="15"/>
        <v>0</v>
      </c>
    </row>
    <row r="505" spans="1:37">
      <c r="A505">
        <v>961</v>
      </c>
      <c r="B505" t="s">
        <v>80</v>
      </c>
      <c r="C505">
        <v>124</v>
      </c>
      <c r="D505" t="s">
        <v>508</v>
      </c>
      <c r="E505">
        <v>363</v>
      </c>
      <c r="F505">
        <v>513520002</v>
      </c>
      <c r="G505" t="s">
        <v>167</v>
      </c>
      <c r="H505">
        <v>101</v>
      </c>
      <c r="I505" s="38">
        <v>1</v>
      </c>
      <c r="J505" t="s">
        <v>308</v>
      </c>
      <c r="K505">
        <v>3520</v>
      </c>
      <c r="L505" t="s">
        <v>363</v>
      </c>
      <c r="M505">
        <v>3000</v>
      </c>
      <c r="N505" t="s">
        <v>118</v>
      </c>
      <c r="O505">
        <v>11</v>
      </c>
      <c r="P505" t="s">
        <v>509</v>
      </c>
      <c r="Q505">
        <v>241</v>
      </c>
      <c r="R505" t="s">
        <v>445</v>
      </c>
      <c r="S505">
        <v>124</v>
      </c>
      <c r="T505" t="s">
        <v>510</v>
      </c>
      <c r="U505">
        <v>1</v>
      </c>
      <c r="V505" t="s">
        <v>313</v>
      </c>
      <c r="W505" s="4">
        <v>0</v>
      </c>
      <c r="X505" s="4">
        <v>0</v>
      </c>
      <c r="Y505" s="4">
        <v>0</v>
      </c>
      <c r="Z505" s="4">
        <v>1972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7">
        <f t="shared" si="14"/>
        <v>1972</v>
      </c>
      <c r="AK505" s="4">
        <f t="shared" si="15"/>
        <v>0</v>
      </c>
    </row>
    <row r="506" spans="1:37">
      <c r="A506">
        <v>961</v>
      </c>
      <c r="B506" t="s">
        <v>80</v>
      </c>
      <c r="C506">
        <v>124</v>
      </c>
      <c r="D506" t="s">
        <v>508</v>
      </c>
      <c r="E506">
        <v>369</v>
      </c>
      <c r="F506">
        <v>513550001</v>
      </c>
      <c r="G506" t="s">
        <v>135</v>
      </c>
      <c r="H506">
        <v>101</v>
      </c>
      <c r="I506" s="38">
        <v>1</v>
      </c>
      <c r="J506" t="s">
        <v>308</v>
      </c>
      <c r="K506">
        <v>3550</v>
      </c>
      <c r="L506" t="s">
        <v>335</v>
      </c>
      <c r="M506">
        <v>3000</v>
      </c>
      <c r="N506" t="s">
        <v>118</v>
      </c>
      <c r="O506">
        <v>11</v>
      </c>
      <c r="P506" t="s">
        <v>509</v>
      </c>
      <c r="Q506">
        <v>241</v>
      </c>
      <c r="R506" t="s">
        <v>445</v>
      </c>
      <c r="S506">
        <v>124</v>
      </c>
      <c r="T506" t="s">
        <v>510</v>
      </c>
      <c r="U506">
        <v>1</v>
      </c>
      <c r="V506" t="s">
        <v>313</v>
      </c>
      <c r="W506" s="4">
        <v>4063</v>
      </c>
      <c r="X506" s="4">
        <v>0</v>
      </c>
      <c r="Y506" s="4">
        <v>0</v>
      </c>
      <c r="Z506" s="4">
        <v>0</v>
      </c>
      <c r="AA506" s="4">
        <v>2320</v>
      </c>
      <c r="AB506" s="4">
        <v>0</v>
      </c>
      <c r="AC506" s="4">
        <v>928.55</v>
      </c>
      <c r="AD506" s="4">
        <v>0</v>
      </c>
      <c r="AE506" s="4">
        <v>0</v>
      </c>
      <c r="AF506" s="4">
        <v>1869.92</v>
      </c>
      <c r="AG506" s="4">
        <v>0</v>
      </c>
      <c r="AH506" s="4">
        <v>580</v>
      </c>
      <c r="AI506" s="7">
        <f t="shared" si="14"/>
        <v>9761.4700000000012</v>
      </c>
      <c r="AK506" s="4">
        <f t="shared" si="15"/>
        <v>0</v>
      </c>
    </row>
    <row r="507" spans="1:37">
      <c r="A507">
        <v>961</v>
      </c>
      <c r="B507" t="s">
        <v>80</v>
      </c>
      <c r="C507">
        <v>124</v>
      </c>
      <c r="D507" t="s">
        <v>508</v>
      </c>
      <c r="E507">
        <v>389</v>
      </c>
      <c r="F507">
        <v>513810001</v>
      </c>
      <c r="G507" t="s">
        <v>119</v>
      </c>
      <c r="H507">
        <v>101</v>
      </c>
      <c r="I507" s="38">
        <v>1</v>
      </c>
      <c r="J507" t="s">
        <v>308</v>
      </c>
      <c r="K507">
        <v>3810</v>
      </c>
      <c r="L507" t="s">
        <v>338</v>
      </c>
      <c r="M507">
        <v>3000</v>
      </c>
      <c r="N507" t="s">
        <v>118</v>
      </c>
      <c r="O507">
        <v>11</v>
      </c>
      <c r="P507" t="s">
        <v>509</v>
      </c>
      <c r="Q507">
        <v>241</v>
      </c>
      <c r="R507" t="s">
        <v>445</v>
      </c>
      <c r="S507">
        <v>124</v>
      </c>
      <c r="T507" t="s">
        <v>510</v>
      </c>
      <c r="U507">
        <v>1</v>
      </c>
      <c r="V507" t="s">
        <v>313</v>
      </c>
      <c r="W507" s="4">
        <v>0</v>
      </c>
      <c r="X507" s="4">
        <v>0</v>
      </c>
      <c r="Y507" s="4">
        <v>1272.29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18424.5</v>
      </c>
      <c r="AG507" s="4">
        <v>0</v>
      </c>
      <c r="AH507" s="4">
        <v>0</v>
      </c>
      <c r="AI507" s="7">
        <f t="shared" si="14"/>
        <v>19696.79</v>
      </c>
      <c r="AK507" s="4">
        <f t="shared" si="15"/>
        <v>0</v>
      </c>
    </row>
    <row r="508" spans="1:37">
      <c r="A508">
        <v>961</v>
      </c>
      <c r="B508" t="s">
        <v>80</v>
      </c>
      <c r="C508">
        <v>124</v>
      </c>
      <c r="D508" t="s">
        <v>508</v>
      </c>
      <c r="E508">
        <v>392</v>
      </c>
      <c r="F508">
        <v>513810002</v>
      </c>
      <c r="G508" t="s">
        <v>149</v>
      </c>
      <c r="H508">
        <v>101</v>
      </c>
      <c r="I508" s="38">
        <v>1</v>
      </c>
      <c r="J508" t="s">
        <v>308</v>
      </c>
      <c r="K508">
        <v>3810</v>
      </c>
      <c r="L508" t="s">
        <v>338</v>
      </c>
      <c r="M508">
        <v>3000</v>
      </c>
      <c r="N508" t="s">
        <v>118</v>
      </c>
      <c r="O508">
        <v>11</v>
      </c>
      <c r="P508" t="s">
        <v>509</v>
      </c>
      <c r="Q508">
        <v>241</v>
      </c>
      <c r="R508" t="s">
        <v>445</v>
      </c>
      <c r="S508">
        <v>124</v>
      </c>
      <c r="T508" t="s">
        <v>510</v>
      </c>
      <c r="U508">
        <v>1</v>
      </c>
      <c r="V508" t="s">
        <v>313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52200</v>
      </c>
      <c r="AF508" s="4">
        <v>150045.20000000001</v>
      </c>
      <c r="AG508" s="4">
        <v>0</v>
      </c>
      <c r="AH508" s="4">
        <v>1736.1</v>
      </c>
      <c r="AI508" s="7">
        <f t="shared" si="14"/>
        <v>203981.30000000002</v>
      </c>
      <c r="AK508" s="4">
        <f t="shared" si="15"/>
        <v>0</v>
      </c>
    </row>
    <row r="509" spans="1:37">
      <c r="A509">
        <v>961</v>
      </c>
      <c r="B509" t="s">
        <v>80</v>
      </c>
      <c r="C509">
        <v>124</v>
      </c>
      <c r="D509" t="s">
        <v>508</v>
      </c>
      <c r="E509">
        <v>393</v>
      </c>
      <c r="F509">
        <v>513810003</v>
      </c>
      <c r="G509" t="s">
        <v>136</v>
      </c>
      <c r="H509">
        <v>101</v>
      </c>
      <c r="I509" s="38">
        <v>1</v>
      </c>
      <c r="J509" t="s">
        <v>308</v>
      </c>
      <c r="K509">
        <v>3810</v>
      </c>
      <c r="L509" t="s">
        <v>338</v>
      </c>
      <c r="M509">
        <v>3000</v>
      </c>
      <c r="N509" t="s">
        <v>118</v>
      </c>
      <c r="O509">
        <v>11</v>
      </c>
      <c r="P509" t="s">
        <v>509</v>
      </c>
      <c r="Q509">
        <v>241</v>
      </c>
      <c r="R509" t="s">
        <v>445</v>
      </c>
      <c r="S509">
        <v>124</v>
      </c>
      <c r="T509" t="s">
        <v>510</v>
      </c>
      <c r="U509">
        <v>1</v>
      </c>
      <c r="V509" t="s">
        <v>313</v>
      </c>
      <c r="W509" s="4">
        <v>0</v>
      </c>
      <c r="X509" s="4">
        <v>1229.53</v>
      </c>
      <c r="Y509" s="4">
        <v>49495.33</v>
      </c>
      <c r="Z509" s="4">
        <v>2290.1999999999998</v>
      </c>
      <c r="AA509" s="4">
        <v>928</v>
      </c>
      <c r="AB509" s="4">
        <v>4400.26</v>
      </c>
      <c r="AC509" s="4">
        <v>0</v>
      </c>
      <c r="AD509" s="4">
        <v>17977.759999999998</v>
      </c>
      <c r="AE509" s="4">
        <v>40611.5</v>
      </c>
      <c r="AF509" s="4">
        <v>3712</v>
      </c>
      <c r="AG509" s="4">
        <v>869.26</v>
      </c>
      <c r="AH509" s="4">
        <v>850</v>
      </c>
      <c r="AI509" s="7">
        <f t="shared" si="14"/>
        <v>122363.84</v>
      </c>
      <c r="AK509" s="4">
        <f t="shared" si="15"/>
        <v>0</v>
      </c>
    </row>
    <row r="510" spans="1:37">
      <c r="A510">
        <v>961</v>
      </c>
      <c r="B510" t="s">
        <v>80</v>
      </c>
      <c r="C510">
        <v>124</v>
      </c>
      <c r="D510" t="s">
        <v>508</v>
      </c>
      <c r="E510">
        <v>396</v>
      </c>
      <c r="F510">
        <v>513820001</v>
      </c>
      <c r="G510" t="s">
        <v>210</v>
      </c>
      <c r="H510">
        <v>101</v>
      </c>
      <c r="I510" s="38">
        <v>1</v>
      </c>
      <c r="J510" t="s">
        <v>308</v>
      </c>
      <c r="K510">
        <v>3820</v>
      </c>
      <c r="L510" t="s">
        <v>365</v>
      </c>
      <c r="M510">
        <v>3000</v>
      </c>
      <c r="N510" t="s">
        <v>118</v>
      </c>
      <c r="O510">
        <v>11</v>
      </c>
      <c r="P510" t="s">
        <v>509</v>
      </c>
      <c r="Q510">
        <v>241</v>
      </c>
      <c r="R510" t="s">
        <v>445</v>
      </c>
      <c r="S510">
        <v>124</v>
      </c>
      <c r="T510" t="s">
        <v>510</v>
      </c>
      <c r="U510">
        <v>1</v>
      </c>
      <c r="V510" t="s">
        <v>313</v>
      </c>
      <c r="W510" s="4">
        <v>0</v>
      </c>
      <c r="X510" s="4">
        <v>4550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10260</v>
      </c>
      <c r="AI510" s="7">
        <f t="shared" si="14"/>
        <v>14810</v>
      </c>
      <c r="AK510" s="4">
        <f t="shared" si="15"/>
        <v>0</v>
      </c>
    </row>
    <row r="511" spans="1:37">
      <c r="A511">
        <v>961</v>
      </c>
      <c r="B511" t="s">
        <v>80</v>
      </c>
      <c r="C511">
        <v>124</v>
      </c>
      <c r="D511" t="s">
        <v>508</v>
      </c>
      <c r="E511">
        <v>397</v>
      </c>
      <c r="F511">
        <v>513820003</v>
      </c>
      <c r="G511" t="s">
        <v>211</v>
      </c>
      <c r="H511">
        <v>101</v>
      </c>
      <c r="I511" s="38">
        <v>1</v>
      </c>
      <c r="J511" t="s">
        <v>308</v>
      </c>
      <c r="K511">
        <v>3820</v>
      </c>
      <c r="L511" t="s">
        <v>365</v>
      </c>
      <c r="M511">
        <v>3000</v>
      </c>
      <c r="N511" t="s">
        <v>118</v>
      </c>
      <c r="O511">
        <v>11</v>
      </c>
      <c r="P511" t="s">
        <v>509</v>
      </c>
      <c r="Q511">
        <v>241</v>
      </c>
      <c r="R511" t="s">
        <v>445</v>
      </c>
      <c r="S511">
        <v>124</v>
      </c>
      <c r="T511" t="s">
        <v>510</v>
      </c>
      <c r="U511">
        <v>1</v>
      </c>
      <c r="V511" t="s">
        <v>313</v>
      </c>
      <c r="W511" s="4">
        <v>0</v>
      </c>
      <c r="X511" s="4">
        <v>0</v>
      </c>
      <c r="Y511" s="4">
        <v>0</v>
      </c>
      <c r="Z511" s="4">
        <v>41934</v>
      </c>
      <c r="AA511" s="4">
        <v>182226.82</v>
      </c>
      <c r="AB511" s="4">
        <v>12600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7">
        <f t="shared" si="14"/>
        <v>236760.82</v>
      </c>
      <c r="AK511" s="4">
        <f t="shared" si="15"/>
        <v>0</v>
      </c>
    </row>
    <row r="512" spans="1:37">
      <c r="A512">
        <v>961</v>
      </c>
      <c r="B512" t="s">
        <v>80</v>
      </c>
      <c r="C512">
        <v>124</v>
      </c>
      <c r="D512" t="s">
        <v>508</v>
      </c>
      <c r="E512">
        <v>399</v>
      </c>
      <c r="F512">
        <v>513820005</v>
      </c>
      <c r="G512" t="s">
        <v>212</v>
      </c>
      <c r="H512">
        <v>101</v>
      </c>
      <c r="I512" s="38">
        <v>1</v>
      </c>
      <c r="J512" t="s">
        <v>308</v>
      </c>
      <c r="K512">
        <v>3820</v>
      </c>
      <c r="L512" t="s">
        <v>365</v>
      </c>
      <c r="M512">
        <v>3000</v>
      </c>
      <c r="N512" t="s">
        <v>118</v>
      </c>
      <c r="O512">
        <v>11</v>
      </c>
      <c r="P512" t="s">
        <v>509</v>
      </c>
      <c r="Q512">
        <v>241</v>
      </c>
      <c r="R512" t="s">
        <v>445</v>
      </c>
      <c r="S512">
        <v>124</v>
      </c>
      <c r="T512" t="s">
        <v>510</v>
      </c>
      <c r="U512">
        <v>1</v>
      </c>
      <c r="V512" t="s">
        <v>313</v>
      </c>
      <c r="W512" s="4">
        <v>4227.01</v>
      </c>
      <c r="X512" s="4">
        <v>-13.87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22567.8</v>
      </c>
      <c r="AH512" s="4">
        <v>205640.97</v>
      </c>
      <c r="AI512" s="7">
        <f t="shared" si="14"/>
        <v>232421.91</v>
      </c>
      <c r="AK512" s="4">
        <f t="shared" si="15"/>
        <v>0</v>
      </c>
    </row>
    <row r="513" spans="1:37">
      <c r="A513">
        <v>961</v>
      </c>
      <c r="B513" t="s">
        <v>80</v>
      </c>
      <c r="C513">
        <v>124</v>
      </c>
      <c r="D513" t="s">
        <v>508</v>
      </c>
      <c r="E513">
        <v>404</v>
      </c>
      <c r="F513">
        <v>513820012</v>
      </c>
      <c r="G513" t="s">
        <v>213</v>
      </c>
      <c r="H513">
        <v>101</v>
      </c>
      <c r="I513" s="38">
        <v>1</v>
      </c>
      <c r="J513" t="s">
        <v>308</v>
      </c>
      <c r="K513">
        <v>3820</v>
      </c>
      <c r="L513" t="s">
        <v>365</v>
      </c>
      <c r="M513">
        <v>3000</v>
      </c>
      <c r="N513" t="s">
        <v>118</v>
      </c>
      <c r="O513">
        <v>11</v>
      </c>
      <c r="P513" t="s">
        <v>509</v>
      </c>
      <c r="Q513">
        <v>241</v>
      </c>
      <c r="R513" t="s">
        <v>445</v>
      </c>
      <c r="S513">
        <v>124</v>
      </c>
      <c r="T513" t="s">
        <v>510</v>
      </c>
      <c r="U513">
        <v>1</v>
      </c>
      <c r="V513" t="s">
        <v>313</v>
      </c>
      <c r="W513" s="4">
        <v>0</v>
      </c>
      <c r="X513" s="4">
        <v>4503</v>
      </c>
      <c r="Y513" s="4">
        <v>0</v>
      </c>
      <c r="Z513" s="4">
        <v>2900</v>
      </c>
      <c r="AA513" s="4">
        <v>0</v>
      </c>
      <c r="AB513" s="4">
        <v>0</v>
      </c>
      <c r="AC513" s="4">
        <v>0</v>
      </c>
      <c r="AD513" s="4">
        <v>0</v>
      </c>
      <c r="AE513" s="4">
        <v>1160</v>
      </c>
      <c r="AF513" s="4">
        <v>0</v>
      </c>
      <c r="AG513" s="4">
        <v>6960</v>
      </c>
      <c r="AH513" s="4">
        <v>8440</v>
      </c>
      <c r="AI513" s="7">
        <f t="shared" si="14"/>
        <v>23963</v>
      </c>
      <c r="AK513" s="4">
        <f t="shared" si="15"/>
        <v>0</v>
      </c>
    </row>
    <row r="514" spans="1:37">
      <c r="A514">
        <v>961</v>
      </c>
      <c r="B514" t="s">
        <v>80</v>
      </c>
      <c r="C514">
        <v>124</v>
      </c>
      <c r="D514" t="s">
        <v>508</v>
      </c>
      <c r="E514">
        <v>405</v>
      </c>
      <c r="F514">
        <v>513820013</v>
      </c>
      <c r="G514" t="s">
        <v>214</v>
      </c>
      <c r="H514">
        <v>101</v>
      </c>
      <c r="I514" s="38">
        <v>1</v>
      </c>
      <c r="J514" t="s">
        <v>308</v>
      </c>
      <c r="K514">
        <v>3820</v>
      </c>
      <c r="L514" t="s">
        <v>365</v>
      </c>
      <c r="M514">
        <v>3000</v>
      </c>
      <c r="N514" t="s">
        <v>118</v>
      </c>
      <c r="O514">
        <v>11</v>
      </c>
      <c r="P514" t="s">
        <v>509</v>
      </c>
      <c r="Q514">
        <v>241</v>
      </c>
      <c r="R514" t="s">
        <v>445</v>
      </c>
      <c r="S514">
        <v>124</v>
      </c>
      <c r="T514" t="s">
        <v>510</v>
      </c>
      <c r="U514">
        <v>1</v>
      </c>
      <c r="V514" t="s">
        <v>313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58000</v>
      </c>
      <c r="AD514" s="4">
        <v>0</v>
      </c>
      <c r="AE514" s="4">
        <v>48375.82</v>
      </c>
      <c r="AF514" s="4">
        <v>232648.5</v>
      </c>
      <c r="AG514" s="4">
        <v>0</v>
      </c>
      <c r="AH514" s="4">
        <v>0</v>
      </c>
      <c r="AI514" s="7">
        <f t="shared" ref="AI514:AI577" si="16">SUM(W514:AH514)</f>
        <v>339024.32</v>
      </c>
      <c r="AK514" s="4">
        <f t="shared" si="15"/>
        <v>0</v>
      </c>
    </row>
    <row r="515" spans="1:37">
      <c r="A515">
        <v>961</v>
      </c>
      <c r="B515" t="s">
        <v>80</v>
      </c>
      <c r="C515">
        <v>124</v>
      </c>
      <c r="D515" t="s">
        <v>508</v>
      </c>
      <c r="E515">
        <v>406</v>
      </c>
      <c r="F515">
        <v>513820016</v>
      </c>
      <c r="G515" t="s">
        <v>215</v>
      </c>
      <c r="H515">
        <v>101</v>
      </c>
      <c r="I515" s="38">
        <v>1</v>
      </c>
      <c r="J515" t="s">
        <v>308</v>
      </c>
      <c r="K515">
        <v>3820</v>
      </c>
      <c r="L515" t="s">
        <v>365</v>
      </c>
      <c r="M515">
        <v>3000</v>
      </c>
      <c r="N515" t="s">
        <v>118</v>
      </c>
      <c r="O515">
        <v>11</v>
      </c>
      <c r="P515" t="s">
        <v>509</v>
      </c>
      <c r="Q515">
        <v>241</v>
      </c>
      <c r="R515" t="s">
        <v>445</v>
      </c>
      <c r="S515">
        <v>124</v>
      </c>
      <c r="T515" t="s">
        <v>510</v>
      </c>
      <c r="U515">
        <v>1</v>
      </c>
      <c r="V515" t="s">
        <v>313</v>
      </c>
      <c r="W515" s="4">
        <v>0</v>
      </c>
      <c r="X515" s="4">
        <v>0</v>
      </c>
      <c r="Y515" s="4">
        <v>4060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1345.6</v>
      </c>
      <c r="AI515" s="7">
        <f t="shared" si="16"/>
        <v>5405.6</v>
      </c>
      <c r="AK515" s="4">
        <f t="shared" ref="AK515:AK578" si="17">IF(I515=2,AI515,0)</f>
        <v>0</v>
      </c>
    </row>
    <row r="516" spans="1:37">
      <c r="A516">
        <v>961</v>
      </c>
      <c r="B516" t="s">
        <v>80</v>
      </c>
      <c r="C516">
        <v>124</v>
      </c>
      <c r="D516" t="s">
        <v>508</v>
      </c>
      <c r="E516">
        <v>407</v>
      </c>
      <c r="F516">
        <v>513820017</v>
      </c>
      <c r="G516" t="s">
        <v>150</v>
      </c>
      <c r="H516">
        <v>101</v>
      </c>
      <c r="I516" s="38">
        <v>1</v>
      </c>
      <c r="J516" t="s">
        <v>308</v>
      </c>
      <c r="K516">
        <v>3820</v>
      </c>
      <c r="L516" t="s">
        <v>365</v>
      </c>
      <c r="M516">
        <v>3000</v>
      </c>
      <c r="N516" t="s">
        <v>118</v>
      </c>
      <c r="O516">
        <v>11</v>
      </c>
      <c r="P516" t="s">
        <v>509</v>
      </c>
      <c r="Q516">
        <v>241</v>
      </c>
      <c r="R516" t="s">
        <v>445</v>
      </c>
      <c r="S516">
        <v>124</v>
      </c>
      <c r="T516" t="s">
        <v>510</v>
      </c>
      <c r="U516">
        <v>1</v>
      </c>
      <c r="V516" t="s">
        <v>313</v>
      </c>
      <c r="W516" s="4">
        <v>0</v>
      </c>
      <c r="X516" s="4">
        <v>723631.2</v>
      </c>
      <c r="Y516" s="4">
        <v>98314.38</v>
      </c>
      <c r="Z516" s="4">
        <v>154227.38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7">
        <f t="shared" si="16"/>
        <v>976172.96</v>
      </c>
      <c r="AK516" s="4">
        <f t="shared" si="17"/>
        <v>0</v>
      </c>
    </row>
    <row r="517" spans="1:37">
      <c r="A517">
        <v>961</v>
      </c>
      <c r="B517" t="s">
        <v>80</v>
      </c>
      <c r="C517">
        <v>124</v>
      </c>
      <c r="D517" t="s">
        <v>508</v>
      </c>
      <c r="E517">
        <v>408</v>
      </c>
      <c r="F517">
        <v>513820019</v>
      </c>
      <c r="G517" t="s">
        <v>216</v>
      </c>
      <c r="H517">
        <v>101</v>
      </c>
      <c r="I517" s="38">
        <v>1</v>
      </c>
      <c r="J517" t="s">
        <v>308</v>
      </c>
      <c r="K517">
        <v>3820</v>
      </c>
      <c r="L517" t="s">
        <v>365</v>
      </c>
      <c r="M517">
        <v>3000</v>
      </c>
      <c r="N517" t="s">
        <v>118</v>
      </c>
      <c r="O517">
        <v>11</v>
      </c>
      <c r="P517" t="s">
        <v>509</v>
      </c>
      <c r="Q517">
        <v>241</v>
      </c>
      <c r="R517" t="s">
        <v>445</v>
      </c>
      <c r="S517">
        <v>124</v>
      </c>
      <c r="T517" t="s">
        <v>510</v>
      </c>
      <c r="U517">
        <v>1</v>
      </c>
      <c r="V517" t="s">
        <v>313</v>
      </c>
      <c r="W517" s="4">
        <v>0</v>
      </c>
      <c r="X517" s="4">
        <v>29000</v>
      </c>
      <c r="Y517" s="4">
        <v>0</v>
      </c>
      <c r="Z517" s="4">
        <v>2270</v>
      </c>
      <c r="AA517" s="4">
        <v>0</v>
      </c>
      <c r="AB517" s="4">
        <v>0</v>
      </c>
      <c r="AC517" s="4">
        <v>8352</v>
      </c>
      <c r="AD517" s="4">
        <v>12847</v>
      </c>
      <c r="AE517" s="4">
        <v>348</v>
      </c>
      <c r="AF517" s="4">
        <v>499.99</v>
      </c>
      <c r="AG517" s="4">
        <v>31614</v>
      </c>
      <c r="AH517" s="4">
        <v>13500</v>
      </c>
      <c r="AI517" s="7">
        <f t="shared" si="16"/>
        <v>98430.989999999991</v>
      </c>
      <c r="AK517" s="4">
        <f t="shared" si="17"/>
        <v>0</v>
      </c>
    </row>
    <row r="518" spans="1:37">
      <c r="A518">
        <v>961</v>
      </c>
      <c r="B518" t="s">
        <v>80</v>
      </c>
      <c r="C518">
        <v>124</v>
      </c>
      <c r="D518" t="s">
        <v>508</v>
      </c>
      <c r="E518">
        <v>409</v>
      </c>
      <c r="F518">
        <v>513820020</v>
      </c>
      <c r="G518" t="s">
        <v>217</v>
      </c>
      <c r="H518">
        <v>101</v>
      </c>
      <c r="I518" s="38">
        <v>1</v>
      </c>
      <c r="J518" t="s">
        <v>308</v>
      </c>
      <c r="K518">
        <v>3820</v>
      </c>
      <c r="L518" t="s">
        <v>365</v>
      </c>
      <c r="M518">
        <v>3000</v>
      </c>
      <c r="N518" t="s">
        <v>118</v>
      </c>
      <c r="O518">
        <v>11</v>
      </c>
      <c r="P518" t="s">
        <v>509</v>
      </c>
      <c r="Q518">
        <v>241</v>
      </c>
      <c r="R518" t="s">
        <v>445</v>
      </c>
      <c r="S518">
        <v>124</v>
      </c>
      <c r="T518" t="s">
        <v>510</v>
      </c>
      <c r="U518">
        <v>1</v>
      </c>
      <c r="V518" t="s">
        <v>313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114372</v>
      </c>
      <c r="AC518" s="4">
        <v>0</v>
      </c>
      <c r="AD518" s="4">
        <v>30107.8</v>
      </c>
      <c r="AE518" s="4">
        <v>0</v>
      </c>
      <c r="AF518" s="4">
        <v>0</v>
      </c>
      <c r="AG518" s="4">
        <v>0</v>
      </c>
      <c r="AH518" s="4">
        <v>0</v>
      </c>
      <c r="AI518" s="7">
        <f t="shared" si="16"/>
        <v>144479.79999999999</v>
      </c>
      <c r="AK518" s="4">
        <f t="shared" si="17"/>
        <v>0</v>
      </c>
    </row>
    <row r="519" spans="1:37">
      <c r="A519">
        <v>961</v>
      </c>
      <c r="B519" t="s">
        <v>80</v>
      </c>
      <c r="C519">
        <v>124</v>
      </c>
      <c r="D519" t="s">
        <v>508</v>
      </c>
      <c r="E519">
        <v>422</v>
      </c>
      <c r="F519">
        <v>513850001</v>
      </c>
      <c r="G519" t="s">
        <v>218</v>
      </c>
      <c r="H519">
        <v>101</v>
      </c>
      <c r="I519" s="38">
        <v>1</v>
      </c>
      <c r="J519" t="s">
        <v>308</v>
      </c>
      <c r="K519">
        <v>3850</v>
      </c>
      <c r="L519" t="s">
        <v>511</v>
      </c>
      <c r="M519">
        <v>3000</v>
      </c>
      <c r="N519" t="s">
        <v>118</v>
      </c>
      <c r="O519">
        <v>11</v>
      </c>
      <c r="P519" t="s">
        <v>509</v>
      </c>
      <c r="Q519">
        <v>241</v>
      </c>
      <c r="R519" t="s">
        <v>445</v>
      </c>
      <c r="S519">
        <v>124</v>
      </c>
      <c r="T519" t="s">
        <v>510</v>
      </c>
      <c r="U519">
        <v>1</v>
      </c>
      <c r="V519" t="s">
        <v>313</v>
      </c>
      <c r="W519" s="4">
        <v>0</v>
      </c>
      <c r="X519" s="4">
        <v>1168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7">
        <f t="shared" si="16"/>
        <v>1168</v>
      </c>
      <c r="AK519" s="4">
        <f t="shared" si="17"/>
        <v>0</v>
      </c>
    </row>
    <row r="520" spans="1:37">
      <c r="A520">
        <v>961</v>
      </c>
      <c r="B520" t="s">
        <v>80</v>
      </c>
      <c r="C520">
        <v>124</v>
      </c>
      <c r="D520" t="s">
        <v>508</v>
      </c>
      <c r="E520">
        <v>443</v>
      </c>
      <c r="F520">
        <v>524110006</v>
      </c>
      <c r="G520" t="s">
        <v>140</v>
      </c>
      <c r="H520">
        <v>101</v>
      </c>
      <c r="I520" s="38">
        <v>1</v>
      </c>
      <c r="J520" t="s">
        <v>308</v>
      </c>
      <c r="K520">
        <v>4410</v>
      </c>
      <c r="L520" t="s">
        <v>341</v>
      </c>
      <c r="M520">
        <v>4000</v>
      </c>
      <c r="N520" t="s">
        <v>137</v>
      </c>
      <c r="O520">
        <v>11</v>
      </c>
      <c r="P520" t="s">
        <v>509</v>
      </c>
      <c r="Q520">
        <v>241</v>
      </c>
      <c r="R520" t="s">
        <v>445</v>
      </c>
      <c r="S520">
        <v>124</v>
      </c>
      <c r="T520" t="s">
        <v>510</v>
      </c>
      <c r="U520">
        <v>1</v>
      </c>
      <c r="V520" t="s">
        <v>313</v>
      </c>
      <c r="W520" s="4">
        <v>0</v>
      </c>
      <c r="X520" s="4">
        <v>0</v>
      </c>
      <c r="Y520" s="4">
        <v>0</v>
      </c>
      <c r="Z520" s="4">
        <v>0</v>
      </c>
      <c r="AA520" s="4">
        <v>7910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7">
        <f t="shared" si="16"/>
        <v>7910</v>
      </c>
      <c r="AK520" s="4">
        <f t="shared" si="17"/>
        <v>0</v>
      </c>
    </row>
    <row r="521" spans="1:37">
      <c r="A521">
        <v>961</v>
      </c>
      <c r="B521" t="s">
        <v>80</v>
      </c>
      <c r="C521">
        <v>124</v>
      </c>
      <c r="D521" t="s">
        <v>508</v>
      </c>
      <c r="E521">
        <v>444</v>
      </c>
      <c r="F521">
        <v>524110007</v>
      </c>
      <c r="G521" t="s">
        <v>219</v>
      </c>
      <c r="H521">
        <v>101</v>
      </c>
      <c r="I521" s="38">
        <v>1</v>
      </c>
      <c r="J521" t="s">
        <v>308</v>
      </c>
      <c r="K521">
        <v>4410</v>
      </c>
      <c r="L521" t="s">
        <v>341</v>
      </c>
      <c r="M521">
        <v>4000</v>
      </c>
      <c r="N521" t="s">
        <v>137</v>
      </c>
      <c r="O521">
        <v>11</v>
      </c>
      <c r="P521" t="s">
        <v>509</v>
      </c>
      <c r="Q521">
        <v>241</v>
      </c>
      <c r="R521" t="s">
        <v>445</v>
      </c>
      <c r="S521">
        <v>124</v>
      </c>
      <c r="T521" t="s">
        <v>510</v>
      </c>
      <c r="U521">
        <v>1</v>
      </c>
      <c r="V521" t="s">
        <v>313</v>
      </c>
      <c r="W521" s="4">
        <v>0</v>
      </c>
      <c r="X521" s="4">
        <v>0</v>
      </c>
      <c r="Y521" s="4">
        <v>0</v>
      </c>
      <c r="Z521" s="4">
        <v>0</v>
      </c>
      <c r="AA521" s="4">
        <v>1740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7">
        <f t="shared" si="16"/>
        <v>1740</v>
      </c>
      <c r="AK521" s="4">
        <f t="shared" si="17"/>
        <v>0</v>
      </c>
    </row>
    <row r="522" spans="1:37">
      <c r="A522">
        <v>961</v>
      </c>
      <c r="B522" t="s">
        <v>80</v>
      </c>
      <c r="C522">
        <v>124</v>
      </c>
      <c r="D522" t="s">
        <v>508</v>
      </c>
      <c r="E522">
        <v>451</v>
      </c>
      <c r="F522">
        <v>524110017</v>
      </c>
      <c r="G522" t="s">
        <v>220</v>
      </c>
      <c r="H522">
        <v>101</v>
      </c>
      <c r="I522" s="38">
        <v>1</v>
      </c>
      <c r="J522" t="s">
        <v>308</v>
      </c>
      <c r="K522">
        <v>4410</v>
      </c>
      <c r="L522" t="s">
        <v>341</v>
      </c>
      <c r="M522">
        <v>4000</v>
      </c>
      <c r="N522" t="s">
        <v>137</v>
      </c>
      <c r="O522">
        <v>11</v>
      </c>
      <c r="P522" t="s">
        <v>509</v>
      </c>
      <c r="Q522">
        <v>241</v>
      </c>
      <c r="R522" t="s">
        <v>445</v>
      </c>
      <c r="S522">
        <v>124</v>
      </c>
      <c r="T522" t="s">
        <v>510</v>
      </c>
      <c r="U522">
        <v>1</v>
      </c>
      <c r="V522" t="s">
        <v>313</v>
      </c>
      <c r="W522" s="4">
        <v>10136.370000000001</v>
      </c>
      <c r="X522" s="4">
        <v>11262.62</v>
      </c>
      <c r="Y522" s="4">
        <v>10697.44</v>
      </c>
      <c r="Z522" s="4">
        <v>13188</v>
      </c>
      <c r="AA522" s="4">
        <v>12768</v>
      </c>
      <c r="AB522" s="4">
        <v>12768</v>
      </c>
      <c r="AC522" s="4">
        <v>0</v>
      </c>
      <c r="AD522" s="4">
        <v>7600</v>
      </c>
      <c r="AE522" s="4">
        <v>15200</v>
      </c>
      <c r="AF522" s="4">
        <v>17480</v>
      </c>
      <c r="AG522" s="4">
        <v>15200</v>
      </c>
      <c r="AH522" s="4">
        <v>9880</v>
      </c>
      <c r="AI522" s="7">
        <f t="shared" si="16"/>
        <v>136180.43</v>
      </c>
      <c r="AK522" s="4">
        <f t="shared" si="17"/>
        <v>0</v>
      </c>
    </row>
    <row r="523" spans="1:37">
      <c r="A523">
        <v>961</v>
      </c>
      <c r="B523" t="s">
        <v>80</v>
      </c>
      <c r="C523">
        <v>124</v>
      </c>
      <c r="D523" t="s">
        <v>508</v>
      </c>
      <c r="E523">
        <v>456</v>
      </c>
      <c r="F523">
        <v>524210002</v>
      </c>
      <c r="G523" t="s">
        <v>221</v>
      </c>
      <c r="H523">
        <v>101</v>
      </c>
      <c r="I523" s="38">
        <v>1</v>
      </c>
      <c r="J523" t="s">
        <v>308</v>
      </c>
      <c r="K523">
        <v>4420</v>
      </c>
      <c r="L523" t="s">
        <v>512</v>
      </c>
      <c r="M523">
        <v>4000</v>
      </c>
      <c r="N523" t="s">
        <v>137</v>
      </c>
      <c r="O523">
        <v>11</v>
      </c>
      <c r="P523" t="s">
        <v>509</v>
      </c>
      <c r="Q523">
        <v>241</v>
      </c>
      <c r="R523" t="s">
        <v>445</v>
      </c>
      <c r="S523">
        <v>124</v>
      </c>
      <c r="T523" t="s">
        <v>510</v>
      </c>
      <c r="U523">
        <v>1</v>
      </c>
      <c r="V523" t="s">
        <v>313</v>
      </c>
      <c r="W523" s="4">
        <v>0</v>
      </c>
      <c r="X523" s="4">
        <v>0</v>
      </c>
      <c r="Y523" s="4">
        <v>129930</v>
      </c>
      <c r="Z523" s="4">
        <v>138039</v>
      </c>
      <c r="AA523" s="4">
        <v>0</v>
      </c>
      <c r="AB523" s="4">
        <v>0</v>
      </c>
      <c r="AC523" s="4">
        <v>0</v>
      </c>
      <c r="AD523" s="4">
        <v>0</v>
      </c>
      <c r="AE523" s="4">
        <v>231929.95</v>
      </c>
      <c r="AF523" s="4">
        <v>0</v>
      </c>
      <c r="AG523" s="4">
        <v>0</v>
      </c>
      <c r="AH523" s="4">
        <v>0</v>
      </c>
      <c r="AI523" s="7">
        <f t="shared" si="16"/>
        <v>499898.95</v>
      </c>
      <c r="AK523" s="4">
        <f t="shared" si="17"/>
        <v>0</v>
      </c>
    </row>
    <row r="524" spans="1:37">
      <c r="A524">
        <v>961</v>
      </c>
      <c r="B524" t="s">
        <v>80</v>
      </c>
      <c r="C524">
        <v>124</v>
      </c>
      <c r="D524" t="s">
        <v>508</v>
      </c>
      <c r="E524">
        <v>459</v>
      </c>
      <c r="F524">
        <v>524310003</v>
      </c>
      <c r="G524" t="s">
        <v>142</v>
      </c>
      <c r="H524">
        <v>101</v>
      </c>
      <c r="I524" s="38">
        <v>1</v>
      </c>
      <c r="J524" t="s">
        <v>308</v>
      </c>
      <c r="K524">
        <v>4430</v>
      </c>
      <c r="L524" t="s">
        <v>342</v>
      </c>
      <c r="M524">
        <v>4000</v>
      </c>
      <c r="N524" t="s">
        <v>137</v>
      </c>
      <c r="O524">
        <v>11</v>
      </c>
      <c r="P524" t="s">
        <v>509</v>
      </c>
      <c r="Q524">
        <v>241</v>
      </c>
      <c r="R524" t="s">
        <v>445</v>
      </c>
      <c r="S524">
        <v>124</v>
      </c>
      <c r="T524" t="s">
        <v>510</v>
      </c>
      <c r="U524">
        <v>1</v>
      </c>
      <c r="V524" t="s">
        <v>313</v>
      </c>
      <c r="W524" s="4">
        <v>0</v>
      </c>
      <c r="X524" s="4">
        <v>0</v>
      </c>
      <c r="Y524" s="4">
        <v>4190.43</v>
      </c>
      <c r="Z524" s="4">
        <v>0</v>
      </c>
      <c r="AA524" s="4">
        <v>0</v>
      </c>
      <c r="AB524" s="4">
        <v>0</v>
      </c>
      <c r="AC524" s="4">
        <v>0</v>
      </c>
      <c r="AD524" s="4">
        <v>13510.37</v>
      </c>
      <c r="AE524" s="4">
        <v>0</v>
      </c>
      <c r="AF524" s="4">
        <v>0</v>
      </c>
      <c r="AG524" s="4">
        <v>0</v>
      </c>
      <c r="AH524" s="4">
        <v>0</v>
      </c>
      <c r="AI524" s="7">
        <f t="shared" si="16"/>
        <v>17700.800000000003</v>
      </c>
      <c r="AK524" s="4">
        <f t="shared" si="17"/>
        <v>0</v>
      </c>
    </row>
    <row r="525" spans="1:37">
      <c r="A525">
        <v>961</v>
      </c>
      <c r="B525" t="s">
        <v>80</v>
      </c>
      <c r="C525">
        <v>124</v>
      </c>
      <c r="D525" t="s">
        <v>508</v>
      </c>
      <c r="E525">
        <v>462</v>
      </c>
      <c r="F525">
        <v>524310006</v>
      </c>
      <c r="G525" t="s">
        <v>222</v>
      </c>
      <c r="H525">
        <v>101</v>
      </c>
      <c r="I525" s="38">
        <v>1</v>
      </c>
      <c r="J525" t="s">
        <v>308</v>
      </c>
      <c r="K525">
        <v>4430</v>
      </c>
      <c r="L525" t="s">
        <v>342</v>
      </c>
      <c r="M525">
        <v>4000</v>
      </c>
      <c r="N525" t="s">
        <v>137</v>
      </c>
      <c r="O525">
        <v>11</v>
      </c>
      <c r="P525" t="s">
        <v>509</v>
      </c>
      <c r="Q525">
        <v>241</v>
      </c>
      <c r="R525" t="s">
        <v>445</v>
      </c>
      <c r="S525">
        <v>124</v>
      </c>
      <c r="T525" t="s">
        <v>510</v>
      </c>
      <c r="U525">
        <v>1</v>
      </c>
      <c r="V525" t="s">
        <v>313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7473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7">
        <f t="shared" si="16"/>
        <v>7473</v>
      </c>
      <c r="AK525" s="4">
        <f t="shared" si="17"/>
        <v>0</v>
      </c>
    </row>
    <row r="526" spans="1:37">
      <c r="A526">
        <v>961</v>
      </c>
      <c r="B526" t="s">
        <v>80</v>
      </c>
      <c r="C526">
        <v>124</v>
      </c>
      <c r="D526" t="s">
        <v>508</v>
      </c>
      <c r="E526">
        <v>463</v>
      </c>
      <c r="F526">
        <v>524310007</v>
      </c>
      <c r="G526" t="s">
        <v>223</v>
      </c>
      <c r="H526">
        <v>101</v>
      </c>
      <c r="I526" s="38">
        <v>1</v>
      </c>
      <c r="J526" t="s">
        <v>308</v>
      </c>
      <c r="K526">
        <v>4430</v>
      </c>
      <c r="L526" t="s">
        <v>342</v>
      </c>
      <c r="M526">
        <v>4000</v>
      </c>
      <c r="N526" t="s">
        <v>137</v>
      </c>
      <c r="O526">
        <v>11</v>
      </c>
      <c r="P526" t="s">
        <v>509</v>
      </c>
      <c r="Q526">
        <v>241</v>
      </c>
      <c r="R526" t="s">
        <v>445</v>
      </c>
      <c r="S526">
        <v>124</v>
      </c>
      <c r="T526" t="s">
        <v>510</v>
      </c>
      <c r="U526">
        <v>1</v>
      </c>
      <c r="V526" t="s">
        <v>313</v>
      </c>
      <c r="W526" s="4">
        <v>26520</v>
      </c>
      <c r="X526" s="4">
        <v>26950</v>
      </c>
      <c r="Y526" s="4">
        <v>26950</v>
      </c>
      <c r="Z526" s="4">
        <v>26950</v>
      </c>
      <c r="AA526" s="4">
        <v>26950</v>
      </c>
      <c r="AB526" s="4">
        <v>26950</v>
      </c>
      <c r="AC526" s="4">
        <v>23750</v>
      </c>
      <c r="AD526" s="4">
        <v>23750</v>
      </c>
      <c r="AE526" s="4">
        <v>23750</v>
      </c>
      <c r="AF526" s="4">
        <v>23750</v>
      </c>
      <c r="AG526" s="4">
        <v>23750</v>
      </c>
      <c r="AH526" s="4">
        <v>23750</v>
      </c>
      <c r="AI526" s="7">
        <f t="shared" si="16"/>
        <v>303770</v>
      </c>
      <c r="AK526" s="4">
        <f t="shared" si="17"/>
        <v>0</v>
      </c>
    </row>
    <row r="527" spans="1:37">
      <c r="A527">
        <v>961</v>
      </c>
      <c r="B527" t="s">
        <v>80</v>
      </c>
      <c r="C527">
        <v>125</v>
      </c>
      <c r="D527" t="s">
        <v>224</v>
      </c>
      <c r="E527">
        <v>419</v>
      </c>
      <c r="F527">
        <v>513820032</v>
      </c>
      <c r="G527" t="s">
        <v>224</v>
      </c>
      <c r="H527">
        <v>101</v>
      </c>
      <c r="I527" s="38">
        <v>1</v>
      </c>
      <c r="J527" t="s">
        <v>308</v>
      </c>
      <c r="K527">
        <v>3820</v>
      </c>
      <c r="L527" t="s">
        <v>365</v>
      </c>
      <c r="M527">
        <v>3000</v>
      </c>
      <c r="N527" t="s">
        <v>118</v>
      </c>
      <c r="O527">
        <v>11</v>
      </c>
      <c r="P527" t="s">
        <v>509</v>
      </c>
      <c r="Q527">
        <v>241</v>
      </c>
      <c r="R527" t="s">
        <v>445</v>
      </c>
      <c r="S527">
        <v>124</v>
      </c>
      <c r="T527" t="s">
        <v>510</v>
      </c>
      <c r="U527">
        <v>1</v>
      </c>
      <c r="V527" t="s">
        <v>313</v>
      </c>
      <c r="W527" s="4">
        <v>0</v>
      </c>
      <c r="X527" s="4">
        <v>0</v>
      </c>
      <c r="Y527" s="4">
        <v>34429.99</v>
      </c>
      <c r="Z527" s="4">
        <v>41526.699999999997</v>
      </c>
      <c r="AA527" s="4">
        <v>49565.91</v>
      </c>
      <c r="AB527" s="4">
        <v>0</v>
      </c>
      <c r="AC527" s="4">
        <v>0</v>
      </c>
      <c r="AD527" s="4">
        <v>0</v>
      </c>
      <c r="AE527" s="4">
        <v>3000.85</v>
      </c>
      <c r="AF527" s="4">
        <v>0</v>
      </c>
      <c r="AG527" s="4">
        <v>0</v>
      </c>
      <c r="AH527" s="4">
        <v>0</v>
      </c>
      <c r="AI527" s="7">
        <f t="shared" si="16"/>
        <v>128523.45000000001</v>
      </c>
      <c r="AK527" s="4">
        <f t="shared" si="17"/>
        <v>0</v>
      </c>
    </row>
    <row r="528" spans="1:37">
      <c r="A528">
        <v>962</v>
      </c>
      <c r="B528" t="s">
        <v>513</v>
      </c>
      <c r="C528">
        <v>126</v>
      </c>
      <c r="D528" t="s">
        <v>225</v>
      </c>
      <c r="E528">
        <v>192</v>
      </c>
      <c r="F528">
        <v>511130001</v>
      </c>
      <c r="G528" t="s">
        <v>111</v>
      </c>
      <c r="H528">
        <v>101</v>
      </c>
      <c r="I528" s="38">
        <v>1</v>
      </c>
      <c r="J528" t="s">
        <v>308</v>
      </c>
      <c r="K528">
        <v>1130</v>
      </c>
      <c r="L528" t="s">
        <v>309</v>
      </c>
      <c r="M528">
        <v>1000</v>
      </c>
      <c r="N528" t="s">
        <v>106</v>
      </c>
      <c r="O528">
        <v>11</v>
      </c>
      <c r="P528" t="s">
        <v>509</v>
      </c>
      <c r="Q528">
        <v>241</v>
      </c>
      <c r="R528" t="s">
        <v>445</v>
      </c>
      <c r="S528">
        <v>124</v>
      </c>
      <c r="T528" t="s">
        <v>510</v>
      </c>
      <c r="U528">
        <v>1</v>
      </c>
      <c r="V528" t="s">
        <v>313</v>
      </c>
      <c r="W528" s="4">
        <v>47982.3</v>
      </c>
      <c r="X528" s="4">
        <v>47598.97</v>
      </c>
      <c r="Y528" s="4">
        <v>48643.199999999997</v>
      </c>
      <c r="Z528" s="4">
        <v>44492.4</v>
      </c>
      <c r="AA528" s="4">
        <v>36482.400000000001</v>
      </c>
      <c r="AB528" s="4">
        <v>36482.400000000001</v>
      </c>
      <c r="AC528" s="4">
        <v>36482.400000000001</v>
      </c>
      <c r="AD528" s="4">
        <v>36482.400000000001</v>
      </c>
      <c r="AE528" s="4">
        <v>36482.400000000001</v>
      </c>
      <c r="AF528" s="4">
        <v>36482.400000000001</v>
      </c>
      <c r="AG528" s="4">
        <v>64919.1</v>
      </c>
      <c r="AH528" s="4">
        <v>87152.88</v>
      </c>
      <c r="AI528" s="7">
        <f t="shared" si="16"/>
        <v>559683.25</v>
      </c>
      <c r="AK528" s="4">
        <f t="shared" si="17"/>
        <v>0</v>
      </c>
    </row>
    <row r="529" spans="1:37">
      <c r="A529">
        <v>962</v>
      </c>
      <c r="B529" t="s">
        <v>513</v>
      </c>
      <c r="C529">
        <v>126</v>
      </c>
      <c r="D529" t="s">
        <v>225</v>
      </c>
      <c r="E529">
        <v>195</v>
      </c>
      <c r="F529">
        <v>511220001</v>
      </c>
      <c r="G529" t="s">
        <v>122</v>
      </c>
      <c r="H529">
        <v>101</v>
      </c>
      <c r="I529" s="38">
        <v>1</v>
      </c>
      <c r="J529" t="s">
        <v>308</v>
      </c>
      <c r="K529">
        <v>1220</v>
      </c>
      <c r="L529" t="s">
        <v>314</v>
      </c>
      <c r="M529">
        <v>1000</v>
      </c>
      <c r="N529" t="s">
        <v>106</v>
      </c>
      <c r="O529">
        <v>11</v>
      </c>
      <c r="P529" t="s">
        <v>509</v>
      </c>
      <c r="Q529">
        <v>241</v>
      </c>
      <c r="R529" t="s">
        <v>445</v>
      </c>
      <c r="S529">
        <v>124</v>
      </c>
      <c r="T529" t="s">
        <v>510</v>
      </c>
      <c r="U529">
        <v>1</v>
      </c>
      <c r="V529" t="s">
        <v>313</v>
      </c>
      <c r="W529" s="4">
        <v>190070.68</v>
      </c>
      <c r="X529" s="4">
        <v>169761.01</v>
      </c>
      <c r="Y529" s="4">
        <v>292506.02</v>
      </c>
      <c r="Z529" s="4">
        <v>103125.67</v>
      </c>
      <c r="AA529" s="4">
        <v>224270.68</v>
      </c>
      <c r="AB529" s="4">
        <v>327180.45</v>
      </c>
      <c r="AC529" s="4">
        <v>229890.68</v>
      </c>
      <c r="AD529" s="4">
        <v>235754.76</v>
      </c>
      <c r="AE529" s="4">
        <v>160493.51999999999</v>
      </c>
      <c r="AF529" s="4">
        <v>262212.25</v>
      </c>
      <c r="AG529" s="4">
        <v>209032.14</v>
      </c>
      <c r="AH529" s="4">
        <v>229133.61</v>
      </c>
      <c r="AI529" s="7">
        <f t="shared" si="16"/>
        <v>2633431.4699999997</v>
      </c>
      <c r="AK529" s="4">
        <f t="shared" si="17"/>
        <v>0</v>
      </c>
    </row>
    <row r="530" spans="1:37">
      <c r="A530">
        <v>962</v>
      </c>
      <c r="B530" t="s">
        <v>513</v>
      </c>
      <c r="C530">
        <v>126</v>
      </c>
      <c r="D530" t="s">
        <v>225</v>
      </c>
      <c r="E530">
        <v>196</v>
      </c>
      <c r="F530">
        <v>511320001</v>
      </c>
      <c r="G530" t="s">
        <v>108</v>
      </c>
      <c r="H530">
        <v>101</v>
      </c>
      <c r="I530" s="38">
        <v>1</v>
      </c>
      <c r="J530" t="s">
        <v>308</v>
      </c>
      <c r="K530">
        <v>1320</v>
      </c>
      <c r="L530" t="s">
        <v>315</v>
      </c>
      <c r="M530">
        <v>1000</v>
      </c>
      <c r="N530" t="s">
        <v>106</v>
      </c>
      <c r="O530">
        <v>11</v>
      </c>
      <c r="P530" t="s">
        <v>509</v>
      </c>
      <c r="Q530">
        <v>241</v>
      </c>
      <c r="R530" t="s">
        <v>445</v>
      </c>
      <c r="S530">
        <v>124</v>
      </c>
      <c r="T530" t="s">
        <v>510</v>
      </c>
      <c r="U530">
        <v>1</v>
      </c>
      <c r="V530" t="s">
        <v>313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12160.8</v>
      </c>
      <c r="AG530" s="4">
        <v>0</v>
      </c>
      <c r="AH530" s="4">
        <v>0</v>
      </c>
      <c r="AI530" s="7">
        <f t="shared" si="16"/>
        <v>12160.8</v>
      </c>
      <c r="AK530" s="4">
        <f t="shared" si="17"/>
        <v>0</v>
      </c>
    </row>
    <row r="531" spans="1:37">
      <c r="A531">
        <v>962</v>
      </c>
      <c r="B531" t="s">
        <v>513</v>
      </c>
      <c r="C531">
        <v>126</v>
      </c>
      <c r="D531" t="s">
        <v>225</v>
      </c>
      <c r="E531">
        <v>198</v>
      </c>
      <c r="F531">
        <v>511320003</v>
      </c>
      <c r="G531" t="s">
        <v>109</v>
      </c>
      <c r="H531">
        <v>101</v>
      </c>
      <c r="I531" s="38">
        <v>1</v>
      </c>
      <c r="J531" t="s">
        <v>308</v>
      </c>
      <c r="K531">
        <v>1320</v>
      </c>
      <c r="L531" t="s">
        <v>315</v>
      </c>
      <c r="M531">
        <v>1000</v>
      </c>
      <c r="N531" t="s">
        <v>106</v>
      </c>
      <c r="O531">
        <v>11</v>
      </c>
      <c r="P531" t="s">
        <v>509</v>
      </c>
      <c r="Q531">
        <v>241</v>
      </c>
      <c r="R531" t="s">
        <v>445</v>
      </c>
      <c r="S531">
        <v>124</v>
      </c>
      <c r="T531" t="s">
        <v>510</v>
      </c>
      <c r="U531">
        <v>1</v>
      </c>
      <c r="V531" t="s">
        <v>313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15100</v>
      </c>
      <c r="AG531" s="4">
        <v>1545.09</v>
      </c>
      <c r="AH531" s="4">
        <v>228227.5</v>
      </c>
      <c r="AI531" s="7">
        <f t="shared" si="16"/>
        <v>244872.59</v>
      </c>
      <c r="AK531" s="4">
        <f t="shared" si="17"/>
        <v>0</v>
      </c>
    </row>
    <row r="532" spans="1:37">
      <c r="A532">
        <v>962</v>
      </c>
      <c r="B532" t="s">
        <v>513</v>
      </c>
      <c r="C532">
        <v>126</v>
      </c>
      <c r="D532" t="s">
        <v>225</v>
      </c>
      <c r="E532">
        <v>200</v>
      </c>
      <c r="F532">
        <v>511340001</v>
      </c>
      <c r="G532" t="s">
        <v>123</v>
      </c>
      <c r="H532">
        <v>101</v>
      </c>
      <c r="I532" s="38">
        <v>1</v>
      </c>
      <c r="J532" t="s">
        <v>308</v>
      </c>
      <c r="K532">
        <v>1340</v>
      </c>
      <c r="L532" t="s">
        <v>316</v>
      </c>
      <c r="M532">
        <v>1000</v>
      </c>
      <c r="N532" t="s">
        <v>106</v>
      </c>
      <c r="O532">
        <v>11</v>
      </c>
      <c r="P532" t="s">
        <v>509</v>
      </c>
      <c r="Q532">
        <v>241</v>
      </c>
      <c r="R532" t="s">
        <v>445</v>
      </c>
      <c r="S532">
        <v>124</v>
      </c>
      <c r="T532" t="s">
        <v>510</v>
      </c>
      <c r="U532">
        <v>1</v>
      </c>
      <c r="V532" t="s">
        <v>313</v>
      </c>
      <c r="W532" s="4">
        <v>1700</v>
      </c>
      <c r="X532" s="4">
        <v>3400</v>
      </c>
      <c r="Y532" s="4">
        <v>5100</v>
      </c>
      <c r="Z532" s="4">
        <v>1700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7">
        <f t="shared" si="16"/>
        <v>11900</v>
      </c>
      <c r="AK532" s="4">
        <f t="shared" si="17"/>
        <v>0</v>
      </c>
    </row>
    <row r="533" spans="1:37">
      <c r="A533">
        <v>962</v>
      </c>
      <c r="B533" t="s">
        <v>513</v>
      </c>
      <c r="C533">
        <v>126</v>
      </c>
      <c r="D533" t="s">
        <v>225</v>
      </c>
      <c r="E533">
        <v>204</v>
      </c>
      <c r="F533">
        <v>511520002</v>
      </c>
      <c r="G533" t="s">
        <v>154</v>
      </c>
      <c r="H533">
        <v>101</v>
      </c>
      <c r="I533" s="38">
        <v>1</v>
      </c>
      <c r="J533" t="s">
        <v>308</v>
      </c>
      <c r="K533">
        <v>1520</v>
      </c>
      <c r="L533" t="s">
        <v>317</v>
      </c>
      <c r="M533">
        <v>1000</v>
      </c>
      <c r="N533" t="s">
        <v>106</v>
      </c>
      <c r="O533">
        <v>11</v>
      </c>
      <c r="P533" t="s">
        <v>509</v>
      </c>
      <c r="Q533">
        <v>241</v>
      </c>
      <c r="R533" t="s">
        <v>445</v>
      </c>
      <c r="S533">
        <v>124</v>
      </c>
      <c r="T533" t="s">
        <v>510</v>
      </c>
      <c r="U533">
        <v>1</v>
      </c>
      <c r="V533" t="s">
        <v>313</v>
      </c>
      <c r="W533" s="4">
        <v>0</v>
      </c>
      <c r="X533" s="4">
        <v>0</v>
      </c>
      <c r="Y533" s="4">
        <v>0</v>
      </c>
      <c r="Z533" s="4">
        <v>0</v>
      </c>
      <c r="AA533" s="4">
        <v>56541.62</v>
      </c>
      <c r="AB533" s="4">
        <v>0</v>
      </c>
      <c r="AC533" s="4">
        <v>0</v>
      </c>
      <c r="AD533" s="4">
        <v>29500</v>
      </c>
      <c r="AE533" s="4">
        <v>0</v>
      </c>
      <c r="AF533" s="4">
        <v>7500</v>
      </c>
      <c r="AG533" s="4">
        <v>5651.98</v>
      </c>
      <c r="AH533" s="4">
        <v>16421.21</v>
      </c>
      <c r="AI533" s="7">
        <f t="shared" si="16"/>
        <v>115614.81</v>
      </c>
      <c r="AK533" s="4">
        <f t="shared" si="17"/>
        <v>0</v>
      </c>
    </row>
    <row r="534" spans="1:37">
      <c r="A534">
        <v>962</v>
      </c>
      <c r="B534" t="s">
        <v>513</v>
      </c>
      <c r="C534">
        <v>126</v>
      </c>
      <c r="D534" t="s">
        <v>225</v>
      </c>
      <c r="E534">
        <v>210</v>
      </c>
      <c r="F534">
        <v>511540004</v>
      </c>
      <c r="G534" t="s">
        <v>124</v>
      </c>
      <c r="H534">
        <v>101</v>
      </c>
      <c r="I534" s="38">
        <v>1</v>
      </c>
      <c r="J534" t="s">
        <v>308</v>
      </c>
      <c r="K534">
        <v>1540</v>
      </c>
      <c r="L534" t="s">
        <v>318</v>
      </c>
      <c r="M534">
        <v>1000</v>
      </c>
      <c r="N534" t="s">
        <v>106</v>
      </c>
      <c r="O534">
        <v>11</v>
      </c>
      <c r="P534" t="s">
        <v>509</v>
      </c>
      <c r="Q534">
        <v>241</v>
      </c>
      <c r="R534" t="s">
        <v>445</v>
      </c>
      <c r="S534">
        <v>124</v>
      </c>
      <c r="T534" t="s">
        <v>510</v>
      </c>
      <c r="U534">
        <v>1</v>
      </c>
      <c r="V534" t="s">
        <v>313</v>
      </c>
      <c r="W534" s="4">
        <v>0</v>
      </c>
      <c r="X534" s="4">
        <v>236.22</v>
      </c>
      <c r="Y534" s="4">
        <v>219</v>
      </c>
      <c r="Z534" s="4">
        <v>298.41000000000003</v>
      </c>
      <c r="AA534" s="4">
        <v>0</v>
      </c>
      <c r="AB534" s="4">
        <v>0</v>
      </c>
      <c r="AC534" s="4">
        <v>0</v>
      </c>
      <c r="AD534" s="4">
        <v>196</v>
      </c>
      <c r="AE534" s="4">
        <v>515.38</v>
      </c>
      <c r="AF534" s="4">
        <v>0</v>
      </c>
      <c r="AG534" s="4">
        <v>0</v>
      </c>
      <c r="AH534" s="4">
        <v>0</v>
      </c>
      <c r="AI534" s="7">
        <f t="shared" si="16"/>
        <v>1465.0100000000002</v>
      </c>
      <c r="AK534" s="4">
        <f t="shared" si="17"/>
        <v>0</v>
      </c>
    </row>
    <row r="535" spans="1:37">
      <c r="A535">
        <v>962</v>
      </c>
      <c r="B535" t="s">
        <v>513</v>
      </c>
      <c r="C535">
        <v>126</v>
      </c>
      <c r="D535" t="s">
        <v>225</v>
      </c>
      <c r="E535">
        <v>212</v>
      </c>
      <c r="F535">
        <v>511540005</v>
      </c>
      <c r="G535" t="s">
        <v>125</v>
      </c>
      <c r="H535">
        <v>101</v>
      </c>
      <c r="I535" s="38">
        <v>1</v>
      </c>
      <c r="J535" t="s">
        <v>308</v>
      </c>
      <c r="K535">
        <v>1540</v>
      </c>
      <c r="L535" t="s">
        <v>318</v>
      </c>
      <c r="M535">
        <v>1000</v>
      </c>
      <c r="N535" t="s">
        <v>106</v>
      </c>
      <c r="O535">
        <v>11</v>
      </c>
      <c r="P535" t="s">
        <v>509</v>
      </c>
      <c r="Q535">
        <v>241</v>
      </c>
      <c r="R535" t="s">
        <v>445</v>
      </c>
      <c r="S535">
        <v>124</v>
      </c>
      <c r="T535" t="s">
        <v>510</v>
      </c>
      <c r="U535">
        <v>1</v>
      </c>
      <c r="V535" t="s">
        <v>313</v>
      </c>
      <c r="W535" s="4">
        <v>0</v>
      </c>
      <c r="X535" s="4">
        <v>0</v>
      </c>
      <c r="Y535" s="4">
        <v>500</v>
      </c>
      <c r="Z535" s="4">
        <v>200</v>
      </c>
      <c r="AA535" s="4">
        <v>0</v>
      </c>
      <c r="AB535" s="4">
        <v>0</v>
      </c>
      <c r="AC535" s="4">
        <v>480</v>
      </c>
      <c r="AD535" s="4">
        <v>0</v>
      </c>
      <c r="AE535" s="4">
        <v>0</v>
      </c>
      <c r="AF535" s="4">
        <v>4560</v>
      </c>
      <c r="AG535" s="4">
        <v>0</v>
      </c>
      <c r="AH535" s="4">
        <v>0</v>
      </c>
      <c r="AI535" s="7">
        <f t="shared" si="16"/>
        <v>5740</v>
      </c>
      <c r="AK535" s="4">
        <f t="shared" si="17"/>
        <v>0</v>
      </c>
    </row>
    <row r="536" spans="1:37">
      <c r="A536">
        <v>962</v>
      </c>
      <c r="B536" t="s">
        <v>513</v>
      </c>
      <c r="C536">
        <v>126</v>
      </c>
      <c r="D536" t="s">
        <v>225</v>
      </c>
      <c r="E536">
        <v>216</v>
      </c>
      <c r="F536">
        <v>511540008</v>
      </c>
      <c r="G536" t="s">
        <v>112</v>
      </c>
      <c r="H536">
        <v>101</v>
      </c>
      <c r="I536" s="38">
        <v>1</v>
      </c>
      <c r="J536" t="s">
        <v>308</v>
      </c>
      <c r="K536">
        <v>1540</v>
      </c>
      <c r="L536" t="s">
        <v>318</v>
      </c>
      <c r="M536">
        <v>1000</v>
      </c>
      <c r="N536" t="s">
        <v>106</v>
      </c>
      <c r="O536">
        <v>11</v>
      </c>
      <c r="P536" t="s">
        <v>509</v>
      </c>
      <c r="Q536">
        <v>241</v>
      </c>
      <c r="R536" t="s">
        <v>445</v>
      </c>
      <c r="S536">
        <v>124</v>
      </c>
      <c r="T536" t="s">
        <v>510</v>
      </c>
      <c r="U536">
        <v>1</v>
      </c>
      <c r="V536" t="s">
        <v>313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7526.78</v>
      </c>
      <c r="AH536" s="4">
        <v>24872.04</v>
      </c>
      <c r="AI536" s="7">
        <f t="shared" si="16"/>
        <v>32398.82</v>
      </c>
      <c r="AK536" s="4">
        <f t="shared" si="17"/>
        <v>0</v>
      </c>
    </row>
    <row r="537" spans="1:37">
      <c r="A537">
        <v>962</v>
      </c>
      <c r="B537" t="s">
        <v>513</v>
      </c>
      <c r="C537">
        <v>126</v>
      </c>
      <c r="D537" t="s">
        <v>225</v>
      </c>
      <c r="E537">
        <v>230</v>
      </c>
      <c r="F537">
        <v>512160001</v>
      </c>
      <c r="G537" t="s">
        <v>170</v>
      </c>
      <c r="H537">
        <v>101</v>
      </c>
      <c r="I537" s="38">
        <v>1</v>
      </c>
      <c r="J537" t="s">
        <v>308</v>
      </c>
      <c r="K537">
        <v>2160</v>
      </c>
      <c r="L537" t="s">
        <v>322</v>
      </c>
      <c r="M537">
        <v>2000</v>
      </c>
      <c r="N537" t="s">
        <v>113</v>
      </c>
      <c r="O537">
        <v>11</v>
      </c>
      <c r="P537" t="s">
        <v>509</v>
      </c>
      <c r="Q537">
        <v>241</v>
      </c>
      <c r="R537" t="s">
        <v>445</v>
      </c>
      <c r="S537">
        <v>124</v>
      </c>
      <c r="T537" t="s">
        <v>510</v>
      </c>
      <c r="U537">
        <v>1</v>
      </c>
      <c r="V537" t="s">
        <v>313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929.86</v>
      </c>
      <c r="AI537" s="7">
        <f t="shared" si="16"/>
        <v>929.86</v>
      </c>
      <c r="AK537" s="4">
        <f t="shared" si="17"/>
        <v>0</v>
      </c>
    </row>
    <row r="538" spans="1:37">
      <c r="A538">
        <v>962</v>
      </c>
      <c r="B538" t="s">
        <v>513</v>
      </c>
      <c r="C538">
        <v>126</v>
      </c>
      <c r="D538" t="s">
        <v>225</v>
      </c>
      <c r="E538">
        <v>233</v>
      </c>
      <c r="F538">
        <v>512210001</v>
      </c>
      <c r="G538" t="s">
        <v>127</v>
      </c>
      <c r="H538">
        <v>101</v>
      </c>
      <c r="I538" s="38">
        <v>1</v>
      </c>
      <c r="J538" t="s">
        <v>308</v>
      </c>
      <c r="K538">
        <v>2210</v>
      </c>
      <c r="L538" t="s">
        <v>323</v>
      </c>
      <c r="M538">
        <v>2000</v>
      </c>
      <c r="N538" t="s">
        <v>113</v>
      </c>
      <c r="O538">
        <v>11</v>
      </c>
      <c r="P538" t="s">
        <v>509</v>
      </c>
      <c r="Q538">
        <v>241</v>
      </c>
      <c r="R538" t="s">
        <v>445</v>
      </c>
      <c r="S538">
        <v>124</v>
      </c>
      <c r="T538" t="s">
        <v>510</v>
      </c>
      <c r="U538">
        <v>1</v>
      </c>
      <c r="V538" t="s">
        <v>313</v>
      </c>
      <c r="W538" s="4">
        <v>0</v>
      </c>
      <c r="X538" s="4">
        <v>0</v>
      </c>
      <c r="Y538" s="4">
        <v>0</v>
      </c>
      <c r="Z538" s="4">
        <v>0</v>
      </c>
      <c r="AA538" s="4">
        <v>271.8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7">
        <f t="shared" si="16"/>
        <v>271.8</v>
      </c>
      <c r="AK538" s="4">
        <f t="shared" si="17"/>
        <v>0</v>
      </c>
    </row>
    <row r="539" spans="1:37">
      <c r="A539">
        <v>962</v>
      </c>
      <c r="B539" t="s">
        <v>513</v>
      </c>
      <c r="C539">
        <v>126</v>
      </c>
      <c r="D539" t="s">
        <v>225</v>
      </c>
      <c r="E539">
        <v>236</v>
      </c>
      <c r="F539">
        <v>512210003</v>
      </c>
      <c r="G539" t="s">
        <v>128</v>
      </c>
      <c r="H539">
        <v>101</v>
      </c>
      <c r="I539" s="38">
        <v>1</v>
      </c>
      <c r="J539" t="s">
        <v>308</v>
      </c>
      <c r="K539">
        <v>2210</v>
      </c>
      <c r="L539" t="s">
        <v>323</v>
      </c>
      <c r="M539">
        <v>2000</v>
      </c>
      <c r="N539" t="s">
        <v>113</v>
      </c>
      <c r="O539">
        <v>11</v>
      </c>
      <c r="P539" t="s">
        <v>509</v>
      </c>
      <c r="Q539">
        <v>241</v>
      </c>
      <c r="R539" t="s">
        <v>445</v>
      </c>
      <c r="S539">
        <v>124</v>
      </c>
      <c r="T539" t="s">
        <v>510</v>
      </c>
      <c r="U539">
        <v>1</v>
      </c>
      <c r="V539" t="s">
        <v>313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1150</v>
      </c>
      <c r="AF539" s="4">
        <v>487.33</v>
      </c>
      <c r="AG539" s="4">
        <v>0</v>
      </c>
      <c r="AH539" s="4">
        <v>99.2</v>
      </c>
      <c r="AI539" s="7">
        <f t="shared" si="16"/>
        <v>1736.53</v>
      </c>
      <c r="AK539" s="4">
        <f t="shared" si="17"/>
        <v>0</v>
      </c>
    </row>
    <row r="540" spans="1:37">
      <c r="A540">
        <v>962</v>
      </c>
      <c r="B540" t="s">
        <v>513</v>
      </c>
      <c r="C540">
        <v>126</v>
      </c>
      <c r="D540" t="s">
        <v>225</v>
      </c>
      <c r="E540">
        <v>241</v>
      </c>
      <c r="F540">
        <v>512420001</v>
      </c>
      <c r="G540" t="s">
        <v>115</v>
      </c>
      <c r="H540">
        <v>101</v>
      </c>
      <c r="I540" s="38">
        <v>1</v>
      </c>
      <c r="J540" t="s">
        <v>308</v>
      </c>
      <c r="K540">
        <v>2420</v>
      </c>
      <c r="L540" t="s">
        <v>324</v>
      </c>
      <c r="M540">
        <v>2000</v>
      </c>
      <c r="N540" t="s">
        <v>113</v>
      </c>
      <c r="O540">
        <v>11</v>
      </c>
      <c r="P540" t="s">
        <v>509</v>
      </c>
      <c r="Q540">
        <v>241</v>
      </c>
      <c r="R540" t="s">
        <v>445</v>
      </c>
      <c r="S540">
        <v>124</v>
      </c>
      <c r="T540" t="s">
        <v>510</v>
      </c>
      <c r="U540">
        <v>1</v>
      </c>
      <c r="V540" t="s">
        <v>313</v>
      </c>
      <c r="W540" s="4">
        <v>0</v>
      </c>
      <c r="X540" s="4">
        <v>697.74</v>
      </c>
      <c r="Y540" s="4">
        <v>0</v>
      </c>
      <c r="Z540" s="4">
        <v>2153.4899999999998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7">
        <f t="shared" si="16"/>
        <v>2851.2299999999996</v>
      </c>
      <c r="AK540" s="4">
        <f t="shared" si="17"/>
        <v>0</v>
      </c>
    </row>
    <row r="541" spans="1:37">
      <c r="A541">
        <v>962</v>
      </c>
      <c r="B541" t="s">
        <v>513</v>
      </c>
      <c r="C541">
        <v>126</v>
      </c>
      <c r="D541" t="s">
        <v>225</v>
      </c>
      <c r="E541">
        <v>245</v>
      </c>
      <c r="F541">
        <v>512460001</v>
      </c>
      <c r="G541" t="s">
        <v>85</v>
      </c>
      <c r="H541">
        <v>101</v>
      </c>
      <c r="I541" s="38">
        <v>1</v>
      </c>
      <c r="J541" t="s">
        <v>308</v>
      </c>
      <c r="K541">
        <v>2460</v>
      </c>
      <c r="L541" t="s">
        <v>355</v>
      </c>
      <c r="M541">
        <v>2000</v>
      </c>
      <c r="N541" t="s">
        <v>113</v>
      </c>
      <c r="O541">
        <v>11</v>
      </c>
      <c r="P541" t="s">
        <v>509</v>
      </c>
      <c r="Q541">
        <v>241</v>
      </c>
      <c r="R541" t="s">
        <v>445</v>
      </c>
      <c r="S541">
        <v>124</v>
      </c>
      <c r="T541" t="s">
        <v>510</v>
      </c>
      <c r="U541">
        <v>1</v>
      </c>
      <c r="V541" t="s">
        <v>313</v>
      </c>
      <c r="W541" s="4">
        <v>0</v>
      </c>
      <c r="X541" s="4">
        <v>0</v>
      </c>
      <c r="Y541" s="4">
        <v>0</v>
      </c>
      <c r="Z541" s="4">
        <v>0</v>
      </c>
      <c r="AA541" s="4">
        <v>782.65</v>
      </c>
      <c r="AB541" s="4">
        <v>0</v>
      </c>
      <c r="AC541" s="4">
        <v>10679.98</v>
      </c>
      <c r="AD541" s="4">
        <v>0</v>
      </c>
      <c r="AE541" s="4">
        <v>0</v>
      </c>
      <c r="AF541" s="4">
        <v>0</v>
      </c>
      <c r="AG541" s="4">
        <v>0</v>
      </c>
      <c r="AH541" s="4">
        <v>249.05</v>
      </c>
      <c r="AI541" s="7">
        <f t="shared" si="16"/>
        <v>11711.679999999998</v>
      </c>
      <c r="AK541" s="4">
        <f t="shared" si="17"/>
        <v>0</v>
      </c>
    </row>
    <row r="542" spans="1:37">
      <c r="A542">
        <v>962</v>
      </c>
      <c r="B542" t="s">
        <v>513</v>
      </c>
      <c r="C542">
        <v>126</v>
      </c>
      <c r="D542" t="s">
        <v>225</v>
      </c>
      <c r="E542">
        <v>250</v>
      </c>
      <c r="F542">
        <v>512490002</v>
      </c>
      <c r="G542" t="s">
        <v>181</v>
      </c>
      <c r="H542">
        <v>101</v>
      </c>
      <c r="I542" s="38">
        <v>1</v>
      </c>
      <c r="J542" t="s">
        <v>308</v>
      </c>
      <c r="K542">
        <v>2490</v>
      </c>
      <c r="L542" t="s">
        <v>325</v>
      </c>
      <c r="M542">
        <v>2000</v>
      </c>
      <c r="N542" t="s">
        <v>113</v>
      </c>
      <c r="O542">
        <v>11</v>
      </c>
      <c r="P542" t="s">
        <v>509</v>
      </c>
      <c r="Q542">
        <v>241</v>
      </c>
      <c r="R542" t="s">
        <v>445</v>
      </c>
      <c r="S542">
        <v>124</v>
      </c>
      <c r="T542" t="s">
        <v>510</v>
      </c>
      <c r="U542">
        <v>1</v>
      </c>
      <c r="V542" t="s">
        <v>313</v>
      </c>
      <c r="W542" s="4">
        <v>0</v>
      </c>
      <c r="X542" s="4">
        <v>200.17</v>
      </c>
      <c r="Y542" s="4">
        <v>876.06</v>
      </c>
      <c r="Z542" s="4">
        <v>0</v>
      </c>
      <c r="AA542" s="4">
        <v>397.8</v>
      </c>
      <c r="AB542" s="4">
        <v>33908.86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4947.6000000000004</v>
      </c>
      <c r="AI542" s="7">
        <f t="shared" si="16"/>
        <v>40330.49</v>
      </c>
      <c r="AK542" s="4">
        <f t="shared" si="17"/>
        <v>0</v>
      </c>
    </row>
    <row r="543" spans="1:37">
      <c r="A543">
        <v>962</v>
      </c>
      <c r="B543" t="s">
        <v>513</v>
      </c>
      <c r="C543">
        <v>126</v>
      </c>
      <c r="D543" t="s">
        <v>225</v>
      </c>
      <c r="E543">
        <v>260</v>
      </c>
      <c r="F543">
        <v>512610001</v>
      </c>
      <c r="G543" t="s">
        <v>116</v>
      </c>
      <c r="H543">
        <v>101</v>
      </c>
      <c r="I543" s="38">
        <v>1</v>
      </c>
      <c r="J543" t="s">
        <v>308</v>
      </c>
      <c r="K543">
        <v>2610</v>
      </c>
      <c r="L543" t="s">
        <v>326</v>
      </c>
      <c r="M543">
        <v>2000</v>
      </c>
      <c r="N543" t="s">
        <v>113</v>
      </c>
      <c r="O543">
        <v>11</v>
      </c>
      <c r="P543" t="s">
        <v>509</v>
      </c>
      <c r="Q543">
        <v>241</v>
      </c>
      <c r="R543" t="s">
        <v>445</v>
      </c>
      <c r="S543">
        <v>124</v>
      </c>
      <c r="T543" t="s">
        <v>510</v>
      </c>
      <c r="U543">
        <v>1</v>
      </c>
      <c r="V543" t="s">
        <v>313</v>
      </c>
      <c r="W543" s="4">
        <v>10066.56</v>
      </c>
      <c r="X543" s="4">
        <v>19381.3</v>
      </c>
      <c r="Y543" s="4">
        <v>8043.7</v>
      </c>
      <c r="Z543" s="4">
        <v>21413.200000000001</v>
      </c>
      <c r="AA543" s="4">
        <v>16244.04</v>
      </c>
      <c r="AB543" s="4">
        <v>21495.95</v>
      </c>
      <c r="AC543" s="4">
        <v>13268.55</v>
      </c>
      <c r="AD543" s="4">
        <v>12015.56</v>
      </c>
      <c r="AE543" s="4">
        <v>11238.85</v>
      </c>
      <c r="AF543" s="4">
        <v>10448.700000000001</v>
      </c>
      <c r="AG543" s="4">
        <v>2497.92</v>
      </c>
      <c r="AH543" s="4">
        <v>5747.5</v>
      </c>
      <c r="AI543" s="7">
        <f t="shared" si="16"/>
        <v>151861.83000000002</v>
      </c>
      <c r="AK543" s="4">
        <f t="shared" si="17"/>
        <v>0</v>
      </c>
    </row>
    <row r="544" spans="1:37">
      <c r="A544">
        <v>962</v>
      </c>
      <c r="B544" t="s">
        <v>513</v>
      </c>
      <c r="C544">
        <v>126</v>
      </c>
      <c r="D544" t="s">
        <v>225</v>
      </c>
      <c r="E544">
        <v>263</v>
      </c>
      <c r="F544">
        <v>512610002</v>
      </c>
      <c r="G544" t="s">
        <v>156</v>
      </c>
      <c r="H544">
        <v>101</v>
      </c>
      <c r="I544" s="38">
        <v>1</v>
      </c>
      <c r="J544" t="s">
        <v>308</v>
      </c>
      <c r="K544">
        <v>2610</v>
      </c>
      <c r="L544" t="s">
        <v>326</v>
      </c>
      <c r="M544">
        <v>2000</v>
      </c>
      <c r="N544" t="s">
        <v>113</v>
      </c>
      <c r="O544">
        <v>11</v>
      </c>
      <c r="P544" t="s">
        <v>509</v>
      </c>
      <c r="Q544">
        <v>241</v>
      </c>
      <c r="R544" t="s">
        <v>445</v>
      </c>
      <c r="S544">
        <v>124</v>
      </c>
      <c r="T544" t="s">
        <v>510</v>
      </c>
      <c r="U544">
        <v>1</v>
      </c>
      <c r="V544" t="s">
        <v>313</v>
      </c>
      <c r="W544" s="4">
        <v>0</v>
      </c>
      <c r="X544" s="4">
        <v>0</v>
      </c>
      <c r="Y544" s="4">
        <v>563.4</v>
      </c>
      <c r="Z544" s="4">
        <v>1688.8</v>
      </c>
      <c r="AA544" s="4">
        <v>472.75</v>
      </c>
      <c r="AB544" s="4">
        <v>1926.25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7">
        <f t="shared" si="16"/>
        <v>4651.2</v>
      </c>
      <c r="AK544" s="4">
        <f t="shared" si="17"/>
        <v>0</v>
      </c>
    </row>
    <row r="545" spans="1:37">
      <c r="A545">
        <v>962</v>
      </c>
      <c r="B545" t="s">
        <v>513</v>
      </c>
      <c r="C545">
        <v>126</v>
      </c>
      <c r="D545" t="s">
        <v>225</v>
      </c>
      <c r="E545">
        <v>274</v>
      </c>
      <c r="F545">
        <v>512710001</v>
      </c>
      <c r="G545" t="s">
        <v>171</v>
      </c>
      <c r="H545">
        <v>101</v>
      </c>
      <c r="I545" s="38">
        <v>1</v>
      </c>
      <c r="J545" t="s">
        <v>308</v>
      </c>
      <c r="K545">
        <v>2710</v>
      </c>
      <c r="L545" t="s">
        <v>383</v>
      </c>
      <c r="M545">
        <v>2000</v>
      </c>
      <c r="N545" t="s">
        <v>113</v>
      </c>
      <c r="O545">
        <v>11</v>
      </c>
      <c r="P545" t="s">
        <v>509</v>
      </c>
      <c r="Q545">
        <v>241</v>
      </c>
      <c r="R545" t="s">
        <v>445</v>
      </c>
      <c r="S545">
        <v>124</v>
      </c>
      <c r="T545" t="s">
        <v>510</v>
      </c>
      <c r="U545">
        <v>1</v>
      </c>
      <c r="V545" t="s">
        <v>313</v>
      </c>
      <c r="W545" s="4">
        <v>0</v>
      </c>
      <c r="X545" s="4">
        <v>0</v>
      </c>
      <c r="Y545" s="4">
        <v>1007752.32</v>
      </c>
      <c r="Z545" s="4">
        <v>0</v>
      </c>
      <c r="AA545" s="4">
        <v>0</v>
      </c>
      <c r="AB545" s="4">
        <v>0</v>
      </c>
      <c r="AC545" s="4">
        <v>319990.28999999998</v>
      </c>
      <c r="AD545" s="4">
        <v>10266</v>
      </c>
      <c r="AE545" s="4">
        <v>45936</v>
      </c>
      <c r="AF545" s="4">
        <v>0</v>
      </c>
      <c r="AG545" s="4">
        <v>0</v>
      </c>
      <c r="AH545" s="4">
        <v>0</v>
      </c>
      <c r="AI545" s="7">
        <f t="shared" si="16"/>
        <v>1383944.6099999999</v>
      </c>
      <c r="AK545" s="4">
        <f t="shared" si="17"/>
        <v>0</v>
      </c>
    </row>
    <row r="546" spans="1:37">
      <c r="A546">
        <v>962</v>
      </c>
      <c r="B546" t="s">
        <v>513</v>
      </c>
      <c r="C546">
        <v>126</v>
      </c>
      <c r="D546" t="s">
        <v>225</v>
      </c>
      <c r="E546">
        <v>281</v>
      </c>
      <c r="F546">
        <v>512730001</v>
      </c>
      <c r="G546" t="s">
        <v>226</v>
      </c>
      <c r="H546">
        <v>101</v>
      </c>
      <c r="I546" s="38">
        <v>1</v>
      </c>
      <c r="J546" t="s">
        <v>308</v>
      </c>
      <c r="K546">
        <v>2730</v>
      </c>
      <c r="L546" t="s">
        <v>514</v>
      </c>
      <c r="M546">
        <v>2000</v>
      </c>
      <c r="N546" t="s">
        <v>113</v>
      </c>
      <c r="O546">
        <v>11</v>
      </c>
      <c r="P546" t="s">
        <v>509</v>
      </c>
      <c r="Q546">
        <v>241</v>
      </c>
      <c r="R546" t="s">
        <v>445</v>
      </c>
      <c r="S546">
        <v>124</v>
      </c>
      <c r="T546" t="s">
        <v>510</v>
      </c>
      <c r="U546">
        <v>1</v>
      </c>
      <c r="V546" t="s">
        <v>313</v>
      </c>
      <c r="W546" s="4">
        <v>0</v>
      </c>
      <c r="X546" s="4">
        <v>4888.24</v>
      </c>
      <c r="Y546" s="4">
        <v>5887.46</v>
      </c>
      <c r="Z546" s="4">
        <v>27741.11</v>
      </c>
      <c r="AA546" s="4">
        <v>13430.52</v>
      </c>
      <c r="AB546" s="4">
        <v>1311.21</v>
      </c>
      <c r="AC546" s="4">
        <v>19428.84</v>
      </c>
      <c r="AD546" s="4">
        <v>14844.01</v>
      </c>
      <c r="AE546" s="4">
        <v>19947.36</v>
      </c>
      <c r="AF546" s="4">
        <v>12860</v>
      </c>
      <c r="AG546" s="4">
        <v>6000</v>
      </c>
      <c r="AH546" s="4">
        <v>15954.99</v>
      </c>
      <c r="AI546" s="7">
        <f t="shared" si="16"/>
        <v>142293.74</v>
      </c>
      <c r="AK546" s="4">
        <f t="shared" si="17"/>
        <v>0</v>
      </c>
    </row>
    <row r="547" spans="1:37">
      <c r="A547">
        <v>962</v>
      </c>
      <c r="B547" t="s">
        <v>513</v>
      </c>
      <c r="C547">
        <v>126</v>
      </c>
      <c r="D547" t="s">
        <v>225</v>
      </c>
      <c r="E547">
        <v>286</v>
      </c>
      <c r="F547">
        <v>512910001</v>
      </c>
      <c r="G547" t="s">
        <v>185</v>
      </c>
      <c r="H547">
        <v>101</v>
      </c>
      <c r="I547" s="38">
        <v>1</v>
      </c>
      <c r="J547" t="s">
        <v>308</v>
      </c>
      <c r="K547">
        <v>2910</v>
      </c>
      <c r="L547" t="s">
        <v>358</v>
      </c>
      <c r="M547">
        <v>2000</v>
      </c>
      <c r="N547" t="s">
        <v>113</v>
      </c>
      <c r="O547">
        <v>11</v>
      </c>
      <c r="P547" t="s">
        <v>509</v>
      </c>
      <c r="Q547">
        <v>241</v>
      </c>
      <c r="R547" t="s">
        <v>445</v>
      </c>
      <c r="S547">
        <v>124</v>
      </c>
      <c r="T547" t="s">
        <v>510</v>
      </c>
      <c r="U547">
        <v>1</v>
      </c>
      <c r="V547" t="s">
        <v>313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2121</v>
      </c>
      <c r="AI547" s="7">
        <f t="shared" si="16"/>
        <v>2121</v>
      </c>
      <c r="AK547" s="4">
        <f t="shared" si="17"/>
        <v>0</v>
      </c>
    </row>
    <row r="548" spans="1:37">
      <c r="A548">
        <v>962</v>
      </c>
      <c r="B548" t="s">
        <v>513</v>
      </c>
      <c r="C548">
        <v>126</v>
      </c>
      <c r="D548" t="s">
        <v>225</v>
      </c>
      <c r="E548">
        <v>298</v>
      </c>
      <c r="F548">
        <v>512960001</v>
      </c>
      <c r="G548" t="s">
        <v>153</v>
      </c>
      <c r="H548">
        <v>101</v>
      </c>
      <c r="I548" s="38">
        <v>1</v>
      </c>
      <c r="J548" t="s">
        <v>308</v>
      </c>
      <c r="K548">
        <v>2960</v>
      </c>
      <c r="L548" t="s">
        <v>329</v>
      </c>
      <c r="M548">
        <v>2000</v>
      </c>
      <c r="N548" t="s">
        <v>113</v>
      </c>
      <c r="O548">
        <v>11</v>
      </c>
      <c r="P548" t="s">
        <v>509</v>
      </c>
      <c r="Q548">
        <v>241</v>
      </c>
      <c r="R548" t="s">
        <v>445</v>
      </c>
      <c r="S548">
        <v>124</v>
      </c>
      <c r="T548" t="s">
        <v>510</v>
      </c>
      <c r="U548">
        <v>1</v>
      </c>
      <c r="V548" t="s">
        <v>313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1063</v>
      </c>
      <c r="AI548" s="7">
        <f t="shared" si="16"/>
        <v>1063</v>
      </c>
      <c r="AK548" s="4">
        <f t="shared" si="17"/>
        <v>0</v>
      </c>
    </row>
    <row r="549" spans="1:37">
      <c r="A549">
        <v>962</v>
      </c>
      <c r="B549" t="s">
        <v>513</v>
      </c>
      <c r="C549">
        <v>126</v>
      </c>
      <c r="D549" t="s">
        <v>225</v>
      </c>
      <c r="E549">
        <v>302</v>
      </c>
      <c r="F549">
        <v>512960003</v>
      </c>
      <c r="G549" t="s">
        <v>197</v>
      </c>
      <c r="H549">
        <v>101</v>
      </c>
      <c r="I549" s="38">
        <v>1</v>
      </c>
      <c r="J549" t="s">
        <v>308</v>
      </c>
      <c r="K549">
        <v>2960</v>
      </c>
      <c r="L549" t="s">
        <v>329</v>
      </c>
      <c r="M549">
        <v>2000</v>
      </c>
      <c r="N549" t="s">
        <v>113</v>
      </c>
      <c r="O549">
        <v>11</v>
      </c>
      <c r="P549" t="s">
        <v>509</v>
      </c>
      <c r="Q549">
        <v>241</v>
      </c>
      <c r="R549" t="s">
        <v>445</v>
      </c>
      <c r="S549">
        <v>124</v>
      </c>
      <c r="T549" t="s">
        <v>510</v>
      </c>
      <c r="U549">
        <v>1</v>
      </c>
      <c r="V549" t="s">
        <v>313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2145</v>
      </c>
      <c r="AI549" s="7">
        <f t="shared" si="16"/>
        <v>2145</v>
      </c>
      <c r="AK549" s="4">
        <f t="shared" si="17"/>
        <v>0</v>
      </c>
    </row>
    <row r="550" spans="1:37">
      <c r="A550">
        <v>962</v>
      </c>
      <c r="B550" t="s">
        <v>513</v>
      </c>
      <c r="C550">
        <v>126</v>
      </c>
      <c r="D550" t="s">
        <v>225</v>
      </c>
      <c r="E550">
        <v>306</v>
      </c>
      <c r="F550">
        <v>512990001</v>
      </c>
      <c r="G550" t="s">
        <v>117</v>
      </c>
      <c r="H550">
        <v>101</v>
      </c>
      <c r="I550" s="38">
        <v>1</v>
      </c>
      <c r="J550" t="s">
        <v>308</v>
      </c>
      <c r="K550">
        <v>2990</v>
      </c>
      <c r="L550" t="s">
        <v>330</v>
      </c>
      <c r="M550">
        <v>2000</v>
      </c>
      <c r="N550" t="s">
        <v>113</v>
      </c>
      <c r="O550">
        <v>11</v>
      </c>
      <c r="P550" t="s">
        <v>509</v>
      </c>
      <c r="Q550">
        <v>241</v>
      </c>
      <c r="R550" t="s">
        <v>445</v>
      </c>
      <c r="S550">
        <v>124</v>
      </c>
      <c r="T550" t="s">
        <v>510</v>
      </c>
      <c r="U550">
        <v>1</v>
      </c>
      <c r="V550" t="s">
        <v>313</v>
      </c>
      <c r="W550" s="4">
        <v>0</v>
      </c>
      <c r="X550" s="4">
        <v>1968.39</v>
      </c>
      <c r="Y550" s="4">
        <v>2338.19</v>
      </c>
      <c r="Z550" s="4">
        <v>0</v>
      </c>
      <c r="AA550" s="4">
        <v>1807.1</v>
      </c>
      <c r="AB550" s="4">
        <v>1028.52</v>
      </c>
      <c r="AC550" s="4">
        <v>24430.68</v>
      </c>
      <c r="AD550" s="4">
        <v>52</v>
      </c>
      <c r="AE550" s="4">
        <v>0</v>
      </c>
      <c r="AF550" s="4">
        <v>0</v>
      </c>
      <c r="AG550" s="4">
        <v>2710.68</v>
      </c>
      <c r="AH550" s="4">
        <v>21225.13</v>
      </c>
      <c r="AI550" s="7">
        <f t="shared" si="16"/>
        <v>55560.69</v>
      </c>
      <c r="AK550" s="4">
        <f t="shared" si="17"/>
        <v>0</v>
      </c>
    </row>
    <row r="551" spans="1:37">
      <c r="A551">
        <v>962</v>
      </c>
      <c r="B551" t="s">
        <v>513</v>
      </c>
      <c r="C551">
        <v>126</v>
      </c>
      <c r="D551" t="s">
        <v>225</v>
      </c>
      <c r="E551">
        <v>317</v>
      </c>
      <c r="F551">
        <v>513130001</v>
      </c>
      <c r="G551" t="s">
        <v>131</v>
      </c>
      <c r="H551">
        <v>101</v>
      </c>
      <c r="I551" s="38">
        <v>1</v>
      </c>
      <c r="J551" t="s">
        <v>308</v>
      </c>
      <c r="K551">
        <v>3130</v>
      </c>
      <c r="L551" t="s">
        <v>360</v>
      </c>
      <c r="M551">
        <v>3000</v>
      </c>
      <c r="N551" t="s">
        <v>118</v>
      </c>
      <c r="O551">
        <v>11</v>
      </c>
      <c r="P551" t="s">
        <v>509</v>
      </c>
      <c r="Q551">
        <v>241</v>
      </c>
      <c r="R551" t="s">
        <v>445</v>
      </c>
      <c r="S551">
        <v>124</v>
      </c>
      <c r="T551" t="s">
        <v>510</v>
      </c>
      <c r="U551">
        <v>1</v>
      </c>
      <c r="V551" t="s">
        <v>313</v>
      </c>
      <c r="W551" s="4">
        <v>0</v>
      </c>
      <c r="X551" s="4">
        <v>0</v>
      </c>
      <c r="Y551" s="4">
        <v>0</v>
      </c>
      <c r="Z551" s="4">
        <v>0</v>
      </c>
      <c r="AA551" s="4">
        <v>230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405</v>
      </c>
      <c r="AI551" s="7">
        <f t="shared" si="16"/>
        <v>635</v>
      </c>
      <c r="AK551" s="4">
        <f t="shared" si="17"/>
        <v>0</v>
      </c>
    </row>
    <row r="552" spans="1:37">
      <c r="A552">
        <v>962</v>
      </c>
      <c r="B552" t="s">
        <v>513</v>
      </c>
      <c r="C552">
        <v>126</v>
      </c>
      <c r="D552" t="s">
        <v>225</v>
      </c>
      <c r="E552">
        <v>324</v>
      </c>
      <c r="F552">
        <v>513220001</v>
      </c>
      <c r="G552" t="s">
        <v>227</v>
      </c>
      <c r="H552">
        <v>101</v>
      </c>
      <c r="I552" s="38">
        <v>1</v>
      </c>
      <c r="J552" t="s">
        <v>308</v>
      </c>
      <c r="K552">
        <v>3220</v>
      </c>
      <c r="L552" t="s">
        <v>362</v>
      </c>
      <c r="M552">
        <v>3000</v>
      </c>
      <c r="N552" t="s">
        <v>118</v>
      </c>
      <c r="O552">
        <v>11</v>
      </c>
      <c r="P552" t="s">
        <v>509</v>
      </c>
      <c r="Q552">
        <v>241</v>
      </c>
      <c r="R552" t="s">
        <v>445</v>
      </c>
      <c r="S552">
        <v>124</v>
      </c>
      <c r="T552" t="s">
        <v>510</v>
      </c>
      <c r="U552">
        <v>1</v>
      </c>
      <c r="V552" t="s">
        <v>313</v>
      </c>
      <c r="W552" s="4">
        <v>3474.54</v>
      </c>
      <c r="X552" s="4">
        <v>7178.88</v>
      </c>
      <c r="Y552" s="4">
        <v>3704.34</v>
      </c>
      <c r="Z552" s="4">
        <v>3704.34</v>
      </c>
      <c r="AA552" s="4">
        <v>3704.34</v>
      </c>
      <c r="AB552" s="4">
        <v>3704.34</v>
      </c>
      <c r="AC552" s="4">
        <v>3704.34</v>
      </c>
      <c r="AD552" s="4">
        <v>3704.34</v>
      </c>
      <c r="AE552" s="4">
        <v>3704.34</v>
      </c>
      <c r="AF552" s="4">
        <v>3704.34</v>
      </c>
      <c r="AG552" s="4">
        <v>0</v>
      </c>
      <c r="AH552" s="4">
        <v>7408.68</v>
      </c>
      <c r="AI552" s="7">
        <f t="shared" si="16"/>
        <v>47696.82</v>
      </c>
      <c r="AK552" s="4">
        <f t="shared" si="17"/>
        <v>0</v>
      </c>
    </row>
    <row r="553" spans="1:37">
      <c r="A553">
        <v>962</v>
      </c>
      <c r="B553" t="s">
        <v>513</v>
      </c>
      <c r="C553">
        <v>126</v>
      </c>
      <c r="D553" t="s">
        <v>225</v>
      </c>
      <c r="E553">
        <v>330</v>
      </c>
      <c r="F553">
        <v>513260002</v>
      </c>
      <c r="G553" t="s">
        <v>203</v>
      </c>
      <c r="H553">
        <v>101</v>
      </c>
      <c r="I553" s="38">
        <v>1</v>
      </c>
      <c r="J553" t="s">
        <v>308</v>
      </c>
      <c r="K553">
        <v>3260</v>
      </c>
      <c r="L553" t="s">
        <v>387</v>
      </c>
      <c r="M553">
        <v>3000</v>
      </c>
      <c r="N553" t="s">
        <v>118</v>
      </c>
      <c r="O553">
        <v>11</v>
      </c>
      <c r="P553" t="s">
        <v>509</v>
      </c>
      <c r="Q553">
        <v>241</v>
      </c>
      <c r="R553" t="s">
        <v>445</v>
      </c>
      <c r="S553">
        <v>124</v>
      </c>
      <c r="T553" t="s">
        <v>510</v>
      </c>
      <c r="U553">
        <v>1</v>
      </c>
      <c r="V553" t="s">
        <v>313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4640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7">
        <f t="shared" si="16"/>
        <v>4640</v>
      </c>
      <c r="AK553" s="4">
        <f t="shared" si="17"/>
        <v>0</v>
      </c>
    </row>
    <row r="554" spans="1:37">
      <c r="A554">
        <v>962</v>
      </c>
      <c r="B554" t="s">
        <v>513</v>
      </c>
      <c r="C554">
        <v>126</v>
      </c>
      <c r="D554" t="s">
        <v>225</v>
      </c>
      <c r="E554">
        <v>357</v>
      </c>
      <c r="F554">
        <v>513510004</v>
      </c>
      <c r="G554" t="s">
        <v>228</v>
      </c>
      <c r="H554">
        <v>101</v>
      </c>
      <c r="I554" s="38">
        <v>1</v>
      </c>
      <c r="J554" t="s">
        <v>308</v>
      </c>
      <c r="K554">
        <v>3510</v>
      </c>
      <c r="L554" t="s">
        <v>334</v>
      </c>
      <c r="M554">
        <v>3000</v>
      </c>
      <c r="N554" t="s">
        <v>118</v>
      </c>
      <c r="O554">
        <v>11</v>
      </c>
      <c r="P554" t="s">
        <v>509</v>
      </c>
      <c r="Q554">
        <v>241</v>
      </c>
      <c r="R554" t="s">
        <v>445</v>
      </c>
      <c r="S554">
        <v>124</v>
      </c>
      <c r="T554" t="s">
        <v>510</v>
      </c>
      <c r="U554">
        <v>1</v>
      </c>
      <c r="V554" t="s">
        <v>313</v>
      </c>
      <c r="W554" s="4">
        <v>0</v>
      </c>
      <c r="X554" s="4">
        <v>0</v>
      </c>
      <c r="Y554" s="4">
        <v>0</v>
      </c>
      <c r="Z554" s="4">
        <v>0</v>
      </c>
      <c r="AA554" s="4">
        <v>961.34</v>
      </c>
      <c r="AB554" s="4">
        <v>30011.32</v>
      </c>
      <c r="AC554" s="4">
        <v>57502.84</v>
      </c>
      <c r="AD554" s="4">
        <v>6406.38</v>
      </c>
      <c r="AE554" s="4">
        <v>16160.67</v>
      </c>
      <c r="AF554" s="4">
        <v>0</v>
      </c>
      <c r="AG554" s="4">
        <v>0</v>
      </c>
      <c r="AH554" s="4">
        <v>0</v>
      </c>
      <c r="AI554" s="7">
        <f t="shared" si="16"/>
        <v>111042.55</v>
      </c>
      <c r="AK554" s="4">
        <f t="shared" si="17"/>
        <v>0</v>
      </c>
    </row>
    <row r="555" spans="1:37">
      <c r="A555">
        <v>962</v>
      </c>
      <c r="B555" t="s">
        <v>513</v>
      </c>
      <c r="C555">
        <v>126</v>
      </c>
      <c r="D555" t="s">
        <v>225</v>
      </c>
      <c r="E555">
        <v>365</v>
      </c>
      <c r="F555">
        <v>513520003</v>
      </c>
      <c r="G555" t="s">
        <v>205</v>
      </c>
      <c r="H555">
        <v>101</v>
      </c>
      <c r="I555" s="38">
        <v>1</v>
      </c>
      <c r="J555" t="s">
        <v>308</v>
      </c>
      <c r="K555">
        <v>3520</v>
      </c>
      <c r="L555" t="s">
        <v>363</v>
      </c>
      <c r="M555">
        <v>3000</v>
      </c>
      <c r="N555" t="s">
        <v>118</v>
      </c>
      <c r="O555">
        <v>11</v>
      </c>
      <c r="P555" t="s">
        <v>509</v>
      </c>
      <c r="Q555">
        <v>241</v>
      </c>
      <c r="R555" t="s">
        <v>445</v>
      </c>
      <c r="S555">
        <v>124</v>
      </c>
      <c r="T555" t="s">
        <v>510</v>
      </c>
      <c r="U555">
        <v>1</v>
      </c>
      <c r="V555" t="s">
        <v>313</v>
      </c>
      <c r="W555" s="4">
        <v>0</v>
      </c>
      <c r="X555" s="4">
        <v>0</v>
      </c>
      <c r="Y555" s="4">
        <v>928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7">
        <f t="shared" si="16"/>
        <v>928</v>
      </c>
      <c r="AK555" s="4">
        <f t="shared" si="17"/>
        <v>0</v>
      </c>
    </row>
    <row r="556" spans="1:37">
      <c r="A556">
        <v>962</v>
      </c>
      <c r="B556" t="s">
        <v>513</v>
      </c>
      <c r="C556">
        <v>126</v>
      </c>
      <c r="D556" t="s">
        <v>225</v>
      </c>
      <c r="E556">
        <v>369</v>
      </c>
      <c r="F556">
        <v>513550001</v>
      </c>
      <c r="G556" t="s">
        <v>135</v>
      </c>
      <c r="H556">
        <v>101</v>
      </c>
      <c r="I556" s="38">
        <v>1</v>
      </c>
      <c r="J556" t="s">
        <v>308</v>
      </c>
      <c r="K556">
        <v>3550</v>
      </c>
      <c r="L556" t="s">
        <v>335</v>
      </c>
      <c r="M556">
        <v>3000</v>
      </c>
      <c r="N556" t="s">
        <v>118</v>
      </c>
      <c r="O556">
        <v>11</v>
      </c>
      <c r="P556" t="s">
        <v>509</v>
      </c>
      <c r="Q556">
        <v>241</v>
      </c>
      <c r="R556" t="s">
        <v>445</v>
      </c>
      <c r="S556">
        <v>124</v>
      </c>
      <c r="T556" t="s">
        <v>510</v>
      </c>
      <c r="U556">
        <v>1</v>
      </c>
      <c r="V556" t="s">
        <v>313</v>
      </c>
      <c r="W556" s="4">
        <v>0</v>
      </c>
      <c r="X556" s="4">
        <v>0</v>
      </c>
      <c r="Y556" s="4">
        <v>485</v>
      </c>
      <c r="Z556" s="4">
        <v>1462.88</v>
      </c>
      <c r="AA556" s="4">
        <v>0</v>
      </c>
      <c r="AB556" s="4">
        <v>1357</v>
      </c>
      <c r="AC556" s="4">
        <v>0</v>
      </c>
      <c r="AD556" s="4">
        <v>0</v>
      </c>
      <c r="AE556" s="4">
        <v>0</v>
      </c>
      <c r="AF556" s="4">
        <v>0</v>
      </c>
      <c r="AG556" s="4">
        <v>1825</v>
      </c>
      <c r="AH556" s="4">
        <v>0</v>
      </c>
      <c r="AI556" s="7">
        <f t="shared" si="16"/>
        <v>5129.88</v>
      </c>
      <c r="AK556" s="4">
        <f t="shared" si="17"/>
        <v>0</v>
      </c>
    </row>
    <row r="557" spans="1:37">
      <c r="A557">
        <v>962</v>
      </c>
      <c r="B557" t="s">
        <v>513</v>
      </c>
      <c r="C557">
        <v>126</v>
      </c>
      <c r="D557" t="s">
        <v>225</v>
      </c>
      <c r="E557">
        <v>393</v>
      </c>
      <c r="F557">
        <v>513810003</v>
      </c>
      <c r="G557" t="s">
        <v>136</v>
      </c>
      <c r="H557">
        <v>101</v>
      </c>
      <c r="I557" s="38">
        <v>1</v>
      </c>
      <c r="J557" t="s">
        <v>308</v>
      </c>
      <c r="K557">
        <v>3810</v>
      </c>
      <c r="L557" t="s">
        <v>338</v>
      </c>
      <c r="M557">
        <v>3000</v>
      </c>
      <c r="N557" t="s">
        <v>118</v>
      </c>
      <c r="O557">
        <v>11</v>
      </c>
      <c r="P557" t="s">
        <v>509</v>
      </c>
      <c r="Q557">
        <v>241</v>
      </c>
      <c r="R557" t="s">
        <v>445</v>
      </c>
      <c r="S557">
        <v>124</v>
      </c>
      <c r="T557" t="s">
        <v>510</v>
      </c>
      <c r="U557">
        <v>1</v>
      </c>
      <c r="V557" t="s">
        <v>313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599.53</v>
      </c>
      <c r="AE557" s="4">
        <v>0</v>
      </c>
      <c r="AF557" s="4">
        <v>0</v>
      </c>
      <c r="AG557" s="4">
        <v>340</v>
      </c>
      <c r="AH557" s="4">
        <v>0</v>
      </c>
      <c r="AI557" s="7">
        <f t="shared" si="16"/>
        <v>939.53</v>
      </c>
      <c r="AK557" s="4">
        <f t="shared" si="17"/>
        <v>0</v>
      </c>
    </row>
    <row r="558" spans="1:37">
      <c r="A558">
        <v>962</v>
      </c>
      <c r="B558" t="s">
        <v>513</v>
      </c>
      <c r="C558">
        <v>126</v>
      </c>
      <c r="D558" t="s">
        <v>225</v>
      </c>
      <c r="E558">
        <v>403</v>
      </c>
      <c r="F558">
        <v>513820010</v>
      </c>
      <c r="G558" t="s">
        <v>229</v>
      </c>
      <c r="H558">
        <v>101</v>
      </c>
      <c r="I558" s="38">
        <v>1</v>
      </c>
      <c r="J558" t="s">
        <v>308</v>
      </c>
      <c r="K558">
        <v>3820</v>
      </c>
      <c r="L558" t="s">
        <v>365</v>
      </c>
      <c r="M558">
        <v>3000</v>
      </c>
      <c r="N558" t="s">
        <v>118</v>
      </c>
      <c r="O558">
        <v>11</v>
      </c>
      <c r="P558" t="s">
        <v>509</v>
      </c>
      <c r="Q558">
        <v>241</v>
      </c>
      <c r="R558" t="s">
        <v>445</v>
      </c>
      <c r="S558">
        <v>124</v>
      </c>
      <c r="T558" t="s">
        <v>510</v>
      </c>
      <c r="U558">
        <v>1</v>
      </c>
      <c r="V558" t="s">
        <v>313</v>
      </c>
      <c r="W558" s="4">
        <v>340</v>
      </c>
      <c r="X558" s="4">
        <v>27212</v>
      </c>
      <c r="Y558" s="4">
        <v>11616.8</v>
      </c>
      <c r="Z558" s="4">
        <v>9277.68</v>
      </c>
      <c r="AA558" s="4">
        <v>22484.74</v>
      </c>
      <c r="AB558" s="4">
        <v>4232.68</v>
      </c>
      <c r="AC558" s="4">
        <v>0</v>
      </c>
      <c r="AD558" s="4">
        <v>5722.54</v>
      </c>
      <c r="AE558" s="4">
        <v>3751.06</v>
      </c>
      <c r="AF558" s="4">
        <v>1687.01</v>
      </c>
      <c r="AG558" s="4">
        <v>0</v>
      </c>
      <c r="AH558" s="4">
        <v>2709.46</v>
      </c>
      <c r="AI558" s="7">
        <f t="shared" si="16"/>
        <v>89033.969999999987</v>
      </c>
      <c r="AK558" s="4">
        <f t="shared" si="17"/>
        <v>0</v>
      </c>
    </row>
    <row r="559" spans="1:37">
      <c r="A559">
        <v>962</v>
      </c>
      <c r="B559" t="s">
        <v>513</v>
      </c>
      <c r="C559">
        <v>126</v>
      </c>
      <c r="D559" t="s">
        <v>225</v>
      </c>
      <c r="E559">
        <v>441</v>
      </c>
      <c r="F559">
        <v>524110004</v>
      </c>
      <c r="G559" t="s">
        <v>176</v>
      </c>
      <c r="H559">
        <v>101</v>
      </c>
      <c r="I559" s="38">
        <v>1</v>
      </c>
      <c r="J559" t="s">
        <v>308</v>
      </c>
      <c r="K559">
        <v>4410</v>
      </c>
      <c r="L559" t="s">
        <v>341</v>
      </c>
      <c r="M559">
        <v>4000</v>
      </c>
      <c r="N559" t="s">
        <v>137</v>
      </c>
      <c r="O559">
        <v>11</v>
      </c>
      <c r="P559" t="s">
        <v>509</v>
      </c>
      <c r="Q559">
        <v>241</v>
      </c>
      <c r="R559" t="s">
        <v>445</v>
      </c>
      <c r="S559">
        <v>124</v>
      </c>
      <c r="T559" t="s">
        <v>510</v>
      </c>
      <c r="U559">
        <v>1</v>
      </c>
      <c r="V559" t="s">
        <v>313</v>
      </c>
      <c r="W559" s="4">
        <v>8500</v>
      </c>
      <c r="X559" s="4">
        <v>7100</v>
      </c>
      <c r="Y559" s="4">
        <v>25000</v>
      </c>
      <c r="Z559" s="4">
        <v>1500</v>
      </c>
      <c r="AA559" s="4">
        <v>7000</v>
      </c>
      <c r="AB559" s="4">
        <v>0</v>
      </c>
      <c r="AC559" s="4">
        <v>0</v>
      </c>
      <c r="AD559" s="4">
        <v>10000</v>
      </c>
      <c r="AE559" s="4">
        <v>0</v>
      </c>
      <c r="AF559" s="4">
        <v>3000</v>
      </c>
      <c r="AG559" s="4">
        <v>0</v>
      </c>
      <c r="AH559" s="4">
        <v>0</v>
      </c>
      <c r="AI559" s="7">
        <f t="shared" si="16"/>
        <v>62100</v>
      </c>
      <c r="AK559" s="4">
        <f t="shared" si="17"/>
        <v>0</v>
      </c>
    </row>
    <row r="560" spans="1:37">
      <c r="A560">
        <v>962</v>
      </c>
      <c r="B560" t="s">
        <v>513</v>
      </c>
      <c r="C560">
        <v>126</v>
      </c>
      <c r="D560" t="s">
        <v>225</v>
      </c>
      <c r="E560">
        <v>447</v>
      </c>
      <c r="F560">
        <v>524110011</v>
      </c>
      <c r="G560" t="s">
        <v>230</v>
      </c>
      <c r="H560">
        <v>101</v>
      </c>
      <c r="I560" s="38">
        <v>1</v>
      </c>
      <c r="J560" t="s">
        <v>308</v>
      </c>
      <c r="K560">
        <v>4410</v>
      </c>
      <c r="L560" t="s">
        <v>341</v>
      </c>
      <c r="M560">
        <v>4000</v>
      </c>
      <c r="N560" t="s">
        <v>137</v>
      </c>
      <c r="O560">
        <v>11</v>
      </c>
      <c r="P560" t="s">
        <v>509</v>
      </c>
      <c r="Q560">
        <v>241</v>
      </c>
      <c r="R560" t="s">
        <v>445</v>
      </c>
      <c r="S560">
        <v>124</v>
      </c>
      <c r="T560" t="s">
        <v>510</v>
      </c>
      <c r="U560">
        <v>1</v>
      </c>
      <c r="V560" t="s">
        <v>313</v>
      </c>
      <c r="W560" s="4">
        <v>0</v>
      </c>
      <c r="X560" s="4">
        <v>0</v>
      </c>
      <c r="Y560" s="4">
        <v>0</v>
      </c>
      <c r="Z560" s="4">
        <v>11148.76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8352</v>
      </c>
      <c r="AI560" s="7">
        <f t="shared" si="16"/>
        <v>19500.760000000002</v>
      </c>
      <c r="AK560" s="4">
        <f t="shared" si="17"/>
        <v>0</v>
      </c>
    </row>
    <row r="561" spans="1:37">
      <c r="A561">
        <v>962</v>
      </c>
      <c r="B561" t="s">
        <v>513</v>
      </c>
      <c r="C561">
        <v>126</v>
      </c>
      <c r="D561" t="s">
        <v>225</v>
      </c>
      <c r="E561">
        <v>449</v>
      </c>
      <c r="F561">
        <v>524110015</v>
      </c>
      <c r="G561" t="s">
        <v>231</v>
      </c>
      <c r="H561">
        <v>101</v>
      </c>
      <c r="I561" s="38">
        <v>1</v>
      </c>
      <c r="J561" t="s">
        <v>308</v>
      </c>
      <c r="K561">
        <v>4410</v>
      </c>
      <c r="L561" t="s">
        <v>341</v>
      </c>
      <c r="M561">
        <v>4000</v>
      </c>
      <c r="N561" t="s">
        <v>137</v>
      </c>
      <c r="O561">
        <v>11</v>
      </c>
      <c r="P561" t="s">
        <v>509</v>
      </c>
      <c r="Q561">
        <v>241</v>
      </c>
      <c r="R561" t="s">
        <v>445</v>
      </c>
      <c r="S561">
        <v>124</v>
      </c>
      <c r="T561" t="s">
        <v>510</v>
      </c>
      <c r="U561">
        <v>1</v>
      </c>
      <c r="V561" t="s">
        <v>313</v>
      </c>
      <c r="W561" s="4">
        <v>4500</v>
      </c>
      <c r="X561" s="4">
        <v>0</v>
      </c>
      <c r="Y561" s="4">
        <v>12000</v>
      </c>
      <c r="Z561" s="4">
        <v>3000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7">
        <f t="shared" si="16"/>
        <v>19500</v>
      </c>
      <c r="AK561" s="4">
        <f t="shared" si="17"/>
        <v>0</v>
      </c>
    </row>
    <row r="562" spans="1:37">
      <c r="A562">
        <v>963</v>
      </c>
      <c r="B562" t="s">
        <v>515</v>
      </c>
      <c r="C562">
        <v>127</v>
      </c>
      <c r="D562" t="s">
        <v>516</v>
      </c>
      <c r="E562">
        <v>192</v>
      </c>
      <c r="F562">
        <v>511130001</v>
      </c>
      <c r="G562" t="s">
        <v>111</v>
      </c>
      <c r="H562">
        <v>101</v>
      </c>
      <c r="I562" s="38">
        <v>1</v>
      </c>
      <c r="J562" t="s">
        <v>308</v>
      </c>
      <c r="K562">
        <v>1130</v>
      </c>
      <c r="L562" t="s">
        <v>309</v>
      </c>
      <c r="M562">
        <v>1000</v>
      </c>
      <c r="N562" t="s">
        <v>106</v>
      </c>
      <c r="O562">
        <v>13</v>
      </c>
      <c r="P562" t="s">
        <v>353</v>
      </c>
      <c r="Q562">
        <v>231</v>
      </c>
      <c r="R562" t="s">
        <v>517</v>
      </c>
      <c r="S562">
        <v>124</v>
      </c>
      <c r="T562" t="s">
        <v>510</v>
      </c>
      <c r="U562">
        <v>1</v>
      </c>
      <c r="V562" t="s">
        <v>313</v>
      </c>
      <c r="W562" s="4">
        <v>65414.1</v>
      </c>
      <c r="X562" s="4">
        <v>65414.1</v>
      </c>
      <c r="Y562" s="4">
        <v>65414.1</v>
      </c>
      <c r="Z562" s="4">
        <v>65414.1</v>
      </c>
      <c r="AA562" s="4">
        <v>65414.1</v>
      </c>
      <c r="AB562" s="4">
        <v>65414.1</v>
      </c>
      <c r="AC562" s="4">
        <v>65414.1</v>
      </c>
      <c r="AD562" s="4">
        <v>57369.9</v>
      </c>
      <c r="AE562" s="4">
        <v>57369.9</v>
      </c>
      <c r="AF562" s="4">
        <v>57176.13</v>
      </c>
      <c r="AG562" s="4">
        <v>44322.75</v>
      </c>
      <c r="AH562" s="4">
        <v>45912.9</v>
      </c>
      <c r="AI562" s="7">
        <f t="shared" si="16"/>
        <v>720050.28</v>
      </c>
      <c r="AK562" s="4">
        <f t="shared" si="17"/>
        <v>0</v>
      </c>
    </row>
    <row r="563" spans="1:37">
      <c r="A563">
        <v>963</v>
      </c>
      <c r="B563" t="s">
        <v>515</v>
      </c>
      <c r="C563">
        <v>127</v>
      </c>
      <c r="D563" t="s">
        <v>516</v>
      </c>
      <c r="E563">
        <v>195</v>
      </c>
      <c r="F563">
        <v>511220001</v>
      </c>
      <c r="G563" t="s">
        <v>122</v>
      </c>
      <c r="H563">
        <v>101</v>
      </c>
      <c r="I563" s="38">
        <v>1</v>
      </c>
      <c r="J563" t="s">
        <v>308</v>
      </c>
      <c r="K563">
        <v>1220</v>
      </c>
      <c r="L563" t="s">
        <v>314</v>
      </c>
      <c r="M563">
        <v>1000</v>
      </c>
      <c r="N563" t="s">
        <v>106</v>
      </c>
      <c r="O563">
        <v>13</v>
      </c>
      <c r="P563" t="s">
        <v>353</v>
      </c>
      <c r="Q563">
        <v>231</v>
      </c>
      <c r="R563" t="s">
        <v>517</v>
      </c>
      <c r="S563">
        <v>124</v>
      </c>
      <c r="T563" t="s">
        <v>510</v>
      </c>
      <c r="U563">
        <v>1</v>
      </c>
      <c r="V563" t="s">
        <v>313</v>
      </c>
      <c r="W563" s="4">
        <v>0</v>
      </c>
      <c r="X563" s="4">
        <v>0</v>
      </c>
      <c r="Y563" s="4">
        <v>0</v>
      </c>
      <c r="Z563" s="4">
        <v>1333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1500</v>
      </c>
      <c r="AG563" s="4">
        <v>0</v>
      </c>
      <c r="AH563" s="4">
        <v>0</v>
      </c>
      <c r="AI563" s="7">
        <f t="shared" si="16"/>
        <v>2833</v>
      </c>
      <c r="AK563" s="4">
        <f t="shared" si="17"/>
        <v>0</v>
      </c>
    </row>
    <row r="564" spans="1:37">
      <c r="A564">
        <v>963</v>
      </c>
      <c r="B564" t="s">
        <v>515</v>
      </c>
      <c r="C564">
        <v>127</v>
      </c>
      <c r="D564" t="s">
        <v>516</v>
      </c>
      <c r="E564">
        <v>196</v>
      </c>
      <c r="F564">
        <v>511320001</v>
      </c>
      <c r="G564" t="s">
        <v>108</v>
      </c>
      <c r="H564">
        <v>101</v>
      </c>
      <c r="I564" s="38">
        <v>1</v>
      </c>
      <c r="J564" t="s">
        <v>308</v>
      </c>
      <c r="K564">
        <v>1320</v>
      </c>
      <c r="L564" t="s">
        <v>315</v>
      </c>
      <c r="M564">
        <v>1000</v>
      </c>
      <c r="N564" t="s">
        <v>106</v>
      </c>
      <c r="O564">
        <v>13</v>
      </c>
      <c r="P564" t="s">
        <v>353</v>
      </c>
      <c r="Q564">
        <v>231</v>
      </c>
      <c r="R564" t="s">
        <v>517</v>
      </c>
      <c r="S564">
        <v>124</v>
      </c>
      <c r="T564" t="s">
        <v>510</v>
      </c>
      <c r="U564">
        <v>1</v>
      </c>
      <c r="V564" t="s">
        <v>313</v>
      </c>
      <c r="W564" s="4">
        <v>0</v>
      </c>
      <c r="X564" s="4">
        <v>0</v>
      </c>
      <c r="Y564" s="4">
        <v>21029.62</v>
      </c>
      <c r="Z564" s="4">
        <v>0</v>
      </c>
      <c r="AA564" s="4">
        <v>0</v>
      </c>
      <c r="AB564" s="4">
        <v>0</v>
      </c>
      <c r="AC564" s="4">
        <v>387.54</v>
      </c>
      <c r="AD564" s="4">
        <v>0</v>
      </c>
      <c r="AE564" s="4">
        <v>0</v>
      </c>
      <c r="AF564" s="4">
        <v>17185.599999999999</v>
      </c>
      <c r="AG564" s="4">
        <v>0</v>
      </c>
      <c r="AH564" s="4">
        <v>1550.16</v>
      </c>
      <c r="AI564" s="7">
        <f t="shared" si="16"/>
        <v>40152.92</v>
      </c>
      <c r="AK564" s="4">
        <f t="shared" si="17"/>
        <v>0</v>
      </c>
    </row>
    <row r="565" spans="1:37">
      <c r="A565">
        <v>963</v>
      </c>
      <c r="B565" t="s">
        <v>515</v>
      </c>
      <c r="C565">
        <v>127</v>
      </c>
      <c r="D565" t="s">
        <v>516</v>
      </c>
      <c r="E565">
        <v>198</v>
      </c>
      <c r="F565">
        <v>511320003</v>
      </c>
      <c r="G565" t="s">
        <v>109</v>
      </c>
      <c r="H565">
        <v>101</v>
      </c>
      <c r="I565" s="38">
        <v>1</v>
      </c>
      <c r="J565" t="s">
        <v>308</v>
      </c>
      <c r="K565">
        <v>1320</v>
      </c>
      <c r="L565" t="s">
        <v>315</v>
      </c>
      <c r="M565">
        <v>1000</v>
      </c>
      <c r="N565" t="s">
        <v>106</v>
      </c>
      <c r="O565">
        <v>13</v>
      </c>
      <c r="P565" t="s">
        <v>353</v>
      </c>
      <c r="Q565">
        <v>231</v>
      </c>
      <c r="R565" t="s">
        <v>517</v>
      </c>
      <c r="S565">
        <v>124</v>
      </c>
      <c r="T565" t="s">
        <v>510</v>
      </c>
      <c r="U565">
        <v>1</v>
      </c>
      <c r="V565" t="s">
        <v>313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32614.5</v>
      </c>
      <c r="AG565" s="4">
        <v>0</v>
      </c>
      <c r="AH565" s="4">
        <v>26422.240000000002</v>
      </c>
      <c r="AI565" s="7">
        <f t="shared" si="16"/>
        <v>59036.740000000005</v>
      </c>
      <c r="AK565" s="4">
        <f t="shared" si="17"/>
        <v>0</v>
      </c>
    </row>
    <row r="566" spans="1:37">
      <c r="A566">
        <v>963</v>
      </c>
      <c r="B566" t="s">
        <v>515</v>
      </c>
      <c r="C566">
        <v>127</v>
      </c>
      <c r="D566" t="s">
        <v>516</v>
      </c>
      <c r="E566">
        <v>200</v>
      </c>
      <c r="F566">
        <v>511340001</v>
      </c>
      <c r="G566" t="s">
        <v>123</v>
      </c>
      <c r="H566">
        <v>101</v>
      </c>
      <c r="I566" s="38">
        <v>1</v>
      </c>
      <c r="J566" t="s">
        <v>308</v>
      </c>
      <c r="K566">
        <v>1340</v>
      </c>
      <c r="L566" t="s">
        <v>316</v>
      </c>
      <c r="M566">
        <v>1000</v>
      </c>
      <c r="N566" t="s">
        <v>106</v>
      </c>
      <c r="O566">
        <v>13</v>
      </c>
      <c r="P566" t="s">
        <v>353</v>
      </c>
      <c r="Q566">
        <v>231</v>
      </c>
      <c r="R566" t="s">
        <v>517</v>
      </c>
      <c r="S566">
        <v>124</v>
      </c>
      <c r="T566" t="s">
        <v>510</v>
      </c>
      <c r="U566">
        <v>1</v>
      </c>
      <c r="V566" t="s">
        <v>313</v>
      </c>
      <c r="W566" s="4">
        <v>3000</v>
      </c>
      <c r="X566" s="4">
        <v>3000</v>
      </c>
      <c r="Y566" s="4">
        <v>3000</v>
      </c>
      <c r="Z566" s="4">
        <v>3200</v>
      </c>
      <c r="AA566" s="4">
        <v>3400</v>
      </c>
      <c r="AB566" s="4">
        <v>3400</v>
      </c>
      <c r="AC566" s="4">
        <v>3400</v>
      </c>
      <c r="AD566" s="4">
        <v>3400</v>
      </c>
      <c r="AE566" s="4">
        <v>0</v>
      </c>
      <c r="AF566" s="4">
        <v>0</v>
      </c>
      <c r="AG566" s="4">
        <v>3400</v>
      </c>
      <c r="AH566" s="4">
        <v>4620.4799999999996</v>
      </c>
      <c r="AI566" s="7">
        <f t="shared" si="16"/>
        <v>33820.479999999996</v>
      </c>
      <c r="AK566" s="4">
        <f t="shared" si="17"/>
        <v>0</v>
      </c>
    </row>
    <row r="567" spans="1:37">
      <c r="A567">
        <v>963</v>
      </c>
      <c r="B567" t="s">
        <v>515</v>
      </c>
      <c r="C567">
        <v>127</v>
      </c>
      <c r="D567" t="s">
        <v>516</v>
      </c>
      <c r="E567">
        <v>204</v>
      </c>
      <c r="F567">
        <v>511520002</v>
      </c>
      <c r="G567" t="s">
        <v>154</v>
      </c>
      <c r="H567">
        <v>101</v>
      </c>
      <c r="I567" s="38">
        <v>1</v>
      </c>
      <c r="J567" t="s">
        <v>308</v>
      </c>
      <c r="K567">
        <v>1520</v>
      </c>
      <c r="L567" t="s">
        <v>317</v>
      </c>
      <c r="M567">
        <v>1000</v>
      </c>
      <c r="N567" t="s">
        <v>106</v>
      </c>
      <c r="O567">
        <v>13</v>
      </c>
      <c r="P567" t="s">
        <v>353</v>
      </c>
      <c r="Q567">
        <v>231</v>
      </c>
      <c r="R567" t="s">
        <v>517</v>
      </c>
      <c r="S567">
        <v>124</v>
      </c>
      <c r="T567" t="s">
        <v>510</v>
      </c>
      <c r="U567">
        <v>1</v>
      </c>
      <c r="V567" t="s">
        <v>313</v>
      </c>
      <c r="W567" s="4">
        <v>0</v>
      </c>
      <c r="X567" s="4">
        <v>0</v>
      </c>
      <c r="Y567" s="4">
        <v>0</v>
      </c>
      <c r="Z567" s="4">
        <v>0</v>
      </c>
      <c r="AA567" s="4">
        <v>58954.33</v>
      </c>
      <c r="AB567" s="4">
        <v>0</v>
      </c>
      <c r="AC567" s="4">
        <v>0</v>
      </c>
      <c r="AD567" s="4">
        <v>0</v>
      </c>
      <c r="AE567" s="4">
        <v>0</v>
      </c>
      <c r="AF567" s="4">
        <v>12852.9</v>
      </c>
      <c r="AG567" s="4">
        <v>0</v>
      </c>
      <c r="AH567" s="4">
        <v>0</v>
      </c>
      <c r="AI567" s="7">
        <f t="shared" si="16"/>
        <v>71807.23</v>
      </c>
      <c r="AK567" s="4">
        <f t="shared" si="17"/>
        <v>0</v>
      </c>
    </row>
    <row r="568" spans="1:37">
      <c r="A568">
        <v>963</v>
      </c>
      <c r="B568" t="s">
        <v>515</v>
      </c>
      <c r="C568">
        <v>127</v>
      </c>
      <c r="D568" t="s">
        <v>516</v>
      </c>
      <c r="E568">
        <v>210</v>
      </c>
      <c r="F568">
        <v>511540004</v>
      </c>
      <c r="G568" t="s">
        <v>124</v>
      </c>
      <c r="H568">
        <v>101</v>
      </c>
      <c r="I568" s="38">
        <v>1</v>
      </c>
      <c r="J568" t="s">
        <v>308</v>
      </c>
      <c r="K568">
        <v>1540</v>
      </c>
      <c r="L568" t="s">
        <v>318</v>
      </c>
      <c r="M568">
        <v>1000</v>
      </c>
      <c r="N568" t="s">
        <v>106</v>
      </c>
      <c r="O568">
        <v>13</v>
      </c>
      <c r="P568" t="s">
        <v>353</v>
      </c>
      <c r="Q568">
        <v>231</v>
      </c>
      <c r="R568" t="s">
        <v>517</v>
      </c>
      <c r="S568">
        <v>124</v>
      </c>
      <c r="T568" t="s">
        <v>510</v>
      </c>
      <c r="U568">
        <v>1</v>
      </c>
      <c r="V568" t="s">
        <v>313</v>
      </c>
      <c r="W568" s="4">
        <v>200.73</v>
      </c>
      <c r="X568" s="4">
        <v>267</v>
      </c>
      <c r="Y568" s="4">
        <v>507.81</v>
      </c>
      <c r="Z568" s="4">
        <v>592.9</v>
      </c>
      <c r="AA568" s="4">
        <v>689</v>
      </c>
      <c r="AB568" s="4">
        <v>140.54</v>
      </c>
      <c r="AC568" s="4">
        <v>0</v>
      </c>
      <c r="AD568" s="4">
        <v>227.15</v>
      </c>
      <c r="AE568" s="4">
        <v>0</v>
      </c>
      <c r="AF568" s="4">
        <v>437.74</v>
      </c>
      <c r="AG568" s="4">
        <v>0</v>
      </c>
      <c r="AH568" s="4">
        <v>0</v>
      </c>
      <c r="AI568" s="7">
        <f t="shared" si="16"/>
        <v>3062.87</v>
      </c>
      <c r="AK568" s="4">
        <f t="shared" si="17"/>
        <v>0</v>
      </c>
    </row>
    <row r="569" spans="1:37">
      <c r="A569">
        <v>963</v>
      </c>
      <c r="B569" t="s">
        <v>515</v>
      </c>
      <c r="C569">
        <v>127</v>
      </c>
      <c r="D569" t="s">
        <v>516</v>
      </c>
      <c r="E569">
        <v>212</v>
      </c>
      <c r="F569">
        <v>511540005</v>
      </c>
      <c r="G569" t="s">
        <v>125</v>
      </c>
      <c r="H569">
        <v>101</v>
      </c>
      <c r="I569" s="38">
        <v>1</v>
      </c>
      <c r="J569" t="s">
        <v>308</v>
      </c>
      <c r="K569">
        <v>1540</v>
      </c>
      <c r="L569" t="s">
        <v>318</v>
      </c>
      <c r="M569">
        <v>1000</v>
      </c>
      <c r="N569" t="s">
        <v>106</v>
      </c>
      <c r="O569">
        <v>13</v>
      </c>
      <c r="P569" t="s">
        <v>353</v>
      </c>
      <c r="Q569">
        <v>231</v>
      </c>
      <c r="R569" t="s">
        <v>517</v>
      </c>
      <c r="S569">
        <v>124</v>
      </c>
      <c r="T569" t="s">
        <v>510</v>
      </c>
      <c r="U569">
        <v>1</v>
      </c>
      <c r="V569" t="s">
        <v>313</v>
      </c>
      <c r="W569" s="4">
        <v>0</v>
      </c>
      <c r="X569" s="4">
        <v>0</v>
      </c>
      <c r="Y569" s="4">
        <v>480</v>
      </c>
      <c r="Z569" s="4">
        <v>539.4</v>
      </c>
      <c r="AA569" s="4">
        <v>539.4</v>
      </c>
      <c r="AB569" s="4">
        <v>3589.4</v>
      </c>
      <c r="AC569" s="4">
        <v>3607.8</v>
      </c>
      <c r="AD569" s="4">
        <v>539.4</v>
      </c>
      <c r="AE569" s="4">
        <v>1099.4000000000001</v>
      </c>
      <c r="AF569" s="4">
        <v>0</v>
      </c>
      <c r="AG569" s="4">
        <v>0</v>
      </c>
      <c r="AH569" s="4">
        <v>0</v>
      </c>
      <c r="AI569" s="7">
        <f t="shared" si="16"/>
        <v>10394.799999999999</v>
      </c>
      <c r="AK569" s="4">
        <f t="shared" si="17"/>
        <v>0</v>
      </c>
    </row>
    <row r="570" spans="1:37">
      <c r="A570">
        <v>963</v>
      </c>
      <c r="B570" t="s">
        <v>515</v>
      </c>
      <c r="C570">
        <v>127</v>
      </c>
      <c r="D570" t="s">
        <v>516</v>
      </c>
      <c r="E570">
        <v>216</v>
      </c>
      <c r="F570">
        <v>511540008</v>
      </c>
      <c r="G570" t="s">
        <v>112</v>
      </c>
      <c r="H570">
        <v>101</v>
      </c>
      <c r="I570" s="38">
        <v>1</v>
      </c>
      <c r="J570" t="s">
        <v>308</v>
      </c>
      <c r="K570">
        <v>1540</v>
      </c>
      <c r="L570" t="s">
        <v>318</v>
      </c>
      <c r="M570">
        <v>1000</v>
      </c>
      <c r="N570" t="s">
        <v>106</v>
      </c>
      <c r="O570">
        <v>13</v>
      </c>
      <c r="P570" t="s">
        <v>353</v>
      </c>
      <c r="Q570">
        <v>231</v>
      </c>
      <c r="R570" t="s">
        <v>517</v>
      </c>
      <c r="S570">
        <v>124</v>
      </c>
      <c r="T570" t="s">
        <v>510</v>
      </c>
      <c r="U570">
        <v>1</v>
      </c>
      <c r="V570" t="s">
        <v>313</v>
      </c>
      <c r="W570" s="4">
        <v>1233.18</v>
      </c>
      <c r="X570" s="4">
        <v>1233.21</v>
      </c>
      <c r="Y570" s="4">
        <v>1380.72</v>
      </c>
      <c r="Z570" s="4">
        <v>1233.2</v>
      </c>
      <c r="AA570" s="4">
        <v>1233.19</v>
      </c>
      <c r="AB570" s="4">
        <v>1233.2</v>
      </c>
      <c r="AC570" s="4">
        <v>1298.19</v>
      </c>
      <c r="AD570" s="4">
        <v>600.51</v>
      </c>
      <c r="AE570" s="4">
        <v>592.36</v>
      </c>
      <c r="AF570" s="4">
        <v>605.35</v>
      </c>
      <c r="AG570" s="4">
        <v>600.52</v>
      </c>
      <c r="AH570" s="4">
        <v>2664.49</v>
      </c>
      <c r="AI570" s="7">
        <f t="shared" si="16"/>
        <v>13908.12</v>
      </c>
      <c r="AK570" s="4">
        <f t="shared" si="17"/>
        <v>0</v>
      </c>
    </row>
    <row r="571" spans="1:37">
      <c r="A571">
        <v>963</v>
      </c>
      <c r="B571" t="s">
        <v>515</v>
      </c>
      <c r="C571">
        <v>127</v>
      </c>
      <c r="D571" t="s">
        <v>516</v>
      </c>
      <c r="E571">
        <v>221</v>
      </c>
      <c r="F571">
        <v>512110001</v>
      </c>
      <c r="G571" t="s">
        <v>114</v>
      </c>
      <c r="H571">
        <v>101</v>
      </c>
      <c r="I571" s="38">
        <v>1</v>
      </c>
      <c r="J571" t="s">
        <v>308</v>
      </c>
      <c r="K571">
        <v>2110</v>
      </c>
      <c r="L571" t="s">
        <v>319</v>
      </c>
      <c r="M571">
        <v>2000</v>
      </c>
      <c r="N571" t="s">
        <v>113</v>
      </c>
      <c r="O571">
        <v>13</v>
      </c>
      <c r="P571" t="s">
        <v>353</v>
      </c>
      <c r="Q571">
        <v>231</v>
      </c>
      <c r="R571" t="s">
        <v>517</v>
      </c>
      <c r="S571">
        <v>124</v>
      </c>
      <c r="T571" t="s">
        <v>510</v>
      </c>
      <c r="U571">
        <v>1</v>
      </c>
      <c r="V571" t="s">
        <v>313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214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7">
        <f t="shared" si="16"/>
        <v>214</v>
      </c>
      <c r="AK571" s="4">
        <f t="shared" si="17"/>
        <v>0</v>
      </c>
    </row>
    <row r="572" spans="1:37">
      <c r="A572">
        <v>963</v>
      </c>
      <c r="B572" t="s">
        <v>515</v>
      </c>
      <c r="C572">
        <v>127</v>
      </c>
      <c r="D572" t="s">
        <v>516</v>
      </c>
      <c r="E572">
        <v>224</v>
      </c>
      <c r="F572">
        <v>512120001</v>
      </c>
      <c r="G572" t="s">
        <v>145</v>
      </c>
      <c r="H572">
        <v>101</v>
      </c>
      <c r="I572" s="38">
        <v>1</v>
      </c>
      <c r="J572" t="s">
        <v>308</v>
      </c>
      <c r="K572">
        <v>2120</v>
      </c>
      <c r="L572" t="s">
        <v>320</v>
      </c>
      <c r="M572">
        <v>2000</v>
      </c>
      <c r="N572" t="s">
        <v>113</v>
      </c>
      <c r="O572">
        <v>13</v>
      </c>
      <c r="P572" t="s">
        <v>353</v>
      </c>
      <c r="Q572">
        <v>231</v>
      </c>
      <c r="R572" t="s">
        <v>517</v>
      </c>
      <c r="S572">
        <v>124</v>
      </c>
      <c r="T572" t="s">
        <v>510</v>
      </c>
      <c r="U572">
        <v>1</v>
      </c>
      <c r="V572" t="s">
        <v>313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185.6</v>
      </c>
      <c r="AE572" s="4">
        <v>0</v>
      </c>
      <c r="AF572" s="4">
        <v>0</v>
      </c>
      <c r="AG572" s="4">
        <v>0</v>
      </c>
      <c r="AH572" s="4">
        <v>0</v>
      </c>
      <c r="AI572" s="7">
        <f t="shared" si="16"/>
        <v>185.6</v>
      </c>
      <c r="AK572" s="4">
        <f t="shared" si="17"/>
        <v>0</v>
      </c>
    </row>
    <row r="573" spans="1:37">
      <c r="A573">
        <v>963</v>
      </c>
      <c r="B573" t="s">
        <v>515</v>
      </c>
      <c r="C573">
        <v>127</v>
      </c>
      <c r="D573" t="s">
        <v>516</v>
      </c>
      <c r="E573">
        <v>236</v>
      </c>
      <c r="F573">
        <v>512210003</v>
      </c>
      <c r="G573" t="s">
        <v>128</v>
      </c>
      <c r="H573">
        <v>101</v>
      </c>
      <c r="I573" s="38">
        <v>1</v>
      </c>
      <c r="J573" t="s">
        <v>308</v>
      </c>
      <c r="K573">
        <v>2210</v>
      </c>
      <c r="L573" t="s">
        <v>323</v>
      </c>
      <c r="M573">
        <v>2000</v>
      </c>
      <c r="N573" t="s">
        <v>113</v>
      </c>
      <c r="O573">
        <v>13</v>
      </c>
      <c r="P573" t="s">
        <v>353</v>
      </c>
      <c r="Q573">
        <v>231</v>
      </c>
      <c r="R573" t="s">
        <v>517</v>
      </c>
      <c r="S573">
        <v>124</v>
      </c>
      <c r="T573" t="s">
        <v>510</v>
      </c>
      <c r="U573">
        <v>1</v>
      </c>
      <c r="V573" t="s">
        <v>313</v>
      </c>
      <c r="W573" s="4">
        <v>0</v>
      </c>
      <c r="X573" s="4">
        <v>0</v>
      </c>
      <c r="Y573" s="4">
        <v>0</v>
      </c>
      <c r="Z573" s="4">
        <v>176.5</v>
      </c>
      <c r="AA573" s="4">
        <v>0</v>
      </c>
      <c r="AB573" s="4">
        <v>0</v>
      </c>
      <c r="AC573" s="4">
        <v>0</v>
      </c>
      <c r="AD573" s="4">
        <v>443</v>
      </c>
      <c r="AE573" s="4">
        <v>0</v>
      </c>
      <c r="AF573" s="4">
        <v>56.71</v>
      </c>
      <c r="AG573" s="4">
        <v>0</v>
      </c>
      <c r="AH573" s="4">
        <v>0</v>
      </c>
      <c r="AI573" s="7">
        <f t="shared" si="16"/>
        <v>676.21</v>
      </c>
      <c r="AK573" s="4">
        <f t="shared" si="17"/>
        <v>0</v>
      </c>
    </row>
    <row r="574" spans="1:37">
      <c r="A574">
        <v>963</v>
      </c>
      <c r="B574" t="s">
        <v>515</v>
      </c>
      <c r="C574">
        <v>127</v>
      </c>
      <c r="D574" t="s">
        <v>516</v>
      </c>
      <c r="E574">
        <v>260</v>
      </c>
      <c r="F574">
        <v>512610001</v>
      </c>
      <c r="G574" t="s">
        <v>116</v>
      </c>
      <c r="H574">
        <v>101</v>
      </c>
      <c r="I574" s="38">
        <v>1</v>
      </c>
      <c r="J574" t="s">
        <v>308</v>
      </c>
      <c r="K574">
        <v>2610</v>
      </c>
      <c r="L574" t="s">
        <v>326</v>
      </c>
      <c r="M574">
        <v>2000</v>
      </c>
      <c r="N574" t="s">
        <v>113</v>
      </c>
      <c r="O574">
        <v>13</v>
      </c>
      <c r="P574" t="s">
        <v>353</v>
      </c>
      <c r="Q574">
        <v>231</v>
      </c>
      <c r="R574" t="s">
        <v>517</v>
      </c>
      <c r="S574">
        <v>124</v>
      </c>
      <c r="T574" t="s">
        <v>510</v>
      </c>
      <c r="U574">
        <v>1</v>
      </c>
      <c r="V574" t="s">
        <v>313</v>
      </c>
      <c r="W574" s="4">
        <v>1531.5</v>
      </c>
      <c r="X574" s="4">
        <v>1587.3</v>
      </c>
      <c r="Y574" s="4">
        <v>1069.5</v>
      </c>
      <c r="Z574" s="4">
        <v>2148</v>
      </c>
      <c r="AA574" s="4">
        <v>12681.8</v>
      </c>
      <c r="AB574" s="4">
        <v>3312.3</v>
      </c>
      <c r="AC574" s="4">
        <v>2246.4</v>
      </c>
      <c r="AD574" s="4">
        <v>2307.3000000000002</v>
      </c>
      <c r="AE574" s="4">
        <v>1958.75</v>
      </c>
      <c r="AF574" s="4">
        <v>14961.15</v>
      </c>
      <c r="AG574" s="4">
        <v>197.5</v>
      </c>
      <c r="AH574" s="4">
        <v>0</v>
      </c>
      <c r="AI574" s="7">
        <f t="shared" si="16"/>
        <v>44001.5</v>
      </c>
      <c r="AK574" s="4">
        <f t="shared" si="17"/>
        <v>0</v>
      </c>
    </row>
    <row r="575" spans="1:37">
      <c r="A575">
        <v>963</v>
      </c>
      <c r="B575" t="s">
        <v>515</v>
      </c>
      <c r="C575">
        <v>127</v>
      </c>
      <c r="D575" t="s">
        <v>516</v>
      </c>
      <c r="E575">
        <v>389</v>
      </c>
      <c r="F575">
        <v>513810001</v>
      </c>
      <c r="G575" t="s">
        <v>119</v>
      </c>
      <c r="H575">
        <v>101</v>
      </c>
      <c r="I575" s="38">
        <v>1</v>
      </c>
      <c r="J575" t="s">
        <v>308</v>
      </c>
      <c r="K575">
        <v>3810</v>
      </c>
      <c r="L575" t="s">
        <v>338</v>
      </c>
      <c r="M575">
        <v>3000</v>
      </c>
      <c r="N575" t="s">
        <v>118</v>
      </c>
      <c r="O575">
        <v>13</v>
      </c>
      <c r="P575" t="s">
        <v>353</v>
      </c>
      <c r="Q575">
        <v>231</v>
      </c>
      <c r="R575" t="s">
        <v>517</v>
      </c>
      <c r="S575">
        <v>124</v>
      </c>
      <c r="T575" t="s">
        <v>510</v>
      </c>
      <c r="U575">
        <v>1</v>
      </c>
      <c r="V575" t="s">
        <v>313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918.75</v>
      </c>
      <c r="AE575" s="4">
        <v>0</v>
      </c>
      <c r="AF575" s="4">
        <v>0</v>
      </c>
      <c r="AG575" s="4">
        <v>0</v>
      </c>
      <c r="AH575" s="4">
        <v>0</v>
      </c>
      <c r="AI575" s="7">
        <f t="shared" si="16"/>
        <v>918.75</v>
      </c>
      <c r="AK575" s="4">
        <f t="shared" si="17"/>
        <v>0</v>
      </c>
    </row>
    <row r="576" spans="1:37">
      <c r="A576">
        <v>963</v>
      </c>
      <c r="B576" t="s">
        <v>515</v>
      </c>
      <c r="C576">
        <v>127</v>
      </c>
      <c r="D576" t="s">
        <v>516</v>
      </c>
      <c r="E576">
        <v>393</v>
      </c>
      <c r="F576">
        <v>513810003</v>
      </c>
      <c r="G576" t="s">
        <v>136</v>
      </c>
      <c r="H576">
        <v>101</v>
      </c>
      <c r="I576" s="38">
        <v>1</v>
      </c>
      <c r="J576" t="s">
        <v>308</v>
      </c>
      <c r="K576">
        <v>3810</v>
      </c>
      <c r="L576" t="s">
        <v>338</v>
      </c>
      <c r="M576">
        <v>3000</v>
      </c>
      <c r="N576" t="s">
        <v>118</v>
      </c>
      <c r="O576">
        <v>13</v>
      </c>
      <c r="P576" t="s">
        <v>353</v>
      </c>
      <c r="Q576">
        <v>231</v>
      </c>
      <c r="R576" t="s">
        <v>517</v>
      </c>
      <c r="S576">
        <v>124</v>
      </c>
      <c r="T576" t="s">
        <v>510</v>
      </c>
      <c r="U576">
        <v>1</v>
      </c>
      <c r="V576" t="s">
        <v>313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561.34</v>
      </c>
      <c r="AD576" s="4">
        <v>0</v>
      </c>
      <c r="AE576" s="4">
        <v>0</v>
      </c>
      <c r="AF576" s="4">
        <v>440.01</v>
      </c>
      <c r="AG576" s="4">
        <v>0</v>
      </c>
      <c r="AH576" s="4">
        <v>0</v>
      </c>
      <c r="AI576" s="7">
        <f t="shared" si="16"/>
        <v>1001.35</v>
      </c>
      <c r="AK576" s="4">
        <f t="shared" si="17"/>
        <v>0</v>
      </c>
    </row>
    <row r="577" spans="1:37">
      <c r="A577">
        <v>963</v>
      </c>
      <c r="B577" t="s">
        <v>515</v>
      </c>
      <c r="C577">
        <v>127</v>
      </c>
      <c r="D577" t="s">
        <v>516</v>
      </c>
      <c r="E577">
        <v>420</v>
      </c>
      <c r="F577">
        <v>513820033</v>
      </c>
      <c r="G577" t="s">
        <v>232</v>
      </c>
      <c r="H577">
        <v>101</v>
      </c>
      <c r="I577" s="38">
        <v>1</v>
      </c>
      <c r="J577" t="s">
        <v>308</v>
      </c>
      <c r="K577">
        <v>3820</v>
      </c>
      <c r="L577" t="s">
        <v>365</v>
      </c>
      <c r="M577">
        <v>3000</v>
      </c>
      <c r="N577" t="s">
        <v>118</v>
      </c>
      <c r="O577">
        <v>13</v>
      </c>
      <c r="P577" t="s">
        <v>353</v>
      </c>
      <c r="Q577">
        <v>231</v>
      </c>
      <c r="R577" t="s">
        <v>517</v>
      </c>
      <c r="S577">
        <v>124</v>
      </c>
      <c r="T577" t="s">
        <v>510</v>
      </c>
      <c r="U577">
        <v>1</v>
      </c>
      <c r="V577" t="s">
        <v>313</v>
      </c>
      <c r="W577" s="4">
        <v>0</v>
      </c>
      <c r="X577" s="4">
        <v>0</v>
      </c>
      <c r="Y577" s="4">
        <v>0</v>
      </c>
      <c r="Z577" s="4">
        <v>0</v>
      </c>
      <c r="AA577" s="4">
        <v>3000</v>
      </c>
      <c r="AB577" s="4">
        <v>0</v>
      </c>
      <c r="AC577" s="4">
        <v>0</v>
      </c>
      <c r="AD577" s="4">
        <v>0</v>
      </c>
      <c r="AE577" s="4">
        <v>0</v>
      </c>
      <c r="AF577" s="4">
        <v>1592.28</v>
      </c>
      <c r="AG577" s="4">
        <v>0</v>
      </c>
      <c r="AH577" s="4">
        <v>0</v>
      </c>
      <c r="AI577" s="7">
        <f t="shared" si="16"/>
        <v>4592.28</v>
      </c>
      <c r="AK577" s="4">
        <f t="shared" si="17"/>
        <v>0</v>
      </c>
    </row>
    <row r="578" spans="1:37">
      <c r="A578">
        <v>964</v>
      </c>
      <c r="B578" t="s">
        <v>518</v>
      </c>
      <c r="C578">
        <v>128</v>
      </c>
      <c r="D578" t="s">
        <v>519</v>
      </c>
      <c r="E578">
        <v>192</v>
      </c>
      <c r="F578">
        <v>511130001</v>
      </c>
      <c r="G578" t="s">
        <v>111</v>
      </c>
      <c r="H578">
        <v>101</v>
      </c>
      <c r="I578" s="38">
        <v>1</v>
      </c>
      <c r="J578" t="s">
        <v>308</v>
      </c>
      <c r="K578">
        <v>1130</v>
      </c>
      <c r="L578" t="s">
        <v>309</v>
      </c>
      <c r="M578">
        <v>1000</v>
      </c>
      <c r="N578" t="s">
        <v>106</v>
      </c>
      <c r="O578">
        <v>11</v>
      </c>
      <c r="P578" t="s">
        <v>509</v>
      </c>
      <c r="Q578">
        <v>256</v>
      </c>
      <c r="R578" t="s">
        <v>520</v>
      </c>
      <c r="S578">
        <v>121</v>
      </c>
      <c r="T578" t="s">
        <v>312</v>
      </c>
      <c r="U578">
        <v>1</v>
      </c>
      <c r="V578" t="s">
        <v>313</v>
      </c>
      <c r="W578" s="4">
        <v>21043.200000000001</v>
      </c>
      <c r="X578" s="4">
        <v>21043.200000000001</v>
      </c>
      <c r="Y578" s="4">
        <v>28057.599999999999</v>
      </c>
      <c r="Z578" s="4">
        <v>21043.200000000001</v>
      </c>
      <c r="AA578" s="4">
        <v>21043.200000000001</v>
      </c>
      <c r="AB578" s="4">
        <v>21043.200000000001</v>
      </c>
      <c r="AC578" s="4">
        <v>21043.200000000001</v>
      </c>
      <c r="AD578" s="4">
        <v>21043.200000000001</v>
      </c>
      <c r="AE578" s="4">
        <v>21043.200000000001</v>
      </c>
      <c r="AF578" s="4">
        <v>21043.200000000001</v>
      </c>
      <c r="AG578" s="4">
        <v>23000.400000000001</v>
      </c>
      <c r="AH578" s="4">
        <v>24125.7</v>
      </c>
      <c r="AI578" s="7">
        <f t="shared" ref="AI578:AI641" si="18">SUM(W578:AH578)</f>
        <v>264572.50000000006</v>
      </c>
      <c r="AK578" s="4">
        <f t="shared" si="17"/>
        <v>0</v>
      </c>
    </row>
    <row r="579" spans="1:37">
      <c r="A579">
        <v>964</v>
      </c>
      <c r="B579" t="s">
        <v>518</v>
      </c>
      <c r="C579">
        <v>128</v>
      </c>
      <c r="D579" t="s">
        <v>519</v>
      </c>
      <c r="E579">
        <v>195</v>
      </c>
      <c r="F579">
        <v>511220001</v>
      </c>
      <c r="G579" t="s">
        <v>122</v>
      </c>
      <c r="H579">
        <v>101</v>
      </c>
      <c r="I579" s="38">
        <v>1</v>
      </c>
      <c r="J579" t="s">
        <v>308</v>
      </c>
      <c r="K579">
        <v>1220</v>
      </c>
      <c r="L579" t="s">
        <v>314</v>
      </c>
      <c r="M579">
        <v>1000</v>
      </c>
      <c r="N579" t="s">
        <v>106</v>
      </c>
      <c r="O579">
        <v>11</v>
      </c>
      <c r="P579" t="s">
        <v>509</v>
      </c>
      <c r="Q579">
        <v>256</v>
      </c>
      <c r="R579" t="s">
        <v>520</v>
      </c>
      <c r="S579">
        <v>121</v>
      </c>
      <c r="T579" t="s">
        <v>312</v>
      </c>
      <c r="U579">
        <v>1</v>
      </c>
      <c r="V579" t="s">
        <v>313</v>
      </c>
      <c r="W579" s="4">
        <v>1350</v>
      </c>
      <c r="X579" s="4">
        <v>1350</v>
      </c>
      <c r="Y579" s="4">
        <v>1800</v>
      </c>
      <c r="Z579" s="4">
        <v>1350</v>
      </c>
      <c r="AA579" s="4">
        <v>1350</v>
      </c>
      <c r="AB579" s="4">
        <v>1800</v>
      </c>
      <c r="AC579" s="4">
        <v>0</v>
      </c>
      <c r="AD579" s="4">
        <v>2400</v>
      </c>
      <c r="AE579" s="4">
        <v>2400</v>
      </c>
      <c r="AF579" s="4">
        <v>2400</v>
      </c>
      <c r="AG579" s="4">
        <v>1200</v>
      </c>
      <c r="AH579" s="4">
        <v>600</v>
      </c>
      <c r="AI579" s="7">
        <f t="shared" si="18"/>
        <v>18000</v>
      </c>
      <c r="AK579" s="4">
        <f t="shared" ref="AK579:AK642" si="19">IF(I579=2,AI579,0)</f>
        <v>0</v>
      </c>
    </row>
    <row r="580" spans="1:37">
      <c r="A580">
        <v>964</v>
      </c>
      <c r="B580" t="s">
        <v>518</v>
      </c>
      <c r="C580">
        <v>128</v>
      </c>
      <c r="D580" t="s">
        <v>519</v>
      </c>
      <c r="E580">
        <v>196</v>
      </c>
      <c r="F580">
        <v>511320001</v>
      </c>
      <c r="G580" t="s">
        <v>108</v>
      </c>
      <c r="H580">
        <v>101</v>
      </c>
      <c r="I580" s="38">
        <v>1</v>
      </c>
      <c r="J580" t="s">
        <v>308</v>
      </c>
      <c r="K580">
        <v>1320</v>
      </c>
      <c r="L580" t="s">
        <v>315</v>
      </c>
      <c r="M580">
        <v>1000</v>
      </c>
      <c r="N580" t="s">
        <v>106</v>
      </c>
      <c r="O580">
        <v>11</v>
      </c>
      <c r="P580" t="s">
        <v>509</v>
      </c>
      <c r="Q580">
        <v>256</v>
      </c>
      <c r="R580" t="s">
        <v>520</v>
      </c>
      <c r="S580">
        <v>121</v>
      </c>
      <c r="T580" t="s">
        <v>312</v>
      </c>
      <c r="U580">
        <v>1</v>
      </c>
      <c r="V580" t="s">
        <v>313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7014.4</v>
      </c>
      <c r="AG580" s="4">
        <v>0</v>
      </c>
      <c r="AH580" s="4">
        <v>0</v>
      </c>
      <c r="AI580" s="7">
        <f t="shared" si="18"/>
        <v>7014.4</v>
      </c>
      <c r="AK580" s="4">
        <f t="shared" si="19"/>
        <v>0</v>
      </c>
    </row>
    <row r="581" spans="1:37">
      <c r="A581">
        <v>964</v>
      </c>
      <c r="B581" t="s">
        <v>518</v>
      </c>
      <c r="C581">
        <v>128</v>
      </c>
      <c r="D581" t="s">
        <v>519</v>
      </c>
      <c r="E581">
        <v>198</v>
      </c>
      <c r="F581">
        <v>511320003</v>
      </c>
      <c r="G581" t="s">
        <v>109</v>
      </c>
      <c r="H581">
        <v>101</v>
      </c>
      <c r="I581" s="38">
        <v>1</v>
      </c>
      <c r="J581" t="s">
        <v>308</v>
      </c>
      <c r="K581">
        <v>1320</v>
      </c>
      <c r="L581" t="s">
        <v>315</v>
      </c>
      <c r="M581">
        <v>1000</v>
      </c>
      <c r="N581" t="s">
        <v>106</v>
      </c>
      <c r="O581">
        <v>11</v>
      </c>
      <c r="P581" t="s">
        <v>509</v>
      </c>
      <c r="Q581">
        <v>256</v>
      </c>
      <c r="R581" t="s">
        <v>520</v>
      </c>
      <c r="S581">
        <v>121</v>
      </c>
      <c r="T581" t="s">
        <v>312</v>
      </c>
      <c r="U581">
        <v>1</v>
      </c>
      <c r="V581" t="s">
        <v>313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17536</v>
      </c>
      <c r="AG581" s="4">
        <v>0</v>
      </c>
      <c r="AH581" s="4">
        <v>6619.77</v>
      </c>
      <c r="AI581" s="7">
        <f t="shared" si="18"/>
        <v>24155.77</v>
      </c>
      <c r="AK581" s="4">
        <f t="shared" si="19"/>
        <v>0</v>
      </c>
    </row>
    <row r="582" spans="1:37">
      <c r="A582">
        <v>964</v>
      </c>
      <c r="B582" t="s">
        <v>518</v>
      </c>
      <c r="C582">
        <v>128</v>
      </c>
      <c r="D582" t="s">
        <v>519</v>
      </c>
      <c r="E582">
        <v>200</v>
      </c>
      <c r="F582">
        <v>511340001</v>
      </c>
      <c r="G582" t="s">
        <v>123</v>
      </c>
      <c r="H582">
        <v>101</v>
      </c>
      <c r="I582" s="38">
        <v>1</v>
      </c>
      <c r="J582" t="s">
        <v>308</v>
      </c>
      <c r="K582">
        <v>1340</v>
      </c>
      <c r="L582" t="s">
        <v>316</v>
      </c>
      <c r="M582">
        <v>1000</v>
      </c>
      <c r="N582" t="s">
        <v>106</v>
      </c>
      <c r="O582">
        <v>11</v>
      </c>
      <c r="P582" t="s">
        <v>509</v>
      </c>
      <c r="Q582">
        <v>256</v>
      </c>
      <c r="R582" t="s">
        <v>520</v>
      </c>
      <c r="S582">
        <v>121</v>
      </c>
      <c r="T582" t="s">
        <v>312</v>
      </c>
      <c r="U582">
        <v>1</v>
      </c>
      <c r="V582" t="s">
        <v>313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2000</v>
      </c>
      <c r="AF582" s="4">
        <v>0</v>
      </c>
      <c r="AG582" s="4">
        <v>0</v>
      </c>
      <c r="AH582" s="4">
        <v>0</v>
      </c>
      <c r="AI582" s="7">
        <f t="shared" si="18"/>
        <v>2000</v>
      </c>
      <c r="AK582" s="4">
        <f t="shared" si="19"/>
        <v>0</v>
      </c>
    </row>
    <row r="583" spans="1:37">
      <c r="A583">
        <v>964</v>
      </c>
      <c r="B583" t="s">
        <v>518</v>
      </c>
      <c r="C583">
        <v>128</v>
      </c>
      <c r="D583" t="s">
        <v>519</v>
      </c>
      <c r="E583">
        <v>221</v>
      </c>
      <c r="F583">
        <v>512110001</v>
      </c>
      <c r="G583" t="s">
        <v>114</v>
      </c>
      <c r="H583">
        <v>101</v>
      </c>
      <c r="I583" s="38">
        <v>1</v>
      </c>
      <c r="J583" t="s">
        <v>308</v>
      </c>
      <c r="K583">
        <v>2110</v>
      </c>
      <c r="L583" t="s">
        <v>319</v>
      </c>
      <c r="M583">
        <v>2000</v>
      </c>
      <c r="N583" t="s">
        <v>113</v>
      </c>
      <c r="O583">
        <v>11</v>
      </c>
      <c r="P583" t="s">
        <v>509</v>
      </c>
      <c r="Q583">
        <v>256</v>
      </c>
      <c r="R583" t="s">
        <v>520</v>
      </c>
      <c r="S583">
        <v>121</v>
      </c>
      <c r="T583" t="s">
        <v>312</v>
      </c>
      <c r="U583">
        <v>1</v>
      </c>
      <c r="V583" t="s">
        <v>313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436.02</v>
      </c>
      <c r="AD583" s="4">
        <v>0</v>
      </c>
      <c r="AE583" s="4">
        <v>917.5</v>
      </c>
      <c r="AF583" s="4">
        <v>0</v>
      </c>
      <c r="AG583" s="4">
        <v>0</v>
      </c>
      <c r="AH583" s="4">
        <v>0</v>
      </c>
      <c r="AI583" s="7">
        <f t="shared" si="18"/>
        <v>1353.52</v>
      </c>
      <c r="AK583" s="4">
        <f t="shared" si="19"/>
        <v>0</v>
      </c>
    </row>
    <row r="584" spans="1:37">
      <c r="A584">
        <v>964</v>
      </c>
      <c r="B584" t="s">
        <v>518</v>
      </c>
      <c r="C584">
        <v>128</v>
      </c>
      <c r="D584" t="s">
        <v>519</v>
      </c>
      <c r="E584">
        <v>224</v>
      </c>
      <c r="F584">
        <v>512120001</v>
      </c>
      <c r="G584" t="s">
        <v>145</v>
      </c>
      <c r="H584">
        <v>101</v>
      </c>
      <c r="I584" s="38">
        <v>1</v>
      </c>
      <c r="J584" t="s">
        <v>308</v>
      </c>
      <c r="K584">
        <v>2120</v>
      </c>
      <c r="L584" t="s">
        <v>320</v>
      </c>
      <c r="M584">
        <v>2000</v>
      </c>
      <c r="N584" t="s">
        <v>113</v>
      </c>
      <c r="O584">
        <v>11</v>
      </c>
      <c r="P584" t="s">
        <v>509</v>
      </c>
      <c r="Q584">
        <v>256</v>
      </c>
      <c r="R584" t="s">
        <v>520</v>
      </c>
      <c r="S584">
        <v>121</v>
      </c>
      <c r="T584" t="s">
        <v>312</v>
      </c>
      <c r="U584">
        <v>1</v>
      </c>
      <c r="V584" t="s">
        <v>313</v>
      </c>
      <c r="W584" s="4">
        <v>0</v>
      </c>
      <c r="X584" s="4">
        <v>0</v>
      </c>
      <c r="Y584" s="4">
        <v>299.27999999999997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7">
        <f t="shared" si="18"/>
        <v>299.27999999999997</v>
      </c>
      <c r="AK584" s="4">
        <f t="shared" si="19"/>
        <v>0</v>
      </c>
    </row>
    <row r="585" spans="1:37">
      <c r="A585">
        <v>964</v>
      </c>
      <c r="B585" t="s">
        <v>518</v>
      </c>
      <c r="C585">
        <v>128</v>
      </c>
      <c r="D585" t="s">
        <v>519</v>
      </c>
      <c r="E585">
        <v>236</v>
      </c>
      <c r="F585">
        <v>512210003</v>
      </c>
      <c r="G585" t="s">
        <v>128</v>
      </c>
      <c r="H585">
        <v>101</v>
      </c>
      <c r="I585" s="38">
        <v>1</v>
      </c>
      <c r="J585" t="s">
        <v>308</v>
      </c>
      <c r="K585">
        <v>2210</v>
      </c>
      <c r="L585" t="s">
        <v>323</v>
      </c>
      <c r="M585">
        <v>2000</v>
      </c>
      <c r="N585" t="s">
        <v>113</v>
      </c>
      <c r="O585">
        <v>11</v>
      </c>
      <c r="P585" t="s">
        <v>509</v>
      </c>
      <c r="Q585">
        <v>256</v>
      </c>
      <c r="R585" t="s">
        <v>520</v>
      </c>
      <c r="S585">
        <v>121</v>
      </c>
      <c r="T585" t="s">
        <v>312</v>
      </c>
      <c r="U585">
        <v>1</v>
      </c>
      <c r="V585" t="s">
        <v>313</v>
      </c>
      <c r="W585" s="4">
        <v>0</v>
      </c>
      <c r="X585" s="4">
        <v>0</v>
      </c>
      <c r="Y585" s="4">
        <v>548.04</v>
      </c>
      <c r="Z585" s="4">
        <v>0</v>
      </c>
      <c r="AA585" s="4">
        <v>254.79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7">
        <f t="shared" si="18"/>
        <v>802.82999999999993</v>
      </c>
      <c r="AK585" s="4">
        <f t="shared" si="19"/>
        <v>0</v>
      </c>
    </row>
    <row r="586" spans="1:37">
      <c r="A586">
        <v>964</v>
      </c>
      <c r="B586" t="s">
        <v>518</v>
      </c>
      <c r="C586">
        <v>128</v>
      </c>
      <c r="D586" t="s">
        <v>519</v>
      </c>
      <c r="E586">
        <v>288</v>
      </c>
      <c r="F586">
        <v>512920001</v>
      </c>
      <c r="G586" t="s">
        <v>146</v>
      </c>
      <c r="H586">
        <v>101</v>
      </c>
      <c r="I586" s="38">
        <v>1</v>
      </c>
      <c r="J586" t="s">
        <v>308</v>
      </c>
      <c r="K586">
        <v>2920</v>
      </c>
      <c r="L586" t="s">
        <v>419</v>
      </c>
      <c r="M586">
        <v>2000</v>
      </c>
      <c r="N586" t="s">
        <v>113</v>
      </c>
      <c r="O586">
        <v>11</v>
      </c>
      <c r="P586" t="s">
        <v>509</v>
      </c>
      <c r="Q586">
        <v>256</v>
      </c>
      <c r="R586" t="s">
        <v>520</v>
      </c>
      <c r="S586">
        <v>121</v>
      </c>
      <c r="T586" t="s">
        <v>312</v>
      </c>
      <c r="U586">
        <v>1</v>
      </c>
      <c r="V586" t="s">
        <v>313</v>
      </c>
      <c r="W586" s="4">
        <v>0</v>
      </c>
      <c r="X586" s="4">
        <v>6408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7">
        <f t="shared" si="18"/>
        <v>6408</v>
      </c>
      <c r="AK586" s="4">
        <f t="shared" si="19"/>
        <v>0</v>
      </c>
    </row>
    <row r="587" spans="1:37">
      <c r="A587">
        <v>964</v>
      </c>
      <c r="B587" t="s">
        <v>518</v>
      </c>
      <c r="C587">
        <v>128</v>
      </c>
      <c r="D587" t="s">
        <v>519</v>
      </c>
      <c r="E587">
        <v>306</v>
      </c>
      <c r="F587">
        <v>512990001</v>
      </c>
      <c r="G587" t="s">
        <v>117</v>
      </c>
      <c r="H587">
        <v>101</v>
      </c>
      <c r="I587" s="38">
        <v>1</v>
      </c>
      <c r="J587" t="s">
        <v>308</v>
      </c>
      <c r="K587">
        <v>2990</v>
      </c>
      <c r="L587" t="s">
        <v>330</v>
      </c>
      <c r="M587">
        <v>2000</v>
      </c>
      <c r="N587" t="s">
        <v>113</v>
      </c>
      <c r="O587">
        <v>11</v>
      </c>
      <c r="P587" t="s">
        <v>509</v>
      </c>
      <c r="Q587">
        <v>256</v>
      </c>
      <c r="R587" t="s">
        <v>520</v>
      </c>
      <c r="S587">
        <v>121</v>
      </c>
      <c r="T587" t="s">
        <v>312</v>
      </c>
      <c r="U587">
        <v>1</v>
      </c>
      <c r="V587" t="s">
        <v>313</v>
      </c>
      <c r="W587" s="4">
        <v>0</v>
      </c>
      <c r="X587" s="4">
        <v>48</v>
      </c>
      <c r="Y587" s="4">
        <v>0</v>
      </c>
      <c r="Z587" s="4">
        <v>0</v>
      </c>
      <c r="AA587" s="4">
        <v>3341.49</v>
      </c>
      <c r="AB587" s="4">
        <v>0</v>
      </c>
      <c r="AC587" s="4">
        <v>0</v>
      </c>
      <c r="AD587" s="4">
        <v>348</v>
      </c>
      <c r="AE587" s="4">
        <v>530</v>
      </c>
      <c r="AF587" s="4">
        <v>0</v>
      </c>
      <c r="AG587" s="4">
        <v>0</v>
      </c>
      <c r="AH587" s="4">
        <v>0</v>
      </c>
      <c r="AI587" s="7">
        <f t="shared" si="18"/>
        <v>4267.49</v>
      </c>
      <c r="AK587" s="4">
        <f t="shared" si="19"/>
        <v>0</v>
      </c>
    </row>
    <row r="588" spans="1:37">
      <c r="A588">
        <v>964</v>
      </c>
      <c r="B588" t="s">
        <v>518</v>
      </c>
      <c r="C588">
        <v>128</v>
      </c>
      <c r="D588" t="s">
        <v>519</v>
      </c>
      <c r="E588">
        <v>330</v>
      </c>
      <c r="F588">
        <v>513260002</v>
      </c>
      <c r="G588" t="s">
        <v>203</v>
      </c>
      <c r="H588">
        <v>101</v>
      </c>
      <c r="I588" s="38">
        <v>1</v>
      </c>
      <c r="J588" t="s">
        <v>308</v>
      </c>
      <c r="K588">
        <v>3260</v>
      </c>
      <c r="L588" t="s">
        <v>387</v>
      </c>
      <c r="M588">
        <v>3000</v>
      </c>
      <c r="N588" t="s">
        <v>118</v>
      </c>
      <c r="O588">
        <v>11</v>
      </c>
      <c r="P588" t="s">
        <v>509</v>
      </c>
      <c r="Q588">
        <v>256</v>
      </c>
      <c r="R588" t="s">
        <v>520</v>
      </c>
      <c r="S588">
        <v>121</v>
      </c>
      <c r="T588" t="s">
        <v>312</v>
      </c>
      <c r="U588">
        <v>1</v>
      </c>
      <c r="V588" t="s">
        <v>313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3480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7">
        <f t="shared" si="18"/>
        <v>3480</v>
      </c>
      <c r="AK588" s="4">
        <f t="shared" si="19"/>
        <v>0</v>
      </c>
    </row>
    <row r="589" spans="1:37">
      <c r="A589">
        <v>964</v>
      </c>
      <c r="B589" t="s">
        <v>518</v>
      </c>
      <c r="C589">
        <v>128</v>
      </c>
      <c r="D589" t="s">
        <v>519</v>
      </c>
      <c r="E589">
        <v>341</v>
      </c>
      <c r="F589">
        <v>513340001</v>
      </c>
      <c r="G589" t="s">
        <v>82</v>
      </c>
      <c r="H589">
        <v>101</v>
      </c>
      <c r="I589" s="38">
        <v>1</v>
      </c>
      <c r="J589" t="s">
        <v>308</v>
      </c>
      <c r="K589">
        <v>3340</v>
      </c>
      <c r="L589" t="s">
        <v>332</v>
      </c>
      <c r="M589">
        <v>3000</v>
      </c>
      <c r="N589" t="s">
        <v>118</v>
      </c>
      <c r="O589">
        <v>11</v>
      </c>
      <c r="P589" t="s">
        <v>509</v>
      </c>
      <c r="Q589">
        <v>256</v>
      </c>
      <c r="R589" t="s">
        <v>520</v>
      </c>
      <c r="S589">
        <v>121</v>
      </c>
      <c r="T589" t="s">
        <v>312</v>
      </c>
      <c r="U589">
        <v>1</v>
      </c>
      <c r="V589" t="s">
        <v>313</v>
      </c>
      <c r="W589" s="4">
        <v>0</v>
      </c>
      <c r="X589" s="4">
        <v>0</v>
      </c>
      <c r="Y589" s="4">
        <v>0</v>
      </c>
      <c r="Z589" s="4">
        <v>26400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7">
        <f t="shared" si="18"/>
        <v>26400</v>
      </c>
      <c r="AK589" s="4">
        <f t="shared" si="19"/>
        <v>0</v>
      </c>
    </row>
    <row r="590" spans="1:37">
      <c r="A590">
        <v>964</v>
      </c>
      <c r="B590" t="s">
        <v>518</v>
      </c>
      <c r="C590">
        <v>128</v>
      </c>
      <c r="D590" t="s">
        <v>519</v>
      </c>
      <c r="E590">
        <v>389</v>
      </c>
      <c r="F590">
        <v>513810001</v>
      </c>
      <c r="G590" t="s">
        <v>119</v>
      </c>
      <c r="H590">
        <v>101</v>
      </c>
      <c r="I590" s="38">
        <v>1</v>
      </c>
      <c r="J590" t="s">
        <v>308</v>
      </c>
      <c r="K590">
        <v>3810</v>
      </c>
      <c r="L590" t="s">
        <v>338</v>
      </c>
      <c r="M590">
        <v>3000</v>
      </c>
      <c r="N590" t="s">
        <v>118</v>
      </c>
      <c r="O590">
        <v>11</v>
      </c>
      <c r="P590" t="s">
        <v>509</v>
      </c>
      <c r="Q590">
        <v>256</v>
      </c>
      <c r="R590" t="s">
        <v>520</v>
      </c>
      <c r="S590">
        <v>121</v>
      </c>
      <c r="T590" t="s">
        <v>312</v>
      </c>
      <c r="U590">
        <v>1</v>
      </c>
      <c r="V590" t="s">
        <v>313</v>
      </c>
      <c r="W590" s="4">
        <v>0</v>
      </c>
      <c r="X590" s="4">
        <v>0</v>
      </c>
      <c r="Y590" s="4">
        <v>13742</v>
      </c>
      <c r="Z590" s="4">
        <v>0</v>
      </c>
      <c r="AA590" s="4">
        <v>0</v>
      </c>
      <c r="AB590" s="4">
        <v>0</v>
      </c>
      <c r="AC590" s="4">
        <v>0</v>
      </c>
      <c r="AD590" s="4">
        <v>300</v>
      </c>
      <c r="AE590" s="4">
        <v>0</v>
      </c>
      <c r="AF590" s="4">
        <v>0</v>
      </c>
      <c r="AG590" s="4">
        <v>0</v>
      </c>
      <c r="AH590" s="4">
        <v>0</v>
      </c>
      <c r="AI590" s="7">
        <f t="shared" si="18"/>
        <v>14042</v>
      </c>
      <c r="AK590" s="4">
        <f t="shared" si="19"/>
        <v>0</v>
      </c>
    </row>
    <row r="591" spans="1:37">
      <c r="A591">
        <v>964</v>
      </c>
      <c r="B591" t="s">
        <v>518</v>
      </c>
      <c r="C591">
        <v>128</v>
      </c>
      <c r="D591" t="s">
        <v>519</v>
      </c>
      <c r="E591">
        <v>404</v>
      </c>
      <c r="F591">
        <v>513820012</v>
      </c>
      <c r="G591" t="s">
        <v>213</v>
      </c>
      <c r="H591">
        <v>101</v>
      </c>
      <c r="I591" s="38">
        <v>1</v>
      </c>
      <c r="J591" t="s">
        <v>308</v>
      </c>
      <c r="K591">
        <v>3820</v>
      </c>
      <c r="L591" t="s">
        <v>365</v>
      </c>
      <c r="M591">
        <v>3000</v>
      </c>
      <c r="N591" t="s">
        <v>118</v>
      </c>
      <c r="O591">
        <v>11</v>
      </c>
      <c r="P591" t="s">
        <v>509</v>
      </c>
      <c r="Q591">
        <v>256</v>
      </c>
      <c r="R591" t="s">
        <v>520</v>
      </c>
      <c r="S591">
        <v>121</v>
      </c>
      <c r="T591" t="s">
        <v>312</v>
      </c>
      <c r="U591">
        <v>1</v>
      </c>
      <c r="V591" t="s">
        <v>313</v>
      </c>
      <c r="W591" s="4">
        <v>0</v>
      </c>
      <c r="X591" s="4">
        <v>0</v>
      </c>
      <c r="Y591" s="4">
        <v>2180.14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7">
        <f t="shared" si="18"/>
        <v>2180.14</v>
      </c>
      <c r="AK591" s="4">
        <f t="shared" si="19"/>
        <v>0</v>
      </c>
    </row>
    <row r="592" spans="1:37">
      <c r="A592">
        <v>964</v>
      </c>
      <c r="B592" t="s">
        <v>518</v>
      </c>
      <c r="C592">
        <v>128</v>
      </c>
      <c r="D592" t="s">
        <v>519</v>
      </c>
      <c r="E592">
        <v>407</v>
      </c>
      <c r="F592">
        <v>513820017</v>
      </c>
      <c r="G592" t="s">
        <v>150</v>
      </c>
      <c r="H592">
        <v>101</v>
      </c>
      <c r="I592" s="38">
        <v>1</v>
      </c>
      <c r="J592" t="s">
        <v>308</v>
      </c>
      <c r="K592">
        <v>3820</v>
      </c>
      <c r="L592" t="s">
        <v>365</v>
      </c>
      <c r="M592">
        <v>3000</v>
      </c>
      <c r="N592" t="s">
        <v>118</v>
      </c>
      <c r="O592">
        <v>11</v>
      </c>
      <c r="P592" t="s">
        <v>509</v>
      </c>
      <c r="Q592">
        <v>256</v>
      </c>
      <c r="R592" t="s">
        <v>520</v>
      </c>
      <c r="S592">
        <v>121</v>
      </c>
      <c r="T592" t="s">
        <v>312</v>
      </c>
      <c r="U592">
        <v>1</v>
      </c>
      <c r="V592" t="s">
        <v>313</v>
      </c>
      <c r="W592" s="4">
        <v>0</v>
      </c>
      <c r="X592" s="4">
        <v>7237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7">
        <f t="shared" si="18"/>
        <v>7237</v>
      </c>
      <c r="AK592" s="4">
        <f t="shared" si="19"/>
        <v>0</v>
      </c>
    </row>
    <row r="593" spans="1:37">
      <c r="A593">
        <v>964</v>
      </c>
      <c r="B593" t="s">
        <v>518</v>
      </c>
      <c r="C593">
        <v>128</v>
      </c>
      <c r="D593" t="s">
        <v>519</v>
      </c>
      <c r="E593">
        <v>408</v>
      </c>
      <c r="F593">
        <v>513820019</v>
      </c>
      <c r="G593" t="s">
        <v>216</v>
      </c>
      <c r="H593">
        <v>101</v>
      </c>
      <c r="I593" s="38">
        <v>1</v>
      </c>
      <c r="J593" t="s">
        <v>308</v>
      </c>
      <c r="K593">
        <v>3820</v>
      </c>
      <c r="L593" t="s">
        <v>365</v>
      </c>
      <c r="M593">
        <v>3000</v>
      </c>
      <c r="N593" t="s">
        <v>118</v>
      </c>
      <c r="O593">
        <v>11</v>
      </c>
      <c r="P593" t="s">
        <v>509</v>
      </c>
      <c r="Q593">
        <v>256</v>
      </c>
      <c r="R593" t="s">
        <v>520</v>
      </c>
      <c r="S593">
        <v>121</v>
      </c>
      <c r="T593" t="s">
        <v>312</v>
      </c>
      <c r="U593">
        <v>1</v>
      </c>
      <c r="V593" t="s">
        <v>313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1030.08</v>
      </c>
      <c r="AF593" s="4">
        <v>0</v>
      </c>
      <c r="AG593" s="4">
        <v>0</v>
      </c>
      <c r="AH593" s="4">
        <v>0</v>
      </c>
      <c r="AI593" s="7">
        <f t="shared" si="18"/>
        <v>1030.08</v>
      </c>
      <c r="AK593" s="4">
        <f t="shared" si="19"/>
        <v>0</v>
      </c>
    </row>
    <row r="594" spans="1:37">
      <c r="A594">
        <v>964</v>
      </c>
      <c r="B594" t="s">
        <v>518</v>
      </c>
      <c r="C594">
        <v>128</v>
      </c>
      <c r="D594" t="s">
        <v>519</v>
      </c>
      <c r="E594">
        <v>416</v>
      </c>
      <c r="F594">
        <v>513820028</v>
      </c>
      <c r="G594" t="s">
        <v>233</v>
      </c>
      <c r="H594">
        <v>101</v>
      </c>
      <c r="I594" s="38">
        <v>1</v>
      </c>
      <c r="J594" t="s">
        <v>308</v>
      </c>
      <c r="K594">
        <v>3820</v>
      </c>
      <c r="L594" t="s">
        <v>365</v>
      </c>
      <c r="M594">
        <v>3000</v>
      </c>
      <c r="N594" t="s">
        <v>118</v>
      </c>
      <c r="O594">
        <v>11</v>
      </c>
      <c r="P594" t="s">
        <v>509</v>
      </c>
      <c r="Q594">
        <v>256</v>
      </c>
      <c r="R594" t="s">
        <v>520</v>
      </c>
      <c r="S594">
        <v>121</v>
      </c>
      <c r="T594" t="s">
        <v>312</v>
      </c>
      <c r="U594">
        <v>1</v>
      </c>
      <c r="V594" t="s">
        <v>313</v>
      </c>
      <c r="W594" s="4">
        <v>0</v>
      </c>
      <c r="X594" s="4">
        <v>0</v>
      </c>
      <c r="Y594" s="4">
        <v>0</v>
      </c>
      <c r="Z594" s="4">
        <v>3642.4</v>
      </c>
      <c r="AA594" s="4">
        <v>632.62</v>
      </c>
      <c r="AB594" s="4">
        <v>27447.09</v>
      </c>
      <c r="AC594" s="4">
        <v>0</v>
      </c>
      <c r="AD594" s="4">
        <v>0</v>
      </c>
      <c r="AE594" s="4">
        <v>12927.09</v>
      </c>
      <c r="AF594" s="4">
        <v>0</v>
      </c>
      <c r="AG594" s="4">
        <v>0</v>
      </c>
      <c r="AH594" s="4">
        <v>0</v>
      </c>
      <c r="AI594" s="7">
        <f t="shared" si="18"/>
        <v>44649.2</v>
      </c>
      <c r="AK594" s="4">
        <f t="shared" si="19"/>
        <v>0</v>
      </c>
    </row>
    <row r="595" spans="1:37">
      <c r="A595">
        <v>964</v>
      </c>
      <c r="B595" t="s">
        <v>518</v>
      </c>
      <c r="C595">
        <v>128</v>
      </c>
      <c r="D595" t="s">
        <v>519</v>
      </c>
      <c r="E595">
        <v>443</v>
      </c>
      <c r="F595">
        <v>524110006</v>
      </c>
      <c r="G595" t="s">
        <v>140</v>
      </c>
      <c r="H595">
        <v>101</v>
      </c>
      <c r="I595" s="38">
        <v>1</v>
      </c>
      <c r="J595" t="s">
        <v>308</v>
      </c>
      <c r="K595">
        <v>4410</v>
      </c>
      <c r="L595" t="s">
        <v>341</v>
      </c>
      <c r="M595">
        <v>4000</v>
      </c>
      <c r="N595" t="s">
        <v>137</v>
      </c>
      <c r="O595">
        <v>11</v>
      </c>
      <c r="P595" t="s">
        <v>509</v>
      </c>
      <c r="Q595">
        <v>256</v>
      </c>
      <c r="R595" t="s">
        <v>520</v>
      </c>
      <c r="S595">
        <v>121</v>
      </c>
      <c r="T595" t="s">
        <v>312</v>
      </c>
      <c r="U595">
        <v>1</v>
      </c>
      <c r="V595" t="s">
        <v>313</v>
      </c>
      <c r="W595" s="4">
        <v>0</v>
      </c>
      <c r="X595" s="4">
        <v>0</v>
      </c>
      <c r="Y595" s="4">
        <v>0</v>
      </c>
      <c r="Z595" s="4">
        <v>0</v>
      </c>
      <c r="AA595" s="4">
        <v>3000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7">
        <f t="shared" si="18"/>
        <v>3000</v>
      </c>
      <c r="AK595" s="4">
        <f t="shared" si="19"/>
        <v>0</v>
      </c>
    </row>
    <row r="596" spans="1:37">
      <c r="A596">
        <v>964</v>
      </c>
      <c r="B596" t="s">
        <v>518</v>
      </c>
      <c r="C596">
        <v>128</v>
      </c>
      <c r="D596" t="s">
        <v>519</v>
      </c>
      <c r="E596">
        <v>444</v>
      </c>
      <c r="F596">
        <v>524110007</v>
      </c>
      <c r="G596" t="s">
        <v>219</v>
      </c>
      <c r="H596">
        <v>101</v>
      </c>
      <c r="I596" s="38">
        <v>1</v>
      </c>
      <c r="J596" t="s">
        <v>308</v>
      </c>
      <c r="K596">
        <v>4410</v>
      </c>
      <c r="L596" t="s">
        <v>341</v>
      </c>
      <c r="M596">
        <v>4000</v>
      </c>
      <c r="N596" t="s">
        <v>137</v>
      </c>
      <c r="O596">
        <v>11</v>
      </c>
      <c r="P596" t="s">
        <v>509</v>
      </c>
      <c r="Q596">
        <v>256</v>
      </c>
      <c r="R596" t="s">
        <v>520</v>
      </c>
      <c r="S596">
        <v>121</v>
      </c>
      <c r="T596" t="s">
        <v>312</v>
      </c>
      <c r="U596">
        <v>1</v>
      </c>
      <c r="V596" t="s">
        <v>313</v>
      </c>
      <c r="W596" s="4">
        <v>0</v>
      </c>
      <c r="X596" s="4">
        <v>0</v>
      </c>
      <c r="Y596" s="4">
        <v>0</v>
      </c>
      <c r="Z596" s="4">
        <v>4640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7">
        <f t="shared" si="18"/>
        <v>4640</v>
      </c>
      <c r="AK596" s="4">
        <f t="shared" si="19"/>
        <v>0</v>
      </c>
    </row>
    <row r="597" spans="1:37">
      <c r="A597">
        <v>964</v>
      </c>
      <c r="B597" t="s">
        <v>518</v>
      </c>
      <c r="C597">
        <v>128</v>
      </c>
      <c r="D597" t="s">
        <v>519</v>
      </c>
      <c r="E597">
        <v>449</v>
      </c>
      <c r="F597">
        <v>524110015</v>
      </c>
      <c r="G597" t="s">
        <v>231</v>
      </c>
      <c r="H597">
        <v>101</v>
      </c>
      <c r="I597" s="38">
        <v>1</v>
      </c>
      <c r="J597" t="s">
        <v>308</v>
      </c>
      <c r="K597">
        <v>4410</v>
      </c>
      <c r="L597" t="s">
        <v>341</v>
      </c>
      <c r="M597">
        <v>4000</v>
      </c>
      <c r="N597" t="s">
        <v>137</v>
      </c>
      <c r="O597">
        <v>11</v>
      </c>
      <c r="P597" t="s">
        <v>509</v>
      </c>
      <c r="Q597">
        <v>256</v>
      </c>
      <c r="R597" t="s">
        <v>520</v>
      </c>
      <c r="S597">
        <v>121</v>
      </c>
      <c r="T597" t="s">
        <v>312</v>
      </c>
      <c r="U597">
        <v>1</v>
      </c>
      <c r="V597" t="s">
        <v>313</v>
      </c>
      <c r="W597" s="4">
        <v>0</v>
      </c>
      <c r="X597" s="4">
        <v>0</v>
      </c>
      <c r="Y597" s="4">
        <v>1800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140000</v>
      </c>
      <c r="AG597" s="4">
        <v>0</v>
      </c>
      <c r="AH597" s="4">
        <v>0</v>
      </c>
      <c r="AI597" s="7">
        <f t="shared" si="18"/>
        <v>141800</v>
      </c>
      <c r="AK597" s="4">
        <f t="shared" si="19"/>
        <v>0</v>
      </c>
    </row>
    <row r="598" spans="1:37">
      <c r="A598">
        <v>964</v>
      </c>
      <c r="B598" t="s">
        <v>518</v>
      </c>
      <c r="C598">
        <v>128</v>
      </c>
      <c r="D598" t="s">
        <v>519</v>
      </c>
      <c r="E598">
        <v>456</v>
      </c>
      <c r="F598">
        <v>524210002</v>
      </c>
      <c r="G598" t="s">
        <v>221</v>
      </c>
      <c r="H598">
        <v>101</v>
      </c>
      <c r="I598" s="38">
        <v>1</v>
      </c>
      <c r="J598" t="s">
        <v>308</v>
      </c>
      <c r="K598">
        <v>4420</v>
      </c>
      <c r="L598" t="s">
        <v>512</v>
      </c>
      <c r="M598">
        <v>4000</v>
      </c>
      <c r="N598" t="s">
        <v>137</v>
      </c>
      <c r="O598">
        <v>11</v>
      </c>
      <c r="P598" t="s">
        <v>509</v>
      </c>
      <c r="Q598">
        <v>256</v>
      </c>
      <c r="R598" t="s">
        <v>520</v>
      </c>
      <c r="S598">
        <v>121</v>
      </c>
      <c r="T598" t="s">
        <v>312</v>
      </c>
      <c r="U598">
        <v>1</v>
      </c>
      <c r="V598" t="s">
        <v>313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4945.38</v>
      </c>
      <c r="AC598" s="4">
        <v>0</v>
      </c>
      <c r="AD598" s="4">
        <v>0</v>
      </c>
      <c r="AE598" s="4">
        <v>0</v>
      </c>
      <c r="AF598" s="4">
        <v>124850</v>
      </c>
      <c r="AG598" s="4">
        <v>0</v>
      </c>
      <c r="AH598" s="4">
        <v>113340</v>
      </c>
      <c r="AI598" s="7">
        <f t="shared" si="18"/>
        <v>243135.38</v>
      </c>
      <c r="AK598" s="4">
        <f t="shared" si="19"/>
        <v>0</v>
      </c>
    </row>
    <row r="599" spans="1:37">
      <c r="A599">
        <v>964</v>
      </c>
      <c r="B599" t="s">
        <v>518</v>
      </c>
      <c r="C599">
        <v>128</v>
      </c>
      <c r="D599" t="s">
        <v>519</v>
      </c>
      <c r="E599">
        <v>460</v>
      </c>
      <c r="F599">
        <v>524310004</v>
      </c>
      <c r="G599" t="s">
        <v>234</v>
      </c>
      <c r="H599">
        <v>101</v>
      </c>
      <c r="I599" s="38">
        <v>1</v>
      </c>
      <c r="J599" t="s">
        <v>308</v>
      </c>
      <c r="K599">
        <v>4430</v>
      </c>
      <c r="L599" t="s">
        <v>342</v>
      </c>
      <c r="M599">
        <v>4000</v>
      </c>
      <c r="N599" t="s">
        <v>137</v>
      </c>
      <c r="O599">
        <v>11</v>
      </c>
      <c r="P599" t="s">
        <v>509</v>
      </c>
      <c r="Q599">
        <v>256</v>
      </c>
      <c r="R599" t="s">
        <v>520</v>
      </c>
      <c r="S599">
        <v>121</v>
      </c>
      <c r="T599" t="s">
        <v>312</v>
      </c>
      <c r="U599">
        <v>1</v>
      </c>
      <c r="V599" t="s">
        <v>313</v>
      </c>
      <c r="W599" s="4">
        <v>0</v>
      </c>
      <c r="X599" s="4">
        <v>0</v>
      </c>
      <c r="Y599" s="4">
        <v>0</v>
      </c>
      <c r="Z599" s="4">
        <v>7494.41</v>
      </c>
      <c r="AA599" s="4">
        <v>2815.65</v>
      </c>
      <c r="AB599" s="4">
        <v>0</v>
      </c>
      <c r="AC599" s="4">
        <v>12523.24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7">
        <f t="shared" si="18"/>
        <v>22833.3</v>
      </c>
      <c r="AK599" s="4">
        <f t="shared" si="19"/>
        <v>0</v>
      </c>
    </row>
    <row r="600" spans="1:37">
      <c r="A600">
        <v>964</v>
      </c>
      <c r="B600" t="s">
        <v>518</v>
      </c>
      <c r="C600">
        <v>128</v>
      </c>
      <c r="D600" t="s">
        <v>519</v>
      </c>
      <c r="E600">
        <v>461</v>
      </c>
      <c r="F600">
        <v>524310005</v>
      </c>
      <c r="G600" t="s">
        <v>235</v>
      </c>
      <c r="H600">
        <v>101</v>
      </c>
      <c r="I600" s="38">
        <v>1</v>
      </c>
      <c r="J600" t="s">
        <v>308</v>
      </c>
      <c r="K600">
        <v>4430</v>
      </c>
      <c r="L600" t="s">
        <v>342</v>
      </c>
      <c r="M600">
        <v>4000</v>
      </c>
      <c r="N600" t="s">
        <v>137</v>
      </c>
      <c r="O600">
        <v>11</v>
      </c>
      <c r="P600" t="s">
        <v>509</v>
      </c>
      <c r="Q600">
        <v>256</v>
      </c>
      <c r="R600" t="s">
        <v>520</v>
      </c>
      <c r="S600">
        <v>121</v>
      </c>
      <c r="T600" t="s">
        <v>312</v>
      </c>
      <c r="U600">
        <v>1</v>
      </c>
      <c r="V600" t="s">
        <v>313</v>
      </c>
      <c r="W600" s="4">
        <v>0</v>
      </c>
      <c r="X600" s="4">
        <v>0</v>
      </c>
      <c r="Y600" s="4">
        <v>0</v>
      </c>
      <c r="Z600" s="4">
        <v>7032</v>
      </c>
      <c r="AA600" s="4">
        <v>5310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7">
        <f t="shared" si="18"/>
        <v>12342</v>
      </c>
      <c r="AK600" s="4">
        <f t="shared" si="19"/>
        <v>0</v>
      </c>
    </row>
    <row r="601" spans="1:37">
      <c r="A601">
        <v>964</v>
      </c>
      <c r="B601" t="s">
        <v>518</v>
      </c>
      <c r="C601">
        <v>128</v>
      </c>
      <c r="D601" t="s">
        <v>519</v>
      </c>
      <c r="E601">
        <v>37</v>
      </c>
      <c r="F601">
        <v>124190001</v>
      </c>
      <c r="G601" t="s">
        <v>368</v>
      </c>
      <c r="H601">
        <v>101</v>
      </c>
      <c r="I601" s="38">
        <v>1</v>
      </c>
      <c r="J601" t="s">
        <v>308</v>
      </c>
      <c r="K601">
        <v>5190</v>
      </c>
      <c r="L601" t="s">
        <v>369</v>
      </c>
      <c r="M601">
        <v>5000</v>
      </c>
      <c r="N601" t="s">
        <v>280</v>
      </c>
      <c r="O601">
        <v>11</v>
      </c>
      <c r="P601" t="s">
        <v>509</v>
      </c>
      <c r="Q601">
        <v>256</v>
      </c>
      <c r="R601" t="s">
        <v>520</v>
      </c>
      <c r="S601">
        <v>121</v>
      </c>
      <c r="T601" t="s">
        <v>312</v>
      </c>
      <c r="U601">
        <v>1</v>
      </c>
      <c r="V601" t="s">
        <v>313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7500</v>
      </c>
      <c r="AC601" s="4">
        <v>0</v>
      </c>
      <c r="AD601" s="4">
        <v>20777.919999999998</v>
      </c>
      <c r="AE601" s="4">
        <v>0</v>
      </c>
      <c r="AF601" s="4">
        <v>0</v>
      </c>
      <c r="AG601" s="4">
        <v>0</v>
      </c>
      <c r="AH601" s="4">
        <v>0</v>
      </c>
      <c r="AI601" s="7">
        <f t="shared" si="18"/>
        <v>28277.919999999998</v>
      </c>
      <c r="AK601" s="4">
        <f t="shared" si="19"/>
        <v>0</v>
      </c>
    </row>
    <row r="602" spans="1:37">
      <c r="A602">
        <v>965</v>
      </c>
      <c r="B602" t="s">
        <v>521</v>
      </c>
      <c r="C602">
        <v>129</v>
      </c>
      <c r="D602" t="s">
        <v>236</v>
      </c>
      <c r="E602">
        <v>192</v>
      </c>
      <c r="F602">
        <v>511130001</v>
      </c>
      <c r="G602" t="s">
        <v>111</v>
      </c>
      <c r="H602">
        <v>101</v>
      </c>
      <c r="I602" s="38">
        <v>1</v>
      </c>
      <c r="J602" t="s">
        <v>308</v>
      </c>
      <c r="K602">
        <v>1130</v>
      </c>
      <c r="L602" t="s">
        <v>309</v>
      </c>
      <c r="M602">
        <v>1000</v>
      </c>
      <c r="N602" t="s">
        <v>106</v>
      </c>
      <c r="O602">
        <v>11</v>
      </c>
      <c r="P602" t="s">
        <v>509</v>
      </c>
      <c r="Q602">
        <v>242</v>
      </c>
      <c r="R602" t="s">
        <v>283</v>
      </c>
      <c r="S602">
        <v>124</v>
      </c>
      <c r="T602" t="s">
        <v>510</v>
      </c>
      <c r="U602">
        <v>1</v>
      </c>
      <c r="V602" t="s">
        <v>313</v>
      </c>
      <c r="W602" s="4">
        <v>45755.1</v>
      </c>
      <c r="X602" s="4">
        <v>45755.1</v>
      </c>
      <c r="Y602" s="4">
        <v>61006.8</v>
      </c>
      <c r="Z602" s="4">
        <v>52204.95</v>
      </c>
      <c r="AA602" s="4">
        <v>45755.1</v>
      </c>
      <c r="AB602" s="4">
        <v>45755.1</v>
      </c>
      <c r="AC602" s="4">
        <v>45755.1</v>
      </c>
      <c r="AD602" s="4">
        <v>45755.1</v>
      </c>
      <c r="AE602" s="4">
        <v>45755.1</v>
      </c>
      <c r="AF602" s="4">
        <v>45755.1</v>
      </c>
      <c r="AG602" s="4">
        <v>30996.45</v>
      </c>
      <c r="AH602" s="4">
        <v>35354.699999999997</v>
      </c>
      <c r="AI602" s="7">
        <f t="shared" si="18"/>
        <v>545603.69999999995</v>
      </c>
      <c r="AK602" s="4">
        <f t="shared" si="19"/>
        <v>0</v>
      </c>
    </row>
    <row r="603" spans="1:37">
      <c r="A603">
        <v>965</v>
      </c>
      <c r="B603" t="s">
        <v>521</v>
      </c>
      <c r="C603">
        <v>129</v>
      </c>
      <c r="D603" t="s">
        <v>236</v>
      </c>
      <c r="E603">
        <v>195</v>
      </c>
      <c r="F603">
        <v>511220001</v>
      </c>
      <c r="G603" t="s">
        <v>122</v>
      </c>
      <c r="H603">
        <v>101</v>
      </c>
      <c r="I603" s="38">
        <v>1</v>
      </c>
      <c r="J603" t="s">
        <v>308</v>
      </c>
      <c r="K603">
        <v>1220</v>
      </c>
      <c r="L603" t="s">
        <v>314</v>
      </c>
      <c r="M603">
        <v>1000</v>
      </c>
      <c r="N603" t="s">
        <v>106</v>
      </c>
      <c r="O603">
        <v>11</v>
      </c>
      <c r="P603" t="s">
        <v>509</v>
      </c>
      <c r="Q603">
        <v>242</v>
      </c>
      <c r="R603" t="s">
        <v>283</v>
      </c>
      <c r="S603">
        <v>124</v>
      </c>
      <c r="T603" t="s">
        <v>510</v>
      </c>
      <c r="U603">
        <v>1</v>
      </c>
      <c r="V603" t="s">
        <v>313</v>
      </c>
      <c r="W603" s="4">
        <v>15959.34</v>
      </c>
      <c r="X603" s="4">
        <v>18170.57</v>
      </c>
      <c r="Y603" s="4">
        <v>28141.14</v>
      </c>
      <c r="Z603" s="4">
        <v>14890.19</v>
      </c>
      <c r="AA603" s="4">
        <v>21760.76</v>
      </c>
      <c r="AB603" s="4">
        <v>29541.14</v>
      </c>
      <c r="AC603" s="4">
        <v>14986.92</v>
      </c>
      <c r="AD603" s="4">
        <v>7119.58</v>
      </c>
      <c r="AE603" s="4">
        <v>9106.5</v>
      </c>
      <c r="AF603" s="4">
        <v>16680.77</v>
      </c>
      <c r="AG603" s="4">
        <v>13943.85</v>
      </c>
      <c r="AH603" s="4">
        <v>12443.85</v>
      </c>
      <c r="AI603" s="7">
        <f t="shared" si="18"/>
        <v>202744.61</v>
      </c>
      <c r="AK603" s="4">
        <f t="shared" si="19"/>
        <v>0</v>
      </c>
    </row>
    <row r="604" spans="1:37">
      <c r="A604">
        <v>965</v>
      </c>
      <c r="B604" t="s">
        <v>521</v>
      </c>
      <c r="C604">
        <v>129</v>
      </c>
      <c r="D604" t="s">
        <v>236</v>
      </c>
      <c r="E604">
        <v>196</v>
      </c>
      <c r="F604">
        <v>511320001</v>
      </c>
      <c r="G604" t="s">
        <v>108</v>
      </c>
      <c r="H604">
        <v>101</v>
      </c>
      <c r="I604" s="38">
        <v>1</v>
      </c>
      <c r="J604" t="s">
        <v>308</v>
      </c>
      <c r="K604">
        <v>1320</v>
      </c>
      <c r="L604" t="s">
        <v>315</v>
      </c>
      <c r="M604">
        <v>1000</v>
      </c>
      <c r="N604" t="s">
        <v>106</v>
      </c>
      <c r="O604">
        <v>11</v>
      </c>
      <c r="P604" t="s">
        <v>509</v>
      </c>
      <c r="Q604">
        <v>242</v>
      </c>
      <c r="R604" t="s">
        <v>283</v>
      </c>
      <c r="S604">
        <v>124</v>
      </c>
      <c r="T604" t="s">
        <v>510</v>
      </c>
      <c r="U604">
        <v>1</v>
      </c>
      <c r="V604" t="s">
        <v>313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15251.7</v>
      </c>
      <c r="AG604" s="4">
        <v>0</v>
      </c>
      <c r="AH604" s="4">
        <v>0</v>
      </c>
      <c r="AI604" s="7">
        <f t="shared" si="18"/>
        <v>15251.7</v>
      </c>
      <c r="AK604" s="4">
        <f t="shared" si="19"/>
        <v>0</v>
      </c>
    </row>
    <row r="605" spans="1:37">
      <c r="A605">
        <v>965</v>
      </c>
      <c r="B605" t="s">
        <v>521</v>
      </c>
      <c r="C605">
        <v>129</v>
      </c>
      <c r="D605" t="s">
        <v>236</v>
      </c>
      <c r="E605">
        <v>198</v>
      </c>
      <c r="F605">
        <v>511320003</v>
      </c>
      <c r="G605" t="s">
        <v>109</v>
      </c>
      <c r="H605">
        <v>101</v>
      </c>
      <c r="I605" s="38">
        <v>1</v>
      </c>
      <c r="J605" t="s">
        <v>308</v>
      </c>
      <c r="K605">
        <v>1320</v>
      </c>
      <c r="L605" t="s">
        <v>315</v>
      </c>
      <c r="M605">
        <v>1000</v>
      </c>
      <c r="N605" t="s">
        <v>106</v>
      </c>
      <c r="O605">
        <v>11</v>
      </c>
      <c r="P605" t="s">
        <v>509</v>
      </c>
      <c r="Q605">
        <v>242</v>
      </c>
      <c r="R605" t="s">
        <v>283</v>
      </c>
      <c r="S605">
        <v>124</v>
      </c>
      <c r="T605" t="s">
        <v>510</v>
      </c>
      <c r="U605">
        <v>1</v>
      </c>
      <c r="V605" t="s">
        <v>313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32180.75</v>
      </c>
      <c r="AG605" s="4">
        <v>0</v>
      </c>
      <c r="AH605" s="4">
        <v>21606.94</v>
      </c>
      <c r="AI605" s="7">
        <f t="shared" si="18"/>
        <v>53787.69</v>
      </c>
      <c r="AK605" s="4">
        <f t="shared" si="19"/>
        <v>0</v>
      </c>
    </row>
    <row r="606" spans="1:37">
      <c r="A606">
        <v>965</v>
      </c>
      <c r="B606" t="s">
        <v>521</v>
      </c>
      <c r="C606">
        <v>129</v>
      </c>
      <c r="D606" t="s">
        <v>236</v>
      </c>
      <c r="E606">
        <v>200</v>
      </c>
      <c r="F606">
        <v>511340001</v>
      </c>
      <c r="G606" t="s">
        <v>123</v>
      </c>
      <c r="H606">
        <v>101</v>
      </c>
      <c r="I606" s="38">
        <v>1</v>
      </c>
      <c r="J606" t="s">
        <v>308</v>
      </c>
      <c r="K606">
        <v>1340</v>
      </c>
      <c r="L606" t="s">
        <v>316</v>
      </c>
      <c r="M606">
        <v>1000</v>
      </c>
      <c r="N606" t="s">
        <v>106</v>
      </c>
      <c r="O606">
        <v>11</v>
      </c>
      <c r="P606" t="s">
        <v>509</v>
      </c>
      <c r="Q606">
        <v>242</v>
      </c>
      <c r="R606" t="s">
        <v>283</v>
      </c>
      <c r="S606">
        <v>124</v>
      </c>
      <c r="T606" t="s">
        <v>510</v>
      </c>
      <c r="U606">
        <v>1</v>
      </c>
      <c r="V606" t="s">
        <v>313</v>
      </c>
      <c r="W606" s="4">
        <v>3700</v>
      </c>
      <c r="X606" s="4">
        <v>3500</v>
      </c>
      <c r="Y606" s="4">
        <v>3200</v>
      </c>
      <c r="Z606" s="4">
        <v>6666.76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216.66</v>
      </c>
      <c r="AI606" s="7">
        <f t="shared" si="18"/>
        <v>17283.420000000002</v>
      </c>
      <c r="AK606" s="4">
        <f t="shared" si="19"/>
        <v>0</v>
      </c>
    </row>
    <row r="607" spans="1:37">
      <c r="A607">
        <v>965</v>
      </c>
      <c r="B607" t="s">
        <v>521</v>
      </c>
      <c r="C607">
        <v>129</v>
      </c>
      <c r="D607" t="s">
        <v>236</v>
      </c>
      <c r="E607">
        <v>210</v>
      </c>
      <c r="F607">
        <v>511540004</v>
      </c>
      <c r="G607" t="s">
        <v>124</v>
      </c>
      <c r="H607">
        <v>101</v>
      </c>
      <c r="I607" s="38">
        <v>1</v>
      </c>
      <c r="J607" t="s">
        <v>308</v>
      </c>
      <c r="K607">
        <v>1540</v>
      </c>
      <c r="L607" t="s">
        <v>318</v>
      </c>
      <c r="M607">
        <v>1000</v>
      </c>
      <c r="N607" t="s">
        <v>106</v>
      </c>
      <c r="O607">
        <v>11</v>
      </c>
      <c r="P607" t="s">
        <v>509</v>
      </c>
      <c r="Q607">
        <v>242</v>
      </c>
      <c r="R607" t="s">
        <v>283</v>
      </c>
      <c r="S607">
        <v>124</v>
      </c>
      <c r="T607" t="s">
        <v>510</v>
      </c>
      <c r="U607">
        <v>1</v>
      </c>
      <c r="V607" t="s">
        <v>313</v>
      </c>
      <c r="W607" s="4">
        <v>724.4</v>
      </c>
      <c r="X607" s="4">
        <v>0</v>
      </c>
      <c r="Y607" s="4">
        <v>0</v>
      </c>
      <c r="Z607" s="4">
        <v>620.51</v>
      </c>
      <c r="AA607" s="4">
        <v>1603</v>
      </c>
      <c r="AB607" s="4">
        <v>0</v>
      </c>
      <c r="AC607" s="4">
        <v>0</v>
      </c>
      <c r="AD607" s="4">
        <v>0</v>
      </c>
      <c r="AE607" s="4">
        <v>0</v>
      </c>
      <c r="AF607" s="4">
        <v>447.4</v>
      </c>
      <c r="AG607" s="4">
        <v>0</v>
      </c>
      <c r="AH607" s="4">
        <v>0</v>
      </c>
      <c r="AI607" s="7">
        <f t="shared" si="18"/>
        <v>3395.31</v>
      </c>
      <c r="AK607" s="4">
        <f t="shared" si="19"/>
        <v>0</v>
      </c>
    </row>
    <row r="608" spans="1:37">
      <c r="A608">
        <v>965</v>
      </c>
      <c r="B608" t="s">
        <v>521</v>
      </c>
      <c r="C608">
        <v>129</v>
      </c>
      <c r="D608" t="s">
        <v>236</v>
      </c>
      <c r="E608">
        <v>212</v>
      </c>
      <c r="F608">
        <v>511540005</v>
      </c>
      <c r="G608" t="s">
        <v>125</v>
      </c>
      <c r="H608">
        <v>101</v>
      </c>
      <c r="I608" s="38">
        <v>1</v>
      </c>
      <c r="J608" t="s">
        <v>308</v>
      </c>
      <c r="K608">
        <v>1540</v>
      </c>
      <c r="L608" t="s">
        <v>318</v>
      </c>
      <c r="M608">
        <v>1000</v>
      </c>
      <c r="N608" t="s">
        <v>106</v>
      </c>
      <c r="O608">
        <v>11</v>
      </c>
      <c r="P608" t="s">
        <v>509</v>
      </c>
      <c r="Q608">
        <v>242</v>
      </c>
      <c r="R608" t="s">
        <v>283</v>
      </c>
      <c r="S608">
        <v>124</v>
      </c>
      <c r="T608" t="s">
        <v>510</v>
      </c>
      <c r="U608">
        <v>1</v>
      </c>
      <c r="V608" t="s">
        <v>313</v>
      </c>
      <c r="W608" s="4">
        <v>0</v>
      </c>
      <c r="X608" s="4">
        <v>0</v>
      </c>
      <c r="Y608" s="4">
        <v>1480</v>
      </c>
      <c r="Z608" s="4">
        <v>695</v>
      </c>
      <c r="AA608" s="4">
        <v>0</v>
      </c>
      <c r="AB608" s="4">
        <v>0</v>
      </c>
      <c r="AC608" s="4">
        <v>0</v>
      </c>
      <c r="AD608" s="4">
        <v>350</v>
      </c>
      <c r="AE608" s="4">
        <v>600</v>
      </c>
      <c r="AF608" s="4">
        <v>0</v>
      </c>
      <c r="AG608" s="4">
        <v>0</v>
      </c>
      <c r="AH608" s="4">
        <v>0</v>
      </c>
      <c r="AI608" s="7">
        <f t="shared" si="18"/>
        <v>3125</v>
      </c>
      <c r="AK608" s="4">
        <f t="shared" si="19"/>
        <v>0</v>
      </c>
    </row>
    <row r="609" spans="1:37">
      <c r="A609">
        <v>965</v>
      </c>
      <c r="B609" t="s">
        <v>521</v>
      </c>
      <c r="C609">
        <v>129</v>
      </c>
      <c r="D609" t="s">
        <v>236</v>
      </c>
      <c r="E609">
        <v>216</v>
      </c>
      <c r="F609">
        <v>511540008</v>
      </c>
      <c r="G609" t="s">
        <v>112</v>
      </c>
      <c r="H609">
        <v>101</v>
      </c>
      <c r="I609" s="38">
        <v>1</v>
      </c>
      <c r="J609" t="s">
        <v>308</v>
      </c>
      <c r="K609">
        <v>1540</v>
      </c>
      <c r="L609" t="s">
        <v>318</v>
      </c>
      <c r="M609">
        <v>1000</v>
      </c>
      <c r="N609" t="s">
        <v>106</v>
      </c>
      <c r="O609">
        <v>11</v>
      </c>
      <c r="P609" t="s">
        <v>509</v>
      </c>
      <c r="Q609">
        <v>242</v>
      </c>
      <c r="R609" t="s">
        <v>283</v>
      </c>
      <c r="S609">
        <v>124</v>
      </c>
      <c r="T609" t="s">
        <v>510</v>
      </c>
      <c r="U609">
        <v>1</v>
      </c>
      <c r="V609" t="s">
        <v>313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3100</v>
      </c>
      <c r="AE609" s="4">
        <v>-3100</v>
      </c>
      <c r="AF609" s="4">
        <v>0</v>
      </c>
      <c r="AG609" s="4">
        <v>0</v>
      </c>
      <c r="AH609" s="4">
        <v>717.98</v>
      </c>
      <c r="AI609" s="7">
        <f t="shared" si="18"/>
        <v>717.98</v>
      </c>
      <c r="AK609" s="4">
        <f t="shared" si="19"/>
        <v>0</v>
      </c>
    </row>
    <row r="610" spans="1:37">
      <c r="A610">
        <v>965</v>
      </c>
      <c r="B610" t="s">
        <v>521</v>
      </c>
      <c r="C610">
        <v>129</v>
      </c>
      <c r="D610" t="s">
        <v>236</v>
      </c>
      <c r="E610">
        <v>221</v>
      </c>
      <c r="F610">
        <v>512110001</v>
      </c>
      <c r="G610" t="s">
        <v>114</v>
      </c>
      <c r="H610">
        <v>101</v>
      </c>
      <c r="I610" s="38">
        <v>1</v>
      </c>
      <c r="J610" t="s">
        <v>308</v>
      </c>
      <c r="K610">
        <v>2110</v>
      </c>
      <c r="L610" t="s">
        <v>319</v>
      </c>
      <c r="M610">
        <v>2000</v>
      </c>
      <c r="N610" t="s">
        <v>113</v>
      </c>
      <c r="O610">
        <v>11</v>
      </c>
      <c r="P610" t="s">
        <v>509</v>
      </c>
      <c r="Q610">
        <v>242</v>
      </c>
      <c r="R610" t="s">
        <v>283</v>
      </c>
      <c r="S610">
        <v>124</v>
      </c>
      <c r="T610" t="s">
        <v>510</v>
      </c>
      <c r="U610">
        <v>1</v>
      </c>
      <c r="V610" t="s">
        <v>313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881.6</v>
      </c>
      <c r="AE610" s="4">
        <v>0</v>
      </c>
      <c r="AF610" s="4">
        <v>0</v>
      </c>
      <c r="AG610" s="4">
        <v>0</v>
      </c>
      <c r="AH610" s="4">
        <v>0</v>
      </c>
      <c r="AI610" s="7">
        <f t="shared" si="18"/>
        <v>881.6</v>
      </c>
      <c r="AK610" s="4">
        <f t="shared" si="19"/>
        <v>0</v>
      </c>
    </row>
    <row r="611" spans="1:37">
      <c r="A611">
        <v>965</v>
      </c>
      <c r="B611" t="s">
        <v>521</v>
      </c>
      <c r="C611">
        <v>129</v>
      </c>
      <c r="D611" t="s">
        <v>236</v>
      </c>
      <c r="E611">
        <v>224</v>
      </c>
      <c r="F611">
        <v>512120001</v>
      </c>
      <c r="G611" t="s">
        <v>145</v>
      </c>
      <c r="H611">
        <v>101</v>
      </c>
      <c r="I611" s="38">
        <v>1</v>
      </c>
      <c r="J611" t="s">
        <v>308</v>
      </c>
      <c r="K611">
        <v>2120</v>
      </c>
      <c r="L611" t="s">
        <v>320</v>
      </c>
      <c r="M611">
        <v>2000</v>
      </c>
      <c r="N611" t="s">
        <v>113</v>
      </c>
      <c r="O611">
        <v>11</v>
      </c>
      <c r="P611" t="s">
        <v>509</v>
      </c>
      <c r="Q611">
        <v>242</v>
      </c>
      <c r="R611" t="s">
        <v>283</v>
      </c>
      <c r="S611">
        <v>124</v>
      </c>
      <c r="T611" t="s">
        <v>510</v>
      </c>
      <c r="U611">
        <v>1</v>
      </c>
      <c r="V611" t="s">
        <v>313</v>
      </c>
      <c r="W611" s="4">
        <v>0</v>
      </c>
      <c r="X611" s="4">
        <v>464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423.4</v>
      </c>
      <c r="AE611" s="4">
        <v>0</v>
      </c>
      <c r="AF611" s="4">
        <v>0</v>
      </c>
      <c r="AG611" s="4">
        <v>0</v>
      </c>
      <c r="AH611" s="4">
        <v>0</v>
      </c>
      <c r="AI611" s="7">
        <f t="shared" si="18"/>
        <v>887.4</v>
      </c>
      <c r="AK611" s="4">
        <f t="shared" si="19"/>
        <v>0</v>
      </c>
    </row>
    <row r="612" spans="1:37">
      <c r="A612">
        <v>965</v>
      </c>
      <c r="B612" t="s">
        <v>521</v>
      </c>
      <c r="C612">
        <v>129</v>
      </c>
      <c r="D612" t="s">
        <v>236</v>
      </c>
      <c r="E612">
        <v>230</v>
      </c>
      <c r="F612">
        <v>512160001</v>
      </c>
      <c r="G612" t="s">
        <v>170</v>
      </c>
      <c r="H612">
        <v>101</v>
      </c>
      <c r="I612" s="38">
        <v>1</v>
      </c>
      <c r="J612" t="s">
        <v>308</v>
      </c>
      <c r="K612">
        <v>2160</v>
      </c>
      <c r="L612" t="s">
        <v>322</v>
      </c>
      <c r="M612">
        <v>2000</v>
      </c>
      <c r="N612" t="s">
        <v>113</v>
      </c>
      <c r="O612">
        <v>11</v>
      </c>
      <c r="P612" t="s">
        <v>509</v>
      </c>
      <c r="Q612">
        <v>242</v>
      </c>
      <c r="R612" t="s">
        <v>283</v>
      </c>
      <c r="S612">
        <v>124</v>
      </c>
      <c r="T612" t="s">
        <v>510</v>
      </c>
      <c r="U612">
        <v>1</v>
      </c>
      <c r="V612" t="s">
        <v>313</v>
      </c>
      <c r="W612" s="4">
        <v>78</v>
      </c>
      <c r="X612" s="4">
        <v>0</v>
      </c>
      <c r="Y612" s="4">
        <v>313.51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258.10000000000002</v>
      </c>
      <c r="AG612" s="4">
        <v>0</v>
      </c>
      <c r="AH612" s="4">
        <v>462.8</v>
      </c>
      <c r="AI612" s="7">
        <f t="shared" si="18"/>
        <v>1112.4100000000001</v>
      </c>
      <c r="AK612" s="4">
        <f t="shared" si="19"/>
        <v>0</v>
      </c>
    </row>
    <row r="613" spans="1:37">
      <c r="A613">
        <v>965</v>
      </c>
      <c r="B613" t="s">
        <v>521</v>
      </c>
      <c r="C613">
        <v>129</v>
      </c>
      <c r="D613" t="s">
        <v>236</v>
      </c>
      <c r="E613">
        <v>236</v>
      </c>
      <c r="F613">
        <v>512210003</v>
      </c>
      <c r="G613" t="s">
        <v>128</v>
      </c>
      <c r="H613">
        <v>101</v>
      </c>
      <c r="I613" s="38">
        <v>1</v>
      </c>
      <c r="J613" t="s">
        <v>308</v>
      </c>
      <c r="K613">
        <v>2210</v>
      </c>
      <c r="L613" t="s">
        <v>323</v>
      </c>
      <c r="M613">
        <v>2000</v>
      </c>
      <c r="N613" t="s">
        <v>113</v>
      </c>
      <c r="O613">
        <v>11</v>
      </c>
      <c r="P613" t="s">
        <v>509</v>
      </c>
      <c r="Q613">
        <v>242</v>
      </c>
      <c r="R613" t="s">
        <v>283</v>
      </c>
      <c r="S613">
        <v>124</v>
      </c>
      <c r="T613" t="s">
        <v>510</v>
      </c>
      <c r="U613">
        <v>1</v>
      </c>
      <c r="V613" t="s">
        <v>313</v>
      </c>
      <c r="W613" s="4">
        <v>0</v>
      </c>
      <c r="X613" s="4">
        <v>450</v>
      </c>
      <c r="Y613" s="4">
        <v>0</v>
      </c>
      <c r="Z613" s="4">
        <v>0</v>
      </c>
      <c r="AA613" s="4">
        <v>0</v>
      </c>
      <c r="AB613" s="4">
        <v>571.9</v>
      </c>
      <c r="AC613" s="4">
        <v>807.87</v>
      </c>
      <c r="AD613" s="4">
        <v>136.80000000000001</v>
      </c>
      <c r="AE613" s="4">
        <v>0</v>
      </c>
      <c r="AF613" s="4">
        <v>0</v>
      </c>
      <c r="AG613" s="4">
        <v>0</v>
      </c>
      <c r="AH613" s="4">
        <v>0</v>
      </c>
      <c r="AI613" s="7">
        <f t="shared" si="18"/>
        <v>1966.57</v>
      </c>
      <c r="AK613" s="4">
        <f t="shared" si="19"/>
        <v>0</v>
      </c>
    </row>
    <row r="614" spans="1:37">
      <c r="A614">
        <v>965</v>
      </c>
      <c r="B614" t="s">
        <v>521</v>
      </c>
      <c r="C614">
        <v>129</v>
      </c>
      <c r="D614" t="s">
        <v>236</v>
      </c>
      <c r="E614">
        <v>245</v>
      </c>
      <c r="F614">
        <v>512460001</v>
      </c>
      <c r="G614" t="s">
        <v>85</v>
      </c>
      <c r="H614">
        <v>101</v>
      </c>
      <c r="I614" s="38">
        <v>1</v>
      </c>
      <c r="J614" t="s">
        <v>308</v>
      </c>
      <c r="K614">
        <v>2460</v>
      </c>
      <c r="L614" t="s">
        <v>355</v>
      </c>
      <c r="M614">
        <v>2000</v>
      </c>
      <c r="N614" t="s">
        <v>113</v>
      </c>
      <c r="O614">
        <v>11</v>
      </c>
      <c r="P614" t="s">
        <v>509</v>
      </c>
      <c r="Q614">
        <v>242</v>
      </c>
      <c r="R614" t="s">
        <v>283</v>
      </c>
      <c r="S614">
        <v>124</v>
      </c>
      <c r="T614" t="s">
        <v>510</v>
      </c>
      <c r="U614">
        <v>1</v>
      </c>
      <c r="V614" t="s">
        <v>313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6879.26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7">
        <f t="shared" si="18"/>
        <v>6879.26</v>
      </c>
      <c r="AK614" s="4">
        <f t="shared" si="19"/>
        <v>0</v>
      </c>
    </row>
    <row r="615" spans="1:37">
      <c r="A615">
        <v>965</v>
      </c>
      <c r="B615" t="s">
        <v>521</v>
      </c>
      <c r="C615">
        <v>129</v>
      </c>
      <c r="D615" t="s">
        <v>236</v>
      </c>
      <c r="E615">
        <v>250</v>
      </c>
      <c r="F615">
        <v>512490002</v>
      </c>
      <c r="G615" t="s">
        <v>181</v>
      </c>
      <c r="H615">
        <v>101</v>
      </c>
      <c r="I615" s="38">
        <v>1</v>
      </c>
      <c r="J615" t="s">
        <v>308</v>
      </c>
      <c r="K615">
        <v>2490</v>
      </c>
      <c r="L615" t="s">
        <v>325</v>
      </c>
      <c r="M615">
        <v>2000</v>
      </c>
      <c r="N615" t="s">
        <v>113</v>
      </c>
      <c r="O615">
        <v>11</v>
      </c>
      <c r="P615" t="s">
        <v>509</v>
      </c>
      <c r="Q615">
        <v>242</v>
      </c>
      <c r="R615" t="s">
        <v>283</v>
      </c>
      <c r="S615">
        <v>124</v>
      </c>
      <c r="T615" t="s">
        <v>510</v>
      </c>
      <c r="U615">
        <v>1</v>
      </c>
      <c r="V615" t="s">
        <v>313</v>
      </c>
      <c r="W615" s="4">
        <v>309.16000000000003</v>
      </c>
      <c r="X615" s="4">
        <v>0</v>
      </c>
      <c r="Y615" s="4">
        <v>763.3</v>
      </c>
      <c r="Z615" s="4">
        <v>0</v>
      </c>
      <c r="AA615" s="4">
        <v>0</v>
      </c>
      <c r="AB615" s="4">
        <v>0</v>
      </c>
      <c r="AC615" s="4">
        <v>3560.55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7">
        <f t="shared" si="18"/>
        <v>4633.01</v>
      </c>
      <c r="AK615" s="4">
        <f t="shared" si="19"/>
        <v>0</v>
      </c>
    </row>
    <row r="616" spans="1:37">
      <c r="A616">
        <v>965</v>
      </c>
      <c r="B616" t="s">
        <v>521</v>
      </c>
      <c r="C616">
        <v>129</v>
      </c>
      <c r="D616" t="s">
        <v>236</v>
      </c>
      <c r="E616">
        <v>260</v>
      </c>
      <c r="F616">
        <v>512610001</v>
      </c>
      <c r="G616" t="s">
        <v>116</v>
      </c>
      <c r="H616">
        <v>101</v>
      </c>
      <c r="I616" s="38">
        <v>1</v>
      </c>
      <c r="J616" t="s">
        <v>308</v>
      </c>
      <c r="K616">
        <v>2610</v>
      </c>
      <c r="L616" t="s">
        <v>326</v>
      </c>
      <c r="M616">
        <v>2000</v>
      </c>
      <c r="N616" t="s">
        <v>113</v>
      </c>
      <c r="O616">
        <v>11</v>
      </c>
      <c r="P616" t="s">
        <v>509</v>
      </c>
      <c r="Q616">
        <v>242</v>
      </c>
      <c r="R616" t="s">
        <v>283</v>
      </c>
      <c r="S616">
        <v>124</v>
      </c>
      <c r="T616" t="s">
        <v>510</v>
      </c>
      <c r="U616">
        <v>1</v>
      </c>
      <c r="V616" t="s">
        <v>313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450.17</v>
      </c>
      <c r="AI616" s="7">
        <f t="shared" si="18"/>
        <v>450.17</v>
      </c>
      <c r="AK616" s="4">
        <f t="shared" si="19"/>
        <v>0</v>
      </c>
    </row>
    <row r="617" spans="1:37">
      <c r="A617">
        <v>965</v>
      </c>
      <c r="B617" t="s">
        <v>521</v>
      </c>
      <c r="C617">
        <v>129</v>
      </c>
      <c r="D617" t="s">
        <v>236</v>
      </c>
      <c r="E617">
        <v>306</v>
      </c>
      <c r="F617">
        <v>512990001</v>
      </c>
      <c r="G617" t="s">
        <v>117</v>
      </c>
      <c r="H617">
        <v>101</v>
      </c>
      <c r="I617" s="38">
        <v>1</v>
      </c>
      <c r="J617" t="s">
        <v>308</v>
      </c>
      <c r="K617">
        <v>2990</v>
      </c>
      <c r="L617" t="s">
        <v>330</v>
      </c>
      <c r="M617">
        <v>2000</v>
      </c>
      <c r="N617" t="s">
        <v>113</v>
      </c>
      <c r="O617">
        <v>11</v>
      </c>
      <c r="P617" t="s">
        <v>509</v>
      </c>
      <c r="Q617">
        <v>242</v>
      </c>
      <c r="R617" t="s">
        <v>283</v>
      </c>
      <c r="S617">
        <v>124</v>
      </c>
      <c r="T617" t="s">
        <v>510</v>
      </c>
      <c r="U617">
        <v>1</v>
      </c>
      <c r="V617" t="s">
        <v>313</v>
      </c>
      <c r="W617" s="4">
        <v>77.67</v>
      </c>
      <c r="X617" s="4">
        <v>1322.18</v>
      </c>
      <c r="Y617" s="4">
        <v>849.18</v>
      </c>
      <c r="Z617" s="4">
        <v>144.21</v>
      </c>
      <c r="AA617" s="4">
        <v>349.18</v>
      </c>
      <c r="AB617" s="4">
        <v>1450</v>
      </c>
      <c r="AC617" s="4">
        <v>0</v>
      </c>
      <c r="AD617" s="4">
        <v>1044</v>
      </c>
      <c r="AE617" s="4">
        <v>246.35</v>
      </c>
      <c r="AF617" s="4">
        <v>0</v>
      </c>
      <c r="AG617" s="4">
        <v>0</v>
      </c>
      <c r="AH617" s="4">
        <v>0</v>
      </c>
      <c r="AI617" s="7">
        <f t="shared" si="18"/>
        <v>5482.77</v>
      </c>
      <c r="AK617" s="4">
        <f t="shared" si="19"/>
        <v>0</v>
      </c>
    </row>
    <row r="618" spans="1:37">
      <c r="A618">
        <v>965</v>
      </c>
      <c r="B618" t="s">
        <v>521</v>
      </c>
      <c r="C618">
        <v>129</v>
      </c>
      <c r="D618" t="s">
        <v>236</v>
      </c>
      <c r="E618">
        <v>338</v>
      </c>
      <c r="F618">
        <v>513320002</v>
      </c>
      <c r="G618" t="s">
        <v>188</v>
      </c>
      <c r="H618">
        <v>101</v>
      </c>
      <c r="I618" s="38">
        <v>1</v>
      </c>
      <c r="J618" t="s">
        <v>308</v>
      </c>
      <c r="K618">
        <v>3320</v>
      </c>
      <c r="L618" t="s">
        <v>415</v>
      </c>
      <c r="M618">
        <v>3000</v>
      </c>
      <c r="N618" t="s">
        <v>118</v>
      </c>
      <c r="O618">
        <v>11</v>
      </c>
      <c r="P618" t="s">
        <v>509</v>
      </c>
      <c r="Q618">
        <v>242</v>
      </c>
      <c r="R618" t="s">
        <v>283</v>
      </c>
      <c r="S618">
        <v>124</v>
      </c>
      <c r="T618" t="s">
        <v>510</v>
      </c>
      <c r="U618">
        <v>1</v>
      </c>
      <c r="V618" t="s">
        <v>313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46400</v>
      </c>
      <c r="AF618" s="4">
        <v>0</v>
      </c>
      <c r="AG618" s="4">
        <v>0</v>
      </c>
      <c r="AH618" s="4">
        <v>0</v>
      </c>
      <c r="AI618" s="7">
        <f t="shared" si="18"/>
        <v>46400</v>
      </c>
      <c r="AK618" s="4">
        <f t="shared" si="19"/>
        <v>0</v>
      </c>
    </row>
    <row r="619" spans="1:37">
      <c r="A619">
        <v>965</v>
      </c>
      <c r="B619" t="s">
        <v>521</v>
      </c>
      <c r="C619">
        <v>129</v>
      </c>
      <c r="D619" t="s">
        <v>236</v>
      </c>
      <c r="E619">
        <v>356</v>
      </c>
      <c r="F619">
        <v>513510002</v>
      </c>
      <c r="G619" t="s">
        <v>134</v>
      </c>
      <c r="H619">
        <v>101</v>
      </c>
      <c r="I619" s="38">
        <v>1</v>
      </c>
      <c r="J619" t="s">
        <v>308</v>
      </c>
      <c r="K619">
        <v>3510</v>
      </c>
      <c r="L619" t="s">
        <v>334</v>
      </c>
      <c r="M619">
        <v>3000</v>
      </c>
      <c r="N619" t="s">
        <v>118</v>
      </c>
      <c r="O619">
        <v>11</v>
      </c>
      <c r="P619" t="s">
        <v>509</v>
      </c>
      <c r="Q619">
        <v>242</v>
      </c>
      <c r="R619" t="s">
        <v>283</v>
      </c>
      <c r="S619">
        <v>124</v>
      </c>
      <c r="T619" t="s">
        <v>510</v>
      </c>
      <c r="U619">
        <v>1</v>
      </c>
      <c r="V619" t="s">
        <v>313</v>
      </c>
      <c r="W619" s="4">
        <v>0</v>
      </c>
      <c r="X619" s="4">
        <v>0</v>
      </c>
      <c r="Y619" s="4">
        <v>0</v>
      </c>
      <c r="Z619" s="4">
        <v>146421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7">
        <f t="shared" si="18"/>
        <v>146421</v>
      </c>
      <c r="AK619" s="4">
        <f t="shared" si="19"/>
        <v>0</v>
      </c>
    </row>
    <row r="620" spans="1:37">
      <c r="A620">
        <v>965</v>
      </c>
      <c r="B620" t="s">
        <v>521</v>
      </c>
      <c r="C620">
        <v>129</v>
      </c>
      <c r="D620" t="s">
        <v>236</v>
      </c>
      <c r="E620">
        <v>362</v>
      </c>
      <c r="F620">
        <v>513520001</v>
      </c>
      <c r="G620" t="s">
        <v>173</v>
      </c>
      <c r="H620">
        <v>101</v>
      </c>
      <c r="I620" s="38">
        <v>1</v>
      </c>
      <c r="J620" t="s">
        <v>308</v>
      </c>
      <c r="K620">
        <v>3520</v>
      </c>
      <c r="L620" t="s">
        <v>363</v>
      </c>
      <c r="M620">
        <v>3000</v>
      </c>
      <c r="N620" t="s">
        <v>118</v>
      </c>
      <c r="O620">
        <v>11</v>
      </c>
      <c r="P620" t="s">
        <v>509</v>
      </c>
      <c r="Q620">
        <v>242</v>
      </c>
      <c r="R620" t="s">
        <v>283</v>
      </c>
      <c r="S620">
        <v>124</v>
      </c>
      <c r="T620" t="s">
        <v>510</v>
      </c>
      <c r="U620">
        <v>1</v>
      </c>
      <c r="V620" t="s">
        <v>313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8952.7000000000007</v>
      </c>
      <c r="AE620" s="4">
        <v>0</v>
      </c>
      <c r="AF620" s="4">
        <v>0</v>
      </c>
      <c r="AG620" s="4">
        <v>0</v>
      </c>
      <c r="AH620" s="4">
        <v>0</v>
      </c>
      <c r="AI620" s="7">
        <f t="shared" si="18"/>
        <v>8952.7000000000007</v>
      </c>
      <c r="AK620" s="4">
        <f t="shared" si="19"/>
        <v>0</v>
      </c>
    </row>
    <row r="621" spans="1:37">
      <c r="A621">
        <v>965</v>
      </c>
      <c r="B621" t="s">
        <v>521</v>
      </c>
      <c r="C621">
        <v>129</v>
      </c>
      <c r="D621" t="s">
        <v>236</v>
      </c>
      <c r="E621">
        <v>393</v>
      </c>
      <c r="F621">
        <v>513810003</v>
      </c>
      <c r="G621" t="s">
        <v>136</v>
      </c>
      <c r="H621">
        <v>101</v>
      </c>
      <c r="I621" s="38">
        <v>1</v>
      </c>
      <c r="J621" t="s">
        <v>308</v>
      </c>
      <c r="K621">
        <v>3810</v>
      </c>
      <c r="L621" t="s">
        <v>338</v>
      </c>
      <c r="M621">
        <v>3000</v>
      </c>
      <c r="N621" t="s">
        <v>118</v>
      </c>
      <c r="O621">
        <v>11</v>
      </c>
      <c r="P621" t="s">
        <v>509</v>
      </c>
      <c r="Q621">
        <v>242</v>
      </c>
      <c r="R621" t="s">
        <v>283</v>
      </c>
      <c r="S621">
        <v>124</v>
      </c>
      <c r="T621" t="s">
        <v>510</v>
      </c>
      <c r="U621">
        <v>1</v>
      </c>
      <c r="V621" t="s">
        <v>313</v>
      </c>
      <c r="W621" s="4">
        <v>0</v>
      </c>
      <c r="X621" s="4">
        <v>0</v>
      </c>
      <c r="Y621" s="4">
        <v>0</v>
      </c>
      <c r="Z621" s="4">
        <v>666.8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1398</v>
      </c>
      <c r="AI621" s="7">
        <f t="shared" si="18"/>
        <v>2064.8000000000002</v>
      </c>
      <c r="AK621" s="4">
        <f t="shared" si="19"/>
        <v>0</v>
      </c>
    </row>
    <row r="622" spans="1:37">
      <c r="A622">
        <v>965</v>
      </c>
      <c r="B622" t="s">
        <v>521</v>
      </c>
      <c r="C622">
        <v>129</v>
      </c>
      <c r="D622" t="s">
        <v>236</v>
      </c>
      <c r="E622">
        <v>399</v>
      </c>
      <c r="F622">
        <v>513820005</v>
      </c>
      <c r="G622" t="s">
        <v>212</v>
      </c>
      <c r="H622">
        <v>101</v>
      </c>
      <c r="I622" s="38">
        <v>1</v>
      </c>
      <c r="J622" t="s">
        <v>308</v>
      </c>
      <c r="K622">
        <v>3820</v>
      </c>
      <c r="L622" t="s">
        <v>365</v>
      </c>
      <c r="M622">
        <v>3000</v>
      </c>
      <c r="N622" t="s">
        <v>118</v>
      </c>
      <c r="O622">
        <v>11</v>
      </c>
      <c r="P622" t="s">
        <v>509</v>
      </c>
      <c r="Q622">
        <v>242</v>
      </c>
      <c r="R622" t="s">
        <v>283</v>
      </c>
      <c r="S622">
        <v>124</v>
      </c>
      <c r="T622" t="s">
        <v>510</v>
      </c>
      <c r="U622">
        <v>1</v>
      </c>
      <c r="V622" t="s">
        <v>313</v>
      </c>
      <c r="W622" s="4">
        <v>1045.08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1020</v>
      </c>
      <c r="AI622" s="7">
        <f t="shared" si="18"/>
        <v>2065.08</v>
      </c>
      <c r="AK622" s="4">
        <f t="shared" si="19"/>
        <v>0</v>
      </c>
    </row>
    <row r="623" spans="1:37">
      <c r="A623">
        <v>965</v>
      </c>
      <c r="B623" t="s">
        <v>521</v>
      </c>
      <c r="C623">
        <v>129</v>
      </c>
      <c r="D623" t="s">
        <v>236</v>
      </c>
      <c r="E623">
        <v>405</v>
      </c>
      <c r="F623">
        <v>513820013</v>
      </c>
      <c r="G623" t="s">
        <v>214</v>
      </c>
      <c r="H623">
        <v>101</v>
      </c>
      <c r="I623" s="38">
        <v>1</v>
      </c>
      <c r="J623" t="s">
        <v>308</v>
      </c>
      <c r="K623">
        <v>3820</v>
      </c>
      <c r="L623" t="s">
        <v>365</v>
      </c>
      <c r="M623">
        <v>3000</v>
      </c>
      <c r="N623" t="s">
        <v>118</v>
      </c>
      <c r="O623">
        <v>11</v>
      </c>
      <c r="P623" t="s">
        <v>509</v>
      </c>
      <c r="Q623">
        <v>242</v>
      </c>
      <c r="R623" t="s">
        <v>283</v>
      </c>
      <c r="S623">
        <v>124</v>
      </c>
      <c r="T623" t="s">
        <v>510</v>
      </c>
      <c r="U623">
        <v>1</v>
      </c>
      <c r="V623" t="s">
        <v>313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1902.2</v>
      </c>
      <c r="AF623" s="4">
        <v>3793.6</v>
      </c>
      <c r="AG623" s="4">
        <v>0</v>
      </c>
      <c r="AH623" s="4">
        <v>0</v>
      </c>
      <c r="AI623" s="7">
        <f t="shared" si="18"/>
        <v>5695.8</v>
      </c>
      <c r="AK623" s="4">
        <f t="shared" si="19"/>
        <v>0</v>
      </c>
    </row>
    <row r="624" spans="1:37">
      <c r="A624">
        <v>965</v>
      </c>
      <c r="B624" t="s">
        <v>521</v>
      </c>
      <c r="C624">
        <v>129</v>
      </c>
      <c r="D624" t="s">
        <v>236</v>
      </c>
      <c r="E624">
        <v>408</v>
      </c>
      <c r="F624">
        <v>513820019</v>
      </c>
      <c r="G624" t="s">
        <v>216</v>
      </c>
      <c r="H624">
        <v>101</v>
      </c>
      <c r="I624" s="38">
        <v>1</v>
      </c>
      <c r="J624" t="s">
        <v>308</v>
      </c>
      <c r="K624">
        <v>3820</v>
      </c>
      <c r="L624" t="s">
        <v>365</v>
      </c>
      <c r="M624">
        <v>3000</v>
      </c>
      <c r="N624" t="s">
        <v>118</v>
      </c>
      <c r="O624">
        <v>11</v>
      </c>
      <c r="P624" t="s">
        <v>509</v>
      </c>
      <c r="Q624">
        <v>242</v>
      </c>
      <c r="R624" t="s">
        <v>283</v>
      </c>
      <c r="S624">
        <v>124</v>
      </c>
      <c r="T624" t="s">
        <v>510</v>
      </c>
      <c r="U624">
        <v>1</v>
      </c>
      <c r="V624" t="s">
        <v>313</v>
      </c>
      <c r="W624" s="4">
        <v>90000</v>
      </c>
      <c r="X624" s="4">
        <v>12724.46</v>
      </c>
      <c r="Y624" s="4">
        <v>3978.18</v>
      </c>
      <c r="Z624" s="4">
        <v>450</v>
      </c>
      <c r="AA624" s="4">
        <v>2130</v>
      </c>
      <c r="AB624" s="4">
        <v>17864</v>
      </c>
      <c r="AC624" s="4">
        <v>8247.25</v>
      </c>
      <c r="AD624" s="4">
        <v>1900</v>
      </c>
      <c r="AE624" s="4">
        <v>2158.4</v>
      </c>
      <c r="AF624" s="4">
        <v>40366.78</v>
      </c>
      <c r="AG624" s="4">
        <v>20725</v>
      </c>
      <c r="AH624" s="4">
        <v>22538.69</v>
      </c>
      <c r="AI624" s="7">
        <f t="shared" si="18"/>
        <v>223082.75999999998</v>
      </c>
      <c r="AK624" s="4">
        <f t="shared" si="19"/>
        <v>0</v>
      </c>
    </row>
    <row r="625" spans="1:37">
      <c r="A625">
        <v>965</v>
      </c>
      <c r="B625" t="s">
        <v>521</v>
      </c>
      <c r="C625">
        <v>129</v>
      </c>
      <c r="D625" t="s">
        <v>236</v>
      </c>
      <c r="E625">
        <v>450</v>
      </c>
      <c r="F625">
        <v>524110016</v>
      </c>
      <c r="G625" t="s">
        <v>165</v>
      </c>
      <c r="H625">
        <v>101</v>
      </c>
      <c r="I625" s="38">
        <v>1</v>
      </c>
      <c r="J625" t="s">
        <v>308</v>
      </c>
      <c r="K625">
        <v>4410</v>
      </c>
      <c r="L625" t="s">
        <v>341</v>
      </c>
      <c r="M625">
        <v>4000</v>
      </c>
      <c r="N625" t="s">
        <v>137</v>
      </c>
      <c r="O625">
        <v>11</v>
      </c>
      <c r="P625" t="s">
        <v>509</v>
      </c>
      <c r="Q625">
        <v>242</v>
      </c>
      <c r="R625" t="s">
        <v>283</v>
      </c>
      <c r="S625">
        <v>124</v>
      </c>
      <c r="T625" t="s">
        <v>510</v>
      </c>
      <c r="U625">
        <v>1</v>
      </c>
      <c r="V625" t="s">
        <v>313</v>
      </c>
      <c r="W625" s="4">
        <v>2000</v>
      </c>
      <c r="X625" s="4">
        <v>2000</v>
      </c>
      <c r="Y625" s="4">
        <v>2000</v>
      </c>
      <c r="Z625" s="4">
        <v>2000</v>
      </c>
      <c r="AA625" s="4">
        <v>2000</v>
      </c>
      <c r="AB625" s="4">
        <v>2000</v>
      </c>
      <c r="AC625" s="4">
        <v>2000</v>
      </c>
      <c r="AD625" s="4">
        <v>2000</v>
      </c>
      <c r="AE625" s="4">
        <v>2000</v>
      </c>
      <c r="AF625" s="4">
        <v>2000</v>
      </c>
      <c r="AG625" s="4">
        <v>2000</v>
      </c>
      <c r="AH625" s="4">
        <v>2000</v>
      </c>
      <c r="AI625" s="7">
        <f t="shared" si="18"/>
        <v>24000</v>
      </c>
      <c r="AK625" s="4">
        <f t="shared" si="19"/>
        <v>0</v>
      </c>
    </row>
    <row r="626" spans="1:37">
      <c r="A626">
        <v>965</v>
      </c>
      <c r="B626" t="s">
        <v>521</v>
      </c>
      <c r="C626">
        <v>130</v>
      </c>
      <c r="D626" t="s">
        <v>237</v>
      </c>
      <c r="E626">
        <v>306</v>
      </c>
      <c r="F626">
        <v>512990001</v>
      </c>
      <c r="G626" t="s">
        <v>117</v>
      </c>
      <c r="H626">
        <v>101</v>
      </c>
      <c r="I626" s="38">
        <v>1</v>
      </c>
      <c r="J626" t="s">
        <v>308</v>
      </c>
      <c r="K626">
        <v>2990</v>
      </c>
      <c r="L626" t="s">
        <v>330</v>
      </c>
      <c r="M626">
        <v>2000</v>
      </c>
      <c r="N626" t="s">
        <v>113</v>
      </c>
      <c r="O626">
        <v>11</v>
      </c>
      <c r="P626" t="s">
        <v>509</v>
      </c>
      <c r="Q626">
        <v>242</v>
      </c>
      <c r="R626" t="s">
        <v>283</v>
      </c>
      <c r="S626">
        <v>124</v>
      </c>
      <c r="T626" t="s">
        <v>510</v>
      </c>
      <c r="U626">
        <v>1</v>
      </c>
      <c r="V626" t="s">
        <v>313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-400.04</v>
      </c>
      <c r="AG626" s="4">
        <v>0</v>
      </c>
      <c r="AH626" s="4">
        <v>0</v>
      </c>
      <c r="AI626" s="7">
        <f t="shared" si="18"/>
        <v>-400.04</v>
      </c>
      <c r="AK626" s="4">
        <f t="shared" si="19"/>
        <v>0</v>
      </c>
    </row>
    <row r="627" spans="1:37">
      <c r="A627">
        <v>965</v>
      </c>
      <c r="B627" t="s">
        <v>521</v>
      </c>
      <c r="C627">
        <v>130</v>
      </c>
      <c r="D627" t="s">
        <v>237</v>
      </c>
      <c r="E627">
        <v>424</v>
      </c>
      <c r="F627">
        <v>513920001</v>
      </c>
      <c r="G627" t="s">
        <v>195</v>
      </c>
      <c r="H627">
        <v>101</v>
      </c>
      <c r="I627" s="38">
        <v>1</v>
      </c>
      <c r="J627" t="s">
        <v>308</v>
      </c>
      <c r="K627">
        <v>3920</v>
      </c>
      <c r="L627" t="s">
        <v>339</v>
      </c>
      <c r="M627">
        <v>3000</v>
      </c>
      <c r="N627" t="s">
        <v>118</v>
      </c>
      <c r="O627">
        <v>11</v>
      </c>
      <c r="P627" t="s">
        <v>509</v>
      </c>
      <c r="Q627">
        <v>242</v>
      </c>
      <c r="R627" t="s">
        <v>283</v>
      </c>
      <c r="S627">
        <v>124</v>
      </c>
      <c r="T627" t="s">
        <v>510</v>
      </c>
      <c r="U627">
        <v>1</v>
      </c>
      <c r="V627" t="s">
        <v>313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-19469.599999999999</v>
      </c>
      <c r="AC627" s="4">
        <v>0</v>
      </c>
      <c r="AD627" s="4">
        <v>0</v>
      </c>
      <c r="AE627" s="4">
        <v>19469.599999999999</v>
      </c>
      <c r="AF627" s="4">
        <v>0</v>
      </c>
      <c r="AG627" s="4">
        <v>0</v>
      </c>
      <c r="AH627" s="4">
        <v>0</v>
      </c>
      <c r="AI627" s="7">
        <f t="shared" si="18"/>
        <v>0</v>
      </c>
      <c r="AK627" s="4">
        <f t="shared" si="19"/>
        <v>0</v>
      </c>
    </row>
    <row r="628" spans="1:37">
      <c r="A628">
        <v>971</v>
      </c>
      <c r="B628" t="s">
        <v>522</v>
      </c>
      <c r="C628">
        <v>131</v>
      </c>
      <c r="D628" t="s">
        <v>254</v>
      </c>
      <c r="E628">
        <v>192</v>
      </c>
      <c r="F628">
        <v>511130001</v>
      </c>
      <c r="G628" t="s">
        <v>111</v>
      </c>
      <c r="H628">
        <v>101</v>
      </c>
      <c r="I628" s="38">
        <v>1</v>
      </c>
      <c r="J628" t="s">
        <v>308</v>
      </c>
      <c r="K628">
        <v>1130</v>
      </c>
      <c r="L628" t="s">
        <v>309</v>
      </c>
      <c r="M628">
        <v>1000</v>
      </c>
      <c r="N628" t="s">
        <v>106</v>
      </c>
      <c r="O628">
        <v>9</v>
      </c>
      <c r="P628" t="s">
        <v>422</v>
      </c>
      <c r="Q628">
        <v>181</v>
      </c>
      <c r="R628" t="s">
        <v>523</v>
      </c>
      <c r="S628">
        <v>131</v>
      </c>
      <c r="T628" t="s">
        <v>524</v>
      </c>
      <c r="U628">
        <v>1</v>
      </c>
      <c r="V628" t="s">
        <v>313</v>
      </c>
      <c r="W628" s="4">
        <v>75399.899999999994</v>
      </c>
      <c r="X628" s="4">
        <v>75399.899999999994</v>
      </c>
      <c r="Y628" s="4">
        <v>63065.7</v>
      </c>
      <c r="Z628" s="4">
        <v>47435.5</v>
      </c>
      <c r="AA628" s="4">
        <v>38371.5</v>
      </c>
      <c r="AB628" s="4">
        <v>38371.5</v>
      </c>
      <c r="AC628" s="4">
        <v>59769.7</v>
      </c>
      <c r="AD628" s="4">
        <v>75399.899999999994</v>
      </c>
      <c r="AE628" s="4">
        <v>75399.899999999994</v>
      </c>
      <c r="AF628" s="4">
        <v>75399.899999999994</v>
      </c>
      <c r="AG628" s="4">
        <v>75399.899999999994</v>
      </c>
      <c r="AH628" s="4">
        <v>75399.899999999994</v>
      </c>
      <c r="AI628" s="7">
        <f t="shared" si="18"/>
        <v>774813.20000000007</v>
      </c>
      <c r="AK628" s="4">
        <f t="shared" si="19"/>
        <v>0</v>
      </c>
    </row>
    <row r="629" spans="1:37">
      <c r="A629">
        <v>971</v>
      </c>
      <c r="B629" t="s">
        <v>522</v>
      </c>
      <c r="C629">
        <v>131</v>
      </c>
      <c r="D629" t="s">
        <v>254</v>
      </c>
      <c r="E629">
        <v>196</v>
      </c>
      <c r="F629">
        <v>511320001</v>
      </c>
      <c r="G629" t="s">
        <v>108</v>
      </c>
      <c r="H629">
        <v>101</v>
      </c>
      <c r="I629" s="38">
        <v>1</v>
      </c>
      <c r="J629" t="s">
        <v>308</v>
      </c>
      <c r="K629">
        <v>1320</v>
      </c>
      <c r="L629" t="s">
        <v>315</v>
      </c>
      <c r="M629">
        <v>1000</v>
      </c>
      <c r="N629" t="s">
        <v>106</v>
      </c>
      <c r="O629">
        <v>9</v>
      </c>
      <c r="P629" t="s">
        <v>422</v>
      </c>
      <c r="Q629">
        <v>181</v>
      </c>
      <c r="R629" t="s">
        <v>523</v>
      </c>
      <c r="S629">
        <v>131</v>
      </c>
      <c r="T629" t="s">
        <v>524</v>
      </c>
      <c r="U629">
        <v>1</v>
      </c>
      <c r="V629" t="s">
        <v>313</v>
      </c>
      <c r="W629" s="4">
        <v>0</v>
      </c>
      <c r="X629" s="4">
        <v>0</v>
      </c>
      <c r="Y629" s="4">
        <v>30924.36</v>
      </c>
      <c r="Z629" s="4">
        <v>0</v>
      </c>
      <c r="AA629" s="4">
        <v>0</v>
      </c>
      <c r="AB629" s="4">
        <v>3083.1</v>
      </c>
      <c r="AC629" s="4">
        <v>17953.259999999998</v>
      </c>
      <c r="AD629" s="4">
        <v>10300</v>
      </c>
      <c r="AE629" s="4">
        <v>0</v>
      </c>
      <c r="AF629" s="4">
        <v>0</v>
      </c>
      <c r="AG629" s="4">
        <v>0</v>
      </c>
      <c r="AH629" s="4">
        <v>33437.69</v>
      </c>
      <c r="AI629" s="7">
        <f t="shared" si="18"/>
        <v>95698.41</v>
      </c>
      <c r="AK629" s="4">
        <f t="shared" si="19"/>
        <v>0</v>
      </c>
    </row>
    <row r="630" spans="1:37">
      <c r="A630">
        <v>971</v>
      </c>
      <c r="B630" t="s">
        <v>522</v>
      </c>
      <c r="C630">
        <v>131</v>
      </c>
      <c r="D630" t="s">
        <v>254</v>
      </c>
      <c r="E630">
        <v>198</v>
      </c>
      <c r="F630">
        <v>511320003</v>
      </c>
      <c r="G630" t="s">
        <v>109</v>
      </c>
      <c r="H630">
        <v>101</v>
      </c>
      <c r="I630" s="38">
        <v>1</v>
      </c>
      <c r="J630" t="s">
        <v>308</v>
      </c>
      <c r="K630">
        <v>1320</v>
      </c>
      <c r="L630" t="s">
        <v>315</v>
      </c>
      <c r="M630">
        <v>1000</v>
      </c>
      <c r="N630" t="s">
        <v>106</v>
      </c>
      <c r="O630">
        <v>9</v>
      </c>
      <c r="P630" t="s">
        <v>422</v>
      </c>
      <c r="Q630">
        <v>181</v>
      </c>
      <c r="R630" t="s">
        <v>523</v>
      </c>
      <c r="S630">
        <v>131</v>
      </c>
      <c r="T630" t="s">
        <v>524</v>
      </c>
      <c r="U630">
        <v>1</v>
      </c>
      <c r="V630" t="s">
        <v>313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207676.26</v>
      </c>
      <c r="AI630" s="7">
        <f t="shared" si="18"/>
        <v>207676.26</v>
      </c>
      <c r="AK630" s="4">
        <f t="shared" si="19"/>
        <v>0</v>
      </c>
    </row>
    <row r="631" spans="1:37">
      <c r="A631">
        <v>971</v>
      </c>
      <c r="B631" t="s">
        <v>522</v>
      </c>
      <c r="C631">
        <v>131</v>
      </c>
      <c r="D631" t="s">
        <v>254</v>
      </c>
      <c r="E631">
        <v>210</v>
      </c>
      <c r="F631">
        <v>511540004</v>
      </c>
      <c r="G631" t="s">
        <v>124</v>
      </c>
      <c r="H631">
        <v>101</v>
      </c>
      <c r="I631" s="38">
        <v>1</v>
      </c>
      <c r="J631" t="s">
        <v>308</v>
      </c>
      <c r="K631">
        <v>1540</v>
      </c>
      <c r="L631" t="s">
        <v>318</v>
      </c>
      <c r="M631">
        <v>1000</v>
      </c>
      <c r="N631" t="s">
        <v>106</v>
      </c>
      <c r="O631">
        <v>9</v>
      </c>
      <c r="P631" t="s">
        <v>422</v>
      </c>
      <c r="Q631">
        <v>181</v>
      </c>
      <c r="R631" t="s">
        <v>523</v>
      </c>
      <c r="S631">
        <v>131</v>
      </c>
      <c r="T631" t="s">
        <v>524</v>
      </c>
      <c r="U631">
        <v>1</v>
      </c>
      <c r="V631" t="s">
        <v>313</v>
      </c>
      <c r="W631" s="4">
        <v>19877.830000000002</v>
      </c>
      <c r="X631" s="4">
        <v>20132.61</v>
      </c>
      <c r="Y631" s="4">
        <v>17311.84</v>
      </c>
      <c r="Z631" s="4">
        <v>29461.95</v>
      </c>
      <c r="AA631" s="4">
        <v>11582.3</v>
      </c>
      <c r="AB631" s="4">
        <v>30704.42</v>
      </c>
      <c r="AC631" s="4">
        <v>28210.61</v>
      </c>
      <c r="AD631" s="4">
        <v>20735.95</v>
      </c>
      <c r="AE631" s="4">
        <v>16795.82</v>
      </c>
      <c r="AF631" s="4">
        <v>58477.96</v>
      </c>
      <c r="AG631" s="4">
        <v>7204.04</v>
      </c>
      <c r="AH631" s="4">
        <v>48565.26</v>
      </c>
      <c r="AI631" s="7">
        <f t="shared" si="18"/>
        <v>309060.59000000003</v>
      </c>
      <c r="AK631" s="4">
        <f t="shared" si="19"/>
        <v>0</v>
      </c>
    </row>
    <row r="632" spans="1:37">
      <c r="A632">
        <v>971</v>
      </c>
      <c r="B632" t="s">
        <v>522</v>
      </c>
      <c r="C632">
        <v>131</v>
      </c>
      <c r="D632" t="s">
        <v>254</v>
      </c>
      <c r="E632">
        <v>212</v>
      </c>
      <c r="F632">
        <v>511540005</v>
      </c>
      <c r="G632" t="s">
        <v>125</v>
      </c>
      <c r="H632">
        <v>101</v>
      </c>
      <c r="I632" s="38">
        <v>1</v>
      </c>
      <c r="J632" t="s">
        <v>308</v>
      </c>
      <c r="K632">
        <v>1540</v>
      </c>
      <c r="L632" t="s">
        <v>318</v>
      </c>
      <c r="M632">
        <v>1000</v>
      </c>
      <c r="N632" t="s">
        <v>106</v>
      </c>
      <c r="O632">
        <v>9</v>
      </c>
      <c r="P632" t="s">
        <v>422</v>
      </c>
      <c r="Q632">
        <v>181</v>
      </c>
      <c r="R632" t="s">
        <v>523</v>
      </c>
      <c r="S632">
        <v>131</v>
      </c>
      <c r="T632" t="s">
        <v>524</v>
      </c>
      <c r="U632">
        <v>1</v>
      </c>
      <c r="V632" t="s">
        <v>313</v>
      </c>
      <c r="W632" s="4">
        <v>15289.28</v>
      </c>
      <c r="X632" s="4">
        <v>30670.799999999999</v>
      </c>
      <c r="Y632" s="4">
        <v>13685.47</v>
      </c>
      <c r="Z632" s="4">
        <v>32321.39</v>
      </c>
      <c r="AA632" s="4">
        <v>14413.62</v>
      </c>
      <c r="AB632" s="4">
        <v>14507.98</v>
      </c>
      <c r="AC632" s="4">
        <v>31934.080000000002</v>
      </c>
      <c r="AD632" s="4">
        <v>56057.58</v>
      </c>
      <c r="AE632" s="4">
        <v>21011.62</v>
      </c>
      <c r="AF632" s="4">
        <v>110099.06</v>
      </c>
      <c r="AG632" s="4">
        <v>10211.17</v>
      </c>
      <c r="AH632" s="4">
        <v>14175.05</v>
      </c>
      <c r="AI632" s="7">
        <f t="shared" si="18"/>
        <v>364377.1</v>
      </c>
      <c r="AK632" s="4">
        <f t="shared" si="19"/>
        <v>0</v>
      </c>
    </row>
    <row r="633" spans="1:37">
      <c r="A633">
        <v>971</v>
      </c>
      <c r="B633" t="s">
        <v>522</v>
      </c>
      <c r="C633">
        <v>131</v>
      </c>
      <c r="D633" t="s">
        <v>254</v>
      </c>
      <c r="E633">
        <v>216</v>
      </c>
      <c r="F633">
        <v>511540008</v>
      </c>
      <c r="G633" t="s">
        <v>112</v>
      </c>
      <c r="H633">
        <v>101</v>
      </c>
      <c r="I633" s="38">
        <v>1</v>
      </c>
      <c r="J633" t="s">
        <v>308</v>
      </c>
      <c r="K633">
        <v>1540</v>
      </c>
      <c r="L633" t="s">
        <v>318</v>
      </c>
      <c r="M633">
        <v>1000</v>
      </c>
      <c r="N633" t="s">
        <v>106</v>
      </c>
      <c r="O633">
        <v>9</v>
      </c>
      <c r="P633" t="s">
        <v>422</v>
      </c>
      <c r="Q633">
        <v>181</v>
      </c>
      <c r="R633" t="s">
        <v>523</v>
      </c>
      <c r="S633">
        <v>131</v>
      </c>
      <c r="T633" t="s">
        <v>524</v>
      </c>
      <c r="U633">
        <v>1</v>
      </c>
      <c r="V633" t="s">
        <v>313</v>
      </c>
      <c r="W633" s="4">
        <v>43350.35</v>
      </c>
      <c r="X633" s="4">
        <v>79350.37</v>
      </c>
      <c r="Y633" s="4">
        <v>134180.72</v>
      </c>
      <c r="Z633" s="4">
        <v>63414.62</v>
      </c>
      <c r="AA633" s="4">
        <v>62135.35</v>
      </c>
      <c r="AB633" s="4">
        <v>62687.83</v>
      </c>
      <c r="AC633" s="4">
        <v>35875.629999999997</v>
      </c>
      <c r="AD633" s="4">
        <v>45550.46</v>
      </c>
      <c r="AE633" s="4">
        <v>42723.58</v>
      </c>
      <c r="AF633" s="4">
        <v>286182.13</v>
      </c>
      <c r="AG633" s="4">
        <v>44293.55</v>
      </c>
      <c r="AH633" s="4">
        <v>93998.75</v>
      </c>
      <c r="AI633" s="7">
        <f t="shared" si="18"/>
        <v>993743.34</v>
      </c>
      <c r="AK633" s="4">
        <f t="shared" si="19"/>
        <v>0</v>
      </c>
    </row>
    <row r="634" spans="1:37">
      <c r="A634">
        <v>971</v>
      </c>
      <c r="B634" t="s">
        <v>522</v>
      </c>
      <c r="C634">
        <v>131</v>
      </c>
      <c r="D634" t="s">
        <v>254</v>
      </c>
      <c r="E634">
        <v>260</v>
      </c>
      <c r="F634">
        <v>512610001</v>
      </c>
      <c r="G634" t="s">
        <v>116</v>
      </c>
      <c r="H634">
        <v>101</v>
      </c>
      <c r="I634" s="38">
        <v>1</v>
      </c>
      <c r="J634" t="s">
        <v>308</v>
      </c>
      <c r="K634">
        <v>2610</v>
      </c>
      <c r="L634" t="s">
        <v>326</v>
      </c>
      <c r="M634">
        <v>2000</v>
      </c>
      <c r="N634" t="s">
        <v>113</v>
      </c>
      <c r="O634">
        <v>9</v>
      </c>
      <c r="P634" t="s">
        <v>422</v>
      </c>
      <c r="Q634">
        <v>181</v>
      </c>
      <c r="R634" t="s">
        <v>523</v>
      </c>
      <c r="S634">
        <v>131</v>
      </c>
      <c r="T634" t="s">
        <v>524</v>
      </c>
      <c r="U634">
        <v>1</v>
      </c>
      <c r="V634" t="s">
        <v>313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194</v>
      </c>
      <c r="AI634" s="7">
        <f t="shared" si="18"/>
        <v>194</v>
      </c>
      <c r="AK634" s="4">
        <f t="shared" si="19"/>
        <v>0</v>
      </c>
    </row>
    <row r="635" spans="1:37">
      <c r="A635">
        <v>971</v>
      </c>
      <c r="B635" t="s">
        <v>522</v>
      </c>
      <c r="C635">
        <v>131</v>
      </c>
      <c r="D635" t="s">
        <v>254</v>
      </c>
      <c r="E635">
        <v>475</v>
      </c>
      <c r="F635">
        <v>533220003</v>
      </c>
      <c r="G635" t="s">
        <v>238</v>
      </c>
      <c r="H635">
        <v>101</v>
      </c>
      <c r="I635" s="38">
        <v>1</v>
      </c>
      <c r="J635" t="s">
        <v>308</v>
      </c>
      <c r="K635">
        <v>8530</v>
      </c>
      <c r="L635" t="s">
        <v>525</v>
      </c>
      <c r="M635">
        <v>8000</v>
      </c>
      <c r="N635" t="s">
        <v>526</v>
      </c>
      <c r="O635">
        <v>9</v>
      </c>
      <c r="P635" t="s">
        <v>422</v>
      </c>
      <c r="Q635">
        <v>181</v>
      </c>
      <c r="R635" t="s">
        <v>523</v>
      </c>
      <c r="S635">
        <v>131</v>
      </c>
      <c r="T635" t="s">
        <v>524</v>
      </c>
      <c r="U635">
        <v>1</v>
      </c>
      <c r="V635" t="s">
        <v>313</v>
      </c>
      <c r="W635" s="4">
        <v>48162.62</v>
      </c>
      <c r="X635" s="4">
        <v>0</v>
      </c>
      <c r="Y635" s="4">
        <v>0</v>
      </c>
      <c r="Z635" s="4">
        <v>0</v>
      </c>
      <c r="AA635" s="4">
        <v>0</v>
      </c>
      <c r="AB635" s="4">
        <v>-48162.62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7">
        <f t="shared" si="18"/>
        <v>0</v>
      </c>
      <c r="AK635" s="4">
        <f t="shared" si="19"/>
        <v>0</v>
      </c>
    </row>
    <row r="636" spans="1:37">
      <c r="A636">
        <v>972</v>
      </c>
      <c r="B636" t="s">
        <v>527</v>
      </c>
      <c r="C636">
        <v>132</v>
      </c>
      <c r="D636" t="s">
        <v>528</v>
      </c>
      <c r="E636">
        <v>192</v>
      </c>
      <c r="F636">
        <v>511130001</v>
      </c>
      <c r="G636" t="s">
        <v>111</v>
      </c>
      <c r="H636">
        <v>101</v>
      </c>
      <c r="I636" s="38">
        <v>1</v>
      </c>
      <c r="J636" t="s">
        <v>308</v>
      </c>
      <c r="K636">
        <v>1130</v>
      </c>
      <c r="L636" t="s">
        <v>309</v>
      </c>
      <c r="M636">
        <v>1000</v>
      </c>
      <c r="N636" t="s">
        <v>106</v>
      </c>
      <c r="O636">
        <v>9</v>
      </c>
      <c r="P636" t="s">
        <v>422</v>
      </c>
      <c r="Q636">
        <v>181</v>
      </c>
      <c r="R636" t="s">
        <v>523</v>
      </c>
      <c r="S636">
        <v>131</v>
      </c>
      <c r="T636" t="s">
        <v>524</v>
      </c>
      <c r="U636">
        <v>1</v>
      </c>
      <c r="V636" t="s">
        <v>313</v>
      </c>
      <c r="W636" s="4">
        <v>93884.67</v>
      </c>
      <c r="X636" s="4">
        <v>103930.8</v>
      </c>
      <c r="Y636" s="4">
        <v>97750.8</v>
      </c>
      <c r="Z636" s="4">
        <v>90700.800000000003</v>
      </c>
      <c r="AA636" s="4">
        <v>91570.8</v>
      </c>
      <c r="AB636" s="4">
        <v>91570.8</v>
      </c>
      <c r="AC636" s="4">
        <v>97750.8</v>
      </c>
      <c r="AD636" s="4">
        <v>109075</v>
      </c>
      <c r="AE636" s="4">
        <v>107335</v>
      </c>
      <c r="AF636" s="4">
        <v>103343.31</v>
      </c>
      <c r="AG636" s="4">
        <v>89740.27</v>
      </c>
      <c r="AH636" s="4">
        <v>96657.38</v>
      </c>
      <c r="AI636" s="7">
        <f t="shared" si="18"/>
        <v>1173310.4300000002</v>
      </c>
      <c r="AK636" s="4">
        <f t="shared" si="19"/>
        <v>0</v>
      </c>
    </row>
    <row r="637" spans="1:37">
      <c r="A637">
        <v>972</v>
      </c>
      <c r="B637" t="s">
        <v>527</v>
      </c>
      <c r="C637">
        <v>132</v>
      </c>
      <c r="D637" t="s">
        <v>528</v>
      </c>
      <c r="E637">
        <v>195</v>
      </c>
      <c r="F637">
        <v>511220001</v>
      </c>
      <c r="G637" t="s">
        <v>122</v>
      </c>
      <c r="H637">
        <v>101</v>
      </c>
      <c r="I637" s="38">
        <v>1</v>
      </c>
      <c r="J637" t="s">
        <v>308</v>
      </c>
      <c r="K637">
        <v>1220</v>
      </c>
      <c r="L637" t="s">
        <v>314</v>
      </c>
      <c r="M637">
        <v>1000</v>
      </c>
      <c r="N637" t="s">
        <v>106</v>
      </c>
      <c r="O637">
        <v>9</v>
      </c>
      <c r="P637" t="s">
        <v>422</v>
      </c>
      <c r="Q637">
        <v>181</v>
      </c>
      <c r="R637" t="s">
        <v>523</v>
      </c>
      <c r="S637">
        <v>131</v>
      </c>
      <c r="T637" t="s">
        <v>524</v>
      </c>
      <c r="U637">
        <v>1</v>
      </c>
      <c r="V637" t="s">
        <v>313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8000</v>
      </c>
      <c r="AH637" s="4">
        <v>8000</v>
      </c>
      <c r="AI637" s="7">
        <f t="shared" si="18"/>
        <v>16000</v>
      </c>
      <c r="AK637" s="4">
        <f t="shared" si="19"/>
        <v>0</v>
      </c>
    </row>
    <row r="638" spans="1:37">
      <c r="A638">
        <v>972</v>
      </c>
      <c r="B638" t="s">
        <v>527</v>
      </c>
      <c r="C638">
        <v>132</v>
      </c>
      <c r="D638" t="s">
        <v>528</v>
      </c>
      <c r="E638">
        <v>196</v>
      </c>
      <c r="F638">
        <v>511320001</v>
      </c>
      <c r="G638" t="s">
        <v>108</v>
      </c>
      <c r="H638">
        <v>101</v>
      </c>
      <c r="I638" s="38">
        <v>1</v>
      </c>
      <c r="J638" t="s">
        <v>308</v>
      </c>
      <c r="K638">
        <v>1320</v>
      </c>
      <c r="L638" t="s">
        <v>315</v>
      </c>
      <c r="M638">
        <v>1000</v>
      </c>
      <c r="N638" t="s">
        <v>106</v>
      </c>
      <c r="O638">
        <v>9</v>
      </c>
      <c r="P638" t="s">
        <v>422</v>
      </c>
      <c r="Q638">
        <v>181</v>
      </c>
      <c r="R638" t="s">
        <v>523</v>
      </c>
      <c r="S638">
        <v>131</v>
      </c>
      <c r="T638" t="s">
        <v>524</v>
      </c>
      <c r="U638">
        <v>1</v>
      </c>
      <c r="V638" t="s">
        <v>313</v>
      </c>
      <c r="W638" s="4">
        <v>0</v>
      </c>
      <c r="X638" s="4">
        <v>0</v>
      </c>
      <c r="Y638" s="4">
        <v>22907.89</v>
      </c>
      <c r="Z638" s="4">
        <v>0</v>
      </c>
      <c r="AA638" s="4">
        <v>0</v>
      </c>
      <c r="AB638" s="4">
        <v>4170.99</v>
      </c>
      <c r="AC638" s="4">
        <v>1923.8</v>
      </c>
      <c r="AD638" s="4">
        <v>-276</v>
      </c>
      <c r="AE638" s="4">
        <v>0</v>
      </c>
      <c r="AF638" s="4">
        <v>20608.099999999999</v>
      </c>
      <c r="AG638" s="4">
        <v>0</v>
      </c>
      <c r="AH638" s="4">
        <v>18450.02</v>
      </c>
      <c r="AI638" s="7">
        <f t="shared" si="18"/>
        <v>67784.800000000003</v>
      </c>
      <c r="AK638" s="4">
        <f t="shared" si="19"/>
        <v>0</v>
      </c>
    </row>
    <row r="639" spans="1:37">
      <c r="A639">
        <v>972</v>
      </c>
      <c r="B639" t="s">
        <v>527</v>
      </c>
      <c r="C639">
        <v>132</v>
      </c>
      <c r="D639" t="s">
        <v>528</v>
      </c>
      <c r="E639">
        <v>198</v>
      </c>
      <c r="F639">
        <v>511320003</v>
      </c>
      <c r="G639" t="s">
        <v>109</v>
      </c>
      <c r="H639">
        <v>101</v>
      </c>
      <c r="I639" s="38">
        <v>1</v>
      </c>
      <c r="J639" t="s">
        <v>308</v>
      </c>
      <c r="K639">
        <v>1320</v>
      </c>
      <c r="L639" t="s">
        <v>315</v>
      </c>
      <c r="M639">
        <v>1000</v>
      </c>
      <c r="N639" t="s">
        <v>106</v>
      </c>
      <c r="O639">
        <v>9</v>
      </c>
      <c r="P639" t="s">
        <v>422</v>
      </c>
      <c r="Q639">
        <v>181</v>
      </c>
      <c r="R639" t="s">
        <v>523</v>
      </c>
      <c r="S639">
        <v>131</v>
      </c>
      <c r="T639" t="s">
        <v>524</v>
      </c>
      <c r="U639">
        <v>1</v>
      </c>
      <c r="V639" t="s">
        <v>313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42770.5</v>
      </c>
      <c r="AG639" s="4">
        <v>0</v>
      </c>
      <c r="AH639" s="4">
        <v>117454.48</v>
      </c>
      <c r="AI639" s="7">
        <f t="shared" si="18"/>
        <v>160224.97999999998</v>
      </c>
      <c r="AK639" s="4">
        <f t="shared" si="19"/>
        <v>0</v>
      </c>
    </row>
    <row r="640" spans="1:37">
      <c r="A640">
        <v>972</v>
      </c>
      <c r="B640" t="s">
        <v>527</v>
      </c>
      <c r="C640">
        <v>132</v>
      </c>
      <c r="D640" t="s">
        <v>528</v>
      </c>
      <c r="E640">
        <v>200</v>
      </c>
      <c r="F640">
        <v>511340001</v>
      </c>
      <c r="G640" t="s">
        <v>123</v>
      </c>
      <c r="H640">
        <v>101</v>
      </c>
      <c r="I640" s="38">
        <v>1</v>
      </c>
      <c r="J640" t="s">
        <v>308</v>
      </c>
      <c r="K640">
        <v>1340</v>
      </c>
      <c r="L640" t="s">
        <v>316</v>
      </c>
      <c r="M640">
        <v>1000</v>
      </c>
      <c r="N640" t="s">
        <v>106</v>
      </c>
      <c r="O640">
        <v>9</v>
      </c>
      <c r="P640" t="s">
        <v>422</v>
      </c>
      <c r="Q640">
        <v>181</v>
      </c>
      <c r="R640" t="s">
        <v>523</v>
      </c>
      <c r="S640">
        <v>131</v>
      </c>
      <c r="T640" t="s">
        <v>524</v>
      </c>
      <c r="U640">
        <v>1</v>
      </c>
      <c r="V640" t="s">
        <v>313</v>
      </c>
      <c r="W640" s="4">
        <v>5990.94</v>
      </c>
      <c r="X640" s="4">
        <v>0</v>
      </c>
      <c r="Y640" s="4">
        <v>0</v>
      </c>
      <c r="Z640" s="4">
        <v>4044.66</v>
      </c>
      <c r="AA640" s="4">
        <v>3000</v>
      </c>
      <c r="AB640" s="4">
        <v>3000</v>
      </c>
      <c r="AC640" s="4">
        <v>3000</v>
      </c>
      <c r="AD640" s="4">
        <v>3000</v>
      </c>
      <c r="AE640" s="4">
        <v>0</v>
      </c>
      <c r="AF640" s="4">
        <v>0</v>
      </c>
      <c r="AG640" s="4">
        <v>0</v>
      </c>
      <c r="AH640" s="4">
        <v>0</v>
      </c>
      <c r="AI640" s="7">
        <f t="shared" si="18"/>
        <v>22035.599999999999</v>
      </c>
      <c r="AK640" s="4">
        <f t="shared" si="19"/>
        <v>0</v>
      </c>
    </row>
    <row r="641" spans="1:37">
      <c r="A641">
        <v>972</v>
      </c>
      <c r="B641" t="s">
        <v>527</v>
      </c>
      <c r="C641">
        <v>132</v>
      </c>
      <c r="D641" t="s">
        <v>528</v>
      </c>
      <c r="E641">
        <v>204</v>
      </c>
      <c r="F641">
        <v>511520002</v>
      </c>
      <c r="G641" t="s">
        <v>154</v>
      </c>
      <c r="H641">
        <v>101</v>
      </c>
      <c r="I641" s="38">
        <v>1</v>
      </c>
      <c r="J641" t="s">
        <v>308</v>
      </c>
      <c r="K641">
        <v>1520</v>
      </c>
      <c r="L641" t="s">
        <v>317</v>
      </c>
      <c r="M641">
        <v>1000</v>
      </c>
      <c r="N641" t="s">
        <v>106</v>
      </c>
      <c r="O641">
        <v>9</v>
      </c>
      <c r="P641" t="s">
        <v>422</v>
      </c>
      <c r="Q641">
        <v>181</v>
      </c>
      <c r="R641" t="s">
        <v>523</v>
      </c>
      <c r="S641">
        <v>131</v>
      </c>
      <c r="T641" t="s">
        <v>524</v>
      </c>
      <c r="U641">
        <v>1</v>
      </c>
      <c r="V641" t="s">
        <v>313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15000</v>
      </c>
      <c r="AE641" s="4">
        <v>0</v>
      </c>
      <c r="AF641" s="4">
        <v>0</v>
      </c>
      <c r="AG641" s="4">
        <v>0</v>
      </c>
      <c r="AH641" s="4">
        <v>0</v>
      </c>
      <c r="AI641" s="7">
        <f t="shared" si="18"/>
        <v>15000</v>
      </c>
      <c r="AK641" s="4">
        <f t="shared" si="19"/>
        <v>0</v>
      </c>
    </row>
    <row r="642" spans="1:37">
      <c r="A642">
        <v>972</v>
      </c>
      <c r="B642" t="s">
        <v>527</v>
      </c>
      <c r="C642">
        <v>132</v>
      </c>
      <c r="D642" t="s">
        <v>528</v>
      </c>
      <c r="E642">
        <v>210</v>
      </c>
      <c r="F642">
        <v>511540004</v>
      </c>
      <c r="G642" t="s">
        <v>124</v>
      </c>
      <c r="H642">
        <v>101</v>
      </c>
      <c r="I642" s="38">
        <v>1</v>
      </c>
      <c r="J642" t="s">
        <v>308</v>
      </c>
      <c r="K642">
        <v>1540</v>
      </c>
      <c r="L642" t="s">
        <v>318</v>
      </c>
      <c r="M642">
        <v>1000</v>
      </c>
      <c r="N642" t="s">
        <v>106</v>
      </c>
      <c r="O642">
        <v>9</v>
      </c>
      <c r="P642" t="s">
        <v>422</v>
      </c>
      <c r="Q642">
        <v>181</v>
      </c>
      <c r="R642" t="s">
        <v>523</v>
      </c>
      <c r="S642">
        <v>131</v>
      </c>
      <c r="T642" t="s">
        <v>524</v>
      </c>
      <c r="U642">
        <v>1</v>
      </c>
      <c r="V642" t="s">
        <v>313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333</v>
      </c>
      <c r="AF642" s="4">
        <v>710.5</v>
      </c>
      <c r="AG642" s="4">
        <v>0</v>
      </c>
      <c r="AH642" s="4">
        <v>0</v>
      </c>
      <c r="AI642" s="7">
        <f t="shared" ref="AI642:AI705" si="20">SUM(W642:AH642)</f>
        <v>1043.5</v>
      </c>
      <c r="AK642" s="4">
        <f t="shared" si="19"/>
        <v>0</v>
      </c>
    </row>
    <row r="643" spans="1:37">
      <c r="A643">
        <v>972</v>
      </c>
      <c r="B643" t="s">
        <v>527</v>
      </c>
      <c r="C643">
        <v>132</v>
      </c>
      <c r="D643" t="s">
        <v>528</v>
      </c>
      <c r="E643">
        <v>212</v>
      </c>
      <c r="F643">
        <v>511540005</v>
      </c>
      <c r="G643" t="s">
        <v>125</v>
      </c>
      <c r="H643">
        <v>101</v>
      </c>
      <c r="I643" s="38">
        <v>1</v>
      </c>
      <c r="J643" t="s">
        <v>308</v>
      </c>
      <c r="K643">
        <v>1540</v>
      </c>
      <c r="L643" t="s">
        <v>318</v>
      </c>
      <c r="M643">
        <v>1000</v>
      </c>
      <c r="N643" t="s">
        <v>106</v>
      </c>
      <c r="O643">
        <v>9</v>
      </c>
      <c r="P643" t="s">
        <v>422</v>
      </c>
      <c r="Q643">
        <v>181</v>
      </c>
      <c r="R643" t="s">
        <v>523</v>
      </c>
      <c r="S643">
        <v>131</v>
      </c>
      <c r="T643" t="s">
        <v>524</v>
      </c>
      <c r="U643">
        <v>1</v>
      </c>
      <c r="V643" t="s">
        <v>313</v>
      </c>
      <c r="W643" s="4">
        <v>0</v>
      </c>
      <c r="X643" s="4">
        <v>539.4</v>
      </c>
      <c r="Y643" s="4">
        <v>0</v>
      </c>
      <c r="Z643" s="4">
        <v>149.26</v>
      </c>
      <c r="AA643" s="4">
        <v>975</v>
      </c>
      <c r="AB643" s="4">
        <v>0</v>
      </c>
      <c r="AC643" s="4">
        <v>1369.99</v>
      </c>
      <c r="AD643" s="4">
        <v>0</v>
      </c>
      <c r="AE643" s="4">
        <v>0</v>
      </c>
      <c r="AF643" s="4">
        <v>539.4</v>
      </c>
      <c r="AG643" s="4">
        <v>0</v>
      </c>
      <c r="AH643" s="4">
        <v>0</v>
      </c>
      <c r="AI643" s="7">
        <f t="shared" si="20"/>
        <v>3573.0499999999997</v>
      </c>
      <c r="AK643" s="4">
        <f t="shared" ref="AK643:AK706" si="21">IF(I643=2,AI643,0)</f>
        <v>0</v>
      </c>
    </row>
    <row r="644" spans="1:37">
      <c r="A644">
        <v>972</v>
      </c>
      <c r="B644" t="s">
        <v>527</v>
      </c>
      <c r="C644">
        <v>132</v>
      </c>
      <c r="D644" t="s">
        <v>528</v>
      </c>
      <c r="E644">
        <v>216</v>
      </c>
      <c r="F644">
        <v>511540008</v>
      </c>
      <c r="G644" t="s">
        <v>112</v>
      </c>
      <c r="H644">
        <v>101</v>
      </c>
      <c r="I644" s="38">
        <v>1</v>
      </c>
      <c r="J644" t="s">
        <v>308</v>
      </c>
      <c r="K644">
        <v>1540</v>
      </c>
      <c r="L644" t="s">
        <v>318</v>
      </c>
      <c r="M644">
        <v>1000</v>
      </c>
      <c r="N644" t="s">
        <v>106</v>
      </c>
      <c r="O644">
        <v>9</v>
      </c>
      <c r="P644" t="s">
        <v>422</v>
      </c>
      <c r="Q644">
        <v>181</v>
      </c>
      <c r="R644" t="s">
        <v>523</v>
      </c>
      <c r="S644">
        <v>131</v>
      </c>
      <c r="T644" t="s">
        <v>524</v>
      </c>
      <c r="U644">
        <v>1</v>
      </c>
      <c r="V644" t="s">
        <v>313</v>
      </c>
      <c r="W644" s="4">
        <v>7073.63</v>
      </c>
      <c r="X644" s="4">
        <v>6659.27</v>
      </c>
      <c r="Y644" s="4">
        <v>6442.77</v>
      </c>
      <c r="Z644" s="4">
        <v>4974.58</v>
      </c>
      <c r="AA644" s="4">
        <v>4718.01</v>
      </c>
      <c r="AB644" s="4">
        <v>5237.8999999999996</v>
      </c>
      <c r="AC644" s="4">
        <v>5966.65</v>
      </c>
      <c r="AD644" s="4">
        <v>7771.26</v>
      </c>
      <c r="AE644" s="4">
        <v>7523.19</v>
      </c>
      <c r="AF644" s="4">
        <v>9036.36</v>
      </c>
      <c r="AG644" s="4">
        <v>17199.78</v>
      </c>
      <c r="AH644" s="4">
        <v>39817.21</v>
      </c>
      <c r="AI644" s="7">
        <f t="shared" si="20"/>
        <v>122420.61000000002</v>
      </c>
      <c r="AK644" s="4">
        <f t="shared" si="21"/>
        <v>0</v>
      </c>
    </row>
    <row r="645" spans="1:37">
      <c r="A645">
        <v>972</v>
      </c>
      <c r="B645" t="s">
        <v>527</v>
      </c>
      <c r="C645">
        <v>132</v>
      </c>
      <c r="D645" t="s">
        <v>528</v>
      </c>
      <c r="E645">
        <v>221</v>
      </c>
      <c r="F645">
        <v>512110001</v>
      </c>
      <c r="G645" t="s">
        <v>114</v>
      </c>
      <c r="H645">
        <v>101</v>
      </c>
      <c r="I645" s="38">
        <v>1</v>
      </c>
      <c r="J645" t="s">
        <v>308</v>
      </c>
      <c r="K645">
        <v>2110</v>
      </c>
      <c r="L645" t="s">
        <v>319</v>
      </c>
      <c r="M645">
        <v>2000</v>
      </c>
      <c r="N645" t="s">
        <v>113</v>
      </c>
      <c r="O645">
        <v>9</v>
      </c>
      <c r="P645" t="s">
        <v>422</v>
      </c>
      <c r="Q645">
        <v>181</v>
      </c>
      <c r="R645" t="s">
        <v>523</v>
      </c>
      <c r="S645">
        <v>131</v>
      </c>
      <c r="T645" t="s">
        <v>524</v>
      </c>
      <c r="U645">
        <v>1</v>
      </c>
      <c r="V645" t="s">
        <v>313</v>
      </c>
      <c r="W645" s="4">
        <v>167.5</v>
      </c>
      <c r="X645" s="4">
        <v>35809.32</v>
      </c>
      <c r="Y645" s="4">
        <v>1600.8</v>
      </c>
      <c r="Z645" s="4">
        <v>23978.38</v>
      </c>
      <c r="AA645" s="4">
        <v>25480.2</v>
      </c>
      <c r="AB645" s="4">
        <v>16238.94</v>
      </c>
      <c r="AC645" s="4">
        <v>10855.2</v>
      </c>
      <c r="AD645" s="4">
        <v>19212.5</v>
      </c>
      <c r="AE645" s="4">
        <v>5464.16</v>
      </c>
      <c r="AF645" s="4">
        <v>19348.36</v>
      </c>
      <c r="AG645" s="4">
        <v>8900.89</v>
      </c>
      <c r="AH645" s="4">
        <v>989</v>
      </c>
      <c r="AI645" s="7">
        <f t="shared" si="20"/>
        <v>168045.25</v>
      </c>
      <c r="AK645" s="4">
        <f t="shared" si="21"/>
        <v>0</v>
      </c>
    </row>
    <row r="646" spans="1:37">
      <c r="A646">
        <v>972</v>
      </c>
      <c r="B646" t="s">
        <v>527</v>
      </c>
      <c r="C646">
        <v>132</v>
      </c>
      <c r="D646" t="s">
        <v>528</v>
      </c>
      <c r="E646">
        <v>224</v>
      </c>
      <c r="F646">
        <v>512120001</v>
      </c>
      <c r="G646" t="s">
        <v>145</v>
      </c>
      <c r="H646">
        <v>101</v>
      </c>
      <c r="I646" s="38">
        <v>1</v>
      </c>
      <c r="J646" t="s">
        <v>308</v>
      </c>
      <c r="K646">
        <v>2120</v>
      </c>
      <c r="L646" t="s">
        <v>320</v>
      </c>
      <c r="M646">
        <v>2000</v>
      </c>
      <c r="N646" t="s">
        <v>113</v>
      </c>
      <c r="O646">
        <v>9</v>
      </c>
      <c r="P646" t="s">
        <v>422</v>
      </c>
      <c r="Q646">
        <v>181</v>
      </c>
      <c r="R646" t="s">
        <v>523</v>
      </c>
      <c r="S646">
        <v>131</v>
      </c>
      <c r="T646" t="s">
        <v>524</v>
      </c>
      <c r="U646">
        <v>1</v>
      </c>
      <c r="V646" t="s">
        <v>313</v>
      </c>
      <c r="W646" s="4">
        <v>0</v>
      </c>
      <c r="X646" s="4">
        <v>18203</v>
      </c>
      <c r="Y646" s="4">
        <v>0</v>
      </c>
      <c r="Z646" s="4">
        <v>7818.4</v>
      </c>
      <c r="AA646" s="4">
        <v>6090</v>
      </c>
      <c r="AB646" s="4">
        <v>23896</v>
      </c>
      <c r="AC646" s="4">
        <v>9465.6</v>
      </c>
      <c r="AD646" s="4">
        <v>10556</v>
      </c>
      <c r="AE646" s="4">
        <v>10416.799999999999</v>
      </c>
      <c r="AF646" s="4">
        <v>7830</v>
      </c>
      <c r="AG646" s="4">
        <v>0</v>
      </c>
      <c r="AH646" s="4">
        <v>0</v>
      </c>
      <c r="AI646" s="7">
        <f t="shared" si="20"/>
        <v>94275.8</v>
      </c>
      <c r="AK646" s="4">
        <f t="shared" si="21"/>
        <v>0</v>
      </c>
    </row>
    <row r="647" spans="1:37">
      <c r="A647">
        <v>972</v>
      </c>
      <c r="B647" t="s">
        <v>527</v>
      </c>
      <c r="C647">
        <v>132</v>
      </c>
      <c r="D647" t="s">
        <v>528</v>
      </c>
      <c r="E647">
        <v>230</v>
      </c>
      <c r="F647">
        <v>512160001</v>
      </c>
      <c r="G647" t="s">
        <v>170</v>
      </c>
      <c r="H647">
        <v>101</v>
      </c>
      <c r="I647" s="38">
        <v>1</v>
      </c>
      <c r="J647" t="s">
        <v>308</v>
      </c>
      <c r="K647">
        <v>2160</v>
      </c>
      <c r="L647" t="s">
        <v>322</v>
      </c>
      <c r="M647">
        <v>2000</v>
      </c>
      <c r="N647" t="s">
        <v>113</v>
      </c>
      <c r="O647">
        <v>9</v>
      </c>
      <c r="P647" t="s">
        <v>422</v>
      </c>
      <c r="Q647">
        <v>181</v>
      </c>
      <c r="R647" t="s">
        <v>523</v>
      </c>
      <c r="S647">
        <v>131</v>
      </c>
      <c r="T647" t="s">
        <v>524</v>
      </c>
      <c r="U647">
        <v>1</v>
      </c>
      <c r="V647" t="s">
        <v>313</v>
      </c>
      <c r="W647" s="4">
        <v>0</v>
      </c>
      <c r="X647" s="4">
        <v>15106.71</v>
      </c>
      <c r="Y647" s="4">
        <v>0</v>
      </c>
      <c r="Z647" s="4">
        <v>35539.9</v>
      </c>
      <c r="AA647" s="4">
        <v>18054.53</v>
      </c>
      <c r="AB647" s="4">
        <v>0</v>
      </c>
      <c r="AC647" s="4">
        <v>14484.04</v>
      </c>
      <c r="AD647" s="4">
        <v>24912.32</v>
      </c>
      <c r="AE647" s="4">
        <v>7761.85</v>
      </c>
      <c r="AF647" s="4">
        <v>1768.4</v>
      </c>
      <c r="AG647" s="4">
        <v>1086</v>
      </c>
      <c r="AH647" s="4">
        <v>0</v>
      </c>
      <c r="AI647" s="7">
        <f t="shared" si="20"/>
        <v>118713.75</v>
      </c>
      <c r="AK647" s="4">
        <f t="shared" si="21"/>
        <v>0</v>
      </c>
    </row>
    <row r="648" spans="1:37">
      <c r="A648">
        <v>972</v>
      </c>
      <c r="B648" t="s">
        <v>527</v>
      </c>
      <c r="C648">
        <v>132</v>
      </c>
      <c r="D648" t="s">
        <v>528</v>
      </c>
      <c r="E648">
        <v>260</v>
      </c>
      <c r="F648">
        <v>512610001</v>
      </c>
      <c r="G648" t="s">
        <v>116</v>
      </c>
      <c r="H648">
        <v>101</v>
      </c>
      <c r="I648" s="38">
        <v>1</v>
      </c>
      <c r="J648" t="s">
        <v>308</v>
      </c>
      <c r="K648">
        <v>2610</v>
      </c>
      <c r="L648" t="s">
        <v>326</v>
      </c>
      <c r="M648">
        <v>2000</v>
      </c>
      <c r="N648" t="s">
        <v>113</v>
      </c>
      <c r="O648">
        <v>9</v>
      </c>
      <c r="P648" t="s">
        <v>422</v>
      </c>
      <c r="Q648">
        <v>181</v>
      </c>
      <c r="R648" t="s">
        <v>523</v>
      </c>
      <c r="S648">
        <v>131</v>
      </c>
      <c r="T648" t="s">
        <v>524</v>
      </c>
      <c r="U648">
        <v>1</v>
      </c>
      <c r="V648" t="s">
        <v>313</v>
      </c>
      <c r="W648" s="4">
        <v>3962.15</v>
      </c>
      <c r="X648" s="4">
        <v>4202.55</v>
      </c>
      <c r="Y648" s="4">
        <v>1421.9</v>
      </c>
      <c r="Z648" s="4">
        <v>6151.38</v>
      </c>
      <c r="AA648" s="4">
        <v>5428.47</v>
      </c>
      <c r="AB648" s="4">
        <v>6525.55</v>
      </c>
      <c r="AC648" s="4">
        <v>5814.52</v>
      </c>
      <c r="AD648" s="4">
        <v>8321.2999999999993</v>
      </c>
      <c r="AE648" s="4">
        <v>6807.27</v>
      </c>
      <c r="AF648" s="4">
        <v>9107.4</v>
      </c>
      <c r="AG648" s="4">
        <v>6695.9</v>
      </c>
      <c r="AH648" s="4">
        <v>11371.32</v>
      </c>
      <c r="AI648" s="7">
        <f t="shared" si="20"/>
        <v>75809.710000000021</v>
      </c>
      <c r="AK648" s="4">
        <f t="shared" si="21"/>
        <v>0</v>
      </c>
    </row>
    <row r="649" spans="1:37">
      <c r="A649">
        <v>972</v>
      </c>
      <c r="B649" t="s">
        <v>527</v>
      </c>
      <c r="C649">
        <v>132</v>
      </c>
      <c r="D649" t="s">
        <v>528</v>
      </c>
      <c r="E649">
        <v>263</v>
      </c>
      <c r="F649">
        <v>512610002</v>
      </c>
      <c r="G649" t="s">
        <v>156</v>
      </c>
      <c r="H649">
        <v>101</v>
      </c>
      <c r="I649" s="38">
        <v>1</v>
      </c>
      <c r="J649" t="s">
        <v>308</v>
      </c>
      <c r="K649">
        <v>2610</v>
      </c>
      <c r="L649" t="s">
        <v>326</v>
      </c>
      <c r="M649">
        <v>2000</v>
      </c>
      <c r="N649" t="s">
        <v>113</v>
      </c>
      <c r="O649">
        <v>9</v>
      </c>
      <c r="P649" t="s">
        <v>422</v>
      </c>
      <c r="Q649">
        <v>181</v>
      </c>
      <c r="R649" t="s">
        <v>523</v>
      </c>
      <c r="S649">
        <v>131</v>
      </c>
      <c r="T649" t="s">
        <v>524</v>
      </c>
      <c r="U649">
        <v>1</v>
      </c>
      <c r="V649" t="s">
        <v>313</v>
      </c>
      <c r="W649" s="4">
        <v>1000</v>
      </c>
      <c r="X649" s="4">
        <v>1000</v>
      </c>
      <c r="Y649" s="4">
        <v>1000</v>
      </c>
      <c r="Z649" s="4">
        <v>2352.5</v>
      </c>
      <c r="AA649" s="4">
        <v>3239.4</v>
      </c>
      <c r="AB649" s="4">
        <v>3471.6</v>
      </c>
      <c r="AC649" s="4">
        <v>2359.8000000000002</v>
      </c>
      <c r="AD649" s="4">
        <v>0</v>
      </c>
      <c r="AE649" s="4">
        <v>4387.2</v>
      </c>
      <c r="AF649" s="4">
        <v>4628.1000000000004</v>
      </c>
      <c r="AG649" s="4">
        <v>2508</v>
      </c>
      <c r="AH649" s="4">
        <v>3325.5</v>
      </c>
      <c r="AI649" s="7">
        <f t="shared" si="20"/>
        <v>29272.1</v>
      </c>
      <c r="AK649" s="4">
        <f t="shared" si="21"/>
        <v>0</v>
      </c>
    </row>
    <row r="650" spans="1:37">
      <c r="A650">
        <v>972</v>
      </c>
      <c r="B650" t="s">
        <v>527</v>
      </c>
      <c r="C650">
        <v>132</v>
      </c>
      <c r="D650" t="s">
        <v>528</v>
      </c>
      <c r="E650">
        <v>286</v>
      </c>
      <c r="F650">
        <v>512910001</v>
      </c>
      <c r="G650" t="s">
        <v>185</v>
      </c>
      <c r="H650">
        <v>101</v>
      </c>
      <c r="I650" s="38">
        <v>1</v>
      </c>
      <c r="J650" t="s">
        <v>308</v>
      </c>
      <c r="K650">
        <v>2910</v>
      </c>
      <c r="L650" t="s">
        <v>358</v>
      </c>
      <c r="M650">
        <v>2000</v>
      </c>
      <c r="N650" t="s">
        <v>113</v>
      </c>
      <c r="O650">
        <v>9</v>
      </c>
      <c r="P650" t="s">
        <v>422</v>
      </c>
      <c r="Q650">
        <v>181</v>
      </c>
      <c r="R650" t="s">
        <v>523</v>
      </c>
      <c r="S650">
        <v>131</v>
      </c>
      <c r="T650" t="s">
        <v>524</v>
      </c>
      <c r="U650">
        <v>1</v>
      </c>
      <c r="V650" t="s">
        <v>313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3863.26</v>
      </c>
      <c r="AF650" s="4">
        <v>0</v>
      </c>
      <c r="AG650" s="4">
        <v>0</v>
      </c>
      <c r="AH650" s="4">
        <v>0</v>
      </c>
      <c r="AI650" s="7">
        <f t="shared" si="20"/>
        <v>3863.26</v>
      </c>
      <c r="AK650" s="4">
        <f t="shared" si="21"/>
        <v>0</v>
      </c>
    </row>
    <row r="651" spans="1:37">
      <c r="A651">
        <v>972</v>
      </c>
      <c r="B651" t="s">
        <v>527</v>
      </c>
      <c r="C651">
        <v>132</v>
      </c>
      <c r="D651" t="s">
        <v>528</v>
      </c>
      <c r="E651">
        <v>290</v>
      </c>
      <c r="F651">
        <v>512930001</v>
      </c>
      <c r="G651" t="s">
        <v>157</v>
      </c>
      <c r="H651">
        <v>101</v>
      </c>
      <c r="I651" s="38">
        <v>1</v>
      </c>
      <c r="J651" t="s">
        <v>308</v>
      </c>
      <c r="K651">
        <v>2930</v>
      </c>
      <c r="L651" t="s">
        <v>359</v>
      </c>
      <c r="M651">
        <v>2000</v>
      </c>
      <c r="N651" t="s">
        <v>113</v>
      </c>
      <c r="O651">
        <v>9</v>
      </c>
      <c r="P651" t="s">
        <v>422</v>
      </c>
      <c r="Q651">
        <v>181</v>
      </c>
      <c r="R651" t="s">
        <v>523</v>
      </c>
      <c r="S651">
        <v>131</v>
      </c>
      <c r="T651" t="s">
        <v>524</v>
      </c>
      <c r="U651">
        <v>1</v>
      </c>
      <c r="V651" t="s">
        <v>313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3900</v>
      </c>
      <c r="AF651" s="4">
        <v>0</v>
      </c>
      <c r="AG651" s="4">
        <v>0</v>
      </c>
      <c r="AH651" s="4">
        <v>0</v>
      </c>
      <c r="AI651" s="7">
        <f t="shared" si="20"/>
        <v>3900</v>
      </c>
      <c r="AK651" s="4">
        <f t="shared" si="21"/>
        <v>0</v>
      </c>
    </row>
    <row r="652" spans="1:37">
      <c r="A652">
        <v>972</v>
      </c>
      <c r="B652" t="s">
        <v>527</v>
      </c>
      <c r="C652">
        <v>132</v>
      </c>
      <c r="D652" t="s">
        <v>528</v>
      </c>
      <c r="E652">
        <v>292</v>
      </c>
      <c r="F652">
        <v>512940001</v>
      </c>
      <c r="G652" t="s">
        <v>129</v>
      </c>
      <c r="H652">
        <v>101</v>
      </c>
      <c r="I652" s="38">
        <v>1</v>
      </c>
      <c r="J652" t="s">
        <v>308</v>
      </c>
      <c r="K652">
        <v>2940</v>
      </c>
      <c r="L652" t="s">
        <v>328</v>
      </c>
      <c r="M652">
        <v>2000</v>
      </c>
      <c r="N652" t="s">
        <v>113</v>
      </c>
      <c r="O652">
        <v>9</v>
      </c>
      <c r="P652" t="s">
        <v>422</v>
      </c>
      <c r="Q652">
        <v>181</v>
      </c>
      <c r="R652" t="s">
        <v>523</v>
      </c>
      <c r="S652">
        <v>131</v>
      </c>
      <c r="T652" t="s">
        <v>524</v>
      </c>
      <c r="U652">
        <v>1</v>
      </c>
      <c r="V652" t="s">
        <v>313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510.4</v>
      </c>
      <c r="AC652" s="4">
        <v>0</v>
      </c>
      <c r="AD652" s="4">
        <v>9135.83</v>
      </c>
      <c r="AE652" s="4">
        <v>7981.19</v>
      </c>
      <c r="AF652" s="4">
        <v>0</v>
      </c>
      <c r="AG652" s="4">
        <v>0</v>
      </c>
      <c r="AH652" s="4">
        <v>3503.2</v>
      </c>
      <c r="AI652" s="7">
        <f t="shared" si="20"/>
        <v>21130.62</v>
      </c>
      <c r="AK652" s="4">
        <f t="shared" si="21"/>
        <v>0</v>
      </c>
    </row>
    <row r="653" spans="1:37">
      <c r="A653">
        <v>972</v>
      </c>
      <c r="B653" t="s">
        <v>527</v>
      </c>
      <c r="C653">
        <v>132</v>
      </c>
      <c r="D653" t="s">
        <v>528</v>
      </c>
      <c r="E653">
        <v>298</v>
      </c>
      <c r="F653">
        <v>512960001</v>
      </c>
      <c r="G653" t="s">
        <v>153</v>
      </c>
      <c r="H653">
        <v>101</v>
      </c>
      <c r="I653" s="38">
        <v>1</v>
      </c>
      <c r="J653" t="s">
        <v>308</v>
      </c>
      <c r="K653">
        <v>2960</v>
      </c>
      <c r="L653" t="s">
        <v>329</v>
      </c>
      <c r="M653">
        <v>2000</v>
      </c>
      <c r="N653" t="s">
        <v>113</v>
      </c>
      <c r="O653">
        <v>9</v>
      </c>
      <c r="P653" t="s">
        <v>422</v>
      </c>
      <c r="Q653">
        <v>181</v>
      </c>
      <c r="R653" t="s">
        <v>523</v>
      </c>
      <c r="S653">
        <v>131</v>
      </c>
      <c r="T653" t="s">
        <v>524</v>
      </c>
      <c r="U653">
        <v>1</v>
      </c>
      <c r="V653" t="s">
        <v>313</v>
      </c>
      <c r="W653" s="4">
        <v>0</v>
      </c>
      <c r="X653" s="4">
        <v>0</v>
      </c>
      <c r="Y653" s="4">
        <v>464</v>
      </c>
      <c r="Z653" s="4">
        <v>0</v>
      </c>
      <c r="AA653" s="4">
        <v>0</v>
      </c>
      <c r="AB653" s="4">
        <v>0</v>
      </c>
      <c r="AC653" s="4">
        <v>227.07</v>
      </c>
      <c r="AD653" s="4">
        <v>464</v>
      </c>
      <c r="AE653" s="4">
        <v>0</v>
      </c>
      <c r="AF653" s="4">
        <v>744</v>
      </c>
      <c r="AG653" s="4">
        <v>0</v>
      </c>
      <c r="AH653" s="4">
        <v>0</v>
      </c>
      <c r="AI653" s="7">
        <f t="shared" si="20"/>
        <v>1899.07</v>
      </c>
      <c r="AK653" s="4">
        <f t="shared" si="21"/>
        <v>0</v>
      </c>
    </row>
    <row r="654" spans="1:37">
      <c r="A654">
        <v>972</v>
      </c>
      <c r="B654" t="s">
        <v>527</v>
      </c>
      <c r="C654">
        <v>132</v>
      </c>
      <c r="D654" t="s">
        <v>528</v>
      </c>
      <c r="E654">
        <v>306</v>
      </c>
      <c r="F654">
        <v>512990001</v>
      </c>
      <c r="G654" t="s">
        <v>117</v>
      </c>
      <c r="H654">
        <v>101</v>
      </c>
      <c r="I654" s="38">
        <v>1</v>
      </c>
      <c r="J654" t="s">
        <v>308</v>
      </c>
      <c r="K654">
        <v>2990</v>
      </c>
      <c r="L654" t="s">
        <v>330</v>
      </c>
      <c r="M654">
        <v>2000</v>
      </c>
      <c r="N654" t="s">
        <v>113</v>
      </c>
      <c r="O654">
        <v>9</v>
      </c>
      <c r="P654" t="s">
        <v>422</v>
      </c>
      <c r="Q654">
        <v>181</v>
      </c>
      <c r="R654" t="s">
        <v>523</v>
      </c>
      <c r="S654">
        <v>131</v>
      </c>
      <c r="T654" t="s">
        <v>524</v>
      </c>
      <c r="U654">
        <v>1</v>
      </c>
      <c r="V654" t="s">
        <v>313</v>
      </c>
      <c r="W654" s="4">
        <v>208.8</v>
      </c>
      <c r="X654" s="4">
        <v>0</v>
      </c>
      <c r="Y654" s="4">
        <v>986</v>
      </c>
      <c r="Z654" s="4">
        <v>829.01</v>
      </c>
      <c r="AA654" s="4">
        <v>5124.13</v>
      </c>
      <c r="AB654" s="4">
        <v>0</v>
      </c>
      <c r="AC654" s="4">
        <v>1496</v>
      </c>
      <c r="AD654" s="4">
        <v>603.20000000000005</v>
      </c>
      <c r="AE654" s="4">
        <v>529.26</v>
      </c>
      <c r="AF654" s="4">
        <v>0</v>
      </c>
      <c r="AG654" s="4">
        <v>926.79</v>
      </c>
      <c r="AH654" s="4">
        <v>0</v>
      </c>
      <c r="AI654" s="7">
        <f t="shared" si="20"/>
        <v>10703.190000000002</v>
      </c>
      <c r="AK654" s="4">
        <f t="shared" si="21"/>
        <v>0</v>
      </c>
    </row>
    <row r="655" spans="1:37">
      <c r="A655">
        <v>972</v>
      </c>
      <c r="B655" t="s">
        <v>527</v>
      </c>
      <c r="C655">
        <v>132</v>
      </c>
      <c r="D655" t="s">
        <v>528</v>
      </c>
      <c r="E655">
        <v>326</v>
      </c>
      <c r="F655">
        <v>513230001</v>
      </c>
      <c r="G655" t="s">
        <v>239</v>
      </c>
      <c r="H655">
        <v>101</v>
      </c>
      <c r="I655" s="38">
        <v>1</v>
      </c>
      <c r="J655" t="s">
        <v>308</v>
      </c>
      <c r="K655">
        <v>3230</v>
      </c>
      <c r="L655" t="s">
        <v>529</v>
      </c>
      <c r="M655">
        <v>3000</v>
      </c>
      <c r="N655" t="s">
        <v>118</v>
      </c>
      <c r="O655">
        <v>9</v>
      </c>
      <c r="P655" t="s">
        <v>422</v>
      </c>
      <c r="Q655">
        <v>181</v>
      </c>
      <c r="R655" t="s">
        <v>523</v>
      </c>
      <c r="S655">
        <v>131</v>
      </c>
      <c r="T655" t="s">
        <v>524</v>
      </c>
      <c r="U655">
        <v>1</v>
      </c>
      <c r="V655" t="s">
        <v>313</v>
      </c>
      <c r="W655" s="4">
        <v>19500.07</v>
      </c>
      <c r="X655" s="4">
        <v>13650.04</v>
      </c>
      <c r="Y655" s="4">
        <v>13650.05</v>
      </c>
      <c r="Z655" s="4">
        <v>13650.05</v>
      </c>
      <c r="AA655" s="4">
        <v>15600.03</v>
      </c>
      <c r="AB655" s="4">
        <v>15600.03</v>
      </c>
      <c r="AC655" s="4">
        <v>15600.03</v>
      </c>
      <c r="AD655" s="4">
        <v>15600.03</v>
      </c>
      <c r="AE655" s="4">
        <v>15600.03</v>
      </c>
      <c r="AF655" s="4">
        <v>15600.03</v>
      </c>
      <c r="AG655" s="4">
        <v>0</v>
      </c>
      <c r="AH655" s="4">
        <v>25984</v>
      </c>
      <c r="AI655" s="7">
        <f t="shared" si="20"/>
        <v>180034.39</v>
      </c>
      <c r="AK655" s="4">
        <f t="shared" si="21"/>
        <v>0</v>
      </c>
    </row>
    <row r="656" spans="1:37">
      <c r="A656">
        <v>972</v>
      </c>
      <c r="B656" t="s">
        <v>527</v>
      </c>
      <c r="C656">
        <v>132</v>
      </c>
      <c r="D656" t="s">
        <v>528</v>
      </c>
      <c r="E656">
        <v>335</v>
      </c>
      <c r="F656">
        <v>513310001</v>
      </c>
      <c r="G656" t="s">
        <v>158</v>
      </c>
      <c r="H656">
        <v>101</v>
      </c>
      <c r="I656" s="38">
        <v>1</v>
      </c>
      <c r="J656" t="s">
        <v>308</v>
      </c>
      <c r="K656">
        <v>3310</v>
      </c>
      <c r="L656" t="s">
        <v>441</v>
      </c>
      <c r="M656">
        <v>3000</v>
      </c>
      <c r="N656" t="s">
        <v>118</v>
      </c>
      <c r="O656">
        <v>9</v>
      </c>
      <c r="P656" t="s">
        <v>422</v>
      </c>
      <c r="Q656">
        <v>181</v>
      </c>
      <c r="R656" t="s">
        <v>523</v>
      </c>
      <c r="S656">
        <v>131</v>
      </c>
      <c r="T656" t="s">
        <v>524</v>
      </c>
      <c r="U656">
        <v>1</v>
      </c>
      <c r="V656" t="s">
        <v>313</v>
      </c>
      <c r="W656" s="4">
        <v>0</v>
      </c>
      <c r="X656" s="4">
        <v>92800</v>
      </c>
      <c r="Y656" s="4">
        <v>0</v>
      </c>
      <c r="Z656" s="4">
        <v>23200</v>
      </c>
      <c r="AA656" s="4">
        <v>23200</v>
      </c>
      <c r="AB656" s="4">
        <v>23200</v>
      </c>
      <c r="AC656" s="4">
        <v>23200</v>
      </c>
      <c r="AD656" s="4">
        <v>23200</v>
      </c>
      <c r="AE656" s="4">
        <v>23200</v>
      </c>
      <c r="AF656" s="4">
        <v>46400</v>
      </c>
      <c r="AG656" s="4">
        <v>0</v>
      </c>
      <c r="AH656" s="4">
        <v>10324</v>
      </c>
      <c r="AI656" s="7">
        <f t="shared" si="20"/>
        <v>288724</v>
      </c>
      <c r="AK656" s="4">
        <f t="shared" si="21"/>
        <v>0</v>
      </c>
    </row>
    <row r="657" spans="1:37">
      <c r="A657">
        <v>972</v>
      </c>
      <c r="B657" t="s">
        <v>527</v>
      </c>
      <c r="C657">
        <v>132</v>
      </c>
      <c r="D657" t="s">
        <v>528</v>
      </c>
      <c r="E657">
        <v>336</v>
      </c>
      <c r="F657">
        <v>513310002</v>
      </c>
      <c r="G657" t="s">
        <v>159</v>
      </c>
      <c r="H657">
        <v>101</v>
      </c>
      <c r="I657" s="38">
        <v>1</v>
      </c>
      <c r="J657" t="s">
        <v>308</v>
      </c>
      <c r="K657">
        <v>3310</v>
      </c>
      <c r="L657" t="s">
        <v>441</v>
      </c>
      <c r="M657">
        <v>3000</v>
      </c>
      <c r="N657" t="s">
        <v>118</v>
      </c>
      <c r="O657">
        <v>9</v>
      </c>
      <c r="P657" t="s">
        <v>422</v>
      </c>
      <c r="Q657">
        <v>181</v>
      </c>
      <c r="R657" t="s">
        <v>523</v>
      </c>
      <c r="S657">
        <v>131</v>
      </c>
      <c r="T657" t="s">
        <v>524</v>
      </c>
      <c r="U657">
        <v>1</v>
      </c>
      <c r="V657" t="s">
        <v>313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58000</v>
      </c>
      <c r="AG657" s="4">
        <v>0</v>
      </c>
      <c r="AH657" s="4">
        <v>0</v>
      </c>
      <c r="AI657" s="7">
        <f t="shared" si="20"/>
        <v>58000</v>
      </c>
      <c r="AK657" s="4">
        <f t="shared" si="21"/>
        <v>0</v>
      </c>
    </row>
    <row r="658" spans="1:37">
      <c r="A658">
        <v>972</v>
      </c>
      <c r="B658" t="s">
        <v>527</v>
      </c>
      <c r="C658">
        <v>132</v>
      </c>
      <c r="D658" t="s">
        <v>528</v>
      </c>
      <c r="E658">
        <v>337</v>
      </c>
      <c r="F658">
        <v>513310004</v>
      </c>
      <c r="G658" t="s">
        <v>160</v>
      </c>
      <c r="H658">
        <v>101</v>
      </c>
      <c r="I658" s="38">
        <v>1</v>
      </c>
      <c r="J658" t="s">
        <v>308</v>
      </c>
      <c r="K658">
        <v>3310</v>
      </c>
      <c r="L658" t="s">
        <v>441</v>
      </c>
      <c r="M658">
        <v>3000</v>
      </c>
      <c r="N658" t="s">
        <v>118</v>
      </c>
      <c r="O658">
        <v>9</v>
      </c>
      <c r="P658" t="s">
        <v>422</v>
      </c>
      <c r="Q658">
        <v>181</v>
      </c>
      <c r="R658" t="s">
        <v>523</v>
      </c>
      <c r="S658">
        <v>131</v>
      </c>
      <c r="T658" t="s">
        <v>524</v>
      </c>
      <c r="U658">
        <v>1</v>
      </c>
      <c r="V658" t="s">
        <v>313</v>
      </c>
      <c r="W658" s="4">
        <v>5800</v>
      </c>
      <c r="X658" s="4">
        <v>0</v>
      </c>
      <c r="Y658" s="4">
        <v>0</v>
      </c>
      <c r="Z658" s="4">
        <v>0</v>
      </c>
      <c r="AA658" s="4">
        <v>580</v>
      </c>
      <c r="AB658" s="4">
        <v>1856</v>
      </c>
      <c r="AC658" s="4">
        <v>5220</v>
      </c>
      <c r="AD658" s="4">
        <v>5637.6</v>
      </c>
      <c r="AE658" s="4">
        <v>6670</v>
      </c>
      <c r="AF658" s="4">
        <v>5637.6</v>
      </c>
      <c r="AG658" s="4">
        <v>9570</v>
      </c>
      <c r="AH658" s="4">
        <v>0</v>
      </c>
      <c r="AI658" s="7">
        <f t="shared" si="20"/>
        <v>40971.199999999997</v>
      </c>
      <c r="AK658" s="4">
        <f t="shared" si="21"/>
        <v>0</v>
      </c>
    </row>
    <row r="659" spans="1:37">
      <c r="A659">
        <v>972</v>
      </c>
      <c r="B659" t="s">
        <v>527</v>
      </c>
      <c r="C659">
        <v>132</v>
      </c>
      <c r="D659" t="s">
        <v>528</v>
      </c>
      <c r="E659">
        <v>366</v>
      </c>
      <c r="F659">
        <v>513530001</v>
      </c>
      <c r="G659" t="s">
        <v>162</v>
      </c>
      <c r="H659">
        <v>101</v>
      </c>
      <c r="I659" s="38">
        <v>1</v>
      </c>
      <c r="J659" t="s">
        <v>308</v>
      </c>
      <c r="K659">
        <v>3530</v>
      </c>
      <c r="L659" t="s">
        <v>393</v>
      </c>
      <c r="M659">
        <v>3000</v>
      </c>
      <c r="N659" t="s">
        <v>118</v>
      </c>
      <c r="O659">
        <v>9</v>
      </c>
      <c r="P659" t="s">
        <v>422</v>
      </c>
      <c r="Q659">
        <v>181</v>
      </c>
      <c r="R659" t="s">
        <v>523</v>
      </c>
      <c r="S659">
        <v>131</v>
      </c>
      <c r="T659" t="s">
        <v>524</v>
      </c>
      <c r="U659">
        <v>1</v>
      </c>
      <c r="V659" t="s">
        <v>313</v>
      </c>
      <c r="W659" s="4">
        <v>0</v>
      </c>
      <c r="X659" s="4">
        <v>41760</v>
      </c>
      <c r="Y659" s="4">
        <v>0</v>
      </c>
      <c r="Z659" s="4">
        <v>0</v>
      </c>
      <c r="AA659" s="4">
        <v>20880</v>
      </c>
      <c r="AB659" s="4">
        <v>6960</v>
      </c>
      <c r="AC659" s="4">
        <v>0</v>
      </c>
      <c r="AD659" s="4">
        <v>0</v>
      </c>
      <c r="AE659" s="4">
        <v>0</v>
      </c>
      <c r="AF659" s="4">
        <v>13920</v>
      </c>
      <c r="AG659" s="4">
        <v>0</v>
      </c>
      <c r="AH659" s="4">
        <v>0</v>
      </c>
      <c r="AI659" s="7">
        <f t="shared" si="20"/>
        <v>83520</v>
      </c>
      <c r="AK659" s="4">
        <f t="shared" si="21"/>
        <v>0</v>
      </c>
    </row>
    <row r="660" spans="1:37">
      <c r="A660">
        <v>972</v>
      </c>
      <c r="B660" t="s">
        <v>527</v>
      </c>
      <c r="C660">
        <v>132</v>
      </c>
      <c r="D660" t="s">
        <v>528</v>
      </c>
      <c r="E660">
        <v>369</v>
      </c>
      <c r="F660">
        <v>513550001</v>
      </c>
      <c r="G660" t="s">
        <v>135</v>
      </c>
      <c r="H660">
        <v>101</v>
      </c>
      <c r="I660" s="38">
        <v>1</v>
      </c>
      <c r="J660" t="s">
        <v>308</v>
      </c>
      <c r="K660">
        <v>3550</v>
      </c>
      <c r="L660" t="s">
        <v>335</v>
      </c>
      <c r="M660">
        <v>3000</v>
      </c>
      <c r="N660" t="s">
        <v>118</v>
      </c>
      <c r="O660">
        <v>9</v>
      </c>
      <c r="P660" t="s">
        <v>422</v>
      </c>
      <c r="Q660">
        <v>181</v>
      </c>
      <c r="R660" t="s">
        <v>523</v>
      </c>
      <c r="S660">
        <v>131</v>
      </c>
      <c r="T660" t="s">
        <v>524</v>
      </c>
      <c r="U660">
        <v>1</v>
      </c>
      <c r="V660" t="s">
        <v>313</v>
      </c>
      <c r="W660" s="4">
        <v>1987</v>
      </c>
      <c r="X660" s="4">
        <v>0</v>
      </c>
      <c r="Y660" s="4">
        <v>0</v>
      </c>
      <c r="Z660" s="4">
        <v>1607.67</v>
      </c>
      <c r="AA660" s="4">
        <v>2625.6</v>
      </c>
      <c r="AB660" s="4">
        <v>0</v>
      </c>
      <c r="AC660" s="4">
        <v>790</v>
      </c>
      <c r="AD660" s="4">
        <v>5178</v>
      </c>
      <c r="AE660" s="4">
        <v>0</v>
      </c>
      <c r="AF660" s="4">
        <v>0</v>
      </c>
      <c r="AG660" s="4">
        <v>0</v>
      </c>
      <c r="AH660" s="4">
        <v>0</v>
      </c>
      <c r="AI660" s="7">
        <f t="shared" si="20"/>
        <v>12188.27</v>
      </c>
      <c r="AK660" s="4">
        <f t="shared" si="21"/>
        <v>0</v>
      </c>
    </row>
    <row r="661" spans="1:37">
      <c r="A661">
        <v>972</v>
      </c>
      <c r="B661" t="s">
        <v>527</v>
      </c>
      <c r="C661">
        <v>132</v>
      </c>
      <c r="D661" t="s">
        <v>528</v>
      </c>
      <c r="E661">
        <v>386</v>
      </c>
      <c r="F661">
        <v>513750001</v>
      </c>
      <c r="G661" t="s">
        <v>148</v>
      </c>
      <c r="H661">
        <v>101</v>
      </c>
      <c r="I661" s="38">
        <v>1</v>
      </c>
      <c r="J661" t="s">
        <v>308</v>
      </c>
      <c r="K661">
        <v>3750</v>
      </c>
      <c r="L661" t="s">
        <v>337</v>
      </c>
      <c r="M661">
        <v>3000</v>
      </c>
      <c r="N661" t="s">
        <v>118</v>
      </c>
      <c r="O661">
        <v>9</v>
      </c>
      <c r="P661" t="s">
        <v>422</v>
      </c>
      <c r="Q661">
        <v>181</v>
      </c>
      <c r="R661" t="s">
        <v>523</v>
      </c>
      <c r="S661">
        <v>131</v>
      </c>
      <c r="T661" t="s">
        <v>524</v>
      </c>
      <c r="U661">
        <v>1</v>
      </c>
      <c r="V661" t="s">
        <v>313</v>
      </c>
      <c r="W661" s="4">
        <v>0</v>
      </c>
      <c r="X661" s="4">
        <v>0</v>
      </c>
      <c r="Y661" s="4">
        <v>0</v>
      </c>
      <c r="Z661" s="4">
        <v>0</v>
      </c>
      <c r="AA661" s="4">
        <v>113</v>
      </c>
      <c r="AB661" s="4">
        <v>0</v>
      </c>
      <c r="AC661" s="4">
        <v>511</v>
      </c>
      <c r="AD661" s="4">
        <v>40</v>
      </c>
      <c r="AE661" s="4">
        <v>0</v>
      </c>
      <c r="AF661" s="4">
        <v>0</v>
      </c>
      <c r="AG661" s="4">
        <v>0</v>
      </c>
      <c r="AH661" s="4">
        <v>0</v>
      </c>
      <c r="AI661" s="7">
        <f t="shared" si="20"/>
        <v>664</v>
      </c>
      <c r="AK661" s="4">
        <f t="shared" si="21"/>
        <v>0</v>
      </c>
    </row>
    <row r="662" spans="1:37">
      <c r="A662">
        <v>972</v>
      </c>
      <c r="B662" t="s">
        <v>527</v>
      </c>
      <c r="C662">
        <v>132</v>
      </c>
      <c r="D662" t="s">
        <v>528</v>
      </c>
      <c r="E662">
        <v>431</v>
      </c>
      <c r="F662">
        <v>513960001</v>
      </c>
      <c r="G662" t="s">
        <v>240</v>
      </c>
      <c r="H662">
        <v>101</v>
      </c>
      <c r="I662" s="38">
        <v>1</v>
      </c>
      <c r="J662" t="s">
        <v>308</v>
      </c>
      <c r="K662">
        <v>3960</v>
      </c>
      <c r="L662" t="s">
        <v>340</v>
      </c>
      <c r="M662">
        <v>3000</v>
      </c>
      <c r="N662" t="s">
        <v>118</v>
      </c>
      <c r="O662">
        <v>9</v>
      </c>
      <c r="P662" t="s">
        <v>422</v>
      </c>
      <c r="Q662">
        <v>181</v>
      </c>
      <c r="R662" t="s">
        <v>523</v>
      </c>
      <c r="S662">
        <v>131</v>
      </c>
      <c r="T662" t="s">
        <v>524</v>
      </c>
      <c r="U662">
        <v>1</v>
      </c>
      <c r="V662" t="s">
        <v>313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1670</v>
      </c>
      <c r="AG662" s="4">
        <v>0</v>
      </c>
      <c r="AH662" s="4">
        <v>0</v>
      </c>
      <c r="AI662" s="7">
        <f t="shared" si="20"/>
        <v>1670</v>
      </c>
      <c r="AK662" s="4">
        <f t="shared" si="21"/>
        <v>0</v>
      </c>
    </row>
    <row r="663" spans="1:37">
      <c r="A663">
        <v>972</v>
      </c>
      <c r="B663" t="s">
        <v>527</v>
      </c>
      <c r="C663">
        <v>132</v>
      </c>
      <c r="D663" t="s">
        <v>528</v>
      </c>
      <c r="E663">
        <v>37</v>
      </c>
      <c r="F663">
        <v>124190001</v>
      </c>
      <c r="G663" t="s">
        <v>368</v>
      </c>
      <c r="H663">
        <v>101</v>
      </c>
      <c r="I663" s="38">
        <v>1</v>
      </c>
      <c r="J663" t="s">
        <v>308</v>
      </c>
      <c r="K663">
        <v>5190</v>
      </c>
      <c r="L663" t="s">
        <v>369</v>
      </c>
      <c r="M663">
        <v>5000</v>
      </c>
      <c r="N663" t="s">
        <v>280</v>
      </c>
      <c r="O663">
        <v>9</v>
      </c>
      <c r="P663" t="s">
        <v>422</v>
      </c>
      <c r="Q663">
        <v>181</v>
      </c>
      <c r="R663" t="s">
        <v>523</v>
      </c>
      <c r="S663">
        <v>131</v>
      </c>
      <c r="T663" t="s">
        <v>524</v>
      </c>
      <c r="U663">
        <v>1</v>
      </c>
      <c r="V663" t="s">
        <v>313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6400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7">
        <f t="shared" si="20"/>
        <v>6400</v>
      </c>
      <c r="AK663" s="4">
        <f t="shared" si="21"/>
        <v>0</v>
      </c>
    </row>
    <row r="664" spans="1:37">
      <c r="A664">
        <v>973</v>
      </c>
      <c r="B664" t="s">
        <v>530</v>
      </c>
      <c r="C664">
        <v>133</v>
      </c>
      <c r="D664" t="s">
        <v>241</v>
      </c>
      <c r="E664">
        <v>200</v>
      </c>
      <c r="F664">
        <v>511340001</v>
      </c>
      <c r="G664" t="s">
        <v>123</v>
      </c>
      <c r="H664">
        <v>101</v>
      </c>
      <c r="I664" s="38">
        <v>1</v>
      </c>
      <c r="J664" t="s">
        <v>308</v>
      </c>
      <c r="K664">
        <v>1340</v>
      </c>
      <c r="L664" t="s">
        <v>316</v>
      </c>
      <c r="M664">
        <v>1000</v>
      </c>
      <c r="N664" t="s">
        <v>106</v>
      </c>
      <c r="O664">
        <v>9</v>
      </c>
      <c r="P664" t="s">
        <v>422</v>
      </c>
      <c r="Q664">
        <v>181</v>
      </c>
      <c r="R664" t="s">
        <v>523</v>
      </c>
      <c r="S664">
        <v>151</v>
      </c>
      <c r="T664" t="s">
        <v>34</v>
      </c>
      <c r="U664">
        <v>1</v>
      </c>
      <c r="V664" t="s">
        <v>313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12750</v>
      </c>
      <c r="AH664" s="4">
        <v>0</v>
      </c>
      <c r="AI664" s="7">
        <f t="shared" si="20"/>
        <v>12750</v>
      </c>
      <c r="AK664" s="4">
        <f t="shared" si="21"/>
        <v>0</v>
      </c>
    </row>
    <row r="665" spans="1:37">
      <c r="A665">
        <v>973</v>
      </c>
      <c r="B665" t="s">
        <v>530</v>
      </c>
      <c r="C665">
        <v>133</v>
      </c>
      <c r="D665" t="s">
        <v>241</v>
      </c>
      <c r="E665">
        <v>468</v>
      </c>
      <c r="F665">
        <v>525110001</v>
      </c>
      <c r="G665" t="s">
        <v>242</v>
      </c>
      <c r="H665">
        <v>101</v>
      </c>
      <c r="I665" s="38">
        <v>1</v>
      </c>
      <c r="J665" t="s">
        <v>308</v>
      </c>
      <c r="K665">
        <v>4520</v>
      </c>
      <c r="L665" t="s">
        <v>420</v>
      </c>
      <c r="M665">
        <v>4000</v>
      </c>
      <c r="N665" t="s">
        <v>137</v>
      </c>
      <c r="O665">
        <v>9</v>
      </c>
      <c r="P665" t="s">
        <v>422</v>
      </c>
      <c r="Q665">
        <v>181</v>
      </c>
      <c r="R665" t="s">
        <v>523</v>
      </c>
      <c r="S665">
        <v>151</v>
      </c>
      <c r="T665" t="s">
        <v>34</v>
      </c>
      <c r="U665">
        <v>1</v>
      </c>
      <c r="V665" t="s">
        <v>313</v>
      </c>
      <c r="W665" s="4">
        <v>594968.22</v>
      </c>
      <c r="X665" s="4">
        <v>517724.36</v>
      </c>
      <c r="Y665" s="4">
        <v>574466.34</v>
      </c>
      <c r="Z665" s="4">
        <v>512524.46</v>
      </c>
      <c r="AA665" s="4">
        <v>517406.66</v>
      </c>
      <c r="AB665" s="4">
        <v>517406.66</v>
      </c>
      <c r="AC665" s="4">
        <v>517406.66</v>
      </c>
      <c r="AD665" s="4">
        <v>522459.98</v>
      </c>
      <c r="AE665" s="4">
        <v>546615.1</v>
      </c>
      <c r="AF665" s="4">
        <v>563411.01</v>
      </c>
      <c r="AG665" s="4">
        <v>575388.06000000006</v>
      </c>
      <c r="AH665" s="4">
        <v>571273.86</v>
      </c>
      <c r="AI665" s="7">
        <f t="shared" si="20"/>
        <v>6531051.3700000001</v>
      </c>
      <c r="AK665" s="4">
        <f t="shared" si="21"/>
        <v>0</v>
      </c>
    </row>
    <row r="666" spans="1:37">
      <c r="A666">
        <v>973</v>
      </c>
      <c r="B666" t="s">
        <v>530</v>
      </c>
      <c r="C666">
        <v>133</v>
      </c>
      <c r="D666" t="s">
        <v>241</v>
      </c>
      <c r="E666">
        <v>470</v>
      </c>
      <c r="F666">
        <v>525110002</v>
      </c>
      <c r="G666" t="s">
        <v>531</v>
      </c>
      <c r="H666">
        <v>101</v>
      </c>
      <c r="I666" s="38">
        <v>1</v>
      </c>
      <c r="J666" t="s">
        <v>308</v>
      </c>
      <c r="K666">
        <v>4520</v>
      </c>
      <c r="L666" t="s">
        <v>420</v>
      </c>
      <c r="M666">
        <v>4000</v>
      </c>
      <c r="N666" t="s">
        <v>137</v>
      </c>
      <c r="O666">
        <v>9</v>
      </c>
      <c r="P666" t="s">
        <v>422</v>
      </c>
      <c r="Q666">
        <v>181</v>
      </c>
      <c r="R666" t="s">
        <v>523</v>
      </c>
      <c r="S666">
        <v>151</v>
      </c>
      <c r="T666" t="s">
        <v>34</v>
      </c>
      <c r="U666">
        <v>1</v>
      </c>
      <c r="V666" t="s">
        <v>313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1216316.32</v>
      </c>
      <c r="AI666" s="7">
        <f t="shared" si="20"/>
        <v>1216316.32</v>
      </c>
      <c r="AK666" s="4">
        <f t="shared" si="21"/>
        <v>0</v>
      </c>
    </row>
    <row r="667" spans="1:37">
      <c r="A667">
        <v>973</v>
      </c>
      <c r="B667" t="s">
        <v>530</v>
      </c>
      <c r="C667">
        <v>133</v>
      </c>
      <c r="D667" t="s">
        <v>241</v>
      </c>
      <c r="E667">
        <v>472</v>
      </c>
      <c r="F667">
        <v>525110004</v>
      </c>
      <c r="G667" t="s">
        <v>243</v>
      </c>
      <c r="H667">
        <v>101</v>
      </c>
      <c r="I667" s="38">
        <v>1</v>
      </c>
      <c r="J667" t="s">
        <v>308</v>
      </c>
      <c r="K667">
        <v>4520</v>
      </c>
      <c r="L667" t="s">
        <v>420</v>
      </c>
      <c r="M667">
        <v>4000</v>
      </c>
      <c r="N667" t="s">
        <v>137</v>
      </c>
      <c r="O667">
        <v>9</v>
      </c>
      <c r="P667" t="s">
        <v>422</v>
      </c>
      <c r="Q667">
        <v>181</v>
      </c>
      <c r="R667" t="s">
        <v>523</v>
      </c>
      <c r="S667">
        <v>151</v>
      </c>
      <c r="T667" t="s">
        <v>34</v>
      </c>
      <c r="U667">
        <v>1</v>
      </c>
      <c r="V667" t="s">
        <v>313</v>
      </c>
      <c r="W667" s="4">
        <v>11810.06</v>
      </c>
      <c r="X667" s="4">
        <v>9756.6200000000008</v>
      </c>
      <c r="Y667" s="4">
        <v>12043.32</v>
      </c>
      <c r="Z667" s="4">
        <v>7274.13</v>
      </c>
      <c r="AA667" s="4">
        <v>11141.67</v>
      </c>
      <c r="AB667" s="4">
        <v>17073.53</v>
      </c>
      <c r="AC667" s="4">
        <v>18485.400000000001</v>
      </c>
      <c r="AD667" s="4">
        <v>215049.64</v>
      </c>
      <c r="AE667" s="4">
        <v>9280</v>
      </c>
      <c r="AF667" s="4">
        <v>24301.32</v>
      </c>
      <c r="AG667" s="4">
        <v>0</v>
      </c>
      <c r="AH667" s="4">
        <v>6155.64</v>
      </c>
      <c r="AI667" s="7">
        <f t="shared" si="20"/>
        <v>342371.33</v>
      </c>
      <c r="AK667" s="4">
        <f t="shared" si="21"/>
        <v>0</v>
      </c>
    </row>
    <row r="668" spans="1:37">
      <c r="A668">
        <v>973</v>
      </c>
      <c r="B668" t="s">
        <v>530</v>
      </c>
      <c r="C668">
        <v>133</v>
      </c>
      <c r="D668" t="s">
        <v>241</v>
      </c>
      <c r="E668">
        <v>473</v>
      </c>
      <c r="F668">
        <v>525110005</v>
      </c>
      <c r="G668" t="s">
        <v>244</v>
      </c>
      <c r="H668">
        <v>101</v>
      </c>
      <c r="I668" s="38">
        <v>1</v>
      </c>
      <c r="J668" t="s">
        <v>308</v>
      </c>
      <c r="K668">
        <v>4520</v>
      </c>
      <c r="L668" t="s">
        <v>420</v>
      </c>
      <c r="M668">
        <v>4000</v>
      </c>
      <c r="N668" t="s">
        <v>137</v>
      </c>
      <c r="O668">
        <v>9</v>
      </c>
      <c r="P668" t="s">
        <v>422</v>
      </c>
      <c r="Q668">
        <v>181</v>
      </c>
      <c r="R668" t="s">
        <v>523</v>
      </c>
      <c r="S668">
        <v>151</v>
      </c>
      <c r="T668" t="s">
        <v>34</v>
      </c>
      <c r="U668">
        <v>1</v>
      </c>
      <c r="V668" t="s">
        <v>313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2106.89</v>
      </c>
      <c r="AH668" s="4">
        <v>191545.49</v>
      </c>
      <c r="AI668" s="7">
        <f t="shared" si="20"/>
        <v>193652.38</v>
      </c>
      <c r="AK668" s="4">
        <f t="shared" si="21"/>
        <v>0</v>
      </c>
    </row>
    <row r="669" spans="1:37">
      <c r="A669">
        <v>981</v>
      </c>
      <c r="B669" t="s">
        <v>532</v>
      </c>
      <c r="C669">
        <v>134</v>
      </c>
      <c r="D669" t="s">
        <v>245</v>
      </c>
      <c r="E669">
        <v>192</v>
      </c>
      <c r="F669">
        <v>511130001</v>
      </c>
      <c r="G669" t="s">
        <v>111</v>
      </c>
      <c r="H669">
        <v>101</v>
      </c>
      <c r="I669" s="38">
        <v>1</v>
      </c>
      <c r="J669" t="s">
        <v>308</v>
      </c>
      <c r="K669">
        <v>1130</v>
      </c>
      <c r="L669" t="s">
        <v>309</v>
      </c>
      <c r="M669">
        <v>1000</v>
      </c>
      <c r="N669" t="s">
        <v>106</v>
      </c>
      <c r="O669">
        <v>6</v>
      </c>
      <c r="P669" t="s">
        <v>533</v>
      </c>
      <c r="Q669">
        <v>134</v>
      </c>
      <c r="R669" t="s">
        <v>534</v>
      </c>
      <c r="S669">
        <v>132</v>
      </c>
      <c r="T669" t="s">
        <v>535</v>
      </c>
      <c r="U669">
        <v>1</v>
      </c>
      <c r="V669" t="s">
        <v>313</v>
      </c>
      <c r="W669" s="4">
        <v>41017.199999999997</v>
      </c>
      <c r="X669" s="4">
        <v>41017.199999999997</v>
      </c>
      <c r="Y669" s="4">
        <v>41017.199999999997</v>
      </c>
      <c r="Z669" s="4">
        <v>41017.199999999997</v>
      </c>
      <c r="AA669" s="4">
        <v>41017.199999999997</v>
      </c>
      <c r="AB669" s="4">
        <v>41017.199999999997</v>
      </c>
      <c r="AC669" s="4">
        <v>41017.199999999997</v>
      </c>
      <c r="AD669" s="4">
        <v>41017.199999999997</v>
      </c>
      <c r="AE669" s="4">
        <v>40605.199999999997</v>
      </c>
      <c r="AF669" s="4">
        <v>40369.96</v>
      </c>
      <c r="AG669" s="4">
        <v>41017.199999999997</v>
      </c>
      <c r="AH669" s="4">
        <v>47421.3</v>
      </c>
      <c r="AI669" s="7">
        <f t="shared" si="20"/>
        <v>497551.26000000007</v>
      </c>
      <c r="AK669" s="4">
        <f t="shared" si="21"/>
        <v>0</v>
      </c>
    </row>
    <row r="670" spans="1:37">
      <c r="A670">
        <v>981</v>
      </c>
      <c r="B670" t="s">
        <v>532</v>
      </c>
      <c r="C670">
        <v>134</v>
      </c>
      <c r="D670" t="s">
        <v>245</v>
      </c>
      <c r="E670">
        <v>195</v>
      </c>
      <c r="F670">
        <v>511220001</v>
      </c>
      <c r="G670" t="s">
        <v>122</v>
      </c>
      <c r="H670">
        <v>101</v>
      </c>
      <c r="I670" s="38">
        <v>1</v>
      </c>
      <c r="J670" t="s">
        <v>308</v>
      </c>
      <c r="K670">
        <v>1220</v>
      </c>
      <c r="L670" t="s">
        <v>314</v>
      </c>
      <c r="M670">
        <v>1000</v>
      </c>
      <c r="N670" t="s">
        <v>106</v>
      </c>
      <c r="O670">
        <v>6</v>
      </c>
      <c r="P670" t="s">
        <v>533</v>
      </c>
      <c r="Q670">
        <v>134</v>
      </c>
      <c r="R670" t="s">
        <v>534</v>
      </c>
      <c r="S670">
        <v>132</v>
      </c>
      <c r="T670" t="s">
        <v>535</v>
      </c>
      <c r="U670">
        <v>1</v>
      </c>
      <c r="V670" t="s">
        <v>313</v>
      </c>
      <c r="W670" s="4">
        <v>24133.360000000001</v>
      </c>
      <c r="X670" s="4">
        <v>17400.02</v>
      </c>
      <c r="Y670" s="4">
        <v>39321.040000000001</v>
      </c>
      <c r="Z670" s="4">
        <v>5765.34</v>
      </c>
      <c r="AA670" s="4">
        <v>23425.360000000001</v>
      </c>
      <c r="AB670" s="4">
        <v>35686.04</v>
      </c>
      <c r="AC670" s="4">
        <v>23061.360000000001</v>
      </c>
      <c r="AD670" s="4">
        <v>25399.14</v>
      </c>
      <c r="AE670" s="4">
        <v>21483.02</v>
      </c>
      <c r="AF670" s="4">
        <v>36373.040000000001</v>
      </c>
      <c r="AG670" s="4">
        <v>17400.02</v>
      </c>
      <c r="AH670" s="4">
        <v>0</v>
      </c>
      <c r="AI670" s="7">
        <f t="shared" si="20"/>
        <v>269447.74000000005</v>
      </c>
      <c r="AK670" s="4">
        <f t="shared" si="21"/>
        <v>0</v>
      </c>
    </row>
    <row r="671" spans="1:37">
      <c r="A671">
        <v>981</v>
      </c>
      <c r="B671" t="s">
        <v>532</v>
      </c>
      <c r="C671">
        <v>134</v>
      </c>
      <c r="D671" t="s">
        <v>245</v>
      </c>
      <c r="E671">
        <v>196</v>
      </c>
      <c r="F671">
        <v>511320001</v>
      </c>
      <c r="G671" t="s">
        <v>108</v>
      </c>
      <c r="H671">
        <v>101</v>
      </c>
      <c r="I671" s="38">
        <v>1</v>
      </c>
      <c r="J671" t="s">
        <v>308</v>
      </c>
      <c r="K671">
        <v>1320</v>
      </c>
      <c r="L671" t="s">
        <v>315</v>
      </c>
      <c r="M671">
        <v>1000</v>
      </c>
      <c r="N671" t="s">
        <v>106</v>
      </c>
      <c r="O671">
        <v>6</v>
      </c>
      <c r="P671" t="s">
        <v>533</v>
      </c>
      <c r="Q671">
        <v>134</v>
      </c>
      <c r="R671" t="s">
        <v>534</v>
      </c>
      <c r="S671">
        <v>132</v>
      </c>
      <c r="T671" t="s">
        <v>535</v>
      </c>
      <c r="U671">
        <v>1</v>
      </c>
      <c r="V671" t="s">
        <v>313</v>
      </c>
      <c r="W671" s="4">
        <v>0</v>
      </c>
      <c r="X671" s="4">
        <v>0</v>
      </c>
      <c r="Y671" s="4">
        <v>14202.68</v>
      </c>
      <c r="Z671" s="4">
        <v>0</v>
      </c>
      <c r="AA671" s="4">
        <v>0</v>
      </c>
      <c r="AB671" s="4">
        <v>0</v>
      </c>
      <c r="AC671" s="4">
        <v>5356</v>
      </c>
      <c r="AD671" s="4">
        <v>470.48</v>
      </c>
      <c r="AE671" s="4">
        <v>0</v>
      </c>
      <c r="AF671" s="4">
        <v>7200</v>
      </c>
      <c r="AG671" s="4">
        <v>0</v>
      </c>
      <c r="AH671" s="4">
        <v>7885.16</v>
      </c>
      <c r="AI671" s="7">
        <f t="shared" si="20"/>
        <v>35114.32</v>
      </c>
      <c r="AK671" s="4">
        <f t="shared" si="21"/>
        <v>0</v>
      </c>
    </row>
    <row r="672" spans="1:37">
      <c r="A672">
        <v>981</v>
      </c>
      <c r="B672" t="s">
        <v>532</v>
      </c>
      <c r="C672">
        <v>134</v>
      </c>
      <c r="D672" t="s">
        <v>245</v>
      </c>
      <c r="E672">
        <v>198</v>
      </c>
      <c r="F672">
        <v>511320003</v>
      </c>
      <c r="G672" t="s">
        <v>109</v>
      </c>
      <c r="H672">
        <v>101</v>
      </c>
      <c r="I672" s="38">
        <v>1</v>
      </c>
      <c r="J672" t="s">
        <v>308</v>
      </c>
      <c r="K672">
        <v>1320</v>
      </c>
      <c r="L672" t="s">
        <v>315</v>
      </c>
      <c r="M672">
        <v>1000</v>
      </c>
      <c r="N672" t="s">
        <v>106</v>
      </c>
      <c r="O672">
        <v>6</v>
      </c>
      <c r="P672" t="s">
        <v>533</v>
      </c>
      <c r="Q672">
        <v>134</v>
      </c>
      <c r="R672" t="s">
        <v>534</v>
      </c>
      <c r="S672">
        <v>132</v>
      </c>
      <c r="T672" t="s">
        <v>535</v>
      </c>
      <c r="U672">
        <v>1</v>
      </c>
      <c r="V672" t="s">
        <v>313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18000</v>
      </c>
      <c r="AG672" s="4">
        <v>0</v>
      </c>
      <c r="AH672" s="4">
        <v>59856.1</v>
      </c>
      <c r="AI672" s="7">
        <f t="shared" si="20"/>
        <v>77856.100000000006</v>
      </c>
      <c r="AK672" s="4">
        <f t="shared" si="21"/>
        <v>0</v>
      </c>
    </row>
    <row r="673" spans="1:37">
      <c r="A673">
        <v>981</v>
      </c>
      <c r="B673" t="s">
        <v>532</v>
      </c>
      <c r="C673">
        <v>134</v>
      </c>
      <c r="D673" t="s">
        <v>245</v>
      </c>
      <c r="E673">
        <v>200</v>
      </c>
      <c r="F673">
        <v>511340001</v>
      </c>
      <c r="G673" t="s">
        <v>123</v>
      </c>
      <c r="H673">
        <v>101</v>
      </c>
      <c r="I673" s="38">
        <v>1</v>
      </c>
      <c r="J673" t="s">
        <v>308</v>
      </c>
      <c r="K673">
        <v>1340</v>
      </c>
      <c r="L673" t="s">
        <v>316</v>
      </c>
      <c r="M673">
        <v>1000</v>
      </c>
      <c r="N673" t="s">
        <v>106</v>
      </c>
      <c r="O673">
        <v>6</v>
      </c>
      <c r="P673" t="s">
        <v>533</v>
      </c>
      <c r="Q673">
        <v>134</v>
      </c>
      <c r="R673" t="s">
        <v>534</v>
      </c>
      <c r="S673">
        <v>132</v>
      </c>
      <c r="T673" t="s">
        <v>535</v>
      </c>
      <c r="U673">
        <v>1</v>
      </c>
      <c r="V673" t="s">
        <v>313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2000</v>
      </c>
      <c r="AE673" s="4">
        <v>6000</v>
      </c>
      <c r="AF673" s="4">
        <v>6000</v>
      </c>
      <c r="AG673" s="4">
        <v>0</v>
      </c>
      <c r="AH673" s="4">
        <v>294.05</v>
      </c>
      <c r="AI673" s="7">
        <f t="shared" si="20"/>
        <v>14294.05</v>
      </c>
      <c r="AK673" s="4">
        <f t="shared" si="21"/>
        <v>0</v>
      </c>
    </row>
    <row r="674" spans="1:37">
      <c r="A674">
        <v>981</v>
      </c>
      <c r="B674" t="s">
        <v>532</v>
      </c>
      <c r="C674">
        <v>134</v>
      </c>
      <c r="D674" t="s">
        <v>245</v>
      </c>
      <c r="E674">
        <v>210</v>
      </c>
      <c r="F674">
        <v>511540004</v>
      </c>
      <c r="G674" t="s">
        <v>124</v>
      </c>
      <c r="H674">
        <v>101</v>
      </c>
      <c r="I674" s="38">
        <v>1</v>
      </c>
      <c r="J674" t="s">
        <v>308</v>
      </c>
      <c r="K674">
        <v>1540</v>
      </c>
      <c r="L674" t="s">
        <v>318</v>
      </c>
      <c r="M674">
        <v>1000</v>
      </c>
      <c r="N674" t="s">
        <v>106</v>
      </c>
      <c r="O674">
        <v>6</v>
      </c>
      <c r="P674" t="s">
        <v>533</v>
      </c>
      <c r="Q674">
        <v>134</v>
      </c>
      <c r="R674" t="s">
        <v>534</v>
      </c>
      <c r="S674">
        <v>132</v>
      </c>
      <c r="T674" t="s">
        <v>535</v>
      </c>
      <c r="U674">
        <v>1</v>
      </c>
      <c r="V674" t="s">
        <v>313</v>
      </c>
      <c r="W674" s="4">
        <v>9233.3700000000008</v>
      </c>
      <c r="X674" s="4">
        <v>342.64</v>
      </c>
      <c r="Y674" s="4">
        <v>0</v>
      </c>
      <c r="Z674" s="4">
        <v>124</v>
      </c>
      <c r="AA674" s="4">
        <v>0</v>
      </c>
      <c r="AB674" s="4">
        <v>0</v>
      </c>
      <c r="AC674" s="4">
        <v>0</v>
      </c>
      <c r="AD674" s="4">
        <v>350</v>
      </c>
      <c r="AE674" s="4">
        <v>199</v>
      </c>
      <c r="AF674" s="4">
        <v>0</v>
      </c>
      <c r="AG674" s="4">
        <v>0</v>
      </c>
      <c r="AH674" s="4">
        <v>0</v>
      </c>
      <c r="AI674" s="7">
        <f t="shared" si="20"/>
        <v>10249.01</v>
      </c>
      <c r="AK674" s="4">
        <f t="shared" si="21"/>
        <v>0</v>
      </c>
    </row>
    <row r="675" spans="1:37">
      <c r="A675">
        <v>981</v>
      </c>
      <c r="B675" t="s">
        <v>532</v>
      </c>
      <c r="C675">
        <v>134</v>
      </c>
      <c r="D675" t="s">
        <v>245</v>
      </c>
      <c r="E675">
        <v>212</v>
      </c>
      <c r="F675">
        <v>511540005</v>
      </c>
      <c r="G675" t="s">
        <v>125</v>
      </c>
      <c r="H675">
        <v>101</v>
      </c>
      <c r="I675" s="38">
        <v>1</v>
      </c>
      <c r="J675" t="s">
        <v>308</v>
      </c>
      <c r="K675">
        <v>1540</v>
      </c>
      <c r="L675" t="s">
        <v>318</v>
      </c>
      <c r="M675">
        <v>1000</v>
      </c>
      <c r="N675" t="s">
        <v>106</v>
      </c>
      <c r="O675">
        <v>6</v>
      </c>
      <c r="P675" t="s">
        <v>533</v>
      </c>
      <c r="Q675">
        <v>134</v>
      </c>
      <c r="R675" t="s">
        <v>534</v>
      </c>
      <c r="S675">
        <v>132</v>
      </c>
      <c r="T675" t="s">
        <v>535</v>
      </c>
      <c r="U675">
        <v>1</v>
      </c>
      <c r="V675" t="s">
        <v>313</v>
      </c>
      <c r="W675" s="4">
        <v>0</v>
      </c>
      <c r="X675" s="4">
        <v>0</v>
      </c>
      <c r="Y675" s="4">
        <v>990</v>
      </c>
      <c r="Z675" s="4">
        <v>1400</v>
      </c>
      <c r="AA675" s="4">
        <v>700</v>
      </c>
      <c r="AB675" s="4">
        <v>1200</v>
      </c>
      <c r="AC675" s="4">
        <v>350</v>
      </c>
      <c r="AD675" s="4">
        <v>0</v>
      </c>
      <c r="AE675" s="4">
        <v>1000</v>
      </c>
      <c r="AF675" s="4">
        <v>0</v>
      </c>
      <c r="AG675" s="4">
        <v>0</v>
      </c>
      <c r="AH675" s="4">
        <v>0</v>
      </c>
      <c r="AI675" s="7">
        <f t="shared" si="20"/>
        <v>5640</v>
      </c>
      <c r="AK675" s="4">
        <f t="shared" si="21"/>
        <v>0</v>
      </c>
    </row>
    <row r="676" spans="1:37">
      <c r="A676">
        <v>981</v>
      </c>
      <c r="B676" t="s">
        <v>532</v>
      </c>
      <c r="C676">
        <v>134</v>
      </c>
      <c r="D676" t="s">
        <v>245</v>
      </c>
      <c r="E676">
        <v>216</v>
      </c>
      <c r="F676">
        <v>511540008</v>
      </c>
      <c r="G676" t="s">
        <v>112</v>
      </c>
      <c r="H676">
        <v>101</v>
      </c>
      <c r="I676" s="38">
        <v>1</v>
      </c>
      <c r="J676" t="s">
        <v>308</v>
      </c>
      <c r="K676">
        <v>1540</v>
      </c>
      <c r="L676" t="s">
        <v>318</v>
      </c>
      <c r="M676">
        <v>1000</v>
      </c>
      <c r="N676" t="s">
        <v>106</v>
      </c>
      <c r="O676">
        <v>6</v>
      </c>
      <c r="P676" t="s">
        <v>533</v>
      </c>
      <c r="Q676">
        <v>134</v>
      </c>
      <c r="R676" t="s">
        <v>534</v>
      </c>
      <c r="S676">
        <v>132</v>
      </c>
      <c r="T676" t="s">
        <v>535</v>
      </c>
      <c r="U676">
        <v>1</v>
      </c>
      <c r="V676" t="s">
        <v>313</v>
      </c>
      <c r="W676" s="4">
        <v>5861.94</v>
      </c>
      <c r="X676" s="4">
        <v>5861.97</v>
      </c>
      <c r="Y676" s="4">
        <v>6757.84</v>
      </c>
      <c r="Z676" s="4">
        <v>5861.97</v>
      </c>
      <c r="AA676" s="4">
        <v>5861.95</v>
      </c>
      <c r="AB676" s="4">
        <v>5861.96</v>
      </c>
      <c r="AC676" s="4">
        <v>7006</v>
      </c>
      <c r="AD676" s="4">
        <v>6235.54</v>
      </c>
      <c r="AE676" s="4">
        <v>5960.24</v>
      </c>
      <c r="AF676" s="4">
        <v>6300</v>
      </c>
      <c r="AG676" s="4">
        <v>5861.96</v>
      </c>
      <c r="AH676" s="4">
        <v>24699.99</v>
      </c>
      <c r="AI676" s="7">
        <f t="shared" si="20"/>
        <v>92131.360000000015</v>
      </c>
      <c r="AK676" s="4">
        <f t="shared" si="21"/>
        <v>0</v>
      </c>
    </row>
    <row r="677" spans="1:37">
      <c r="A677">
        <v>981</v>
      </c>
      <c r="B677" t="s">
        <v>532</v>
      </c>
      <c r="C677">
        <v>134</v>
      </c>
      <c r="D677" t="s">
        <v>245</v>
      </c>
      <c r="E677">
        <v>221</v>
      </c>
      <c r="F677">
        <v>512110001</v>
      </c>
      <c r="G677" t="s">
        <v>114</v>
      </c>
      <c r="H677">
        <v>101</v>
      </c>
      <c r="I677" s="38">
        <v>1</v>
      </c>
      <c r="J677" t="s">
        <v>308</v>
      </c>
      <c r="K677">
        <v>2110</v>
      </c>
      <c r="L677" t="s">
        <v>319</v>
      </c>
      <c r="M677">
        <v>2000</v>
      </c>
      <c r="N677" t="s">
        <v>113</v>
      </c>
      <c r="O677">
        <v>6</v>
      </c>
      <c r="P677" t="s">
        <v>533</v>
      </c>
      <c r="Q677">
        <v>134</v>
      </c>
      <c r="R677" t="s">
        <v>534</v>
      </c>
      <c r="S677">
        <v>132</v>
      </c>
      <c r="T677" t="s">
        <v>535</v>
      </c>
      <c r="U677">
        <v>1</v>
      </c>
      <c r="V677" t="s">
        <v>313</v>
      </c>
      <c r="W677" s="4">
        <v>0</v>
      </c>
      <c r="X677" s="4">
        <v>0</v>
      </c>
      <c r="Y677" s="4">
        <v>0</v>
      </c>
      <c r="Z677" s="4">
        <v>0</v>
      </c>
      <c r="AA677" s="4">
        <v>360</v>
      </c>
      <c r="AB677" s="4">
        <v>0</v>
      </c>
      <c r="AC677" s="4">
        <v>0</v>
      </c>
      <c r="AD677" s="4">
        <v>19589.23</v>
      </c>
      <c r="AE677" s="4">
        <v>651.54</v>
      </c>
      <c r="AF677" s="4">
        <v>1828.32</v>
      </c>
      <c r="AG677" s="4">
        <v>0</v>
      </c>
      <c r="AH677" s="4">
        <v>0</v>
      </c>
      <c r="AI677" s="7">
        <f t="shared" si="20"/>
        <v>22429.09</v>
      </c>
      <c r="AK677" s="4">
        <f t="shared" si="21"/>
        <v>0</v>
      </c>
    </row>
    <row r="678" spans="1:37">
      <c r="A678">
        <v>981</v>
      </c>
      <c r="B678" t="s">
        <v>532</v>
      </c>
      <c r="C678">
        <v>134</v>
      </c>
      <c r="D678" t="s">
        <v>245</v>
      </c>
      <c r="E678">
        <v>233</v>
      </c>
      <c r="F678">
        <v>512210001</v>
      </c>
      <c r="G678" t="s">
        <v>127</v>
      </c>
      <c r="H678">
        <v>101</v>
      </c>
      <c r="I678" s="38">
        <v>1</v>
      </c>
      <c r="J678" t="s">
        <v>308</v>
      </c>
      <c r="K678">
        <v>2210</v>
      </c>
      <c r="L678" t="s">
        <v>323</v>
      </c>
      <c r="M678">
        <v>2000</v>
      </c>
      <c r="N678" t="s">
        <v>113</v>
      </c>
      <c r="O678">
        <v>6</v>
      </c>
      <c r="P678" t="s">
        <v>533</v>
      </c>
      <c r="Q678">
        <v>134</v>
      </c>
      <c r="R678" t="s">
        <v>534</v>
      </c>
      <c r="S678">
        <v>132</v>
      </c>
      <c r="T678" t="s">
        <v>535</v>
      </c>
      <c r="U678">
        <v>1</v>
      </c>
      <c r="V678" t="s">
        <v>313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252</v>
      </c>
      <c r="AE678" s="4">
        <v>0</v>
      </c>
      <c r="AF678" s="4">
        <v>0</v>
      </c>
      <c r="AG678" s="4">
        <v>0</v>
      </c>
      <c r="AH678" s="4">
        <v>0</v>
      </c>
      <c r="AI678" s="7">
        <f t="shared" si="20"/>
        <v>252</v>
      </c>
      <c r="AK678" s="4">
        <f t="shared" si="21"/>
        <v>0</v>
      </c>
    </row>
    <row r="679" spans="1:37">
      <c r="A679">
        <v>981</v>
      </c>
      <c r="B679" t="s">
        <v>532</v>
      </c>
      <c r="C679">
        <v>134</v>
      </c>
      <c r="D679" t="s">
        <v>245</v>
      </c>
      <c r="E679">
        <v>236</v>
      </c>
      <c r="F679">
        <v>512210003</v>
      </c>
      <c r="G679" t="s">
        <v>128</v>
      </c>
      <c r="H679">
        <v>101</v>
      </c>
      <c r="I679" s="38">
        <v>1</v>
      </c>
      <c r="J679" t="s">
        <v>308</v>
      </c>
      <c r="K679">
        <v>2210</v>
      </c>
      <c r="L679" t="s">
        <v>323</v>
      </c>
      <c r="M679">
        <v>2000</v>
      </c>
      <c r="N679" t="s">
        <v>113</v>
      </c>
      <c r="O679">
        <v>6</v>
      </c>
      <c r="P679" t="s">
        <v>533</v>
      </c>
      <c r="Q679">
        <v>134</v>
      </c>
      <c r="R679" t="s">
        <v>534</v>
      </c>
      <c r="S679">
        <v>132</v>
      </c>
      <c r="T679" t="s">
        <v>535</v>
      </c>
      <c r="U679">
        <v>1</v>
      </c>
      <c r="V679" t="s">
        <v>313</v>
      </c>
      <c r="W679" s="4">
        <v>0</v>
      </c>
      <c r="X679" s="4">
        <v>0</v>
      </c>
      <c r="Y679" s="4">
        <v>0</v>
      </c>
      <c r="Z679" s="4">
        <v>0</v>
      </c>
      <c r="AA679" s="4">
        <v>89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7">
        <f t="shared" si="20"/>
        <v>89</v>
      </c>
      <c r="AK679" s="4">
        <f t="shared" si="21"/>
        <v>0</v>
      </c>
    </row>
    <row r="680" spans="1:37">
      <c r="A680">
        <v>981</v>
      </c>
      <c r="B680" t="s">
        <v>532</v>
      </c>
      <c r="C680">
        <v>134</v>
      </c>
      <c r="D680" t="s">
        <v>245</v>
      </c>
      <c r="E680">
        <v>260</v>
      </c>
      <c r="F680">
        <v>512610001</v>
      </c>
      <c r="G680" t="s">
        <v>116</v>
      </c>
      <c r="H680">
        <v>101</v>
      </c>
      <c r="I680" s="38">
        <v>1</v>
      </c>
      <c r="J680" t="s">
        <v>308</v>
      </c>
      <c r="K680">
        <v>2610</v>
      </c>
      <c r="L680" t="s">
        <v>326</v>
      </c>
      <c r="M680">
        <v>2000</v>
      </c>
      <c r="N680" t="s">
        <v>113</v>
      </c>
      <c r="O680">
        <v>6</v>
      </c>
      <c r="P680" t="s">
        <v>533</v>
      </c>
      <c r="Q680">
        <v>134</v>
      </c>
      <c r="R680" t="s">
        <v>534</v>
      </c>
      <c r="S680">
        <v>132</v>
      </c>
      <c r="T680" t="s">
        <v>535</v>
      </c>
      <c r="U680">
        <v>1</v>
      </c>
      <c r="V680" t="s">
        <v>313</v>
      </c>
      <c r="W680" s="4">
        <v>683.4</v>
      </c>
      <c r="X680" s="4">
        <v>697.6</v>
      </c>
      <c r="Y680" s="4">
        <v>1601.6</v>
      </c>
      <c r="Z680" s="4">
        <v>3224.8</v>
      </c>
      <c r="AA680" s="4">
        <v>3702.3</v>
      </c>
      <c r="AB680" s="4">
        <v>4880.05</v>
      </c>
      <c r="AC680" s="4">
        <v>2709.1</v>
      </c>
      <c r="AD680" s="4">
        <v>2873.85</v>
      </c>
      <c r="AE680" s="4">
        <v>2153.6</v>
      </c>
      <c r="AF680" s="4">
        <v>3946.7</v>
      </c>
      <c r="AG680" s="4">
        <v>786</v>
      </c>
      <c r="AH680" s="4">
        <v>6956.25</v>
      </c>
      <c r="AI680" s="7">
        <f t="shared" si="20"/>
        <v>34215.25</v>
      </c>
      <c r="AK680" s="4">
        <f t="shared" si="21"/>
        <v>0</v>
      </c>
    </row>
    <row r="681" spans="1:37">
      <c r="A681">
        <v>981</v>
      </c>
      <c r="B681" t="s">
        <v>532</v>
      </c>
      <c r="C681">
        <v>134</v>
      </c>
      <c r="D681" t="s">
        <v>245</v>
      </c>
      <c r="E681">
        <v>290</v>
      </c>
      <c r="F681">
        <v>512930001</v>
      </c>
      <c r="G681" t="s">
        <v>157</v>
      </c>
      <c r="H681">
        <v>101</v>
      </c>
      <c r="I681" s="38">
        <v>1</v>
      </c>
      <c r="J681" t="s">
        <v>308</v>
      </c>
      <c r="K681">
        <v>2930</v>
      </c>
      <c r="L681" t="s">
        <v>359</v>
      </c>
      <c r="M681">
        <v>2000</v>
      </c>
      <c r="N681" t="s">
        <v>113</v>
      </c>
      <c r="O681">
        <v>6</v>
      </c>
      <c r="P681" t="s">
        <v>533</v>
      </c>
      <c r="Q681">
        <v>134</v>
      </c>
      <c r="R681" t="s">
        <v>534</v>
      </c>
      <c r="S681">
        <v>132</v>
      </c>
      <c r="T681" t="s">
        <v>535</v>
      </c>
      <c r="U681">
        <v>1</v>
      </c>
      <c r="V681" t="s">
        <v>313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3999</v>
      </c>
      <c r="AH681" s="4">
        <v>0</v>
      </c>
      <c r="AI681" s="7">
        <f t="shared" si="20"/>
        <v>3999</v>
      </c>
      <c r="AK681" s="4">
        <f t="shared" si="21"/>
        <v>0</v>
      </c>
    </row>
    <row r="682" spans="1:37">
      <c r="A682">
        <v>981</v>
      </c>
      <c r="B682" t="s">
        <v>532</v>
      </c>
      <c r="C682">
        <v>134</v>
      </c>
      <c r="D682" t="s">
        <v>245</v>
      </c>
      <c r="E682">
        <v>292</v>
      </c>
      <c r="F682">
        <v>512940001</v>
      </c>
      <c r="G682" t="s">
        <v>129</v>
      </c>
      <c r="H682">
        <v>101</v>
      </c>
      <c r="I682" s="38">
        <v>1</v>
      </c>
      <c r="J682" t="s">
        <v>308</v>
      </c>
      <c r="K682">
        <v>2940</v>
      </c>
      <c r="L682" t="s">
        <v>328</v>
      </c>
      <c r="M682">
        <v>2000</v>
      </c>
      <c r="N682" t="s">
        <v>113</v>
      </c>
      <c r="O682">
        <v>6</v>
      </c>
      <c r="P682" t="s">
        <v>533</v>
      </c>
      <c r="Q682">
        <v>134</v>
      </c>
      <c r="R682" t="s">
        <v>534</v>
      </c>
      <c r="S682">
        <v>132</v>
      </c>
      <c r="T682" t="s">
        <v>535</v>
      </c>
      <c r="U682">
        <v>1</v>
      </c>
      <c r="V682" t="s">
        <v>313</v>
      </c>
      <c r="W682" s="4">
        <v>649.6</v>
      </c>
      <c r="X682" s="4">
        <v>0</v>
      </c>
      <c r="Y682" s="4">
        <v>3100</v>
      </c>
      <c r="Z682" s="4">
        <v>0</v>
      </c>
      <c r="AA682" s="4">
        <v>0</v>
      </c>
      <c r="AB682" s="4">
        <v>1878</v>
      </c>
      <c r="AC682" s="4">
        <v>0</v>
      </c>
      <c r="AD682" s="4">
        <v>0</v>
      </c>
      <c r="AE682" s="4">
        <v>0</v>
      </c>
      <c r="AF682" s="4">
        <v>5064.63</v>
      </c>
      <c r="AG682" s="4">
        <v>1700</v>
      </c>
      <c r="AH682" s="4">
        <v>0</v>
      </c>
      <c r="AI682" s="7">
        <f t="shared" si="20"/>
        <v>12392.23</v>
      </c>
      <c r="AK682" s="4">
        <f t="shared" si="21"/>
        <v>0</v>
      </c>
    </row>
    <row r="683" spans="1:37">
      <c r="A683">
        <v>981</v>
      </c>
      <c r="B683" t="s">
        <v>532</v>
      </c>
      <c r="C683">
        <v>134</v>
      </c>
      <c r="D683" t="s">
        <v>245</v>
      </c>
      <c r="E683">
        <v>306</v>
      </c>
      <c r="F683">
        <v>512990001</v>
      </c>
      <c r="G683" t="s">
        <v>117</v>
      </c>
      <c r="H683">
        <v>101</v>
      </c>
      <c r="I683" s="38">
        <v>1</v>
      </c>
      <c r="J683" t="s">
        <v>308</v>
      </c>
      <c r="K683">
        <v>2990</v>
      </c>
      <c r="L683" t="s">
        <v>330</v>
      </c>
      <c r="M683">
        <v>2000</v>
      </c>
      <c r="N683" t="s">
        <v>113</v>
      </c>
      <c r="O683">
        <v>6</v>
      </c>
      <c r="P683" t="s">
        <v>533</v>
      </c>
      <c r="Q683">
        <v>134</v>
      </c>
      <c r="R683" t="s">
        <v>534</v>
      </c>
      <c r="S683">
        <v>132</v>
      </c>
      <c r="T683" t="s">
        <v>535</v>
      </c>
      <c r="U683">
        <v>1</v>
      </c>
      <c r="V683" t="s">
        <v>313</v>
      </c>
      <c r="W683" s="4">
        <v>0</v>
      </c>
      <c r="X683" s="4">
        <v>2366.77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208.8</v>
      </c>
      <c r="AE683" s="4">
        <v>0</v>
      </c>
      <c r="AF683" s="4">
        <v>0</v>
      </c>
      <c r="AG683" s="4">
        <v>1700</v>
      </c>
      <c r="AH683" s="4">
        <v>0</v>
      </c>
      <c r="AI683" s="7">
        <f t="shared" si="20"/>
        <v>4275.57</v>
      </c>
      <c r="AK683" s="4">
        <f t="shared" si="21"/>
        <v>0</v>
      </c>
    </row>
    <row r="684" spans="1:37">
      <c r="A684">
        <v>981</v>
      </c>
      <c r="B684" t="s">
        <v>532</v>
      </c>
      <c r="C684">
        <v>134</v>
      </c>
      <c r="D684" t="s">
        <v>245</v>
      </c>
      <c r="E684">
        <v>322</v>
      </c>
      <c r="F684">
        <v>513180001</v>
      </c>
      <c r="G684" t="s">
        <v>147</v>
      </c>
      <c r="H684">
        <v>101</v>
      </c>
      <c r="I684" s="38">
        <v>1</v>
      </c>
      <c r="J684" t="s">
        <v>308</v>
      </c>
      <c r="K684">
        <v>3180</v>
      </c>
      <c r="L684" t="s">
        <v>457</v>
      </c>
      <c r="M684">
        <v>3000</v>
      </c>
      <c r="N684" t="s">
        <v>118</v>
      </c>
      <c r="O684">
        <v>6</v>
      </c>
      <c r="P684" t="s">
        <v>533</v>
      </c>
      <c r="Q684">
        <v>134</v>
      </c>
      <c r="R684" t="s">
        <v>534</v>
      </c>
      <c r="S684">
        <v>132</v>
      </c>
      <c r="T684" t="s">
        <v>535</v>
      </c>
      <c r="U684">
        <v>1</v>
      </c>
      <c r="V684" t="s">
        <v>313</v>
      </c>
      <c r="W684" s="4">
        <v>0</v>
      </c>
      <c r="X684" s="4">
        <v>0</v>
      </c>
      <c r="Y684" s="4">
        <v>0</v>
      </c>
      <c r="Z684" s="4">
        <v>330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7">
        <f t="shared" si="20"/>
        <v>330</v>
      </c>
      <c r="AK684" s="4">
        <f t="shared" si="21"/>
        <v>0</v>
      </c>
    </row>
    <row r="685" spans="1:37">
      <c r="A685">
        <v>981</v>
      </c>
      <c r="B685" t="s">
        <v>532</v>
      </c>
      <c r="C685">
        <v>134</v>
      </c>
      <c r="D685" t="s">
        <v>245</v>
      </c>
      <c r="E685">
        <v>332</v>
      </c>
      <c r="F685">
        <v>513270001</v>
      </c>
      <c r="G685" t="s">
        <v>199</v>
      </c>
      <c r="H685">
        <v>101</v>
      </c>
      <c r="I685" s="38">
        <v>1</v>
      </c>
      <c r="J685" t="s">
        <v>308</v>
      </c>
      <c r="K685">
        <v>3270</v>
      </c>
      <c r="L685" t="s">
        <v>388</v>
      </c>
      <c r="M685">
        <v>3000</v>
      </c>
      <c r="N685" t="s">
        <v>118</v>
      </c>
      <c r="O685">
        <v>6</v>
      </c>
      <c r="P685" t="s">
        <v>533</v>
      </c>
      <c r="Q685">
        <v>134</v>
      </c>
      <c r="R685" t="s">
        <v>534</v>
      </c>
      <c r="S685">
        <v>132</v>
      </c>
      <c r="T685" t="s">
        <v>535</v>
      </c>
      <c r="U685">
        <v>1</v>
      </c>
      <c r="V685" t="s">
        <v>313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4466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7">
        <f t="shared" si="20"/>
        <v>4466</v>
      </c>
      <c r="AK685" s="4">
        <f t="shared" si="21"/>
        <v>0</v>
      </c>
    </row>
    <row r="686" spans="1:37">
      <c r="A686">
        <v>981</v>
      </c>
      <c r="B686" t="s">
        <v>532</v>
      </c>
      <c r="C686">
        <v>134</v>
      </c>
      <c r="D686" t="s">
        <v>245</v>
      </c>
      <c r="E686">
        <v>335</v>
      </c>
      <c r="F686">
        <v>513310001</v>
      </c>
      <c r="G686" t="s">
        <v>158</v>
      </c>
      <c r="H686">
        <v>101</v>
      </c>
      <c r="I686" s="38">
        <v>1</v>
      </c>
      <c r="J686" t="s">
        <v>308</v>
      </c>
      <c r="K686">
        <v>3310</v>
      </c>
      <c r="L686" t="s">
        <v>441</v>
      </c>
      <c r="M686">
        <v>3000</v>
      </c>
      <c r="N686" t="s">
        <v>118</v>
      </c>
      <c r="O686">
        <v>6</v>
      </c>
      <c r="P686" t="s">
        <v>533</v>
      </c>
      <c r="Q686">
        <v>134</v>
      </c>
      <c r="R686" t="s">
        <v>534</v>
      </c>
      <c r="S686">
        <v>132</v>
      </c>
      <c r="T686" t="s">
        <v>535</v>
      </c>
      <c r="U686">
        <v>1</v>
      </c>
      <c r="V686" t="s">
        <v>313</v>
      </c>
      <c r="W686" s="4">
        <v>0</v>
      </c>
      <c r="X686" s="4">
        <v>15080</v>
      </c>
      <c r="Y686" s="4">
        <v>15080</v>
      </c>
      <c r="Z686" s="4">
        <v>15080</v>
      </c>
      <c r="AA686" s="4">
        <v>15080</v>
      </c>
      <c r="AB686" s="4">
        <v>15080</v>
      </c>
      <c r="AC686" s="4">
        <v>15080</v>
      </c>
      <c r="AD686" s="4">
        <v>30160</v>
      </c>
      <c r="AE686" s="4">
        <v>0</v>
      </c>
      <c r="AF686" s="4">
        <v>30160</v>
      </c>
      <c r="AG686" s="4">
        <v>0</v>
      </c>
      <c r="AH686" s="4">
        <v>448533.72</v>
      </c>
      <c r="AI686" s="7">
        <f t="shared" si="20"/>
        <v>599333.72</v>
      </c>
      <c r="AK686" s="4">
        <f t="shared" si="21"/>
        <v>0</v>
      </c>
    </row>
    <row r="687" spans="1:37">
      <c r="A687">
        <v>981</v>
      </c>
      <c r="B687" t="s">
        <v>532</v>
      </c>
      <c r="C687">
        <v>134</v>
      </c>
      <c r="D687" t="s">
        <v>245</v>
      </c>
      <c r="E687">
        <v>340</v>
      </c>
      <c r="F687">
        <v>513330001</v>
      </c>
      <c r="G687" t="s">
        <v>168</v>
      </c>
      <c r="H687">
        <v>101</v>
      </c>
      <c r="I687" s="38">
        <v>1</v>
      </c>
      <c r="J687" t="s">
        <v>308</v>
      </c>
      <c r="K687">
        <v>3330</v>
      </c>
      <c r="L687" t="s">
        <v>481</v>
      </c>
      <c r="M687">
        <v>3000</v>
      </c>
      <c r="N687" t="s">
        <v>118</v>
      </c>
      <c r="O687">
        <v>6</v>
      </c>
      <c r="P687" t="s">
        <v>533</v>
      </c>
      <c r="Q687">
        <v>134</v>
      </c>
      <c r="R687" t="s">
        <v>534</v>
      </c>
      <c r="S687">
        <v>132</v>
      </c>
      <c r="T687" t="s">
        <v>535</v>
      </c>
      <c r="U687">
        <v>1</v>
      </c>
      <c r="V687" t="s">
        <v>313</v>
      </c>
      <c r="W687" s="4">
        <v>0</v>
      </c>
      <c r="X687" s="4">
        <v>2204</v>
      </c>
      <c r="Y687" s="4">
        <v>0</v>
      </c>
      <c r="Z687" s="4">
        <v>0</v>
      </c>
      <c r="AA687" s="4">
        <v>6663.01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7">
        <f t="shared" si="20"/>
        <v>8867.01</v>
      </c>
      <c r="AK687" s="4">
        <f t="shared" si="21"/>
        <v>0</v>
      </c>
    </row>
    <row r="688" spans="1:37">
      <c r="A688">
        <v>981</v>
      </c>
      <c r="B688" t="s">
        <v>532</v>
      </c>
      <c r="C688">
        <v>134</v>
      </c>
      <c r="D688" t="s">
        <v>245</v>
      </c>
      <c r="E688">
        <v>386</v>
      </c>
      <c r="F688">
        <v>513750001</v>
      </c>
      <c r="G688" t="s">
        <v>148</v>
      </c>
      <c r="H688">
        <v>101</v>
      </c>
      <c r="I688" s="38">
        <v>1</v>
      </c>
      <c r="J688" t="s">
        <v>308</v>
      </c>
      <c r="K688">
        <v>3750</v>
      </c>
      <c r="L688" t="s">
        <v>337</v>
      </c>
      <c r="M688">
        <v>3000</v>
      </c>
      <c r="N688" t="s">
        <v>118</v>
      </c>
      <c r="O688">
        <v>6</v>
      </c>
      <c r="P688" t="s">
        <v>533</v>
      </c>
      <c r="Q688">
        <v>134</v>
      </c>
      <c r="R688" t="s">
        <v>534</v>
      </c>
      <c r="S688">
        <v>132</v>
      </c>
      <c r="T688" t="s">
        <v>535</v>
      </c>
      <c r="U688">
        <v>1</v>
      </c>
      <c r="V688" t="s">
        <v>313</v>
      </c>
      <c r="W688" s="4">
        <v>40</v>
      </c>
      <c r="X688" s="4">
        <v>0</v>
      </c>
      <c r="Y688" s="4">
        <v>444</v>
      </c>
      <c r="Z688" s="4">
        <v>1427.71</v>
      </c>
      <c r="AA688" s="4">
        <v>273</v>
      </c>
      <c r="AB688" s="4">
        <v>721</v>
      </c>
      <c r="AC688" s="4">
        <v>911.04</v>
      </c>
      <c r="AD688" s="4">
        <v>721</v>
      </c>
      <c r="AE688" s="4">
        <v>0</v>
      </c>
      <c r="AF688" s="4">
        <v>0</v>
      </c>
      <c r="AG688" s="4">
        <v>0</v>
      </c>
      <c r="AH688" s="4">
        <v>0</v>
      </c>
      <c r="AI688" s="7">
        <f t="shared" si="20"/>
        <v>4537.75</v>
      </c>
      <c r="AK688" s="4">
        <f t="shared" si="21"/>
        <v>0</v>
      </c>
    </row>
    <row r="689" spans="1:37">
      <c r="A689">
        <v>981</v>
      </c>
      <c r="B689" t="s">
        <v>532</v>
      </c>
      <c r="C689">
        <v>134</v>
      </c>
      <c r="D689" t="s">
        <v>245</v>
      </c>
      <c r="E689">
        <v>389</v>
      </c>
      <c r="F689">
        <v>513810001</v>
      </c>
      <c r="G689" t="s">
        <v>119</v>
      </c>
      <c r="H689">
        <v>101</v>
      </c>
      <c r="I689" s="38">
        <v>1</v>
      </c>
      <c r="J689" t="s">
        <v>308</v>
      </c>
      <c r="K689">
        <v>3810</v>
      </c>
      <c r="L689" t="s">
        <v>338</v>
      </c>
      <c r="M689">
        <v>3000</v>
      </c>
      <c r="N689" t="s">
        <v>118</v>
      </c>
      <c r="O689">
        <v>6</v>
      </c>
      <c r="P689" t="s">
        <v>533</v>
      </c>
      <c r="Q689">
        <v>134</v>
      </c>
      <c r="R689" t="s">
        <v>534</v>
      </c>
      <c r="S689">
        <v>132</v>
      </c>
      <c r="T689" t="s">
        <v>535</v>
      </c>
      <c r="U689">
        <v>1</v>
      </c>
      <c r="V689" t="s">
        <v>313</v>
      </c>
      <c r="W689" s="4">
        <v>0</v>
      </c>
      <c r="X689" s="4">
        <v>0</v>
      </c>
      <c r="Y689" s="4">
        <v>294</v>
      </c>
      <c r="Z689" s="4">
        <v>0</v>
      </c>
      <c r="AA689" s="4">
        <v>0</v>
      </c>
      <c r="AB689" s="4">
        <v>0</v>
      </c>
      <c r="AC689" s="4">
        <v>220.4</v>
      </c>
      <c r="AD689" s="4">
        <v>0</v>
      </c>
      <c r="AE689" s="4">
        <v>1205</v>
      </c>
      <c r="AF689" s="4">
        <v>0</v>
      </c>
      <c r="AG689" s="4">
        <v>0</v>
      </c>
      <c r="AH689" s="4">
        <v>0</v>
      </c>
      <c r="AI689" s="7">
        <f t="shared" si="20"/>
        <v>1719.4</v>
      </c>
      <c r="AK689" s="4">
        <f t="shared" si="21"/>
        <v>0</v>
      </c>
    </row>
    <row r="690" spans="1:37">
      <c r="A690">
        <v>981</v>
      </c>
      <c r="B690" t="s">
        <v>532</v>
      </c>
      <c r="C690">
        <v>134</v>
      </c>
      <c r="D690" t="s">
        <v>245</v>
      </c>
      <c r="E690">
        <v>393</v>
      </c>
      <c r="F690">
        <v>513810003</v>
      </c>
      <c r="G690" t="s">
        <v>136</v>
      </c>
      <c r="H690">
        <v>101</v>
      </c>
      <c r="I690" s="38">
        <v>1</v>
      </c>
      <c r="J690" t="s">
        <v>308</v>
      </c>
      <c r="K690">
        <v>3810</v>
      </c>
      <c r="L690" t="s">
        <v>338</v>
      </c>
      <c r="M690">
        <v>3000</v>
      </c>
      <c r="N690" t="s">
        <v>118</v>
      </c>
      <c r="O690">
        <v>6</v>
      </c>
      <c r="P690" t="s">
        <v>533</v>
      </c>
      <c r="Q690">
        <v>134</v>
      </c>
      <c r="R690" t="s">
        <v>534</v>
      </c>
      <c r="S690">
        <v>132</v>
      </c>
      <c r="T690" t="s">
        <v>535</v>
      </c>
      <c r="U690">
        <v>1</v>
      </c>
      <c r="V690" t="s">
        <v>313</v>
      </c>
      <c r="W690" s="4">
        <v>0</v>
      </c>
      <c r="X690" s="4">
        <v>0</v>
      </c>
      <c r="Y690" s="4">
        <v>0</v>
      </c>
      <c r="Z690" s="4">
        <v>2436</v>
      </c>
      <c r="AA690" s="4">
        <v>0</v>
      </c>
      <c r="AB690" s="4">
        <v>0</v>
      </c>
      <c r="AC690" s="4">
        <v>0</v>
      </c>
      <c r="AD690" s="4">
        <v>0</v>
      </c>
      <c r="AE690" s="4">
        <v>1007</v>
      </c>
      <c r="AF690" s="4">
        <v>0</v>
      </c>
      <c r="AG690" s="4">
        <v>0</v>
      </c>
      <c r="AH690" s="4">
        <v>0</v>
      </c>
      <c r="AI690" s="7">
        <f t="shared" si="20"/>
        <v>3443</v>
      </c>
      <c r="AK690" s="4">
        <f t="shared" si="21"/>
        <v>0</v>
      </c>
    </row>
    <row r="691" spans="1:37">
      <c r="A691">
        <v>981</v>
      </c>
      <c r="B691" t="s">
        <v>532</v>
      </c>
      <c r="C691">
        <v>134</v>
      </c>
      <c r="D691" t="s">
        <v>245</v>
      </c>
      <c r="E691">
        <v>450</v>
      </c>
      <c r="F691">
        <v>524110016</v>
      </c>
      <c r="G691" t="s">
        <v>165</v>
      </c>
      <c r="H691">
        <v>101</v>
      </c>
      <c r="I691" s="38">
        <v>1</v>
      </c>
      <c r="J691" t="s">
        <v>308</v>
      </c>
      <c r="K691">
        <v>4410</v>
      </c>
      <c r="L691" t="s">
        <v>341</v>
      </c>
      <c r="M691">
        <v>4000</v>
      </c>
      <c r="N691" t="s">
        <v>137</v>
      </c>
      <c r="O691">
        <v>6</v>
      </c>
      <c r="P691" t="s">
        <v>533</v>
      </c>
      <c r="Q691">
        <v>134</v>
      </c>
      <c r="R691" t="s">
        <v>534</v>
      </c>
      <c r="S691">
        <v>132</v>
      </c>
      <c r="T691" t="s">
        <v>535</v>
      </c>
      <c r="U691">
        <v>1</v>
      </c>
      <c r="V691" t="s">
        <v>313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5000</v>
      </c>
      <c r="AE691" s="4">
        <v>5000</v>
      </c>
      <c r="AF691" s="4">
        <v>5000</v>
      </c>
      <c r="AG691" s="4">
        <v>5000</v>
      </c>
      <c r="AH691" s="4">
        <v>0</v>
      </c>
      <c r="AI691" s="7">
        <f t="shared" si="20"/>
        <v>20000</v>
      </c>
      <c r="AK691" s="4">
        <f t="shared" si="21"/>
        <v>0</v>
      </c>
    </row>
    <row r="692" spans="1:37">
      <c r="A692">
        <v>982</v>
      </c>
      <c r="B692" t="s">
        <v>536</v>
      </c>
      <c r="C692">
        <v>135</v>
      </c>
      <c r="D692" t="s">
        <v>537</v>
      </c>
      <c r="E692">
        <v>192</v>
      </c>
      <c r="F692">
        <v>511130001</v>
      </c>
      <c r="G692" t="s">
        <v>111</v>
      </c>
      <c r="H692">
        <v>101</v>
      </c>
      <c r="I692" s="38">
        <v>1</v>
      </c>
      <c r="J692" t="s">
        <v>308</v>
      </c>
      <c r="K692">
        <v>1130</v>
      </c>
      <c r="L692" t="s">
        <v>309</v>
      </c>
      <c r="M692">
        <v>1000</v>
      </c>
      <c r="N692" t="s">
        <v>106</v>
      </c>
      <c r="O692">
        <v>6</v>
      </c>
      <c r="P692" t="s">
        <v>533</v>
      </c>
      <c r="Q692">
        <v>181</v>
      </c>
      <c r="R692" t="s">
        <v>523</v>
      </c>
      <c r="S692">
        <v>131</v>
      </c>
      <c r="T692" t="s">
        <v>524</v>
      </c>
      <c r="U692">
        <v>1</v>
      </c>
      <c r="V692" t="s">
        <v>313</v>
      </c>
      <c r="W692" s="4">
        <v>16891.8</v>
      </c>
      <c r="X692" s="4">
        <v>16891.8</v>
      </c>
      <c r="Y692" s="4">
        <v>12668.85</v>
      </c>
      <c r="Z692" s="4">
        <v>8445.9</v>
      </c>
      <c r="AA692" s="4">
        <v>8445.9</v>
      </c>
      <c r="AB692" s="4">
        <v>8445.9</v>
      </c>
      <c r="AC692" s="4">
        <v>12668.85</v>
      </c>
      <c r="AD692" s="4">
        <v>16891.8</v>
      </c>
      <c r="AE692" s="4">
        <v>16891.8</v>
      </c>
      <c r="AF692" s="4">
        <v>16328.74</v>
      </c>
      <c r="AG692" s="4">
        <v>16891.8</v>
      </c>
      <c r="AH692" s="4">
        <v>16891.8</v>
      </c>
      <c r="AI692" s="7">
        <f t="shared" si="20"/>
        <v>168354.93999999997</v>
      </c>
      <c r="AK692" s="4">
        <f t="shared" si="21"/>
        <v>0</v>
      </c>
    </row>
    <row r="693" spans="1:37">
      <c r="A693">
        <v>982</v>
      </c>
      <c r="B693" t="s">
        <v>536</v>
      </c>
      <c r="C693">
        <v>135</v>
      </c>
      <c r="D693" t="s">
        <v>537</v>
      </c>
      <c r="E693">
        <v>196</v>
      </c>
      <c r="F693">
        <v>511320001</v>
      </c>
      <c r="G693" t="s">
        <v>108</v>
      </c>
      <c r="H693">
        <v>101</v>
      </c>
      <c r="I693" s="38">
        <v>1</v>
      </c>
      <c r="J693" t="s">
        <v>308</v>
      </c>
      <c r="K693">
        <v>1320</v>
      </c>
      <c r="L693" t="s">
        <v>315</v>
      </c>
      <c r="M693">
        <v>1000</v>
      </c>
      <c r="N693" t="s">
        <v>106</v>
      </c>
      <c r="O693">
        <v>6</v>
      </c>
      <c r="P693" t="s">
        <v>533</v>
      </c>
      <c r="Q693">
        <v>181</v>
      </c>
      <c r="R693" t="s">
        <v>523</v>
      </c>
      <c r="S693">
        <v>131</v>
      </c>
      <c r="T693" t="s">
        <v>524</v>
      </c>
      <c r="U693">
        <v>1</v>
      </c>
      <c r="V693" t="s">
        <v>313</v>
      </c>
      <c r="W693" s="4">
        <v>0</v>
      </c>
      <c r="X693" s="4">
        <v>0</v>
      </c>
      <c r="Y693" s="4">
        <v>6193.66</v>
      </c>
      <c r="Z693" s="4">
        <v>0</v>
      </c>
      <c r="AA693" s="4">
        <v>0</v>
      </c>
      <c r="AB693" s="4">
        <v>0</v>
      </c>
      <c r="AC693" s="4">
        <v>0</v>
      </c>
      <c r="AD693" s="4">
        <v>5912.13</v>
      </c>
      <c r="AE693" s="4">
        <v>0</v>
      </c>
      <c r="AF693" s="4">
        <v>0</v>
      </c>
      <c r="AG693" s="4">
        <v>0</v>
      </c>
      <c r="AH693" s="4">
        <v>6756.72</v>
      </c>
      <c r="AI693" s="7">
        <f t="shared" si="20"/>
        <v>18862.510000000002</v>
      </c>
      <c r="AK693" s="4">
        <f t="shared" si="21"/>
        <v>0</v>
      </c>
    </row>
    <row r="694" spans="1:37">
      <c r="A694">
        <v>982</v>
      </c>
      <c r="B694" t="s">
        <v>536</v>
      </c>
      <c r="C694">
        <v>135</v>
      </c>
      <c r="D694" t="s">
        <v>537</v>
      </c>
      <c r="E694">
        <v>198</v>
      </c>
      <c r="F694">
        <v>511320003</v>
      </c>
      <c r="G694" t="s">
        <v>109</v>
      </c>
      <c r="H694">
        <v>101</v>
      </c>
      <c r="I694" s="38">
        <v>1</v>
      </c>
      <c r="J694" t="s">
        <v>308</v>
      </c>
      <c r="K694">
        <v>1320</v>
      </c>
      <c r="L694" t="s">
        <v>315</v>
      </c>
      <c r="M694">
        <v>1000</v>
      </c>
      <c r="N694" t="s">
        <v>106</v>
      </c>
      <c r="O694">
        <v>6</v>
      </c>
      <c r="P694" t="s">
        <v>533</v>
      </c>
      <c r="Q694">
        <v>181</v>
      </c>
      <c r="R694" t="s">
        <v>523</v>
      </c>
      <c r="S694">
        <v>131</v>
      </c>
      <c r="T694" t="s">
        <v>524</v>
      </c>
      <c r="U694">
        <v>1</v>
      </c>
      <c r="V694" t="s">
        <v>313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38851.14</v>
      </c>
      <c r="AI694" s="7">
        <f t="shared" si="20"/>
        <v>38851.14</v>
      </c>
      <c r="AK694" s="4">
        <f t="shared" si="21"/>
        <v>0</v>
      </c>
    </row>
    <row r="695" spans="1:37">
      <c r="A695">
        <v>982</v>
      </c>
      <c r="B695" t="s">
        <v>536</v>
      </c>
      <c r="C695">
        <v>135</v>
      </c>
      <c r="D695" t="s">
        <v>537</v>
      </c>
      <c r="E695">
        <v>200</v>
      </c>
      <c r="F695">
        <v>511340001</v>
      </c>
      <c r="G695" t="s">
        <v>123</v>
      </c>
      <c r="H695">
        <v>101</v>
      </c>
      <c r="I695" s="38">
        <v>1</v>
      </c>
      <c r="J695" t="s">
        <v>308</v>
      </c>
      <c r="K695">
        <v>1340</v>
      </c>
      <c r="L695" t="s">
        <v>316</v>
      </c>
      <c r="M695">
        <v>1000</v>
      </c>
      <c r="N695" t="s">
        <v>106</v>
      </c>
      <c r="O695">
        <v>6</v>
      </c>
      <c r="P695" t="s">
        <v>533</v>
      </c>
      <c r="Q695">
        <v>181</v>
      </c>
      <c r="R695" t="s">
        <v>523</v>
      </c>
      <c r="S695">
        <v>131</v>
      </c>
      <c r="T695" t="s">
        <v>524</v>
      </c>
      <c r="U695">
        <v>1</v>
      </c>
      <c r="V695" t="s">
        <v>313</v>
      </c>
      <c r="W695" s="4">
        <v>0</v>
      </c>
      <c r="X695" s="4">
        <v>0</v>
      </c>
      <c r="Y695" s="4">
        <v>0</v>
      </c>
      <c r="Z695" s="4">
        <v>1600</v>
      </c>
      <c r="AA695" s="4">
        <v>3500</v>
      </c>
      <c r="AB695" s="4">
        <v>3800</v>
      </c>
      <c r="AC695" s="4">
        <v>3800</v>
      </c>
      <c r="AD695" s="4">
        <v>3800</v>
      </c>
      <c r="AE695" s="4">
        <v>4700</v>
      </c>
      <c r="AF695" s="4">
        <v>4400</v>
      </c>
      <c r="AG695" s="4">
        <v>900</v>
      </c>
      <c r="AH695" s="4">
        <v>2612.15</v>
      </c>
      <c r="AI695" s="7">
        <f t="shared" si="20"/>
        <v>29112.15</v>
      </c>
      <c r="AK695" s="4">
        <f t="shared" si="21"/>
        <v>0</v>
      </c>
    </row>
    <row r="696" spans="1:37">
      <c r="A696">
        <v>982</v>
      </c>
      <c r="B696" t="s">
        <v>536</v>
      </c>
      <c r="C696">
        <v>135</v>
      </c>
      <c r="D696" t="s">
        <v>537</v>
      </c>
      <c r="E696">
        <v>216</v>
      </c>
      <c r="F696">
        <v>511540008</v>
      </c>
      <c r="G696" t="s">
        <v>112</v>
      </c>
      <c r="H696">
        <v>101</v>
      </c>
      <c r="I696" s="38">
        <v>1</v>
      </c>
      <c r="J696" t="s">
        <v>308</v>
      </c>
      <c r="K696">
        <v>1540</v>
      </c>
      <c r="L696" t="s">
        <v>318</v>
      </c>
      <c r="M696">
        <v>1000</v>
      </c>
      <c r="N696" t="s">
        <v>106</v>
      </c>
      <c r="O696">
        <v>6</v>
      </c>
      <c r="P696" t="s">
        <v>533</v>
      </c>
      <c r="Q696">
        <v>181</v>
      </c>
      <c r="R696" t="s">
        <v>523</v>
      </c>
      <c r="S696">
        <v>131</v>
      </c>
      <c r="T696" t="s">
        <v>524</v>
      </c>
      <c r="U696">
        <v>1</v>
      </c>
      <c r="V696" t="s">
        <v>313</v>
      </c>
      <c r="W696" s="4">
        <v>4440.8999999999996</v>
      </c>
      <c r="X696" s="4">
        <v>4440.92</v>
      </c>
      <c r="Y696" s="4">
        <v>3657.44</v>
      </c>
      <c r="Z696" s="4">
        <v>1702.27</v>
      </c>
      <c r="AA696" s="4">
        <v>1702.25</v>
      </c>
      <c r="AB696" s="4">
        <v>1702.26</v>
      </c>
      <c r="AC696" s="4">
        <v>3066.42</v>
      </c>
      <c r="AD696" s="4">
        <v>5446.8</v>
      </c>
      <c r="AE696" s="4">
        <v>4319.4399999999996</v>
      </c>
      <c r="AF696" s="4">
        <v>4497.78</v>
      </c>
      <c r="AG696" s="4">
        <v>4430.6000000000004</v>
      </c>
      <c r="AH696" s="4">
        <v>11894.35</v>
      </c>
      <c r="AI696" s="7">
        <f t="shared" si="20"/>
        <v>51301.429999999993</v>
      </c>
      <c r="AK696" s="4">
        <f t="shared" si="21"/>
        <v>0</v>
      </c>
    </row>
    <row r="697" spans="1:37">
      <c r="A697">
        <v>991</v>
      </c>
      <c r="B697" t="s">
        <v>538</v>
      </c>
      <c r="C697">
        <v>136</v>
      </c>
      <c r="D697" t="s">
        <v>539</v>
      </c>
      <c r="E697">
        <v>192</v>
      </c>
      <c r="F697">
        <v>511130001</v>
      </c>
      <c r="G697" t="s">
        <v>111</v>
      </c>
      <c r="H697">
        <v>101</v>
      </c>
      <c r="I697" s="38">
        <v>1</v>
      </c>
      <c r="J697" t="s">
        <v>308</v>
      </c>
      <c r="K697">
        <v>1130</v>
      </c>
      <c r="L697" t="s">
        <v>309</v>
      </c>
      <c r="M697">
        <v>1000</v>
      </c>
      <c r="N697" t="s">
        <v>106</v>
      </c>
      <c r="O697">
        <v>10</v>
      </c>
      <c r="P697" t="s">
        <v>540</v>
      </c>
      <c r="Q697">
        <v>311</v>
      </c>
      <c r="R697" t="s">
        <v>463</v>
      </c>
      <c r="S697">
        <v>121</v>
      </c>
      <c r="T697" t="s">
        <v>312</v>
      </c>
      <c r="U697">
        <v>1</v>
      </c>
      <c r="V697" t="s">
        <v>313</v>
      </c>
      <c r="W697" s="4">
        <v>53028.9</v>
      </c>
      <c r="X697" s="4">
        <v>53028.9</v>
      </c>
      <c r="Y697" s="4">
        <v>53028.9</v>
      </c>
      <c r="Z697" s="4">
        <v>53028.9</v>
      </c>
      <c r="AA697" s="4">
        <v>53028.9</v>
      </c>
      <c r="AB697" s="4">
        <v>53028.9</v>
      </c>
      <c r="AC697" s="4">
        <v>53028.9</v>
      </c>
      <c r="AD697" s="4">
        <v>47712.6</v>
      </c>
      <c r="AE697" s="4">
        <v>42396.3</v>
      </c>
      <c r="AF697" s="4">
        <v>43018.91</v>
      </c>
      <c r="AG697" s="4">
        <v>54976.5</v>
      </c>
      <c r="AH697" s="4">
        <v>54976.5</v>
      </c>
      <c r="AI697" s="7">
        <f t="shared" si="20"/>
        <v>614283.11</v>
      </c>
      <c r="AK697" s="4">
        <f t="shared" si="21"/>
        <v>0</v>
      </c>
    </row>
    <row r="698" spans="1:37">
      <c r="A698">
        <v>991</v>
      </c>
      <c r="B698" t="s">
        <v>538</v>
      </c>
      <c r="C698">
        <v>136</v>
      </c>
      <c r="D698" t="s">
        <v>539</v>
      </c>
      <c r="E698">
        <v>196</v>
      </c>
      <c r="F698">
        <v>511320001</v>
      </c>
      <c r="G698" t="s">
        <v>108</v>
      </c>
      <c r="H698">
        <v>101</v>
      </c>
      <c r="I698" s="38">
        <v>1</v>
      </c>
      <c r="J698" t="s">
        <v>308</v>
      </c>
      <c r="K698">
        <v>1320</v>
      </c>
      <c r="L698" t="s">
        <v>315</v>
      </c>
      <c r="M698">
        <v>1000</v>
      </c>
      <c r="N698" t="s">
        <v>106</v>
      </c>
      <c r="O698">
        <v>10</v>
      </c>
      <c r="P698" t="s">
        <v>540</v>
      </c>
      <c r="Q698">
        <v>311</v>
      </c>
      <c r="R698" t="s">
        <v>463</v>
      </c>
      <c r="S698">
        <v>121</v>
      </c>
      <c r="T698" t="s">
        <v>312</v>
      </c>
      <c r="U698">
        <v>1</v>
      </c>
      <c r="V698" t="s">
        <v>313</v>
      </c>
      <c r="W698" s="4">
        <v>0</v>
      </c>
      <c r="X698" s="4">
        <v>0</v>
      </c>
      <c r="Y698" s="4">
        <v>18617.14</v>
      </c>
      <c r="Z698" s="4">
        <v>0</v>
      </c>
      <c r="AA698" s="4">
        <v>0</v>
      </c>
      <c r="AB698" s="4">
        <v>3898.62</v>
      </c>
      <c r="AC698" s="4">
        <v>0</v>
      </c>
      <c r="AD698" s="4">
        <v>0</v>
      </c>
      <c r="AE698" s="4">
        <v>0</v>
      </c>
      <c r="AF698" s="4">
        <v>11200</v>
      </c>
      <c r="AG698" s="4">
        <v>0</v>
      </c>
      <c r="AH698" s="4">
        <v>9508.94</v>
      </c>
      <c r="AI698" s="7">
        <f t="shared" si="20"/>
        <v>43224.7</v>
      </c>
      <c r="AK698" s="4">
        <f t="shared" si="21"/>
        <v>0</v>
      </c>
    </row>
    <row r="699" spans="1:37">
      <c r="A699">
        <v>991</v>
      </c>
      <c r="B699" t="s">
        <v>538</v>
      </c>
      <c r="C699">
        <v>136</v>
      </c>
      <c r="D699" t="s">
        <v>539</v>
      </c>
      <c r="E699">
        <v>198</v>
      </c>
      <c r="F699">
        <v>511320003</v>
      </c>
      <c r="G699" t="s">
        <v>109</v>
      </c>
      <c r="H699">
        <v>101</v>
      </c>
      <c r="I699" s="38">
        <v>1</v>
      </c>
      <c r="J699" t="s">
        <v>308</v>
      </c>
      <c r="K699">
        <v>1320</v>
      </c>
      <c r="L699" t="s">
        <v>315</v>
      </c>
      <c r="M699">
        <v>1000</v>
      </c>
      <c r="N699" t="s">
        <v>106</v>
      </c>
      <c r="O699">
        <v>10</v>
      </c>
      <c r="P699" t="s">
        <v>540</v>
      </c>
      <c r="Q699">
        <v>311</v>
      </c>
      <c r="R699" t="s">
        <v>463</v>
      </c>
      <c r="S699">
        <v>121</v>
      </c>
      <c r="T699" t="s">
        <v>312</v>
      </c>
      <c r="U699">
        <v>1</v>
      </c>
      <c r="V699" t="s">
        <v>313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28000</v>
      </c>
      <c r="AG699" s="4">
        <v>0</v>
      </c>
      <c r="AH699" s="4">
        <v>60626.63</v>
      </c>
      <c r="AI699" s="7">
        <f t="shared" si="20"/>
        <v>88626.63</v>
      </c>
      <c r="AK699" s="4">
        <f t="shared" si="21"/>
        <v>0</v>
      </c>
    </row>
    <row r="700" spans="1:37">
      <c r="A700">
        <v>991</v>
      </c>
      <c r="B700" t="s">
        <v>538</v>
      </c>
      <c r="C700">
        <v>136</v>
      </c>
      <c r="D700" t="s">
        <v>539</v>
      </c>
      <c r="E700">
        <v>200</v>
      </c>
      <c r="F700">
        <v>511340001</v>
      </c>
      <c r="G700" t="s">
        <v>123</v>
      </c>
      <c r="H700">
        <v>101</v>
      </c>
      <c r="I700" s="38">
        <v>1</v>
      </c>
      <c r="J700" t="s">
        <v>308</v>
      </c>
      <c r="K700">
        <v>1340</v>
      </c>
      <c r="L700" t="s">
        <v>316</v>
      </c>
      <c r="M700">
        <v>1000</v>
      </c>
      <c r="N700" t="s">
        <v>106</v>
      </c>
      <c r="O700">
        <v>10</v>
      </c>
      <c r="P700" t="s">
        <v>540</v>
      </c>
      <c r="Q700">
        <v>311</v>
      </c>
      <c r="R700" t="s">
        <v>463</v>
      </c>
      <c r="S700">
        <v>121</v>
      </c>
      <c r="T700" t="s">
        <v>312</v>
      </c>
      <c r="U700">
        <v>1</v>
      </c>
      <c r="V700" t="s">
        <v>313</v>
      </c>
      <c r="W700" s="4">
        <v>2932.1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4000</v>
      </c>
      <c r="AH700" s="4">
        <v>4000</v>
      </c>
      <c r="AI700" s="7">
        <f t="shared" si="20"/>
        <v>10932.1</v>
      </c>
      <c r="AK700" s="4">
        <f t="shared" si="21"/>
        <v>0</v>
      </c>
    </row>
    <row r="701" spans="1:37">
      <c r="A701">
        <v>991</v>
      </c>
      <c r="B701" t="s">
        <v>538</v>
      </c>
      <c r="C701">
        <v>136</v>
      </c>
      <c r="D701" t="s">
        <v>539</v>
      </c>
      <c r="E701">
        <v>216</v>
      </c>
      <c r="F701">
        <v>511540008</v>
      </c>
      <c r="G701" t="s">
        <v>112</v>
      </c>
      <c r="H701">
        <v>101</v>
      </c>
      <c r="I701" s="38">
        <v>1</v>
      </c>
      <c r="J701" t="s">
        <v>308</v>
      </c>
      <c r="K701">
        <v>1540</v>
      </c>
      <c r="L701" t="s">
        <v>318</v>
      </c>
      <c r="M701">
        <v>1000</v>
      </c>
      <c r="N701" t="s">
        <v>106</v>
      </c>
      <c r="O701">
        <v>10</v>
      </c>
      <c r="P701" t="s">
        <v>540</v>
      </c>
      <c r="Q701">
        <v>311</v>
      </c>
      <c r="R701" t="s">
        <v>463</v>
      </c>
      <c r="S701">
        <v>121</v>
      </c>
      <c r="T701" t="s">
        <v>312</v>
      </c>
      <c r="U701">
        <v>1</v>
      </c>
      <c r="V701" t="s">
        <v>313</v>
      </c>
      <c r="W701" s="4">
        <v>33400.080000000002</v>
      </c>
      <c r="X701" s="4">
        <v>5544.67</v>
      </c>
      <c r="Y701" s="4">
        <v>6754.65</v>
      </c>
      <c r="Z701" s="4">
        <v>5758.75</v>
      </c>
      <c r="AA701" s="4">
        <v>5758.78</v>
      </c>
      <c r="AB701" s="4">
        <v>6591.51</v>
      </c>
      <c r="AC701" s="4">
        <v>5758.76</v>
      </c>
      <c r="AD701" s="4">
        <v>5035.1899999999996</v>
      </c>
      <c r="AE701" s="4">
        <v>2588.21</v>
      </c>
      <c r="AF701" s="4">
        <v>3157.28</v>
      </c>
      <c r="AG701" s="4">
        <v>7131.77</v>
      </c>
      <c r="AH701" s="4">
        <v>19942.419999999998</v>
      </c>
      <c r="AI701" s="7">
        <f t="shared" si="20"/>
        <v>107422.07</v>
      </c>
      <c r="AK701" s="4">
        <f t="shared" si="21"/>
        <v>0</v>
      </c>
    </row>
    <row r="702" spans="1:37">
      <c r="A702">
        <v>991</v>
      </c>
      <c r="B702" t="s">
        <v>538</v>
      </c>
      <c r="C702">
        <v>136</v>
      </c>
      <c r="D702" t="s">
        <v>539</v>
      </c>
      <c r="E702">
        <v>221</v>
      </c>
      <c r="F702">
        <v>512110001</v>
      </c>
      <c r="G702" t="s">
        <v>114</v>
      </c>
      <c r="H702">
        <v>101</v>
      </c>
      <c r="I702" s="38">
        <v>1</v>
      </c>
      <c r="J702" t="s">
        <v>308</v>
      </c>
      <c r="K702">
        <v>2110</v>
      </c>
      <c r="L702" t="s">
        <v>319</v>
      </c>
      <c r="M702">
        <v>2000</v>
      </c>
      <c r="N702" t="s">
        <v>113</v>
      </c>
      <c r="O702">
        <v>10</v>
      </c>
      <c r="P702" t="s">
        <v>540</v>
      </c>
      <c r="Q702">
        <v>311</v>
      </c>
      <c r="R702" t="s">
        <v>463</v>
      </c>
      <c r="S702">
        <v>121</v>
      </c>
      <c r="T702" t="s">
        <v>312</v>
      </c>
      <c r="U702">
        <v>1</v>
      </c>
      <c r="V702" t="s">
        <v>313</v>
      </c>
      <c r="W702" s="4">
        <v>0</v>
      </c>
      <c r="X702" s="4">
        <v>0</v>
      </c>
      <c r="Y702" s="4">
        <v>0</v>
      </c>
      <c r="Z702" s="4">
        <v>0</v>
      </c>
      <c r="AA702" s="4">
        <v>255.9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7">
        <f t="shared" si="20"/>
        <v>255.9</v>
      </c>
      <c r="AK702" s="4">
        <f t="shared" si="21"/>
        <v>0</v>
      </c>
    </row>
    <row r="703" spans="1:37">
      <c r="A703">
        <v>991</v>
      </c>
      <c r="B703" t="s">
        <v>538</v>
      </c>
      <c r="C703">
        <v>136</v>
      </c>
      <c r="D703" t="s">
        <v>539</v>
      </c>
      <c r="E703">
        <v>260</v>
      </c>
      <c r="F703">
        <v>512610001</v>
      </c>
      <c r="G703" t="s">
        <v>116</v>
      </c>
      <c r="H703">
        <v>101</v>
      </c>
      <c r="I703" s="38">
        <v>1</v>
      </c>
      <c r="J703" t="s">
        <v>308</v>
      </c>
      <c r="K703">
        <v>2610</v>
      </c>
      <c r="L703" t="s">
        <v>326</v>
      </c>
      <c r="M703">
        <v>2000</v>
      </c>
      <c r="N703" t="s">
        <v>113</v>
      </c>
      <c r="O703">
        <v>10</v>
      </c>
      <c r="P703" t="s">
        <v>540</v>
      </c>
      <c r="Q703">
        <v>311</v>
      </c>
      <c r="R703" t="s">
        <v>463</v>
      </c>
      <c r="S703">
        <v>121</v>
      </c>
      <c r="T703" t="s">
        <v>312</v>
      </c>
      <c r="U703">
        <v>1</v>
      </c>
      <c r="V703" t="s">
        <v>313</v>
      </c>
      <c r="W703" s="4">
        <v>1028.0999999999999</v>
      </c>
      <c r="X703" s="4">
        <v>962.95</v>
      </c>
      <c r="Y703" s="4">
        <v>889.5</v>
      </c>
      <c r="Z703" s="4">
        <v>3137.4</v>
      </c>
      <c r="AA703" s="4">
        <v>1534.8</v>
      </c>
      <c r="AB703" s="4">
        <v>2935.35</v>
      </c>
      <c r="AC703" s="4">
        <v>1873.25</v>
      </c>
      <c r="AD703" s="4">
        <v>1637.85</v>
      </c>
      <c r="AE703" s="4">
        <v>880.45</v>
      </c>
      <c r="AF703" s="4">
        <v>2468.75</v>
      </c>
      <c r="AG703" s="4">
        <v>0</v>
      </c>
      <c r="AH703" s="4">
        <v>387</v>
      </c>
      <c r="AI703" s="7">
        <f t="shared" si="20"/>
        <v>17735.400000000001</v>
      </c>
      <c r="AK703" s="4">
        <f t="shared" si="21"/>
        <v>0</v>
      </c>
    </row>
    <row r="704" spans="1:37">
      <c r="A704">
        <v>991</v>
      </c>
      <c r="B704" t="s">
        <v>538</v>
      </c>
      <c r="C704">
        <v>136</v>
      </c>
      <c r="D704" t="s">
        <v>539</v>
      </c>
      <c r="E704">
        <v>321</v>
      </c>
      <c r="F704">
        <v>513170001</v>
      </c>
      <c r="G704" t="s">
        <v>246</v>
      </c>
      <c r="H704">
        <v>101</v>
      </c>
      <c r="I704" s="38">
        <v>1</v>
      </c>
      <c r="J704" t="s">
        <v>308</v>
      </c>
      <c r="K704">
        <v>3170</v>
      </c>
      <c r="L704" t="s">
        <v>541</v>
      </c>
      <c r="M704">
        <v>3000</v>
      </c>
      <c r="N704" t="s">
        <v>118</v>
      </c>
      <c r="O704">
        <v>10</v>
      </c>
      <c r="P704" t="s">
        <v>540</v>
      </c>
      <c r="Q704">
        <v>311</v>
      </c>
      <c r="R704" t="s">
        <v>463</v>
      </c>
      <c r="S704">
        <v>121</v>
      </c>
      <c r="T704" t="s">
        <v>312</v>
      </c>
      <c r="U704">
        <v>1</v>
      </c>
      <c r="V704" t="s">
        <v>313</v>
      </c>
      <c r="W704" s="4">
        <v>0</v>
      </c>
      <c r="X704" s="4">
        <v>0</v>
      </c>
      <c r="Y704" s="4">
        <v>0</v>
      </c>
      <c r="Z704" s="4">
        <v>0</v>
      </c>
      <c r="AA704" s="4">
        <v>11600.02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7">
        <f t="shared" si="20"/>
        <v>11600.02</v>
      </c>
      <c r="AK704" s="4">
        <f t="shared" si="21"/>
        <v>0</v>
      </c>
    </row>
    <row r="705" spans="1:37">
      <c r="A705">
        <v>991</v>
      </c>
      <c r="B705" t="s">
        <v>538</v>
      </c>
      <c r="C705">
        <v>136</v>
      </c>
      <c r="D705" t="s">
        <v>539</v>
      </c>
      <c r="E705">
        <v>386</v>
      </c>
      <c r="F705">
        <v>513750001</v>
      </c>
      <c r="G705" t="s">
        <v>148</v>
      </c>
      <c r="H705">
        <v>101</v>
      </c>
      <c r="I705" s="38">
        <v>1</v>
      </c>
      <c r="J705" t="s">
        <v>308</v>
      </c>
      <c r="K705">
        <v>3750</v>
      </c>
      <c r="L705" t="s">
        <v>337</v>
      </c>
      <c r="M705">
        <v>3000</v>
      </c>
      <c r="N705" t="s">
        <v>118</v>
      </c>
      <c r="O705">
        <v>10</v>
      </c>
      <c r="P705" t="s">
        <v>540</v>
      </c>
      <c r="Q705">
        <v>311</v>
      </c>
      <c r="R705" t="s">
        <v>463</v>
      </c>
      <c r="S705">
        <v>121</v>
      </c>
      <c r="T705" t="s">
        <v>312</v>
      </c>
      <c r="U705">
        <v>1</v>
      </c>
      <c r="V705" t="s">
        <v>313</v>
      </c>
      <c r="W705" s="4">
        <v>0</v>
      </c>
      <c r="X705" s="4">
        <v>359.99</v>
      </c>
      <c r="Y705" s="4">
        <v>0</v>
      </c>
      <c r="Z705" s="4">
        <v>276</v>
      </c>
      <c r="AA705" s="4">
        <v>0</v>
      </c>
      <c r="AB705" s="4">
        <v>932</v>
      </c>
      <c r="AC705" s="4">
        <v>574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7">
        <f t="shared" si="20"/>
        <v>2141.9899999999998</v>
      </c>
      <c r="AK705" s="4">
        <f t="shared" si="21"/>
        <v>0</v>
      </c>
    </row>
    <row r="706" spans="1:37">
      <c r="A706">
        <v>991</v>
      </c>
      <c r="B706" t="s">
        <v>538</v>
      </c>
      <c r="C706">
        <v>136</v>
      </c>
      <c r="D706" t="s">
        <v>539</v>
      </c>
      <c r="E706">
        <v>389</v>
      </c>
      <c r="F706">
        <v>513810001</v>
      </c>
      <c r="G706" t="s">
        <v>119</v>
      </c>
      <c r="H706">
        <v>101</v>
      </c>
      <c r="I706" s="38">
        <v>1</v>
      </c>
      <c r="J706" t="s">
        <v>308</v>
      </c>
      <c r="K706">
        <v>3810</v>
      </c>
      <c r="L706" t="s">
        <v>338</v>
      </c>
      <c r="M706">
        <v>3000</v>
      </c>
      <c r="N706" t="s">
        <v>118</v>
      </c>
      <c r="O706">
        <v>10</v>
      </c>
      <c r="P706" t="s">
        <v>540</v>
      </c>
      <c r="Q706">
        <v>311</v>
      </c>
      <c r="R706" t="s">
        <v>463</v>
      </c>
      <c r="S706">
        <v>121</v>
      </c>
      <c r="T706" t="s">
        <v>312</v>
      </c>
      <c r="U706">
        <v>1</v>
      </c>
      <c r="V706" t="s">
        <v>313</v>
      </c>
      <c r="W706" s="4">
        <v>242.5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7">
        <f t="shared" ref="AI706:AI769" si="22">SUM(W706:AH706)</f>
        <v>242.5</v>
      </c>
      <c r="AK706" s="4">
        <f t="shared" si="21"/>
        <v>0</v>
      </c>
    </row>
    <row r="707" spans="1:37">
      <c r="A707">
        <v>991</v>
      </c>
      <c r="B707" t="s">
        <v>538</v>
      </c>
      <c r="C707">
        <v>136</v>
      </c>
      <c r="D707" t="s">
        <v>539</v>
      </c>
      <c r="E707">
        <v>402</v>
      </c>
      <c r="F707">
        <v>513820009</v>
      </c>
      <c r="G707" t="s">
        <v>247</v>
      </c>
      <c r="H707">
        <v>101</v>
      </c>
      <c r="I707" s="38">
        <v>1</v>
      </c>
      <c r="J707" t="s">
        <v>308</v>
      </c>
      <c r="K707">
        <v>3820</v>
      </c>
      <c r="L707" t="s">
        <v>365</v>
      </c>
      <c r="M707">
        <v>3000</v>
      </c>
      <c r="N707" t="s">
        <v>118</v>
      </c>
      <c r="O707">
        <v>10</v>
      </c>
      <c r="P707" t="s">
        <v>540</v>
      </c>
      <c r="Q707">
        <v>311</v>
      </c>
      <c r="R707" t="s">
        <v>463</v>
      </c>
      <c r="S707">
        <v>121</v>
      </c>
      <c r="T707" t="s">
        <v>312</v>
      </c>
      <c r="U707">
        <v>1</v>
      </c>
      <c r="V707" t="s">
        <v>313</v>
      </c>
      <c r="W707" s="4">
        <v>0</v>
      </c>
      <c r="X707" s="4">
        <v>0</v>
      </c>
      <c r="Y707" s="4">
        <v>30249.99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7">
        <f t="shared" si="22"/>
        <v>30249.99</v>
      </c>
      <c r="AK707" s="4">
        <f t="shared" ref="AK707:AK770" si="23">IF(I707=2,AI707,0)</f>
        <v>0</v>
      </c>
    </row>
    <row r="708" spans="1:37">
      <c r="A708">
        <v>991</v>
      </c>
      <c r="B708" t="s">
        <v>538</v>
      </c>
      <c r="C708">
        <v>136</v>
      </c>
      <c r="D708" t="s">
        <v>539</v>
      </c>
      <c r="E708">
        <v>410</v>
      </c>
      <c r="F708">
        <v>513820021</v>
      </c>
      <c r="G708" t="s">
        <v>542</v>
      </c>
      <c r="H708">
        <v>101</v>
      </c>
      <c r="I708" s="38">
        <v>1</v>
      </c>
      <c r="J708" t="s">
        <v>308</v>
      </c>
      <c r="K708">
        <v>3820</v>
      </c>
      <c r="L708" t="s">
        <v>365</v>
      </c>
      <c r="M708">
        <v>3000</v>
      </c>
      <c r="N708" t="s">
        <v>118</v>
      </c>
      <c r="O708">
        <v>10</v>
      </c>
      <c r="P708" t="s">
        <v>540</v>
      </c>
      <c r="Q708">
        <v>311</v>
      </c>
      <c r="R708" t="s">
        <v>463</v>
      </c>
      <c r="S708">
        <v>121</v>
      </c>
      <c r="T708" t="s">
        <v>312</v>
      </c>
      <c r="U708">
        <v>1</v>
      </c>
      <c r="V708" t="s">
        <v>313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5069.2</v>
      </c>
      <c r="AI708" s="7">
        <f t="shared" si="22"/>
        <v>5069.2</v>
      </c>
      <c r="AK708" s="4">
        <f t="shared" si="23"/>
        <v>0</v>
      </c>
    </row>
    <row r="709" spans="1:37">
      <c r="A709">
        <v>991</v>
      </c>
      <c r="B709" t="s">
        <v>538</v>
      </c>
      <c r="C709">
        <v>136</v>
      </c>
      <c r="D709" t="s">
        <v>539</v>
      </c>
      <c r="E709">
        <v>414</v>
      </c>
      <c r="F709">
        <v>513820026</v>
      </c>
      <c r="G709" t="s">
        <v>248</v>
      </c>
      <c r="H709">
        <v>101</v>
      </c>
      <c r="I709" s="38">
        <v>1</v>
      </c>
      <c r="J709" t="s">
        <v>308</v>
      </c>
      <c r="K709">
        <v>3820</v>
      </c>
      <c r="L709" t="s">
        <v>365</v>
      </c>
      <c r="M709">
        <v>3000</v>
      </c>
      <c r="N709" t="s">
        <v>118</v>
      </c>
      <c r="O709">
        <v>10</v>
      </c>
      <c r="P709" t="s">
        <v>540</v>
      </c>
      <c r="Q709">
        <v>311</v>
      </c>
      <c r="R709" t="s">
        <v>463</v>
      </c>
      <c r="S709">
        <v>121</v>
      </c>
      <c r="T709" t="s">
        <v>312</v>
      </c>
      <c r="U709">
        <v>1</v>
      </c>
      <c r="V709" t="s">
        <v>313</v>
      </c>
      <c r="W709" s="4">
        <v>0</v>
      </c>
      <c r="X709" s="4">
        <v>13244.18</v>
      </c>
      <c r="Y709" s="4">
        <v>0</v>
      </c>
      <c r="Z709" s="4">
        <v>0</v>
      </c>
      <c r="AA709" s="4">
        <v>16300</v>
      </c>
      <c r="AB709" s="4">
        <v>1376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2485.0700000000002</v>
      </c>
      <c r="AI709" s="7">
        <f t="shared" si="22"/>
        <v>33405.25</v>
      </c>
      <c r="AK709" s="4">
        <f t="shared" si="23"/>
        <v>0</v>
      </c>
    </row>
    <row r="710" spans="1:37">
      <c r="A710">
        <v>992</v>
      </c>
      <c r="B710" t="s">
        <v>543</v>
      </c>
      <c r="C710">
        <v>137</v>
      </c>
      <c r="D710" t="s">
        <v>544</v>
      </c>
      <c r="E710">
        <v>192</v>
      </c>
      <c r="F710">
        <v>511130001</v>
      </c>
      <c r="G710" t="s">
        <v>111</v>
      </c>
      <c r="H710">
        <v>101</v>
      </c>
      <c r="I710" s="38">
        <v>1</v>
      </c>
      <c r="J710" t="s">
        <v>308</v>
      </c>
      <c r="K710">
        <v>1130</v>
      </c>
      <c r="L710" t="s">
        <v>309</v>
      </c>
      <c r="M710">
        <v>1000</v>
      </c>
      <c r="N710" t="s">
        <v>106</v>
      </c>
      <c r="O710">
        <v>10</v>
      </c>
      <c r="P710" t="s">
        <v>540</v>
      </c>
      <c r="Q710">
        <v>371</v>
      </c>
      <c r="R710" t="s">
        <v>545</v>
      </c>
      <c r="S710">
        <v>121</v>
      </c>
      <c r="T710" t="s">
        <v>312</v>
      </c>
      <c r="U710">
        <v>1</v>
      </c>
      <c r="V710" t="s">
        <v>313</v>
      </c>
      <c r="W710" s="4">
        <v>13000.2</v>
      </c>
      <c r="X710" s="4">
        <v>13000.2</v>
      </c>
      <c r="Y710" s="4">
        <v>17333.599999999999</v>
      </c>
      <c r="Z710" s="4">
        <v>13000.2</v>
      </c>
      <c r="AA710" s="4">
        <v>13000.2</v>
      </c>
      <c r="AB710" s="4">
        <v>13000.2</v>
      </c>
      <c r="AC710" s="4">
        <v>13000.2</v>
      </c>
      <c r="AD710" s="4">
        <v>13000.2</v>
      </c>
      <c r="AE710" s="4">
        <v>13000.2</v>
      </c>
      <c r="AF710" s="4">
        <v>13000.2</v>
      </c>
      <c r="AG710" s="4">
        <v>0</v>
      </c>
      <c r="AH710" s="4">
        <v>0</v>
      </c>
      <c r="AI710" s="7">
        <f t="shared" si="22"/>
        <v>134335.4</v>
      </c>
      <c r="AK710" s="4">
        <f t="shared" si="23"/>
        <v>0</v>
      </c>
    </row>
    <row r="711" spans="1:37">
      <c r="A711">
        <v>992</v>
      </c>
      <c r="B711" t="s">
        <v>543</v>
      </c>
      <c r="C711">
        <v>137</v>
      </c>
      <c r="D711" t="s">
        <v>544</v>
      </c>
      <c r="E711">
        <v>196</v>
      </c>
      <c r="F711">
        <v>511320001</v>
      </c>
      <c r="G711" t="s">
        <v>108</v>
      </c>
      <c r="H711">
        <v>101</v>
      </c>
      <c r="I711" s="38">
        <v>1</v>
      </c>
      <c r="J711" t="s">
        <v>308</v>
      </c>
      <c r="K711">
        <v>1320</v>
      </c>
      <c r="L711" t="s">
        <v>315</v>
      </c>
      <c r="M711">
        <v>1000</v>
      </c>
      <c r="N711" t="s">
        <v>106</v>
      </c>
      <c r="O711">
        <v>10</v>
      </c>
      <c r="P711" t="s">
        <v>540</v>
      </c>
      <c r="Q711">
        <v>371</v>
      </c>
      <c r="R711" t="s">
        <v>545</v>
      </c>
      <c r="S711">
        <v>121</v>
      </c>
      <c r="T711" t="s">
        <v>312</v>
      </c>
      <c r="U711">
        <v>1</v>
      </c>
      <c r="V711" t="s">
        <v>313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3811.73</v>
      </c>
      <c r="AE711" s="4">
        <v>0</v>
      </c>
      <c r="AF711" s="4">
        <v>4333.3999999999996</v>
      </c>
      <c r="AG711" s="4">
        <v>0</v>
      </c>
      <c r="AH711" s="4">
        <v>0</v>
      </c>
      <c r="AI711" s="7">
        <f t="shared" si="22"/>
        <v>8145.1299999999992</v>
      </c>
      <c r="AK711" s="4">
        <f t="shared" si="23"/>
        <v>0</v>
      </c>
    </row>
    <row r="712" spans="1:37">
      <c r="A712">
        <v>992</v>
      </c>
      <c r="B712" t="s">
        <v>543</v>
      </c>
      <c r="C712">
        <v>137</v>
      </c>
      <c r="D712" t="s">
        <v>544</v>
      </c>
      <c r="E712">
        <v>221</v>
      </c>
      <c r="F712">
        <v>512110001</v>
      </c>
      <c r="G712" t="s">
        <v>114</v>
      </c>
      <c r="H712">
        <v>101</v>
      </c>
      <c r="I712" s="38">
        <v>1</v>
      </c>
      <c r="J712" t="s">
        <v>308</v>
      </c>
      <c r="K712">
        <v>2110</v>
      </c>
      <c r="L712" t="s">
        <v>319</v>
      </c>
      <c r="M712">
        <v>2000</v>
      </c>
      <c r="N712" t="s">
        <v>113</v>
      </c>
      <c r="O712">
        <v>10</v>
      </c>
      <c r="P712" t="s">
        <v>540</v>
      </c>
      <c r="Q712">
        <v>371</v>
      </c>
      <c r="R712" t="s">
        <v>545</v>
      </c>
      <c r="S712">
        <v>121</v>
      </c>
      <c r="T712" t="s">
        <v>312</v>
      </c>
      <c r="U712">
        <v>1</v>
      </c>
      <c r="V712" t="s">
        <v>313</v>
      </c>
      <c r="W712" s="4">
        <v>0</v>
      </c>
      <c r="X712" s="4">
        <v>608.21</v>
      </c>
      <c r="Y712" s="4">
        <v>0</v>
      </c>
      <c r="Z712" s="4">
        <v>481.4</v>
      </c>
      <c r="AA712" s="4">
        <v>505.76</v>
      </c>
      <c r="AB712" s="4">
        <v>111</v>
      </c>
      <c r="AC712" s="4">
        <v>0</v>
      </c>
      <c r="AD712" s="4">
        <v>0</v>
      </c>
      <c r="AE712" s="4">
        <v>0</v>
      </c>
      <c r="AF712" s="4">
        <v>367.72</v>
      </c>
      <c r="AG712" s="4">
        <v>0</v>
      </c>
      <c r="AH712" s="4">
        <v>0</v>
      </c>
      <c r="AI712" s="7">
        <f t="shared" si="22"/>
        <v>2074.09</v>
      </c>
      <c r="AK712" s="4">
        <f t="shared" si="23"/>
        <v>0</v>
      </c>
    </row>
    <row r="713" spans="1:37">
      <c r="A713">
        <v>992</v>
      </c>
      <c r="B713" t="s">
        <v>543</v>
      </c>
      <c r="C713">
        <v>137</v>
      </c>
      <c r="D713" t="s">
        <v>544</v>
      </c>
      <c r="E713">
        <v>228</v>
      </c>
      <c r="F713">
        <v>512150001</v>
      </c>
      <c r="G713" t="s">
        <v>249</v>
      </c>
      <c r="H713">
        <v>101</v>
      </c>
      <c r="I713" s="38">
        <v>1</v>
      </c>
      <c r="J713" t="s">
        <v>308</v>
      </c>
      <c r="K713">
        <v>2150</v>
      </c>
      <c r="L713" t="s">
        <v>546</v>
      </c>
      <c r="M713">
        <v>2000</v>
      </c>
      <c r="N713" t="s">
        <v>113</v>
      </c>
      <c r="O713">
        <v>10</v>
      </c>
      <c r="P713" t="s">
        <v>540</v>
      </c>
      <c r="Q713">
        <v>371</v>
      </c>
      <c r="R713" t="s">
        <v>545</v>
      </c>
      <c r="S713">
        <v>121</v>
      </c>
      <c r="T713" t="s">
        <v>312</v>
      </c>
      <c r="U713">
        <v>1</v>
      </c>
      <c r="V713" t="s">
        <v>313</v>
      </c>
      <c r="W713" s="4">
        <v>0</v>
      </c>
      <c r="X713" s="4">
        <v>17400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7">
        <f t="shared" si="22"/>
        <v>17400</v>
      </c>
      <c r="AK713" s="4">
        <f t="shared" si="23"/>
        <v>0</v>
      </c>
    </row>
    <row r="714" spans="1:37">
      <c r="A714">
        <v>992</v>
      </c>
      <c r="B714" t="s">
        <v>543</v>
      </c>
      <c r="C714">
        <v>137</v>
      </c>
      <c r="D714" t="s">
        <v>544</v>
      </c>
      <c r="E714">
        <v>250</v>
      </c>
      <c r="F714">
        <v>512490002</v>
      </c>
      <c r="G714" t="s">
        <v>181</v>
      </c>
      <c r="H714">
        <v>101</v>
      </c>
      <c r="I714" s="38">
        <v>1</v>
      </c>
      <c r="J714" t="s">
        <v>308</v>
      </c>
      <c r="K714">
        <v>2490</v>
      </c>
      <c r="L714" t="s">
        <v>325</v>
      </c>
      <c r="M714">
        <v>2000</v>
      </c>
      <c r="N714" t="s">
        <v>113</v>
      </c>
      <c r="O714">
        <v>10</v>
      </c>
      <c r="P714" t="s">
        <v>540</v>
      </c>
      <c r="Q714">
        <v>371</v>
      </c>
      <c r="R714" t="s">
        <v>545</v>
      </c>
      <c r="S714">
        <v>121</v>
      </c>
      <c r="T714" t="s">
        <v>312</v>
      </c>
      <c r="U714">
        <v>1</v>
      </c>
      <c r="V714" t="s">
        <v>313</v>
      </c>
      <c r="W714" s="4">
        <v>0</v>
      </c>
      <c r="X714" s="4">
        <v>215.09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7">
        <f t="shared" si="22"/>
        <v>215.09</v>
      </c>
      <c r="AK714" s="4">
        <f t="shared" si="23"/>
        <v>0</v>
      </c>
    </row>
    <row r="715" spans="1:37">
      <c r="A715">
        <v>992</v>
      </c>
      <c r="B715" t="s">
        <v>543</v>
      </c>
      <c r="C715">
        <v>137</v>
      </c>
      <c r="D715" t="s">
        <v>544</v>
      </c>
      <c r="E715">
        <v>260</v>
      </c>
      <c r="F715">
        <v>512610001</v>
      </c>
      <c r="G715" t="s">
        <v>116</v>
      </c>
      <c r="H715">
        <v>101</v>
      </c>
      <c r="I715" s="38">
        <v>1</v>
      </c>
      <c r="J715" t="s">
        <v>308</v>
      </c>
      <c r="K715">
        <v>2610</v>
      </c>
      <c r="L715" t="s">
        <v>326</v>
      </c>
      <c r="M715">
        <v>2000</v>
      </c>
      <c r="N715" t="s">
        <v>113</v>
      </c>
      <c r="O715">
        <v>10</v>
      </c>
      <c r="P715" t="s">
        <v>540</v>
      </c>
      <c r="Q715">
        <v>371</v>
      </c>
      <c r="R715" t="s">
        <v>545</v>
      </c>
      <c r="S715">
        <v>121</v>
      </c>
      <c r="T715" t="s">
        <v>312</v>
      </c>
      <c r="U715">
        <v>1</v>
      </c>
      <c r="V715" t="s">
        <v>313</v>
      </c>
      <c r="W715" s="4">
        <v>1360.4</v>
      </c>
      <c r="X715" s="4">
        <v>1408.2</v>
      </c>
      <c r="Y715" s="4">
        <v>1335.24</v>
      </c>
      <c r="Z715" s="4">
        <v>3041.3</v>
      </c>
      <c r="AA715" s="4">
        <v>2349.3000000000002</v>
      </c>
      <c r="AB715" s="4">
        <v>2484.85</v>
      </c>
      <c r="AC715" s="4">
        <v>1591.7</v>
      </c>
      <c r="AD715" s="4">
        <v>2111.5500000000002</v>
      </c>
      <c r="AE715" s="4">
        <v>2154.1999999999998</v>
      </c>
      <c r="AF715" s="4">
        <v>2860.4</v>
      </c>
      <c r="AG715" s="4">
        <v>0</v>
      </c>
      <c r="AH715" s="4">
        <v>480</v>
      </c>
      <c r="AI715" s="7">
        <f t="shared" si="22"/>
        <v>21177.140000000003</v>
      </c>
      <c r="AK715" s="4">
        <f t="shared" si="23"/>
        <v>0</v>
      </c>
    </row>
    <row r="716" spans="1:37">
      <c r="A716">
        <v>992</v>
      </c>
      <c r="B716" t="s">
        <v>543</v>
      </c>
      <c r="C716">
        <v>137</v>
      </c>
      <c r="D716" t="s">
        <v>544</v>
      </c>
      <c r="E716">
        <v>292</v>
      </c>
      <c r="F716">
        <v>512940001</v>
      </c>
      <c r="G716" t="s">
        <v>129</v>
      </c>
      <c r="H716">
        <v>101</v>
      </c>
      <c r="I716" s="38">
        <v>1</v>
      </c>
      <c r="J716" t="s">
        <v>308</v>
      </c>
      <c r="K716">
        <v>2940</v>
      </c>
      <c r="L716" t="s">
        <v>328</v>
      </c>
      <c r="M716">
        <v>2000</v>
      </c>
      <c r="N716" t="s">
        <v>113</v>
      </c>
      <c r="O716">
        <v>10</v>
      </c>
      <c r="P716" t="s">
        <v>540</v>
      </c>
      <c r="Q716">
        <v>371</v>
      </c>
      <c r="R716" t="s">
        <v>545</v>
      </c>
      <c r="S716">
        <v>121</v>
      </c>
      <c r="T716" t="s">
        <v>312</v>
      </c>
      <c r="U716">
        <v>1</v>
      </c>
      <c r="V716" t="s">
        <v>313</v>
      </c>
      <c r="W716" s="4">
        <v>350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866</v>
      </c>
      <c r="AI716" s="7">
        <f t="shared" si="22"/>
        <v>1216</v>
      </c>
      <c r="AK716" s="4">
        <f t="shared" si="23"/>
        <v>0</v>
      </c>
    </row>
    <row r="717" spans="1:37">
      <c r="A717">
        <v>992</v>
      </c>
      <c r="B717" t="s">
        <v>543</v>
      </c>
      <c r="C717">
        <v>137</v>
      </c>
      <c r="D717" t="s">
        <v>544</v>
      </c>
      <c r="E717">
        <v>306</v>
      </c>
      <c r="F717">
        <v>512990001</v>
      </c>
      <c r="G717" t="s">
        <v>117</v>
      </c>
      <c r="H717">
        <v>101</v>
      </c>
      <c r="I717" s="38">
        <v>1</v>
      </c>
      <c r="J717" t="s">
        <v>308</v>
      </c>
      <c r="K717">
        <v>2990</v>
      </c>
      <c r="L717" t="s">
        <v>330</v>
      </c>
      <c r="M717">
        <v>2000</v>
      </c>
      <c r="N717" t="s">
        <v>113</v>
      </c>
      <c r="O717">
        <v>10</v>
      </c>
      <c r="P717" t="s">
        <v>540</v>
      </c>
      <c r="Q717">
        <v>371</v>
      </c>
      <c r="R717" t="s">
        <v>545</v>
      </c>
      <c r="S717">
        <v>121</v>
      </c>
      <c r="T717" t="s">
        <v>312</v>
      </c>
      <c r="U717">
        <v>1</v>
      </c>
      <c r="V717" t="s">
        <v>313</v>
      </c>
      <c r="W717" s="4">
        <v>0</v>
      </c>
      <c r="X717" s="4">
        <v>837.52</v>
      </c>
      <c r="Y717" s="4">
        <v>0</v>
      </c>
      <c r="Z717" s="4">
        <v>0</v>
      </c>
      <c r="AA717" s="4">
        <v>0</v>
      </c>
      <c r="AB717" s="4">
        <v>37.86</v>
      </c>
      <c r="AC717" s="4">
        <v>305.76</v>
      </c>
      <c r="AD717" s="4">
        <v>60.9</v>
      </c>
      <c r="AE717" s="4">
        <v>0</v>
      </c>
      <c r="AF717" s="4">
        <v>0</v>
      </c>
      <c r="AG717" s="4">
        <v>0</v>
      </c>
      <c r="AH717" s="4">
        <v>0</v>
      </c>
      <c r="AI717" s="7">
        <f t="shared" si="22"/>
        <v>1242.04</v>
      </c>
      <c r="AK717" s="4">
        <f t="shared" si="23"/>
        <v>0</v>
      </c>
    </row>
    <row r="718" spans="1:37">
      <c r="A718">
        <v>992</v>
      </c>
      <c r="B718" t="s">
        <v>543</v>
      </c>
      <c r="C718">
        <v>137</v>
      </c>
      <c r="D718" t="s">
        <v>544</v>
      </c>
      <c r="E718">
        <v>386</v>
      </c>
      <c r="F718">
        <v>513750001</v>
      </c>
      <c r="G718" t="s">
        <v>148</v>
      </c>
      <c r="H718">
        <v>101</v>
      </c>
      <c r="I718" s="38">
        <v>1</v>
      </c>
      <c r="J718" t="s">
        <v>308</v>
      </c>
      <c r="K718">
        <v>3750</v>
      </c>
      <c r="L718" t="s">
        <v>337</v>
      </c>
      <c r="M718">
        <v>3000</v>
      </c>
      <c r="N718" t="s">
        <v>118</v>
      </c>
      <c r="O718">
        <v>10</v>
      </c>
      <c r="P718" t="s">
        <v>540</v>
      </c>
      <c r="Q718">
        <v>371</v>
      </c>
      <c r="R718" t="s">
        <v>545</v>
      </c>
      <c r="S718">
        <v>121</v>
      </c>
      <c r="T718" t="s">
        <v>312</v>
      </c>
      <c r="U718">
        <v>1</v>
      </c>
      <c r="V718" t="s">
        <v>313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93</v>
      </c>
      <c r="AC718" s="4">
        <v>783.1</v>
      </c>
      <c r="AD718" s="4">
        <v>439</v>
      </c>
      <c r="AE718" s="4">
        <v>0</v>
      </c>
      <c r="AF718" s="4">
        <v>0</v>
      </c>
      <c r="AG718" s="4">
        <v>0</v>
      </c>
      <c r="AH718" s="4">
        <v>0</v>
      </c>
      <c r="AI718" s="7">
        <f t="shared" si="22"/>
        <v>1315.1</v>
      </c>
      <c r="AK718" s="4">
        <f t="shared" si="23"/>
        <v>0</v>
      </c>
    </row>
    <row r="719" spans="1:37" ht="15.75" customHeight="1">
      <c r="A719">
        <v>992</v>
      </c>
      <c r="B719" t="s">
        <v>543</v>
      </c>
      <c r="C719">
        <v>137</v>
      </c>
      <c r="D719" t="s">
        <v>544</v>
      </c>
      <c r="E719">
        <v>393</v>
      </c>
      <c r="F719">
        <v>513810003</v>
      </c>
      <c r="G719" t="s">
        <v>136</v>
      </c>
      <c r="H719">
        <v>101</v>
      </c>
      <c r="I719" s="38">
        <v>1</v>
      </c>
      <c r="J719" t="s">
        <v>308</v>
      </c>
      <c r="K719">
        <v>3810</v>
      </c>
      <c r="L719" t="s">
        <v>338</v>
      </c>
      <c r="M719">
        <v>3000</v>
      </c>
      <c r="N719" t="s">
        <v>118</v>
      </c>
      <c r="O719">
        <v>10</v>
      </c>
      <c r="P719" t="s">
        <v>540</v>
      </c>
      <c r="Q719">
        <v>371</v>
      </c>
      <c r="R719" t="s">
        <v>545</v>
      </c>
      <c r="S719">
        <v>121</v>
      </c>
      <c r="T719" t="s">
        <v>312</v>
      </c>
      <c r="U719">
        <v>1</v>
      </c>
      <c r="V719" t="s">
        <v>313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225</v>
      </c>
      <c r="AG719" s="18">
        <v>0</v>
      </c>
      <c r="AH719" s="18">
        <v>0</v>
      </c>
      <c r="AI719" s="7">
        <f t="shared" si="22"/>
        <v>225</v>
      </c>
      <c r="AK719" s="18">
        <f t="shared" si="23"/>
        <v>0</v>
      </c>
    </row>
    <row r="720" spans="1:37">
      <c r="A720">
        <v>992</v>
      </c>
      <c r="B720" t="s">
        <v>543</v>
      </c>
      <c r="C720">
        <v>137</v>
      </c>
      <c r="D720" t="s">
        <v>544</v>
      </c>
      <c r="E720">
        <v>410</v>
      </c>
      <c r="F720">
        <v>513820021</v>
      </c>
      <c r="G720" t="s">
        <v>542</v>
      </c>
      <c r="H720">
        <v>101</v>
      </c>
      <c r="I720" s="38">
        <v>1</v>
      </c>
      <c r="J720" t="s">
        <v>308</v>
      </c>
      <c r="K720">
        <v>3820</v>
      </c>
      <c r="L720" t="s">
        <v>365</v>
      </c>
      <c r="M720">
        <v>3000</v>
      </c>
      <c r="N720" t="s">
        <v>118</v>
      </c>
      <c r="O720">
        <v>10</v>
      </c>
      <c r="P720" t="s">
        <v>540</v>
      </c>
      <c r="Q720">
        <v>371</v>
      </c>
      <c r="R720" t="s">
        <v>545</v>
      </c>
      <c r="S720">
        <v>121</v>
      </c>
      <c r="T720" t="s">
        <v>312</v>
      </c>
      <c r="U720">
        <v>1</v>
      </c>
      <c r="V720" t="s">
        <v>313</v>
      </c>
      <c r="W720" s="18">
        <v>38184</v>
      </c>
      <c r="X720" s="18">
        <v>59711.45</v>
      </c>
      <c r="Y720" s="18">
        <v>31146.240000000002</v>
      </c>
      <c r="Z720" s="18">
        <v>10665.6</v>
      </c>
      <c r="AA720" s="18">
        <v>22075.39</v>
      </c>
      <c r="AB720" s="18">
        <v>17216.060000000001</v>
      </c>
      <c r="AC720" s="18">
        <v>1824.4</v>
      </c>
      <c r="AD720" s="18">
        <v>1299.03</v>
      </c>
      <c r="AE720" s="18">
        <v>2912.44</v>
      </c>
      <c r="AF720" s="18">
        <v>4833.09</v>
      </c>
      <c r="AG720" s="18">
        <v>53824</v>
      </c>
      <c r="AH720" s="18">
        <v>300.01</v>
      </c>
      <c r="AI720" s="7">
        <f t="shared" si="22"/>
        <v>243991.71</v>
      </c>
      <c r="AK720" s="18">
        <f t="shared" si="23"/>
        <v>0</v>
      </c>
    </row>
    <row r="721" spans="1:37" s="27" customFormat="1" ht="15.75" thickBot="1">
      <c r="A721" s="27">
        <v>992</v>
      </c>
      <c r="B721" s="27" t="s">
        <v>543</v>
      </c>
      <c r="C721" s="27">
        <v>137</v>
      </c>
      <c r="D721" s="27" t="s">
        <v>544</v>
      </c>
      <c r="E721" s="27">
        <v>37</v>
      </c>
      <c r="F721" s="27">
        <v>124190001</v>
      </c>
      <c r="G721" s="27" t="s">
        <v>368</v>
      </c>
      <c r="H721" s="27">
        <v>101</v>
      </c>
      <c r="I721" s="38">
        <v>1</v>
      </c>
      <c r="J721" s="27" t="s">
        <v>308</v>
      </c>
      <c r="K721" s="27">
        <v>5190</v>
      </c>
      <c r="L721" s="27" t="s">
        <v>369</v>
      </c>
      <c r="M721" s="27">
        <v>5000</v>
      </c>
      <c r="N721" s="27" t="s">
        <v>280</v>
      </c>
      <c r="O721" s="27">
        <v>10</v>
      </c>
      <c r="P721" s="27" t="s">
        <v>540</v>
      </c>
      <c r="Q721" s="27">
        <v>371</v>
      </c>
      <c r="R721" s="27" t="s">
        <v>545</v>
      </c>
      <c r="S721" s="27">
        <v>121</v>
      </c>
      <c r="T721" s="27" t="s">
        <v>312</v>
      </c>
      <c r="U721" s="27">
        <v>1</v>
      </c>
      <c r="V721" s="27" t="s">
        <v>313</v>
      </c>
      <c r="W721" s="33">
        <v>0</v>
      </c>
      <c r="X721" s="33">
        <v>0</v>
      </c>
      <c r="Y721" s="33">
        <v>0</v>
      </c>
      <c r="Z721" s="33">
        <v>0</v>
      </c>
      <c r="AA721" s="33">
        <v>0</v>
      </c>
      <c r="AB721" s="33">
        <v>7500</v>
      </c>
      <c r="AC721" s="33">
        <v>0</v>
      </c>
      <c r="AD721" s="33">
        <v>0</v>
      </c>
      <c r="AE721" s="33">
        <v>0</v>
      </c>
      <c r="AF721" s="33">
        <v>0</v>
      </c>
      <c r="AG721" s="33">
        <v>0</v>
      </c>
      <c r="AH721" s="33">
        <v>0</v>
      </c>
      <c r="AI721" s="34">
        <f t="shared" si="22"/>
        <v>7500</v>
      </c>
      <c r="AK721" s="33">
        <f t="shared" si="23"/>
        <v>0</v>
      </c>
    </row>
    <row r="722" spans="1:37" ht="15.75" thickTop="1">
      <c r="A722">
        <v>301</v>
      </c>
      <c r="B722" t="s">
        <v>411</v>
      </c>
      <c r="C722">
        <v>148</v>
      </c>
      <c r="D722" t="s">
        <v>412</v>
      </c>
      <c r="E722">
        <v>347</v>
      </c>
      <c r="F722">
        <v>513410001</v>
      </c>
      <c r="G722" t="s">
        <v>161</v>
      </c>
      <c r="H722">
        <v>502</v>
      </c>
      <c r="I722" s="38">
        <v>2</v>
      </c>
      <c r="J722" t="s">
        <v>413</v>
      </c>
      <c r="K722">
        <v>3410</v>
      </c>
      <c r="L722" t="s">
        <v>390</v>
      </c>
      <c r="M722">
        <v>3000</v>
      </c>
      <c r="N722" t="s">
        <v>118</v>
      </c>
      <c r="O722">
        <v>12</v>
      </c>
      <c r="P722" t="s">
        <v>401</v>
      </c>
      <c r="Q722">
        <v>423</v>
      </c>
      <c r="R722" t="s">
        <v>381</v>
      </c>
      <c r="S722">
        <v>161</v>
      </c>
      <c r="T722" t="s">
        <v>414</v>
      </c>
      <c r="U722">
        <v>1</v>
      </c>
      <c r="V722" t="s">
        <v>313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83.52</v>
      </c>
      <c r="AF722" s="20">
        <v>0</v>
      </c>
      <c r="AG722" s="20">
        <v>0</v>
      </c>
      <c r="AH722" s="20">
        <v>0</v>
      </c>
      <c r="AI722" s="7">
        <f t="shared" si="22"/>
        <v>83.52</v>
      </c>
      <c r="AK722" s="20">
        <f t="shared" si="23"/>
        <v>83.52</v>
      </c>
    </row>
    <row r="723" spans="1:37">
      <c r="A723">
        <v>301</v>
      </c>
      <c r="B723" t="s">
        <v>411</v>
      </c>
      <c r="C723">
        <v>149</v>
      </c>
      <c r="D723" t="s">
        <v>278</v>
      </c>
      <c r="E723">
        <v>339</v>
      </c>
      <c r="F723">
        <v>513320002</v>
      </c>
      <c r="G723" t="s">
        <v>188</v>
      </c>
      <c r="H723">
        <v>502</v>
      </c>
      <c r="I723" s="38">
        <v>2</v>
      </c>
      <c r="J723" t="s">
        <v>413</v>
      </c>
      <c r="K723">
        <v>3320</v>
      </c>
      <c r="L723" t="s">
        <v>415</v>
      </c>
      <c r="M723">
        <v>3000</v>
      </c>
      <c r="N723" t="s">
        <v>118</v>
      </c>
      <c r="O723">
        <v>12</v>
      </c>
      <c r="P723" t="s">
        <v>401</v>
      </c>
      <c r="Q723">
        <v>423</v>
      </c>
      <c r="R723" t="s">
        <v>381</v>
      </c>
      <c r="S723">
        <v>161</v>
      </c>
      <c r="T723" t="s">
        <v>414</v>
      </c>
      <c r="U723">
        <v>1</v>
      </c>
      <c r="V723" t="s">
        <v>313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16000</v>
      </c>
      <c r="AF723" s="20">
        <v>0</v>
      </c>
      <c r="AG723" s="20">
        <v>0</v>
      </c>
      <c r="AH723" s="20">
        <v>0</v>
      </c>
      <c r="AI723" s="7">
        <f t="shared" si="22"/>
        <v>16000</v>
      </c>
      <c r="AK723" s="20">
        <f t="shared" si="23"/>
        <v>16000</v>
      </c>
    </row>
    <row r="724" spans="1:37">
      <c r="A724">
        <v>301</v>
      </c>
      <c r="B724" t="s">
        <v>411</v>
      </c>
      <c r="C724">
        <v>149</v>
      </c>
      <c r="D724" t="s">
        <v>278</v>
      </c>
      <c r="E724">
        <v>4</v>
      </c>
      <c r="F724">
        <v>123510001</v>
      </c>
      <c r="G724" t="s">
        <v>416</v>
      </c>
      <c r="H724">
        <v>502</v>
      </c>
      <c r="I724" s="38">
        <v>2</v>
      </c>
      <c r="J724" t="s">
        <v>413</v>
      </c>
      <c r="K724">
        <v>6110</v>
      </c>
      <c r="L724" t="s">
        <v>374</v>
      </c>
      <c r="M724">
        <v>6000</v>
      </c>
      <c r="N724" t="s">
        <v>375</v>
      </c>
      <c r="O724">
        <v>12</v>
      </c>
      <c r="P724" t="s">
        <v>401</v>
      </c>
      <c r="Q724">
        <v>423</v>
      </c>
      <c r="R724" t="s">
        <v>381</v>
      </c>
      <c r="S724">
        <v>161</v>
      </c>
      <c r="T724" t="s">
        <v>414</v>
      </c>
      <c r="U724">
        <v>1</v>
      </c>
      <c r="V724" t="s">
        <v>313</v>
      </c>
      <c r="W724" s="20">
        <v>0</v>
      </c>
      <c r="X724" s="20">
        <v>0</v>
      </c>
      <c r="Y724" s="20">
        <v>0</v>
      </c>
      <c r="Z724" s="20">
        <v>100180.02</v>
      </c>
      <c r="AA724" s="20">
        <v>47652.800000000003</v>
      </c>
      <c r="AB724" s="20">
        <v>950898.72</v>
      </c>
      <c r="AC724" s="20">
        <v>0</v>
      </c>
      <c r="AD724" s="20">
        <v>1043437.18</v>
      </c>
      <c r="AE724" s="20">
        <v>720651.81</v>
      </c>
      <c r="AF724" s="20">
        <v>957083.36</v>
      </c>
      <c r="AG724" s="20">
        <v>598023.54</v>
      </c>
      <c r="AH724" s="20">
        <v>593871.30000000005</v>
      </c>
      <c r="AI724" s="7">
        <f t="shared" si="22"/>
        <v>5011798.7299999995</v>
      </c>
      <c r="AK724" s="20">
        <f t="shared" si="23"/>
        <v>5011798.7299999995</v>
      </c>
    </row>
    <row r="725" spans="1:37">
      <c r="A725">
        <v>301</v>
      </c>
      <c r="B725" t="s">
        <v>411</v>
      </c>
      <c r="C725">
        <v>149</v>
      </c>
      <c r="D725" t="s">
        <v>278</v>
      </c>
      <c r="E725">
        <v>12</v>
      </c>
      <c r="F725">
        <v>123530001</v>
      </c>
      <c r="G725" t="s">
        <v>417</v>
      </c>
      <c r="H725">
        <v>502</v>
      </c>
      <c r="I725" s="38">
        <v>2</v>
      </c>
      <c r="J725" t="s">
        <v>413</v>
      </c>
      <c r="K725">
        <v>6130</v>
      </c>
      <c r="L725" t="s">
        <v>418</v>
      </c>
      <c r="M725">
        <v>6000</v>
      </c>
      <c r="N725" t="s">
        <v>375</v>
      </c>
      <c r="O725">
        <v>12</v>
      </c>
      <c r="P725" t="s">
        <v>401</v>
      </c>
      <c r="Q725">
        <v>423</v>
      </c>
      <c r="R725" t="s">
        <v>381</v>
      </c>
      <c r="S725">
        <v>161</v>
      </c>
      <c r="T725" t="s">
        <v>414</v>
      </c>
      <c r="U725">
        <v>1</v>
      </c>
      <c r="V725" t="s">
        <v>313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74205.2</v>
      </c>
      <c r="AE725" s="9">
        <v>0</v>
      </c>
      <c r="AF725" s="9">
        <v>0</v>
      </c>
      <c r="AG725" s="9">
        <v>0</v>
      </c>
      <c r="AH725" s="9">
        <v>0</v>
      </c>
      <c r="AI725" s="7">
        <f t="shared" si="22"/>
        <v>74205.2</v>
      </c>
      <c r="AK725" s="9">
        <f t="shared" si="23"/>
        <v>74205.2</v>
      </c>
    </row>
    <row r="726" spans="1:37" s="30" customFormat="1">
      <c r="A726" s="30">
        <v>302</v>
      </c>
      <c r="B726" s="30" t="s">
        <v>79</v>
      </c>
      <c r="C726" s="30">
        <v>150</v>
      </c>
      <c r="D726" s="30" t="s">
        <v>79</v>
      </c>
      <c r="E726" s="30">
        <v>193</v>
      </c>
      <c r="F726" s="30">
        <v>511130001</v>
      </c>
      <c r="G726" s="30" t="s">
        <v>111</v>
      </c>
      <c r="H726" s="30">
        <v>502</v>
      </c>
      <c r="I726" s="38">
        <v>2</v>
      </c>
      <c r="J726" s="30" t="s">
        <v>413</v>
      </c>
      <c r="K726" s="30">
        <v>1130</v>
      </c>
      <c r="L726" s="30" t="s">
        <v>309</v>
      </c>
      <c r="M726" s="30">
        <v>1000</v>
      </c>
      <c r="N726" s="30" t="s">
        <v>106</v>
      </c>
      <c r="O726" s="30">
        <v>7</v>
      </c>
      <c r="P726" s="30" t="s">
        <v>310</v>
      </c>
      <c r="Q726" s="30">
        <v>423</v>
      </c>
      <c r="R726" s="30" t="s">
        <v>381</v>
      </c>
      <c r="S726" s="30">
        <v>161</v>
      </c>
      <c r="T726" s="30" t="s">
        <v>414</v>
      </c>
      <c r="U726" s="30">
        <v>1</v>
      </c>
      <c r="V726" s="30" t="s">
        <v>313</v>
      </c>
      <c r="W726" s="31">
        <v>0</v>
      </c>
      <c r="X726" s="31">
        <v>1587853.63</v>
      </c>
      <c r="Y726" s="31">
        <v>1551426.7</v>
      </c>
      <c r="Z726" s="31">
        <v>1544624.7</v>
      </c>
      <c r="AA726" s="31">
        <v>1641334.06</v>
      </c>
      <c r="AB726" s="31">
        <v>1578511.23</v>
      </c>
      <c r="AC726" s="31">
        <v>1299992.3700000001</v>
      </c>
      <c r="AD726" s="31">
        <v>1482741.34</v>
      </c>
      <c r="AE726" s="31">
        <v>1448490.33</v>
      </c>
      <c r="AF726" s="31">
        <v>1438881.64</v>
      </c>
      <c r="AG726" s="31">
        <v>1608437.55</v>
      </c>
      <c r="AH726" s="31">
        <v>1758565.07</v>
      </c>
      <c r="AI726" s="32">
        <f t="shared" si="22"/>
        <v>16940858.620000001</v>
      </c>
      <c r="AK726" s="31">
        <f t="shared" si="23"/>
        <v>16940858.620000001</v>
      </c>
    </row>
    <row r="727" spans="1:37" s="30" customFormat="1">
      <c r="A727" s="30">
        <v>302</v>
      </c>
      <c r="B727" s="30" t="s">
        <v>79</v>
      </c>
      <c r="C727" s="30">
        <v>150</v>
      </c>
      <c r="D727" s="30" t="s">
        <v>79</v>
      </c>
      <c r="E727" s="30">
        <v>197</v>
      </c>
      <c r="F727" s="30">
        <v>511320001</v>
      </c>
      <c r="G727" s="30" t="s">
        <v>108</v>
      </c>
      <c r="H727" s="30">
        <v>502</v>
      </c>
      <c r="I727" s="38">
        <v>2</v>
      </c>
      <c r="J727" s="30" t="s">
        <v>413</v>
      </c>
      <c r="K727" s="30">
        <v>1320</v>
      </c>
      <c r="L727" s="30" t="s">
        <v>315</v>
      </c>
      <c r="M727" s="30">
        <v>1000</v>
      </c>
      <c r="N727" s="30" t="s">
        <v>106</v>
      </c>
      <c r="O727" s="30">
        <v>7</v>
      </c>
      <c r="P727" s="30" t="s">
        <v>310</v>
      </c>
      <c r="Q727" s="30">
        <v>423</v>
      </c>
      <c r="R727" s="30" t="s">
        <v>381</v>
      </c>
      <c r="S727" s="30">
        <v>161</v>
      </c>
      <c r="T727" s="30" t="s">
        <v>414</v>
      </c>
      <c r="U727" s="30">
        <v>1</v>
      </c>
      <c r="V727" s="30" t="s">
        <v>313</v>
      </c>
      <c r="W727" s="31">
        <v>0</v>
      </c>
      <c r="X727" s="31">
        <v>112217.3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156059.93</v>
      </c>
      <c r="AE727" s="31">
        <v>118776.06</v>
      </c>
      <c r="AF727" s="31">
        <v>79028.63</v>
      </c>
      <c r="AG727" s="31">
        <v>34692.58</v>
      </c>
      <c r="AH727" s="31">
        <v>0</v>
      </c>
      <c r="AI727" s="32">
        <f t="shared" si="22"/>
        <v>500774.5</v>
      </c>
      <c r="AK727" s="31">
        <f t="shared" si="23"/>
        <v>500774.5</v>
      </c>
    </row>
    <row r="728" spans="1:37" s="30" customFormat="1">
      <c r="A728" s="30">
        <v>302</v>
      </c>
      <c r="B728" s="30" t="s">
        <v>79</v>
      </c>
      <c r="C728" s="30">
        <v>150</v>
      </c>
      <c r="D728" s="30" t="s">
        <v>79</v>
      </c>
      <c r="E728" s="30">
        <v>199</v>
      </c>
      <c r="F728" s="30">
        <v>511320003</v>
      </c>
      <c r="G728" s="30" t="s">
        <v>109</v>
      </c>
      <c r="H728" s="30">
        <v>502</v>
      </c>
      <c r="I728" s="38">
        <v>2</v>
      </c>
      <c r="J728" s="30" t="s">
        <v>413</v>
      </c>
      <c r="K728" s="30">
        <v>1320</v>
      </c>
      <c r="L728" s="30" t="s">
        <v>315</v>
      </c>
      <c r="M728" s="30">
        <v>1000</v>
      </c>
      <c r="N728" s="30" t="s">
        <v>106</v>
      </c>
      <c r="O728" s="30">
        <v>7</v>
      </c>
      <c r="P728" s="30" t="s">
        <v>310</v>
      </c>
      <c r="Q728" s="30">
        <v>423</v>
      </c>
      <c r="R728" s="30" t="s">
        <v>381</v>
      </c>
      <c r="S728" s="30">
        <v>161</v>
      </c>
      <c r="T728" s="30" t="s">
        <v>414</v>
      </c>
      <c r="U728" s="30">
        <v>1</v>
      </c>
      <c r="V728" s="30" t="s">
        <v>313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65793.88</v>
      </c>
      <c r="AG728" s="31">
        <v>0</v>
      </c>
      <c r="AH728" s="31">
        <v>1274616.1000000001</v>
      </c>
      <c r="AI728" s="32">
        <f t="shared" si="22"/>
        <v>1340409.98</v>
      </c>
      <c r="AK728" s="31">
        <f t="shared" si="23"/>
        <v>1340409.98</v>
      </c>
    </row>
    <row r="729" spans="1:37" s="30" customFormat="1">
      <c r="A729" s="30">
        <v>302</v>
      </c>
      <c r="B729" s="30" t="s">
        <v>79</v>
      </c>
      <c r="C729" s="30">
        <v>150</v>
      </c>
      <c r="D729" s="30" t="s">
        <v>79</v>
      </c>
      <c r="E729" s="30">
        <v>201</v>
      </c>
      <c r="F729" s="30">
        <v>511340001</v>
      </c>
      <c r="G729" s="30" t="s">
        <v>123</v>
      </c>
      <c r="H729" s="30">
        <v>502</v>
      </c>
      <c r="I729" s="38">
        <v>2</v>
      </c>
      <c r="J729" s="30" t="s">
        <v>413</v>
      </c>
      <c r="K729" s="30">
        <v>1340</v>
      </c>
      <c r="L729" s="30" t="s">
        <v>316</v>
      </c>
      <c r="M729" s="30">
        <v>1000</v>
      </c>
      <c r="N729" s="30" t="s">
        <v>106</v>
      </c>
      <c r="O729" s="30">
        <v>7</v>
      </c>
      <c r="P729" s="30" t="s">
        <v>310</v>
      </c>
      <c r="Q729" s="30">
        <v>423</v>
      </c>
      <c r="R729" s="30" t="s">
        <v>381</v>
      </c>
      <c r="S729" s="30">
        <v>161</v>
      </c>
      <c r="T729" s="30" t="s">
        <v>414</v>
      </c>
      <c r="U729" s="30">
        <v>1</v>
      </c>
      <c r="V729" s="30" t="s">
        <v>313</v>
      </c>
      <c r="W729" s="31">
        <v>0</v>
      </c>
      <c r="X729" s="31">
        <v>7015</v>
      </c>
      <c r="Y729" s="31">
        <v>7040.8</v>
      </c>
      <c r="Z729" s="31">
        <v>71166.19</v>
      </c>
      <c r="AA729" s="31">
        <v>34880.6</v>
      </c>
      <c r="AB729" s="31">
        <v>4000</v>
      </c>
      <c r="AC729" s="31">
        <v>9440</v>
      </c>
      <c r="AD729" s="31">
        <v>28680</v>
      </c>
      <c r="AE729" s="31">
        <v>19400</v>
      </c>
      <c r="AF729" s="31">
        <v>32880</v>
      </c>
      <c r="AG729" s="31">
        <v>3380</v>
      </c>
      <c r="AH729" s="31">
        <v>1056.92</v>
      </c>
      <c r="AI729" s="32">
        <f t="shared" si="22"/>
        <v>218939.51</v>
      </c>
      <c r="AK729" s="31">
        <f t="shared" si="23"/>
        <v>218939.51</v>
      </c>
    </row>
    <row r="730" spans="1:37" s="30" customFormat="1">
      <c r="A730" s="30">
        <v>302</v>
      </c>
      <c r="B730" s="30" t="s">
        <v>79</v>
      </c>
      <c r="C730" s="30">
        <v>150</v>
      </c>
      <c r="D730" s="30" t="s">
        <v>79</v>
      </c>
      <c r="E730" s="30">
        <v>209</v>
      </c>
      <c r="F730" s="30">
        <v>511540001</v>
      </c>
      <c r="G730" s="30" t="s">
        <v>152</v>
      </c>
      <c r="H730" s="30">
        <v>502</v>
      </c>
      <c r="I730" s="38">
        <v>2</v>
      </c>
      <c r="J730" s="30" t="s">
        <v>413</v>
      </c>
      <c r="K730" s="30">
        <v>1540</v>
      </c>
      <c r="L730" s="30" t="s">
        <v>318</v>
      </c>
      <c r="M730" s="30">
        <v>1000</v>
      </c>
      <c r="N730" s="30" t="s">
        <v>106</v>
      </c>
      <c r="O730" s="30">
        <v>7</v>
      </c>
      <c r="P730" s="30" t="s">
        <v>310</v>
      </c>
      <c r="Q730" s="30">
        <v>423</v>
      </c>
      <c r="R730" s="30" t="s">
        <v>381</v>
      </c>
      <c r="S730" s="30">
        <v>161</v>
      </c>
      <c r="T730" s="30" t="s">
        <v>414</v>
      </c>
      <c r="U730" s="30">
        <v>1</v>
      </c>
      <c r="V730" s="30" t="s">
        <v>313</v>
      </c>
      <c r="W730" s="31">
        <v>0</v>
      </c>
      <c r="X730" s="31">
        <v>1800</v>
      </c>
      <c r="Y730" s="31">
        <v>1600</v>
      </c>
      <c r="Z730" s="31">
        <v>1600</v>
      </c>
      <c r="AA730" s="31">
        <v>1600</v>
      </c>
      <c r="AB730" s="31">
        <v>1600</v>
      </c>
      <c r="AC730" s="31">
        <v>1600</v>
      </c>
      <c r="AD730" s="31">
        <v>1600</v>
      </c>
      <c r="AE730" s="31">
        <v>1600</v>
      </c>
      <c r="AF730" s="31">
        <v>1600</v>
      </c>
      <c r="AG730" s="31">
        <v>1600</v>
      </c>
      <c r="AH730" s="31">
        <v>1700</v>
      </c>
      <c r="AI730" s="32">
        <f t="shared" si="22"/>
        <v>17900</v>
      </c>
      <c r="AK730" s="31">
        <f t="shared" si="23"/>
        <v>17900</v>
      </c>
    </row>
    <row r="731" spans="1:37" s="30" customFormat="1">
      <c r="A731" s="30">
        <v>302</v>
      </c>
      <c r="B731" s="30" t="s">
        <v>79</v>
      </c>
      <c r="C731" s="30">
        <v>150</v>
      </c>
      <c r="D731" s="30" t="s">
        <v>79</v>
      </c>
      <c r="E731" s="30">
        <v>217</v>
      </c>
      <c r="F731" s="30">
        <v>511540008</v>
      </c>
      <c r="G731" s="30" t="s">
        <v>112</v>
      </c>
      <c r="H731" s="30">
        <v>502</v>
      </c>
      <c r="I731" s="38">
        <v>2</v>
      </c>
      <c r="J731" s="30" t="s">
        <v>413</v>
      </c>
      <c r="K731" s="30">
        <v>1540</v>
      </c>
      <c r="L731" s="30" t="s">
        <v>318</v>
      </c>
      <c r="M731" s="30">
        <v>1000</v>
      </c>
      <c r="N731" s="30" t="s">
        <v>106</v>
      </c>
      <c r="O731" s="30">
        <v>7</v>
      </c>
      <c r="P731" s="30" t="s">
        <v>310</v>
      </c>
      <c r="Q731" s="30">
        <v>423</v>
      </c>
      <c r="R731" s="30" t="s">
        <v>381</v>
      </c>
      <c r="S731" s="30">
        <v>161</v>
      </c>
      <c r="T731" s="30" t="s">
        <v>414</v>
      </c>
      <c r="U731" s="30">
        <v>1</v>
      </c>
      <c r="V731" s="30" t="s">
        <v>313</v>
      </c>
      <c r="W731" s="31">
        <v>0</v>
      </c>
      <c r="X731" s="31">
        <v>223779.91</v>
      </c>
      <c r="Y731" s="31">
        <v>225403.68</v>
      </c>
      <c r="Z731" s="31">
        <v>238030.14</v>
      </c>
      <c r="AA731" s="31">
        <v>238170.66</v>
      </c>
      <c r="AB731" s="31">
        <v>213262.92</v>
      </c>
      <c r="AC731" s="31">
        <v>292851.36</v>
      </c>
      <c r="AD731" s="31">
        <v>230573.73</v>
      </c>
      <c r="AE731" s="31">
        <v>214560.68</v>
      </c>
      <c r="AF731" s="31">
        <v>232915.18</v>
      </c>
      <c r="AG731" s="31">
        <v>229976.47</v>
      </c>
      <c r="AH731" s="31">
        <v>437271.77</v>
      </c>
      <c r="AI731" s="32">
        <f t="shared" si="22"/>
        <v>2776796.5</v>
      </c>
      <c r="AK731" s="31">
        <f t="shared" si="23"/>
        <v>2776796.5</v>
      </c>
    </row>
    <row r="732" spans="1:37" s="30" customFormat="1">
      <c r="A732" s="30">
        <v>302</v>
      </c>
      <c r="B732" s="30" t="s">
        <v>79</v>
      </c>
      <c r="C732" s="30">
        <v>150</v>
      </c>
      <c r="D732" s="30" t="s">
        <v>79</v>
      </c>
      <c r="E732" s="30">
        <v>289</v>
      </c>
      <c r="F732" s="30">
        <v>512920001</v>
      </c>
      <c r="G732" s="30" t="s">
        <v>146</v>
      </c>
      <c r="H732" s="30">
        <v>502</v>
      </c>
      <c r="I732" s="38">
        <v>2</v>
      </c>
      <c r="J732" s="30" t="s">
        <v>413</v>
      </c>
      <c r="K732" s="30">
        <v>2920</v>
      </c>
      <c r="L732" s="30" t="s">
        <v>419</v>
      </c>
      <c r="M732" s="30">
        <v>2000</v>
      </c>
      <c r="N732" s="30" t="s">
        <v>113</v>
      </c>
      <c r="O732" s="30">
        <v>7</v>
      </c>
      <c r="P732" s="30" t="s">
        <v>310</v>
      </c>
      <c r="Q732" s="30">
        <v>423</v>
      </c>
      <c r="R732" s="30" t="s">
        <v>381</v>
      </c>
      <c r="S732" s="30">
        <v>161</v>
      </c>
      <c r="T732" s="30" t="s">
        <v>414</v>
      </c>
      <c r="U732" s="30">
        <v>1</v>
      </c>
      <c r="V732" s="30" t="s">
        <v>313</v>
      </c>
      <c r="W732" s="31">
        <v>0</v>
      </c>
      <c r="X732" s="31">
        <v>8700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0</v>
      </c>
      <c r="AI732" s="32">
        <f t="shared" si="22"/>
        <v>8700</v>
      </c>
      <c r="AK732" s="31">
        <f t="shared" si="23"/>
        <v>8700</v>
      </c>
    </row>
    <row r="733" spans="1:37" s="30" customFormat="1">
      <c r="A733" s="30">
        <v>302</v>
      </c>
      <c r="B733" s="30" t="s">
        <v>79</v>
      </c>
      <c r="C733" s="30">
        <v>150</v>
      </c>
      <c r="D733" s="30" t="s">
        <v>79</v>
      </c>
      <c r="E733" s="30">
        <v>310</v>
      </c>
      <c r="F733" s="30">
        <v>512990002</v>
      </c>
      <c r="G733" s="30" t="s">
        <v>251</v>
      </c>
      <c r="H733" s="30">
        <v>502</v>
      </c>
      <c r="I733" s="38">
        <v>2</v>
      </c>
      <c r="J733" s="30" t="s">
        <v>413</v>
      </c>
      <c r="K733" s="30">
        <v>2990</v>
      </c>
      <c r="L733" s="30" t="s">
        <v>330</v>
      </c>
      <c r="M733" s="30">
        <v>2000</v>
      </c>
      <c r="N733" s="30" t="s">
        <v>113</v>
      </c>
      <c r="O733" s="30">
        <v>7</v>
      </c>
      <c r="P733" s="30" t="s">
        <v>310</v>
      </c>
      <c r="Q733" s="30">
        <v>423</v>
      </c>
      <c r="R733" s="30" t="s">
        <v>381</v>
      </c>
      <c r="S733" s="30">
        <v>161</v>
      </c>
      <c r="T733" s="30" t="s">
        <v>414</v>
      </c>
      <c r="U733" s="30">
        <v>1</v>
      </c>
      <c r="V733" s="30" t="s">
        <v>313</v>
      </c>
      <c r="W733" s="31">
        <v>0</v>
      </c>
      <c r="X733" s="31">
        <v>108031.45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2">
        <f t="shared" si="22"/>
        <v>108031.45</v>
      </c>
      <c r="AK733" s="31">
        <f t="shared" si="23"/>
        <v>108031.45</v>
      </c>
    </row>
    <row r="734" spans="1:37" s="30" customFormat="1">
      <c r="A734" s="30">
        <v>302</v>
      </c>
      <c r="B734" s="30" t="s">
        <v>79</v>
      </c>
      <c r="C734" s="30">
        <v>150</v>
      </c>
      <c r="D734" s="30" t="s">
        <v>79</v>
      </c>
      <c r="E734" s="30">
        <v>347</v>
      </c>
      <c r="F734" s="30">
        <v>513410001</v>
      </c>
      <c r="G734" s="30" t="s">
        <v>161</v>
      </c>
      <c r="H734" s="30">
        <v>502</v>
      </c>
      <c r="I734" s="38">
        <v>2</v>
      </c>
      <c r="J734" s="30" t="s">
        <v>413</v>
      </c>
      <c r="K734" s="30">
        <v>3410</v>
      </c>
      <c r="L734" s="30" t="s">
        <v>390</v>
      </c>
      <c r="M734" s="30">
        <v>3000</v>
      </c>
      <c r="N734" s="30" t="s">
        <v>118</v>
      </c>
      <c r="O734" s="30">
        <v>7</v>
      </c>
      <c r="P734" s="30" t="s">
        <v>310</v>
      </c>
      <c r="Q734" s="30">
        <v>423</v>
      </c>
      <c r="R734" s="30" t="s">
        <v>381</v>
      </c>
      <c r="S734" s="30">
        <v>161</v>
      </c>
      <c r="T734" s="30" t="s">
        <v>414</v>
      </c>
      <c r="U734" s="30">
        <v>1</v>
      </c>
      <c r="V734" s="30" t="s">
        <v>313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10741.6</v>
      </c>
      <c r="AF734" s="31">
        <v>0</v>
      </c>
      <c r="AG734" s="31">
        <v>0</v>
      </c>
      <c r="AH734" s="31">
        <v>0</v>
      </c>
      <c r="AI734" s="32">
        <f t="shared" si="22"/>
        <v>10741.6</v>
      </c>
      <c r="AK734" s="31">
        <f t="shared" si="23"/>
        <v>10741.6</v>
      </c>
    </row>
    <row r="735" spans="1:37" s="30" customFormat="1">
      <c r="A735" s="30">
        <v>302</v>
      </c>
      <c r="B735" s="30" t="s">
        <v>79</v>
      </c>
      <c r="C735" s="30">
        <v>150</v>
      </c>
      <c r="D735" s="30" t="s">
        <v>79</v>
      </c>
      <c r="E735" s="30">
        <v>469</v>
      </c>
      <c r="F735" s="30">
        <v>525110001</v>
      </c>
      <c r="G735" s="30" t="s">
        <v>242</v>
      </c>
      <c r="H735" s="30">
        <v>502</v>
      </c>
      <c r="I735" s="38">
        <v>2</v>
      </c>
      <c r="J735" s="30" t="s">
        <v>413</v>
      </c>
      <c r="K735" s="30">
        <v>4520</v>
      </c>
      <c r="L735" s="30" t="s">
        <v>420</v>
      </c>
      <c r="M735" s="30">
        <v>4000</v>
      </c>
      <c r="N735" s="30" t="s">
        <v>137</v>
      </c>
      <c r="O735" s="30">
        <v>7</v>
      </c>
      <c r="P735" s="30" t="s">
        <v>310</v>
      </c>
      <c r="Q735" s="30">
        <v>423</v>
      </c>
      <c r="R735" s="30" t="s">
        <v>381</v>
      </c>
      <c r="S735" s="30">
        <v>161</v>
      </c>
      <c r="T735" s="30" t="s">
        <v>414</v>
      </c>
      <c r="U735" s="30">
        <v>1</v>
      </c>
      <c r="V735" s="30" t="s">
        <v>313</v>
      </c>
      <c r="W735" s="31">
        <v>0</v>
      </c>
      <c r="X735" s="31">
        <v>87117.3</v>
      </c>
      <c r="Y735" s="31">
        <v>87117.3</v>
      </c>
      <c r="Z735" s="31">
        <v>87117.3</v>
      </c>
      <c r="AA735" s="31">
        <v>87117.3</v>
      </c>
      <c r="AB735" s="31">
        <v>87117.3</v>
      </c>
      <c r="AC735" s="31">
        <v>87117.3</v>
      </c>
      <c r="AD735" s="31">
        <v>87117.3</v>
      </c>
      <c r="AE735" s="31">
        <v>87117.3</v>
      </c>
      <c r="AF735" s="31">
        <v>87117.3</v>
      </c>
      <c r="AG735" s="31">
        <v>87117.3</v>
      </c>
      <c r="AH735" s="31">
        <v>87117.3</v>
      </c>
      <c r="AI735" s="32">
        <f t="shared" si="22"/>
        <v>958290.30000000016</v>
      </c>
      <c r="AK735" s="31">
        <f t="shared" si="23"/>
        <v>958290.30000000016</v>
      </c>
    </row>
    <row r="736" spans="1:37">
      <c r="A736">
        <v>307</v>
      </c>
      <c r="B736" t="s">
        <v>423</v>
      </c>
      <c r="C736">
        <v>152</v>
      </c>
      <c r="D736" t="s">
        <v>424</v>
      </c>
      <c r="E736">
        <v>19</v>
      </c>
      <c r="F736">
        <v>123550002</v>
      </c>
      <c r="G736" t="s">
        <v>425</v>
      </c>
      <c r="H736">
        <v>502</v>
      </c>
      <c r="I736" s="38">
        <v>2</v>
      </c>
      <c r="J736" t="s">
        <v>413</v>
      </c>
      <c r="K736">
        <v>6150</v>
      </c>
      <c r="L736" t="s">
        <v>400</v>
      </c>
      <c r="M736">
        <v>6000</v>
      </c>
      <c r="N736" t="s">
        <v>375</v>
      </c>
      <c r="O736">
        <v>12</v>
      </c>
      <c r="P736" t="s">
        <v>401</v>
      </c>
      <c r="Q736">
        <v>423</v>
      </c>
      <c r="R736" t="s">
        <v>381</v>
      </c>
      <c r="S736">
        <v>128</v>
      </c>
      <c r="T736" t="s">
        <v>404</v>
      </c>
      <c r="U736">
        <v>1</v>
      </c>
      <c r="V736" t="s">
        <v>313</v>
      </c>
      <c r="W736" s="9">
        <v>0</v>
      </c>
      <c r="X736" s="9">
        <v>365739.51</v>
      </c>
      <c r="Y736" s="9">
        <v>567254.84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10853.26</v>
      </c>
      <c r="AG736" s="9">
        <v>0</v>
      </c>
      <c r="AH736" s="9">
        <v>0</v>
      </c>
      <c r="AI736" s="7">
        <f t="shared" si="22"/>
        <v>943847.61</v>
      </c>
      <c r="AK736" s="9">
        <f t="shared" si="23"/>
        <v>943847.61</v>
      </c>
    </row>
    <row r="737" spans="1:37" s="30" customFormat="1">
      <c r="A737" s="30">
        <v>315</v>
      </c>
      <c r="B737" s="30" t="s">
        <v>430</v>
      </c>
      <c r="C737" s="30">
        <v>155</v>
      </c>
      <c r="D737" s="30" t="s">
        <v>431</v>
      </c>
      <c r="E737" s="30">
        <v>12</v>
      </c>
      <c r="F737" s="30">
        <v>123530001</v>
      </c>
      <c r="G737" s="30" t="s">
        <v>417</v>
      </c>
      <c r="H737" s="30">
        <v>502</v>
      </c>
      <c r="I737" s="38">
        <v>2</v>
      </c>
      <c r="J737" s="30" t="s">
        <v>413</v>
      </c>
      <c r="K737" s="30">
        <v>6130</v>
      </c>
      <c r="L737" s="30" t="s">
        <v>418</v>
      </c>
      <c r="M737" s="30">
        <v>6000</v>
      </c>
      <c r="N737" s="30" t="s">
        <v>375</v>
      </c>
      <c r="O737" s="30">
        <v>9</v>
      </c>
      <c r="P737" s="30" t="s">
        <v>422</v>
      </c>
      <c r="Q737" s="30">
        <v>421</v>
      </c>
      <c r="R737" s="30" t="s">
        <v>432</v>
      </c>
      <c r="S737" s="30">
        <v>161</v>
      </c>
      <c r="T737" s="30" t="s">
        <v>414</v>
      </c>
      <c r="U737" s="30">
        <v>1</v>
      </c>
      <c r="V737" s="30" t="s">
        <v>313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2142664.13</v>
      </c>
      <c r="AC737" s="31">
        <v>0</v>
      </c>
      <c r="AD737" s="31">
        <v>0</v>
      </c>
      <c r="AE737" s="31">
        <v>2127202.38</v>
      </c>
      <c r="AF737" s="31">
        <v>2871596.24</v>
      </c>
      <c r="AG737" s="31">
        <v>0</v>
      </c>
      <c r="AH737" s="31">
        <v>0</v>
      </c>
      <c r="AI737" s="32">
        <f t="shared" si="22"/>
        <v>7141462.75</v>
      </c>
      <c r="AK737" s="31">
        <f t="shared" si="23"/>
        <v>7141462.75</v>
      </c>
    </row>
    <row r="738" spans="1:37" s="30" customFormat="1">
      <c r="A738" s="30">
        <v>316</v>
      </c>
      <c r="B738" s="30" t="s">
        <v>279</v>
      </c>
      <c r="C738" s="30">
        <v>156</v>
      </c>
      <c r="D738" s="30" t="s">
        <v>279</v>
      </c>
      <c r="E738" s="30">
        <v>347</v>
      </c>
      <c r="F738" s="30">
        <v>513410001</v>
      </c>
      <c r="G738" s="30" t="s">
        <v>161</v>
      </c>
      <c r="H738" s="30">
        <v>502</v>
      </c>
      <c r="I738" s="38">
        <v>2</v>
      </c>
      <c r="J738" s="30" t="s">
        <v>413</v>
      </c>
      <c r="K738" s="30">
        <v>3410</v>
      </c>
      <c r="L738" s="30" t="s">
        <v>390</v>
      </c>
      <c r="M738" s="30">
        <v>3000</v>
      </c>
      <c r="N738" s="30" t="s">
        <v>118</v>
      </c>
      <c r="O738" s="30">
        <v>12</v>
      </c>
      <c r="P738" s="30" t="s">
        <v>401</v>
      </c>
      <c r="Q738" s="30">
        <v>421</v>
      </c>
      <c r="R738" s="30" t="s">
        <v>432</v>
      </c>
      <c r="S738" s="30">
        <v>161</v>
      </c>
      <c r="T738" s="30" t="s">
        <v>414</v>
      </c>
      <c r="U738" s="30">
        <v>1</v>
      </c>
      <c r="V738" s="30" t="s">
        <v>313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62.64</v>
      </c>
      <c r="AF738" s="31">
        <v>0</v>
      </c>
      <c r="AG738" s="31">
        <v>0</v>
      </c>
      <c r="AH738" s="31">
        <v>0</v>
      </c>
      <c r="AI738" s="32">
        <f t="shared" si="22"/>
        <v>62.64</v>
      </c>
      <c r="AK738" s="31">
        <f t="shared" si="23"/>
        <v>62.64</v>
      </c>
    </row>
    <row r="739" spans="1:37" s="30" customFormat="1">
      <c r="A739" s="30">
        <v>316</v>
      </c>
      <c r="B739" s="30" t="s">
        <v>279</v>
      </c>
      <c r="C739" s="30">
        <v>156</v>
      </c>
      <c r="D739" s="30" t="s">
        <v>279</v>
      </c>
      <c r="E739" s="30">
        <v>12</v>
      </c>
      <c r="F739" s="30">
        <v>123530001</v>
      </c>
      <c r="G739" s="30" t="s">
        <v>417</v>
      </c>
      <c r="H739" s="30">
        <v>502</v>
      </c>
      <c r="I739" s="38">
        <v>2</v>
      </c>
      <c r="J739" s="30" t="s">
        <v>413</v>
      </c>
      <c r="K739" s="30">
        <v>6130</v>
      </c>
      <c r="L739" s="30" t="s">
        <v>418</v>
      </c>
      <c r="M739" s="30">
        <v>6000</v>
      </c>
      <c r="N739" s="30" t="s">
        <v>375</v>
      </c>
      <c r="O739" s="30">
        <v>12</v>
      </c>
      <c r="P739" s="30" t="s">
        <v>401</v>
      </c>
      <c r="Q739" s="30">
        <v>421</v>
      </c>
      <c r="R739" s="30" t="s">
        <v>432</v>
      </c>
      <c r="S739" s="30">
        <v>161</v>
      </c>
      <c r="T739" s="30" t="s">
        <v>414</v>
      </c>
      <c r="U739" s="30">
        <v>1</v>
      </c>
      <c r="V739" s="30" t="s">
        <v>313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2346848.85</v>
      </c>
      <c r="AD739" s="31">
        <v>0</v>
      </c>
      <c r="AE739" s="31">
        <v>2652131.7400000002</v>
      </c>
      <c r="AF739" s="31">
        <v>500838.78</v>
      </c>
      <c r="AG739" s="31">
        <v>0</v>
      </c>
      <c r="AH739" s="31">
        <v>2322608.02</v>
      </c>
      <c r="AI739" s="32">
        <f t="shared" si="22"/>
        <v>7822427.3900000006</v>
      </c>
      <c r="AK739" s="31">
        <f t="shared" si="23"/>
        <v>7822427.3900000006</v>
      </c>
    </row>
    <row r="740" spans="1:37" s="30" customFormat="1">
      <c r="A740" s="30">
        <v>317</v>
      </c>
      <c r="B740" s="30" t="s">
        <v>433</v>
      </c>
      <c r="C740" s="30">
        <v>157</v>
      </c>
      <c r="D740" s="30" t="s">
        <v>434</v>
      </c>
      <c r="E740" s="30">
        <v>6</v>
      </c>
      <c r="F740" s="30">
        <v>123520001</v>
      </c>
      <c r="G740" s="30" t="s">
        <v>435</v>
      </c>
      <c r="H740" s="30">
        <v>502</v>
      </c>
      <c r="I740" s="38">
        <v>2</v>
      </c>
      <c r="J740" s="30" t="s">
        <v>413</v>
      </c>
      <c r="K740" s="30">
        <v>6120</v>
      </c>
      <c r="L740" s="30" t="s">
        <v>408</v>
      </c>
      <c r="M740" s="30">
        <v>6000</v>
      </c>
      <c r="N740" s="30" t="s">
        <v>375</v>
      </c>
      <c r="O740" s="30">
        <v>12</v>
      </c>
      <c r="P740" s="30" t="s">
        <v>401</v>
      </c>
      <c r="Q740" s="30">
        <v>421</v>
      </c>
      <c r="R740" s="30" t="s">
        <v>432</v>
      </c>
      <c r="S740" s="30">
        <v>161</v>
      </c>
      <c r="T740" s="30" t="s">
        <v>414</v>
      </c>
      <c r="U740" s="30">
        <v>1</v>
      </c>
      <c r="V740" s="30" t="s">
        <v>313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445520.3</v>
      </c>
      <c r="AE740" s="31">
        <v>0</v>
      </c>
      <c r="AF740" s="31">
        <v>0</v>
      </c>
      <c r="AG740" s="31">
        <v>0</v>
      </c>
      <c r="AH740" s="31">
        <v>885709.67</v>
      </c>
      <c r="AI740" s="32">
        <f t="shared" si="22"/>
        <v>1331229.97</v>
      </c>
      <c r="AK740" s="31">
        <f t="shared" si="23"/>
        <v>1331229.97</v>
      </c>
    </row>
    <row r="741" spans="1:37">
      <c r="A741">
        <v>901</v>
      </c>
      <c r="B741" t="s">
        <v>436</v>
      </c>
      <c r="C741">
        <v>100</v>
      </c>
      <c r="D741" t="s">
        <v>105</v>
      </c>
      <c r="E741">
        <v>197</v>
      </c>
      <c r="F741">
        <v>511320001</v>
      </c>
      <c r="G741" t="s">
        <v>108</v>
      </c>
      <c r="H741">
        <v>502</v>
      </c>
      <c r="I741" s="38">
        <v>1</v>
      </c>
      <c r="J741" t="s">
        <v>413</v>
      </c>
      <c r="K741">
        <v>1320</v>
      </c>
      <c r="L741" t="s">
        <v>315</v>
      </c>
      <c r="M741">
        <v>1000</v>
      </c>
      <c r="N741" t="s">
        <v>106</v>
      </c>
      <c r="O741">
        <v>2</v>
      </c>
      <c r="P741" t="s">
        <v>282</v>
      </c>
      <c r="Q741">
        <v>111</v>
      </c>
      <c r="R741" t="s">
        <v>438</v>
      </c>
      <c r="S741">
        <v>121</v>
      </c>
      <c r="T741" t="s">
        <v>312</v>
      </c>
      <c r="U741">
        <v>1</v>
      </c>
      <c r="V741" t="s">
        <v>313</v>
      </c>
      <c r="W741" s="9">
        <v>0</v>
      </c>
      <c r="X741" s="9">
        <v>0</v>
      </c>
      <c r="Y741" s="9">
        <v>58087.4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58087.4</v>
      </c>
      <c r="AG741" s="9">
        <v>0</v>
      </c>
      <c r="AH741" s="9">
        <v>0</v>
      </c>
      <c r="AI741" s="7">
        <f t="shared" si="22"/>
        <v>116174.8</v>
      </c>
      <c r="AK741" s="9">
        <f t="shared" si="23"/>
        <v>0</v>
      </c>
    </row>
    <row r="742" spans="1:37">
      <c r="A742">
        <v>901</v>
      </c>
      <c r="B742" t="s">
        <v>436</v>
      </c>
      <c r="C742">
        <v>100</v>
      </c>
      <c r="D742" t="s">
        <v>105</v>
      </c>
      <c r="E742">
        <v>199</v>
      </c>
      <c r="F742">
        <v>511320003</v>
      </c>
      <c r="G742" t="s">
        <v>109</v>
      </c>
      <c r="H742">
        <v>502</v>
      </c>
      <c r="I742" s="38">
        <v>1</v>
      </c>
      <c r="J742" t="s">
        <v>413</v>
      </c>
      <c r="K742">
        <v>1320</v>
      </c>
      <c r="L742" t="s">
        <v>315</v>
      </c>
      <c r="M742">
        <v>1000</v>
      </c>
      <c r="N742" t="s">
        <v>106</v>
      </c>
      <c r="O742">
        <v>2</v>
      </c>
      <c r="P742" t="s">
        <v>282</v>
      </c>
      <c r="Q742">
        <v>111</v>
      </c>
      <c r="R742" t="s">
        <v>438</v>
      </c>
      <c r="S742">
        <v>121</v>
      </c>
      <c r="T742" t="s">
        <v>312</v>
      </c>
      <c r="U742">
        <v>1</v>
      </c>
      <c r="V742" t="s">
        <v>313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129932.5</v>
      </c>
      <c r="AG742" s="9">
        <v>0</v>
      </c>
      <c r="AH742" s="9">
        <v>42290.14</v>
      </c>
      <c r="AI742" s="7">
        <f t="shared" si="22"/>
        <v>172222.64</v>
      </c>
      <c r="AK742" s="9">
        <f t="shared" si="23"/>
        <v>0</v>
      </c>
    </row>
    <row r="743" spans="1:37">
      <c r="A743">
        <v>901</v>
      </c>
      <c r="B743" t="s">
        <v>436</v>
      </c>
      <c r="C743">
        <v>100</v>
      </c>
      <c r="D743" t="s">
        <v>105</v>
      </c>
      <c r="E743">
        <v>201</v>
      </c>
      <c r="F743">
        <v>511340001</v>
      </c>
      <c r="G743" t="s">
        <v>123</v>
      </c>
      <c r="H743">
        <v>502</v>
      </c>
      <c r="I743" s="38">
        <v>1</v>
      </c>
      <c r="J743" t="s">
        <v>413</v>
      </c>
      <c r="K743">
        <v>1340</v>
      </c>
      <c r="L743" t="s">
        <v>316</v>
      </c>
      <c r="M743">
        <v>1000</v>
      </c>
      <c r="N743" t="s">
        <v>106</v>
      </c>
      <c r="O743">
        <v>2</v>
      </c>
      <c r="P743" t="s">
        <v>282</v>
      </c>
      <c r="Q743">
        <v>111</v>
      </c>
      <c r="R743" t="s">
        <v>438</v>
      </c>
      <c r="S743">
        <v>121</v>
      </c>
      <c r="T743" t="s">
        <v>312</v>
      </c>
      <c r="U743">
        <v>1</v>
      </c>
      <c r="V743" t="s">
        <v>313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9">
        <v>0</v>
      </c>
      <c r="AH743" s="9">
        <v>2547.5</v>
      </c>
      <c r="AI743" s="7">
        <f t="shared" si="22"/>
        <v>2547.5</v>
      </c>
      <c r="AK743" s="9">
        <f t="shared" si="23"/>
        <v>0</v>
      </c>
    </row>
    <row r="744" spans="1:37">
      <c r="A744">
        <v>901</v>
      </c>
      <c r="B744" t="s">
        <v>436</v>
      </c>
      <c r="C744">
        <v>100</v>
      </c>
      <c r="D744" t="s">
        <v>105</v>
      </c>
      <c r="E744">
        <v>217</v>
      </c>
      <c r="F744">
        <v>511540008</v>
      </c>
      <c r="G744" t="s">
        <v>112</v>
      </c>
      <c r="H744">
        <v>502</v>
      </c>
      <c r="I744" s="38">
        <v>1</v>
      </c>
      <c r="J744" t="s">
        <v>413</v>
      </c>
      <c r="K744">
        <v>1540</v>
      </c>
      <c r="L744" t="s">
        <v>318</v>
      </c>
      <c r="M744">
        <v>1000</v>
      </c>
      <c r="N744" t="s">
        <v>106</v>
      </c>
      <c r="O744">
        <v>2</v>
      </c>
      <c r="P744" t="s">
        <v>282</v>
      </c>
      <c r="Q744">
        <v>111</v>
      </c>
      <c r="R744" t="s">
        <v>438</v>
      </c>
      <c r="S744">
        <v>121</v>
      </c>
      <c r="T744" t="s">
        <v>312</v>
      </c>
      <c r="U744">
        <v>1</v>
      </c>
      <c r="V744" t="s">
        <v>313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3441.68</v>
      </c>
      <c r="AI744" s="7">
        <f t="shared" si="22"/>
        <v>3441.68</v>
      </c>
      <c r="AK744" s="9">
        <f t="shared" si="23"/>
        <v>0</v>
      </c>
    </row>
    <row r="745" spans="1:37">
      <c r="A745">
        <v>951</v>
      </c>
      <c r="B745" t="s">
        <v>491</v>
      </c>
      <c r="C745">
        <v>118</v>
      </c>
      <c r="D745" t="s">
        <v>178</v>
      </c>
      <c r="E745">
        <v>19</v>
      </c>
      <c r="F745">
        <v>123550002</v>
      </c>
      <c r="G745" t="s">
        <v>425</v>
      </c>
      <c r="H745">
        <v>502</v>
      </c>
      <c r="I745" s="38">
        <v>1</v>
      </c>
      <c r="J745" t="s">
        <v>413</v>
      </c>
      <c r="K745">
        <v>6150</v>
      </c>
      <c r="L745" t="s">
        <v>400</v>
      </c>
      <c r="M745">
        <v>6000</v>
      </c>
      <c r="N745" t="s">
        <v>375</v>
      </c>
      <c r="O745">
        <v>12</v>
      </c>
      <c r="P745" t="s">
        <v>401</v>
      </c>
      <c r="Q745">
        <v>221</v>
      </c>
      <c r="R745" t="s">
        <v>492</v>
      </c>
      <c r="S745">
        <v>128</v>
      </c>
      <c r="T745" t="s">
        <v>404</v>
      </c>
      <c r="U745">
        <v>1</v>
      </c>
      <c r="V745" t="s">
        <v>313</v>
      </c>
      <c r="W745" s="4">
        <v>0</v>
      </c>
      <c r="X745" s="4">
        <v>173735.31</v>
      </c>
      <c r="Y745" s="4">
        <v>32722.74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7">
        <f t="shared" si="22"/>
        <v>206458.05</v>
      </c>
      <c r="AK745" s="4">
        <f t="shared" si="23"/>
        <v>0</v>
      </c>
    </row>
    <row r="746" spans="1:37" s="30" customFormat="1">
      <c r="A746" s="30">
        <v>201</v>
      </c>
      <c r="B746" s="30" t="s">
        <v>379</v>
      </c>
      <c r="C746" s="30">
        <v>143</v>
      </c>
      <c r="D746" s="30" t="s">
        <v>271</v>
      </c>
      <c r="E746" s="30">
        <v>350</v>
      </c>
      <c r="F746" s="30">
        <v>513410001</v>
      </c>
      <c r="G746" s="30" t="s">
        <v>161</v>
      </c>
      <c r="H746" s="30">
        <v>601</v>
      </c>
      <c r="I746" s="38">
        <v>2</v>
      </c>
      <c r="J746" s="30" t="s">
        <v>389</v>
      </c>
      <c r="K746" s="30">
        <v>3410</v>
      </c>
      <c r="L746" s="30" t="s">
        <v>390</v>
      </c>
      <c r="M746" s="30">
        <v>3000</v>
      </c>
      <c r="N746" s="30" t="s">
        <v>118</v>
      </c>
      <c r="O746" s="30">
        <v>7</v>
      </c>
      <c r="P746" s="30" t="s">
        <v>310</v>
      </c>
      <c r="Q746" s="30">
        <v>423</v>
      </c>
      <c r="R746" s="30" t="s">
        <v>381</v>
      </c>
      <c r="S746" s="30">
        <v>121</v>
      </c>
      <c r="T746" s="30" t="s">
        <v>312</v>
      </c>
      <c r="U746" s="30">
        <v>1</v>
      </c>
      <c r="V746" s="30" t="s">
        <v>313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v>0</v>
      </c>
      <c r="AD746" s="31">
        <v>0</v>
      </c>
      <c r="AE746" s="31">
        <v>6143.36</v>
      </c>
      <c r="AF746" s="31">
        <v>0</v>
      </c>
      <c r="AG746" s="31">
        <v>0</v>
      </c>
      <c r="AH746" s="31">
        <v>0</v>
      </c>
      <c r="AI746" s="32">
        <f t="shared" si="22"/>
        <v>6143.36</v>
      </c>
      <c r="AK746" s="31">
        <f t="shared" si="23"/>
        <v>6143.36</v>
      </c>
    </row>
    <row r="747" spans="1:37" s="35" customFormat="1">
      <c r="A747" s="35">
        <v>202</v>
      </c>
      <c r="B747" s="35" t="s">
        <v>397</v>
      </c>
      <c r="C747" s="35">
        <v>144</v>
      </c>
      <c r="D747" s="35" t="s">
        <v>398</v>
      </c>
      <c r="E747" s="35">
        <v>16</v>
      </c>
      <c r="F747" s="35">
        <v>123550001</v>
      </c>
      <c r="G747" s="35" t="s">
        <v>399</v>
      </c>
      <c r="H747" s="35">
        <v>601</v>
      </c>
      <c r="I747" s="38">
        <v>2</v>
      </c>
      <c r="J747" s="35" t="s">
        <v>389</v>
      </c>
      <c r="K747" s="35">
        <v>6150</v>
      </c>
      <c r="L747" s="35" t="s">
        <v>400</v>
      </c>
      <c r="M747" s="35">
        <v>6000</v>
      </c>
      <c r="N747" s="35" t="s">
        <v>375</v>
      </c>
      <c r="O747" s="35">
        <v>12</v>
      </c>
      <c r="P747" s="35" t="s">
        <v>401</v>
      </c>
      <c r="Q747" s="35">
        <v>423</v>
      </c>
      <c r="R747" s="35" t="s">
        <v>381</v>
      </c>
      <c r="S747" s="35">
        <v>121</v>
      </c>
      <c r="T747" s="35" t="s">
        <v>312</v>
      </c>
      <c r="U747" s="35">
        <v>1</v>
      </c>
      <c r="V747" s="35" t="s">
        <v>313</v>
      </c>
      <c r="W747" s="36">
        <v>0</v>
      </c>
      <c r="X747" s="36">
        <v>1434682.43</v>
      </c>
      <c r="Y747" s="36">
        <v>592388.24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48895.37</v>
      </c>
      <c r="AG747" s="36">
        <v>0</v>
      </c>
      <c r="AH747" s="36">
        <v>0</v>
      </c>
      <c r="AI747" s="37">
        <f t="shared" si="22"/>
        <v>2075966.04</v>
      </c>
      <c r="AK747" s="36">
        <f t="shared" si="23"/>
        <v>2075966.04</v>
      </c>
    </row>
    <row r="748" spans="1:37" s="35" customFormat="1">
      <c r="A748" s="35">
        <v>203</v>
      </c>
      <c r="B748" s="35" t="s">
        <v>402</v>
      </c>
      <c r="C748" s="35">
        <v>145</v>
      </c>
      <c r="D748" s="35" t="s">
        <v>403</v>
      </c>
      <c r="E748" s="35">
        <v>16</v>
      </c>
      <c r="F748" s="35">
        <v>123550001</v>
      </c>
      <c r="G748" s="35" t="s">
        <v>399</v>
      </c>
      <c r="H748" s="35">
        <v>601</v>
      </c>
      <c r="I748" s="38">
        <v>2</v>
      </c>
      <c r="J748" s="35" t="s">
        <v>389</v>
      </c>
      <c r="K748" s="35">
        <v>6150</v>
      </c>
      <c r="L748" s="35" t="s">
        <v>400</v>
      </c>
      <c r="M748" s="35">
        <v>6000</v>
      </c>
      <c r="N748" s="35" t="s">
        <v>375</v>
      </c>
      <c r="O748" s="35">
        <v>12</v>
      </c>
      <c r="P748" s="35" t="s">
        <v>401</v>
      </c>
      <c r="Q748" s="35">
        <v>423</v>
      </c>
      <c r="R748" s="35" t="s">
        <v>381</v>
      </c>
      <c r="S748" s="35">
        <v>128</v>
      </c>
      <c r="T748" s="35" t="s">
        <v>404</v>
      </c>
      <c r="U748" s="35">
        <v>1</v>
      </c>
      <c r="V748" s="35" t="s">
        <v>313</v>
      </c>
      <c r="W748" s="36">
        <v>0</v>
      </c>
      <c r="X748" s="36">
        <v>0</v>
      </c>
      <c r="Y748" s="36">
        <v>0</v>
      </c>
      <c r="Z748" s="36">
        <v>0</v>
      </c>
      <c r="AA748" s="36">
        <v>1750290.69</v>
      </c>
      <c r="AB748" s="36">
        <v>1862647.72</v>
      </c>
      <c r="AC748" s="36">
        <v>1299271.6299999999</v>
      </c>
      <c r="AD748" s="36">
        <v>1135624.19</v>
      </c>
      <c r="AE748" s="36">
        <v>391857.57</v>
      </c>
      <c r="AF748" s="36">
        <v>0</v>
      </c>
      <c r="AG748" s="36">
        <v>0</v>
      </c>
      <c r="AH748" s="36">
        <v>1637970.62</v>
      </c>
      <c r="AI748" s="37">
        <f t="shared" si="22"/>
        <v>8077662.4200000009</v>
      </c>
      <c r="AK748" s="36">
        <f t="shared" si="23"/>
        <v>8077662.4200000009</v>
      </c>
    </row>
    <row r="749" spans="1:37" s="35" customFormat="1">
      <c r="A749" s="35">
        <v>204</v>
      </c>
      <c r="B749" s="35" t="s">
        <v>405</v>
      </c>
      <c r="C749" s="35">
        <v>146</v>
      </c>
      <c r="D749" s="35" t="s">
        <v>406</v>
      </c>
      <c r="E749" s="35">
        <v>8</v>
      </c>
      <c r="F749" s="35">
        <v>123520003</v>
      </c>
      <c r="G749" s="35" t="s">
        <v>407</v>
      </c>
      <c r="H749" s="35">
        <v>601</v>
      </c>
      <c r="I749" s="38">
        <v>2</v>
      </c>
      <c r="J749" s="35" t="s">
        <v>389</v>
      </c>
      <c r="K749" s="35">
        <v>6120</v>
      </c>
      <c r="L749" s="35" t="s">
        <v>408</v>
      </c>
      <c r="M749" s="35">
        <v>6000</v>
      </c>
      <c r="N749" s="35" t="s">
        <v>375</v>
      </c>
      <c r="O749" s="35">
        <v>12</v>
      </c>
      <c r="P749" s="35" t="s">
        <v>401</v>
      </c>
      <c r="Q749" s="35">
        <v>423</v>
      </c>
      <c r="R749" s="35" t="s">
        <v>381</v>
      </c>
      <c r="S749" s="35">
        <v>128</v>
      </c>
      <c r="T749" s="35" t="s">
        <v>404</v>
      </c>
      <c r="U749" s="35">
        <v>1</v>
      </c>
      <c r="V749" s="35" t="s">
        <v>313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2224748.2200000002</v>
      </c>
      <c r="AE749" s="36">
        <v>549020.69999999995</v>
      </c>
      <c r="AF749" s="36">
        <v>0</v>
      </c>
      <c r="AG749" s="36">
        <v>0</v>
      </c>
      <c r="AH749" s="36">
        <v>270853.74</v>
      </c>
      <c r="AI749" s="37">
        <f t="shared" si="22"/>
        <v>3044622.66</v>
      </c>
      <c r="AK749" s="36">
        <f t="shared" si="23"/>
        <v>3044622.66</v>
      </c>
    </row>
    <row r="750" spans="1:37" s="35" customFormat="1">
      <c r="A750" s="35">
        <v>204</v>
      </c>
      <c r="B750" s="35" t="s">
        <v>405</v>
      </c>
      <c r="C750" s="35">
        <v>146</v>
      </c>
      <c r="D750" s="35" t="s">
        <v>406</v>
      </c>
      <c r="E750" s="35">
        <v>16</v>
      </c>
      <c r="F750" s="35">
        <v>123550001</v>
      </c>
      <c r="G750" s="35" t="s">
        <v>399</v>
      </c>
      <c r="H750" s="35">
        <v>601</v>
      </c>
      <c r="I750" s="38">
        <v>2</v>
      </c>
      <c r="J750" s="35" t="s">
        <v>389</v>
      </c>
      <c r="K750" s="35">
        <v>6150</v>
      </c>
      <c r="L750" s="35" t="s">
        <v>400</v>
      </c>
      <c r="M750" s="35">
        <v>6000</v>
      </c>
      <c r="N750" s="35" t="s">
        <v>375</v>
      </c>
      <c r="O750" s="35">
        <v>12</v>
      </c>
      <c r="P750" s="35" t="s">
        <v>401</v>
      </c>
      <c r="Q750" s="35">
        <v>423</v>
      </c>
      <c r="R750" s="35" t="s">
        <v>381</v>
      </c>
      <c r="S750" s="35">
        <v>128</v>
      </c>
      <c r="T750" s="35" t="s">
        <v>404</v>
      </c>
      <c r="U750" s="35">
        <v>1</v>
      </c>
      <c r="V750" s="35" t="s">
        <v>313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743971.48</v>
      </c>
      <c r="AE750" s="36">
        <v>0</v>
      </c>
      <c r="AF750" s="36">
        <v>232160.86</v>
      </c>
      <c r="AG750" s="36">
        <v>171042.21</v>
      </c>
      <c r="AH750" s="36">
        <v>0</v>
      </c>
      <c r="AI750" s="37">
        <f t="shared" si="22"/>
        <v>1147174.55</v>
      </c>
      <c r="AK750" s="36">
        <f t="shared" si="23"/>
        <v>1147174.55</v>
      </c>
    </row>
    <row r="751" spans="1:37" s="30" customFormat="1">
      <c r="A751" s="30">
        <v>201</v>
      </c>
      <c r="B751" s="30" t="s">
        <v>379</v>
      </c>
      <c r="C751" s="30">
        <v>143</v>
      </c>
      <c r="D751" s="30" t="s">
        <v>271</v>
      </c>
      <c r="E751" s="30">
        <v>205</v>
      </c>
      <c r="F751" s="30">
        <v>511520002</v>
      </c>
      <c r="G751" s="30" t="s">
        <v>154</v>
      </c>
      <c r="H751" s="30">
        <v>602</v>
      </c>
      <c r="I751" s="38">
        <v>2</v>
      </c>
      <c r="J751" s="30" t="s">
        <v>380</v>
      </c>
      <c r="K751" s="30">
        <v>1520</v>
      </c>
      <c r="L751" s="30" t="s">
        <v>317</v>
      </c>
      <c r="M751" s="30">
        <v>1000</v>
      </c>
      <c r="N751" s="30" t="s">
        <v>106</v>
      </c>
      <c r="O751" s="30">
        <v>7</v>
      </c>
      <c r="P751" s="30" t="s">
        <v>310</v>
      </c>
      <c r="Q751" s="30">
        <v>423</v>
      </c>
      <c r="R751" s="30" t="s">
        <v>381</v>
      </c>
      <c r="S751" s="30">
        <v>121</v>
      </c>
      <c r="T751" s="30" t="s">
        <v>312</v>
      </c>
      <c r="U751" s="30">
        <v>1</v>
      </c>
      <c r="V751" s="30" t="s">
        <v>313</v>
      </c>
      <c r="W751" s="31">
        <v>0</v>
      </c>
      <c r="X751" s="31">
        <v>32015.99</v>
      </c>
      <c r="Y751" s="31">
        <v>1774.63</v>
      </c>
      <c r="Z751" s="31">
        <v>0</v>
      </c>
      <c r="AA751" s="31">
        <v>0</v>
      </c>
      <c r="AB751" s="31">
        <v>0</v>
      </c>
      <c r="AC751" s="31">
        <v>0</v>
      </c>
      <c r="AD751" s="31">
        <v>128995.42</v>
      </c>
      <c r="AE751" s="31">
        <v>0</v>
      </c>
      <c r="AF751" s="31">
        <v>0</v>
      </c>
      <c r="AG751" s="31">
        <v>0</v>
      </c>
      <c r="AH751" s="31">
        <v>0</v>
      </c>
      <c r="AI751" s="32">
        <f t="shared" si="22"/>
        <v>162786.04</v>
      </c>
      <c r="AK751" s="31">
        <f t="shared" si="23"/>
        <v>162786.04</v>
      </c>
    </row>
    <row r="752" spans="1:37" s="30" customFormat="1">
      <c r="A752" s="30">
        <v>201</v>
      </c>
      <c r="B752" s="30" t="s">
        <v>379</v>
      </c>
      <c r="C752" s="30">
        <v>143</v>
      </c>
      <c r="D752" s="30" t="s">
        <v>271</v>
      </c>
      <c r="E752" s="30">
        <v>215</v>
      </c>
      <c r="F752" s="30">
        <v>511540007</v>
      </c>
      <c r="G752" s="30" t="s">
        <v>126</v>
      </c>
      <c r="H752" s="30">
        <v>602</v>
      </c>
      <c r="I752" s="38">
        <v>2</v>
      </c>
      <c r="J752" s="30" t="s">
        <v>380</v>
      </c>
      <c r="K752" s="30">
        <v>1540</v>
      </c>
      <c r="L752" s="30" t="s">
        <v>318</v>
      </c>
      <c r="M752" s="30">
        <v>1000</v>
      </c>
      <c r="N752" s="30" t="s">
        <v>106</v>
      </c>
      <c r="O752" s="30">
        <v>7</v>
      </c>
      <c r="P752" s="30" t="s">
        <v>310</v>
      </c>
      <c r="Q752" s="30">
        <v>423</v>
      </c>
      <c r="R752" s="30" t="s">
        <v>381</v>
      </c>
      <c r="S752" s="30">
        <v>121</v>
      </c>
      <c r="T752" s="30" t="s">
        <v>312</v>
      </c>
      <c r="U752" s="30">
        <v>1</v>
      </c>
      <c r="V752" s="30" t="s">
        <v>313</v>
      </c>
      <c r="W752" s="31">
        <v>0</v>
      </c>
      <c r="X752" s="31">
        <v>0</v>
      </c>
      <c r="Y752" s="31">
        <v>0</v>
      </c>
      <c r="Z752" s="31">
        <v>0</v>
      </c>
      <c r="AA752" s="31">
        <v>3000</v>
      </c>
      <c r="AB752" s="31">
        <v>0</v>
      </c>
      <c r="AC752" s="31">
        <v>0</v>
      </c>
      <c r="AD752" s="31">
        <v>0</v>
      </c>
      <c r="AE752" s="31">
        <v>2598.4</v>
      </c>
      <c r="AF752" s="31">
        <v>0</v>
      </c>
      <c r="AG752" s="31">
        <v>0</v>
      </c>
      <c r="AH752" s="31">
        <v>0</v>
      </c>
      <c r="AI752" s="32">
        <f t="shared" si="22"/>
        <v>5598.4</v>
      </c>
      <c r="AK752" s="31">
        <f t="shared" si="23"/>
        <v>5598.4</v>
      </c>
    </row>
    <row r="753" spans="1:37" s="30" customFormat="1">
      <c r="A753" s="30">
        <v>201</v>
      </c>
      <c r="B753" s="30" t="s">
        <v>379</v>
      </c>
      <c r="C753" s="30">
        <v>143</v>
      </c>
      <c r="D753" s="30" t="s">
        <v>271</v>
      </c>
      <c r="E753" s="30">
        <v>222</v>
      </c>
      <c r="F753" s="30">
        <v>512110001</v>
      </c>
      <c r="G753" s="30" t="s">
        <v>114</v>
      </c>
      <c r="H753" s="30">
        <v>602</v>
      </c>
      <c r="I753" s="38">
        <v>2</v>
      </c>
      <c r="J753" s="30" t="s">
        <v>380</v>
      </c>
      <c r="K753" s="30">
        <v>2110</v>
      </c>
      <c r="L753" s="30" t="s">
        <v>319</v>
      </c>
      <c r="M753" s="30">
        <v>2000</v>
      </c>
      <c r="N753" s="30" t="s">
        <v>113</v>
      </c>
      <c r="O753" s="30">
        <v>7</v>
      </c>
      <c r="P753" s="30" t="s">
        <v>310</v>
      </c>
      <c r="Q753" s="30">
        <v>423</v>
      </c>
      <c r="R753" s="30" t="s">
        <v>381</v>
      </c>
      <c r="S753" s="30">
        <v>121</v>
      </c>
      <c r="T753" s="30" t="s">
        <v>312</v>
      </c>
      <c r="U753" s="30">
        <v>1</v>
      </c>
      <c r="V753" s="30" t="s">
        <v>313</v>
      </c>
      <c r="W753" s="31">
        <v>0</v>
      </c>
      <c r="X753" s="31">
        <v>1498.34</v>
      </c>
      <c r="Y753" s="31">
        <v>0</v>
      </c>
      <c r="Z753" s="31">
        <v>0</v>
      </c>
      <c r="AA753" s="31">
        <v>3752.21</v>
      </c>
      <c r="AB753" s="31">
        <v>0</v>
      </c>
      <c r="AC753" s="31">
        <v>520</v>
      </c>
      <c r="AD753" s="31">
        <v>0</v>
      </c>
      <c r="AE753" s="31">
        <v>0</v>
      </c>
      <c r="AF753" s="31">
        <v>0</v>
      </c>
      <c r="AG753" s="31">
        <v>4275.6000000000004</v>
      </c>
      <c r="AH753" s="31">
        <v>0</v>
      </c>
      <c r="AI753" s="32">
        <f t="shared" si="22"/>
        <v>10046.150000000001</v>
      </c>
      <c r="AK753" s="31">
        <f t="shared" si="23"/>
        <v>10046.150000000001</v>
      </c>
    </row>
    <row r="754" spans="1:37" s="30" customFormat="1">
      <c r="A754" s="30">
        <v>201</v>
      </c>
      <c r="B754" s="30" t="s">
        <v>379</v>
      </c>
      <c r="C754" s="30">
        <v>143</v>
      </c>
      <c r="D754" s="30" t="s">
        <v>271</v>
      </c>
      <c r="E754" s="30">
        <v>225</v>
      </c>
      <c r="F754" s="30">
        <v>512120001</v>
      </c>
      <c r="G754" s="30" t="s">
        <v>145</v>
      </c>
      <c r="H754" s="30">
        <v>602</v>
      </c>
      <c r="I754" s="38">
        <v>2</v>
      </c>
      <c r="J754" s="30" t="s">
        <v>380</v>
      </c>
      <c r="K754" s="30">
        <v>2120</v>
      </c>
      <c r="L754" s="30" t="s">
        <v>320</v>
      </c>
      <c r="M754" s="30">
        <v>2000</v>
      </c>
      <c r="N754" s="30" t="s">
        <v>113</v>
      </c>
      <c r="O754" s="30">
        <v>7</v>
      </c>
      <c r="P754" s="30" t="s">
        <v>310</v>
      </c>
      <c r="Q754" s="30">
        <v>423</v>
      </c>
      <c r="R754" s="30" t="s">
        <v>381</v>
      </c>
      <c r="S754" s="30">
        <v>121</v>
      </c>
      <c r="T754" s="30" t="s">
        <v>312</v>
      </c>
      <c r="U754" s="30">
        <v>1</v>
      </c>
      <c r="V754" s="30" t="s">
        <v>313</v>
      </c>
      <c r="W754" s="31">
        <v>0</v>
      </c>
      <c r="X754" s="31">
        <v>0</v>
      </c>
      <c r="Y754" s="31">
        <v>0</v>
      </c>
      <c r="Z754" s="31">
        <v>1102</v>
      </c>
      <c r="AA754" s="31">
        <v>19546</v>
      </c>
      <c r="AB754" s="31">
        <v>0</v>
      </c>
      <c r="AC754" s="31">
        <v>1798</v>
      </c>
      <c r="AD754" s="31">
        <v>11600</v>
      </c>
      <c r="AE754" s="31">
        <v>0</v>
      </c>
      <c r="AF754" s="31">
        <v>0</v>
      </c>
      <c r="AG754" s="31">
        <v>0</v>
      </c>
      <c r="AH754" s="31">
        <v>0</v>
      </c>
      <c r="AI754" s="32">
        <f t="shared" si="22"/>
        <v>34046</v>
      </c>
      <c r="AK754" s="31">
        <f t="shared" si="23"/>
        <v>34046</v>
      </c>
    </row>
    <row r="755" spans="1:37" s="30" customFormat="1">
      <c r="A755" s="30">
        <v>201</v>
      </c>
      <c r="B755" s="30" t="s">
        <v>379</v>
      </c>
      <c r="C755" s="30">
        <v>143</v>
      </c>
      <c r="D755" s="30" t="s">
        <v>271</v>
      </c>
      <c r="E755" s="30">
        <v>231</v>
      </c>
      <c r="F755" s="30">
        <v>512160001</v>
      </c>
      <c r="G755" s="30" t="s">
        <v>170</v>
      </c>
      <c r="H755" s="30">
        <v>602</v>
      </c>
      <c r="I755" s="38">
        <v>2</v>
      </c>
      <c r="J755" s="30" t="s">
        <v>380</v>
      </c>
      <c r="K755" s="30">
        <v>2160</v>
      </c>
      <c r="L755" s="30" t="s">
        <v>322</v>
      </c>
      <c r="M755" s="30">
        <v>2000</v>
      </c>
      <c r="N755" s="30" t="s">
        <v>113</v>
      </c>
      <c r="O755" s="30">
        <v>7</v>
      </c>
      <c r="P755" s="30" t="s">
        <v>310</v>
      </c>
      <c r="Q755" s="30">
        <v>423</v>
      </c>
      <c r="R755" s="30" t="s">
        <v>381</v>
      </c>
      <c r="S755" s="30">
        <v>121</v>
      </c>
      <c r="T755" s="30" t="s">
        <v>312</v>
      </c>
      <c r="U755" s="30">
        <v>1</v>
      </c>
      <c r="V755" s="30" t="s">
        <v>313</v>
      </c>
      <c r="W755" s="31">
        <v>0</v>
      </c>
      <c r="X755" s="31">
        <v>6734.74</v>
      </c>
      <c r="Y755" s="31">
        <v>0</v>
      </c>
      <c r="Z755" s="31">
        <v>0</v>
      </c>
      <c r="AA755" s="31">
        <v>0</v>
      </c>
      <c r="AB755" s="31">
        <v>0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0</v>
      </c>
      <c r="AI755" s="32">
        <f t="shared" si="22"/>
        <v>6734.74</v>
      </c>
      <c r="AK755" s="31">
        <f t="shared" si="23"/>
        <v>6734.74</v>
      </c>
    </row>
    <row r="756" spans="1:37" s="30" customFormat="1">
      <c r="A756" s="30">
        <v>201</v>
      </c>
      <c r="B756" s="30" t="s">
        <v>379</v>
      </c>
      <c r="C756" s="30">
        <v>143</v>
      </c>
      <c r="D756" s="30" t="s">
        <v>271</v>
      </c>
      <c r="E756" s="30">
        <v>234</v>
      </c>
      <c r="F756" s="30">
        <v>512210001</v>
      </c>
      <c r="G756" s="30" t="s">
        <v>127</v>
      </c>
      <c r="H756" s="30">
        <v>602</v>
      </c>
      <c r="I756" s="38">
        <v>2</v>
      </c>
      <c r="J756" s="30" t="s">
        <v>380</v>
      </c>
      <c r="K756" s="30">
        <v>2210</v>
      </c>
      <c r="L756" s="30" t="s">
        <v>323</v>
      </c>
      <c r="M756" s="30">
        <v>2000</v>
      </c>
      <c r="N756" s="30" t="s">
        <v>113</v>
      </c>
      <c r="O756" s="30">
        <v>7</v>
      </c>
      <c r="P756" s="30" t="s">
        <v>310</v>
      </c>
      <c r="Q756" s="30">
        <v>423</v>
      </c>
      <c r="R756" s="30" t="s">
        <v>381</v>
      </c>
      <c r="S756" s="30">
        <v>121</v>
      </c>
      <c r="T756" s="30" t="s">
        <v>312</v>
      </c>
      <c r="U756" s="30">
        <v>1</v>
      </c>
      <c r="V756" s="30" t="s">
        <v>313</v>
      </c>
      <c r="W756" s="31">
        <v>0</v>
      </c>
      <c r="X756" s="31">
        <v>37371.440000000002</v>
      </c>
      <c r="Y756" s="31">
        <v>4139.1000000000004</v>
      </c>
      <c r="Z756" s="31">
        <v>38740.32</v>
      </c>
      <c r="AA756" s="31">
        <v>74789.94</v>
      </c>
      <c r="AB756" s="31">
        <v>54352.11</v>
      </c>
      <c r="AC756" s="31">
        <v>68177.11</v>
      </c>
      <c r="AD756" s="31">
        <v>37993.11</v>
      </c>
      <c r="AE756" s="31">
        <v>36518.660000000003</v>
      </c>
      <c r="AF756" s="31">
        <v>106980.85</v>
      </c>
      <c r="AG756" s="31">
        <v>41170.67</v>
      </c>
      <c r="AH756" s="31">
        <v>36490.46</v>
      </c>
      <c r="AI756" s="32">
        <f t="shared" si="22"/>
        <v>536723.7699999999</v>
      </c>
      <c r="AK756" s="31">
        <f t="shared" si="23"/>
        <v>536723.7699999999</v>
      </c>
    </row>
    <row r="757" spans="1:37" s="30" customFormat="1">
      <c r="A757" s="30">
        <v>201</v>
      </c>
      <c r="B757" s="30" t="s">
        <v>379</v>
      </c>
      <c r="C757" s="30">
        <v>143</v>
      </c>
      <c r="D757" s="30" t="s">
        <v>271</v>
      </c>
      <c r="E757" s="30">
        <v>237</v>
      </c>
      <c r="F757" s="30">
        <v>512210003</v>
      </c>
      <c r="G757" s="30" t="s">
        <v>128</v>
      </c>
      <c r="H757" s="30">
        <v>602</v>
      </c>
      <c r="I757" s="38">
        <v>2</v>
      </c>
      <c r="J757" s="30" t="s">
        <v>380</v>
      </c>
      <c r="K757" s="30">
        <v>2210</v>
      </c>
      <c r="L757" s="30" t="s">
        <v>323</v>
      </c>
      <c r="M757" s="30">
        <v>2000</v>
      </c>
      <c r="N757" s="30" t="s">
        <v>113</v>
      </c>
      <c r="O757" s="30">
        <v>7</v>
      </c>
      <c r="P757" s="30" t="s">
        <v>310</v>
      </c>
      <c r="Q757" s="30">
        <v>423</v>
      </c>
      <c r="R757" s="30" t="s">
        <v>381</v>
      </c>
      <c r="S757" s="30">
        <v>121</v>
      </c>
      <c r="T757" s="30" t="s">
        <v>312</v>
      </c>
      <c r="U757" s="30">
        <v>1</v>
      </c>
      <c r="V757" s="30" t="s">
        <v>313</v>
      </c>
      <c r="W757" s="31">
        <v>0</v>
      </c>
      <c r="X757" s="31">
        <v>0</v>
      </c>
      <c r="Y757" s="31">
        <v>0</v>
      </c>
      <c r="Z757" s="31">
        <v>1800</v>
      </c>
      <c r="AA757" s="31">
        <v>0</v>
      </c>
      <c r="AB757" s="31">
        <v>0</v>
      </c>
      <c r="AC757" s="31">
        <v>0</v>
      </c>
      <c r="AD757" s="31">
        <v>0</v>
      </c>
      <c r="AE757" s="31">
        <v>22</v>
      </c>
      <c r="AF757" s="31">
        <v>0</v>
      </c>
      <c r="AG757" s="31">
        <v>0</v>
      </c>
      <c r="AH757" s="31">
        <v>0</v>
      </c>
      <c r="AI757" s="32">
        <f t="shared" si="22"/>
        <v>1822</v>
      </c>
      <c r="AK757" s="31">
        <f t="shared" si="23"/>
        <v>1822</v>
      </c>
    </row>
    <row r="758" spans="1:37" s="30" customFormat="1">
      <c r="A758" s="30">
        <v>201</v>
      </c>
      <c r="B758" s="30" t="s">
        <v>379</v>
      </c>
      <c r="C758" s="30">
        <v>143</v>
      </c>
      <c r="D758" s="30" t="s">
        <v>271</v>
      </c>
      <c r="E758" s="30">
        <v>242</v>
      </c>
      <c r="F758" s="30">
        <v>512420001</v>
      </c>
      <c r="G758" s="30" t="s">
        <v>115</v>
      </c>
      <c r="H758" s="30">
        <v>602</v>
      </c>
      <c r="I758" s="38">
        <v>2</v>
      </c>
      <c r="J758" s="30" t="s">
        <v>380</v>
      </c>
      <c r="K758" s="30">
        <v>2420</v>
      </c>
      <c r="L758" s="30" t="s">
        <v>324</v>
      </c>
      <c r="M758" s="30">
        <v>2000</v>
      </c>
      <c r="N758" s="30" t="s">
        <v>113</v>
      </c>
      <c r="O758" s="30">
        <v>7</v>
      </c>
      <c r="P758" s="30" t="s">
        <v>310</v>
      </c>
      <c r="Q758" s="30">
        <v>423</v>
      </c>
      <c r="R758" s="30" t="s">
        <v>381</v>
      </c>
      <c r="S758" s="30">
        <v>121</v>
      </c>
      <c r="T758" s="30" t="s">
        <v>312</v>
      </c>
      <c r="U758" s="30">
        <v>1</v>
      </c>
      <c r="V758" s="30" t="s">
        <v>313</v>
      </c>
      <c r="W758" s="31">
        <v>0</v>
      </c>
      <c r="X758" s="31">
        <v>1570.64</v>
      </c>
      <c r="Y758" s="31">
        <v>0</v>
      </c>
      <c r="Z758" s="31">
        <v>5089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879.92</v>
      </c>
      <c r="AH758" s="31">
        <v>0</v>
      </c>
      <c r="AI758" s="32">
        <f t="shared" si="22"/>
        <v>7539.56</v>
      </c>
      <c r="AK758" s="31">
        <f t="shared" si="23"/>
        <v>7539.56</v>
      </c>
    </row>
    <row r="759" spans="1:37" s="30" customFormat="1">
      <c r="A759" s="30">
        <v>201</v>
      </c>
      <c r="B759" s="30" t="s">
        <v>379</v>
      </c>
      <c r="C759" s="30">
        <v>143</v>
      </c>
      <c r="D759" s="30" t="s">
        <v>271</v>
      </c>
      <c r="E759" s="30">
        <v>246</v>
      </c>
      <c r="F759" s="30">
        <v>512460001</v>
      </c>
      <c r="G759" s="30" t="s">
        <v>85</v>
      </c>
      <c r="H759" s="30">
        <v>602</v>
      </c>
      <c r="I759" s="38">
        <v>2</v>
      </c>
      <c r="J759" s="30" t="s">
        <v>380</v>
      </c>
      <c r="K759" s="30">
        <v>2460</v>
      </c>
      <c r="L759" s="30" t="s">
        <v>355</v>
      </c>
      <c r="M759" s="30">
        <v>2000</v>
      </c>
      <c r="N759" s="30" t="s">
        <v>113</v>
      </c>
      <c r="O759" s="30">
        <v>7</v>
      </c>
      <c r="P759" s="30" t="s">
        <v>310</v>
      </c>
      <c r="Q759" s="30">
        <v>423</v>
      </c>
      <c r="R759" s="30" t="s">
        <v>381</v>
      </c>
      <c r="S759" s="30">
        <v>121</v>
      </c>
      <c r="T759" s="30" t="s">
        <v>312</v>
      </c>
      <c r="U759" s="30">
        <v>1</v>
      </c>
      <c r="V759" s="30" t="s">
        <v>313</v>
      </c>
      <c r="W759" s="31">
        <v>0</v>
      </c>
      <c r="X759" s="31">
        <v>360.13</v>
      </c>
      <c r="Y759" s="31">
        <v>0</v>
      </c>
      <c r="Z759" s="31">
        <v>0</v>
      </c>
      <c r="AA759" s="31">
        <v>0</v>
      </c>
      <c r="AB759" s="31">
        <v>0</v>
      </c>
      <c r="AC759" s="31">
        <v>5568</v>
      </c>
      <c r="AD759" s="31">
        <v>0</v>
      </c>
      <c r="AE759" s="31">
        <v>236000</v>
      </c>
      <c r="AF759" s="31">
        <v>2200</v>
      </c>
      <c r="AG759" s="31">
        <v>0</v>
      </c>
      <c r="AH759" s="31">
        <v>521.36</v>
      </c>
      <c r="AI759" s="32">
        <f t="shared" si="22"/>
        <v>244649.49</v>
      </c>
      <c r="AK759" s="31">
        <f t="shared" si="23"/>
        <v>244649.49</v>
      </c>
    </row>
    <row r="760" spans="1:37" s="30" customFormat="1">
      <c r="A760" s="30">
        <v>201</v>
      </c>
      <c r="B760" s="30" t="s">
        <v>379</v>
      </c>
      <c r="C760" s="30">
        <v>143</v>
      </c>
      <c r="D760" s="30" t="s">
        <v>271</v>
      </c>
      <c r="E760" s="30">
        <v>249</v>
      </c>
      <c r="F760" s="30">
        <v>512490001</v>
      </c>
      <c r="G760" s="30" t="s">
        <v>180</v>
      </c>
      <c r="H760" s="30">
        <v>602</v>
      </c>
      <c r="I760" s="38">
        <v>2</v>
      </c>
      <c r="J760" s="30" t="s">
        <v>380</v>
      </c>
      <c r="K760" s="30">
        <v>2490</v>
      </c>
      <c r="L760" s="30" t="s">
        <v>325</v>
      </c>
      <c r="M760" s="30">
        <v>2000</v>
      </c>
      <c r="N760" s="30" t="s">
        <v>113</v>
      </c>
      <c r="O760" s="30">
        <v>7</v>
      </c>
      <c r="P760" s="30" t="s">
        <v>310</v>
      </c>
      <c r="Q760" s="30">
        <v>423</v>
      </c>
      <c r="R760" s="30" t="s">
        <v>381</v>
      </c>
      <c r="S760" s="30">
        <v>121</v>
      </c>
      <c r="T760" s="30" t="s">
        <v>312</v>
      </c>
      <c r="U760" s="30">
        <v>1</v>
      </c>
      <c r="V760" s="30" t="s">
        <v>313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4589.91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2">
        <f t="shared" si="22"/>
        <v>4589.91</v>
      </c>
      <c r="AK760" s="31">
        <f t="shared" si="23"/>
        <v>4589.91</v>
      </c>
    </row>
    <row r="761" spans="1:37" s="30" customFormat="1">
      <c r="A761" s="30">
        <v>201</v>
      </c>
      <c r="B761" s="30" t="s">
        <v>379</v>
      </c>
      <c r="C761" s="30">
        <v>143</v>
      </c>
      <c r="D761" s="30" t="s">
        <v>271</v>
      </c>
      <c r="E761" s="30">
        <v>251</v>
      </c>
      <c r="F761" s="30">
        <v>512490002</v>
      </c>
      <c r="G761" s="30" t="s">
        <v>181</v>
      </c>
      <c r="H761" s="30">
        <v>602</v>
      </c>
      <c r="I761" s="38">
        <v>2</v>
      </c>
      <c r="J761" s="30" t="s">
        <v>380</v>
      </c>
      <c r="K761" s="30">
        <v>2490</v>
      </c>
      <c r="L761" s="30" t="s">
        <v>325</v>
      </c>
      <c r="M761" s="30">
        <v>2000</v>
      </c>
      <c r="N761" s="30" t="s">
        <v>113</v>
      </c>
      <c r="O761" s="30">
        <v>7</v>
      </c>
      <c r="P761" s="30" t="s">
        <v>310</v>
      </c>
      <c r="Q761" s="30">
        <v>423</v>
      </c>
      <c r="R761" s="30" t="s">
        <v>381</v>
      </c>
      <c r="S761" s="30">
        <v>121</v>
      </c>
      <c r="T761" s="30" t="s">
        <v>312</v>
      </c>
      <c r="U761" s="30">
        <v>1</v>
      </c>
      <c r="V761" s="30" t="s">
        <v>313</v>
      </c>
      <c r="W761" s="31">
        <v>0</v>
      </c>
      <c r="X761" s="31">
        <v>0</v>
      </c>
      <c r="Y761" s="31">
        <v>0</v>
      </c>
      <c r="Z761" s="31">
        <v>5184.8999999999996</v>
      </c>
      <c r="AA761" s="31">
        <v>0</v>
      </c>
      <c r="AB761" s="31">
        <v>5270.74</v>
      </c>
      <c r="AC761" s="31">
        <v>3948.36</v>
      </c>
      <c r="AD761" s="31">
        <v>0</v>
      </c>
      <c r="AE761" s="31">
        <v>0</v>
      </c>
      <c r="AF761" s="31">
        <v>41064</v>
      </c>
      <c r="AG761" s="31">
        <v>49068</v>
      </c>
      <c r="AH761" s="31">
        <v>78334.5</v>
      </c>
      <c r="AI761" s="32">
        <f t="shared" si="22"/>
        <v>182870.5</v>
      </c>
      <c r="AK761" s="31">
        <f t="shared" si="23"/>
        <v>182870.5</v>
      </c>
    </row>
    <row r="762" spans="1:37" s="30" customFormat="1">
      <c r="A762" s="30">
        <v>201</v>
      </c>
      <c r="B762" s="30" t="s">
        <v>379</v>
      </c>
      <c r="C762" s="30">
        <v>143</v>
      </c>
      <c r="D762" s="30" t="s">
        <v>271</v>
      </c>
      <c r="E762" s="30">
        <v>253</v>
      </c>
      <c r="F762" s="30">
        <v>512530002</v>
      </c>
      <c r="G762" s="30" t="s">
        <v>255</v>
      </c>
      <c r="H762" s="30">
        <v>602</v>
      </c>
      <c r="I762" s="38">
        <v>2</v>
      </c>
      <c r="J762" s="30" t="s">
        <v>380</v>
      </c>
      <c r="K762" s="30">
        <v>2530</v>
      </c>
      <c r="L762" s="30" t="s">
        <v>346</v>
      </c>
      <c r="M762" s="30">
        <v>2000</v>
      </c>
      <c r="N762" s="30" t="s">
        <v>113</v>
      </c>
      <c r="O762" s="30">
        <v>7</v>
      </c>
      <c r="P762" s="30" t="s">
        <v>310</v>
      </c>
      <c r="Q762" s="30">
        <v>423</v>
      </c>
      <c r="R762" s="30" t="s">
        <v>381</v>
      </c>
      <c r="S762" s="30">
        <v>121</v>
      </c>
      <c r="T762" s="30" t="s">
        <v>312</v>
      </c>
      <c r="U762" s="30">
        <v>1</v>
      </c>
      <c r="V762" s="30" t="s">
        <v>313</v>
      </c>
      <c r="W762" s="31">
        <v>0</v>
      </c>
      <c r="X762" s="31">
        <v>0</v>
      </c>
      <c r="Y762" s="31">
        <v>0</v>
      </c>
      <c r="Z762" s="31">
        <v>11600</v>
      </c>
      <c r="AA762" s="31">
        <v>0</v>
      </c>
      <c r="AB762" s="31">
        <v>23200</v>
      </c>
      <c r="AC762" s="31">
        <v>0</v>
      </c>
      <c r="AD762" s="31">
        <v>0</v>
      </c>
      <c r="AE762" s="31">
        <v>0</v>
      </c>
      <c r="AF762" s="31">
        <v>33640</v>
      </c>
      <c r="AG762" s="31">
        <v>0</v>
      </c>
      <c r="AH762" s="31">
        <v>0</v>
      </c>
      <c r="AI762" s="32">
        <f t="shared" si="22"/>
        <v>68440</v>
      </c>
      <c r="AK762" s="31">
        <f t="shared" si="23"/>
        <v>68440</v>
      </c>
    </row>
    <row r="763" spans="1:37" s="30" customFormat="1">
      <c r="A763" s="30">
        <v>201</v>
      </c>
      <c r="B763" s="30" t="s">
        <v>379</v>
      </c>
      <c r="C763" s="30">
        <v>143</v>
      </c>
      <c r="D763" s="30" t="s">
        <v>271</v>
      </c>
      <c r="E763" s="30">
        <v>257</v>
      </c>
      <c r="F763" s="30">
        <v>512590001</v>
      </c>
      <c r="G763" s="30" t="s">
        <v>272</v>
      </c>
      <c r="H763" s="30">
        <v>602</v>
      </c>
      <c r="I763" s="38">
        <v>2</v>
      </c>
      <c r="J763" s="30" t="s">
        <v>380</v>
      </c>
      <c r="K763" s="30">
        <v>2590</v>
      </c>
      <c r="L763" s="30" t="s">
        <v>382</v>
      </c>
      <c r="M763" s="30">
        <v>2000</v>
      </c>
      <c r="N763" s="30" t="s">
        <v>113</v>
      </c>
      <c r="O763" s="30">
        <v>7</v>
      </c>
      <c r="P763" s="30" t="s">
        <v>310</v>
      </c>
      <c r="Q763" s="30">
        <v>423</v>
      </c>
      <c r="R763" s="30" t="s">
        <v>381</v>
      </c>
      <c r="S763" s="30">
        <v>121</v>
      </c>
      <c r="T763" s="30" t="s">
        <v>312</v>
      </c>
      <c r="U763" s="30">
        <v>1</v>
      </c>
      <c r="V763" s="30" t="s">
        <v>313</v>
      </c>
      <c r="W763" s="31">
        <v>0</v>
      </c>
      <c r="X763" s="31">
        <v>0</v>
      </c>
      <c r="Y763" s="31">
        <v>0</v>
      </c>
      <c r="Z763" s="31">
        <v>127600</v>
      </c>
      <c r="AA763" s="31">
        <v>0</v>
      </c>
      <c r="AB763" s="31">
        <v>0</v>
      </c>
      <c r="AC763" s="31">
        <v>255200</v>
      </c>
      <c r="AD763" s="31">
        <v>17400</v>
      </c>
      <c r="AE763" s="31">
        <v>174000</v>
      </c>
      <c r="AF763" s="31">
        <v>266800</v>
      </c>
      <c r="AG763" s="31">
        <v>0</v>
      </c>
      <c r="AH763" s="31">
        <v>0</v>
      </c>
      <c r="AI763" s="32">
        <f t="shared" si="22"/>
        <v>841000</v>
      </c>
      <c r="AK763" s="31">
        <f t="shared" si="23"/>
        <v>841000</v>
      </c>
    </row>
    <row r="764" spans="1:37" s="30" customFormat="1">
      <c r="A764" s="30">
        <v>201</v>
      </c>
      <c r="B764" s="30" t="s">
        <v>379</v>
      </c>
      <c r="C764" s="30">
        <v>143</v>
      </c>
      <c r="D764" s="30" t="s">
        <v>271</v>
      </c>
      <c r="E764" s="30">
        <v>261</v>
      </c>
      <c r="F764" s="30">
        <v>512610001</v>
      </c>
      <c r="G764" s="30" t="s">
        <v>116</v>
      </c>
      <c r="H764" s="30">
        <v>602</v>
      </c>
      <c r="I764" s="38">
        <v>2</v>
      </c>
      <c r="J764" s="30" t="s">
        <v>380</v>
      </c>
      <c r="K764" s="30">
        <v>2610</v>
      </c>
      <c r="L764" s="30" t="s">
        <v>326</v>
      </c>
      <c r="M764" s="30">
        <v>2000</v>
      </c>
      <c r="N764" s="30" t="s">
        <v>113</v>
      </c>
      <c r="O764" s="30">
        <v>7</v>
      </c>
      <c r="P764" s="30" t="s">
        <v>310</v>
      </c>
      <c r="Q764" s="30">
        <v>423</v>
      </c>
      <c r="R764" s="30" t="s">
        <v>381</v>
      </c>
      <c r="S764" s="30">
        <v>121</v>
      </c>
      <c r="T764" s="30" t="s">
        <v>312</v>
      </c>
      <c r="U764" s="30">
        <v>1</v>
      </c>
      <c r="V764" s="30" t="s">
        <v>313</v>
      </c>
      <c r="W764" s="31">
        <v>0</v>
      </c>
      <c r="X764" s="31">
        <v>290759.07</v>
      </c>
      <c r="Y764" s="31">
        <v>142642.94</v>
      </c>
      <c r="Z764" s="31">
        <v>221447.56</v>
      </c>
      <c r="AA764" s="31">
        <v>258047.27</v>
      </c>
      <c r="AB764" s="31">
        <v>351749.94</v>
      </c>
      <c r="AC764" s="31">
        <v>344140.06</v>
      </c>
      <c r="AD764" s="31">
        <v>389886.22</v>
      </c>
      <c r="AE764" s="31">
        <v>265804.24</v>
      </c>
      <c r="AF764" s="31">
        <v>468404.66</v>
      </c>
      <c r="AG764" s="31">
        <v>274927.95</v>
      </c>
      <c r="AH764" s="31">
        <v>334113.34999999998</v>
      </c>
      <c r="AI764" s="32">
        <f t="shared" si="22"/>
        <v>3341923.2600000002</v>
      </c>
      <c r="AK764" s="31">
        <f t="shared" si="23"/>
        <v>3341923.2600000002</v>
      </c>
    </row>
    <row r="765" spans="1:37" s="30" customFormat="1">
      <c r="A765" s="30">
        <v>201</v>
      </c>
      <c r="B765" s="30" t="s">
        <v>379</v>
      </c>
      <c r="C765" s="30">
        <v>143</v>
      </c>
      <c r="D765" s="30" t="s">
        <v>271</v>
      </c>
      <c r="E765" s="30">
        <v>264</v>
      </c>
      <c r="F765" s="30">
        <v>512610002</v>
      </c>
      <c r="G765" s="30" t="s">
        <v>156</v>
      </c>
      <c r="H765" s="30">
        <v>602</v>
      </c>
      <c r="I765" s="38">
        <v>2</v>
      </c>
      <c r="J765" s="30" t="s">
        <v>380</v>
      </c>
      <c r="K765" s="30">
        <v>2610</v>
      </c>
      <c r="L765" s="30" t="s">
        <v>326</v>
      </c>
      <c r="M765" s="30">
        <v>2000</v>
      </c>
      <c r="N765" s="30" t="s">
        <v>113</v>
      </c>
      <c r="O765" s="30">
        <v>7</v>
      </c>
      <c r="P765" s="30" t="s">
        <v>310</v>
      </c>
      <c r="Q765" s="30">
        <v>423</v>
      </c>
      <c r="R765" s="30" t="s">
        <v>381</v>
      </c>
      <c r="S765" s="30">
        <v>121</v>
      </c>
      <c r="T765" s="30" t="s">
        <v>312</v>
      </c>
      <c r="U765" s="30">
        <v>1</v>
      </c>
      <c r="V765" s="30" t="s">
        <v>313</v>
      </c>
      <c r="W765" s="31">
        <v>0</v>
      </c>
      <c r="X765" s="31">
        <v>7277.86</v>
      </c>
      <c r="Y765" s="31">
        <v>0</v>
      </c>
      <c r="Z765" s="31">
        <v>15448.11</v>
      </c>
      <c r="AA765" s="31">
        <v>6953.84</v>
      </c>
      <c r="AB765" s="31">
        <v>22000.76</v>
      </c>
      <c r="AC765" s="31">
        <v>18308.84</v>
      </c>
      <c r="AD765" s="31">
        <v>38098.879999999997</v>
      </c>
      <c r="AE765" s="31">
        <v>21481.37</v>
      </c>
      <c r="AF765" s="31">
        <v>10867.85</v>
      </c>
      <c r="AG765" s="31">
        <v>2977.3</v>
      </c>
      <c r="AH765" s="31">
        <v>22932.23</v>
      </c>
      <c r="AI765" s="32">
        <f t="shared" si="22"/>
        <v>166347.04</v>
      </c>
      <c r="AK765" s="31">
        <f t="shared" si="23"/>
        <v>166347.04</v>
      </c>
    </row>
    <row r="766" spans="1:37" s="30" customFormat="1">
      <c r="A766" s="30">
        <v>201</v>
      </c>
      <c r="B766" s="30" t="s">
        <v>379</v>
      </c>
      <c r="C766" s="30">
        <v>143</v>
      </c>
      <c r="D766" s="30" t="s">
        <v>271</v>
      </c>
      <c r="E766" s="30">
        <v>267</v>
      </c>
      <c r="F766" s="30">
        <v>512610003</v>
      </c>
      <c r="G766" s="30" t="s">
        <v>182</v>
      </c>
      <c r="H766" s="30">
        <v>602</v>
      </c>
      <c r="I766" s="38">
        <v>2</v>
      </c>
      <c r="J766" s="30" t="s">
        <v>380</v>
      </c>
      <c r="K766" s="30">
        <v>2610</v>
      </c>
      <c r="L766" s="30" t="s">
        <v>326</v>
      </c>
      <c r="M766" s="30">
        <v>2000</v>
      </c>
      <c r="N766" s="30" t="s">
        <v>113</v>
      </c>
      <c r="O766" s="30">
        <v>7</v>
      </c>
      <c r="P766" s="30" t="s">
        <v>310</v>
      </c>
      <c r="Q766" s="30">
        <v>423</v>
      </c>
      <c r="R766" s="30" t="s">
        <v>381</v>
      </c>
      <c r="S766" s="30">
        <v>121</v>
      </c>
      <c r="T766" s="30" t="s">
        <v>312</v>
      </c>
      <c r="U766" s="30">
        <v>1</v>
      </c>
      <c r="V766" s="30" t="s">
        <v>313</v>
      </c>
      <c r="W766" s="31">
        <v>0</v>
      </c>
      <c r="X766" s="31">
        <v>13173.33</v>
      </c>
      <c r="Y766" s="31">
        <v>5367.15</v>
      </c>
      <c r="Z766" s="31">
        <v>0</v>
      </c>
      <c r="AA766" s="31">
        <v>6920</v>
      </c>
      <c r="AB766" s="31">
        <v>11141.61</v>
      </c>
      <c r="AC766" s="31">
        <v>3058.91</v>
      </c>
      <c r="AD766" s="31">
        <v>0</v>
      </c>
      <c r="AE766" s="31">
        <v>611.29999999999995</v>
      </c>
      <c r="AF766" s="31">
        <v>0</v>
      </c>
      <c r="AG766" s="31">
        <v>0</v>
      </c>
      <c r="AH766" s="31">
        <v>0</v>
      </c>
      <c r="AI766" s="32">
        <f t="shared" si="22"/>
        <v>40272.300000000003</v>
      </c>
      <c r="AK766" s="31">
        <f t="shared" si="23"/>
        <v>40272.300000000003</v>
      </c>
    </row>
    <row r="767" spans="1:37" s="30" customFormat="1">
      <c r="A767" s="30">
        <v>201</v>
      </c>
      <c r="B767" s="30" t="s">
        <v>379</v>
      </c>
      <c r="C767" s="30">
        <v>143</v>
      </c>
      <c r="D767" s="30" t="s">
        <v>271</v>
      </c>
      <c r="E767" s="30">
        <v>270</v>
      </c>
      <c r="F767" s="30">
        <v>512610004</v>
      </c>
      <c r="G767" s="30" t="s">
        <v>183</v>
      </c>
      <c r="H767" s="30">
        <v>602</v>
      </c>
      <c r="I767" s="38">
        <v>2</v>
      </c>
      <c r="J767" s="30" t="s">
        <v>380</v>
      </c>
      <c r="K767" s="30">
        <v>2610</v>
      </c>
      <c r="L767" s="30" t="s">
        <v>326</v>
      </c>
      <c r="M767" s="30">
        <v>2000</v>
      </c>
      <c r="N767" s="30" t="s">
        <v>113</v>
      </c>
      <c r="O767" s="30">
        <v>7</v>
      </c>
      <c r="P767" s="30" t="s">
        <v>310</v>
      </c>
      <c r="Q767" s="30">
        <v>423</v>
      </c>
      <c r="R767" s="30" t="s">
        <v>381</v>
      </c>
      <c r="S767" s="30">
        <v>121</v>
      </c>
      <c r="T767" s="30" t="s">
        <v>312</v>
      </c>
      <c r="U767" s="30">
        <v>1</v>
      </c>
      <c r="V767" s="30" t="s">
        <v>313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23893.8</v>
      </c>
      <c r="AI767" s="32">
        <f t="shared" si="22"/>
        <v>23893.8</v>
      </c>
      <c r="AK767" s="31">
        <f t="shared" si="23"/>
        <v>23893.8</v>
      </c>
    </row>
    <row r="768" spans="1:37" s="30" customFormat="1">
      <c r="A768" s="30">
        <v>201</v>
      </c>
      <c r="B768" s="30" t="s">
        <v>379</v>
      </c>
      <c r="C768" s="30">
        <v>143</v>
      </c>
      <c r="D768" s="30" t="s">
        <v>271</v>
      </c>
      <c r="E768" s="30">
        <v>277</v>
      </c>
      <c r="F768" s="30">
        <v>512710002</v>
      </c>
      <c r="G768" s="30" t="s">
        <v>184</v>
      </c>
      <c r="H768" s="30">
        <v>602</v>
      </c>
      <c r="I768" s="38">
        <v>2</v>
      </c>
      <c r="J768" s="30" t="s">
        <v>380</v>
      </c>
      <c r="K768" s="30">
        <v>2710</v>
      </c>
      <c r="L768" s="30" t="s">
        <v>383</v>
      </c>
      <c r="M768" s="30">
        <v>2000</v>
      </c>
      <c r="N768" s="30" t="s">
        <v>113</v>
      </c>
      <c r="O768" s="30">
        <v>7</v>
      </c>
      <c r="P768" s="30" t="s">
        <v>310</v>
      </c>
      <c r="Q768" s="30">
        <v>423</v>
      </c>
      <c r="R768" s="30" t="s">
        <v>381</v>
      </c>
      <c r="S768" s="30">
        <v>121</v>
      </c>
      <c r="T768" s="30" t="s">
        <v>312</v>
      </c>
      <c r="U768" s="30">
        <v>1</v>
      </c>
      <c r="V768" s="30" t="s">
        <v>313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12064</v>
      </c>
      <c r="AG768" s="31">
        <v>0</v>
      </c>
      <c r="AH768" s="31">
        <v>0</v>
      </c>
      <c r="AI768" s="32">
        <f t="shared" si="22"/>
        <v>12064</v>
      </c>
      <c r="AK768" s="31">
        <f t="shared" si="23"/>
        <v>12064</v>
      </c>
    </row>
    <row r="769" spans="1:37" s="30" customFormat="1">
      <c r="A769" s="30">
        <v>201</v>
      </c>
      <c r="B769" s="30" t="s">
        <v>379</v>
      </c>
      <c r="C769" s="30">
        <v>143</v>
      </c>
      <c r="D769" s="30" t="s">
        <v>271</v>
      </c>
      <c r="E769" s="30">
        <v>279</v>
      </c>
      <c r="F769" s="30">
        <v>512720001</v>
      </c>
      <c r="G769" s="30" t="s">
        <v>257</v>
      </c>
      <c r="H769" s="30">
        <v>602</v>
      </c>
      <c r="I769" s="38">
        <v>2</v>
      </c>
      <c r="J769" s="30" t="s">
        <v>380</v>
      </c>
      <c r="K769" s="30">
        <v>2720</v>
      </c>
      <c r="L769" s="30" t="s">
        <v>327</v>
      </c>
      <c r="M769" s="30">
        <v>2000</v>
      </c>
      <c r="N769" s="30" t="s">
        <v>113</v>
      </c>
      <c r="O769" s="30">
        <v>7</v>
      </c>
      <c r="P769" s="30" t="s">
        <v>310</v>
      </c>
      <c r="Q769" s="30">
        <v>423</v>
      </c>
      <c r="R769" s="30" t="s">
        <v>381</v>
      </c>
      <c r="S769" s="30">
        <v>121</v>
      </c>
      <c r="T769" s="30" t="s">
        <v>312</v>
      </c>
      <c r="U769" s="30">
        <v>1</v>
      </c>
      <c r="V769" s="30" t="s">
        <v>313</v>
      </c>
      <c r="W769" s="31">
        <v>0</v>
      </c>
      <c r="X769" s="31">
        <v>0</v>
      </c>
      <c r="Y769" s="31">
        <v>15346.8</v>
      </c>
      <c r="Z769" s="31">
        <v>132240</v>
      </c>
      <c r="AA769" s="31">
        <v>0</v>
      </c>
      <c r="AB769" s="31">
        <v>0</v>
      </c>
      <c r="AC769" s="31">
        <v>15060</v>
      </c>
      <c r="AD769" s="31">
        <v>16617</v>
      </c>
      <c r="AE769" s="31">
        <v>0</v>
      </c>
      <c r="AF769" s="31">
        <v>0</v>
      </c>
      <c r="AG769" s="31">
        <v>0</v>
      </c>
      <c r="AH769" s="31">
        <v>7460.1</v>
      </c>
      <c r="AI769" s="32">
        <f t="shared" si="22"/>
        <v>186723.9</v>
      </c>
      <c r="AK769" s="31">
        <f t="shared" si="23"/>
        <v>186723.9</v>
      </c>
    </row>
    <row r="770" spans="1:37" s="30" customFormat="1">
      <c r="A770" s="30">
        <v>201</v>
      </c>
      <c r="B770" s="30" t="s">
        <v>379</v>
      </c>
      <c r="C770" s="30">
        <v>143</v>
      </c>
      <c r="D770" s="30" t="s">
        <v>271</v>
      </c>
      <c r="E770" s="30">
        <v>282</v>
      </c>
      <c r="F770" s="30">
        <v>512750001</v>
      </c>
      <c r="G770" s="30" t="s">
        <v>273</v>
      </c>
      <c r="H770" s="30">
        <v>602</v>
      </c>
      <c r="I770" s="38">
        <v>2</v>
      </c>
      <c r="J770" s="30" t="s">
        <v>380</v>
      </c>
      <c r="K770" s="30">
        <v>2750</v>
      </c>
      <c r="L770" s="30" t="s">
        <v>384</v>
      </c>
      <c r="M770" s="30">
        <v>2000</v>
      </c>
      <c r="N770" s="30" t="s">
        <v>113</v>
      </c>
      <c r="O770" s="30">
        <v>7</v>
      </c>
      <c r="P770" s="30" t="s">
        <v>310</v>
      </c>
      <c r="Q770" s="30">
        <v>423</v>
      </c>
      <c r="R770" s="30" t="s">
        <v>381</v>
      </c>
      <c r="S770" s="30">
        <v>121</v>
      </c>
      <c r="T770" s="30" t="s">
        <v>312</v>
      </c>
      <c r="U770" s="30">
        <v>1</v>
      </c>
      <c r="V770" s="30" t="s">
        <v>313</v>
      </c>
      <c r="W770" s="31">
        <v>0</v>
      </c>
      <c r="X770" s="31">
        <v>0</v>
      </c>
      <c r="Y770" s="31">
        <v>0</v>
      </c>
      <c r="Z770" s="31">
        <v>9744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2">
        <f t="shared" ref="AI770:AI823" si="24">SUM(W770:AH770)</f>
        <v>9744</v>
      </c>
      <c r="AK770" s="31">
        <f t="shared" si="23"/>
        <v>9744</v>
      </c>
    </row>
    <row r="771" spans="1:37" s="30" customFormat="1">
      <c r="A771" s="30">
        <v>201</v>
      </c>
      <c r="B771" s="30" t="s">
        <v>379</v>
      </c>
      <c r="C771" s="30">
        <v>143</v>
      </c>
      <c r="D771" s="30" t="s">
        <v>271</v>
      </c>
      <c r="E771" s="30">
        <v>285</v>
      </c>
      <c r="F771" s="30">
        <v>512830001</v>
      </c>
      <c r="G771" s="30" t="s">
        <v>274</v>
      </c>
      <c r="H771" s="30">
        <v>602</v>
      </c>
      <c r="I771" s="38">
        <v>2</v>
      </c>
      <c r="J771" s="30" t="s">
        <v>380</v>
      </c>
      <c r="K771" s="30">
        <v>2830</v>
      </c>
      <c r="L771" s="30" t="s">
        <v>385</v>
      </c>
      <c r="M771" s="30">
        <v>2000</v>
      </c>
      <c r="N771" s="30" t="s">
        <v>113</v>
      </c>
      <c r="O771" s="30">
        <v>7</v>
      </c>
      <c r="P771" s="30" t="s">
        <v>310</v>
      </c>
      <c r="Q771" s="30">
        <v>423</v>
      </c>
      <c r="R771" s="30" t="s">
        <v>381</v>
      </c>
      <c r="S771" s="30">
        <v>121</v>
      </c>
      <c r="T771" s="30" t="s">
        <v>312</v>
      </c>
      <c r="U771" s="30">
        <v>1</v>
      </c>
      <c r="V771" s="30" t="s">
        <v>313</v>
      </c>
      <c r="W771" s="31">
        <v>0</v>
      </c>
      <c r="X771" s="31">
        <v>0</v>
      </c>
      <c r="Y771" s="31">
        <v>0</v>
      </c>
      <c r="Z771" s="31">
        <v>0</v>
      </c>
      <c r="AA771" s="31">
        <v>139200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3259.6</v>
      </c>
      <c r="AI771" s="32">
        <f t="shared" si="24"/>
        <v>142459.6</v>
      </c>
      <c r="AK771" s="31">
        <f t="shared" ref="AK771:AK823" si="25">IF(I771=2,AI771,0)</f>
        <v>142459.6</v>
      </c>
    </row>
    <row r="772" spans="1:37" s="30" customFormat="1">
      <c r="A772" s="30">
        <v>201</v>
      </c>
      <c r="B772" s="30" t="s">
        <v>379</v>
      </c>
      <c r="C772" s="30">
        <v>143</v>
      </c>
      <c r="D772" s="30" t="s">
        <v>271</v>
      </c>
      <c r="E772" s="30">
        <v>287</v>
      </c>
      <c r="F772" s="30">
        <v>512910001</v>
      </c>
      <c r="G772" s="30" t="s">
        <v>185</v>
      </c>
      <c r="H772" s="30">
        <v>602</v>
      </c>
      <c r="I772" s="38">
        <v>2</v>
      </c>
      <c r="J772" s="30" t="s">
        <v>380</v>
      </c>
      <c r="K772" s="30">
        <v>2910</v>
      </c>
      <c r="L772" s="30" t="s">
        <v>358</v>
      </c>
      <c r="M772" s="30">
        <v>2000</v>
      </c>
      <c r="N772" s="30" t="s">
        <v>113</v>
      </c>
      <c r="O772" s="30">
        <v>7</v>
      </c>
      <c r="P772" s="30" t="s">
        <v>310</v>
      </c>
      <c r="Q772" s="30">
        <v>423</v>
      </c>
      <c r="R772" s="30" t="s">
        <v>381</v>
      </c>
      <c r="S772" s="30">
        <v>121</v>
      </c>
      <c r="T772" s="30" t="s">
        <v>312</v>
      </c>
      <c r="U772" s="30">
        <v>1</v>
      </c>
      <c r="V772" s="30" t="s">
        <v>313</v>
      </c>
      <c r="W772" s="31">
        <v>0</v>
      </c>
      <c r="X772" s="31">
        <v>0</v>
      </c>
      <c r="Y772" s="31">
        <v>4968</v>
      </c>
      <c r="Z772" s="31">
        <v>815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0</v>
      </c>
      <c r="AI772" s="32">
        <f t="shared" si="24"/>
        <v>5783</v>
      </c>
      <c r="AK772" s="31">
        <f t="shared" si="25"/>
        <v>5783</v>
      </c>
    </row>
    <row r="773" spans="1:37" s="30" customFormat="1">
      <c r="A773" s="30">
        <v>201</v>
      </c>
      <c r="B773" s="30" t="s">
        <v>379</v>
      </c>
      <c r="C773" s="30">
        <v>143</v>
      </c>
      <c r="D773" s="30" t="s">
        <v>271</v>
      </c>
      <c r="E773" s="30">
        <v>291</v>
      </c>
      <c r="F773" s="30">
        <v>512930001</v>
      </c>
      <c r="G773" s="30" t="s">
        <v>157</v>
      </c>
      <c r="H773" s="30">
        <v>602</v>
      </c>
      <c r="I773" s="38">
        <v>2</v>
      </c>
      <c r="J773" s="30" t="s">
        <v>380</v>
      </c>
      <c r="K773" s="30">
        <v>2930</v>
      </c>
      <c r="L773" s="30" t="s">
        <v>359</v>
      </c>
      <c r="M773" s="30">
        <v>2000</v>
      </c>
      <c r="N773" s="30" t="s">
        <v>113</v>
      </c>
      <c r="O773" s="30">
        <v>7</v>
      </c>
      <c r="P773" s="30" t="s">
        <v>310</v>
      </c>
      <c r="Q773" s="30">
        <v>423</v>
      </c>
      <c r="R773" s="30" t="s">
        <v>381</v>
      </c>
      <c r="S773" s="30">
        <v>121</v>
      </c>
      <c r="T773" s="30" t="s">
        <v>312</v>
      </c>
      <c r="U773" s="30">
        <v>1</v>
      </c>
      <c r="V773" s="30" t="s">
        <v>313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15446.87</v>
      </c>
      <c r="AD773" s="31">
        <v>7874.85</v>
      </c>
      <c r="AE773" s="31">
        <v>4331.88</v>
      </c>
      <c r="AF773" s="31">
        <v>0</v>
      </c>
      <c r="AG773" s="31">
        <v>0</v>
      </c>
      <c r="AH773" s="31">
        <v>0</v>
      </c>
      <c r="AI773" s="32">
        <f t="shared" si="24"/>
        <v>27653.600000000002</v>
      </c>
      <c r="AK773" s="31">
        <f t="shared" si="25"/>
        <v>27653.600000000002</v>
      </c>
    </row>
    <row r="774" spans="1:37" s="30" customFormat="1">
      <c r="A774" s="30">
        <v>201</v>
      </c>
      <c r="B774" s="30" t="s">
        <v>379</v>
      </c>
      <c r="C774" s="30">
        <v>143</v>
      </c>
      <c r="D774" s="30" t="s">
        <v>271</v>
      </c>
      <c r="E774" s="30">
        <v>293</v>
      </c>
      <c r="F774" s="30">
        <v>512940001</v>
      </c>
      <c r="G774" s="30" t="s">
        <v>129</v>
      </c>
      <c r="H774" s="30">
        <v>602</v>
      </c>
      <c r="I774" s="38">
        <v>2</v>
      </c>
      <c r="J774" s="30" t="s">
        <v>380</v>
      </c>
      <c r="K774" s="30">
        <v>2940</v>
      </c>
      <c r="L774" s="30" t="s">
        <v>328</v>
      </c>
      <c r="M774" s="30">
        <v>2000</v>
      </c>
      <c r="N774" s="30" t="s">
        <v>113</v>
      </c>
      <c r="O774" s="30">
        <v>7</v>
      </c>
      <c r="P774" s="30" t="s">
        <v>310</v>
      </c>
      <c r="Q774" s="30">
        <v>423</v>
      </c>
      <c r="R774" s="30" t="s">
        <v>381</v>
      </c>
      <c r="S774" s="30">
        <v>121</v>
      </c>
      <c r="T774" s="30" t="s">
        <v>312</v>
      </c>
      <c r="U774" s="30">
        <v>1</v>
      </c>
      <c r="V774" s="30" t="s">
        <v>313</v>
      </c>
      <c r="W774" s="31">
        <v>0</v>
      </c>
      <c r="X774" s="31">
        <v>9888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3578.4</v>
      </c>
      <c r="AI774" s="32">
        <f t="shared" si="24"/>
        <v>13466.4</v>
      </c>
      <c r="AK774" s="31">
        <f t="shared" si="25"/>
        <v>13466.4</v>
      </c>
    </row>
    <row r="775" spans="1:37" s="30" customFormat="1">
      <c r="A775" s="30">
        <v>201</v>
      </c>
      <c r="B775" s="30" t="s">
        <v>379</v>
      </c>
      <c r="C775" s="30">
        <v>143</v>
      </c>
      <c r="D775" s="30" t="s">
        <v>271</v>
      </c>
      <c r="E775" s="30">
        <v>299</v>
      </c>
      <c r="F775" s="30">
        <v>512960001</v>
      </c>
      <c r="G775" s="30" t="s">
        <v>153</v>
      </c>
      <c r="H775" s="30">
        <v>602</v>
      </c>
      <c r="I775" s="38">
        <v>2</v>
      </c>
      <c r="J775" s="30" t="s">
        <v>380</v>
      </c>
      <c r="K775" s="30">
        <v>2960</v>
      </c>
      <c r="L775" s="30" t="s">
        <v>329</v>
      </c>
      <c r="M775" s="30">
        <v>2000</v>
      </c>
      <c r="N775" s="30" t="s">
        <v>113</v>
      </c>
      <c r="O775" s="30">
        <v>7</v>
      </c>
      <c r="P775" s="30" t="s">
        <v>310</v>
      </c>
      <c r="Q775" s="30">
        <v>423</v>
      </c>
      <c r="R775" s="30" t="s">
        <v>381</v>
      </c>
      <c r="S775" s="30">
        <v>121</v>
      </c>
      <c r="T775" s="30" t="s">
        <v>312</v>
      </c>
      <c r="U775" s="30">
        <v>1</v>
      </c>
      <c r="V775" s="30" t="s">
        <v>313</v>
      </c>
      <c r="W775" s="31">
        <v>0</v>
      </c>
      <c r="X775" s="31">
        <v>0</v>
      </c>
      <c r="Y775" s="31">
        <v>2739.69</v>
      </c>
      <c r="Z775" s="31">
        <v>13920</v>
      </c>
      <c r="AA775" s="31">
        <v>0</v>
      </c>
      <c r="AB775" s="31">
        <v>0</v>
      </c>
      <c r="AC775" s="31">
        <v>0</v>
      </c>
      <c r="AD775" s="31">
        <v>0</v>
      </c>
      <c r="AE775" s="31">
        <v>2772.4</v>
      </c>
      <c r="AF775" s="31">
        <v>4255</v>
      </c>
      <c r="AG775" s="31">
        <v>0</v>
      </c>
      <c r="AH775" s="31">
        <v>5800</v>
      </c>
      <c r="AI775" s="32">
        <f t="shared" si="24"/>
        <v>29487.09</v>
      </c>
      <c r="AK775" s="31">
        <f t="shared" si="25"/>
        <v>29487.09</v>
      </c>
    </row>
    <row r="776" spans="1:37" s="30" customFormat="1">
      <c r="A776" s="30">
        <v>201</v>
      </c>
      <c r="B776" s="30" t="s">
        <v>379</v>
      </c>
      <c r="C776" s="30">
        <v>143</v>
      </c>
      <c r="D776" s="30" t="s">
        <v>271</v>
      </c>
      <c r="E776" s="30">
        <v>303</v>
      </c>
      <c r="F776" s="30">
        <v>512960003</v>
      </c>
      <c r="G776" s="30" t="s">
        <v>197</v>
      </c>
      <c r="H776" s="30">
        <v>602</v>
      </c>
      <c r="I776" s="38">
        <v>2</v>
      </c>
      <c r="J776" s="30" t="s">
        <v>380</v>
      </c>
      <c r="K776" s="30">
        <v>2960</v>
      </c>
      <c r="L776" s="30" t="s">
        <v>329</v>
      </c>
      <c r="M776" s="30">
        <v>2000</v>
      </c>
      <c r="N776" s="30" t="s">
        <v>113</v>
      </c>
      <c r="O776" s="30">
        <v>7</v>
      </c>
      <c r="P776" s="30" t="s">
        <v>310</v>
      </c>
      <c r="Q776" s="30">
        <v>423</v>
      </c>
      <c r="R776" s="30" t="s">
        <v>381</v>
      </c>
      <c r="S776" s="30">
        <v>121</v>
      </c>
      <c r="T776" s="30" t="s">
        <v>312</v>
      </c>
      <c r="U776" s="30">
        <v>1</v>
      </c>
      <c r="V776" s="30" t="s">
        <v>313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4610</v>
      </c>
      <c r="AH776" s="31">
        <v>0</v>
      </c>
      <c r="AI776" s="32">
        <f t="shared" si="24"/>
        <v>4610</v>
      </c>
      <c r="AK776" s="31">
        <f t="shared" si="25"/>
        <v>4610</v>
      </c>
    </row>
    <row r="777" spans="1:37" s="30" customFormat="1">
      <c r="A777" s="30">
        <v>201</v>
      </c>
      <c r="B777" s="30" t="s">
        <v>379</v>
      </c>
      <c r="C777" s="30">
        <v>143</v>
      </c>
      <c r="D777" s="30" t="s">
        <v>271</v>
      </c>
      <c r="E777" s="30">
        <v>305</v>
      </c>
      <c r="F777" s="30">
        <v>512980001</v>
      </c>
      <c r="G777" s="30" t="s">
        <v>186</v>
      </c>
      <c r="H777" s="30">
        <v>602</v>
      </c>
      <c r="I777" s="38">
        <v>2</v>
      </c>
      <c r="J777" s="30" t="s">
        <v>380</v>
      </c>
      <c r="K777" s="30">
        <v>2980</v>
      </c>
      <c r="L777" s="30" t="s">
        <v>386</v>
      </c>
      <c r="M777" s="30">
        <v>2000</v>
      </c>
      <c r="N777" s="30" t="s">
        <v>113</v>
      </c>
      <c r="O777" s="30">
        <v>7</v>
      </c>
      <c r="P777" s="30" t="s">
        <v>310</v>
      </c>
      <c r="Q777" s="30">
        <v>423</v>
      </c>
      <c r="R777" s="30" t="s">
        <v>381</v>
      </c>
      <c r="S777" s="30">
        <v>121</v>
      </c>
      <c r="T777" s="30" t="s">
        <v>312</v>
      </c>
      <c r="U777" s="30">
        <v>1</v>
      </c>
      <c r="V777" s="30" t="s">
        <v>313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4333.95</v>
      </c>
      <c r="AF777" s="31">
        <v>0</v>
      </c>
      <c r="AG777" s="31">
        <v>0</v>
      </c>
      <c r="AH777" s="31">
        <v>0</v>
      </c>
      <c r="AI777" s="32">
        <f t="shared" si="24"/>
        <v>4333.95</v>
      </c>
      <c r="AK777" s="31">
        <f t="shared" si="25"/>
        <v>4333.95</v>
      </c>
    </row>
    <row r="778" spans="1:37" s="30" customFormat="1">
      <c r="A778" s="30">
        <v>201</v>
      </c>
      <c r="B778" s="30" t="s">
        <v>379</v>
      </c>
      <c r="C778" s="30">
        <v>143</v>
      </c>
      <c r="D778" s="30" t="s">
        <v>271</v>
      </c>
      <c r="E778" s="30">
        <v>307</v>
      </c>
      <c r="F778" s="30">
        <v>512990001</v>
      </c>
      <c r="G778" s="30" t="s">
        <v>117</v>
      </c>
      <c r="H778" s="30">
        <v>602</v>
      </c>
      <c r="I778" s="38">
        <v>2</v>
      </c>
      <c r="J778" s="30" t="s">
        <v>380</v>
      </c>
      <c r="K778" s="30">
        <v>2990</v>
      </c>
      <c r="L778" s="30" t="s">
        <v>330</v>
      </c>
      <c r="M778" s="30">
        <v>2000</v>
      </c>
      <c r="N778" s="30" t="s">
        <v>113</v>
      </c>
      <c r="O778" s="30">
        <v>7</v>
      </c>
      <c r="P778" s="30" t="s">
        <v>310</v>
      </c>
      <c r="Q778" s="30">
        <v>423</v>
      </c>
      <c r="R778" s="30" t="s">
        <v>381</v>
      </c>
      <c r="S778" s="30">
        <v>121</v>
      </c>
      <c r="T778" s="30" t="s">
        <v>312</v>
      </c>
      <c r="U778" s="30">
        <v>1</v>
      </c>
      <c r="V778" s="30" t="s">
        <v>313</v>
      </c>
      <c r="W778" s="31">
        <v>0</v>
      </c>
      <c r="X778" s="31">
        <v>5933.4</v>
      </c>
      <c r="Y778" s="31">
        <v>0</v>
      </c>
      <c r="Z778" s="31">
        <v>156.53</v>
      </c>
      <c r="AA778" s="31">
        <v>0</v>
      </c>
      <c r="AB778" s="31">
        <v>11742.37</v>
      </c>
      <c r="AC778" s="31">
        <v>1245.79</v>
      </c>
      <c r="AD778" s="31">
        <v>1386.59</v>
      </c>
      <c r="AE778" s="31">
        <v>0</v>
      </c>
      <c r="AF778" s="31">
        <v>1749.44</v>
      </c>
      <c r="AG778" s="31">
        <v>2572.12</v>
      </c>
      <c r="AH778" s="31">
        <v>22020.83</v>
      </c>
      <c r="AI778" s="32">
        <f t="shared" si="24"/>
        <v>46807.07</v>
      </c>
      <c r="AK778" s="31">
        <f t="shared" si="25"/>
        <v>46807.07</v>
      </c>
    </row>
    <row r="779" spans="1:37" s="30" customFormat="1">
      <c r="A779" s="30">
        <v>201</v>
      </c>
      <c r="B779" s="30" t="s">
        <v>379</v>
      </c>
      <c r="C779" s="30">
        <v>143</v>
      </c>
      <c r="D779" s="30" t="s">
        <v>271</v>
      </c>
      <c r="E779" s="30">
        <v>309</v>
      </c>
      <c r="F779" s="30">
        <v>512990002</v>
      </c>
      <c r="G779" s="30" t="s">
        <v>251</v>
      </c>
      <c r="H779" s="30">
        <v>602</v>
      </c>
      <c r="I779" s="38">
        <v>2</v>
      </c>
      <c r="J779" s="30" t="s">
        <v>380</v>
      </c>
      <c r="K779" s="30">
        <v>2990</v>
      </c>
      <c r="L779" s="30" t="s">
        <v>330</v>
      </c>
      <c r="M779" s="30">
        <v>2000</v>
      </c>
      <c r="N779" s="30" t="s">
        <v>113</v>
      </c>
      <c r="O779" s="30">
        <v>7</v>
      </c>
      <c r="P779" s="30" t="s">
        <v>310</v>
      </c>
      <c r="Q779" s="30">
        <v>423</v>
      </c>
      <c r="R779" s="30" t="s">
        <v>381</v>
      </c>
      <c r="S779" s="30">
        <v>121</v>
      </c>
      <c r="T779" s="30" t="s">
        <v>312</v>
      </c>
      <c r="U779" s="30">
        <v>1</v>
      </c>
      <c r="V779" s="30" t="s">
        <v>313</v>
      </c>
      <c r="W779" s="31">
        <v>0</v>
      </c>
      <c r="X779" s="31">
        <v>0</v>
      </c>
      <c r="Y779" s="31">
        <v>10991</v>
      </c>
      <c r="Z779" s="31">
        <v>44428</v>
      </c>
      <c r="AA779" s="31">
        <v>22873.87</v>
      </c>
      <c r="AB779" s="31">
        <v>10686.72</v>
      </c>
      <c r="AC779" s="31">
        <v>11391.85</v>
      </c>
      <c r="AD779" s="31">
        <v>7175.29</v>
      </c>
      <c r="AE779" s="31">
        <v>13514</v>
      </c>
      <c r="AF779" s="31">
        <v>0</v>
      </c>
      <c r="AG779" s="31">
        <v>8529.14</v>
      </c>
      <c r="AH779" s="31">
        <v>13395.07</v>
      </c>
      <c r="AI779" s="32">
        <f t="shared" si="24"/>
        <v>142984.94</v>
      </c>
      <c r="AK779" s="31">
        <f t="shared" si="25"/>
        <v>142984.94</v>
      </c>
    </row>
    <row r="780" spans="1:37" s="30" customFormat="1">
      <c r="A780" s="30">
        <v>201</v>
      </c>
      <c r="B780" s="30" t="s">
        <v>379</v>
      </c>
      <c r="C780" s="30">
        <v>143</v>
      </c>
      <c r="D780" s="30" t="s">
        <v>271</v>
      </c>
      <c r="E780" s="30">
        <v>312</v>
      </c>
      <c r="F780" s="30">
        <v>513110001</v>
      </c>
      <c r="G780" s="30" t="s">
        <v>130</v>
      </c>
      <c r="H780" s="30">
        <v>602</v>
      </c>
      <c r="I780" s="38">
        <v>2</v>
      </c>
      <c r="J780" s="30" t="s">
        <v>380</v>
      </c>
      <c r="K780" s="30">
        <v>3110</v>
      </c>
      <c r="L780" s="30" t="s">
        <v>331</v>
      </c>
      <c r="M780" s="30">
        <v>3000</v>
      </c>
      <c r="N780" s="30" t="s">
        <v>118</v>
      </c>
      <c r="O780" s="30">
        <v>7</v>
      </c>
      <c r="P780" s="30" t="s">
        <v>310</v>
      </c>
      <c r="Q780" s="30">
        <v>423</v>
      </c>
      <c r="R780" s="30" t="s">
        <v>381</v>
      </c>
      <c r="S780" s="30">
        <v>121</v>
      </c>
      <c r="T780" s="30" t="s">
        <v>312</v>
      </c>
      <c r="U780" s="30">
        <v>1</v>
      </c>
      <c r="V780" s="30" t="s">
        <v>313</v>
      </c>
      <c r="W780" s="31">
        <v>0</v>
      </c>
      <c r="X780" s="31">
        <v>0</v>
      </c>
      <c r="Y780" s="31">
        <v>0</v>
      </c>
      <c r="Z780" s="31">
        <v>0</v>
      </c>
      <c r="AA780" s="31">
        <v>44944</v>
      </c>
      <c r="AB780" s="31">
        <v>2105</v>
      </c>
      <c r="AC780" s="31">
        <v>87919</v>
      </c>
      <c r="AD780" s="31">
        <v>0</v>
      </c>
      <c r="AE780" s="31">
        <v>144644</v>
      </c>
      <c r="AF780" s="31">
        <v>6360</v>
      </c>
      <c r="AG780" s="31">
        <v>90064</v>
      </c>
      <c r="AH780" s="31">
        <v>3086</v>
      </c>
      <c r="AI780" s="32">
        <f t="shared" si="24"/>
        <v>379122</v>
      </c>
      <c r="AK780" s="31">
        <f t="shared" si="25"/>
        <v>379122</v>
      </c>
    </row>
    <row r="781" spans="1:37" s="30" customFormat="1">
      <c r="A781" s="30">
        <v>201</v>
      </c>
      <c r="B781" s="30" t="s">
        <v>379</v>
      </c>
      <c r="C781" s="30">
        <v>143</v>
      </c>
      <c r="D781" s="30" t="s">
        <v>271</v>
      </c>
      <c r="E781" s="30">
        <v>314</v>
      </c>
      <c r="F781" s="30">
        <v>513110002</v>
      </c>
      <c r="G781" s="30" t="s">
        <v>86</v>
      </c>
      <c r="H781" s="30">
        <v>602</v>
      </c>
      <c r="I781" s="38">
        <v>2</v>
      </c>
      <c r="J781" s="30" t="s">
        <v>380</v>
      </c>
      <c r="K781" s="30">
        <v>3110</v>
      </c>
      <c r="L781" s="30" t="s">
        <v>331</v>
      </c>
      <c r="M781" s="30">
        <v>3000</v>
      </c>
      <c r="N781" s="30" t="s">
        <v>118</v>
      </c>
      <c r="O781" s="30">
        <v>7</v>
      </c>
      <c r="P781" s="30" t="s">
        <v>310</v>
      </c>
      <c r="Q781" s="30">
        <v>423</v>
      </c>
      <c r="R781" s="30" t="s">
        <v>381</v>
      </c>
      <c r="S781" s="30">
        <v>121</v>
      </c>
      <c r="T781" s="30" t="s">
        <v>312</v>
      </c>
      <c r="U781" s="30">
        <v>1</v>
      </c>
      <c r="V781" s="30" t="s">
        <v>313</v>
      </c>
      <c r="W781" s="31">
        <v>0</v>
      </c>
      <c r="X781" s="31">
        <v>142914</v>
      </c>
      <c r="Y781" s="31">
        <v>273739</v>
      </c>
      <c r="Z781" s="31">
        <v>384520</v>
      </c>
      <c r="AA781" s="31">
        <v>434757</v>
      </c>
      <c r="AB781" s="31">
        <v>484870</v>
      </c>
      <c r="AC781" s="31">
        <v>583049</v>
      </c>
      <c r="AD781" s="31">
        <v>614468</v>
      </c>
      <c r="AE781" s="31">
        <v>669869</v>
      </c>
      <c r="AF781" s="31">
        <v>681788.25</v>
      </c>
      <c r="AG781" s="31">
        <v>767678</v>
      </c>
      <c r="AH781" s="31">
        <v>143127</v>
      </c>
      <c r="AI781" s="32">
        <f t="shared" si="24"/>
        <v>5180779.25</v>
      </c>
      <c r="AK781" s="31">
        <f t="shared" si="25"/>
        <v>5180779.25</v>
      </c>
    </row>
    <row r="782" spans="1:37" s="30" customFormat="1">
      <c r="A782" s="30">
        <v>201</v>
      </c>
      <c r="B782" s="30" t="s">
        <v>379</v>
      </c>
      <c r="C782" s="30">
        <v>143</v>
      </c>
      <c r="D782" s="30" t="s">
        <v>271</v>
      </c>
      <c r="E782" s="30">
        <v>331</v>
      </c>
      <c r="F782" s="30">
        <v>513260002</v>
      </c>
      <c r="G782" s="30" t="s">
        <v>203</v>
      </c>
      <c r="H782" s="30">
        <v>602</v>
      </c>
      <c r="I782" s="38">
        <v>2</v>
      </c>
      <c r="J782" s="30" t="s">
        <v>380</v>
      </c>
      <c r="K782" s="30">
        <v>3260</v>
      </c>
      <c r="L782" s="30" t="s">
        <v>387</v>
      </c>
      <c r="M782" s="30">
        <v>3000</v>
      </c>
      <c r="N782" s="30" t="s">
        <v>118</v>
      </c>
      <c r="O782" s="30">
        <v>7</v>
      </c>
      <c r="P782" s="30" t="s">
        <v>310</v>
      </c>
      <c r="Q782" s="30">
        <v>423</v>
      </c>
      <c r="R782" s="30" t="s">
        <v>381</v>
      </c>
      <c r="S782" s="30">
        <v>121</v>
      </c>
      <c r="T782" s="30" t="s">
        <v>312</v>
      </c>
      <c r="U782" s="30">
        <v>1</v>
      </c>
      <c r="V782" s="30" t="s">
        <v>313</v>
      </c>
      <c r="W782" s="31">
        <v>0</v>
      </c>
      <c r="X782" s="31">
        <v>0</v>
      </c>
      <c r="Y782" s="31">
        <v>0</v>
      </c>
      <c r="Z782" s="31">
        <v>0</v>
      </c>
      <c r="AA782" s="31">
        <v>25056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0</v>
      </c>
      <c r="AI782" s="32">
        <f t="shared" si="24"/>
        <v>25056</v>
      </c>
      <c r="AK782" s="31">
        <f t="shared" si="25"/>
        <v>25056</v>
      </c>
    </row>
    <row r="783" spans="1:37" s="30" customFormat="1">
      <c r="A783" s="30">
        <v>201</v>
      </c>
      <c r="B783" s="30" t="s">
        <v>379</v>
      </c>
      <c r="C783" s="30">
        <v>143</v>
      </c>
      <c r="D783" s="30" t="s">
        <v>271</v>
      </c>
      <c r="E783" s="30">
        <v>333</v>
      </c>
      <c r="F783" s="30">
        <v>513270001</v>
      </c>
      <c r="G783" s="30" t="s">
        <v>199</v>
      </c>
      <c r="H783" s="30">
        <v>602</v>
      </c>
      <c r="I783" s="38">
        <v>2</v>
      </c>
      <c r="J783" s="30" t="s">
        <v>380</v>
      </c>
      <c r="K783" s="30">
        <v>3270</v>
      </c>
      <c r="L783" s="30" t="s">
        <v>388</v>
      </c>
      <c r="M783" s="30">
        <v>3000</v>
      </c>
      <c r="N783" s="30" t="s">
        <v>118</v>
      </c>
      <c r="O783" s="30">
        <v>7</v>
      </c>
      <c r="P783" s="30" t="s">
        <v>310</v>
      </c>
      <c r="Q783" s="30">
        <v>423</v>
      </c>
      <c r="R783" s="30" t="s">
        <v>381</v>
      </c>
      <c r="S783" s="30">
        <v>121</v>
      </c>
      <c r="T783" s="30" t="s">
        <v>312</v>
      </c>
      <c r="U783" s="30">
        <v>1</v>
      </c>
      <c r="V783" s="30" t="s">
        <v>313</v>
      </c>
      <c r="W783" s="31">
        <v>0</v>
      </c>
      <c r="X783" s="31">
        <v>4292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2">
        <f t="shared" si="24"/>
        <v>4292</v>
      </c>
      <c r="AK783" s="31">
        <f t="shared" si="25"/>
        <v>4292</v>
      </c>
    </row>
    <row r="784" spans="1:37" s="30" customFormat="1">
      <c r="A784" s="30">
        <v>201</v>
      </c>
      <c r="B784" s="30" t="s">
        <v>379</v>
      </c>
      <c r="C784" s="30">
        <v>143</v>
      </c>
      <c r="D784" s="30" t="s">
        <v>271</v>
      </c>
      <c r="E784" s="30">
        <v>342</v>
      </c>
      <c r="F784" s="30">
        <v>513340001</v>
      </c>
      <c r="G784" s="30" t="s">
        <v>82</v>
      </c>
      <c r="H784" s="30">
        <v>602</v>
      </c>
      <c r="I784" s="38">
        <v>2</v>
      </c>
      <c r="J784" s="30" t="s">
        <v>380</v>
      </c>
      <c r="K784" s="30">
        <v>3340</v>
      </c>
      <c r="L784" s="30" t="s">
        <v>332</v>
      </c>
      <c r="M784" s="30">
        <v>3000</v>
      </c>
      <c r="N784" s="30" t="s">
        <v>118</v>
      </c>
      <c r="O784" s="30">
        <v>7</v>
      </c>
      <c r="P784" s="30" t="s">
        <v>310</v>
      </c>
      <c r="Q784" s="30">
        <v>423</v>
      </c>
      <c r="R784" s="30" t="s">
        <v>381</v>
      </c>
      <c r="S784" s="30">
        <v>121</v>
      </c>
      <c r="T784" s="30" t="s">
        <v>312</v>
      </c>
      <c r="U784" s="30">
        <v>1</v>
      </c>
      <c r="V784" s="30" t="s">
        <v>313</v>
      </c>
      <c r="W784" s="31">
        <v>0</v>
      </c>
      <c r="X784" s="31">
        <v>199520</v>
      </c>
      <c r="Y784" s="31">
        <v>0</v>
      </c>
      <c r="Z784" s="31">
        <v>99760</v>
      </c>
      <c r="AA784" s="31">
        <v>99760</v>
      </c>
      <c r="AB784" s="31">
        <v>534760</v>
      </c>
      <c r="AC784" s="31">
        <v>99760</v>
      </c>
      <c r="AD784" s="31">
        <v>99760</v>
      </c>
      <c r="AE784" s="31">
        <v>323477.59999999998</v>
      </c>
      <c r="AF784" s="31">
        <v>337247.4</v>
      </c>
      <c r="AG784" s="31">
        <v>0</v>
      </c>
      <c r="AH784" s="31">
        <v>0</v>
      </c>
      <c r="AI784" s="32">
        <f t="shared" si="24"/>
        <v>1794045</v>
      </c>
      <c r="AK784" s="31">
        <f t="shared" si="25"/>
        <v>1794045</v>
      </c>
    </row>
    <row r="785" spans="1:37" s="30" customFormat="1">
      <c r="A785" s="30">
        <v>201</v>
      </c>
      <c r="B785" s="30" t="s">
        <v>379</v>
      </c>
      <c r="C785" s="30">
        <v>143</v>
      </c>
      <c r="D785" s="30" t="s">
        <v>271</v>
      </c>
      <c r="E785" s="30">
        <v>344</v>
      </c>
      <c r="F785" s="30">
        <v>513390001</v>
      </c>
      <c r="G785" s="30" t="s">
        <v>252</v>
      </c>
      <c r="H785" s="30">
        <v>602</v>
      </c>
      <c r="I785" s="38">
        <v>2</v>
      </c>
      <c r="J785" s="30" t="s">
        <v>380</v>
      </c>
      <c r="K785" s="30">
        <v>3390</v>
      </c>
      <c r="L785" s="30" t="s">
        <v>333</v>
      </c>
      <c r="M785" s="30">
        <v>3000</v>
      </c>
      <c r="N785" s="30" t="s">
        <v>118</v>
      </c>
      <c r="O785" s="30">
        <v>7</v>
      </c>
      <c r="P785" s="30" t="s">
        <v>310</v>
      </c>
      <c r="Q785" s="30">
        <v>423</v>
      </c>
      <c r="R785" s="30" t="s">
        <v>381</v>
      </c>
      <c r="S785" s="30">
        <v>121</v>
      </c>
      <c r="T785" s="30" t="s">
        <v>312</v>
      </c>
      <c r="U785" s="30">
        <v>1</v>
      </c>
      <c r="V785" s="30" t="s">
        <v>313</v>
      </c>
      <c r="W785" s="31">
        <v>0</v>
      </c>
      <c r="X785" s="31">
        <v>0</v>
      </c>
      <c r="Y785" s="31">
        <v>0</v>
      </c>
      <c r="Z785" s="31">
        <v>17904.599999999999</v>
      </c>
      <c r="AA785" s="31">
        <v>0</v>
      </c>
      <c r="AB785" s="31">
        <v>5968.2</v>
      </c>
      <c r="AC785" s="31">
        <v>4263</v>
      </c>
      <c r="AD785" s="31">
        <v>0</v>
      </c>
      <c r="AE785" s="31">
        <v>0</v>
      </c>
      <c r="AF785" s="31">
        <v>33181.800000000003</v>
      </c>
      <c r="AG785" s="31">
        <v>0</v>
      </c>
      <c r="AH785" s="31">
        <v>0</v>
      </c>
      <c r="AI785" s="32">
        <f t="shared" si="24"/>
        <v>61317.600000000006</v>
      </c>
      <c r="AK785" s="31">
        <f t="shared" si="25"/>
        <v>61317.600000000006</v>
      </c>
    </row>
    <row r="786" spans="1:37" s="30" customFormat="1">
      <c r="A786" s="30">
        <v>201</v>
      </c>
      <c r="B786" s="30" t="s">
        <v>379</v>
      </c>
      <c r="C786" s="30">
        <v>143</v>
      </c>
      <c r="D786" s="30" t="s">
        <v>271</v>
      </c>
      <c r="E786" s="30">
        <v>353</v>
      </c>
      <c r="F786" s="30">
        <v>513450001</v>
      </c>
      <c r="G786" s="30" t="s">
        <v>133</v>
      </c>
      <c r="H786" s="30">
        <v>602</v>
      </c>
      <c r="I786" s="38">
        <v>2</v>
      </c>
      <c r="J786" s="30" t="s">
        <v>380</v>
      </c>
      <c r="K786" s="30">
        <v>3450</v>
      </c>
      <c r="L786" s="30" t="s">
        <v>391</v>
      </c>
      <c r="M786" s="30">
        <v>3000</v>
      </c>
      <c r="N786" s="30" t="s">
        <v>118</v>
      </c>
      <c r="O786" s="30">
        <v>7</v>
      </c>
      <c r="P786" s="30" t="s">
        <v>310</v>
      </c>
      <c r="Q786" s="30">
        <v>423</v>
      </c>
      <c r="R786" s="30" t="s">
        <v>381</v>
      </c>
      <c r="S786" s="30">
        <v>121</v>
      </c>
      <c r="T786" s="30" t="s">
        <v>312</v>
      </c>
      <c r="U786" s="30">
        <v>1</v>
      </c>
      <c r="V786" s="30" t="s">
        <v>313</v>
      </c>
      <c r="W786" s="31">
        <v>0</v>
      </c>
      <c r="X786" s="31">
        <v>0</v>
      </c>
      <c r="Y786" s="31">
        <v>0</v>
      </c>
      <c r="Z786" s="31">
        <v>0</v>
      </c>
      <c r="AA786" s="31">
        <v>38566.379999999997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0</v>
      </c>
      <c r="AI786" s="32">
        <f t="shared" si="24"/>
        <v>38566.379999999997</v>
      </c>
      <c r="AK786" s="31">
        <f t="shared" si="25"/>
        <v>38566.379999999997</v>
      </c>
    </row>
    <row r="787" spans="1:37" s="30" customFormat="1">
      <c r="A787" s="30">
        <v>201</v>
      </c>
      <c r="B787" s="30" t="s">
        <v>379</v>
      </c>
      <c r="C787" s="30">
        <v>143</v>
      </c>
      <c r="D787" s="30" t="s">
        <v>271</v>
      </c>
      <c r="E787" s="30">
        <v>354</v>
      </c>
      <c r="F787" s="30">
        <v>513470001</v>
      </c>
      <c r="G787" s="30" t="s">
        <v>275</v>
      </c>
      <c r="H787" s="30">
        <v>602</v>
      </c>
      <c r="I787" s="38">
        <v>2</v>
      </c>
      <c r="J787" s="30" t="s">
        <v>380</v>
      </c>
      <c r="K787" s="30">
        <v>3470</v>
      </c>
      <c r="L787" s="30" t="s">
        <v>392</v>
      </c>
      <c r="M787" s="30">
        <v>3000</v>
      </c>
      <c r="N787" s="30" t="s">
        <v>118</v>
      </c>
      <c r="O787" s="30">
        <v>7</v>
      </c>
      <c r="P787" s="30" t="s">
        <v>310</v>
      </c>
      <c r="Q787" s="30">
        <v>423</v>
      </c>
      <c r="R787" s="30" t="s">
        <v>381</v>
      </c>
      <c r="S787" s="30">
        <v>121</v>
      </c>
      <c r="T787" s="30" t="s">
        <v>312</v>
      </c>
      <c r="U787" s="30">
        <v>1</v>
      </c>
      <c r="V787" s="30" t="s">
        <v>313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v>2320</v>
      </c>
      <c r="AD787" s="31">
        <v>0</v>
      </c>
      <c r="AE787" s="31">
        <v>0</v>
      </c>
      <c r="AF787" s="31">
        <v>0</v>
      </c>
      <c r="AG787" s="31">
        <v>0</v>
      </c>
      <c r="AH787" s="31">
        <v>0</v>
      </c>
      <c r="AI787" s="32">
        <f t="shared" si="24"/>
        <v>2320</v>
      </c>
      <c r="AK787" s="31">
        <f t="shared" si="25"/>
        <v>2320</v>
      </c>
    </row>
    <row r="788" spans="1:37" s="30" customFormat="1">
      <c r="A788" s="30">
        <v>201</v>
      </c>
      <c r="B788" s="30" t="s">
        <v>379</v>
      </c>
      <c r="C788" s="30">
        <v>143</v>
      </c>
      <c r="D788" s="30" t="s">
        <v>271</v>
      </c>
      <c r="E788" s="30">
        <v>359</v>
      </c>
      <c r="F788" s="30">
        <v>513510005</v>
      </c>
      <c r="G788" s="30" t="s">
        <v>276</v>
      </c>
      <c r="H788" s="30">
        <v>602</v>
      </c>
      <c r="I788" s="38">
        <v>2</v>
      </c>
      <c r="J788" s="30" t="s">
        <v>380</v>
      </c>
      <c r="K788" s="30">
        <v>3510</v>
      </c>
      <c r="L788" s="30" t="s">
        <v>334</v>
      </c>
      <c r="M788" s="30">
        <v>3000</v>
      </c>
      <c r="N788" s="30" t="s">
        <v>118</v>
      </c>
      <c r="O788" s="30">
        <v>7</v>
      </c>
      <c r="P788" s="30" t="s">
        <v>310</v>
      </c>
      <c r="Q788" s="30">
        <v>423</v>
      </c>
      <c r="R788" s="30" t="s">
        <v>381</v>
      </c>
      <c r="S788" s="30">
        <v>121</v>
      </c>
      <c r="T788" s="30" t="s">
        <v>312</v>
      </c>
      <c r="U788" s="30">
        <v>1</v>
      </c>
      <c r="V788" s="30" t="s">
        <v>313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410417.11</v>
      </c>
      <c r="AE788" s="31">
        <v>0</v>
      </c>
      <c r="AF788" s="31">
        <v>0</v>
      </c>
      <c r="AG788" s="31">
        <v>0</v>
      </c>
      <c r="AH788" s="31">
        <v>0</v>
      </c>
      <c r="AI788" s="32">
        <f t="shared" si="24"/>
        <v>410417.11</v>
      </c>
      <c r="AK788" s="31">
        <f t="shared" si="25"/>
        <v>410417.11</v>
      </c>
    </row>
    <row r="789" spans="1:37" s="30" customFormat="1">
      <c r="A789" s="30">
        <v>201</v>
      </c>
      <c r="B789" s="30" t="s">
        <v>379</v>
      </c>
      <c r="C789" s="30">
        <v>143</v>
      </c>
      <c r="D789" s="30" t="s">
        <v>271</v>
      </c>
      <c r="E789" s="30">
        <v>367</v>
      </c>
      <c r="F789" s="30">
        <v>513530001</v>
      </c>
      <c r="G789" s="30" t="s">
        <v>162</v>
      </c>
      <c r="H789" s="30">
        <v>602</v>
      </c>
      <c r="I789" s="38">
        <v>2</v>
      </c>
      <c r="J789" s="30" t="s">
        <v>380</v>
      </c>
      <c r="K789" s="30">
        <v>3530</v>
      </c>
      <c r="L789" s="30" t="s">
        <v>393</v>
      </c>
      <c r="M789" s="30">
        <v>3000</v>
      </c>
      <c r="N789" s="30" t="s">
        <v>118</v>
      </c>
      <c r="O789" s="30">
        <v>7</v>
      </c>
      <c r="P789" s="30" t="s">
        <v>310</v>
      </c>
      <c r="Q789" s="30">
        <v>423</v>
      </c>
      <c r="R789" s="30" t="s">
        <v>381</v>
      </c>
      <c r="S789" s="30">
        <v>121</v>
      </c>
      <c r="T789" s="30" t="s">
        <v>312</v>
      </c>
      <c r="U789" s="30">
        <v>1</v>
      </c>
      <c r="V789" s="30" t="s">
        <v>313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11600</v>
      </c>
      <c r="AF789" s="31">
        <v>0</v>
      </c>
      <c r="AG789" s="31">
        <v>0</v>
      </c>
      <c r="AH789" s="31">
        <v>464</v>
      </c>
      <c r="AI789" s="32">
        <f t="shared" si="24"/>
        <v>12064</v>
      </c>
      <c r="AK789" s="31">
        <f t="shared" si="25"/>
        <v>12064</v>
      </c>
    </row>
    <row r="790" spans="1:37" s="30" customFormat="1">
      <c r="A790" s="30">
        <v>201</v>
      </c>
      <c r="B790" s="30" t="s">
        <v>379</v>
      </c>
      <c r="C790" s="30">
        <v>143</v>
      </c>
      <c r="D790" s="30" t="s">
        <v>271</v>
      </c>
      <c r="E790" s="30">
        <v>370</v>
      </c>
      <c r="F790" s="30">
        <v>513550001</v>
      </c>
      <c r="G790" s="30" t="s">
        <v>135</v>
      </c>
      <c r="H790" s="30">
        <v>602</v>
      </c>
      <c r="I790" s="38">
        <v>2</v>
      </c>
      <c r="J790" s="30" t="s">
        <v>380</v>
      </c>
      <c r="K790" s="30">
        <v>3550</v>
      </c>
      <c r="L790" s="30" t="s">
        <v>335</v>
      </c>
      <c r="M790" s="30">
        <v>3000</v>
      </c>
      <c r="N790" s="30" t="s">
        <v>118</v>
      </c>
      <c r="O790" s="30">
        <v>7</v>
      </c>
      <c r="P790" s="30" t="s">
        <v>310</v>
      </c>
      <c r="Q790" s="30">
        <v>423</v>
      </c>
      <c r="R790" s="30" t="s">
        <v>381</v>
      </c>
      <c r="S790" s="30">
        <v>121</v>
      </c>
      <c r="T790" s="30" t="s">
        <v>312</v>
      </c>
      <c r="U790" s="30">
        <v>1</v>
      </c>
      <c r="V790" s="30" t="s">
        <v>313</v>
      </c>
      <c r="W790" s="31">
        <v>0</v>
      </c>
      <c r="X790" s="31">
        <v>28376.97</v>
      </c>
      <c r="Y790" s="31">
        <v>0</v>
      </c>
      <c r="Z790" s="31">
        <v>57372.68</v>
      </c>
      <c r="AA790" s="31">
        <v>73201</v>
      </c>
      <c r="AB790" s="31">
        <v>12742</v>
      </c>
      <c r="AC790" s="31">
        <v>32022.639999999999</v>
      </c>
      <c r="AD790" s="31">
        <v>11535</v>
      </c>
      <c r="AE790" s="31">
        <v>55308</v>
      </c>
      <c r="AF790" s="31">
        <v>19169.990000000002</v>
      </c>
      <c r="AG790" s="31">
        <v>57420</v>
      </c>
      <c r="AH790" s="31">
        <v>15754.4</v>
      </c>
      <c r="AI790" s="32">
        <f t="shared" si="24"/>
        <v>362902.68</v>
      </c>
      <c r="AK790" s="31">
        <f t="shared" si="25"/>
        <v>362902.68</v>
      </c>
    </row>
    <row r="791" spans="1:37" s="30" customFormat="1">
      <c r="A791" s="30">
        <v>201</v>
      </c>
      <c r="B791" s="30" t="s">
        <v>379</v>
      </c>
      <c r="C791" s="30">
        <v>143</v>
      </c>
      <c r="D791" s="30" t="s">
        <v>271</v>
      </c>
      <c r="E791" s="30">
        <v>385</v>
      </c>
      <c r="F791" s="30">
        <v>513710001</v>
      </c>
      <c r="G791" s="30" t="s">
        <v>277</v>
      </c>
      <c r="H791" s="30">
        <v>602</v>
      </c>
      <c r="I791" s="38">
        <v>2</v>
      </c>
      <c r="J791" s="30" t="s">
        <v>380</v>
      </c>
      <c r="K791" s="30">
        <v>3710</v>
      </c>
      <c r="L791" s="30" t="s">
        <v>394</v>
      </c>
      <c r="M791" s="30">
        <v>3000</v>
      </c>
      <c r="N791" s="30" t="s">
        <v>118</v>
      </c>
      <c r="O791" s="30">
        <v>7</v>
      </c>
      <c r="P791" s="30" t="s">
        <v>310</v>
      </c>
      <c r="Q791" s="30">
        <v>423</v>
      </c>
      <c r="R791" s="30" t="s">
        <v>381</v>
      </c>
      <c r="S791" s="30">
        <v>121</v>
      </c>
      <c r="T791" s="30" t="s">
        <v>312</v>
      </c>
      <c r="U791" s="30">
        <v>1</v>
      </c>
      <c r="V791" s="30" t="s">
        <v>313</v>
      </c>
      <c r="W791" s="31">
        <v>0</v>
      </c>
      <c r="X791" s="31">
        <v>0</v>
      </c>
      <c r="Y791" s="31">
        <v>0</v>
      </c>
      <c r="Z791" s="31">
        <v>0</v>
      </c>
      <c r="AA791" s="31">
        <v>13820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0</v>
      </c>
      <c r="AI791" s="32">
        <f t="shared" si="24"/>
        <v>13820</v>
      </c>
      <c r="AK791" s="31">
        <f t="shared" si="25"/>
        <v>13820</v>
      </c>
    </row>
    <row r="792" spans="1:37" s="30" customFormat="1">
      <c r="A792" s="30">
        <v>201</v>
      </c>
      <c r="B792" s="30" t="s">
        <v>379</v>
      </c>
      <c r="C792" s="30">
        <v>143</v>
      </c>
      <c r="D792" s="30" t="s">
        <v>271</v>
      </c>
      <c r="E792" s="30">
        <v>387</v>
      </c>
      <c r="F792" s="30">
        <v>513750001</v>
      </c>
      <c r="G792" s="30" t="s">
        <v>148</v>
      </c>
      <c r="H792" s="30">
        <v>602</v>
      </c>
      <c r="I792" s="38">
        <v>2</v>
      </c>
      <c r="J792" s="30" t="s">
        <v>380</v>
      </c>
      <c r="K792" s="30">
        <v>3750</v>
      </c>
      <c r="L792" s="30" t="s">
        <v>337</v>
      </c>
      <c r="M792" s="30">
        <v>3000</v>
      </c>
      <c r="N792" s="30" t="s">
        <v>118</v>
      </c>
      <c r="O792" s="30">
        <v>7</v>
      </c>
      <c r="P792" s="30" t="s">
        <v>310</v>
      </c>
      <c r="Q792" s="30">
        <v>423</v>
      </c>
      <c r="R792" s="30" t="s">
        <v>381</v>
      </c>
      <c r="S792" s="30">
        <v>121</v>
      </c>
      <c r="T792" s="30" t="s">
        <v>312</v>
      </c>
      <c r="U792" s="30">
        <v>1</v>
      </c>
      <c r="V792" s="30" t="s">
        <v>313</v>
      </c>
      <c r="W792" s="31">
        <v>0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3514</v>
      </c>
      <c r="AG792" s="31">
        <v>0</v>
      </c>
      <c r="AH792" s="31">
        <v>0</v>
      </c>
      <c r="AI792" s="32">
        <f t="shared" si="24"/>
        <v>3514</v>
      </c>
      <c r="AK792" s="31">
        <f t="shared" si="25"/>
        <v>3514</v>
      </c>
    </row>
    <row r="793" spans="1:37" s="30" customFormat="1">
      <c r="A793" s="30">
        <v>201</v>
      </c>
      <c r="B793" s="30" t="s">
        <v>379</v>
      </c>
      <c r="C793" s="30">
        <v>143</v>
      </c>
      <c r="D793" s="30" t="s">
        <v>271</v>
      </c>
      <c r="E793" s="30">
        <v>390</v>
      </c>
      <c r="F793" s="30">
        <v>513810001</v>
      </c>
      <c r="G793" s="30" t="s">
        <v>119</v>
      </c>
      <c r="H793" s="30">
        <v>602</v>
      </c>
      <c r="I793" s="38">
        <v>2</v>
      </c>
      <c r="J793" s="30" t="s">
        <v>380</v>
      </c>
      <c r="K793" s="30">
        <v>3810</v>
      </c>
      <c r="L793" s="30" t="s">
        <v>338</v>
      </c>
      <c r="M793" s="30">
        <v>3000</v>
      </c>
      <c r="N793" s="30" t="s">
        <v>118</v>
      </c>
      <c r="O793" s="30">
        <v>7</v>
      </c>
      <c r="P793" s="30" t="s">
        <v>310</v>
      </c>
      <c r="Q793" s="30">
        <v>423</v>
      </c>
      <c r="R793" s="30" t="s">
        <v>381</v>
      </c>
      <c r="S793" s="30">
        <v>121</v>
      </c>
      <c r="T793" s="30" t="s">
        <v>312</v>
      </c>
      <c r="U793" s="30">
        <v>1</v>
      </c>
      <c r="V793" s="30" t="s">
        <v>313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5568</v>
      </c>
      <c r="AH793" s="31">
        <v>0</v>
      </c>
      <c r="AI793" s="32">
        <f t="shared" si="24"/>
        <v>5568</v>
      </c>
      <c r="AK793" s="31">
        <f t="shared" si="25"/>
        <v>5568</v>
      </c>
    </row>
    <row r="794" spans="1:37" s="30" customFormat="1">
      <c r="A794" s="30">
        <v>201</v>
      </c>
      <c r="B794" s="30" t="s">
        <v>379</v>
      </c>
      <c r="C794" s="30">
        <v>143</v>
      </c>
      <c r="D794" s="30" t="s">
        <v>271</v>
      </c>
      <c r="E794" s="30">
        <v>394</v>
      </c>
      <c r="F794" s="30">
        <v>513810003</v>
      </c>
      <c r="G794" s="30" t="s">
        <v>136</v>
      </c>
      <c r="H794" s="30">
        <v>602</v>
      </c>
      <c r="I794" s="38">
        <v>2</v>
      </c>
      <c r="J794" s="30" t="s">
        <v>380</v>
      </c>
      <c r="K794" s="30">
        <v>3810</v>
      </c>
      <c r="L794" s="30" t="s">
        <v>338</v>
      </c>
      <c r="M794" s="30">
        <v>3000</v>
      </c>
      <c r="N794" s="30" t="s">
        <v>118</v>
      </c>
      <c r="O794" s="30">
        <v>7</v>
      </c>
      <c r="P794" s="30" t="s">
        <v>310</v>
      </c>
      <c r="Q794" s="30">
        <v>423</v>
      </c>
      <c r="R794" s="30" t="s">
        <v>381</v>
      </c>
      <c r="S794" s="30">
        <v>121</v>
      </c>
      <c r="T794" s="30" t="s">
        <v>312</v>
      </c>
      <c r="U794" s="30">
        <v>1</v>
      </c>
      <c r="V794" s="30" t="s">
        <v>313</v>
      </c>
      <c r="W794" s="31">
        <v>0</v>
      </c>
      <c r="X794" s="31">
        <v>0</v>
      </c>
      <c r="Y794" s="31">
        <v>0</v>
      </c>
      <c r="Z794" s="31">
        <v>8470</v>
      </c>
      <c r="AA794" s="31">
        <v>0</v>
      </c>
      <c r="AB794" s="31">
        <v>9079.99</v>
      </c>
      <c r="AC794" s="31">
        <v>1096.8</v>
      </c>
      <c r="AD794" s="31">
        <v>0</v>
      </c>
      <c r="AE794" s="31">
        <v>0</v>
      </c>
      <c r="AF794" s="31">
        <v>0</v>
      </c>
      <c r="AG794" s="31">
        <v>0</v>
      </c>
      <c r="AH794" s="31">
        <v>0</v>
      </c>
      <c r="AI794" s="32">
        <f t="shared" si="24"/>
        <v>18646.789999999997</v>
      </c>
      <c r="AK794" s="31">
        <f t="shared" si="25"/>
        <v>18646.789999999997</v>
      </c>
    </row>
    <row r="795" spans="1:37" s="30" customFormat="1">
      <c r="A795" s="30">
        <v>201</v>
      </c>
      <c r="B795" s="30" t="s">
        <v>379</v>
      </c>
      <c r="C795" s="30">
        <v>143</v>
      </c>
      <c r="D795" s="30" t="s">
        <v>271</v>
      </c>
      <c r="E795" s="30">
        <v>400</v>
      </c>
      <c r="F795" s="30">
        <v>513820005</v>
      </c>
      <c r="G795" s="30" t="s">
        <v>212</v>
      </c>
      <c r="H795" s="30">
        <v>602</v>
      </c>
      <c r="I795" s="38">
        <v>2</v>
      </c>
      <c r="J795" s="30" t="s">
        <v>380</v>
      </c>
      <c r="K795" s="30">
        <v>3820</v>
      </c>
      <c r="L795" s="30" t="s">
        <v>365</v>
      </c>
      <c r="M795" s="30">
        <v>3000</v>
      </c>
      <c r="N795" s="30" t="s">
        <v>118</v>
      </c>
      <c r="O795" s="30">
        <v>7</v>
      </c>
      <c r="P795" s="30" t="s">
        <v>310</v>
      </c>
      <c r="Q795" s="30">
        <v>423</v>
      </c>
      <c r="R795" s="30" t="s">
        <v>381</v>
      </c>
      <c r="S795" s="30">
        <v>121</v>
      </c>
      <c r="T795" s="30" t="s">
        <v>312</v>
      </c>
      <c r="U795" s="30">
        <v>1</v>
      </c>
      <c r="V795" s="30" t="s">
        <v>313</v>
      </c>
      <c r="W795" s="31">
        <v>0</v>
      </c>
      <c r="X795" s="31">
        <v>0</v>
      </c>
      <c r="Y795" s="31">
        <v>0</v>
      </c>
      <c r="Z795" s="31">
        <v>0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30000</v>
      </c>
      <c r="AI795" s="32">
        <f t="shared" si="24"/>
        <v>30000</v>
      </c>
      <c r="AK795" s="31">
        <f t="shared" si="25"/>
        <v>30000</v>
      </c>
    </row>
    <row r="796" spans="1:37" s="30" customFormat="1">
      <c r="A796" s="30">
        <v>201</v>
      </c>
      <c r="B796" s="30" t="s">
        <v>379</v>
      </c>
      <c r="C796" s="30">
        <v>143</v>
      </c>
      <c r="D796" s="30" t="s">
        <v>271</v>
      </c>
      <c r="E796" s="30">
        <v>425</v>
      </c>
      <c r="F796" s="30">
        <v>513920001</v>
      </c>
      <c r="G796" s="30" t="s">
        <v>195</v>
      </c>
      <c r="H796" s="30">
        <v>602</v>
      </c>
      <c r="I796" s="38">
        <v>2</v>
      </c>
      <c r="J796" s="30" t="s">
        <v>380</v>
      </c>
      <c r="K796" s="30">
        <v>3920</v>
      </c>
      <c r="L796" s="30" t="s">
        <v>339</v>
      </c>
      <c r="M796" s="30">
        <v>3000</v>
      </c>
      <c r="N796" s="30" t="s">
        <v>118</v>
      </c>
      <c r="O796" s="30">
        <v>7</v>
      </c>
      <c r="P796" s="30" t="s">
        <v>310</v>
      </c>
      <c r="Q796" s="30">
        <v>423</v>
      </c>
      <c r="R796" s="30" t="s">
        <v>381</v>
      </c>
      <c r="S796" s="30">
        <v>121</v>
      </c>
      <c r="T796" s="30" t="s">
        <v>312</v>
      </c>
      <c r="U796" s="30">
        <v>1</v>
      </c>
      <c r="V796" s="30" t="s">
        <v>313</v>
      </c>
      <c r="W796" s="31">
        <v>0</v>
      </c>
      <c r="X796" s="31">
        <v>38939.199999999997</v>
      </c>
      <c r="Y796" s="31">
        <v>0</v>
      </c>
      <c r="Z796" s="31">
        <v>0</v>
      </c>
      <c r="AA796" s="31">
        <v>0</v>
      </c>
      <c r="AB796" s="31">
        <v>-19469.599999999999</v>
      </c>
      <c r="AC796" s="31">
        <v>14611</v>
      </c>
      <c r="AD796" s="31">
        <v>0</v>
      </c>
      <c r="AE796" s="31">
        <v>0</v>
      </c>
      <c r="AF796" s="31">
        <v>0</v>
      </c>
      <c r="AG796" s="31">
        <v>0</v>
      </c>
      <c r="AH796" s="31">
        <v>0</v>
      </c>
      <c r="AI796" s="32">
        <f t="shared" si="24"/>
        <v>34080.6</v>
      </c>
      <c r="AK796" s="31">
        <f t="shared" si="25"/>
        <v>34080.6</v>
      </c>
    </row>
    <row r="797" spans="1:37" s="30" customFormat="1">
      <c r="A797" s="30">
        <v>201</v>
      </c>
      <c r="B797" s="30" t="s">
        <v>379</v>
      </c>
      <c r="C797" s="30">
        <v>143</v>
      </c>
      <c r="D797" s="30" t="s">
        <v>271</v>
      </c>
      <c r="E797" s="30">
        <v>432</v>
      </c>
      <c r="F797" s="30">
        <v>513960001</v>
      </c>
      <c r="G797" s="30" t="s">
        <v>240</v>
      </c>
      <c r="H797" s="30">
        <v>602</v>
      </c>
      <c r="I797" s="38">
        <v>2</v>
      </c>
      <c r="J797" s="30" t="s">
        <v>380</v>
      </c>
      <c r="K797" s="30">
        <v>3960</v>
      </c>
      <c r="L797" s="30" t="s">
        <v>340</v>
      </c>
      <c r="M797" s="30">
        <v>3000</v>
      </c>
      <c r="N797" s="30" t="s">
        <v>118</v>
      </c>
      <c r="O797" s="30">
        <v>7</v>
      </c>
      <c r="P797" s="30" t="s">
        <v>310</v>
      </c>
      <c r="Q797" s="30">
        <v>423</v>
      </c>
      <c r="R797" s="30" t="s">
        <v>381</v>
      </c>
      <c r="S797" s="30">
        <v>121</v>
      </c>
      <c r="T797" s="30" t="s">
        <v>312</v>
      </c>
      <c r="U797" s="30">
        <v>1</v>
      </c>
      <c r="V797" s="30" t="s">
        <v>313</v>
      </c>
      <c r="W797" s="31">
        <v>0</v>
      </c>
      <c r="X797" s="31">
        <v>0</v>
      </c>
      <c r="Y797" s="31">
        <v>0</v>
      </c>
      <c r="Z797" s="31">
        <v>0</v>
      </c>
      <c r="AA797" s="31">
        <v>0</v>
      </c>
      <c r="AB797" s="31">
        <v>3427.1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0</v>
      </c>
      <c r="AI797" s="32">
        <f t="shared" si="24"/>
        <v>3427.1</v>
      </c>
      <c r="AK797" s="31">
        <f t="shared" si="25"/>
        <v>3427.1</v>
      </c>
    </row>
    <row r="798" spans="1:37" s="30" customFormat="1">
      <c r="A798" s="30">
        <v>201</v>
      </c>
      <c r="B798" s="30" t="s">
        <v>379</v>
      </c>
      <c r="C798" s="30">
        <v>143</v>
      </c>
      <c r="D798" s="30" t="s">
        <v>271</v>
      </c>
      <c r="E798" s="30">
        <v>38</v>
      </c>
      <c r="F798" s="30">
        <v>124190001</v>
      </c>
      <c r="G798" s="30" t="s">
        <v>368</v>
      </c>
      <c r="H798" s="30">
        <v>602</v>
      </c>
      <c r="I798" s="38">
        <v>2</v>
      </c>
      <c r="J798" s="30" t="s">
        <v>380</v>
      </c>
      <c r="K798" s="30">
        <v>5190</v>
      </c>
      <c r="L798" s="30" t="s">
        <v>369</v>
      </c>
      <c r="M798" s="30">
        <v>5000</v>
      </c>
      <c r="N798" s="30" t="s">
        <v>280</v>
      </c>
      <c r="O798" s="30">
        <v>7</v>
      </c>
      <c r="P798" s="30" t="s">
        <v>310</v>
      </c>
      <c r="Q798" s="30">
        <v>423</v>
      </c>
      <c r="R798" s="30" t="s">
        <v>381</v>
      </c>
      <c r="S798" s="30">
        <v>121</v>
      </c>
      <c r="T798" s="30" t="s">
        <v>312</v>
      </c>
      <c r="U798" s="30">
        <v>1</v>
      </c>
      <c r="V798" s="30" t="s">
        <v>313</v>
      </c>
      <c r="W798" s="31">
        <v>0</v>
      </c>
      <c r="X798" s="31">
        <v>0</v>
      </c>
      <c r="Y798" s="31">
        <v>0</v>
      </c>
      <c r="Z798" s="31">
        <v>0</v>
      </c>
      <c r="AA798" s="31">
        <v>56106.79</v>
      </c>
      <c r="AB798" s="31">
        <v>0</v>
      </c>
      <c r="AC798" s="31">
        <v>0</v>
      </c>
      <c r="AD798" s="31">
        <v>51888.3</v>
      </c>
      <c r="AE798" s="31">
        <v>0</v>
      </c>
      <c r="AF798" s="31">
        <v>0</v>
      </c>
      <c r="AG798" s="31">
        <v>0</v>
      </c>
      <c r="AH798" s="31">
        <v>0</v>
      </c>
      <c r="AI798" s="32">
        <f t="shared" si="24"/>
        <v>107995.09</v>
      </c>
      <c r="AK798" s="31">
        <f t="shared" si="25"/>
        <v>107995.09</v>
      </c>
    </row>
    <row r="799" spans="1:37" s="30" customFormat="1">
      <c r="A799" s="30">
        <v>201</v>
      </c>
      <c r="B799" s="30" t="s">
        <v>379</v>
      </c>
      <c r="C799" s="30">
        <v>143</v>
      </c>
      <c r="D799" s="30" t="s">
        <v>271</v>
      </c>
      <c r="E799" s="30">
        <v>47</v>
      </c>
      <c r="F799" s="30">
        <v>124410001</v>
      </c>
      <c r="G799" s="30" t="s">
        <v>81</v>
      </c>
      <c r="H799" s="30">
        <v>602</v>
      </c>
      <c r="I799" s="38">
        <v>2</v>
      </c>
      <c r="J799" s="30" t="s">
        <v>380</v>
      </c>
      <c r="K799" s="30">
        <v>5410</v>
      </c>
      <c r="L799" s="30" t="s">
        <v>372</v>
      </c>
      <c r="M799" s="30">
        <v>5000</v>
      </c>
      <c r="N799" s="30" t="s">
        <v>280</v>
      </c>
      <c r="O799" s="30">
        <v>7</v>
      </c>
      <c r="P799" s="30" t="s">
        <v>310</v>
      </c>
      <c r="Q799" s="30">
        <v>423</v>
      </c>
      <c r="R799" s="30" t="s">
        <v>381</v>
      </c>
      <c r="S799" s="30">
        <v>121</v>
      </c>
      <c r="T799" s="30" t="s">
        <v>312</v>
      </c>
      <c r="U799" s="30">
        <v>1</v>
      </c>
      <c r="V799" s="30" t="s">
        <v>313</v>
      </c>
      <c r="W799" s="31">
        <v>0</v>
      </c>
      <c r="X799" s="31">
        <v>0</v>
      </c>
      <c r="Y799" s="31">
        <v>1657920</v>
      </c>
      <c r="Z799" s="31">
        <v>0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0</v>
      </c>
      <c r="AI799" s="32">
        <f t="shared" si="24"/>
        <v>1657920</v>
      </c>
      <c r="AK799" s="31">
        <f t="shared" si="25"/>
        <v>1657920</v>
      </c>
    </row>
    <row r="800" spans="1:37" s="30" customFormat="1">
      <c r="A800" s="30">
        <v>201</v>
      </c>
      <c r="B800" s="30" t="s">
        <v>379</v>
      </c>
      <c r="C800" s="30">
        <v>143</v>
      </c>
      <c r="D800" s="30" t="s">
        <v>271</v>
      </c>
      <c r="E800" s="30">
        <v>49</v>
      </c>
      <c r="F800" s="30">
        <v>124420001</v>
      </c>
      <c r="G800" s="30" t="s">
        <v>349</v>
      </c>
      <c r="H800" s="30">
        <v>602</v>
      </c>
      <c r="I800" s="38">
        <v>2</v>
      </c>
      <c r="J800" s="30" t="s">
        <v>380</v>
      </c>
      <c r="K800" s="30">
        <v>5420</v>
      </c>
      <c r="L800" s="30" t="s">
        <v>350</v>
      </c>
      <c r="M800" s="30">
        <v>5000</v>
      </c>
      <c r="N800" s="30" t="s">
        <v>280</v>
      </c>
      <c r="O800" s="30">
        <v>7</v>
      </c>
      <c r="P800" s="30" t="s">
        <v>310</v>
      </c>
      <c r="Q800" s="30">
        <v>423</v>
      </c>
      <c r="R800" s="30" t="s">
        <v>381</v>
      </c>
      <c r="S800" s="30">
        <v>121</v>
      </c>
      <c r="T800" s="30" t="s">
        <v>312</v>
      </c>
      <c r="U800" s="30">
        <v>1</v>
      </c>
      <c r="V800" s="30" t="s">
        <v>313</v>
      </c>
      <c r="W800" s="31">
        <v>0</v>
      </c>
      <c r="X800" s="31">
        <v>0</v>
      </c>
      <c r="Y800" s="31">
        <v>0</v>
      </c>
      <c r="Z800" s="31">
        <v>386999.85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0</v>
      </c>
      <c r="AI800" s="32">
        <f t="shared" si="24"/>
        <v>386999.85</v>
      </c>
      <c r="AK800" s="31">
        <f t="shared" si="25"/>
        <v>386999.85</v>
      </c>
    </row>
    <row r="801" spans="1:37" s="30" customFormat="1">
      <c r="A801" s="30">
        <v>201</v>
      </c>
      <c r="B801" s="30" t="s">
        <v>379</v>
      </c>
      <c r="C801" s="30">
        <v>143</v>
      </c>
      <c r="D801" s="30" t="s">
        <v>271</v>
      </c>
      <c r="E801" s="30">
        <v>55</v>
      </c>
      <c r="F801" s="30">
        <v>124650001</v>
      </c>
      <c r="G801" s="30" t="s">
        <v>395</v>
      </c>
      <c r="H801" s="30">
        <v>602</v>
      </c>
      <c r="I801" s="38">
        <v>2</v>
      </c>
      <c r="J801" s="30" t="s">
        <v>380</v>
      </c>
      <c r="K801" s="30">
        <v>5650</v>
      </c>
      <c r="L801" s="30" t="s">
        <v>396</v>
      </c>
      <c r="M801" s="30">
        <v>5000</v>
      </c>
      <c r="N801" s="30" t="s">
        <v>280</v>
      </c>
      <c r="O801" s="30">
        <v>7</v>
      </c>
      <c r="P801" s="30" t="s">
        <v>310</v>
      </c>
      <c r="Q801" s="30">
        <v>423</v>
      </c>
      <c r="R801" s="30" t="s">
        <v>381</v>
      </c>
      <c r="S801" s="30">
        <v>121</v>
      </c>
      <c r="T801" s="30" t="s">
        <v>312</v>
      </c>
      <c r="U801" s="30">
        <v>1</v>
      </c>
      <c r="V801" s="30" t="s">
        <v>313</v>
      </c>
      <c r="W801" s="31">
        <v>0</v>
      </c>
      <c r="X801" s="31">
        <v>0</v>
      </c>
      <c r="Y801" s="31">
        <v>0</v>
      </c>
      <c r="Z801" s="31">
        <v>34596.76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0</v>
      </c>
      <c r="AI801" s="32">
        <f t="shared" si="24"/>
        <v>34596.76</v>
      </c>
      <c r="AK801" s="31">
        <f t="shared" si="25"/>
        <v>34596.76</v>
      </c>
    </row>
    <row r="802" spans="1:37" s="35" customFormat="1">
      <c r="A802" s="35">
        <v>205</v>
      </c>
      <c r="B802" s="35" t="s">
        <v>409</v>
      </c>
      <c r="C802" s="35">
        <v>147</v>
      </c>
      <c r="D802" s="35" t="s">
        <v>410</v>
      </c>
      <c r="E802" s="35">
        <v>17</v>
      </c>
      <c r="F802" s="35">
        <v>123550001</v>
      </c>
      <c r="G802" s="35" t="s">
        <v>399</v>
      </c>
      <c r="H802" s="35">
        <v>602</v>
      </c>
      <c r="I802" s="38">
        <v>2</v>
      </c>
      <c r="J802" s="35" t="s">
        <v>380</v>
      </c>
      <c r="K802" s="35">
        <v>6150</v>
      </c>
      <c r="L802" s="35" t="s">
        <v>400</v>
      </c>
      <c r="M802" s="35">
        <v>6000</v>
      </c>
      <c r="N802" s="35" t="s">
        <v>375</v>
      </c>
      <c r="O802" s="35">
        <v>12</v>
      </c>
      <c r="P802" s="35" t="s">
        <v>401</v>
      </c>
      <c r="Q802" s="35">
        <v>423</v>
      </c>
      <c r="R802" s="35" t="s">
        <v>381</v>
      </c>
      <c r="S802" s="35">
        <v>128</v>
      </c>
      <c r="T802" s="35" t="s">
        <v>404</v>
      </c>
      <c r="U802" s="35">
        <v>1</v>
      </c>
      <c r="V802" s="35" t="s">
        <v>313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612052.26</v>
      </c>
      <c r="AI802" s="37">
        <f t="shared" si="24"/>
        <v>612052.26</v>
      </c>
      <c r="AK802" s="36">
        <f t="shared" si="25"/>
        <v>612052.26</v>
      </c>
    </row>
    <row r="803" spans="1:37" s="30" customFormat="1">
      <c r="A803" s="30">
        <v>305</v>
      </c>
      <c r="B803" s="30" t="s">
        <v>271</v>
      </c>
      <c r="C803" s="30">
        <v>151</v>
      </c>
      <c r="D803" s="30" t="s">
        <v>421</v>
      </c>
      <c r="E803" s="30">
        <v>205</v>
      </c>
      <c r="F803" s="30">
        <v>511520002</v>
      </c>
      <c r="G803" s="30" t="s">
        <v>154</v>
      </c>
      <c r="H803" s="30">
        <v>602</v>
      </c>
      <c r="I803" s="38">
        <v>2</v>
      </c>
      <c r="J803" s="30" t="s">
        <v>380</v>
      </c>
      <c r="K803" s="30">
        <v>1520</v>
      </c>
      <c r="L803" s="30" t="s">
        <v>317</v>
      </c>
      <c r="M803" s="30">
        <v>1000</v>
      </c>
      <c r="N803" s="30" t="s">
        <v>106</v>
      </c>
      <c r="O803" s="30">
        <v>9</v>
      </c>
      <c r="P803" s="30" t="s">
        <v>422</v>
      </c>
      <c r="Q803" s="30">
        <v>423</v>
      </c>
      <c r="R803" s="30" t="s">
        <v>381</v>
      </c>
      <c r="S803" s="30">
        <v>121</v>
      </c>
      <c r="T803" s="30" t="s">
        <v>312</v>
      </c>
      <c r="U803" s="30">
        <v>1</v>
      </c>
      <c r="V803" s="30" t="s">
        <v>313</v>
      </c>
      <c r="W803" s="31">
        <v>19000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0</v>
      </c>
      <c r="AI803" s="32">
        <f t="shared" si="24"/>
        <v>19000</v>
      </c>
      <c r="AK803" s="31">
        <f t="shared" si="25"/>
        <v>19000</v>
      </c>
    </row>
    <row r="804" spans="1:37" s="30" customFormat="1">
      <c r="A804" s="30">
        <v>305</v>
      </c>
      <c r="B804" s="30" t="s">
        <v>271</v>
      </c>
      <c r="C804" s="30">
        <v>151</v>
      </c>
      <c r="D804" s="30" t="s">
        <v>421</v>
      </c>
      <c r="E804" s="30">
        <v>234</v>
      </c>
      <c r="F804" s="30">
        <v>512210001</v>
      </c>
      <c r="G804" s="30" t="s">
        <v>127</v>
      </c>
      <c r="H804" s="30">
        <v>602</v>
      </c>
      <c r="I804" s="38">
        <v>2</v>
      </c>
      <c r="J804" s="30" t="s">
        <v>380</v>
      </c>
      <c r="K804" s="30">
        <v>2210</v>
      </c>
      <c r="L804" s="30" t="s">
        <v>323</v>
      </c>
      <c r="M804" s="30">
        <v>2000</v>
      </c>
      <c r="N804" s="30" t="s">
        <v>113</v>
      </c>
      <c r="O804" s="30">
        <v>9</v>
      </c>
      <c r="P804" s="30" t="s">
        <v>422</v>
      </c>
      <c r="Q804" s="30">
        <v>423</v>
      </c>
      <c r="R804" s="30" t="s">
        <v>381</v>
      </c>
      <c r="S804" s="30">
        <v>121</v>
      </c>
      <c r="T804" s="30" t="s">
        <v>312</v>
      </c>
      <c r="U804" s="30">
        <v>1</v>
      </c>
      <c r="V804" s="30" t="s">
        <v>313</v>
      </c>
      <c r="W804" s="31">
        <v>77943.399999999994</v>
      </c>
      <c r="X804" s="31">
        <v>29398.07</v>
      </c>
      <c r="Y804" s="31">
        <v>0</v>
      </c>
      <c r="Z804" s="31">
        <v>0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0</v>
      </c>
      <c r="AI804" s="32">
        <f t="shared" si="24"/>
        <v>107341.47</v>
      </c>
      <c r="AK804" s="31">
        <f t="shared" si="25"/>
        <v>107341.47</v>
      </c>
    </row>
    <row r="805" spans="1:37" s="30" customFormat="1">
      <c r="A805" s="30">
        <v>305</v>
      </c>
      <c r="B805" s="30" t="s">
        <v>271</v>
      </c>
      <c r="C805" s="30">
        <v>151</v>
      </c>
      <c r="D805" s="30" t="s">
        <v>421</v>
      </c>
      <c r="E805" s="30">
        <v>246</v>
      </c>
      <c r="F805" s="30">
        <v>512460001</v>
      </c>
      <c r="G805" s="30" t="s">
        <v>85</v>
      </c>
      <c r="H805" s="30">
        <v>602</v>
      </c>
      <c r="I805" s="38">
        <v>2</v>
      </c>
      <c r="J805" s="30" t="s">
        <v>380</v>
      </c>
      <c r="K805" s="30">
        <v>2460</v>
      </c>
      <c r="L805" s="30" t="s">
        <v>355</v>
      </c>
      <c r="M805" s="30">
        <v>2000</v>
      </c>
      <c r="N805" s="30" t="s">
        <v>113</v>
      </c>
      <c r="O805" s="30">
        <v>9</v>
      </c>
      <c r="P805" s="30" t="s">
        <v>422</v>
      </c>
      <c r="Q805" s="30">
        <v>423</v>
      </c>
      <c r="R805" s="30" t="s">
        <v>381</v>
      </c>
      <c r="S805" s="30">
        <v>121</v>
      </c>
      <c r="T805" s="30" t="s">
        <v>312</v>
      </c>
      <c r="U805" s="30">
        <v>1</v>
      </c>
      <c r="V805" s="30" t="s">
        <v>313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-2200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2">
        <f t="shared" si="24"/>
        <v>-2200</v>
      </c>
      <c r="AK805" s="31">
        <f t="shared" si="25"/>
        <v>-2200</v>
      </c>
    </row>
    <row r="806" spans="1:37" s="30" customFormat="1">
      <c r="A806" s="30">
        <v>305</v>
      </c>
      <c r="B806" s="30" t="s">
        <v>271</v>
      </c>
      <c r="C806" s="30">
        <v>151</v>
      </c>
      <c r="D806" s="30" t="s">
        <v>421</v>
      </c>
      <c r="E806" s="30">
        <v>251</v>
      </c>
      <c r="F806" s="30">
        <v>512490002</v>
      </c>
      <c r="G806" s="30" t="s">
        <v>181</v>
      </c>
      <c r="H806" s="30">
        <v>602</v>
      </c>
      <c r="I806" s="38">
        <v>2</v>
      </c>
      <c r="J806" s="30" t="s">
        <v>380</v>
      </c>
      <c r="K806" s="30">
        <v>2490</v>
      </c>
      <c r="L806" s="30" t="s">
        <v>325</v>
      </c>
      <c r="M806" s="30">
        <v>2000</v>
      </c>
      <c r="N806" s="30" t="s">
        <v>113</v>
      </c>
      <c r="O806" s="30">
        <v>9</v>
      </c>
      <c r="P806" s="30" t="s">
        <v>422</v>
      </c>
      <c r="Q806" s="30">
        <v>423</v>
      </c>
      <c r="R806" s="30" t="s">
        <v>381</v>
      </c>
      <c r="S806" s="30">
        <v>121</v>
      </c>
      <c r="T806" s="30" t="s">
        <v>312</v>
      </c>
      <c r="U806" s="30">
        <v>1</v>
      </c>
      <c r="V806" s="30" t="s">
        <v>313</v>
      </c>
      <c r="W806" s="31">
        <v>0</v>
      </c>
      <c r="X806" s="31">
        <v>3256.53</v>
      </c>
      <c r="Y806" s="31">
        <v>0</v>
      </c>
      <c r="Z806" s="31">
        <v>0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0</v>
      </c>
      <c r="AI806" s="32">
        <f t="shared" si="24"/>
        <v>3256.53</v>
      </c>
      <c r="AK806" s="31">
        <f t="shared" si="25"/>
        <v>3256.53</v>
      </c>
    </row>
    <row r="807" spans="1:37" s="30" customFormat="1">
      <c r="A807" s="30">
        <v>305</v>
      </c>
      <c r="B807" s="30" t="s">
        <v>271</v>
      </c>
      <c r="C807" s="30">
        <v>151</v>
      </c>
      <c r="D807" s="30" t="s">
        <v>421</v>
      </c>
      <c r="E807" s="30">
        <v>253</v>
      </c>
      <c r="F807" s="30">
        <v>512530002</v>
      </c>
      <c r="G807" s="30" t="s">
        <v>255</v>
      </c>
      <c r="H807" s="30">
        <v>602</v>
      </c>
      <c r="I807" s="38">
        <v>2</v>
      </c>
      <c r="J807" s="30" t="s">
        <v>380</v>
      </c>
      <c r="K807" s="30">
        <v>2530</v>
      </c>
      <c r="L807" s="30" t="s">
        <v>346</v>
      </c>
      <c r="M807" s="30">
        <v>2000</v>
      </c>
      <c r="N807" s="30" t="s">
        <v>113</v>
      </c>
      <c r="O807" s="30">
        <v>9</v>
      </c>
      <c r="P807" s="30" t="s">
        <v>422</v>
      </c>
      <c r="Q807" s="30">
        <v>423</v>
      </c>
      <c r="R807" s="30" t="s">
        <v>381</v>
      </c>
      <c r="S807" s="30">
        <v>121</v>
      </c>
      <c r="T807" s="30" t="s">
        <v>312</v>
      </c>
      <c r="U807" s="30">
        <v>1</v>
      </c>
      <c r="V807" s="30" t="s">
        <v>313</v>
      </c>
      <c r="W807" s="31">
        <v>0</v>
      </c>
      <c r="X807" s="31">
        <v>11600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0</v>
      </c>
      <c r="AI807" s="32">
        <f t="shared" si="24"/>
        <v>11600</v>
      </c>
      <c r="AK807" s="31">
        <f t="shared" si="25"/>
        <v>11600</v>
      </c>
    </row>
    <row r="808" spans="1:37" s="30" customFormat="1">
      <c r="A808" s="30">
        <v>305</v>
      </c>
      <c r="B808" s="30" t="s">
        <v>271</v>
      </c>
      <c r="C808" s="30">
        <v>151</v>
      </c>
      <c r="D808" s="30" t="s">
        <v>421</v>
      </c>
      <c r="E808" s="30">
        <v>261</v>
      </c>
      <c r="F808" s="30">
        <v>512610001</v>
      </c>
      <c r="G808" s="30" t="s">
        <v>116</v>
      </c>
      <c r="H808" s="30">
        <v>602</v>
      </c>
      <c r="I808" s="38">
        <v>2</v>
      </c>
      <c r="J808" s="30" t="s">
        <v>380</v>
      </c>
      <c r="K808" s="30">
        <v>2610</v>
      </c>
      <c r="L808" s="30" t="s">
        <v>326</v>
      </c>
      <c r="M808" s="30">
        <v>2000</v>
      </c>
      <c r="N808" s="30" t="s">
        <v>113</v>
      </c>
      <c r="O808" s="30">
        <v>9</v>
      </c>
      <c r="P808" s="30" t="s">
        <v>422</v>
      </c>
      <c r="Q808" s="30">
        <v>423</v>
      </c>
      <c r="R808" s="30" t="s">
        <v>381</v>
      </c>
      <c r="S808" s="30">
        <v>121</v>
      </c>
      <c r="T808" s="30" t="s">
        <v>312</v>
      </c>
      <c r="U808" s="30">
        <v>1</v>
      </c>
      <c r="V808" s="30" t="s">
        <v>313</v>
      </c>
      <c r="W808" s="31">
        <v>231192.91</v>
      </c>
      <c r="X808" s="31">
        <v>103024.92</v>
      </c>
      <c r="Y808" s="31">
        <v>0</v>
      </c>
      <c r="Z808" s="31">
        <v>0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0</v>
      </c>
      <c r="AI808" s="32">
        <f t="shared" si="24"/>
        <v>334217.83</v>
      </c>
      <c r="AK808" s="31">
        <f t="shared" si="25"/>
        <v>334217.83</v>
      </c>
    </row>
    <row r="809" spans="1:37" s="30" customFormat="1">
      <c r="A809" s="30">
        <v>305</v>
      </c>
      <c r="B809" s="30" t="s">
        <v>271</v>
      </c>
      <c r="C809" s="30">
        <v>151</v>
      </c>
      <c r="D809" s="30" t="s">
        <v>421</v>
      </c>
      <c r="E809" s="30">
        <v>264</v>
      </c>
      <c r="F809" s="30">
        <v>512610002</v>
      </c>
      <c r="G809" s="30" t="s">
        <v>156</v>
      </c>
      <c r="H809" s="30">
        <v>602</v>
      </c>
      <c r="I809" s="38">
        <v>2</v>
      </c>
      <c r="J809" s="30" t="s">
        <v>380</v>
      </c>
      <c r="K809" s="30">
        <v>2610</v>
      </c>
      <c r="L809" s="30" t="s">
        <v>326</v>
      </c>
      <c r="M809" s="30">
        <v>2000</v>
      </c>
      <c r="N809" s="30" t="s">
        <v>113</v>
      </c>
      <c r="O809" s="30">
        <v>9</v>
      </c>
      <c r="P809" s="30" t="s">
        <v>422</v>
      </c>
      <c r="Q809" s="30">
        <v>423</v>
      </c>
      <c r="R809" s="30" t="s">
        <v>381</v>
      </c>
      <c r="S809" s="30">
        <v>121</v>
      </c>
      <c r="T809" s="30" t="s">
        <v>312</v>
      </c>
      <c r="U809" s="30">
        <v>1</v>
      </c>
      <c r="V809" s="30" t="s">
        <v>313</v>
      </c>
      <c r="W809" s="31">
        <v>10072.34</v>
      </c>
      <c r="X809" s="31">
        <v>3090.22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0</v>
      </c>
      <c r="AI809" s="32">
        <f t="shared" si="24"/>
        <v>13162.56</v>
      </c>
      <c r="AK809" s="31">
        <f t="shared" si="25"/>
        <v>13162.56</v>
      </c>
    </row>
    <row r="810" spans="1:37" s="30" customFormat="1">
      <c r="A810" s="30">
        <v>305</v>
      </c>
      <c r="B810" s="30" t="s">
        <v>271</v>
      </c>
      <c r="C810" s="30">
        <v>151</v>
      </c>
      <c r="D810" s="30" t="s">
        <v>421</v>
      </c>
      <c r="E810" s="30">
        <v>267</v>
      </c>
      <c r="F810" s="30">
        <v>512610003</v>
      </c>
      <c r="G810" s="30" t="s">
        <v>182</v>
      </c>
      <c r="H810" s="30">
        <v>602</v>
      </c>
      <c r="I810" s="38">
        <v>2</v>
      </c>
      <c r="J810" s="30" t="s">
        <v>380</v>
      </c>
      <c r="K810" s="30">
        <v>2610</v>
      </c>
      <c r="L810" s="30" t="s">
        <v>326</v>
      </c>
      <c r="M810" s="30">
        <v>2000</v>
      </c>
      <c r="N810" s="30" t="s">
        <v>113</v>
      </c>
      <c r="O810" s="30">
        <v>9</v>
      </c>
      <c r="P810" s="30" t="s">
        <v>422</v>
      </c>
      <c r="Q810" s="30">
        <v>423</v>
      </c>
      <c r="R810" s="30" t="s">
        <v>381</v>
      </c>
      <c r="S810" s="30">
        <v>121</v>
      </c>
      <c r="T810" s="30" t="s">
        <v>312</v>
      </c>
      <c r="U810" s="30">
        <v>1</v>
      </c>
      <c r="V810" s="30" t="s">
        <v>313</v>
      </c>
      <c r="W810" s="31">
        <v>26432.41</v>
      </c>
      <c r="X810" s="31">
        <v>6305.06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0</v>
      </c>
      <c r="AI810" s="32">
        <f t="shared" si="24"/>
        <v>32737.47</v>
      </c>
      <c r="AK810" s="31">
        <f t="shared" si="25"/>
        <v>32737.47</v>
      </c>
    </row>
    <row r="811" spans="1:37" s="30" customFormat="1">
      <c r="A811" s="30">
        <v>305</v>
      </c>
      <c r="B811" s="30" t="s">
        <v>271</v>
      </c>
      <c r="C811" s="30">
        <v>151</v>
      </c>
      <c r="D811" s="30" t="s">
        <v>421</v>
      </c>
      <c r="E811" s="30">
        <v>270</v>
      </c>
      <c r="F811" s="30">
        <v>512610004</v>
      </c>
      <c r="G811" s="30" t="s">
        <v>183</v>
      </c>
      <c r="H811" s="30">
        <v>602</v>
      </c>
      <c r="I811" s="38">
        <v>2</v>
      </c>
      <c r="J811" s="30" t="s">
        <v>380</v>
      </c>
      <c r="K811" s="30">
        <v>2610</v>
      </c>
      <c r="L811" s="30" t="s">
        <v>326</v>
      </c>
      <c r="M811" s="30">
        <v>2000</v>
      </c>
      <c r="N811" s="30" t="s">
        <v>113</v>
      </c>
      <c r="O811" s="30">
        <v>9</v>
      </c>
      <c r="P811" s="30" t="s">
        <v>422</v>
      </c>
      <c r="Q811" s="30">
        <v>423</v>
      </c>
      <c r="R811" s="30" t="s">
        <v>381</v>
      </c>
      <c r="S811" s="30">
        <v>121</v>
      </c>
      <c r="T811" s="30" t="s">
        <v>312</v>
      </c>
      <c r="U811" s="30">
        <v>1</v>
      </c>
      <c r="V811" s="30" t="s">
        <v>313</v>
      </c>
      <c r="W811" s="31">
        <v>680.22</v>
      </c>
      <c r="X811" s="31">
        <v>1546.95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2">
        <f t="shared" si="24"/>
        <v>2227.17</v>
      </c>
      <c r="AK811" s="31">
        <f t="shared" si="25"/>
        <v>2227.17</v>
      </c>
    </row>
    <row r="812" spans="1:37" s="30" customFormat="1">
      <c r="A812" s="30">
        <v>305</v>
      </c>
      <c r="B812" s="30" t="s">
        <v>271</v>
      </c>
      <c r="C812" s="30">
        <v>151</v>
      </c>
      <c r="D812" s="30" t="s">
        <v>421</v>
      </c>
      <c r="E812" s="30">
        <v>279</v>
      </c>
      <c r="F812" s="30">
        <v>512720001</v>
      </c>
      <c r="G812" s="30" t="s">
        <v>257</v>
      </c>
      <c r="H812" s="30">
        <v>602</v>
      </c>
      <c r="I812" s="38">
        <v>2</v>
      </c>
      <c r="J812" s="30" t="s">
        <v>380</v>
      </c>
      <c r="K812" s="30">
        <v>2720</v>
      </c>
      <c r="L812" s="30" t="s">
        <v>327</v>
      </c>
      <c r="M812" s="30">
        <v>2000</v>
      </c>
      <c r="N812" s="30" t="s">
        <v>113</v>
      </c>
      <c r="O812" s="30">
        <v>9</v>
      </c>
      <c r="P812" s="30" t="s">
        <v>422</v>
      </c>
      <c r="Q812" s="30">
        <v>423</v>
      </c>
      <c r="R812" s="30" t="s">
        <v>381</v>
      </c>
      <c r="S812" s="30">
        <v>121</v>
      </c>
      <c r="T812" s="30" t="s">
        <v>312</v>
      </c>
      <c r="U812" s="30">
        <v>1</v>
      </c>
      <c r="V812" s="30" t="s">
        <v>313</v>
      </c>
      <c r="W812" s="31">
        <v>8700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2">
        <f t="shared" si="24"/>
        <v>8700</v>
      </c>
      <c r="AK812" s="31">
        <f t="shared" si="25"/>
        <v>8700</v>
      </c>
    </row>
    <row r="813" spans="1:37" s="30" customFormat="1">
      <c r="A813" s="30">
        <v>305</v>
      </c>
      <c r="B813" s="30" t="s">
        <v>271</v>
      </c>
      <c r="C813" s="30">
        <v>151</v>
      </c>
      <c r="D813" s="30" t="s">
        <v>421</v>
      </c>
      <c r="E813" s="30">
        <v>291</v>
      </c>
      <c r="F813" s="30">
        <v>512930001</v>
      </c>
      <c r="G813" s="30" t="s">
        <v>157</v>
      </c>
      <c r="H813" s="30">
        <v>602</v>
      </c>
      <c r="I813" s="38">
        <v>2</v>
      </c>
      <c r="J813" s="30" t="s">
        <v>380</v>
      </c>
      <c r="K813" s="30">
        <v>2930</v>
      </c>
      <c r="L813" s="30" t="s">
        <v>359</v>
      </c>
      <c r="M813" s="30">
        <v>2000</v>
      </c>
      <c r="N813" s="30" t="s">
        <v>113</v>
      </c>
      <c r="O813" s="30">
        <v>9</v>
      </c>
      <c r="P813" s="30" t="s">
        <v>422</v>
      </c>
      <c r="Q813" s="30">
        <v>423</v>
      </c>
      <c r="R813" s="30" t="s">
        <v>381</v>
      </c>
      <c r="S813" s="30">
        <v>121</v>
      </c>
      <c r="T813" s="30" t="s">
        <v>312</v>
      </c>
      <c r="U813" s="30">
        <v>1</v>
      </c>
      <c r="V813" s="30" t="s">
        <v>313</v>
      </c>
      <c r="W813" s="31">
        <v>7354.4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2">
        <f t="shared" si="24"/>
        <v>7354.4</v>
      </c>
      <c r="AK813" s="31">
        <f t="shared" si="25"/>
        <v>7354.4</v>
      </c>
    </row>
    <row r="814" spans="1:37" s="30" customFormat="1">
      <c r="A814" s="30">
        <v>305</v>
      </c>
      <c r="B814" s="30" t="s">
        <v>271</v>
      </c>
      <c r="C814" s="30">
        <v>151</v>
      </c>
      <c r="D814" s="30" t="s">
        <v>421</v>
      </c>
      <c r="E814" s="30">
        <v>293</v>
      </c>
      <c r="F814" s="30">
        <v>512940001</v>
      </c>
      <c r="G814" s="30" t="s">
        <v>129</v>
      </c>
      <c r="H814" s="30">
        <v>602</v>
      </c>
      <c r="I814" s="38">
        <v>2</v>
      </c>
      <c r="J814" s="30" t="s">
        <v>380</v>
      </c>
      <c r="K814" s="30">
        <v>2940</v>
      </c>
      <c r="L814" s="30" t="s">
        <v>328</v>
      </c>
      <c r="M814" s="30">
        <v>2000</v>
      </c>
      <c r="N814" s="30" t="s">
        <v>113</v>
      </c>
      <c r="O814" s="30">
        <v>9</v>
      </c>
      <c r="P814" s="30" t="s">
        <v>422</v>
      </c>
      <c r="Q814" s="30">
        <v>423</v>
      </c>
      <c r="R814" s="30" t="s">
        <v>381</v>
      </c>
      <c r="S814" s="30">
        <v>121</v>
      </c>
      <c r="T814" s="30" t="s">
        <v>312</v>
      </c>
      <c r="U814" s="30">
        <v>1</v>
      </c>
      <c r="V814" s="30" t="s">
        <v>313</v>
      </c>
      <c r="W814" s="31">
        <v>1044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2">
        <f t="shared" si="24"/>
        <v>1044</v>
      </c>
      <c r="AK814" s="31">
        <f t="shared" si="25"/>
        <v>1044</v>
      </c>
    </row>
    <row r="815" spans="1:37" s="30" customFormat="1">
      <c r="A815" s="30">
        <v>305</v>
      </c>
      <c r="B815" s="30" t="s">
        <v>271</v>
      </c>
      <c r="C815" s="30">
        <v>151</v>
      </c>
      <c r="D815" s="30" t="s">
        <v>421</v>
      </c>
      <c r="E815" s="30">
        <v>296</v>
      </c>
      <c r="F815" s="30">
        <v>512950001</v>
      </c>
      <c r="G815" s="30" t="s">
        <v>269</v>
      </c>
      <c r="H815" s="30">
        <v>602</v>
      </c>
      <c r="I815" s="38">
        <v>2</v>
      </c>
      <c r="J815" s="30" t="s">
        <v>380</v>
      </c>
      <c r="K815" s="30">
        <v>2950</v>
      </c>
      <c r="L815" s="30" t="s">
        <v>376</v>
      </c>
      <c r="M815" s="30">
        <v>2000</v>
      </c>
      <c r="N815" s="30" t="s">
        <v>113</v>
      </c>
      <c r="O815" s="30">
        <v>9</v>
      </c>
      <c r="P815" s="30" t="s">
        <v>422</v>
      </c>
      <c r="Q815" s="30">
        <v>423</v>
      </c>
      <c r="R815" s="30" t="s">
        <v>381</v>
      </c>
      <c r="S815" s="30">
        <v>121</v>
      </c>
      <c r="T815" s="30" t="s">
        <v>312</v>
      </c>
      <c r="U815" s="30">
        <v>1</v>
      </c>
      <c r="V815" s="30" t="s">
        <v>313</v>
      </c>
      <c r="W815" s="31">
        <v>0</v>
      </c>
      <c r="X815" s="31">
        <v>11600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2">
        <f t="shared" si="24"/>
        <v>11600</v>
      </c>
      <c r="AK815" s="31">
        <f t="shared" si="25"/>
        <v>11600</v>
      </c>
    </row>
    <row r="816" spans="1:37" s="30" customFormat="1">
      <c r="A816" s="30">
        <v>305</v>
      </c>
      <c r="B816" s="30" t="s">
        <v>271</v>
      </c>
      <c r="C816" s="30">
        <v>151</v>
      </c>
      <c r="D816" s="30" t="s">
        <v>421</v>
      </c>
      <c r="E816" s="30">
        <v>309</v>
      </c>
      <c r="F816" s="30">
        <v>512990002</v>
      </c>
      <c r="G816" s="30" t="s">
        <v>251</v>
      </c>
      <c r="H816" s="30">
        <v>602</v>
      </c>
      <c r="I816" s="38">
        <v>2</v>
      </c>
      <c r="J816" s="30" t="s">
        <v>380</v>
      </c>
      <c r="K816" s="30">
        <v>2990</v>
      </c>
      <c r="L816" s="30" t="s">
        <v>330</v>
      </c>
      <c r="M816" s="30">
        <v>2000</v>
      </c>
      <c r="N816" s="30" t="s">
        <v>113</v>
      </c>
      <c r="O816" s="30">
        <v>9</v>
      </c>
      <c r="P816" s="30" t="s">
        <v>422</v>
      </c>
      <c r="Q816" s="30">
        <v>423</v>
      </c>
      <c r="R816" s="30" t="s">
        <v>381</v>
      </c>
      <c r="S816" s="30">
        <v>121</v>
      </c>
      <c r="T816" s="30" t="s">
        <v>312</v>
      </c>
      <c r="U816" s="30">
        <v>1</v>
      </c>
      <c r="V816" s="30" t="s">
        <v>313</v>
      </c>
      <c r="W816" s="31">
        <v>53538.64</v>
      </c>
      <c r="X816" s="31">
        <v>30360.17</v>
      </c>
      <c r="Y816" s="31">
        <v>0</v>
      </c>
      <c r="Z816" s="31">
        <v>11600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2">
        <f t="shared" si="24"/>
        <v>95498.81</v>
      </c>
      <c r="AK816" s="31">
        <f t="shared" si="25"/>
        <v>95498.81</v>
      </c>
    </row>
    <row r="817" spans="1:41" s="30" customFormat="1">
      <c r="A817" s="30">
        <v>305</v>
      </c>
      <c r="B817" s="30" t="s">
        <v>271</v>
      </c>
      <c r="C817" s="30">
        <v>151</v>
      </c>
      <c r="D817" s="30" t="s">
        <v>421</v>
      </c>
      <c r="E817" s="30">
        <v>312</v>
      </c>
      <c r="F817" s="30">
        <v>513110001</v>
      </c>
      <c r="G817" s="30" t="s">
        <v>130</v>
      </c>
      <c r="H817" s="30">
        <v>602</v>
      </c>
      <c r="I817" s="38">
        <v>2</v>
      </c>
      <c r="J817" s="30" t="s">
        <v>380</v>
      </c>
      <c r="K817" s="30">
        <v>3110</v>
      </c>
      <c r="L817" s="30" t="s">
        <v>331</v>
      </c>
      <c r="M817" s="30">
        <v>3000</v>
      </c>
      <c r="N817" s="30" t="s">
        <v>118</v>
      </c>
      <c r="O817" s="30">
        <v>9</v>
      </c>
      <c r="P817" s="30" t="s">
        <v>422</v>
      </c>
      <c r="Q817" s="30">
        <v>423</v>
      </c>
      <c r="R817" s="30" t="s">
        <v>381</v>
      </c>
      <c r="S817" s="30">
        <v>121</v>
      </c>
      <c r="T817" s="30" t="s">
        <v>312</v>
      </c>
      <c r="U817" s="30">
        <v>1</v>
      </c>
      <c r="V817" s="30" t="s">
        <v>313</v>
      </c>
      <c r="W817" s="31">
        <v>42615</v>
      </c>
      <c r="X817" s="31">
        <v>0</v>
      </c>
      <c r="Y817" s="31">
        <v>0</v>
      </c>
      <c r="Z817" s="31">
        <v>0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0</v>
      </c>
      <c r="AI817" s="32">
        <f t="shared" si="24"/>
        <v>42615</v>
      </c>
      <c r="AK817" s="31">
        <f t="shared" si="25"/>
        <v>42615</v>
      </c>
    </row>
    <row r="818" spans="1:41" s="30" customFormat="1">
      <c r="A818" s="30">
        <v>305</v>
      </c>
      <c r="B818" s="30" t="s">
        <v>271</v>
      </c>
      <c r="C818" s="30">
        <v>151</v>
      </c>
      <c r="D818" s="30" t="s">
        <v>421</v>
      </c>
      <c r="E818" s="30">
        <v>314</v>
      </c>
      <c r="F818" s="30">
        <v>513110002</v>
      </c>
      <c r="G818" s="30" t="s">
        <v>86</v>
      </c>
      <c r="H818" s="30">
        <v>602</v>
      </c>
      <c r="I818" s="38">
        <v>2</v>
      </c>
      <c r="J818" s="30" t="s">
        <v>380</v>
      </c>
      <c r="K818" s="30">
        <v>3110</v>
      </c>
      <c r="L818" s="30" t="s">
        <v>331</v>
      </c>
      <c r="M818" s="30">
        <v>3000</v>
      </c>
      <c r="N818" s="30" t="s">
        <v>118</v>
      </c>
      <c r="O818" s="30">
        <v>9</v>
      </c>
      <c r="P818" s="30" t="s">
        <v>422</v>
      </c>
      <c r="Q818" s="30">
        <v>423</v>
      </c>
      <c r="R818" s="30" t="s">
        <v>381</v>
      </c>
      <c r="S818" s="30">
        <v>121</v>
      </c>
      <c r="T818" s="30" t="s">
        <v>312</v>
      </c>
      <c r="U818" s="30">
        <v>1</v>
      </c>
      <c r="V818" s="30" t="s">
        <v>313</v>
      </c>
      <c r="W818" s="31">
        <v>983686</v>
      </c>
      <c r="X818" s="31">
        <v>-309008</v>
      </c>
      <c r="Y818" s="31">
        <v>0</v>
      </c>
      <c r="Z818" s="31">
        <v>0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2">
        <f t="shared" si="24"/>
        <v>674678</v>
      </c>
      <c r="AK818" s="31">
        <f t="shared" si="25"/>
        <v>674678</v>
      </c>
    </row>
    <row r="819" spans="1:41" s="30" customFormat="1">
      <c r="A819" s="30">
        <v>305</v>
      </c>
      <c r="B819" s="30" t="s">
        <v>271</v>
      </c>
      <c r="C819" s="30">
        <v>151</v>
      </c>
      <c r="D819" s="30" t="s">
        <v>421</v>
      </c>
      <c r="E819" s="30">
        <v>353</v>
      </c>
      <c r="F819" s="30">
        <v>513450001</v>
      </c>
      <c r="G819" s="30" t="s">
        <v>133</v>
      </c>
      <c r="H819" s="30">
        <v>602</v>
      </c>
      <c r="I819" s="38">
        <v>2</v>
      </c>
      <c r="J819" s="30" t="s">
        <v>380</v>
      </c>
      <c r="K819" s="30">
        <v>3450</v>
      </c>
      <c r="L819" s="30" t="s">
        <v>391</v>
      </c>
      <c r="M819" s="30">
        <v>3000</v>
      </c>
      <c r="N819" s="30" t="s">
        <v>118</v>
      </c>
      <c r="O819" s="30">
        <v>9</v>
      </c>
      <c r="P819" s="30" t="s">
        <v>422</v>
      </c>
      <c r="Q819" s="30">
        <v>423</v>
      </c>
      <c r="R819" s="30" t="s">
        <v>381</v>
      </c>
      <c r="S819" s="30">
        <v>121</v>
      </c>
      <c r="T819" s="30" t="s">
        <v>312</v>
      </c>
      <c r="U819" s="30">
        <v>1</v>
      </c>
      <c r="V819" s="30" t="s">
        <v>313</v>
      </c>
      <c r="W819" s="31">
        <v>298943.49</v>
      </c>
      <c r="X819" s="31">
        <v>0</v>
      </c>
      <c r="Y819" s="31">
        <v>0</v>
      </c>
      <c r="Z819" s="31">
        <v>0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0</v>
      </c>
      <c r="AI819" s="32">
        <f t="shared" si="24"/>
        <v>298943.49</v>
      </c>
      <c r="AK819" s="31">
        <f t="shared" si="25"/>
        <v>298943.49</v>
      </c>
    </row>
    <row r="820" spans="1:41" s="30" customFormat="1">
      <c r="A820" s="30">
        <v>305</v>
      </c>
      <c r="B820" s="30" t="s">
        <v>271</v>
      </c>
      <c r="C820" s="30">
        <v>151</v>
      </c>
      <c r="D820" s="30" t="s">
        <v>421</v>
      </c>
      <c r="E820" s="30">
        <v>364</v>
      </c>
      <c r="F820" s="30">
        <v>513520002</v>
      </c>
      <c r="G820" s="30" t="s">
        <v>167</v>
      </c>
      <c r="H820" s="30">
        <v>602</v>
      </c>
      <c r="I820" s="38">
        <v>2</v>
      </c>
      <c r="J820" s="30" t="s">
        <v>380</v>
      </c>
      <c r="K820" s="30">
        <v>3520</v>
      </c>
      <c r="L820" s="30" t="s">
        <v>363</v>
      </c>
      <c r="M820" s="30">
        <v>3000</v>
      </c>
      <c r="N820" s="30" t="s">
        <v>118</v>
      </c>
      <c r="O820" s="30">
        <v>9</v>
      </c>
      <c r="P820" s="30" t="s">
        <v>422</v>
      </c>
      <c r="Q820" s="30">
        <v>423</v>
      </c>
      <c r="R820" s="30" t="s">
        <v>381</v>
      </c>
      <c r="S820" s="30">
        <v>121</v>
      </c>
      <c r="T820" s="30" t="s">
        <v>312</v>
      </c>
      <c r="U820" s="30">
        <v>1</v>
      </c>
      <c r="V820" s="30" t="s">
        <v>313</v>
      </c>
      <c r="W820" s="31">
        <v>0</v>
      </c>
      <c r="X820" s="31">
        <v>3654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0</v>
      </c>
      <c r="AI820" s="32">
        <f t="shared" si="24"/>
        <v>3654</v>
      </c>
      <c r="AK820" s="31">
        <f t="shared" si="25"/>
        <v>3654</v>
      </c>
    </row>
    <row r="821" spans="1:41" s="30" customFormat="1">
      <c r="A821" s="30">
        <v>305</v>
      </c>
      <c r="B821" s="30" t="s">
        <v>271</v>
      </c>
      <c r="C821" s="30">
        <v>151</v>
      </c>
      <c r="D821" s="30" t="s">
        <v>421</v>
      </c>
      <c r="E821" s="30">
        <v>370</v>
      </c>
      <c r="F821" s="30">
        <v>513550001</v>
      </c>
      <c r="G821" s="30" t="s">
        <v>135</v>
      </c>
      <c r="H821" s="30">
        <v>602</v>
      </c>
      <c r="I821" s="38">
        <v>2</v>
      </c>
      <c r="J821" s="30" t="s">
        <v>380</v>
      </c>
      <c r="K821" s="30">
        <v>3550</v>
      </c>
      <c r="L821" s="30" t="s">
        <v>335</v>
      </c>
      <c r="M821" s="30">
        <v>3000</v>
      </c>
      <c r="N821" s="30" t="s">
        <v>118</v>
      </c>
      <c r="O821" s="30">
        <v>9</v>
      </c>
      <c r="P821" s="30" t="s">
        <v>422</v>
      </c>
      <c r="Q821" s="30">
        <v>423</v>
      </c>
      <c r="R821" s="30" t="s">
        <v>381</v>
      </c>
      <c r="S821" s="30">
        <v>121</v>
      </c>
      <c r="T821" s="30" t="s">
        <v>312</v>
      </c>
      <c r="U821" s="30">
        <v>1</v>
      </c>
      <c r="V821" s="30" t="s">
        <v>313</v>
      </c>
      <c r="W821" s="31">
        <v>21501</v>
      </c>
      <c r="X821" s="31">
        <v>26612.68</v>
      </c>
      <c r="Y821" s="31">
        <v>-22822.68</v>
      </c>
      <c r="Z821" s="31">
        <v>0</v>
      </c>
      <c r="AA821" s="31">
        <v>-5495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2">
        <f t="shared" si="24"/>
        <v>19796</v>
      </c>
      <c r="AK821" s="31">
        <f t="shared" si="25"/>
        <v>19796</v>
      </c>
    </row>
    <row r="822" spans="1:41" s="30" customFormat="1">
      <c r="A822" s="30">
        <v>305</v>
      </c>
      <c r="B822" s="30" t="s">
        <v>271</v>
      </c>
      <c r="C822" s="30">
        <v>151</v>
      </c>
      <c r="D822" s="30" t="s">
        <v>421</v>
      </c>
      <c r="E822" s="30">
        <v>425</v>
      </c>
      <c r="F822" s="30">
        <v>513920001</v>
      </c>
      <c r="G822" s="30" t="s">
        <v>195</v>
      </c>
      <c r="H822" s="30">
        <v>602</v>
      </c>
      <c r="I822" s="38">
        <v>2</v>
      </c>
      <c r="J822" s="30" t="s">
        <v>380</v>
      </c>
      <c r="K822" s="30">
        <v>3920</v>
      </c>
      <c r="L822" s="30" t="s">
        <v>339</v>
      </c>
      <c r="M822" s="30">
        <v>3000</v>
      </c>
      <c r="N822" s="30" t="s">
        <v>118</v>
      </c>
      <c r="O822" s="30">
        <v>9</v>
      </c>
      <c r="P822" s="30" t="s">
        <v>422</v>
      </c>
      <c r="Q822" s="30">
        <v>423</v>
      </c>
      <c r="R822" s="30" t="s">
        <v>381</v>
      </c>
      <c r="S822" s="30">
        <v>121</v>
      </c>
      <c r="T822" s="30" t="s">
        <v>312</v>
      </c>
      <c r="U822" s="30">
        <v>1</v>
      </c>
      <c r="V822" s="30" t="s">
        <v>313</v>
      </c>
      <c r="W822" s="31">
        <v>0</v>
      </c>
      <c r="X822" s="31">
        <v>-8096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2">
        <f t="shared" si="24"/>
        <v>-8096</v>
      </c>
      <c r="AK822" s="31">
        <f t="shared" si="25"/>
        <v>-8096</v>
      </c>
    </row>
    <row r="823" spans="1:41" s="35" customFormat="1" ht="14.25" customHeight="1">
      <c r="A823" s="35">
        <v>314</v>
      </c>
      <c r="B823" s="35" t="s">
        <v>428</v>
      </c>
      <c r="C823" s="35">
        <v>154</v>
      </c>
      <c r="D823" s="35" t="s">
        <v>429</v>
      </c>
      <c r="E823" s="35">
        <v>349</v>
      </c>
      <c r="F823" s="35">
        <v>513410001</v>
      </c>
      <c r="G823" s="35" t="s">
        <v>161</v>
      </c>
      <c r="H823" s="35">
        <v>602</v>
      </c>
      <c r="I823" s="38">
        <v>2</v>
      </c>
      <c r="J823" s="35" t="s">
        <v>380</v>
      </c>
      <c r="K823" s="35">
        <v>3410</v>
      </c>
      <c r="L823" s="35" t="s">
        <v>390</v>
      </c>
      <c r="M823" s="35">
        <v>3000</v>
      </c>
      <c r="N823" s="35" t="s">
        <v>118</v>
      </c>
      <c r="O823" s="35">
        <v>9</v>
      </c>
      <c r="P823" s="35" t="s">
        <v>422</v>
      </c>
      <c r="Q823" s="35">
        <v>423</v>
      </c>
      <c r="R823" s="35" t="s">
        <v>381</v>
      </c>
      <c r="S823" s="35">
        <v>128</v>
      </c>
      <c r="T823" s="35" t="s">
        <v>404</v>
      </c>
      <c r="U823" s="35">
        <v>1</v>
      </c>
      <c r="V823" s="35" t="s">
        <v>313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83.52</v>
      </c>
      <c r="AF823" s="36">
        <v>0</v>
      </c>
      <c r="AG823" s="36">
        <v>0</v>
      </c>
      <c r="AH823" s="36">
        <v>0</v>
      </c>
      <c r="AI823" s="37">
        <f t="shared" si="24"/>
        <v>83.52</v>
      </c>
      <c r="AK823" s="36">
        <f t="shared" si="25"/>
        <v>83.52</v>
      </c>
      <c r="AM823" s="37">
        <f>SUM(AI746:AI823)</f>
        <v>33513686.260000002</v>
      </c>
      <c r="AN823" s="37">
        <f>AI747+AI748+AI749+AI802+AI823</f>
        <v>13810386.9</v>
      </c>
      <c r="AO823" s="37">
        <f>AM823-AN823</f>
        <v>19703299.359999999</v>
      </c>
    </row>
    <row r="824" spans="1:41" s="1" customFormat="1">
      <c r="I824" s="21"/>
      <c r="W824" s="5">
        <f>SUM(W2:W823)</f>
        <v>11070640.060000002</v>
      </c>
      <c r="X824" s="5">
        <f t="shared" ref="X824:AH824" si="26">SUM(X2:X823)</f>
        <v>15364141.450000007</v>
      </c>
      <c r="Y824" s="5">
        <f t="shared" si="26"/>
        <v>15169958.65</v>
      </c>
      <c r="Z824" s="5">
        <f t="shared" si="26"/>
        <v>14342167.550000004</v>
      </c>
      <c r="AA824" s="5">
        <f t="shared" si="26"/>
        <v>15356415.979999997</v>
      </c>
      <c r="AB824" s="5">
        <f t="shared" si="26"/>
        <v>16352702.889999999</v>
      </c>
      <c r="AC824" s="5">
        <f t="shared" si="26"/>
        <v>23250376.18</v>
      </c>
      <c r="AD824" s="5">
        <f t="shared" si="26"/>
        <v>18030458.309999999</v>
      </c>
      <c r="AE824" s="5">
        <f t="shared" si="26"/>
        <v>19426324.929999992</v>
      </c>
      <c r="AF824" s="5">
        <f t="shared" si="26"/>
        <v>21717691.110000007</v>
      </c>
      <c r="AG824" s="5">
        <f t="shared" si="26"/>
        <v>10106303.129999999</v>
      </c>
      <c r="AH824" s="5">
        <f t="shared" si="26"/>
        <v>25254185.580000013</v>
      </c>
      <c r="AI824" s="19">
        <f>SUM(W824:AH824)</f>
        <v>205441365.82000002</v>
      </c>
      <c r="AK824" s="19">
        <f>SUM(AK2:AK823)</f>
        <v>78736246.530000001</v>
      </c>
    </row>
    <row r="825" spans="1:41" hidden="1"/>
    <row r="826" spans="1:41" hidden="1">
      <c r="AI826" s="7"/>
    </row>
    <row r="827" spans="1:41" hidden="1"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40"/>
      <c r="AH827" s="40"/>
      <c r="AI827" s="4"/>
    </row>
    <row r="828" spans="1:41" hidden="1"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40"/>
      <c r="AH828" s="40"/>
      <c r="AI828" s="7"/>
    </row>
    <row r="829" spans="1:41" hidden="1">
      <c r="W829" s="18"/>
      <c r="X829" s="18"/>
      <c r="Y829" s="18"/>
      <c r="Z829" s="18"/>
      <c r="AA829" s="18"/>
      <c r="AB829" s="18"/>
      <c r="AC829" s="18"/>
      <c r="AD829" s="18"/>
      <c r="AE829" s="18"/>
      <c r="AF829" s="41"/>
      <c r="AG829" s="40"/>
      <c r="AH829" s="40"/>
    </row>
    <row r="830" spans="1:41" hidden="1"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40"/>
      <c r="AH830" s="40"/>
    </row>
    <row r="831" spans="1:41" hidden="1">
      <c r="W831" s="18"/>
      <c r="X831" s="18"/>
      <c r="Y831" s="18"/>
      <c r="Z831" s="18"/>
      <c r="AA831" s="18"/>
      <c r="AB831" s="18"/>
      <c r="AC831" s="18"/>
      <c r="AD831" s="18"/>
      <c r="AE831" s="18"/>
      <c r="AF831" s="41"/>
      <c r="AG831" s="40"/>
      <c r="AH831" s="40"/>
    </row>
    <row r="832" spans="1:41" hidden="1"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40"/>
      <c r="AH832" s="40"/>
    </row>
    <row r="833" spans="23:34" hidden="1"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40"/>
      <c r="AH833" s="40"/>
    </row>
    <row r="834" spans="23:34" hidden="1"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40"/>
      <c r="AH834" s="40"/>
    </row>
    <row r="835" spans="23:34" hidden="1"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40"/>
      <c r="AH835" s="40"/>
    </row>
    <row r="836" spans="23:34" hidden="1"/>
    <row r="837" spans="23:34" hidden="1"/>
    <row r="838" spans="23:34" hidden="1"/>
    <row r="839" spans="23:34" hidden="1"/>
    <row r="840" spans="23:34" hidden="1"/>
    <row r="841" spans="23:34" hidden="1"/>
    <row r="842" spans="23:34" hidden="1"/>
    <row r="843" spans="23:34" hidden="1"/>
    <row r="844" spans="23:34" hidden="1"/>
    <row r="845" spans="23:34" hidden="1"/>
    <row r="846" spans="23:34" hidden="1"/>
    <row r="847" spans="23:34" hidden="1"/>
    <row r="848" spans="23:34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spans="22:36" hidden="1"/>
    <row r="882" spans="22:36" hidden="1"/>
    <row r="883" spans="22:36" hidden="1"/>
    <row r="884" spans="22:36" hidden="1"/>
    <row r="885" spans="22:36" hidden="1"/>
    <row r="886" spans="22:36" hidden="1"/>
    <row r="887" spans="22:36" hidden="1"/>
    <row r="888" spans="22:36">
      <c r="AF888" s="4">
        <f>SUM(W824:AF824)</f>
        <v>170080877.11000001</v>
      </c>
    </row>
    <row r="889" spans="22:36" hidden="1"/>
    <row r="890" spans="22:36">
      <c r="V890">
        <v>1000</v>
      </c>
      <c r="W890" s="18">
        <f>SUMIF($M$2:$M$885,V890,$W$2:$W$885)</f>
        <v>5556138.4200000018</v>
      </c>
      <c r="X890" s="18">
        <f>SUMIF($M$2:$M$885,V890,$X$2:$X$885)</f>
        <v>5563296.7000000002</v>
      </c>
      <c r="Y890" s="18">
        <f t="shared" ref="Y890:Y898" si="27">SUMIF($M$2:$M$885,V890,$Y$2:$Y$885)</f>
        <v>6718949.2799999984</v>
      </c>
      <c r="Z890" s="18">
        <f t="shared" ref="Z890:Z898" si="28">SUMIF($M$2:$M$885,V890,$Z$2:$Z$885)</f>
        <v>5404917.75</v>
      </c>
      <c r="AA890" s="18">
        <f t="shared" ref="AA890:AA898" si="29">SUMIF($M$2:$M$885,V890,$AA$2:$AA$885)</f>
        <v>6021373.4199999999</v>
      </c>
      <c r="AB890" s="18">
        <f t="shared" ref="AB890:AB898" si="30">SUMIF($M$2:$M$885,V890,$AB$2:$AB$885)</f>
        <v>5873955.7300000004</v>
      </c>
      <c r="AC890" s="18">
        <f t="shared" ref="AC890:AC898" si="31">SUMIF($M$2:$M$885,V890,$AC$2:$AC$885)</f>
        <v>6348582.1300000018</v>
      </c>
      <c r="AD890" s="18">
        <f t="shared" ref="AD890:AD898" si="32">SUMIF($M$2:$M$885,V890,$AD$2:$AD$885)</f>
        <v>6554205.9600000009</v>
      </c>
      <c r="AE890" s="18">
        <f t="shared" ref="AE890:AE898" si="33">SUMIF($M$2:$M$885,V890,$AE$2:$AE$885)</f>
        <v>5693684.9500000002</v>
      </c>
      <c r="AF890" s="18">
        <f t="shared" ref="AF890:AF898" si="34">SUMIF($M$2:$M$885,V890,$AF$2:$AF$885)</f>
        <v>8292123.6000000015</v>
      </c>
      <c r="AG890" s="18">
        <f t="shared" ref="AG890:AG898" si="35">SUMIF($M$2:$M$885,V890,$AG$2:$AG$885)</f>
        <v>5565931.3799999999</v>
      </c>
      <c r="AH890" s="18">
        <f>SUMIF($M$2:$M$885,V890,$AH$2:$AH$885)</f>
        <v>11584930.620000001</v>
      </c>
      <c r="AI890" s="18">
        <f>SUMIF($M$2:$M$885,V890,$AI$1:$AI$884)</f>
        <v>86936564.320000008</v>
      </c>
      <c r="AJ890" s="45"/>
    </row>
    <row r="891" spans="22:36">
      <c r="V891">
        <v>2000</v>
      </c>
      <c r="W891" s="18">
        <f t="shared" ref="W891:W898" si="36">SUMIF($M$2:$M$885,V891,$W$2:$W$885)</f>
        <v>875878.34</v>
      </c>
      <c r="X891" s="18">
        <f t="shared" ref="X891:X898" si="37">SUMIF($M$2:$M$885,V891,$X$2:$X$885)</f>
        <v>1926690.44</v>
      </c>
      <c r="Y891" s="18">
        <f t="shared" si="27"/>
        <v>1732521.19</v>
      </c>
      <c r="Z891" s="18">
        <f t="shared" si="28"/>
        <v>2390249.6800000002</v>
      </c>
      <c r="AA891" s="18">
        <f t="shared" si="29"/>
        <v>1710016.3000000003</v>
      </c>
      <c r="AB891" s="18">
        <f t="shared" si="30"/>
        <v>1706567.0300000005</v>
      </c>
      <c r="AC891" s="18">
        <f t="shared" si="31"/>
        <v>2151562.2700000009</v>
      </c>
      <c r="AD891" s="18">
        <f t="shared" si="32"/>
        <v>1700986.8900000008</v>
      </c>
      <c r="AE891" s="18">
        <f t="shared" si="33"/>
        <v>1683896.7099999995</v>
      </c>
      <c r="AF891" s="18">
        <f t="shared" si="34"/>
        <v>2134440.4</v>
      </c>
      <c r="AG891" s="18">
        <f t="shared" si="35"/>
        <v>979280.59000000032</v>
      </c>
      <c r="AH891" s="18">
        <f t="shared" ref="AH891:AH898" si="38">SUMIF($M$2:$M$885,V891,$AH$2:$AH$885)</f>
        <v>1645142.7000000002</v>
      </c>
      <c r="AI891" s="18">
        <f t="shared" ref="AI891:AI898" si="39">SUMIF($M$2:$M$885,V891,$AI$1:$AI$884)</f>
        <v>29308248.909999993</v>
      </c>
      <c r="AJ891" s="45"/>
    </row>
    <row r="892" spans="22:36">
      <c r="V892">
        <v>3000</v>
      </c>
      <c r="W892" s="18">
        <f t="shared" si="36"/>
        <v>3601492.29</v>
      </c>
      <c r="X892" s="18">
        <f t="shared" si="37"/>
        <v>3065099.8700000006</v>
      </c>
      <c r="Y892" s="18">
        <f t="shared" si="27"/>
        <v>1313702.1100000003</v>
      </c>
      <c r="Z892" s="18">
        <f t="shared" si="28"/>
        <v>4353362.1999999993</v>
      </c>
      <c r="AA892" s="18">
        <f t="shared" si="29"/>
        <v>3460749.9699999993</v>
      </c>
      <c r="AB892" s="18">
        <f t="shared" si="30"/>
        <v>2543818.0600000005</v>
      </c>
      <c r="AC892" s="18">
        <f t="shared" si="31"/>
        <v>8858697.2800000012</v>
      </c>
      <c r="AD892" s="18">
        <f t="shared" si="32"/>
        <v>2774952.5800000005</v>
      </c>
      <c r="AE892" s="18">
        <f t="shared" si="33"/>
        <v>4439374.3099999987</v>
      </c>
      <c r="AF892" s="18">
        <f t="shared" si="34"/>
        <v>5180212.92</v>
      </c>
      <c r="AG892" s="20">
        <f t="shared" si="35"/>
        <v>1936277.38</v>
      </c>
      <c r="AH892" s="18">
        <f t="shared" si="38"/>
        <v>3140608.26</v>
      </c>
      <c r="AI892" s="18">
        <f t="shared" si="39"/>
        <v>40713837.410000011</v>
      </c>
      <c r="AJ892" s="45"/>
    </row>
    <row r="893" spans="22:36">
      <c r="V893">
        <v>4000</v>
      </c>
      <c r="W893" s="18">
        <f t="shared" si="36"/>
        <v>886427.92</v>
      </c>
      <c r="X893" s="18">
        <f t="shared" si="37"/>
        <v>909961.84</v>
      </c>
      <c r="Y893" s="18">
        <f t="shared" si="27"/>
        <v>1145129.8900000001</v>
      </c>
      <c r="Z893" s="18">
        <f t="shared" si="28"/>
        <v>1250239.6800000002</v>
      </c>
      <c r="AA893" s="18">
        <f t="shared" si="29"/>
        <v>911097.31000000017</v>
      </c>
      <c r="AB893" s="18">
        <f t="shared" si="30"/>
        <v>1108197.08</v>
      </c>
      <c r="AC893" s="18">
        <f t="shared" si="31"/>
        <v>1096055.0999999999</v>
      </c>
      <c r="AD893" s="18">
        <f t="shared" si="32"/>
        <v>1159298.1599999999</v>
      </c>
      <c r="AE893" s="18">
        <f t="shared" si="33"/>
        <v>1168504.76</v>
      </c>
      <c r="AF893" s="18">
        <f t="shared" si="34"/>
        <v>1249539.56</v>
      </c>
      <c r="AG893" s="20">
        <f t="shared" si="35"/>
        <v>855748.03000000014</v>
      </c>
      <c r="AH893" s="18">
        <f t="shared" si="38"/>
        <v>2341888.1399999997</v>
      </c>
      <c r="AI893" s="18">
        <f t="shared" si="39"/>
        <v>14157122.329999998</v>
      </c>
      <c r="AJ893" s="45"/>
    </row>
    <row r="894" spans="22:36">
      <c r="V894">
        <v>5000</v>
      </c>
      <c r="W894" s="18">
        <f t="shared" si="36"/>
        <v>38223.979999999996</v>
      </c>
      <c r="X894" s="18">
        <f t="shared" si="37"/>
        <v>893567.44</v>
      </c>
      <c r="Y894" s="18">
        <f t="shared" si="27"/>
        <v>1687320</v>
      </c>
      <c r="Z894" s="18">
        <f t="shared" si="28"/>
        <v>449367.01</v>
      </c>
      <c r="AA894" s="18">
        <f t="shared" si="29"/>
        <v>64886.79</v>
      </c>
      <c r="AB894" s="18">
        <f t="shared" si="30"/>
        <v>45300</v>
      </c>
      <c r="AC894" s="18">
        <f t="shared" si="31"/>
        <v>193260.68</v>
      </c>
      <c r="AD894" s="18">
        <f t="shared" si="32"/>
        <v>63283.72</v>
      </c>
      <c r="AE894" s="18">
        <f t="shared" si="33"/>
        <v>0</v>
      </c>
      <c r="AF894" s="18">
        <f t="shared" si="34"/>
        <v>9620.1200000000008</v>
      </c>
      <c r="AG894" s="20">
        <f t="shared" si="35"/>
        <v>0</v>
      </c>
      <c r="AH894" s="18">
        <f t="shared" si="38"/>
        <v>72009</v>
      </c>
      <c r="AI894" s="18">
        <f t="shared" si="39"/>
        <v>3301220.24</v>
      </c>
      <c r="AJ894" s="45"/>
    </row>
    <row r="895" spans="22:36">
      <c r="V895">
        <v>6000</v>
      </c>
      <c r="W895" s="18">
        <f t="shared" si="36"/>
        <v>64316.49</v>
      </c>
      <c r="X895" s="18">
        <f t="shared" si="37"/>
        <v>3005525.16</v>
      </c>
      <c r="Y895" s="18">
        <f t="shared" si="27"/>
        <v>2572336.1800000002</v>
      </c>
      <c r="Z895" s="18">
        <f t="shared" si="28"/>
        <v>494031.23000000004</v>
      </c>
      <c r="AA895" s="18">
        <f t="shared" si="29"/>
        <v>3188292.19</v>
      </c>
      <c r="AB895" s="18">
        <f t="shared" si="30"/>
        <v>5123027.6099999994</v>
      </c>
      <c r="AC895" s="18">
        <f t="shared" si="31"/>
        <v>4602218.72</v>
      </c>
      <c r="AD895" s="18">
        <f t="shared" si="32"/>
        <v>5777731</v>
      </c>
      <c r="AE895" s="18">
        <f t="shared" si="33"/>
        <v>6440864.2000000002</v>
      </c>
      <c r="AF895" s="18">
        <f t="shared" si="34"/>
        <v>4851754.5100000007</v>
      </c>
      <c r="AG895" s="18">
        <f t="shared" si="35"/>
        <v>769065.75</v>
      </c>
      <c r="AH895" s="18">
        <f t="shared" si="38"/>
        <v>6469606.8600000003</v>
      </c>
      <c r="AI895" s="18">
        <f t="shared" si="39"/>
        <v>31024095.090000004</v>
      </c>
      <c r="AJ895" s="45"/>
    </row>
    <row r="896" spans="22:36">
      <c r="V896">
        <v>7000</v>
      </c>
      <c r="W896" s="18">
        <f t="shared" si="36"/>
        <v>0</v>
      </c>
      <c r="X896" s="18">
        <f t="shared" si="37"/>
        <v>0</v>
      </c>
      <c r="Y896" s="18">
        <f t="shared" si="27"/>
        <v>0</v>
      </c>
      <c r="Z896" s="18">
        <f t="shared" si="28"/>
        <v>0</v>
      </c>
      <c r="AA896" s="18">
        <f t="shared" si="29"/>
        <v>0</v>
      </c>
      <c r="AB896" s="18">
        <f t="shared" si="30"/>
        <v>0</v>
      </c>
      <c r="AC896" s="18">
        <f t="shared" si="31"/>
        <v>0</v>
      </c>
      <c r="AD896" s="18">
        <f t="shared" si="32"/>
        <v>0</v>
      </c>
      <c r="AE896" s="18">
        <f t="shared" si="33"/>
        <v>0</v>
      </c>
      <c r="AF896" s="18">
        <f t="shared" si="34"/>
        <v>0</v>
      </c>
      <c r="AG896" s="18">
        <f t="shared" si="35"/>
        <v>0</v>
      </c>
      <c r="AH896" s="18">
        <f t="shared" si="38"/>
        <v>0</v>
      </c>
      <c r="AI896" s="18">
        <f t="shared" si="39"/>
        <v>0</v>
      </c>
      <c r="AJ896" s="45"/>
    </row>
    <row r="897" spans="22:36">
      <c r="V897">
        <v>8000</v>
      </c>
      <c r="W897" s="18">
        <f t="shared" si="36"/>
        <v>48162.62</v>
      </c>
      <c r="X897" s="18">
        <f t="shared" si="37"/>
        <v>0</v>
      </c>
      <c r="Y897" s="18">
        <f t="shared" si="27"/>
        <v>0</v>
      </c>
      <c r="Z897" s="18">
        <f t="shared" si="28"/>
        <v>0</v>
      </c>
      <c r="AA897" s="18">
        <f t="shared" si="29"/>
        <v>0</v>
      </c>
      <c r="AB897" s="18">
        <f t="shared" si="30"/>
        <v>-48162.62</v>
      </c>
      <c r="AC897" s="18">
        <f t="shared" si="31"/>
        <v>0</v>
      </c>
      <c r="AD897" s="18">
        <f t="shared" si="32"/>
        <v>0</v>
      </c>
      <c r="AE897" s="18">
        <f t="shared" si="33"/>
        <v>0</v>
      </c>
      <c r="AF897" s="18">
        <f t="shared" si="34"/>
        <v>0</v>
      </c>
      <c r="AG897" s="18">
        <f t="shared" si="35"/>
        <v>0</v>
      </c>
      <c r="AH897" s="18">
        <f t="shared" si="38"/>
        <v>0</v>
      </c>
      <c r="AI897" s="18">
        <f t="shared" si="39"/>
        <v>194</v>
      </c>
      <c r="AJ897" s="45"/>
    </row>
    <row r="898" spans="22:36">
      <c r="V898">
        <v>9000</v>
      </c>
      <c r="W898" s="18">
        <f t="shared" si="36"/>
        <v>0</v>
      </c>
      <c r="X898" s="18">
        <f t="shared" si="37"/>
        <v>0</v>
      </c>
      <c r="Y898" s="18">
        <f t="shared" si="27"/>
        <v>0</v>
      </c>
      <c r="Z898" s="18">
        <f t="shared" si="28"/>
        <v>0</v>
      </c>
      <c r="AA898" s="18">
        <f t="shared" si="29"/>
        <v>0</v>
      </c>
      <c r="AB898" s="18">
        <f t="shared" si="30"/>
        <v>0</v>
      </c>
      <c r="AC898" s="18">
        <f t="shared" si="31"/>
        <v>0</v>
      </c>
      <c r="AD898" s="18">
        <f t="shared" si="32"/>
        <v>0</v>
      </c>
      <c r="AE898" s="18">
        <f t="shared" si="33"/>
        <v>0</v>
      </c>
      <c r="AF898" s="18">
        <f t="shared" si="34"/>
        <v>0</v>
      </c>
      <c r="AG898" s="18">
        <f t="shared" si="35"/>
        <v>0</v>
      </c>
      <c r="AH898" s="18">
        <f t="shared" si="38"/>
        <v>0</v>
      </c>
      <c r="AI898" s="18">
        <f t="shared" si="39"/>
        <v>0</v>
      </c>
      <c r="AJ898" s="45"/>
    </row>
    <row r="900" spans="22:36">
      <c r="W900" s="4">
        <f>SUM(W890:W899)</f>
        <v>11070640.060000001</v>
      </c>
      <c r="X900" s="4">
        <f t="shared" ref="X900:AI900" si="40">SUM(X890:X899)</f>
        <v>15364141.450000001</v>
      </c>
      <c r="Y900" s="4">
        <f t="shared" si="40"/>
        <v>15169958.649999999</v>
      </c>
      <c r="Z900" s="4">
        <f t="shared" si="40"/>
        <v>14342167.549999999</v>
      </c>
      <c r="AA900" s="4">
        <f t="shared" si="40"/>
        <v>15356415.979999999</v>
      </c>
      <c r="AB900" s="4">
        <f t="shared" si="40"/>
        <v>16352702.890000001</v>
      </c>
      <c r="AC900" s="4">
        <f t="shared" si="40"/>
        <v>23250376.180000003</v>
      </c>
      <c r="AD900" s="4">
        <f t="shared" si="40"/>
        <v>18030458.310000002</v>
      </c>
      <c r="AE900" s="4">
        <f t="shared" si="40"/>
        <v>19426324.93</v>
      </c>
      <c r="AF900" s="4">
        <f t="shared" si="40"/>
        <v>21717691.110000003</v>
      </c>
      <c r="AG900" s="4">
        <f t="shared" si="40"/>
        <v>10106303.130000001</v>
      </c>
      <c r="AH900" s="4">
        <f t="shared" si="40"/>
        <v>25254185.579999998</v>
      </c>
      <c r="AI900" s="4">
        <f t="shared" si="40"/>
        <v>205441282.30000004</v>
      </c>
    </row>
    <row r="902" spans="22:36">
      <c r="W902" s="4">
        <f>W824-W900</f>
        <v>0</v>
      </c>
      <c r="X902" s="4">
        <f t="shared" ref="X902:AI902" si="41">X824-X900</f>
        <v>0</v>
      </c>
      <c r="Y902" s="4">
        <f t="shared" si="41"/>
        <v>0</v>
      </c>
      <c r="Z902" s="4">
        <f t="shared" si="41"/>
        <v>0</v>
      </c>
      <c r="AA902" s="4">
        <f t="shared" si="41"/>
        <v>0</v>
      </c>
      <c r="AB902" s="4">
        <f t="shared" si="41"/>
        <v>0</v>
      </c>
      <c r="AC902" s="4">
        <f t="shared" si="41"/>
        <v>0</v>
      </c>
      <c r="AD902" s="4">
        <f t="shared" si="41"/>
        <v>0</v>
      </c>
      <c r="AE902" s="4">
        <f t="shared" si="41"/>
        <v>0</v>
      </c>
      <c r="AF902" s="4">
        <f t="shared" si="41"/>
        <v>0</v>
      </c>
      <c r="AG902" s="4">
        <f t="shared" si="41"/>
        <v>0</v>
      </c>
      <c r="AH902" s="4">
        <f t="shared" si="41"/>
        <v>0</v>
      </c>
      <c r="AI902" s="4">
        <f t="shared" si="41"/>
        <v>83.519999980926514</v>
      </c>
    </row>
  </sheetData>
  <sortState ref="A2:AI823">
    <sortCondition ref="H2:H823"/>
    <sortCondition ref="A2:A82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E8:G25"/>
  <sheetViews>
    <sheetView topLeftCell="A7" workbookViewId="0">
      <selection activeCell="G11" sqref="G11"/>
    </sheetView>
  </sheetViews>
  <sheetFormatPr baseColWidth="10" defaultRowHeight="15"/>
  <cols>
    <col min="5" max="5" width="35.7109375" customWidth="1"/>
    <col min="6" max="6" width="15" style="11" customWidth="1"/>
    <col min="7" max="7" width="14.42578125" style="4" bestFit="1" customWidth="1"/>
  </cols>
  <sheetData>
    <row r="8" spans="5:7" ht="18.75">
      <c r="E8" s="2" t="s">
        <v>846</v>
      </c>
      <c r="G8" s="119" t="s">
        <v>864</v>
      </c>
    </row>
    <row r="10" spans="5:7">
      <c r="E10" t="s">
        <v>722</v>
      </c>
    </row>
    <row r="11" spans="5:7">
      <c r="E11" s="47" t="s">
        <v>723</v>
      </c>
    </row>
    <row r="12" spans="5:7">
      <c r="E12" s="47" t="s">
        <v>725</v>
      </c>
    </row>
    <row r="13" spans="5:7">
      <c r="E13" s="47" t="s">
        <v>724</v>
      </c>
    </row>
    <row r="14" spans="5:7">
      <c r="E14" s="28" t="s">
        <v>681</v>
      </c>
      <c r="F14" s="23"/>
      <c r="G14" s="5">
        <f>SUM(F11:F13)</f>
        <v>0</v>
      </c>
    </row>
    <row r="16" spans="5:7">
      <c r="E16" s="1" t="s">
        <v>726</v>
      </c>
      <c r="F16" s="23"/>
      <c r="G16" s="5"/>
    </row>
    <row r="18" spans="5:7">
      <c r="E18" s="1" t="s">
        <v>728</v>
      </c>
      <c r="F18" s="23"/>
      <c r="G18" s="5"/>
    </row>
    <row r="20" spans="5:7">
      <c r="E20" s="1" t="s">
        <v>729</v>
      </c>
      <c r="F20" s="23"/>
      <c r="G20" s="5"/>
    </row>
    <row r="22" spans="5:7">
      <c r="E22" s="1" t="s">
        <v>727</v>
      </c>
    </row>
    <row r="25" spans="5:7" ht="18.75">
      <c r="F25" s="81" t="s">
        <v>97</v>
      </c>
      <c r="G25" s="82">
        <f>SUM(G14:G22)</f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E4:J43"/>
  <sheetViews>
    <sheetView topLeftCell="A4" workbookViewId="0">
      <pane ySplit="3" topLeftCell="A30" activePane="bottomLeft" state="frozen"/>
      <selection activeCell="A4" sqref="A4"/>
      <selection pane="bottomLeft" activeCell="H38" sqref="H38"/>
    </sheetView>
  </sheetViews>
  <sheetFormatPr baseColWidth="10" defaultRowHeight="15"/>
  <cols>
    <col min="7" max="7" width="13.140625" bestFit="1" customWidth="1"/>
    <col min="8" max="8" width="20.28515625" bestFit="1" customWidth="1"/>
    <col min="10" max="10" width="13.140625" bestFit="1" customWidth="1"/>
  </cols>
  <sheetData>
    <row r="4" spans="5:10" hidden="1"/>
    <row r="5" spans="5:10" hidden="1"/>
    <row r="6" spans="5:10" ht="21">
      <c r="E6" s="148" t="s">
        <v>761</v>
      </c>
      <c r="F6" s="148"/>
      <c r="G6" s="148"/>
      <c r="H6" s="148"/>
      <c r="I6" s="148"/>
      <c r="J6" s="148"/>
    </row>
    <row r="9" spans="5:10">
      <c r="E9" s="1" t="s">
        <v>755</v>
      </c>
      <c r="F9" s="1"/>
      <c r="G9" s="1"/>
      <c r="H9" s="19">
        <f>SUM(G10:G11)</f>
        <v>0</v>
      </c>
    </row>
    <row r="10" spans="5:10">
      <c r="G10" s="11"/>
    </row>
    <row r="11" spans="5:10">
      <c r="G11" s="11"/>
    </row>
    <row r="13" spans="5:10">
      <c r="E13" s="1" t="s">
        <v>754</v>
      </c>
      <c r="F13" s="1"/>
      <c r="G13" s="1"/>
      <c r="H13" s="5"/>
    </row>
    <row r="14" spans="5:10">
      <c r="E14" s="1" t="s">
        <v>757</v>
      </c>
      <c r="F14" s="1"/>
      <c r="G14" s="1"/>
      <c r="H14" s="5"/>
    </row>
    <row r="15" spans="5:10">
      <c r="E15" s="1" t="s">
        <v>756</v>
      </c>
      <c r="F15" s="1"/>
      <c r="G15" s="1"/>
      <c r="H15" s="5"/>
    </row>
    <row r="16" spans="5:10">
      <c r="E16" s="1" t="s">
        <v>753</v>
      </c>
      <c r="F16" s="1"/>
      <c r="G16" s="1"/>
      <c r="H16" s="5"/>
    </row>
    <row r="18" spans="5:10">
      <c r="E18" s="1" t="s">
        <v>758</v>
      </c>
      <c r="F18" s="1"/>
      <c r="G18" s="1"/>
      <c r="H18" s="1"/>
    </row>
    <row r="20" spans="5:10">
      <c r="E20" s="1" t="s">
        <v>762</v>
      </c>
      <c r="F20" s="1"/>
      <c r="G20" s="1"/>
      <c r="H20" s="1"/>
    </row>
    <row r="22" spans="5:10">
      <c r="E22" s="1" t="s">
        <v>719</v>
      </c>
      <c r="F22" s="5"/>
      <c r="G22" s="5"/>
      <c r="H22" s="5"/>
      <c r="I22" s="1" t="s">
        <v>775</v>
      </c>
      <c r="J22" s="5">
        <f>H22/12</f>
        <v>0</v>
      </c>
    </row>
    <row r="23" spans="5:10">
      <c r="E23" s="1" t="s">
        <v>774</v>
      </c>
      <c r="F23" s="1"/>
      <c r="G23" s="1"/>
      <c r="H23" s="5"/>
      <c r="I23" s="1" t="s">
        <v>775</v>
      </c>
      <c r="J23" s="5">
        <f>H23/12</f>
        <v>0</v>
      </c>
    </row>
    <row r="24" spans="5:10">
      <c r="E24" s="1" t="s">
        <v>708</v>
      </c>
      <c r="F24" s="1"/>
      <c r="G24" s="1"/>
      <c r="H24" s="5"/>
    </row>
    <row r="25" spans="5:10">
      <c r="E25" s="1" t="s">
        <v>720</v>
      </c>
      <c r="F25" s="1"/>
      <c r="G25" s="1"/>
      <c r="H25" s="5"/>
    </row>
    <row r="26" spans="5:10">
      <c r="E26" s="1" t="s">
        <v>772</v>
      </c>
      <c r="F26" s="1"/>
      <c r="G26" s="1"/>
      <c r="H26" s="5"/>
    </row>
    <row r="27" spans="5:10" ht="15.75" thickBot="1">
      <c r="E27" s="83"/>
      <c r="F27" s="83"/>
      <c r="G27" s="83"/>
      <c r="H27" s="83"/>
    </row>
    <row r="28" spans="5:10" ht="15.75" thickTop="1">
      <c r="E28" s="1" t="s">
        <v>759</v>
      </c>
      <c r="F28" s="1"/>
      <c r="G28" s="1"/>
    </row>
    <row r="29" spans="5:10">
      <c r="F29" t="s">
        <v>760</v>
      </c>
      <c r="H29" s="4"/>
    </row>
    <row r="30" spans="5:10">
      <c r="F30" t="s">
        <v>776</v>
      </c>
      <c r="H30" s="4"/>
    </row>
    <row r="31" spans="5:10">
      <c r="F31" s="147" t="s">
        <v>98</v>
      </c>
      <c r="G31" s="147"/>
      <c r="H31" s="19">
        <f>H29-H30</f>
        <v>0</v>
      </c>
    </row>
    <row r="33" spans="6:9">
      <c r="F33" t="s">
        <v>763</v>
      </c>
    </row>
    <row r="34" spans="6:9">
      <c r="F34" s="47" t="s">
        <v>764</v>
      </c>
      <c r="H34" s="11"/>
    </row>
    <row r="35" spans="6:9">
      <c r="F35" s="47" t="s">
        <v>765</v>
      </c>
      <c r="H35" s="11"/>
    </row>
    <row r="36" spans="6:9">
      <c r="F36" s="47" t="s">
        <v>766</v>
      </c>
      <c r="H36" s="11"/>
    </row>
    <row r="37" spans="6:9">
      <c r="F37" s="47" t="s">
        <v>767</v>
      </c>
      <c r="H37" s="11"/>
    </row>
    <row r="38" spans="6:9">
      <c r="F38" s="47" t="s">
        <v>768</v>
      </c>
      <c r="H38" s="11"/>
    </row>
    <row r="39" spans="6:9">
      <c r="F39" s="1"/>
      <c r="G39" s="28" t="s">
        <v>770</v>
      </c>
      <c r="H39" s="12">
        <f>SUM(H34:H38)</f>
        <v>0</v>
      </c>
    </row>
    <row r="40" spans="6:9" ht="15.75" thickBot="1"/>
    <row r="41" spans="6:9" ht="15.75" thickBot="1">
      <c r="F41" s="84" t="s">
        <v>769</v>
      </c>
      <c r="G41" s="85"/>
      <c r="H41" s="90"/>
      <c r="I41" s="89" t="s">
        <v>773</v>
      </c>
    </row>
    <row r="42" spans="6:9" ht="15.75" thickBot="1"/>
    <row r="43" spans="6:9" ht="16.5" thickBot="1">
      <c r="F43" s="86"/>
      <c r="G43" s="87" t="s">
        <v>771</v>
      </c>
      <c r="H43" s="88">
        <f>H31+H39+H41</f>
        <v>0</v>
      </c>
    </row>
  </sheetData>
  <mergeCells count="2">
    <mergeCell ref="F31:G31"/>
    <mergeCell ref="E6:J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BN1167"/>
  <sheetViews>
    <sheetView topLeftCell="X1" zoomScale="70" zoomScaleNormal="70" workbookViewId="0">
      <pane ySplit="1" topLeftCell="A823" activePane="bottomLeft" state="frozen"/>
      <selection activeCell="D11" sqref="D11"/>
      <selection pane="bottomLeft" activeCell="AF823" sqref="AF823"/>
    </sheetView>
  </sheetViews>
  <sheetFormatPr baseColWidth="10" defaultRowHeight="15"/>
  <cols>
    <col min="1" max="1" width="9.7109375" bestFit="1" customWidth="1"/>
    <col min="2" max="2" width="28.7109375" customWidth="1"/>
    <col min="3" max="3" width="11.42578125" customWidth="1"/>
    <col min="4" max="4" width="76.42578125" customWidth="1"/>
    <col min="5" max="5" width="11.42578125" customWidth="1"/>
    <col min="6" max="6" width="12.42578125" customWidth="1"/>
    <col min="7" max="7" width="60.7109375" customWidth="1"/>
    <col min="8" max="8" width="12" customWidth="1"/>
    <col min="9" max="9" width="27.85546875" customWidth="1"/>
    <col min="10" max="10" width="22.5703125" style="8" customWidth="1"/>
    <col min="11" max="11" width="20.28515625" style="8" customWidth="1"/>
    <col min="12" max="12" width="8.28515625" customWidth="1"/>
    <col min="13" max="13" width="33" customWidth="1"/>
    <col min="14" max="14" width="11.140625" customWidth="1"/>
    <col min="15" max="15" width="24" customWidth="1"/>
    <col min="16" max="16" width="11.42578125" customWidth="1"/>
    <col min="17" max="17" width="75.7109375" customWidth="1"/>
    <col min="18" max="18" width="8.140625" customWidth="1"/>
    <col min="19" max="19" width="61.42578125" customWidth="1"/>
    <col min="20" max="20" width="8.140625" customWidth="1"/>
    <col min="21" max="21" width="70.7109375" customWidth="1"/>
    <col min="22" max="22" width="13" customWidth="1"/>
    <col min="23" max="23" width="19.28515625" customWidth="1"/>
    <col min="24" max="27" width="16.85546875" style="4" customWidth="1"/>
    <col min="28" max="28" width="16" style="4" customWidth="1"/>
    <col min="29" max="30" width="16.42578125" style="4" customWidth="1"/>
    <col min="31" max="31" width="16.85546875" style="4" customWidth="1"/>
    <col min="32" max="32" width="18.28515625" style="4" customWidth="1"/>
    <col min="33" max="33" width="17.28515625" style="4" customWidth="1"/>
    <col min="34" max="34" width="24.5703125" style="4" customWidth="1"/>
    <col min="35" max="35" width="18.28515625" style="4" customWidth="1"/>
    <col min="36" max="36" width="18.28515625" style="10" bestFit="1" customWidth="1"/>
    <col min="37" max="37" width="14.42578125" style="9" bestFit="1" customWidth="1"/>
    <col min="38" max="38" width="20.140625" style="6" customWidth="1"/>
    <col min="39" max="39" width="20.140625" style="9" hidden="1" customWidth="1"/>
    <col min="40" max="40" width="16.42578125" hidden="1" customWidth="1"/>
    <col min="41" max="42" width="6.28515625" hidden="1" customWidth="1"/>
    <col min="43" max="43" width="6" hidden="1" customWidth="1"/>
    <col min="44" max="44" width="6.5703125" hidden="1" customWidth="1"/>
    <col min="45" max="45" width="6.140625" hidden="1" customWidth="1"/>
    <col min="46" max="46" width="5.5703125" hidden="1" customWidth="1"/>
    <col min="47" max="48" width="6.42578125" hidden="1" customWidth="1"/>
    <col min="49" max="49" width="6.140625" hidden="1" customWidth="1"/>
    <col min="50" max="50" width="6.5703125" hidden="1" customWidth="1"/>
    <col min="51" max="51" width="6" hidden="1" customWidth="1"/>
    <col min="52" max="52" width="12.42578125" hidden="1" customWidth="1"/>
    <col min="53" max="53" width="9.140625" hidden="1" customWidth="1"/>
    <col min="54" max="54" width="7" hidden="1" customWidth="1"/>
    <col min="55" max="55" width="6.7109375" hidden="1" customWidth="1"/>
    <col min="56" max="56" width="7.28515625" hidden="1" customWidth="1"/>
    <col min="57" max="57" width="6.42578125" hidden="1" customWidth="1"/>
    <col min="58" max="58" width="6.28515625" hidden="1" customWidth="1"/>
    <col min="59" max="59" width="10.85546875" hidden="1" customWidth="1"/>
    <col min="60" max="63" width="12.42578125" hidden="1" customWidth="1"/>
    <col min="64" max="64" width="17.5703125" style="11" hidden="1" customWidth="1"/>
    <col min="66" max="66" width="17.28515625" customWidth="1"/>
  </cols>
  <sheetData>
    <row r="1" spans="1:66">
      <c r="A1" s="60" t="s">
        <v>285</v>
      </c>
      <c r="B1" s="60" t="s">
        <v>601</v>
      </c>
      <c r="C1" s="60" t="s">
        <v>287</v>
      </c>
      <c r="D1" s="60" t="s">
        <v>602</v>
      </c>
      <c r="E1" s="60" t="s">
        <v>289</v>
      </c>
      <c r="F1" s="60" t="s">
        <v>290</v>
      </c>
      <c r="G1" s="60" t="s">
        <v>603</v>
      </c>
      <c r="H1" s="60" t="s">
        <v>604</v>
      </c>
      <c r="I1" s="60" t="s">
        <v>605</v>
      </c>
      <c r="J1" s="46" t="s">
        <v>597</v>
      </c>
      <c r="K1" s="46" t="s">
        <v>596</v>
      </c>
      <c r="L1" s="60" t="s">
        <v>294</v>
      </c>
      <c r="M1" s="60" t="s">
        <v>606</v>
      </c>
      <c r="N1" s="60" t="s">
        <v>100</v>
      </c>
      <c r="O1" s="60" t="s">
        <v>607</v>
      </c>
      <c r="P1" s="60" t="s">
        <v>608</v>
      </c>
      <c r="Q1" s="60" t="s">
        <v>609</v>
      </c>
      <c r="R1" s="60" t="s">
        <v>300</v>
      </c>
      <c r="S1" s="60" t="s">
        <v>610</v>
      </c>
      <c r="T1" s="60" t="s">
        <v>302</v>
      </c>
      <c r="U1" s="60" t="s">
        <v>611</v>
      </c>
      <c r="V1" s="60" t="s">
        <v>612</v>
      </c>
      <c r="W1" s="60" t="s">
        <v>613</v>
      </c>
      <c r="X1" s="61" t="s">
        <v>614</v>
      </c>
      <c r="Y1" s="61" t="s">
        <v>615</v>
      </c>
      <c r="Z1" s="61" t="s">
        <v>616</v>
      </c>
      <c r="AA1" s="61" t="s">
        <v>617</v>
      </c>
      <c r="AB1" s="61" t="s">
        <v>618</v>
      </c>
      <c r="AC1" s="61" t="s">
        <v>619</v>
      </c>
      <c r="AD1" s="61" t="s">
        <v>620</v>
      </c>
      <c r="AE1" s="61" t="s">
        <v>621</v>
      </c>
      <c r="AF1" s="61" t="s">
        <v>622</v>
      </c>
      <c r="AG1" s="61" t="s">
        <v>623</v>
      </c>
      <c r="AH1" s="61" t="s">
        <v>624</v>
      </c>
      <c r="AI1" s="61" t="s">
        <v>625</v>
      </c>
      <c r="AJ1" s="63" t="s">
        <v>73</v>
      </c>
      <c r="AK1" s="62"/>
      <c r="AL1" s="63" t="s">
        <v>706</v>
      </c>
      <c r="AM1" s="62"/>
      <c r="AN1" s="60" t="s">
        <v>626</v>
      </c>
      <c r="AO1" s="60" t="s">
        <v>627</v>
      </c>
      <c r="AP1" s="60" t="s">
        <v>628</v>
      </c>
      <c r="AQ1" s="60" t="s">
        <v>629</v>
      </c>
      <c r="AR1" s="60" t="s">
        <v>630</v>
      </c>
      <c r="AS1" s="60" t="s">
        <v>631</v>
      </c>
      <c r="AT1" s="60" t="s">
        <v>632</v>
      </c>
      <c r="AU1" s="60" t="s">
        <v>633</v>
      </c>
      <c r="AV1" s="60" t="s">
        <v>634</v>
      </c>
      <c r="AW1" s="60" t="s">
        <v>635</v>
      </c>
      <c r="AX1" s="60" t="s">
        <v>636</v>
      </c>
      <c r="AY1" s="60" t="s">
        <v>637</v>
      </c>
      <c r="AZ1" s="60" t="s">
        <v>638</v>
      </c>
      <c r="BA1" s="60" t="s">
        <v>639</v>
      </c>
      <c r="BB1" s="60" t="s">
        <v>640</v>
      </c>
      <c r="BC1" s="60" t="s">
        <v>641</v>
      </c>
      <c r="BD1" s="60" t="s">
        <v>642</v>
      </c>
      <c r="BE1" s="60" t="s">
        <v>643</v>
      </c>
      <c r="BF1" s="60" t="s">
        <v>644</v>
      </c>
      <c r="BG1" s="60" t="s">
        <v>645</v>
      </c>
      <c r="BH1" s="60" t="s">
        <v>646</v>
      </c>
      <c r="BI1" s="60" t="s">
        <v>647</v>
      </c>
      <c r="BJ1" s="60" t="s">
        <v>648</v>
      </c>
      <c r="BK1" s="60" t="s">
        <v>649</v>
      </c>
      <c r="BL1" s="11" t="s">
        <v>678</v>
      </c>
      <c r="BN1" s="60" t="s">
        <v>709</v>
      </c>
    </row>
    <row r="2" spans="1:66" hidden="1">
      <c r="A2">
        <v>901</v>
      </c>
      <c r="B2" t="s">
        <v>436</v>
      </c>
      <c r="C2">
        <v>100</v>
      </c>
      <c r="D2" t="s">
        <v>105</v>
      </c>
      <c r="E2">
        <v>191</v>
      </c>
      <c r="F2">
        <v>511110001</v>
      </c>
      <c r="G2" t="s">
        <v>107</v>
      </c>
      <c r="H2">
        <v>101</v>
      </c>
      <c r="I2" t="s">
        <v>308</v>
      </c>
      <c r="J2" s="8">
        <v>1</v>
      </c>
      <c r="L2">
        <v>1110</v>
      </c>
      <c r="M2" t="s">
        <v>437</v>
      </c>
      <c r="N2">
        <v>1000</v>
      </c>
      <c r="O2" t="s">
        <v>106</v>
      </c>
      <c r="P2">
        <v>2</v>
      </c>
      <c r="Q2" t="s">
        <v>282</v>
      </c>
      <c r="R2">
        <v>111</v>
      </c>
      <c r="S2" t="s">
        <v>438</v>
      </c>
      <c r="T2">
        <v>121</v>
      </c>
      <c r="U2" t="s">
        <v>312</v>
      </c>
      <c r="V2">
        <v>1</v>
      </c>
      <c r="W2" t="s">
        <v>313</v>
      </c>
      <c r="X2" s="9">
        <v>174261</v>
      </c>
      <c r="Y2" s="9">
        <v>174261</v>
      </c>
      <c r="Z2" s="9">
        <v>174261</v>
      </c>
      <c r="AA2" s="9">
        <v>174261</v>
      </c>
      <c r="AB2" s="9">
        <v>174261</v>
      </c>
      <c r="AC2" s="9">
        <v>174261</v>
      </c>
      <c r="AD2" s="9">
        <v>174261</v>
      </c>
      <c r="AE2" s="9">
        <v>174261</v>
      </c>
      <c r="AF2" s="9">
        <v>174261</v>
      </c>
      <c r="AG2" s="9">
        <v>174261</v>
      </c>
      <c r="AH2" s="9">
        <v>174261</v>
      </c>
      <c r="AI2" s="9">
        <v>174261</v>
      </c>
      <c r="AJ2" s="10">
        <f>SUM(X2:AI2)</f>
        <v>2091132</v>
      </c>
      <c r="AL2" s="6">
        <f>IF(J2=2,AJ2,0)</f>
        <v>0</v>
      </c>
      <c r="AN2" s="64">
        <v>2024009</v>
      </c>
      <c r="AO2" s="64">
        <v>0</v>
      </c>
      <c r="AP2" s="64">
        <v>0</v>
      </c>
      <c r="AQ2" s="64">
        <v>0</v>
      </c>
      <c r="AR2" s="64">
        <v>0</v>
      </c>
      <c r="AS2" s="64">
        <v>0</v>
      </c>
      <c r="AT2" s="64">
        <v>0</v>
      </c>
      <c r="AU2" s="64">
        <v>0</v>
      </c>
      <c r="AV2" s="64">
        <v>0</v>
      </c>
      <c r="AW2" s="64">
        <v>0</v>
      </c>
      <c r="AX2" s="64">
        <v>0</v>
      </c>
      <c r="AY2" s="64">
        <v>0</v>
      </c>
      <c r="AZ2" s="64">
        <v>-30000</v>
      </c>
      <c r="BA2" s="64">
        <v>0</v>
      </c>
      <c r="BB2" s="64">
        <v>0</v>
      </c>
      <c r="BC2" s="64">
        <v>0</v>
      </c>
      <c r="BD2" s="64">
        <v>0</v>
      </c>
      <c r="BE2" s="64">
        <v>0</v>
      </c>
      <c r="BF2" s="64">
        <v>0</v>
      </c>
      <c r="BG2" s="64">
        <v>0</v>
      </c>
      <c r="BH2" s="64">
        <v>66449.320000000007</v>
      </c>
      <c r="BI2" s="64">
        <v>125404.15</v>
      </c>
      <c r="BJ2" s="64">
        <v>0</v>
      </c>
      <c r="BK2" s="64">
        <v>2249275.86</v>
      </c>
      <c r="BL2"/>
      <c r="BN2" s="7">
        <f>SUM(X2:AG2)</f>
        <v>1742610</v>
      </c>
    </row>
    <row r="3" spans="1:66" hidden="1">
      <c r="A3">
        <v>911</v>
      </c>
      <c r="B3" t="s">
        <v>447</v>
      </c>
      <c r="C3">
        <v>107</v>
      </c>
      <c r="D3" t="s">
        <v>120</v>
      </c>
      <c r="E3">
        <v>192</v>
      </c>
      <c r="F3">
        <v>511130001</v>
      </c>
      <c r="G3" t="s">
        <v>111</v>
      </c>
      <c r="H3">
        <v>101</v>
      </c>
      <c r="I3" t="s">
        <v>308</v>
      </c>
      <c r="J3" s="8">
        <v>1</v>
      </c>
      <c r="L3">
        <v>1130</v>
      </c>
      <c r="M3" t="s">
        <v>309</v>
      </c>
      <c r="N3">
        <v>1000</v>
      </c>
      <c r="O3" t="s">
        <v>106</v>
      </c>
      <c r="P3">
        <v>1</v>
      </c>
      <c r="Q3" t="s">
        <v>448</v>
      </c>
      <c r="R3">
        <v>131</v>
      </c>
      <c r="S3" t="s">
        <v>449</v>
      </c>
      <c r="T3">
        <v>121</v>
      </c>
      <c r="U3" t="s">
        <v>312</v>
      </c>
      <c r="V3">
        <v>1</v>
      </c>
      <c r="W3" t="s">
        <v>313</v>
      </c>
      <c r="X3" s="9">
        <v>43187.4</v>
      </c>
      <c r="Y3" s="9">
        <v>38218.019999999997</v>
      </c>
      <c r="Z3" s="9">
        <v>38208.29</v>
      </c>
      <c r="AA3" s="9">
        <v>38219.14</v>
      </c>
      <c r="AB3" s="9">
        <v>38217.1</v>
      </c>
      <c r="AC3" s="9">
        <v>38206.980000000003</v>
      </c>
      <c r="AD3" s="9">
        <v>38219.269999999997</v>
      </c>
      <c r="AE3" s="9">
        <v>38219.120000000003</v>
      </c>
      <c r="AF3" s="9">
        <v>38215.24</v>
      </c>
      <c r="AG3" s="9">
        <v>38221.300000000003</v>
      </c>
      <c r="AH3" s="9">
        <v>38205.440000000002</v>
      </c>
      <c r="AI3" s="9">
        <v>38215.97</v>
      </c>
      <c r="AJ3" s="10">
        <f t="shared" ref="AJ3:AJ66" si="0">SUM(X3:AI3)</f>
        <v>463553.27</v>
      </c>
      <c r="AL3" s="6">
        <f t="shared" ref="AL3:AL66" si="1">IF(J3=2,AJ3,0)</f>
        <v>0</v>
      </c>
      <c r="AN3" s="64">
        <v>139260</v>
      </c>
      <c r="AO3" s="64">
        <v>0</v>
      </c>
      <c r="AP3" s="64">
        <v>0</v>
      </c>
      <c r="AQ3" s="64">
        <v>0</v>
      </c>
      <c r="AR3" s="64">
        <v>0</v>
      </c>
      <c r="AS3" s="64">
        <v>0</v>
      </c>
      <c r="AT3" s="64">
        <v>0</v>
      </c>
      <c r="AU3" s="64">
        <v>0</v>
      </c>
      <c r="AV3" s="64">
        <v>0</v>
      </c>
      <c r="AW3" s="64">
        <v>0</v>
      </c>
      <c r="AX3" s="64">
        <v>0</v>
      </c>
      <c r="AY3" s="64">
        <v>0</v>
      </c>
      <c r="AZ3" s="64">
        <v>-95070.31</v>
      </c>
      <c r="BA3" s="64">
        <v>0</v>
      </c>
      <c r="BB3" s="64">
        <v>0</v>
      </c>
      <c r="BC3" s="64">
        <v>0</v>
      </c>
      <c r="BD3" s="64">
        <v>0</v>
      </c>
      <c r="BE3" s="64">
        <v>0</v>
      </c>
      <c r="BF3" s="64">
        <v>0</v>
      </c>
      <c r="BG3" s="64">
        <v>0</v>
      </c>
      <c r="BH3" s="64">
        <v>0</v>
      </c>
      <c r="BI3" s="64">
        <v>0</v>
      </c>
      <c r="BJ3" s="64">
        <v>0</v>
      </c>
      <c r="BK3" s="64">
        <v>-29189.69</v>
      </c>
      <c r="BL3"/>
      <c r="BN3" s="7">
        <f t="shared" ref="BN3:BN66" si="2">SUM(X3:AG3)</f>
        <v>387131.86</v>
      </c>
    </row>
    <row r="4" spans="1:66" hidden="1">
      <c r="A4">
        <v>902</v>
      </c>
      <c r="B4" t="s">
        <v>439</v>
      </c>
      <c r="C4">
        <v>101</v>
      </c>
      <c r="D4" t="s">
        <v>110</v>
      </c>
      <c r="E4">
        <v>192</v>
      </c>
      <c r="F4">
        <v>511130001</v>
      </c>
      <c r="G4" t="s">
        <v>111</v>
      </c>
      <c r="H4">
        <v>101</v>
      </c>
      <c r="I4" t="s">
        <v>308</v>
      </c>
      <c r="J4" s="8">
        <v>1</v>
      </c>
      <c r="L4">
        <v>1130</v>
      </c>
      <c r="M4" t="s">
        <v>309</v>
      </c>
      <c r="N4">
        <v>1000</v>
      </c>
      <c r="O4" t="s">
        <v>106</v>
      </c>
      <c r="P4">
        <v>3</v>
      </c>
      <c r="Q4" t="s">
        <v>440</v>
      </c>
      <c r="R4">
        <v>111</v>
      </c>
      <c r="S4" t="s">
        <v>438</v>
      </c>
      <c r="T4">
        <v>121</v>
      </c>
      <c r="U4" t="s">
        <v>312</v>
      </c>
      <c r="V4">
        <v>1</v>
      </c>
      <c r="W4" t="s">
        <v>313</v>
      </c>
      <c r="X4" s="9">
        <v>22116.3</v>
      </c>
      <c r="Y4" s="9">
        <v>22116.3</v>
      </c>
      <c r="Z4" s="9">
        <v>22116.3</v>
      </c>
      <c r="AA4" s="9">
        <v>22116.3</v>
      </c>
      <c r="AB4" s="9">
        <v>21655.84</v>
      </c>
      <c r="AC4" s="9">
        <v>22616.400000000001</v>
      </c>
      <c r="AD4" s="9">
        <v>22616.400000000001</v>
      </c>
      <c r="AE4" s="9">
        <v>30193.62</v>
      </c>
      <c r="AF4" s="9">
        <v>23116.5</v>
      </c>
      <c r="AG4" s="9">
        <v>23116.5</v>
      </c>
      <c r="AH4" s="9">
        <v>23116.5</v>
      </c>
      <c r="AI4" s="9">
        <v>23116.5</v>
      </c>
      <c r="AJ4" s="10">
        <f t="shared" si="0"/>
        <v>278013.45999999996</v>
      </c>
      <c r="AL4" s="6">
        <f t="shared" si="1"/>
        <v>0</v>
      </c>
      <c r="AN4" s="64">
        <v>600617</v>
      </c>
      <c r="AO4" s="64">
        <v>0</v>
      </c>
      <c r="AP4" s="64">
        <v>0</v>
      </c>
      <c r="AQ4" s="64">
        <v>0</v>
      </c>
      <c r="AR4" s="64">
        <v>0</v>
      </c>
      <c r="AS4" s="64">
        <v>0</v>
      </c>
      <c r="AT4" s="64">
        <v>0</v>
      </c>
      <c r="AU4" s="64">
        <v>0</v>
      </c>
      <c r="AV4" s="64">
        <v>0</v>
      </c>
      <c r="AW4" s="64">
        <v>0</v>
      </c>
      <c r="AX4" s="64">
        <v>0</v>
      </c>
      <c r="AY4" s="64">
        <v>0</v>
      </c>
      <c r="AZ4" s="64">
        <v>0</v>
      </c>
      <c r="BA4" s="64">
        <v>0</v>
      </c>
      <c r="BB4" s="64">
        <v>0</v>
      </c>
      <c r="BC4" s="64">
        <v>0</v>
      </c>
      <c r="BD4" s="64">
        <v>0</v>
      </c>
      <c r="BE4" s="64">
        <v>0</v>
      </c>
      <c r="BF4" s="64">
        <v>0</v>
      </c>
      <c r="BG4" s="64">
        <v>0</v>
      </c>
      <c r="BH4" s="64">
        <v>0</v>
      </c>
      <c r="BI4" s="64">
        <v>0</v>
      </c>
      <c r="BJ4" s="64">
        <v>0</v>
      </c>
      <c r="BK4" s="64">
        <v>-323248.05</v>
      </c>
      <c r="BL4"/>
      <c r="BN4" s="7">
        <f t="shared" si="2"/>
        <v>231780.46</v>
      </c>
    </row>
    <row r="5" spans="1:66" hidden="1">
      <c r="A5">
        <v>102</v>
      </c>
      <c r="B5" t="s">
        <v>343</v>
      </c>
      <c r="C5">
        <v>140</v>
      </c>
      <c r="D5" t="s">
        <v>344</v>
      </c>
      <c r="E5">
        <v>192</v>
      </c>
      <c r="F5">
        <v>511130001</v>
      </c>
      <c r="G5" t="s">
        <v>111</v>
      </c>
      <c r="H5">
        <v>101</v>
      </c>
      <c r="I5" t="s">
        <v>308</v>
      </c>
      <c r="J5" s="8">
        <v>1</v>
      </c>
      <c r="L5">
        <v>1130</v>
      </c>
      <c r="M5" t="s">
        <v>309</v>
      </c>
      <c r="N5">
        <v>1000</v>
      </c>
      <c r="O5" t="s">
        <v>106</v>
      </c>
      <c r="P5">
        <v>4</v>
      </c>
      <c r="Q5" t="s">
        <v>345</v>
      </c>
      <c r="R5">
        <v>172</v>
      </c>
      <c r="S5" t="s">
        <v>281</v>
      </c>
      <c r="T5">
        <v>121</v>
      </c>
      <c r="U5" t="s">
        <v>312</v>
      </c>
      <c r="V5">
        <v>1</v>
      </c>
      <c r="W5" t="s">
        <v>313</v>
      </c>
      <c r="X5" s="9">
        <v>140831.20000000001</v>
      </c>
      <c r="Y5" s="9">
        <v>40883.25</v>
      </c>
      <c r="Z5" s="9">
        <v>33258</v>
      </c>
      <c r="AA5" s="9">
        <v>42054.3</v>
      </c>
      <c r="AB5" s="9">
        <v>37049.85</v>
      </c>
      <c r="AC5" s="9">
        <v>32981.699999999997</v>
      </c>
      <c r="AD5" s="9">
        <v>32981.699999999997</v>
      </c>
      <c r="AE5" s="9">
        <v>39736.300000000003</v>
      </c>
      <c r="AF5" s="9">
        <v>33918</v>
      </c>
      <c r="AG5" s="9">
        <v>33918</v>
      </c>
      <c r="AH5" s="9">
        <v>33918</v>
      </c>
      <c r="AI5" s="9">
        <v>29846.25</v>
      </c>
      <c r="AJ5" s="10">
        <f t="shared" si="0"/>
        <v>531376.55000000005</v>
      </c>
      <c r="AL5" s="6">
        <f t="shared" si="1"/>
        <v>0</v>
      </c>
      <c r="AN5" s="64">
        <v>1695000</v>
      </c>
      <c r="AO5" s="64">
        <v>0</v>
      </c>
      <c r="AP5" s="64">
        <v>0</v>
      </c>
      <c r="AQ5" s="64">
        <v>0</v>
      </c>
      <c r="AR5" s="64">
        <v>0</v>
      </c>
      <c r="AS5" s="64">
        <v>0</v>
      </c>
      <c r="AT5" s="64">
        <v>0</v>
      </c>
      <c r="AU5" s="64">
        <v>0</v>
      </c>
      <c r="AV5" s="64">
        <v>0</v>
      </c>
      <c r="AW5" s="64">
        <v>0</v>
      </c>
      <c r="AX5" s="64">
        <v>0</v>
      </c>
      <c r="AY5" s="64">
        <v>0</v>
      </c>
      <c r="AZ5" s="64">
        <v>-27000</v>
      </c>
      <c r="BA5" s="64">
        <v>0</v>
      </c>
      <c r="BB5" s="64">
        <v>0</v>
      </c>
      <c r="BC5" s="64">
        <v>0</v>
      </c>
      <c r="BD5" s="64">
        <v>0</v>
      </c>
      <c r="BE5" s="64">
        <v>0</v>
      </c>
      <c r="BF5" s="64">
        <v>0</v>
      </c>
      <c r="BG5" s="64">
        <v>0</v>
      </c>
      <c r="BH5" s="64">
        <v>0</v>
      </c>
      <c r="BI5" s="64">
        <v>0</v>
      </c>
      <c r="BJ5" s="64">
        <v>0</v>
      </c>
      <c r="BK5" s="64">
        <v>420028.59</v>
      </c>
      <c r="BL5"/>
      <c r="BN5" s="7">
        <f t="shared" si="2"/>
        <v>467612.3</v>
      </c>
    </row>
    <row r="6" spans="1:66" hidden="1">
      <c r="A6">
        <v>921</v>
      </c>
      <c r="B6" t="s">
        <v>454</v>
      </c>
      <c r="C6">
        <v>108</v>
      </c>
      <c r="D6" t="s">
        <v>455</v>
      </c>
      <c r="E6">
        <v>192</v>
      </c>
      <c r="F6">
        <v>511130001</v>
      </c>
      <c r="G6" t="s">
        <v>111</v>
      </c>
      <c r="H6">
        <v>101</v>
      </c>
      <c r="I6" t="s">
        <v>308</v>
      </c>
      <c r="J6" s="8">
        <v>1</v>
      </c>
      <c r="L6">
        <v>1130</v>
      </c>
      <c r="M6" t="s">
        <v>309</v>
      </c>
      <c r="N6">
        <v>1000</v>
      </c>
      <c r="O6" t="s">
        <v>106</v>
      </c>
      <c r="P6">
        <v>4</v>
      </c>
      <c r="Q6" t="s">
        <v>345</v>
      </c>
      <c r="R6">
        <v>132</v>
      </c>
      <c r="S6" t="s">
        <v>456</v>
      </c>
      <c r="T6">
        <v>121</v>
      </c>
      <c r="U6" t="s">
        <v>312</v>
      </c>
      <c r="V6">
        <v>1</v>
      </c>
      <c r="W6" t="s">
        <v>313</v>
      </c>
      <c r="X6" s="9">
        <v>90838.65</v>
      </c>
      <c r="Y6" s="9">
        <v>93413.7</v>
      </c>
      <c r="Z6" s="9">
        <v>95157</v>
      </c>
      <c r="AA6" s="9">
        <v>95157</v>
      </c>
      <c r="AB6" s="9">
        <v>101049.52</v>
      </c>
      <c r="AC6" s="9">
        <v>85354.95</v>
      </c>
      <c r="AD6" s="9">
        <v>89257.16</v>
      </c>
      <c r="AE6" s="9">
        <v>95754.69</v>
      </c>
      <c r="AF6" s="9">
        <v>87866.85</v>
      </c>
      <c r="AG6" s="9">
        <v>84664.8</v>
      </c>
      <c r="AH6" s="9">
        <v>91200.75</v>
      </c>
      <c r="AI6" s="9">
        <v>92721.75</v>
      </c>
      <c r="AJ6" s="10">
        <f t="shared" si="0"/>
        <v>1102436.8199999998</v>
      </c>
      <c r="AL6" s="6">
        <f t="shared" si="1"/>
        <v>0</v>
      </c>
      <c r="AN6" s="64">
        <v>22079</v>
      </c>
      <c r="AO6" s="64">
        <v>0</v>
      </c>
      <c r="AP6" s="64">
        <v>0</v>
      </c>
      <c r="AQ6" s="64">
        <v>0</v>
      </c>
      <c r="AR6" s="64">
        <v>0</v>
      </c>
      <c r="AS6" s="64">
        <v>0</v>
      </c>
      <c r="AT6" s="64">
        <v>0</v>
      </c>
      <c r="AU6" s="64">
        <v>0</v>
      </c>
      <c r="AV6" s="64">
        <v>0</v>
      </c>
      <c r="AW6" s="64">
        <v>0</v>
      </c>
      <c r="AX6" s="64">
        <v>0</v>
      </c>
      <c r="AY6" s="64">
        <v>0</v>
      </c>
      <c r="AZ6" s="64">
        <v>50480</v>
      </c>
      <c r="BA6" s="64">
        <v>0</v>
      </c>
      <c r="BB6" s="64">
        <v>0</v>
      </c>
      <c r="BC6" s="64">
        <v>0</v>
      </c>
      <c r="BD6" s="64">
        <v>0</v>
      </c>
      <c r="BE6" s="64">
        <v>0</v>
      </c>
      <c r="BF6" s="64">
        <v>0</v>
      </c>
      <c r="BG6" s="64">
        <v>0</v>
      </c>
      <c r="BH6" s="64">
        <v>1021</v>
      </c>
      <c r="BI6" s="64">
        <v>0</v>
      </c>
      <c r="BJ6" s="64">
        <v>0</v>
      </c>
      <c r="BK6" s="64">
        <v>4520</v>
      </c>
      <c r="BL6"/>
      <c r="BN6" s="7">
        <f t="shared" si="2"/>
        <v>918514.32</v>
      </c>
    </row>
    <row r="7" spans="1:66" hidden="1">
      <c r="A7">
        <v>922</v>
      </c>
      <c r="B7" t="s">
        <v>458</v>
      </c>
      <c r="C7">
        <v>109</v>
      </c>
      <c r="D7" t="s">
        <v>459</v>
      </c>
      <c r="E7">
        <v>192</v>
      </c>
      <c r="F7">
        <v>511130001</v>
      </c>
      <c r="G7" t="s">
        <v>111</v>
      </c>
      <c r="H7">
        <v>101</v>
      </c>
      <c r="I7" t="s">
        <v>308</v>
      </c>
      <c r="J7" s="8">
        <v>1</v>
      </c>
      <c r="L7">
        <v>1130</v>
      </c>
      <c r="M7" t="s">
        <v>309</v>
      </c>
      <c r="N7">
        <v>1000</v>
      </c>
      <c r="O7" t="s">
        <v>106</v>
      </c>
      <c r="P7">
        <v>4</v>
      </c>
      <c r="Q7" t="s">
        <v>345</v>
      </c>
      <c r="R7">
        <v>135</v>
      </c>
      <c r="S7" t="s">
        <v>460</v>
      </c>
      <c r="T7">
        <v>121</v>
      </c>
      <c r="U7" t="s">
        <v>312</v>
      </c>
      <c r="V7">
        <v>1</v>
      </c>
      <c r="W7" t="s">
        <v>313</v>
      </c>
      <c r="X7" s="9">
        <v>10183.799999999999</v>
      </c>
      <c r="Y7" s="9">
        <v>14542.05</v>
      </c>
      <c r="Z7" s="9">
        <v>18900.3</v>
      </c>
      <c r="AA7" s="9">
        <v>18900.3</v>
      </c>
      <c r="AB7" s="9">
        <v>18900.3</v>
      </c>
      <c r="AC7" s="9">
        <v>19179.900000000001</v>
      </c>
      <c r="AD7" s="9">
        <v>19179.900000000001</v>
      </c>
      <c r="AE7" s="9">
        <v>22688.720000000001</v>
      </c>
      <c r="AF7" s="9">
        <v>19459.5</v>
      </c>
      <c r="AG7" s="9">
        <v>21601.35</v>
      </c>
      <c r="AH7" s="9">
        <v>23743.200000000001</v>
      </c>
      <c r="AI7" s="9">
        <v>23743.200000000001</v>
      </c>
      <c r="AJ7" s="10">
        <f t="shared" si="0"/>
        <v>231022.52000000002</v>
      </c>
      <c r="AL7" s="6">
        <f t="shared" si="1"/>
        <v>0</v>
      </c>
      <c r="AN7" s="64">
        <v>25000</v>
      </c>
      <c r="AO7" s="64">
        <v>0</v>
      </c>
      <c r="AP7" s="64">
        <v>0</v>
      </c>
      <c r="AQ7" s="64">
        <v>0</v>
      </c>
      <c r="AR7" s="64">
        <v>0</v>
      </c>
      <c r="AS7" s="64">
        <v>0</v>
      </c>
      <c r="AT7" s="64">
        <v>0</v>
      </c>
      <c r="AU7" s="64">
        <v>0</v>
      </c>
      <c r="AV7" s="64">
        <v>0</v>
      </c>
      <c r="AW7" s="64">
        <v>0</v>
      </c>
      <c r="AX7" s="64">
        <v>0</v>
      </c>
      <c r="AY7" s="64">
        <v>0</v>
      </c>
      <c r="AZ7" s="64">
        <v>-1600</v>
      </c>
      <c r="BA7" s="64">
        <v>0</v>
      </c>
      <c r="BB7" s="64">
        <v>0</v>
      </c>
      <c r="BC7" s="64">
        <v>0</v>
      </c>
      <c r="BD7" s="64">
        <v>0</v>
      </c>
      <c r="BE7" s="64">
        <v>0</v>
      </c>
      <c r="BF7" s="64">
        <v>0</v>
      </c>
      <c r="BG7" s="64">
        <v>0</v>
      </c>
      <c r="BH7" s="64">
        <v>0</v>
      </c>
      <c r="BI7" s="64">
        <v>-1018.45</v>
      </c>
      <c r="BJ7" s="64">
        <v>0</v>
      </c>
      <c r="BK7" s="64">
        <v>-22381.55</v>
      </c>
      <c r="BL7"/>
      <c r="BN7" s="7">
        <f t="shared" si="2"/>
        <v>183536.12</v>
      </c>
    </row>
    <row r="8" spans="1:66" hidden="1">
      <c r="A8">
        <v>923</v>
      </c>
      <c r="B8" t="s">
        <v>461</v>
      </c>
      <c r="C8">
        <v>110</v>
      </c>
      <c r="D8" t="s">
        <v>462</v>
      </c>
      <c r="E8">
        <v>192</v>
      </c>
      <c r="F8">
        <v>511130001</v>
      </c>
      <c r="G8" t="s">
        <v>111</v>
      </c>
      <c r="H8">
        <v>101</v>
      </c>
      <c r="I8" t="s">
        <v>308</v>
      </c>
      <c r="J8" s="8">
        <v>1</v>
      </c>
      <c r="L8">
        <v>1130</v>
      </c>
      <c r="M8" t="s">
        <v>309</v>
      </c>
      <c r="N8">
        <v>1000</v>
      </c>
      <c r="O8" t="s">
        <v>106</v>
      </c>
      <c r="P8">
        <v>4</v>
      </c>
      <c r="Q8" t="s">
        <v>345</v>
      </c>
      <c r="R8">
        <v>311</v>
      </c>
      <c r="S8" t="s">
        <v>463</v>
      </c>
      <c r="T8">
        <v>125</v>
      </c>
      <c r="U8" t="s">
        <v>464</v>
      </c>
      <c r="V8">
        <v>1</v>
      </c>
      <c r="W8" t="s">
        <v>313</v>
      </c>
      <c r="X8" s="9">
        <v>30592.5</v>
      </c>
      <c r="Y8" s="9">
        <v>30592.5</v>
      </c>
      <c r="Z8" s="9">
        <v>30592.5</v>
      </c>
      <c r="AA8" s="9">
        <v>30592.5</v>
      </c>
      <c r="AB8" s="9">
        <v>30592.5</v>
      </c>
      <c r="AC8" s="9">
        <v>30052.35</v>
      </c>
      <c r="AD8" s="9">
        <v>30052.35</v>
      </c>
      <c r="AE8" s="9">
        <v>32805.040000000001</v>
      </c>
      <c r="AF8" s="9">
        <v>34632.75</v>
      </c>
      <c r="AG8" s="9">
        <v>41795.99</v>
      </c>
      <c r="AH8" s="9">
        <v>40283.4</v>
      </c>
      <c r="AI8" s="9">
        <v>40283.4</v>
      </c>
      <c r="AJ8" s="10">
        <f t="shared" si="0"/>
        <v>402867.78</v>
      </c>
      <c r="AL8" s="6">
        <f t="shared" si="1"/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1600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800</v>
      </c>
      <c r="BI8" s="64">
        <v>0</v>
      </c>
      <c r="BJ8" s="64">
        <v>0</v>
      </c>
      <c r="BK8" s="64">
        <v>1600</v>
      </c>
      <c r="BL8"/>
      <c r="BN8" s="7">
        <f t="shared" si="2"/>
        <v>322300.98</v>
      </c>
    </row>
    <row r="9" spans="1:66" hidden="1">
      <c r="A9">
        <v>924</v>
      </c>
      <c r="B9" t="s">
        <v>574</v>
      </c>
      <c r="C9">
        <v>159</v>
      </c>
      <c r="D9" t="s">
        <v>574</v>
      </c>
      <c r="E9">
        <v>192</v>
      </c>
      <c r="F9">
        <v>511130001</v>
      </c>
      <c r="G9" t="s">
        <v>111</v>
      </c>
      <c r="H9">
        <v>101</v>
      </c>
      <c r="I9" t="s">
        <v>308</v>
      </c>
      <c r="J9" s="8">
        <v>1</v>
      </c>
      <c r="L9">
        <v>1130</v>
      </c>
      <c r="M9" t="s">
        <v>309</v>
      </c>
      <c r="N9">
        <v>1000</v>
      </c>
      <c r="O9" t="s">
        <v>106</v>
      </c>
      <c r="P9">
        <v>4</v>
      </c>
      <c r="Q9" t="s">
        <v>345</v>
      </c>
      <c r="R9">
        <v>111</v>
      </c>
      <c r="S9" t="s">
        <v>438</v>
      </c>
      <c r="T9">
        <v>121</v>
      </c>
      <c r="U9" t="s">
        <v>312</v>
      </c>
      <c r="V9">
        <v>1</v>
      </c>
      <c r="W9" t="s">
        <v>313</v>
      </c>
      <c r="X9" s="9">
        <v>30044.400000000001</v>
      </c>
      <c r="Y9" s="9">
        <v>31737</v>
      </c>
      <c r="Z9" s="9">
        <v>31737</v>
      </c>
      <c r="AA9" s="9">
        <v>31737</v>
      </c>
      <c r="AB9" s="9">
        <v>40480.050000000003</v>
      </c>
      <c r="AC9" s="9">
        <v>36498.6</v>
      </c>
      <c r="AD9" s="9">
        <v>36498.6</v>
      </c>
      <c r="AE9" s="9">
        <v>36498.6</v>
      </c>
      <c r="AF9" s="9">
        <v>36498.6</v>
      </c>
      <c r="AG9" s="9">
        <v>36498.6</v>
      </c>
      <c r="AH9" s="9">
        <v>36498.6</v>
      </c>
      <c r="AI9" s="9">
        <v>36498.6</v>
      </c>
      <c r="AJ9" s="10">
        <f t="shared" si="0"/>
        <v>421225.64999999991</v>
      </c>
      <c r="AL9" s="6">
        <f t="shared" si="1"/>
        <v>0</v>
      </c>
      <c r="AN9" s="64">
        <v>32992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20000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15600</v>
      </c>
      <c r="BJ9" s="64">
        <v>1980</v>
      </c>
      <c r="BK9" s="64">
        <v>10925.41</v>
      </c>
      <c r="BL9"/>
      <c r="BN9" s="7">
        <f t="shared" si="2"/>
        <v>348228.44999999995</v>
      </c>
    </row>
    <row r="10" spans="1:66" hidden="1">
      <c r="A10">
        <v>925</v>
      </c>
      <c r="B10" t="s">
        <v>576</v>
      </c>
      <c r="C10">
        <v>160</v>
      </c>
      <c r="D10" t="s">
        <v>576</v>
      </c>
      <c r="E10">
        <v>192</v>
      </c>
      <c r="F10">
        <v>511130001</v>
      </c>
      <c r="G10" t="s">
        <v>111</v>
      </c>
      <c r="H10">
        <v>101</v>
      </c>
      <c r="I10" t="s">
        <v>308</v>
      </c>
      <c r="J10" s="8">
        <v>1</v>
      </c>
      <c r="L10">
        <v>1130</v>
      </c>
      <c r="M10" t="s">
        <v>309</v>
      </c>
      <c r="N10">
        <v>1000</v>
      </c>
      <c r="O10" t="s">
        <v>106</v>
      </c>
      <c r="P10">
        <v>4</v>
      </c>
      <c r="Q10" t="s">
        <v>345</v>
      </c>
      <c r="R10">
        <v>111</v>
      </c>
      <c r="S10" t="s">
        <v>438</v>
      </c>
      <c r="T10">
        <v>121</v>
      </c>
      <c r="U10" t="s">
        <v>312</v>
      </c>
      <c r="V10">
        <v>1</v>
      </c>
      <c r="W10" t="s">
        <v>313</v>
      </c>
      <c r="X10" s="9">
        <v>13000.2</v>
      </c>
      <c r="Y10" s="9">
        <v>13000.2</v>
      </c>
      <c r="Z10" s="9">
        <v>13000.2</v>
      </c>
      <c r="AA10" s="9">
        <v>13000.2</v>
      </c>
      <c r="AB10" s="9">
        <v>13000.2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10">
        <f t="shared" si="0"/>
        <v>65001</v>
      </c>
      <c r="AL10" s="6">
        <f t="shared" si="1"/>
        <v>0</v>
      </c>
      <c r="AN10" s="64">
        <v>49947</v>
      </c>
      <c r="AO10" s="64">
        <v>0</v>
      </c>
      <c r="AP10" s="64">
        <v>0</v>
      </c>
      <c r="AQ10" s="64">
        <v>0</v>
      </c>
      <c r="AR10" s="64">
        <v>0</v>
      </c>
      <c r="AS10" s="64">
        <v>0</v>
      </c>
      <c r="AT10" s="64">
        <v>0</v>
      </c>
      <c r="AU10" s="64">
        <v>0</v>
      </c>
      <c r="AV10" s="64">
        <v>0</v>
      </c>
      <c r="AW10" s="64">
        <v>0</v>
      </c>
      <c r="AX10" s="64">
        <v>0</v>
      </c>
      <c r="AY10" s="64">
        <v>0</v>
      </c>
      <c r="AZ10" s="64">
        <v>-10480</v>
      </c>
      <c r="BA10" s="64">
        <v>0</v>
      </c>
      <c r="BB10" s="64">
        <v>0</v>
      </c>
      <c r="BC10" s="64">
        <v>0</v>
      </c>
      <c r="BD10" s="64">
        <v>0</v>
      </c>
      <c r="BE10" s="64">
        <v>0</v>
      </c>
      <c r="BF10" s="64">
        <v>0</v>
      </c>
      <c r="BG10" s="64">
        <v>0</v>
      </c>
      <c r="BH10" s="64">
        <v>-23260</v>
      </c>
      <c r="BI10" s="64">
        <v>0</v>
      </c>
      <c r="BJ10" s="64">
        <v>15000</v>
      </c>
      <c r="BK10" s="64">
        <v>-5003.45</v>
      </c>
      <c r="BL10"/>
      <c r="BN10" s="7">
        <f t="shared" si="2"/>
        <v>65001</v>
      </c>
    </row>
    <row r="11" spans="1:66" hidden="1">
      <c r="A11">
        <v>931</v>
      </c>
      <c r="B11" t="s">
        <v>465</v>
      </c>
      <c r="C11">
        <v>111</v>
      </c>
      <c r="D11" t="s">
        <v>466</v>
      </c>
      <c r="E11">
        <v>192</v>
      </c>
      <c r="F11">
        <v>511130001</v>
      </c>
      <c r="G11" t="s">
        <v>111</v>
      </c>
      <c r="H11">
        <v>101</v>
      </c>
      <c r="I11" t="s">
        <v>308</v>
      </c>
      <c r="J11" s="8">
        <v>1</v>
      </c>
      <c r="L11">
        <v>1130</v>
      </c>
      <c r="M11" t="s">
        <v>309</v>
      </c>
      <c r="N11">
        <v>1000</v>
      </c>
      <c r="O11" t="s">
        <v>106</v>
      </c>
      <c r="P11">
        <v>5</v>
      </c>
      <c r="Q11" t="s">
        <v>467</v>
      </c>
      <c r="R11">
        <v>152</v>
      </c>
      <c r="S11" t="s">
        <v>468</v>
      </c>
      <c r="T11">
        <v>121</v>
      </c>
      <c r="U11" t="s">
        <v>312</v>
      </c>
      <c r="V11">
        <v>1</v>
      </c>
      <c r="W11" t="s">
        <v>313</v>
      </c>
      <c r="X11" s="9">
        <v>98430.66</v>
      </c>
      <c r="Y11" s="9">
        <v>100009.65</v>
      </c>
      <c r="Z11" s="9">
        <v>101258.4</v>
      </c>
      <c r="AA11" s="9">
        <v>87965.1</v>
      </c>
      <c r="AB11" s="9">
        <v>104862.3</v>
      </c>
      <c r="AC11" s="9">
        <v>94746.15</v>
      </c>
      <c r="AD11" s="9">
        <v>100308.9</v>
      </c>
      <c r="AE11" s="9">
        <v>107171.11</v>
      </c>
      <c r="AF11" s="9">
        <v>101305.2</v>
      </c>
      <c r="AG11" s="9">
        <v>101305.2</v>
      </c>
      <c r="AH11" s="9">
        <v>101763.21</v>
      </c>
      <c r="AI11" s="9">
        <v>102881.7</v>
      </c>
      <c r="AJ11" s="10">
        <f t="shared" si="0"/>
        <v>1202007.5799999998</v>
      </c>
      <c r="AL11" s="6">
        <f t="shared" si="1"/>
        <v>0</v>
      </c>
      <c r="AN11" s="64">
        <v>0</v>
      </c>
      <c r="AO11" s="64">
        <v>0</v>
      </c>
      <c r="AP11" s="64">
        <v>0</v>
      </c>
      <c r="AQ11" s="64">
        <v>0</v>
      </c>
      <c r="AR11" s="64">
        <v>0</v>
      </c>
      <c r="AS11" s="64">
        <v>0</v>
      </c>
      <c r="AT11" s="64">
        <v>0</v>
      </c>
      <c r="AU11" s="64">
        <v>0</v>
      </c>
      <c r="AV11" s="64">
        <v>0</v>
      </c>
      <c r="AW11" s="64">
        <v>0</v>
      </c>
      <c r="AX11" s="64">
        <v>0</v>
      </c>
      <c r="AY11" s="64">
        <v>0</v>
      </c>
      <c r="AZ11" s="64">
        <v>27000</v>
      </c>
      <c r="BA11" s="64">
        <v>0</v>
      </c>
      <c r="BB11" s="64">
        <v>0</v>
      </c>
      <c r="BC11" s="64">
        <v>0</v>
      </c>
      <c r="BD11" s="64">
        <v>0</v>
      </c>
      <c r="BE11" s="64">
        <v>0</v>
      </c>
      <c r="BF11" s="64">
        <v>0</v>
      </c>
      <c r="BG11" s="64">
        <v>0</v>
      </c>
      <c r="BH11" s="64">
        <v>0</v>
      </c>
      <c r="BI11" s="64">
        <v>0</v>
      </c>
      <c r="BJ11" s="64">
        <v>0</v>
      </c>
      <c r="BK11" s="64">
        <v>55000</v>
      </c>
      <c r="BL11"/>
      <c r="BN11" s="7">
        <f t="shared" si="2"/>
        <v>997362.66999999981</v>
      </c>
    </row>
    <row r="12" spans="1:66" hidden="1">
      <c r="A12">
        <v>932</v>
      </c>
      <c r="B12" t="s">
        <v>477</v>
      </c>
      <c r="C12">
        <v>113</v>
      </c>
      <c r="D12" t="s">
        <v>478</v>
      </c>
      <c r="E12">
        <v>192</v>
      </c>
      <c r="F12">
        <v>511130001</v>
      </c>
      <c r="G12" t="s">
        <v>111</v>
      </c>
      <c r="H12">
        <v>101</v>
      </c>
      <c r="I12" t="s">
        <v>308</v>
      </c>
      <c r="J12" s="8">
        <v>1</v>
      </c>
      <c r="L12">
        <v>1130</v>
      </c>
      <c r="M12" t="s">
        <v>309</v>
      </c>
      <c r="N12">
        <v>1000</v>
      </c>
      <c r="O12" t="s">
        <v>106</v>
      </c>
      <c r="P12">
        <v>5</v>
      </c>
      <c r="Q12" t="s">
        <v>467</v>
      </c>
      <c r="R12">
        <v>152</v>
      </c>
      <c r="S12" t="s">
        <v>468</v>
      </c>
      <c r="T12">
        <v>121</v>
      </c>
      <c r="U12" t="s">
        <v>312</v>
      </c>
      <c r="V12">
        <v>1</v>
      </c>
      <c r="W12" t="s">
        <v>313</v>
      </c>
      <c r="X12" s="9">
        <v>55202.1</v>
      </c>
      <c r="Y12" s="9">
        <v>55202.1</v>
      </c>
      <c r="Z12" s="9">
        <v>37137.9</v>
      </c>
      <c r="AA12" s="9">
        <v>37137.9</v>
      </c>
      <c r="AB12" s="9">
        <v>37137.9</v>
      </c>
      <c r="AC12" s="9">
        <v>38142.75</v>
      </c>
      <c r="AD12" s="9">
        <v>38142.75</v>
      </c>
      <c r="AE12" s="9">
        <v>50839.39</v>
      </c>
      <c r="AF12" s="9">
        <v>39147.599999999999</v>
      </c>
      <c r="AG12" s="9">
        <v>39147.599999999999</v>
      </c>
      <c r="AH12" s="9">
        <v>39147.599999999999</v>
      </c>
      <c r="AI12" s="9">
        <v>39147.599999999999</v>
      </c>
      <c r="AJ12" s="10">
        <f t="shared" si="0"/>
        <v>505533.18999999994</v>
      </c>
      <c r="AL12" s="6">
        <f t="shared" si="1"/>
        <v>0</v>
      </c>
      <c r="AN12" s="64">
        <v>4841</v>
      </c>
      <c r="AO12" s="64">
        <v>0</v>
      </c>
      <c r="AP12" s="64">
        <v>0</v>
      </c>
      <c r="AQ12" s="64">
        <v>0</v>
      </c>
      <c r="AR12" s="64">
        <v>0</v>
      </c>
      <c r="AS12" s="64">
        <v>0</v>
      </c>
      <c r="AT12" s="64">
        <v>0</v>
      </c>
      <c r="AU12" s="64">
        <v>0</v>
      </c>
      <c r="AV12" s="64">
        <v>0</v>
      </c>
      <c r="AW12" s="64">
        <v>0</v>
      </c>
      <c r="AX12" s="64">
        <v>0</v>
      </c>
      <c r="AY12" s="64">
        <v>0</v>
      </c>
      <c r="AZ12" s="64">
        <v>0</v>
      </c>
      <c r="BA12" s="64">
        <v>0</v>
      </c>
      <c r="BB12" s="64">
        <v>0</v>
      </c>
      <c r="BC12" s="64">
        <v>0</v>
      </c>
      <c r="BD12" s="64">
        <v>0</v>
      </c>
      <c r="BE12" s="64">
        <v>0</v>
      </c>
      <c r="BF12" s="64">
        <v>0</v>
      </c>
      <c r="BG12" s="64">
        <v>0</v>
      </c>
      <c r="BH12" s="64">
        <v>5000</v>
      </c>
      <c r="BI12" s="64">
        <v>10000</v>
      </c>
      <c r="BJ12" s="64">
        <v>0</v>
      </c>
      <c r="BK12" s="64">
        <v>6142.64</v>
      </c>
      <c r="BL12"/>
      <c r="BN12" s="7">
        <f t="shared" si="2"/>
        <v>427237.99</v>
      </c>
    </row>
    <row r="13" spans="1:66" hidden="1">
      <c r="A13">
        <v>933</v>
      </c>
      <c r="B13" t="s">
        <v>479</v>
      </c>
      <c r="C13">
        <v>114</v>
      </c>
      <c r="D13" t="s">
        <v>480</v>
      </c>
      <c r="E13">
        <v>192</v>
      </c>
      <c r="F13">
        <v>511130001</v>
      </c>
      <c r="G13" t="s">
        <v>111</v>
      </c>
      <c r="H13">
        <v>101</v>
      </c>
      <c r="I13" t="s">
        <v>308</v>
      </c>
      <c r="J13" s="8">
        <v>1</v>
      </c>
      <c r="L13">
        <v>1130</v>
      </c>
      <c r="M13" t="s">
        <v>309</v>
      </c>
      <c r="N13">
        <v>1000</v>
      </c>
      <c r="O13" t="s">
        <v>106</v>
      </c>
      <c r="P13">
        <v>5</v>
      </c>
      <c r="Q13" t="s">
        <v>467</v>
      </c>
      <c r="R13">
        <v>152</v>
      </c>
      <c r="S13" t="s">
        <v>468</v>
      </c>
      <c r="T13">
        <v>121</v>
      </c>
      <c r="U13" t="s">
        <v>312</v>
      </c>
      <c r="V13">
        <v>1</v>
      </c>
      <c r="W13" t="s">
        <v>313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10">
        <f t="shared" si="0"/>
        <v>0</v>
      </c>
      <c r="AL13" s="6">
        <f t="shared" si="1"/>
        <v>0</v>
      </c>
      <c r="AN13" s="64">
        <v>266500</v>
      </c>
      <c r="AO13" s="64">
        <v>0</v>
      </c>
      <c r="AP13" s="64">
        <v>0</v>
      </c>
      <c r="AQ13" s="64">
        <v>0</v>
      </c>
      <c r="AR13" s="64">
        <v>0</v>
      </c>
      <c r="AS13" s="64">
        <v>0</v>
      </c>
      <c r="AT13" s="64">
        <v>0</v>
      </c>
      <c r="AU13" s="64">
        <v>0</v>
      </c>
      <c r="AV13" s="64">
        <v>0</v>
      </c>
      <c r="AW13" s="64">
        <v>0</v>
      </c>
      <c r="AX13" s="64">
        <v>0</v>
      </c>
      <c r="AY13" s="64">
        <v>0</v>
      </c>
      <c r="AZ13" s="64">
        <v>65070.31</v>
      </c>
      <c r="BA13" s="64">
        <v>0</v>
      </c>
      <c r="BB13" s="64">
        <v>0</v>
      </c>
      <c r="BC13" s="64">
        <v>0</v>
      </c>
      <c r="BD13" s="64">
        <v>0</v>
      </c>
      <c r="BE13" s="64">
        <v>0</v>
      </c>
      <c r="BF13" s="64">
        <v>0</v>
      </c>
      <c r="BG13" s="64">
        <v>0</v>
      </c>
      <c r="BH13" s="64">
        <v>0</v>
      </c>
      <c r="BI13" s="64">
        <v>150000</v>
      </c>
      <c r="BJ13" s="64">
        <v>4341.46</v>
      </c>
      <c r="BK13" s="64">
        <v>663814.74</v>
      </c>
      <c r="BL13"/>
      <c r="BN13" s="7">
        <f t="shared" si="2"/>
        <v>0</v>
      </c>
    </row>
    <row r="14" spans="1:66" hidden="1">
      <c r="A14">
        <v>981</v>
      </c>
      <c r="B14" t="s">
        <v>532</v>
      </c>
      <c r="C14">
        <v>134</v>
      </c>
      <c r="D14" t="s">
        <v>245</v>
      </c>
      <c r="E14">
        <v>192</v>
      </c>
      <c r="F14">
        <v>511130001</v>
      </c>
      <c r="G14" t="s">
        <v>111</v>
      </c>
      <c r="H14">
        <v>101</v>
      </c>
      <c r="I14" t="s">
        <v>308</v>
      </c>
      <c r="J14" s="8">
        <v>1</v>
      </c>
      <c r="L14">
        <v>1130</v>
      </c>
      <c r="M14" t="s">
        <v>309</v>
      </c>
      <c r="N14">
        <v>1000</v>
      </c>
      <c r="O14" t="s">
        <v>106</v>
      </c>
      <c r="P14">
        <v>6</v>
      </c>
      <c r="Q14" t="s">
        <v>533</v>
      </c>
      <c r="R14">
        <v>134</v>
      </c>
      <c r="S14" t="s">
        <v>534</v>
      </c>
      <c r="T14">
        <v>132</v>
      </c>
      <c r="U14" t="s">
        <v>535</v>
      </c>
      <c r="V14">
        <v>1</v>
      </c>
      <c r="W14" t="s">
        <v>313</v>
      </c>
      <c r="X14" s="9">
        <v>48421.2</v>
      </c>
      <c r="Y14" s="9">
        <v>47421.3</v>
      </c>
      <c r="Z14" s="9">
        <v>47421.3</v>
      </c>
      <c r="AA14" s="9">
        <v>47421.3</v>
      </c>
      <c r="AB14" s="9">
        <v>44890.65</v>
      </c>
      <c r="AC14" s="9">
        <v>48285.15</v>
      </c>
      <c r="AD14" s="9">
        <v>53847.9</v>
      </c>
      <c r="AE14" s="9">
        <v>60874.45</v>
      </c>
      <c r="AF14" s="9">
        <v>54252</v>
      </c>
      <c r="AG14" s="9">
        <v>54252</v>
      </c>
      <c r="AH14" s="9">
        <v>54252</v>
      </c>
      <c r="AI14" s="9">
        <v>54252</v>
      </c>
      <c r="AJ14" s="10">
        <f t="shared" si="0"/>
        <v>615591.25</v>
      </c>
      <c r="AL14" s="6">
        <f t="shared" si="1"/>
        <v>0</v>
      </c>
      <c r="AN14" s="64">
        <v>4721</v>
      </c>
      <c r="AO14" s="64">
        <v>0</v>
      </c>
      <c r="AP14" s="64">
        <v>0</v>
      </c>
      <c r="AQ14" s="64">
        <v>0</v>
      </c>
      <c r="AR14" s="64">
        <v>0</v>
      </c>
      <c r="AS14" s="64">
        <v>0</v>
      </c>
      <c r="AT14" s="64">
        <v>0</v>
      </c>
      <c r="AU14" s="64">
        <v>0</v>
      </c>
      <c r="AV14" s="64">
        <v>0</v>
      </c>
      <c r="AW14" s="64">
        <v>0</v>
      </c>
      <c r="AX14" s="64">
        <v>0</v>
      </c>
      <c r="AY14" s="64">
        <v>0</v>
      </c>
      <c r="AZ14" s="64">
        <v>5700</v>
      </c>
      <c r="BA14" s="64">
        <v>0</v>
      </c>
      <c r="BB14" s="64">
        <v>0</v>
      </c>
      <c r="BC14" s="64">
        <v>0</v>
      </c>
      <c r="BD14" s="64">
        <v>0</v>
      </c>
      <c r="BE14" s="64">
        <v>0</v>
      </c>
      <c r="BF14" s="64">
        <v>0</v>
      </c>
      <c r="BG14" s="64">
        <v>0</v>
      </c>
      <c r="BH14" s="64">
        <v>500</v>
      </c>
      <c r="BI14" s="64">
        <v>0</v>
      </c>
      <c r="BJ14" s="64">
        <v>-249.93</v>
      </c>
      <c r="BK14" s="64">
        <v>0</v>
      </c>
      <c r="BL14"/>
      <c r="BN14" s="7">
        <f t="shared" si="2"/>
        <v>507087.25</v>
      </c>
    </row>
    <row r="15" spans="1:66" hidden="1">
      <c r="A15">
        <v>982</v>
      </c>
      <c r="B15" t="s">
        <v>536</v>
      </c>
      <c r="C15">
        <v>135</v>
      </c>
      <c r="D15" t="s">
        <v>537</v>
      </c>
      <c r="E15">
        <v>192</v>
      </c>
      <c r="F15">
        <v>511130001</v>
      </c>
      <c r="G15" t="s">
        <v>111</v>
      </c>
      <c r="H15">
        <v>101</v>
      </c>
      <c r="I15" t="s">
        <v>308</v>
      </c>
      <c r="J15" s="8">
        <v>1</v>
      </c>
      <c r="L15">
        <v>1130</v>
      </c>
      <c r="M15" t="s">
        <v>309</v>
      </c>
      <c r="N15">
        <v>1000</v>
      </c>
      <c r="O15" t="s">
        <v>106</v>
      </c>
      <c r="P15">
        <v>6</v>
      </c>
      <c r="Q15" t="s">
        <v>533</v>
      </c>
      <c r="R15">
        <v>181</v>
      </c>
      <c r="S15" t="s">
        <v>523</v>
      </c>
      <c r="T15">
        <v>131</v>
      </c>
      <c r="U15" t="s">
        <v>524</v>
      </c>
      <c r="V15">
        <v>1</v>
      </c>
      <c r="W15" t="s">
        <v>313</v>
      </c>
      <c r="X15" s="9">
        <v>16891.8</v>
      </c>
      <c r="Y15" s="9">
        <v>16891.8</v>
      </c>
      <c r="Z15" s="9">
        <v>16891.8</v>
      </c>
      <c r="AA15" s="9">
        <v>16891.8</v>
      </c>
      <c r="AB15" s="9">
        <v>16891.8</v>
      </c>
      <c r="AC15" s="9">
        <v>17191.8</v>
      </c>
      <c r="AD15" s="9">
        <v>17191.8</v>
      </c>
      <c r="AE15" s="9">
        <v>22897.18</v>
      </c>
      <c r="AF15" s="9">
        <v>17491.8</v>
      </c>
      <c r="AG15" s="9">
        <v>17491.8</v>
      </c>
      <c r="AH15" s="9">
        <v>17491.8</v>
      </c>
      <c r="AI15" s="9">
        <v>17491.8</v>
      </c>
      <c r="AJ15" s="10">
        <f t="shared" si="0"/>
        <v>211706.97999999995</v>
      </c>
      <c r="AL15" s="6">
        <f t="shared" si="1"/>
        <v>0</v>
      </c>
      <c r="AN15" s="64">
        <v>11711</v>
      </c>
      <c r="AO15" s="64">
        <v>0</v>
      </c>
      <c r="AP15" s="64">
        <v>0</v>
      </c>
      <c r="AQ15" s="64">
        <v>0</v>
      </c>
      <c r="AR15" s="64">
        <v>0</v>
      </c>
      <c r="AS15" s="64">
        <v>0</v>
      </c>
      <c r="AT15" s="64">
        <v>0</v>
      </c>
      <c r="AU15" s="64">
        <v>0</v>
      </c>
      <c r="AV15" s="64">
        <v>0</v>
      </c>
      <c r="AW15" s="64">
        <v>0</v>
      </c>
      <c r="AX15" s="64">
        <v>0</v>
      </c>
      <c r="AY15" s="64">
        <v>0</v>
      </c>
      <c r="AZ15" s="64">
        <v>-2000</v>
      </c>
      <c r="BA15" s="64">
        <v>0</v>
      </c>
      <c r="BB15" s="64">
        <v>0</v>
      </c>
      <c r="BC15" s="64">
        <v>0</v>
      </c>
      <c r="BD15" s="64">
        <v>0</v>
      </c>
      <c r="BE15" s="64">
        <v>0</v>
      </c>
      <c r="BF15" s="64">
        <v>0</v>
      </c>
      <c r="BG15" s="64">
        <v>0</v>
      </c>
      <c r="BH15" s="64">
        <v>0</v>
      </c>
      <c r="BI15" s="64">
        <v>-1545</v>
      </c>
      <c r="BJ15" s="64">
        <v>-855.78</v>
      </c>
      <c r="BK15" s="64">
        <v>0</v>
      </c>
      <c r="BL15"/>
      <c r="BN15" s="7">
        <f t="shared" si="2"/>
        <v>176723.37999999998</v>
      </c>
    </row>
    <row r="16" spans="1:66" hidden="1">
      <c r="A16">
        <v>101</v>
      </c>
      <c r="B16" t="s">
        <v>306</v>
      </c>
      <c r="C16">
        <v>139</v>
      </c>
      <c r="D16" t="s">
        <v>307</v>
      </c>
      <c r="E16">
        <v>192</v>
      </c>
      <c r="F16">
        <v>511130001</v>
      </c>
      <c r="G16" t="s">
        <v>111</v>
      </c>
      <c r="H16">
        <v>101</v>
      </c>
      <c r="I16" t="s">
        <v>308</v>
      </c>
      <c r="J16" s="8">
        <v>2</v>
      </c>
      <c r="K16" s="8" t="s">
        <v>102</v>
      </c>
      <c r="L16">
        <v>1130</v>
      </c>
      <c r="M16" t="s">
        <v>309</v>
      </c>
      <c r="N16">
        <v>1000</v>
      </c>
      <c r="O16" t="s">
        <v>106</v>
      </c>
      <c r="P16">
        <v>7</v>
      </c>
      <c r="Q16" t="s">
        <v>310</v>
      </c>
      <c r="R16">
        <v>171</v>
      </c>
      <c r="S16" t="s">
        <v>311</v>
      </c>
      <c r="T16">
        <v>121</v>
      </c>
      <c r="U16" t="s">
        <v>312</v>
      </c>
      <c r="V16">
        <v>1</v>
      </c>
      <c r="W16" t="s">
        <v>313</v>
      </c>
      <c r="X16" s="9">
        <v>1794389.45</v>
      </c>
      <c r="Y16" s="9">
        <v>24537.599999999999</v>
      </c>
      <c r="Z16" s="9">
        <v>24537.599999999999</v>
      </c>
      <c r="AA16" s="9">
        <v>24537.599999999999</v>
      </c>
      <c r="AB16" s="9">
        <v>32637.38</v>
      </c>
      <c r="AC16" s="9">
        <v>34033.35</v>
      </c>
      <c r="AD16" s="9">
        <v>42033.3</v>
      </c>
      <c r="AE16" s="9">
        <v>58347.89</v>
      </c>
      <c r="AF16" s="9">
        <v>50808.3</v>
      </c>
      <c r="AG16" s="9">
        <v>50808.3</v>
      </c>
      <c r="AH16" s="9">
        <v>50808.3</v>
      </c>
      <c r="AI16" s="9">
        <v>2247659.2599999998</v>
      </c>
      <c r="AJ16" s="10">
        <f t="shared" si="0"/>
        <v>4435138.33</v>
      </c>
      <c r="AL16" s="6">
        <f t="shared" si="1"/>
        <v>4435138.33</v>
      </c>
      <c r="AN16" s="64">
        <v>12548</v>
      </c>
      <c r="AO16" s="64">
        <v>0</v>
      </c>
      <c r="AP16" s="64">
        <v>0</v>
      </c>
      <c r="AQ16" s="64">
        <v>0</v>
      </c>
      <c r="AR16" s="64">
        <v>0</v>
      </c>
      <c r="AS16" s="64">
        <v>0</v>
      </c>
      <c r="AT16" s="64">
        <v>0</v>
      </c>
      <c r="AU16" s="64">
        <v>0</v>
      </c>
      <c r="AV16" s="64">
        <v>0</v>
      </c>
      <c r="AW16" s="64">
        <v>0</v>
      </c>
      <c r="AX16" s="64">
        <v>0</v>
      </c>
      <c r="AY16" s="64">
        <v>0</v>
      </c>
      <c r="AZ16" s="64">
        <v>-5830</v>
      </c>
      <c r="BA16" s="64">
        <v>0</v>
      </c>
      <c r="BB16" s="64">
        <v>0</v>
      </c>
      <c r="BC16" s="64">
        <v>0</v>
      </c>
      <c r="BD16" s="64">
        <v>0</v>
      </c>
      <c r="BE16" s="64">
        <v>0</v>
      </c>
      <c r="BF16" s="64">
        <v>0</v>
      </c>
      <c r="BG16" s="64">
        <v>0</v>
      </c>
      <c r="BH16" s="64">
        <v>0</v>
      </c>
      <c r="BI16" s="64">
        <v>0</v>
      </c>
      <c r="BJ16" s="64">
        <v>0</v>
      </c>
      <c r="BK16" s="64">
        <v>-4707.72</v>
      </c>
      <c r="BL16"/>
      <c r="BN16" s="7">
        <f t="shared" si="2"/>
        <v>2136670.77</v>
      </c>
    </row>
    <row r="17" spans="1:66" hidden="1">
      <c r="A17" t="s">
        <v>682</v>
      </c>
      <c r="B17" t="s">
        <v>79</v>
      </c>
      <c r="C17">
        <v>150</v>
      </c>
      <c r="D17" t="s">
        <v>79</v>
      </c>
      <c r="E17">
        <v>193</v>
      </c>
      <c r="F17">
        <v>511130001</v>
      </c>
      <c r="G17" t="s">
        <v>111</v>
      </c>
      <c r="H17">
        <v>502</v>
      </c>
      <c r="I17" t="s">
        <v>413</v>
      </c>
      <c r="J17" s="8">
        <v>2</v>
      </c>
      <c r="K17" s="8" t="s">
        <v>74</v>
      </c>
      <c r="L17">
        <v>1130</v>
      </c>
      <c r="M17" t="s">
        <v>309</v>
      </c>
      <c r="N17">
        <v>1000</v>
      </c>
      <c r="O17" t="s">
        <v>106</v>
      </c>
      <c r="P17">
        <v>7</v>
      </c>
      <c r="Q17" t="s">
        <v>310</v>
      </c>
      <c r="R17">
        <v>423</v>
      </c>
      <c r="S17" t="s">
        <v>381</v>
      </c>
      <c r="T17">
        <v>161</v>
      </c>
      <c r="U17" t="s">
        <v>414</v>
      </c>
      <c r="V17">
        <v>1</v>
      </c>
      <c r="W17" t="s">
        <v>313</v>
      </c>
      <c r="X17" s="9">
        <v>0</v>
      </c>
      <c r="Y17" s="9">
        <v>1835231.41</v>
      </c>
      <c r="Z17" s="9">
        <v>1840981.42</v>
      </c>
      <c r="AA17" s="9">
        <v>1878806.99</v>
      </c>
      <c r="AB17" s="9">
        <v>1881126.09</v>
      </c>
      <c r="AC17" s="9">
        <v>1972897.58</v>
      </c>
      <c r="AD17" s="9">
        <v>2056740.61</v>
      </c>
      <c r="AE17" s="9">
        <v>2142172.88</v>
      </c>
      <c r="AF17" s="9">
        <v>2212628.7000000002</v>
      </c>
      <c r="AG17" s="9">
        <v>2254642.17</v>
      </c>
      <c r="AH17" s="9">
        <v>2236946.5</v>
      </c>
      <c r="AI17" s="9">
        <v>0</v>
      </c>
      <c r="AJ17" s="10">
        <f t="shared" si="0"/>
        <v>20312174.350000001</v>
      </c>
      <c r="AL17" s="6">
        <f t="shared" si="1"/>
        <v>20312174.350000001</v>
      </c>
      <c r="AN17" s="64">
        <v>142684</v>
      </c>
      <c r="AO17" s="64">
        <v>0</v>
      </c>
      <c r="AP17" s="64">
        <v>0</v>
      </c>
      <c r="AQ17" s="64">
        <v>0</v>
      </c>
      <c r="AR17" s="64">
        <v>0</v>
      </c>
      <c r="AS17" s="64">
        <v>0</v>
      </c>
      <c r="AT17" s="64">
        <v>0</v>
      </c>
      <c r="AU17" s="64">
        <v>0</v>
      </c>
      <c r="AV17" s="64">
        <v>0</v>
      </c>
      <c r="AW17" s="64">
        <v>0</v>
      </c>
      <c r="AX17" s="64">
        <v>0</v>
      </c>
      <c r="AY17" s="64">
        <v>0</v>
      </c>
      <c r="AZ17" s="64">
        <v>-33705</v>
      </c>
      <c r="BA17" s="64">
        <v>0</v>
      </c>
      <c r="BB17" s="64">
        <v>0</v>
      </c>
      <c r="BC17" s="64">
        <v>0</v>
      </c>
      <c r="BD17" s="64">
        <v>0</v>
      </c>
      <c r="BE17" s="64">
        <v>0</v>
      </c>
      <c r="BF17" s="64">
        <v>0</v>
      </c>
      <c r="BG17" s="64">
        <v>0</v>
      </c>
      <c r="BH17" s="64">
        <v>0</v>
      </c>
      <c r="BI17" s="64">
        <v>0</v>
      </c>
      <c r="BJ17" s="64">
        <v>-6734.88</v>
      </c>
      <c r="BK17" s="64">
        <v>-82905.03</v>
      </c>
      <c r="BL17"/>
      <c r="BN17" s="7">
        <f t="shared" si="2"/>
        <v>18075227.850000001</v>
      </c>
    </row>
    <row r="18" spans="1:66" hidden="1">
      <c r="A18">
        <v>941</v>
      </c>
      <c r="B18" t="s">
        <v>484</v>
      </c>
      <c r="C18">
        <v>116</v>
      </c>
      <c r="D18" t="s">
        <v>485</v>
      </c>
      <c r="E18">
        <v>192</v>
      </c>
      <c r="F18">
        <v>511130001</v>
      </c>
      <c r="G18" t="s">
        <v>111</v>
      </c>
      <c r="H18">
        <v>101</v>
      </c>
      <c r="I18" t="s">
        <v>308</v>
      </c>
      <c r="J18" s="8">
        <v>1</v>
      </c>
      <c r="L18">
        <v>1130</v>
      </c>
      <c r="M18" t="s">
        <v>309</v>
      </c>
      <c r="N18">
        <v>1000</v>
      </c>
      <c r="O18" t="s">
        <v>106</v>
      </c>
      <c r="P18">
        <v>8</v>
      </c>
      <c r="Q18" t="s">
        <v>486</v>
      </c>
      <c r="R18">
        <v>131</v>
      </c>
      <c r="S18" t="s">
        <v>449</v>
      </c>
      <c r="T18">
        <v>121</v>
      </c>
      <c r="U18" t="s">
        <v>312</v>
      </c>
      <c r="V18">
        <v>1</v>
      </c>
      <c r="W18" t="s">
        <v>313</v>
      </c>
      <c r="X18" s="9">
        <v>50752.800000000003</v>
      </c>
      <c r="Y18" s="9">
        <v>49446.15</v>
      </c>
      <c r="Z18" s="9">
        <v>48139.5</v>
      </c>
      <c r="AA18" s="9">
        <v>48139.5</v>
      </c>
      <c r="AB18" s="9">
        <v>48139.5</v>
      </c>
      <c r="AC18" s="9">
        <v>58938.75</v>
      </c>
      <c r="AD18" s="9">
        <v>58938.75</v>
      </c>
      <c r="AE18" s="9">
        <v>62428.53</v>
      </c>
      <c r="AF18" s="9">
        <v>58988.7</v>
      </c>
      <c r="AG18" s="9">
        <v>58988.7</v>
      </c>
      <c r="AH18" s="9">
        <v>58988.7</v>
      </c>
      <c r="AI18" s="9">
        <v>58988.7</v>
      </c>
      <c r="AJ18" s="10">
        <f t="shared" si="0"/>
        <v>660878.27999999991</v>
      </c>
      <c r="AL18" s="6">
        <f t="shared" si="1"/>
        <v>0</v>
      </c>
      <c r="AN18" s="64">
        <v>4000</v>
      </c>
      <c r="AO18" s="64">
        <v>0</v>
      </c>
      <c r="AP18" s="64">
        <v>0</v>
      </c>
      <c r="AQ18" s="64">
        <v>0</v>
      </c>
      <c r="AR18" s="64">
        <v>0</v>
      </c>
      <c r="AS18" s="64">
        <v>0</v>
      </c>
      <c r="AT18" s="64">
        <v>0</v>
      </c>
      <c r="AU18" s="64">
        <v>0</v>
      </c>
      <c r="AV18" s="64">
        <v>0</v>
      </c>
      <c r="AW18" s="64">
        <v>0</v>
      </c>
      <c r="AX18" s="64">
        <v>0</v>
      </c>
      <c r="AY18" s="64">
        <v>0</v>
      </c>
      <c r="AZ18" s="64">
        <v>-2750</v>
      </c>
      <c r="BA18" s="64">
        <v>0</v>
      </c>
      <c r="BB18" s="64">
        <v>0</v>
      </c>
      <c r="BC18" s="64">
        <v>0</v>
      </c>
      <c r="BD18" s="64">
        <v>0</v>
      </c>
      <c r="BE18" s="64">
        <v>0</v>
      </c>
      <c r="BF18" s="64">
        <v>0</v>
      </c>
      <c r="BG18" s="64">
        <v>-6.96</v>
      </c>
      <c r="BH18" s="64">
        <v>352</v>
      </c>
      <c r="BI18" s="64">
        <v>6545</v>
      </c>
      <c r="BJ18" s="64">
        <v>-4329.54</v>
      </c>
      <c r="BK18" s="64">
        <v>95.96</v>
      </c>
      <c r="BL18"/>
      <c r="BN18" s="7">
        <f t="shared" si="2"/>
        <v>542900.88</v>
      </c>
    </row>
    <row r="19" spans="1:66" hidden="1">
      <c r="A19">
        <v>942</v>
      </c>
      <c r="B19" t="s">
        <v>487</v>
      </c>
      <c r="C19">
        <v>117</v>
      </c>
      <c r="D19" t="s">
        <v>488</v>
      </c>
      <c r="E19">
        <v>192</v>
      </c>
      <c r="F19">
        <v>511130001</v>
      </c>
      <c r="G19" t="s">
        <v>111</v>
      </c>
      <c r="H19">
        <v>101</v>
      </c>
      <c r="I19" t="s">
        <v>308</v>
      </c>
      <c r="J19" s="8">
        <v>1</v>
      </c>
      <c r="L19">
        <v>1130</v>
      </c>
      <c r="M19" t="s">
        <v>309</v>
      </c>
      <c r="N19">
        <v>1000</v>
      </c>
      <c r="O19" t="s">
        <v>106</v>
      </c>
      <c r="P19">
        <v>8</v>
      </c>
      <c r="Q19" t="s">
        <v>486</v>
      </c>
      <c r="R19">
        <v>183</v>
      </c>
      <c r="S19" t="s">
        <v>489</v>
      </c>
      <c r="T19">
        <v>121</v>
      </c>
      <c r="U19" t="s">
        <v>312</v>
      </c>
      <c r="V19">
        <v>1</v>
      </c>
      <c r="W19" t="s">
        <v>313</v>
      </c>
      <c r="X19" s="9">
        <v>57300</v>
      </c>
      <c r="Y19" s="9">
        <v>58861.38</v>
      </c>
      <c r="Z19" s="9">
        <v>69939.3</v>
      </c>
      <c r="AA19" s="9">
        <v>73989.3</v>
      </c>
      <c r="AB19" s="9">
        <v>76607.7</v>
      </c>
      <c r="AC19" s="9">
        <v>76607.7</v>
      </c>
      <c r="AD19" s="9">
        <v>76607.7</v>
      </c>
      <c r="AE19" s="9">
        <v>76607.7</v>
      </c>
      <c r="AF19" s="9">
        <v>76607.7</v>
      </c>
      <c r="AG19" s="9">
        <v>76607.7</v>
      </c>
      <c r="AH19" s="9">
        <v>76607.7</v>
      </c>
      <c r="AI19" s="9">
        <v>76607.7</v>
      </c>
      <c r="AJ19" s="10">
        <f t="shared" si="0"/>
        <v>872951.57999999984</v>
      </c>
      <c r="AL19" s="6">
        <f t="shared" si="1"/>
        <v>0</v>
      </c>
      <c r="AN19" s="64">
        <v>0</v>
      </c>
      <c r="AO19" s="64">
        <v>0</v>
      </c>
      <c r="AP19" s="64">
        <v>0</v>
      </c>
      <c r="AQ19" s="64">
        <v>0</v>
      </c>
      <c r="AR19" s="64">
        <v>0</v>
      </c>
      <c r="AS19" s="64">
        <v>0</v>
      </c>
      <c r="AT19" s="64">
        <v>0</v>
      </c>
      <c r="AU19" s="64">
        <v>0</v>
      </c>
      <c r="AV19" s="64">
        <v>0</v>
      </c>
      <c r="AW19" s="64">
        <v>0</v>
      </c>
      <c r="AX19" s="64">
        <v>0</v>
      </c>
      <c r="AY19" s="64">
        <v>0</v>
      </c>
      <c r="AZ19" s="64">
        <v>27350</v>
      </c>
      <c r="BA19" s="64">
        <v>0</v>
      </c>
      <c r="BB19" s="64">
        <v>0</v>
      </c>
      <c r="BC19" s="64">
        <v>0</v>
      </c>
      <c r="BD19" s="64">
        <v>0</v>
      </c>
      <c r="BE19" s="64">
        <v>0</v>
      </c>
      <c r="BF19" s="64">
        <v>0</v>
      </c>
      <c r="BG19" s="64">
        <v>0</v>
      </c>
      <c r="BH19" s="64">
        <v>0</v>
      </c>
      <c r="BI19" s="64">
        <v>0</v>
      </c>
      <c r="BJ19" s="64">
        <v>-4057.85</v>
      </c>
      <c r="BK19" s="64">
        <v>0</v>
      </c>
      <c r="BL19"/>
      <c r="BN19" s="7">
        <f t="shared" si="2"/>
        <v>719736.17999999993</v>
      </c>
    </row>
    <row r="20" spans="1:66" hidden="1">
      <c r="A20">
        <v>971</v>
      </c>
      <c r="B20" t="s">
        <v>522</v>
      </c>
      <c r="C20">
        <v>102</v>
      </c>
      <c r="D20" t="s">
        <v>284</v>
      </c>
      <c r="E20">
        <v>192</v>
      </c>
      <c r="F20">
        <v>511130001</v>
      </c>
      <c r="G20" t="s">
        <v>111</v>
      </c>
      <c r="H20">
        <v>101</v>
      </c>
      <c r="I20" t="s">
        <v>308</v>
      </c>
      <c r="J20" s="8">
        <v>1</v>
      </c>
      <c r="L20">
        <v>1130</v>
      </c>
      <c r="M20" t="s">
        <v>309</v>
      </c>
      <c r="N20">
        <v>1000</v>
      </c>
      <c r="O20" t="s">
        <v>106</v>
      </c>
      <c r="P20">
        <v>9</v>
      </c>
      <c r="Q20" t="s">
        <v>422</v>
      </c>
      <c r="R20">
        <v>312</v>
      </c>
      <c r="S20" t="s">
        <v>443</v>
      </c>
      <c r="T20">
        <v>200</v>
      </c>
      <c r="U20" t="s">
        <v>444</v>
      </c>
      <c r="V20">
        <v>1</v>
      </c>
      <c r="W20" t="s">
        <v>313</v>
      </c>
      <c r="X20" s="9">
        <v>75399.899999999994</v>
      </c>
      <c r="Y20" s="9">
        <v>75399.899999999994</v>
      </c>
      <c r="Z20" s="9">
        <v>93464.1</v>
      </c>
      <c r="AA20" s="9">
        <v>93464.1</v>
      </c>
      <c r="AB20" s="9">
        <v>93464.1</v>
      </c>
      <c r="AC20" s="9">
        <v>107211</v>
      </c>
      <c r="AD20" s="9">
        <v>107211</v>
      </c>
      <c r="AE20" s="9">
        <v>138807.01</v>
      </c>
      <c r="AF20" s="9">
        <v>120957.9</v>
      </c>
      <c r="AG20" s="9">
        <v>120957.9</v>
      </c>
      <c r="AH20" s="9">
        <v>120957.9</v>
      </c>
      <c r="AI20" s="9">
        <v>120957.9</v>
      </c>
      <c r="AJ20" s="10">
        <f t="shared" si="0"/>
        <v>1268252.71</v>
      </c>
      <c r="AL20" s="6">
        <f t="shared" si="1"/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6995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-500</v>
      </c>
      <c r="BI20" s="64">
        <v>0</v>
      </c>
      <c r="BJ20" s="64">
        <v>-6198.48</v>
      </c>
      <c r="BK20" s="64">
        <v>0</v>
      </c>
      <c r="BL20"/>
      <c r="BN20" s="7">
        <f t="shared" si="2"/>
        <v>1026336.91</v>
      </c>
    </row>
    <row r="21" spans="1:66" hidden="1">
      <c r="A21">
        <v>972</v>
      </c>
      <c r="B21" t="s">
        <v>527</v>
      </c>
      <c r="C21">
        <v>132</v>
      </c>
      <c r="D21" t="s">
        <v>528</v>
      </c>
      <c r="E21">
        <v>192</v>
      </c>
      <c r="F21">
        <v>511130001</v>
      </c>
      <c r="G21" t="s">
        <v>111</v>
      </c>
      <c r="H21">
        <v>101</v>
      </c>
      <c r="I21" t="s">
        <v>308</v>
      </c>
      <c r="J21" s="8">
        <v>1</v>
      </c>
      <c r="L21">
        <v>1130</v>
      </c>
      <c r="M21" t="s">
        <v>309</v>
      </c>
      <c r="N21">
        <v>1000</v>
      </c>
      <c r="O21" t="s">
        <v>106</v>
      </c>
      <c r="P21">
        <v>9</v>
      </c>
      <c r="Q21" t="s">
        <v>422</v>
      </c>
      <c r="R21">
        <v>181</v>
      </c>
      <c r="S21" t="s">
        <v>523</v>
      </c>
      <c r="T21">
        <v>131</v>
      </c>
      <c r="U21" t="s">
        <v>524</v>
      </c>
      <c r="V21">
        <v>1</v>
      </c>
      <c r="W21" t="s">
        <v>313</v>
      </c>
      <c r="X21" s="9">
        <v>95628.3</v>
      </c>
      <c r="Y21" s="9">
        <v>95628.3</v>
      </c>
      <c r="Z21" s="9">
        <v>95628.3</v>
      </c>
      <c r="AA21" s="9">
        <v>106057.8</v>
      </c>
      <c r="AB21" s="9">
        <v>106057.8</v>
      </c>
      <c r="AC21" s="9">
        <v>109757.55</v>
      </c>
      <c r="AD21" s="9">
        <v>109757.55</v>
      </c>
      <c r="AE21" s="9">
        <v>151908.01</v>
      </c>
      <c r="AF21" s="9">
        <v>132412.20000000001</v>
      </c>
      <c r="AG21" s="9">
        <v>135502.04999999999</v>
      </c>
      <c r="AH21" s="9">
        <v>138591.9</v>
      </c>
      <c r="AI21" s="9">
        <v>138591.9</v>
      </c>
      <c r="AJ21" s="10">
        <f t="shared" si="0"/>
        <v>1415521.66</v>
      </c>
      <c r="AL21" s="6">
        <f t="shared" si="1"/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500</v>
      </c>
      <c r="BI21" s="64">
        <v>-45.07</v>
      </c>
      <c r="BJ21" s="64">
        <v>0</v>
      </c>
      <c r="BK21" s="64">
        <v>0</v>
      </c>
      <c r="BL21"/>
      <c r="BN21" s="7">
        <f t="shared" si="2"/>
        <v>1138337.8600000001</v>
      </c>
    </row>
    <row r="22" spans="1:66" hidden="1">
      <c r="A22">
        <v>991</v>
      </c>
      <c r="B22" t="s">
        <v>538</v>
      </c>
      <c r="C22">
        <v>136</v>
      </c>
      <c r="D22" t="s">
        <v>539</v>
      </c>
      <c r="E22">
        <v>192</v>
      </c>
      <c r="F22">
        <v>511130001</v>
      </c>
      <c r="G22" t="s">
        <v>111</v>
      </c>
      <c r="H22">
        <v>101</v>
      </c>
      <c r="I22" t="s">
        <v>308</v>
      </c>
      <c r="J22" s="8">
        <v>1</v>
      </c>
      <c r="L22">
        <v>1130</v>
      </c>
      <c r="M22" t="s">
        <v>309</v>
      </c>
      <c r="N22">
        <v>1000</v>
      </c>
      <c r="O22" t="s">
        <v>106</v>
      </c>
      <c r="P22">
        <v>10</v>
      </c>
      <c r="Q22" t="s">
        <v>540</v>
      </c>
      <c r="R22">
        <v>311</v>
      </c>
      <c r="S22" t="s">
        <v>463</v>
      </c>
      <c r="T22">
        <v>121</v>
      </c>
      <c r="U22" t="s">
        <v>312</v>
      </c>
      <c r="V22">
        <v>1</v>
      </c>
      <c r="W22" t="s">
        <v>313</v>
      </c>
      <c r="X22" s="9">
        <v>54976.5</v>
      </c>
      <c r="Y22" s="9">
        <v>59743.24</v>
      </c>
      <c r="Z22" s="9">
        <v>54976.5</v>
      </c>
      <c r="AA22" s="9">
        <v>54976.5</v>
      </c>
      <c r="AB22" s="9">
        <v>54976.5</v>
      </c>
      <c r="AC22" s="9">
        <v>55539</v>
      </c>
      <c r="AD22" s="9">
        <v>55539</v>
      </c>
      <c r="AE22" s="9">
        <v>60766.46</v>
      </c>
      <c r="AF22" s="9">
        <v>56101.5</v>
      </c>
      <c r="AG22" s="9">
        <v>56101.5</v>
      </c>
      <c r="AH22" s="9">
        <v>56101.5</v>
      </c>
      <c r="AI22" s="9">
        <v>56101.5</v>
      </c>
      <c r="AJ22" s="10">
        <f t="shared" si="0"/>
        <v>675899.7</v>
      </c>
      <c r="AL22" s="6">
        <f t="shared" si="1"/>
        <v>0</v>
      </c>
      <c r="AN22" s="64">
        <v>20407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18503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-1869.73</v>
      </c>
      <c r="BK22" s="64">
        <v>0</v>
      </c>
      <c r="BL22"/>
      <c r="BN22" s="7">
        <f t="shared" si="2"/>
        <v>563696.69999999995</v>
      </c>
    </row>
    <row r="23" spans="1:66" hidden="1">
      <c r="A23">
        <v>992</v>
      </c>
      <c r="B23" t="s">
        <v>543</v>
      </c>
      <c r="C23">
        <v>137</v>
      </c>
      <c r="D23" t="s">
        <v>544</v>
      </c>
      <c r="E23">
        <v>192</v>
      </c>
      <c r="F23">
        <v>511130001</v>
      </c>
      <c r="G23" t="s">
        <v>111</v>
      </c>
      <c r="H23">
        <v>101</v>
      </c>
      <c r="I23" t="s">
        <v>308</v>
      </c>
      <c r="J23" s="8">
        <v>1</v>
      </c>
      <c r="L23">
        <v>1130</v>
      </c>
      <c r="M23" t="s">
        <v>309</v>
      </c>
      <c r="N23">
        <v>1000</v>
      </c>
      <c r="O23" t="s">
        <v>106</v>
      </c>
      <c r="P23">
        <v>10</v>
      </c>
      <c r="Q23" t="s">
        <v>540</v>
      </c>
      <c r="R23">
        <v>371</v>
      </c>
      <c r="S23" t="s">
        <v>545</v>
      </c>
      <c r="T23">
        <v>121</v>
      </c>
      <c r="U23" t="s">
        <v>312</v>
      </c>
      <c r="V23">
        <v>1</v>
      </c>
      <c r="W23" t="s">
        <v>313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10">
        <f t="shared" si="0"/>
        <v>0</v>
      </c>
      <c r="AL23" s="6">
        <f t="shared" si="1"/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403.69</v>
      </c>
      <c r="BH23" s="64">
        <v>0</v>
      </c>
      <c r="BI23" s="64">
        <v>0</v>
      </c>
      <c r="BJ23" s="64">
        <v>0</v>
      </c>
      <c r="BK23" s="64">
        <v>0</v>
      </c>
      <c r="BL23"/>
      <c r="BN23" s="7">
        <f t="shared" si="2"/>
        <v>0</v>
      </c>
    </row>
    <row r="24" spans="1:66" hidden="1">
      <c r="A24">
        <v>961</v>
      </c>
      <c r="B24" t="s">
        <v>80</v>
      </c>
      <c r="C24">
        <v>124</v>
      </c>
      <c r="D24" t="s">
        <v>508</v>
      </c>
      <c r="E24">
        <v>192</v>
      </c>
      <c r="F24">
        <v>511130001</v>
      </c>
      <c r="G24" t="s">
        <v>111</v>
      </c>
      <c r="H24">
        <v>101</v>
      </c>
      <c r="I24" t="s">
        <v>308</v>
      </c>
      <c r="J24" s="8">
        <v>1</v>
      </c>
      <c r="L24">
        <v>1130</v>
      </c>
      <c r="M24" t="s">
        <v>309</v>
      </c>
      <c r="N24">
        <v>1000</v>
      </c>
      <c r="O24" t="s">
        <v>106</v>
      </c>
      <c r="P24">
        <v>11</v>
      </c>
      <c r="Q24" t="s">
        <v>509</v>
      </c>
      <c r="R24">
        <v>241</v>
      </c>
      <c r="S24" t="s">
        <v>445</v>
      </c>
      <c r="T24">
        <v>124</v>
      </c>
      <c r="U24" t="s">
        <v>510</v>
      </c>
      <c r="V24">
        <v>1</v>
      </c>
      <c r="W24" t="s">
        <v>313</v>
      </c>
      <c r="X24" s="9">
        <v>135637.26</v>
      </c>
      <c r="Y24" s="9">
        <v>136873.20000000001</v>
      </c>
      <c r="Z24" s="9">
        <v>136873.20000000001</v>
      </c>
      <c r="AA24" s="9">
        <v>153258.6</v>
      </c>
      <c r="AB24" s="9">
        <v>153258.6</v>
      </c>
      <c r="AC24" s="9">
        <v>155869.65</v>
      </c>
      <c r="AD24" s="9">
        <v>155869.65</v>
      </c>
      <c r="AE24" s="9">
        <v>177361.78</v>
      </c>
      <c r="AF24" s="9">
        <v>163209.45000000001</v>
      </c>
      <c r="AG24" s="9">
        <v>167000.70000000001</v>
      </c>
      <c r="AH24" s="9">
        <v>167000.70000000001</v>
      </c>
      <c r="AI24" s="9">
        <v>167000.70000000001</v>
      </c>
      <c r="AJ24" s="10">
        <f t="shared" si="0"/>
        <v>1869213.4899999998</v>
      </c>
      <c r="AL24" s="6">
        <f t="shared" si="1"/>
        <v>0</v>
      </c>
      <c r="AN24" s="64">
        <v>386033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-168640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-3994.93</v>
      </c>
      <c r="BH24" s="64">
        <v>-5000</v>
      </c>
      <c r="BI24" s="64">
        <v>-50404.15</v>
      </c>
      <c r="BJ24" s="64">
        <v>0</v>
      </c>
      <c r="BK24" s="64">
        <v>-125922.84</v>
      </c>
      <c r="BL24"/>
      <c r="BN24" s="7">
        <f t="shared" si="2"/>
        <v>1535212.0899999999</v>
      </c>
    </row>
    <row r="25" spans="1:66" hidden="1">
      <c r="A25">
        <v>962</v>
      </c>
      <c r="B25" t="s">
        <v>513</v>
      </c>
      <c r="C25">
        <v>126</v>
      </c>
      <c r="D25" t="s">
        <v>225</v>
      </c>
      <c r="E25">
        <v>192</v>
      </c>
      <c r="F25">
        <v>511130001</v>
      </c>
      <c r="G25" t="s">
        <v>111</v>
      </c>
      <c r="H25">
        <v>101</v>
      </c>
      <c r="I25" t="s">
        <v>308</v>
      </c>
      <c r="J25" s="8">
        <v>1</v>
      </c>
      <c r="L25">
        <v>1130</v>
      </c>
      <c r="M25" t="s">
        <v>309</v>
      </c>
      <c r="N25">
        <v>1000</v>
      </c>
      <c r="O25" t="s">
        <v>106</v>
      </c>
      <c r="P25">
        <v>11</v>
      </c>
      <c r="Q25" t="s">
        <v>509</v>
      </c>
      <c r="R25">
        <v>241</v>
      </c>
      <c r="S25" t="s">
        <v>445</v>
      </c>
      <c r="T25">
        <v>124</v>
      </c>
      <c r="U25" t="s">
        <v>510</v>
      </c>
      <c r="V25">
        <v>1</v>
      </c>
      <c r="W25" t="s">
        <v>313</v>
      </c>
      <c r="X25" s="9">
        <v>82544.7</v>
      </c>
      <c r="Y25" s="9">
        <v>82544.7</v>
      </c>
      <c r="Z25" s="9">
        <v>91941.3</v>
      </c>
      <c r="AA25" s="9">
        <v>281907.59999999998</v>
      </c>
      <c r="AB25" s="9">
        <v>295392</v>
      </c>
      <c r="AC25" s="9">
        <v>291819</v>
      </c>
      <c r="AD25" s="9">
        <v>292440.65000000002</v>
      </c>
      <c r="AE25" s="9">
        <v>297165.53999999998</v>
      </c>
      <c r="AF25" s="9">
        <v>287503.95</v>
      </c>
      <c r="AG25" s="9">
        <v>283145.7</v>
      </c>
      <c r="AH25" s="9">
        <v>287375.55</v>
      </c>
      <c r="AI25" s="9">
        <v>291605.40000000002</v>
      </c>
      <c r="AJ25" s="10">
        <f t="shared" si="0"/>
        <v>2865386.09</v>
      </c>
      <c r="AL25" s="6">
        <f t="shared" si="1"/>
        <v>0</v>
      </c>
      <c r="AN25" s="64">
        <v>85057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79904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-25112.11</v>
      </c>
      <c r="BL25"/>
      <c r="BN25" s="7">
        <f t="shared" si="2"/>
        <v>2286405.14</v>
      </c>
    </row>
    <row r="26" spans="1:66" hidden="1">
      <c r="A26">
        <v>964</v>
      </c>
      <c r="B26" t="s">
        <v>518</v>
      </c>
      <c r="C26">
        <v>128</v>
      </c>
      <c r="D26" t="s">
        <v>519</v>
      </c>
      <c r="E26">
        <v>192</v>
      </c>
      <c r="F26">
        <v>511130001</v>
      </c>
      <c r="G26" t="s">
        <v>111</v>
      </c>
      <c r="H26">
        <v>101</v>
      </c>
      <c r="I26" t="s">
        <v>308</v>
      </c>
      <c r="J26" s="8">
        <v>1</v>
      </c>
      <c r="L26">
        <v>1130</v>
      </c>
      <c r="M26" t="s">
        <v>309</v>
      </c>
      <c r="N26">
        <v>1000</v>
      </c>
      <c r="O26" t="s">
        <v>106</v>
      </c>
      <c r="P26">
        <v>11</v>
      </c>
      <c r="Q26" t="s">
        <v>509</v>
      </c>
      <c r="R26">
        <v>256</v>
      </c>
      <c r="S26" t="s">
        <v>520</v>
      </c>
      <c r="T26">
        <v>121</v>
      </c>
      <c r="U26" t="s">
        <v>312</v>
      </c>
      <c r="V26">
        <v>1</v>
      </c>
      <c r="W26" t="s">
        <v>313</v>
      </c>
      <c r="X26" s="9">
        <v>24125.7</v>
      </c>
      <c r="Y26" s="9">
        <v>24125.7</v>
      </c>
      <c r="Z26" s="9">
        <v>24125.7</v>
      </c>
      <c r="AA26" s="9">
        <v>24125.7</v>
      </c>
      <c r="AB26" s="9">
        <v>24125.7</v>
      </c>
      <c r="AC26" s="9">
        <v>24125.7</v>
      </c>
      <c r="AD26" s="9">
        <v>24125.7</v>
      </c>
      <c r="AE26" s="9">
        <v>24125.7</v>
      </c>
      <c r="AF26" s="9">
        <v>24125.7</v>
      </c>
      <c r="AG26" s="9">
        <v>24125.7</v>
      </c>
      <c r="AH26" s="9">
        <v>24125.7</v>
      </c>
      <c r="AI26" s="9">
        <v>24125.7</v>
      </c>
      <c r="AJ26" s="10">
        <f t="shared" si="0"/>
        <v>289508.40000000008</v>
      </c>
      <c r="AL26" s="6">
        <f t="shared" si="1"/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17107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-85.86</v>
      </c>
      <c r="BJ26" s="64">
        <v>0</v>
      </c>
      <c r="BK26" s="64">
        <v>0</v>
      </c>
      <c r="BL26"/>
      <c r="BN26" s="7">
        <f t="shared" si="2"/>
        <v>241257.00000000006</v>
      </c>
    </row>
    <row r="27" spans="1:66" hidden="1">
      <c r="A27">
        <v>965</v>
      </c>
      <c r="B27" t="s">
        <v>521</v>
      </c>
      <c r="C27">
        <v>129</v>
      </c>
      <c r="D27" t="s">
        <v>236</v>
      </c>
      <c r="E27">
        <v>192</v>
      </c>
      <c r="F27">
        <v>511130001</v>
      </c>
      <c r="G27" t="s">
        <v>111</v>
      </c>
      <c r="H27">
        <v>101</v>
      </c>
      <c r="I27" t="s">
        <v>308</v>
      </c>
      <c r="J27" s="8">
        <v>1</v>
      </c>
      <c r="L27">
        <v>1130</v>
      </c>
      <c r="M27" t="s">
        <v>309</v>
      </c>
      <c r="N27">
        <v>1000</v>
      </c>
      <c r="O27" t="s">
        <v>106</v>
      </c>
      <c r="P27">
        <v>11</v>
      </c>
      <c r="Q27" t="s">
        <v>509</v>
      </c>
      <c r="R27">
        <v>242</v>
      </c>
      <c r="S27" t="s">
        <v>283</v>
      </c>
      <c r="T27">
        <v>124</v>
      </c>
      <c r="U27" t="s">
        <v>510</v>
      </c>
      <c r="V27">
        <v>1</v>
      </c>
      <c r="W27" t="s">
        <v>313</v>
      </c>
      <c r="X27" s="9">
        <v>35354.699999999997</v>
      </c>
      <c r="Y27" s="9">
        <v>36563.4</v>
      </c>
      <c r="Z27" s="9">
        <v>37772.1</v>
      </c>
      <c r="AA27" s="9">
        <v>49300.56</v>
      </c>
      <c r="AB27" s="9">
        <v>50977.65</v>
      </c>
      <c r="AC27" s="9">
        <v>59711.25</v>
      </c>
      <c r="AD27" s="9">
        <v>59014.5</v>
      </c>
      <c r="AE27" s="9">
        <v>63383.74</v>
      </c>
      <c r="AF27" s="9">
        <v>60201</v>
      </c>
      <c r="AG27" s="9">
        <v>60201</v>
      </c>
      <c r="AH27" s="9">
        <v>60201</v>
      </c>
      <c r="AI27" s="9">
        <v>60201</v>
      </c>
      <c r="AJ27" s="10">
        <f t="shared" si="0"/>
        <v>632881.9</v>
      </c>
      <c r="AL27" s="6">
        <f t="shared" si="1"/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1630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-38.86</v>
      </c>
      <c r="BJ27" s="64">
        <v>0</v>
      </c>
      <c r="BK27" s="64">
        <v>0</v>
      </c>
      <c r="BL27"/>
      <c r="BN27" s="7">
        <f t="shared" si="2"/>
        <v>512479.9</v>
      </c>
    </row>
    <row r="28" spans="1:66" hidden="1">
      <c r="A28">
        <v>951</v>
      </c>
      <c r="B28" t="s">
        <v>491</v>
      </c>
      <c r="C28">
        <v>118</v>
      </c>
      <c r="D28" t="s">
        <v>178</v>
      </c>
      <c r="E28">
        <v>192</v>
      </c>
      <c r="F28">
        <v>511130001</v>
      </c>
      <c r="G28" t="s">
        <v>111</v>
      </c>
      <c r="H28">
        <v>101</v>
      </c>
      <c r="I28" t="s">
        <v>308</v>
      </c>
      <c r="J28" s="8">
        <v>2</v>
      </c>
      <c r="K28" s="8" t="s">
        <v>101</v>
      </c>
      <c r="L28">
        <v>1130</v>
      </c>
      <c r="M28" t="s">
        <v>309</v>
      </c>
      <c r="N28">
        <v>1000</v>
      </c>
      <c r="O28" t="s">
        <v>106</v>
      </c>
      <c r="P28">
        <v>12</v>
      </c>
      <c r="Q28" t="s">
        <v>401</v>
      </c>
      <c r="R28">
        <v>221</v>
      </c>
      <c r="S28" t="s">
        <v>492</v>
      </c>
      <c r="T28">
        <v>128</v>
      </c>
      <c r="U28" t="s">
        <v>404</v>
      </c>
      <c r="V28">
        <v>1</v>
      </c>
      <c r="W28" t="s">
        <v>313</v>
      </c>
      <c r="X28" s="9">
        <v>151810.95000000001</v>
      </c>
      <c r="Y28" s="9">
        <v>160822.43</v>
      </c>
      <c r="Z28" s="9">
        <v>153659.4</v>
      </c>
      <c r="AA28" s="9">
        <v>151531</v>
      </c>
      <c r="AB28" s="9">
        <v>157271</v>
      </c>
      <c r="AC28" s="9">
        <v>177212.55</v>
      </c>
      <c r="AD28" s="9">
        <v>177212.55</v>
      </c>
      <c r="AE28" s="9">
        <v>184092.96</v>
      </c>
      <c r="AF28" s="9">
        <v>168764.1</v>
      </c>
      <c r="AG28" s="9">
        <v>160976.25</v>
      </c>
      <c r="AH28" s="9">
        <v>157638.6</v>
      </c>
      <c r="AI28" s="9">
        <v>157638.6</v>
      </c>
      <c r="AJ28" s="10">
        <f t="shared" si="0"/>
        <v>1958630.3900000004</v>
      </c>
      <c r="AL28" s="6">
        <f t="shared" si="1"/>
        <v>1958630.3900000004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1000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/>
      <c r="BN28" s="7">
        <f t="shared" si="2"/>
        <v>1643353.1900000002</v>
      </c>
    </row>
    <row r="29" spans="1:66" hidden="1">
      <c r="A29">
        <v>952</v>
      </c>
      <c r="B29" t="s">
        <v>498</v>
      </c>
      <c r="C29">
        <v>120</v>
      </c>
      <c r="D29" t="s">
        <v>499</v>
      </c>
      <c r="E29">
        <v>192</v>
      </c>
      <c r="F29">
        <v>511130001</v>
      </c>
      <c r="G29" t="s">
        <v>111</v>
      </c>
      <c r="H29">
        <v>101</v>
      </c>
      <c r="I29" t="s">
        <v>308</v>
      </c>
      <c r="J29" s="8">
        <v>1</v>
      </c>
      <c r="L29">
        <v>1130</v>
      </c>
      <c r="M29" t="s">
        <v>309</v>
      </c>
      <c r="N29">
        <v>1000</v>
      </c>
      <c r="O29" t="s">
        <v>106</v>
      </c>
      <c r="P29">
        <v>12</v>
      </c>
      <c r="Q29" t="s">
        <v>401</v>
      </c>
      <c r="R29">
        <v>222</v>
      </c>
      <c r="S29" t="s">
        <v>500</v>
      </c>
      <c r="T29">
        <v>125</v>
      </c>
      <c r="U29" t="s">
        <v>464</v>
      </c>
      <c r="V29">
        <v>1</v>
      </c>
      <c r="W29" t="s">
        <v>313</v>
      </c>
      <c r="X29" s="9">
        <v>64130.1</v>
      </c>
      <c r="Y29" s="9">
        <v>64130.1</v>
      </c>
      <c r="Z29" s="9">
        <v>64130.1</v>
      </c>
      <c r="AA29" s="9">
        <v>64130.1</v>
      </c>
      <c r="AB29" s="9">
        <v>64130.1</v>
      </c>
      <c r="AC29" s="9">
        <v>65307</v>
      </c>
      <c r="AD29" s="9">
        <v>65307</v>
      </c>
      <c r="AE29" s="9">
        <v>80777</v>
      </c>
      <c r="AF29" s="9">
        <v>67530.899999999994</v>
      </c>
      <c r="AG29" s="9">
        <v>67530.899999999994</v>
      </c>
      <c r="AH29" s="9">
        <v>67530.899999999994</v>
      </c>
      <c r="AI29" s="9">
        <v>67530.899999999994</v>
      </c>
      <c r="AJ29" s="10">
        <f t="shared" si="0"/>
        <v>802165.10000000009</v>
      </c>
      <c r="AL29" s="6">
        <f t="shared" si="1"/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1170</v>
      </c>
      <c r="BH29" s="64">
        <v>0</v>
      </c>
      <c r="BI29" s="64">
        <v>0</v>
      </c>
      <c r="BJ29" s="64">
        <v>0</v>
      </c>
      <c r="BK29" s="64">
        <v>0</v>
      </c>
      <c r="BL29"/>
      <c r="BN29" s="7">
        <f t="shared" si="2"/>
        <v>667103.30000000005</v>
      </c>
    </row>
    <row r="30" spans="1:66" hidden="1">
      <c r="A30">
        <v>953</v>
      </c>
      <c r="B30" t="s">
        <v>259</v>
      </c>
      <c r="C30">
        <v>121</v>
      </c>
      <c r="D30" t="s">
        <v>196</v>
      </c>
      <c r="E30">
        <v>192</v>
      </c>
      <c r="F30">
        <v>511130001</v>
      </c>
      <c r="G30" t="s">
        <v>111</v>
      </c>
      <c r="H30">
        <v>101</v>
      </c>
      <c r="I30" t="s">
        <v>308</v>
      </c>
      <c r="J30" s="8">
        <v>1</v>
      </c>
      <c r="L30">
        <v>1130</v>
      </c>
      <c r="M30" t="s">
        <v>309</v>
      </c>
      <c r="N30">
        <v>1000</v>
      </c>
      <c r="O30" t="s">
        <v>106</v>
      </c>
      <c r="P30">
        <v>12</v>
      </c>
      <c r="Q30" t="s">
        <v>401</v>
      </c>
      <c r="R30">
        <v>214</v>
      </c>
      <c r="S30" t="s">
        <v>446</v>
      </c>
      <c r="T30">
        <v>125</v>
      </c>
      <c r="U30" t="s">
        <v>464</v>
      </c>
      <c r="V30">
        <v>1</v>
      </c>
      <c r="W30" t="s">
        <v>313</v>
      </c>
      <c r="X30" s="9">
        <v>104092.97</v>
      </c>
      <c r="Y30" s="9">
        <v>104404.5</v>
      </c>
      <c r="Z30" s="9">
        <v>103781.44</v>
      </c>
      <c r="AA30" s="9">
        <v>119456.1</v>
      </c>
      <c r="AB30" s="9">
        <v>116627.7</v>
      </c>
      <c r="AC30" s="9">
        <v>125653.35</v>
      </c>
      <c r="AD30" s="9">
        <v>129315</v>
      </c>
      <c r="AE30" s="9">
        <v>167936.51</v>
      </c>
      <c r="AF30" s="9">
        <v>138678.92000000001</v>
      </c>
      <c r="AG30" s="9">
        <v>139309.14000000001</v>
      </c>
      <c r="AH30" s="9">
        <v>136819.20000000001</v>
      </c>
      <c r="AI30" s="9">
        <v>147629.1</v>
      </c>
      <c r="AJ30" s="10">
        <f t="shared" si="0"/>
        <v>1533703.93</v>
      </c>
      <c r="AL30" s="6">
        <f t="shared" si="1"/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24156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-14.51</v>
      </c>
      <c r="BJ30" s="64">
        <v>0</v>
      </c>
      <c r="BK30" s="64">
        <v>0</v>
      </c>
      <c r="BL30"/>
      <c r="BN30" s="7">
        <f t="shared" si="2"/>
        <v>1249255.6299999999</v>
      </c>
    </row>
    <row r="31" spans="1:66" hidden="1">
      <c r="A31">
        <v>954</v>
      </c>
      <c r="B31" t="s">
        <v>502</v>
      </c>
      <c r="C31">
        <v>122</v>
      </c>
      <c r="D31" t="s">
        <v>503</v>
      </c>
      <c r="E31">
        <v>192</v>
      </c>
      <c r="F31">
        <v>511130001</v>
      </c>
      <c r="G31" t="s">
        <v>111</v>
      </c>
      <c r="H31">
        <v>101</v>
      </c>
      <c r="I31" t="s">
        <v>308</v>
      </c>
      <c r="J31" s="8">
        <v>1</v>
      </c>
      <c r="L31">
        <v>1130</v>
      </c>
      <c r="M31" t="s">
        <v>309</v>
      </c>
      <c r="N31">
        <v>1000</v>
      </c>
      <c r="O31" t="s">
        <v>106</v>
      </c>
      <c r="P31">
        <v>12</v>
      </c>
      <c r="Q31" t="s">
        <v>401</v>
      </c>
      <c r="R31">
        <v>226</v>
      </c>
      <c r="S31" t="s">
        <v>504</v>
      </c>
      <c r="T31">
        <v>121</v>
      </c>
      <c r="U31" t="s">
        <v>312</v>
      </c>
      <c r="V31">
        <v>1</v>
      </c>
      <c r="W31" t="s">
        <v>313</v>
      </c>
      <c r="X31" s="9">
        <v>249248.4</v>
      </c>
      <c r="Y31" s="9">
        <v>253191.54</v>
      </c>
      <c r="Z31" s="9">
        <v>290327.55</v>
      </c>
      <c r="AA31" s="9">
        <v>605080.53</v>
      </c>
      <c r="AB31" s="9">
        <v>602622.68999999994</v>
      </c>
      <c r="AC31" s="9">
        <v>633497.05000000005</v>
      </c>
      <c r="AD31" s="9">
        <v>620559.16</v>
      </c>
      <c r="AE31" s="9">
        <v>661922.03</v>
      </c>
      <c r="AF31" s="9">
        <v>600645.75</v>
      </c>
      <c r="AG31" s="9">
        <v>593618.99</v>
      </c>
      <c r="AH31" s="9">
        <v>594473.4</v>
      </c>
      <c r="AI31" s="9">
        <v>592370.5</v>
      </c>
      <c r="AJ31" s="10">
        <f t="shared" si="0"/>
        <v>6297557.5900000008</v>
      </c>
      <c r="AL31" s="6">
        <f t="shared" si="1"/>
        <v>0</v>
      </c>
      <c r="AN31" s="64">
        <v>6743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-6113.6</v>
      </c>
      <c r="BK31" s="64">
        <v>0</v>
      </c>
      <c r="BL31"/>
      <c r="BN31" s="7">
        <f t="shared" si="2"/>
        <v>5110713.6900000004</v>
      </c>
    </row>
    <row r="32" spans="1:66" hidden="1">
      <c r="A32">
        <v>111</v>
      </c>
      <c r="B32" t="s">
        <v>84</v>
      </c>
      <c r="C32">
        <v>141</v>
      </c>
      <c r="D32" t="s">
        <v>260</v>
      </c>
      <c r="E32">
        <v>192</v>
      </c>
      <c r="F32">
        <v>511130001</v>
      </c>
      <c r="G32" t="s">
        <v>111</v>
      </c>
      <c r="H32">
        <v>101</v>
      </c>
      <c r="I32" t="s">
        <v>308</v>
      </c>
      <c r="J32" s="8">
        <v>1</v>
      </c>
      <c r="L32">
        <v>1130</v>
      </c>
      <c r="M32" t="s">
        <v>309</v>
      </c>
      <c r="N32">
        <v>1000</v>
      </c>
      <c r="O32" t="s">
        <v>106</v>
      </c>
      <c r="P32">
        <v>13</v>
      </c>
      <c r="Q32" t="s">
        <v>353</v>
      </c>
      <c r="R32">
        <v>263</v>
      </c>
      <c r="S32" t="s">
        <v>354</v>
      </c>
      <c r="T32">
        <v>121</v>
      </c>
      <c r="U32" t="s">
        <v>312</v>
      </c>
      <c r="V32">
        <v>1</v>
      </c>
      <c r="W32" t="s">
        <v>313</v>
      </c>
      <c r="X32" s="9">
        <v>420870.6</v>
      </c>
      <c r="Y32" s="9">
        <v>429381.11</v>
      </c>
      <c r="Z32" s="9">
        <v>428318.7</v>
      </c>
      <c r="AA32" s="9">
        <v>476947.20000000001</v>
      </c>
      <c r="AB32" s="9">
        <v>472039.05</v>
      </c>
      <c r="AC32" s="9">
        <v>495128.1</v>
      </c>
      <c r="AD32" s="9">
        <v>533581.25</v>
      </c>
      <c r="AE32" s="9">
        <v>580828.71</v>
      </c>
      <c r="AF32" s="9">
        <v>546947.28</v>
      </c>
      <c r="AG32" s="9">
        <v>541938</v>
      </c>
      <c r="AH32" s="9">
        <v>539765.36</v>
      </c>
      <c r="AI32" s="9">
        <v>535613.1</v>
      </c>
      <c r="AJ32" s="10">
        <f t="shared" si="0"/>
        <v>6001358.46</v>
      </c>
      <c r="AL32" s="6">
        <f t="shared" si="1"/>
        <v>0</v>
      </c>
      <c r="AN32" s="64">
        <v>13142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1950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-500</v>
      </c>
      <c r="BI32" s="64">
        <v>0</v>
      </c>
      <c r="BJ32" s="64">
        <v>-1237.3399999999999</v>
      </c>
      <c r="BK32" s="64">
        <v>0</v>
      </c>
      <c r="BL32"/>
      <c r="BN32" s="7">
        <f t="shared" si="2"/>
        <v>4925980</v>
      </c>
    </row>
    <row r="33" spans="1:66" hidden="1">
      <c r="A33">
        <v>963</v>
      </c>
      <c r="B33" t="s">
        <v>515</v>
      </c>
      <c r="C33">
        <v>127</v>
      </c>
      <c r="D33" t="s">
        <v>516</v>
      </c>
      <c r="E33">
        <v>192</v>
      </c>
      <c r="F33">
        <v>511130001</v>
      </c>
      <c r="G33" t="s">
        <v>111</v>
      </c>
      <c r="H33">
        <v>101</v>
      </c>
      <c r="I33" t="s">
        <v>308</v>
      </c>
      <c r="J33" s="8">
        <v>1</v>
      </c>
      <c r="L33">
        <v>1130</v>
      </c>
      <c r="M33" t="s">
        <v>309</v>
      </c>
      <c r="N33">
        <v>1000</v>
      </c>
      <c r="O33" t="s">
        <v>106</v>
      </c>
      <c r="P33">
        <v>13</v>
      </c>
      <c r="Q33" t="s">
        <v>353</v>
      </c>
      <c r="R33">
        <v>231</v>
      </c>
      <c r="S33" t="s">
        <v>517</v>
      </c>
      <c r="T33">
        <v>124</v>
      </c>
      <c r="U33" t="s">
        <v>510</v>
      </c>
      <c r="V33">
        <v>1</v>
      </c>
      <c r="W33" t="s">
        <v>313</v>
      </c>
      <c r="X33" s="9">
        <v>54994.2</v>
      </c>
      <c r="Y33" s="9">
        <v>53542.5</v>
      </c>
      <c r="Z33" s="9">
        <v>55009.2</v>
      </c>
      <c r="AA33" s="9">
        <v>55009.2</v>
      </c>
      <c r="AB33" s="9">
        <v>55449.9</v>
      </c>
      <c r="AC33" s="9">
        <v>59230.95</v>
      </c>
      <c r="AD33" s="9">
        <v>59230.95</v>
      </c>
      <c r="AE33" s="9">
        <v>57381.49</v>
      </c>
      <c r="AF33" s="9">
        <v>49373.7</v>
      </c>
      <c r="AG33" s="9">
        <v>62373.9</v>
      </c>
      <c r="AH33" s="9">
        <v>72281.100000000006</v>
      </c>
      <c r="AI33" s="9">
        <v>72281.100000000006</v>
      </c>
      <c r="AJ33" s="10">
        <f t="shared" si="0"/>
        <v>706158.19</v>
      </c>
      <c r="AL33" s="6">
        <f t="shared" si="1"/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7400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/>
      <c r="BN33" s="7">
        <f t="shared" si="2"/>
        <v>561595.99</v>
      </c>
    </row>
    <row r="34" spans="1:66" hidden="1">
      <c r="A34">
        <v>911</v>
      </c>
      <c r="B34" t="s">
        <v>447</v>
      </c>
      <c r="C34">
        <v>107</v>
      </c>
      <c r="D34" t="s">
        <v>120</v>
      </c>
      <c r="E34">
        <v>194</v>
      </c>
      <c r="F34">
        <v>511210001</v>
      </c>
      <c r="G34" t="s">
        <v>121</v>
      </c>
      <c r="H34">
        <v>101</v>
      </c>
      <c r="I34" t="s">
        <v>308</v>
      </c>
      <c r="J34" s="8">
        <v>1</v>
      </c>
      <c r="L34">
        <v>1210</v>
      </c>
      <c r="M34" t="s">
        <v>450</v>
      </c>
      <c r="N34">
        <v>1000</v>
      </c>
      <c r="O34" t="s">
        <v>106</v>
      </c>
      <c r="P34">
        <v>1</v>
      </c>
      <c r="Q34" t="s">
        <v>448</v>
      </c>
      <c r="R34">
        <v>131</v>
      </c>
      <c r="S34" t="s">
        <v>449</v>
      </c>
      <c r="T34">
        <v>121</v>
      </c>
      <c r="U34" t="s">
        <v>312</v>
      </c>
      <c r="V34">
        <v>1</v>
      </c>
      <c r="W34" t="s">
        <v>313</v>
      </c>
      <c r="X34" s="9">
        <v>17777.78</v>
      </c>
      <c r="Y34" s="9">
        <v>17777.78</v>
      </c>
      <c r="Z34" s="9">
        <v>17777.78</v>
      </c>
      <c r="AA34" s="9">
        <v>28888.9</v>
      </c>
      <c r="AB34" s="9">
        <v>23333.34</v>
      </c>
      <c r="AC34" s="9">
        <v>8888.89</v>
      </c>
      <c r="AD34" s="9">
        <v>23724.45</v>
      </c>
      <c r="AE34" s="9">
        <v>23333.33</v>
      </c>
      <c r="AF34" s="9">
        <v>23333.33</v>
      </c>
      <c r="AG34" s="9">
        <v>23333.33</v>
      </c>
      <c r="AH34" s="9">
        <v>23333.33</v>
      </c>
      <c r="AI34" s="9">
        <v>23333.33</v>
      </c>
      <c r="AJ34" s="10">
        <f t="shared" si="0"/>
        <v>254835.57000000007</v>
      </c>
      <c r="AL34" s="6">
        <f t="shared" si="1"/>
        <v>0</v>
      </c>
      <c r="AN34" s="64">
        <v>29866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-7000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612.29999999999995</v>
      </c>
      <c r="BJ34" s="64">
        <v>260.04000000000002</v>
      </c>
      <c r="BK34" s="64">
        <v>263.16000000000003</v>
      </c>
      <c r="BL34"/>
      <c r="BN34" s="7">
        <f t="shared" si="2"/>
        <v>208168.91000000003</v>
      </c>
    </row>
    <row r="35" spans="1:66" hidden="1">
      <c r="A35">
        <v>911</v>
      </c>
      <c r="B35" t="s">
        <v>447</v>
      </c>
      <c r="C35">
        <v>107</v>
      </c>
      <c r="D35" t="s">
        <v>120</v>
      </c>
      <c r="E35">
        <v>195</v>
      </c>
      <c r="F35">
        <v>511220001</v>
      </c>
      <c r="G35" t="s">
        <v>122</v>
      </c>
      <c r="H35">
        <v>101</v>
      </c>
      <c r="I35" t="s">
        <v>308</v>
      </c>
      <c r="J35" s="8">
        <v>1</v>
      </c>
      <c r="L35">
        <v>1220</v>
      </c>
      <c r="M35" t="s">
        <v>314</v>
      </c>
      <c r="N35">
        <v>1000</v>
      </c>
      <c r="O35" t="s">
        <v>106</v>
      </c>
      <c r="P35">
        <v>1</v>
      </c>
      <c r="Q35" t="s">
        <v>448</v>
      </c>
      <c r="R35">
        <v>131</v>
      </c>
      <c r="S35" t="s">
        <v>449</v>
      </c>
      <c r="T35">
        <v>121</v>
      </c>
      <c r="U35" t="s">
        <v>312</v>
      </c>
      <c r="V35">
        <v>1</v>
      </c>
      <c r="W35" t="s">
        <v>313</v>
      </c>
      <c r="X35" s="9">
        <v>1.9</v>
      </c>
      <c r="Y35" s="9">
        <v>-1.87</v>
      </c>
      <c r="Z35" s="9">
        <v>0.24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10">
        <f t="shared" si="0"/>
        <v>0.2699999999999998</v>
      </c>
      <c r="AL35" s="6">
        <f t="shared" si="1"/>
        <v>0</v>
      </c>
      <c r="AN35" s="64">
        <v>20721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-5170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1961.89</v>
      </c>
      <c r="BH35" s="64">
        <v>0</v>
      </c>
      <c r="BI35" s="64">
        <v>417.6</v>
      </c>
      <c r="BJ35" s="64">
        <v>0</v>
      </c>
      <c r="BK35" s="64">
        <v>0</v>
      </c>
      <c r="BL35"/>
      <c r="BN35" s="7">
        <f t="shared" si="2"/>
        <v>0.2699999999999998</v>
      </c>
    </row>
    <row r="36" spans="1:66" hidden="1">
      <c r="A36">
        <v>102</v>
      </c>
      <c r="B36" t="s">
        <v>343</v>
      </c>
      <c r="C36">
        <v>140</v>
      </c>
      <c r="D36" t="s">
        <v>344</v>
      </c>
      <c r="E36">
        <v>195</v>
      </c>
      <c r="F36">
        <v>511220001</v>
      </c>
      <c r="G36" t="s">
        <v>122</v>
      </c>
      <c r="H36">
        <v>101</v>
      </c>
      <c r="I36" t="s">
        <v>308</v>
      </c>
      <c r="J36" s="8">
        <v>1</v>
      </c>
      <c r="L36">
        <v>1220</v>
      </c>
      <c r="M36" t="s">
        <v>314</v>
      </c>
      <c r="N36">
        <v>1000</v>
      </c>
      <c r="O36" t="s">
        <v>106</v>
      </c>
      <c r="P36">
        <v>4</v>
      </c>
      <c r="Q36" t="s">
        <v>345</v>
      </c>
      <c r="R36">
        <v>172</v>
      </c>
      <c r="S36" t="s">
        <v>281</v>
      </c>
      <c r="T36">
        <v>121</v>
      </c>
      <c r="U36" t="s">
        <v>312</v>
      </c>
      <c r="V36">
        <v>1</v>
      </c>
      <c r="W36" t="s">
        <v>313</v>
      </c>
      <c r="X36" s="9">
        <v>0</v>
      </c>
      <c r="Y36" s="9">
        <v>0</v>
      </c>
      <c r="Z36" s="9">
        <v>0</v>
      </c>
      <c r="AA36" s="9">
        <v>0</v>
      </c>
      <c r="AB36" s="9">
        <v>3000</v>
      </c>
      <c r="AC36" s="9">
        <v>23366</v>
      </c>
      <c r="AD36" s="9">
        <v>25500</v>
      </c>
      <c r="AE36" s="9">
        <v>0</v>
      </c>
      <c r="AF36" s="9">
        <v>2500</v>
      </c>
      <c r="AG36" s="9">
        <v>0</v>
      </c>
      <c r="AH36" s="9">
        <v>0</v>
      </c>
      <c r="AI36" s="9">
        <v>0</v>
      </c>
      <c r="AJ36" s="10">
        <f t="shared" si="0"/>
        <v>54366</v>
      </c>
      <c r="AL36" s="6">
        <f t="shared" si="1"/>
        <v>0</v>
      </c>
      <c r="AN36" s="64">
        <v>49504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-5600</v>
      </c>
      <c r="BJ36" s="64">
        <v>0</v>
      </c>
      <c r="BK36" s="64">
        <v>-10418</v>
      </c>
      <c r="BL36"/>
      <c r="BN36" s="7">
        <f t="shared" si="2"/>
        <v>54366</v>
      </c>
    </row>
    <row r="37" spans="1:66" hidden="1">
      <c r="A37">
        <v>981</v>
      </c>
      <c r="B37" t="s">
        <v>532</v>
      </c>
      <c r="C37">
        <v>134</v>
      </c>
      <c r="D37" t="s">
        <v>245</v>
      </c>
      <c r="E37">
        <v>195</v>
      </c>
      <c r="F37">
        <v>511220001</v>
      </c>
      <c r="G37" t="s">
        <v>122</v>
      </c>
      <c r="H37">
        <v>101</v>
      </c>
      <c r="I37" t="s">
        <v>308</v>
      </c>
      <c r="J37" s="8">
        <v>1</v>
      </c>
      <c r="L37">
        <v>1220</v>
      </c>
      <c r="M37" t="s">
        <v>314</v>
      </c>
      <c r="N37">
        <v>1000</v>
      </c>
      <c r="O37" t="s">
        <v>106</v>
      </c>
      <c r="P37">
        <v>6</v>
      </c>
      <c r="Q37" t="s">
        <v>533</v>
      </c>
      <c r="R37">
        <v>134</v>
      </c>
      <c r="S37" t="s">
        <v>534</v>
      </c>
      <c r="T37">
        <v>132</v>
      </c>
      <c r="U37" t="s">
        <v>535</v>
      </c>
      <c r="V37">
        <v>1</v>
      </c>
      <c r="W37" t="s">
        <v>313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10">
        <f t="shared" si="0"/>
        <v>0</v>
      </c>
      <c r="AL37" s="6">
        <f t="shared" si="1"/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270.27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269.38</v>
      </c>
      <c r="BJ37" s="64">
        <v>0</v>
      </c>
      <c r="BK37" s="64">
        <v>0</v>
      </c>
      <c r="BL37"/>
      <c r="BN37" s="7">
        <f t="shared" si="2"/>
        <v>0</v>
      </c>
    </row>
    <row r="38" spans="1:66" hidden="1">
      <c r="A38">
        <v>101</v>
      </c>
      <c r="B38" t="s">
        <v>306</v>
      </c>
      <c r="C38">
        <v>139</v>
      </c>
      <c r="D38" t="s">
        <v>307</v>
      </c>
      <c r="E38">
        <v>195</v>
      </c>
      <c r="F38">
        <v>511220001</v>
      </c>
      <c r="G38" t="s">
        <v>122</v>
      </c>
      <c r="H38">
        <v>101</v>
      </c>
      <c r="I38" t="s">
        <v>308</v>
      </c>
      <c r="J38" s="8">
        <v>1</v>
      </c>
      <c r="L38">
        <v>1220</v>
      </c>
      <c r="M38" t="s">
        <v>314</v>
      </c>
      <c r="N38">
        <v>1000</v>
      </c>
      <c r="O38" t="s">
        <v>106</v>
      </c>
      <c r="P38">
        <v>7</v>
      </c>
      <c r="Q38" t="s">
        <v>310</v>
      </c>
      <c r="R38">
        <v>171</v>
      </c>
      <c r="S38" t="s">
        <v>311</v>
      </c>
      <c r="T38">
        <v>121</v>
      </c>
      <c r="U38" t="s">
        <v>312</v>
      </c>
      <c r="V38">
        <v>1</v>
      </c>
      <c r="W38" t="s">
        <v>313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8000</v>
      </c>
      <c r="AF38" s="9">
        <v>7000</v>
      </c>
      <c r="AG38" s="9">
        <v>0</v>
      </c>
      <c r="AH38" s="9">
        <v>0</v>
      </c>
      <c r="AI38" s="9">
        <v>0</v>
      </c>
      <c r="AJ38" s="10">
        <f t="shared" si="0"/>
        <v>15000</v>
      </c>
      <c r="AL38" s="6">
        <f t="shared" si="1"/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965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-965</v>
      </c>
      <c r="BK38" s="64">
        <v>0</v>
      </c>
      <c r="BL38"/>
      <c r="BN38" s="7">
        <f t="shared" si="2"/>
        <v>15000</v>
      </c>
    </row>
    <row r="39" spans="1:66" hidden="1">
      <c r="A39">
        <v>942</v>
      </c>
      <c r="B39" t="s">
        <v>487</v>
      </c>
      <c r="C39">
        <v>117</v>
      </c>
      <c r="D39" t="s">
        <v>488</v>
      </c>
      <c r="E39">
        <v>195</v>
      </c>
      <c r="F39">
        <v>511220001</v>
      </c>
      <c r="G39" t="s">
        <v>122</v>
      </c>
      <c r="H39">
        <v>101</v>
      </c>
      <c r="I39" t="s">
        <v>308</v>
      </c>
      <c r="J39" s="8">
        <v>1</v>
      </c>
      <c r="L39">
        <v>1220</v>
      </c>
      <c r="M39" t="s">
        <v>314</v>
      </c>
      <c r="N39">
        <v>1000</v>
      </c>
      <c r="O39" t="s">
        <v>106</v>
      </c>
      <c r="P39">
        <v>8</v>
      </c>
      <c r="Q39" t="s">
        <v>486</v>
      </c>
      <c r="R39">
        <v>183</v>
      </c>
      <c r="S39" t="s">
        <v>489</v>
      </c>
      <c r="T39">
        <v>121</v>
      </c>
      <c r="U39" t="s">
        <v>312</v>
      </c>
      <c r="V39">
        <v>1</v>
      </c>
      <c r="W39" t="s">
        <v>313</v>
      </c>
      <c r="X39" s="9">
        <v>4800</v>
      </c>
      <c r="Y39" s="9">
        <v>12400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10">
        <f t="shared" si="0"/>
        <v>17200</v>
      </c>
      <c r="AL39" s="6">
        <f t="shared" si="1"/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6050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-18</v>
      </c>
      <c r="BJ39" s="64">
        <v>0</v>
      </c>
      <c r="BK39" s="64">
        <v>0</v>
      </c>
      <c r="BL39"/>
      <c r="BN39" s="7">
        <f t="shared" si="2"/>
        <v>17200</v>
      </c>
    </row>
    <row r="40" spans="1:66" hidden="1">
      <c r="A40">
        <v>972</v>
      </c>
      <c r="B40" t="s">
        <v>527</v>
      </c>
      <c r="C40">
        <v>132</v>
      </c>
      <c r="D40" t="s">
        <v>528</v>
      </c>
      <c r="E40">
        <v>195</v>
      </c>
      <c r="F40">
        <v>511220001</v>
      </c>
      <c r="G40" t="s">
        <v>122</v>
      </c>
      <c r="H40">
        <v>101</v>
      </c>
      <c r="I40" t="s">
        <v>308</v>
      </c>
      <c r="J40" s="8">
        <v>1</v>
      </c>
      <c r="L40">
        <v>1220</v>
      </c>
      <c r="M40" t="s">
        <v>314</v>
      </c>
      <c r="N40">
        <v>1000</v>
      </c>
      <c r="O40" t="s">
        <v>106</v>
      </c>
      <c r="P40">
        <v>9</v>
      </c>
      <c r="Q40" t="s">
        <v>422</v>
      </c>
      <c r="R40">
        <v>181</v>
      </c>
      <c r="S40" t="s">
        <v>523</v>
      </c>
      <c r="T40">
        <v>131</v>
      </c>
      <c r="U40" t="s">
        <v>524</v>
      </c>
      <c r="V40">
        <v>1</v>
      </c>
      <c r="W40" t="s">
        <v>313</v>
      </c>
      <c r="X40" s="9">
        <v>6780</v>
      </c>
      <c r="Y40" s="9">
        <v>7600</v>
      </c>
      <c r="Z40" s="9">
        <v>11000</v>
      </c>
      <c r="AA40" s="9">
        <v>0</v>
      </c>
      <c r="AB40" s="9">
        <v>600</v>
      </c>
      <c r="AC40" s="9">
        <v>750</v>
      </c>
      <c r="AD40" s="9">
        <v>1000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10">
        <f t="shared" si="0"/>
        <v>27730</v>
      </c>
      <c r="AL40" s="6">
        <f t="shared" si="1"/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500005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-4.93</v>
      </c>
      <c r="BJ40" s="64">
        <v>0</v>
      </c>
      <c r="BK40" s="64">
        <v>0</v>
      </c>
      <c r="BL40"/>
      <c r="BN40" s="7">
        <f t="shared" si="2"/>
        <v>27730</v>
      </c>
    </row>
    <row r="41" spans="1:66" hidden="1">
      <c r="A41">
        <v>992</v>
      </c>
      <c r="B41" t="s">
        <v>543</v>
      </c>
      <c r="C41">
        <v>137</v>
      </c>
      <c r="D41" t="s">
        <v>544</v>
      </c>
      <c r="E41">
        <v>195</v>
      </c>
      <c r="F41">
        <v>511220001</v>
      </c>
      <c r="G41" t="s">
        <v>122</v>
      </c>
      <c r="H41">
        <v>101</v>
      </c>
      <c r="I41" t="s">
        <v>308</v>
      </c>
      <c r="J41" s="8">
        <v>1</v>
      </c>
      <c r="L41">
        <v>1220</v>
      </c>
      <c r="M41" t="s">
        <v>314</v>
      </c>
      <c r="N41">
        <v>1000</v>
      </c>
      <c r="O41" t="s">
        <v>106</v>
      </c>
      <c r="P41">
        <v>10</v>
      </c>
      <c r="Q41" t="s">
        <v>540</v>
      </c>
      <c r="R41">
        <v>371</v>
      </c>
      <c r="S41" t="s">
        <v>545</v>
      </c>
      <c r="T41">
        <v>121</v>
      </c>
      <c r="U41" t="s">
        <v>312</v>
      </c>
      <c r="V41">
        <v>1</v>
      </c>
      <c r="W41" t="s">
        <v>313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2500</v>
      </c>
      <c r="AI41" s="9">
        <v>0</v>
      </c>
      <c r="AJ41" s="10">
        <f t="shared" si="0"/>
        <v>2500</v>
      </c>
      <c r="AL41" s="6">
        <f t="shared" si="1"/>
        <v>0</v>
      </c>
      <c r="AN41" s="64">
        <v>6983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-50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-5309</v>
      </c>
      <c r="BL41"/>
      <c r="BN41" s="7">
        <f t="shared" si="2"/>
        <v>0</v>
      </c>
    </row>
    <row r="42" spans="1:66" hidden="1">
      <c r="A42">
        <v>961</v>
      </c>
      <c r="B42" t="s">
        <v>80</v>
      </c>
      <c r="C42">
        <v>124</v>
      </c>
      <c r="D42" t="s">
        <v>508</v>
      </c>
      <c r="E42">
        <v>195</v>
      </c>
      <c r="F42">
        <v>511220001</v>
      </c>
      <c r="G42" t="s">
        <v>122</v>
      </c>
      <c r="H42">
        <v>101</v>
      </c>
      <c r="I42" t="s">
        <v>308</v>
      </c>
      <c r="J42" s="8">
        <v>1</v>
      </c>
      <c r="L42">
        <v>1220</v>
      </c>
      <c r="M42" t="s">
        <v>314</v>
      </c>
      <c r="N42">
        <v>1000</v>
      </c>
      <c r="O42" t="s">
        <v>106</v>
      </c>
      <c r="P42">
        <v>11</v>
      </c>
      <c r="Q42" t="s">
        <v>509</v>
      </c>
      <c r="R42">
        <v>241</v>
      </c>
      <c r="S42" t="s">
        <v>445</v>
      </c>
      <c r="T42">
        <v>124</v>
      </c>
      <c r="U42" t="s">
        <v>510</v>
      </c>
      <c r="V42">
        <v>1</v>
      </c>
      <c r="W42" t="s">
        <v>313</v>
      </c>
      <c r="X42" s="9">
        <v>2000</v>
      </c>
      <c r="Y42" s="9">
        <v>4000</v>
      </c>
      <c r="Z42" s="9">
        <v>19500</v>
      </c>
      <c r="AA42" s="9">
        <v>0</v>
      </c>
      <c r="AB42" s="9">
        <v>11000</v>
      </c>
      <c r="AC42" s="9">
        <v>1500</v>
      </c>
      <c r="AD42" s="9">
        <v>3400</v>
      </c>
      <c r="AE42" s="9">
        <v>0</v>
      </c>
      <c r="AF42" s="9">
        <v>4880</v>
      </c>
      <c r="AG42" s="9">
        <v>1000</v>
      </c>
      <c r="AH42" s="9">
        <v>0</v>
      </c>
      <c r="AI42" s="9">
        <v>2450</v>
      </c>
      <c r="AJ42" s="10">
        <f t="shared" si="0"/>
        <v>49730</v>
      </c>
      <c r="AL42" s="6">
        <f t="shared" si="1"/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870</v>
      </c>
      <c r="BH42" s="64">
        <v>0</v>
      </c>
      <c r="BI42" s="64">
        <v>0</v>
      </c>
      <c r="BJ42" s="64">
        <v>-870</v>
      </c>
      <c r="BK42" s="64">
        <v>0</v>
      </c>
      <c r="BL42"/>
      <c r="BN42" s="7">
        <f t="shared" si="2"/>
        <v>47280</v>
      </c>
    </row>
    <row r="43" spans="1:66" hidden="1">
      <c r="A43">
        <v>962</v>
      </c>
      <c r="B43" t="s">
        <v>513</v>
      </c>
      <c r="C43">
        <v>126</v>
      </c>
      <c r="D43" t="s">
        <v>225</v>
      </c>
      <c r="E43">
        <v>195</v>
      </c>
      <c r="F43">
        <v>511220001</v>
      </c>
      <c r="G43" t="s">
        <v>122</v>
      </c>
      <c r="H43">
        <v>101</v>
      </c>
      <c r="I43" t="s">
        <v>308</v>
      </c>
      <c r="J43" s="8">
        <v>1</v>
      </c>
      <c r="L43">
        <v>1220</v>
      </c>
      <c r="M43" t="s">
        <v>314</v>
      </c>
      <c r="N43">
        <v>1000</v>
      </c>
      <c r="O43" t="s">
        <v>106</v>
      </c>
      <c r="P43">
        <v>11</v>
      </c>
      <c r="Q43" t="s">
        <v>509</v>
      </c>
      <c r="R43">
        <v>241</v>
      </c>
      <c r="S43" t="s">
        <v>445</v>
      </c>
      <c r="T43">
        <v>124</v>
      </c>
      <c r="U43" t="s">
        <v>510</v>
      </c>
      <c r="V43">
        <v>1</v>
      </c>
      <c r="W43" t="s">
        <v>313</v>
      </c>
      <c r="X43" s="9">
        <v>142680.16</v>
      </c>
      <c r="Y43" s="9">
        <v>190959.86</v>
      </c>
      <c r="Z43" s="9">
        <v>233736.18</v>
      </c>
      <c r="AA43" s="9">
        <v>4750</v>
      </c>
      <c r="AB43" s="9">
        <v>23880</v>
      </c>
      <c r="AC43" s="9">
        <v>7380</v>
      </c>
      <c r="AD43" s="9">
        <v>17025</v>
      </c>
      <c r="AE43" s="9">
        <v>-2900</v>
      </c>
      <c r="AF43" s="9">
        <v>13351.6</v>
      </c>
      <c r="AG43" s="9">
        <v>18800</v>
      </c>
      <c r="AH43" s="9">
        <v>10520</v>
      </c>
      <c r="AI43" s="9">
        <v>20000</v>
      </c>
      <c r="AJ43" s="10">
        <f t="shared" si="0"/>
        <v>680182.79999999993</v>
      </c>
      <c r="AL43" s="6">
        <f t="shared" si="1"/>
        <v>0</v>
      </c>
      <c r="AN43" s="64">
        <v>12306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-7035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-5271</v>
      </c>
      <c r="BK43" s="64">
        <v>0</v>
      </c>
      <c r="BL43"/>
      <c r="BN43" s="7">
        <f t="shared" si="2"/>
        <v>649662.79999999993</v>
      </c>
    </row>
    <row r="44" spans="1:66" hidden="1">
      <c r="A44">
        <v>964</v>
      </c>
      <c r="B44" t="s">
        <v>518</v>
      </c>
      <c r="C44">
        <v>128</v>
      </c>
      <c r="D44" t="s">
        <v>519</v>
      </c>
      <c r="E44">
        <v>195</v>
      </c>
      <c r="F44">
        <v>511220001</v>
      </c>
      <c r="G44" t="s">
        <v>122</v>
      </c>
      <c r="H44">
        <v>101</v>
      </c>
      <c r="I44" t="s">
        <v>308</v>
      </c>
      <c r="J44" s="8">
        <v>1</v>
      </c>
      <c r="L44">
        <v>1220</v>
      </c>
      <c r="M44" t="s">
        <v>314</v>
      </c>
      <c r="N44">
        <v>1000</v>
      </c>
      <c r="O44" t="s">
        <v>106</v>
      </c>
      <c r="P44">
        <v>11</v>
      </c>
      <c r="Q44" t="s">
        <v>509</v>
      </c>
      <c r="R44">
        <v>256</v>
      </c>
      <c r="S44" t="s">
        <v>520</v>
      </c>
      <c r="T44">
        <v>121</v>
      </c>
      <c r="U44" t="s">
        <v>312</v>
      </c>
      <c r="V44">
        <v>1</v>
      </c>
      <c r="W44" t="s">
        <v>313</v>
      </c>
      <c r="X44" s="9">
        <v>600</v>
      </c>
      <c r="Y44" s="9">
        <v>2200</v>
      </c>
      <c r="Z44" s="9">
        <v>2400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10">
        <f t="shared" si="0"/>
        <v>5200</v>
      </c>
      <c r="AL44" s="6">
        <f t="shared" si="1"/>
        <v>0</v>
      </c>
      <c r="AN44" s="64">
        <v>115369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-71640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-11197.8</v>
      </c>
      <c r="BK44" s="64">
        <v>-15994.2</v>
      </c>
      <c r="BL44"/>
      <c r="BN44" s="7">
        <f t="shared" si="2"/>
        <v>5200</v>
      </c>
    </row>
    <row r="45" spans="1:66" hidden="1">
      <c r="A45">
        <v>965</v>
      </c>
      <c r="B45" t="s">
        <v>521</v>
      </c>
      <c r="C45">
        <v>129</v>
      </c>
      <c r="D45" t="s">
        <v>236</v>
      </c>
      <c r="E45">
        <v>195</v>
      </c>
      <c r="F45">
        <v>511220001</v>
      </c>
      <c r="G45" t="s">
        <v>122</v>
      </c>
      <c r="H45">
        <v>101</v>
      </c>
      <c r="I45" t="s">
        <v>308</v>
      </c>
      <c r="J45" s="8">
        <v>1</v>
      </c>
      <c r="L45">
        <v>1220</v>
      </c>
      <c r="M45" t="s">
        <v>314</v>
      </c>
      <c r="N45">
        <v>1000</v>
      </c>
      <c r="O45" t="s">
        <v>106</v>
      </c>
      <c r="P45">
        <v>11</v>
      </c>
      <c r="Q45" t="s">
        <v>509</v>
      </c>
      <c r="R45">
        <v>242</v>
      </c>
      <c r="S45" t="s">
        <v>283</v>
      </c>
      <c r="T45">
        <v>124</v>
      </c>
      <c r="U45" t="s">
        <v>510</v>
      </c>
      <c r="V45">
        <v>1</v>
      </c>
      <c r="W45" t="s">
        <v>313</v>
      </c>
      <c r="X45" s="9">
        <v>7106.5</v>
      </c>
      <c r="Y45" s="9">
        <v>15142</v>
      </c>
      <c r="Z45" s="9">
        <v>20177.5</v>
      </c>
      <c r="AA45" s="9">
        <v>2000</v>
      </c>
      <c r="AB45" s="9">
        <v>4000</v>
      </c>
      <c r="AC45" s="9">
        <v>4525</v>
      </c>
      <c r="AD45" s="9">
        <v>3500</v>
      </c>
      <c r="AE45" s="9">
        <v>3000</v>
      </c>
      <c r="AF45" s="9">
        <v>3000</v>
      </c>
      <c r="AG45" s="9">
        <v>3000</v>
      </c>
      <c r="AH45" s="9">
        <v>3000</v>
      </c>
      <c r="AI45" s="9">
        <v>3000</v>
      </c>
      <c r="AJ45" s="10">
        <f t="shared" si="0"/>
        <v>71451</v>
      </c>
      <c r="AL45" s="6">
        <f t="shared" si="1"/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1000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-72.67</v>
      </c>
      <c r="BJ45" s="64">
        <v>-79.34</v>
      </c>
      <c r="BK45" s="64">
        <v>0</v>
      </c>
      <c r="BL45"/>
      <c r="BN45" s="7">
        <f t="shared" si="2"/>
        <v>65451</v>
      </c>
    </row>
    <row r="46" spans="1:66" hidden="1">
      <c r="A46">
        <v>951</v>
      </c>
      <c r="B46" t="s">
        <v>491</v>
      </c>
      <c r="C46">
        <v>118</v>
      </c>
      <c r="D46" t="s">
        <v>178</v>
      </c>
      <c r="E46">
        <v>195</v>
      </c>
      <c r="F46">
        <v>511220001</v>
      </c>
      <c r="G46" t="s">
        <v>122</v>
      </c>
      <c r="H46">
        <v>101</v>
      </c>
      <c r="I46" t="s">
        <v>308</v>
      </c>
      <c r="J46" s="8">
        <v>2</v>
      </c>
      <c r="K46" s="8" t="s">
        <v>101</v>
      </c>
      <c r="L46">
        <v>1220</v>
      </c>
      <c r="M46" t="s">
        <v>314</v>
      </c>
      <c r="N46">
        <v>1000</v>
      </c>
      <c r="O46" t="s">
        <v>106</v>
      </c>
      <c r="P46">
        <v>12</v>
      </c>
      <c r="Q46" t="s">
        <v>401</v>
      </c>
      <c r="R46">
        <v>221</v>
      </c>
      <c r="S46" t="s">
        <v>492</v>
      </c>
      <c r="T46">
        <v>128</v>
      </c>
      <c r="U46" t="s">
        <v>404</v>
      </c>
      <c r="V46">
        <v>1</v>
      </c>
      <c r="W46" t="s">
        <v>313</v>
      </c>
      <c r="X46" s="9">
        <v>130982.08</v>
      </c>
      <c r="Y46" s="9">
        <v>184224.89</v>
      </c>
      <c r="Z46" s="9">
        <v>202622.58</v>
      </c>
      <c r="AA46" s="9">
        <v>350</v>
      </c>
      <c r="AB46" s="9">
        <v>1341</v>
      </c>
      <c r="AC46" s="9">
        <v>0</v>
      </c>
      <c r="AD46" s="9">
        <v>450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10">
        <f t="shared" si="0"/>
        <v>519970.55000000005</v>
      </c>
      <c r="AL46" s="6">
        <f t="shared" si="1"/>
        <v>519970.55000000005</v>
      </c>
      <c r="AN46" s="64">
        <v>11411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-7470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-3941</v>
      </c>
      <c r="BK46" s="64">
        <v>0</v>
      </c>
      <c r="BL46"/>
      <c r="BN46" s="7">
        <f t="shared" si="2"/>
        <v>519970.55000000005</v>
      </c>
    </row>
    <row r="47" spans="1:66" hidden="1">
      <c r="A47">
        <v>953</v>
      </c>
      <c r="B47" t="s">
        <v>259</v>
      </c>
      <c r="C47">
        <v>121</v>
      </c>
      <c r="D47" t="s">
        <v>196</v>
      </c>
      <c r="E47">
        <v>195</v>
      </c>
      <c r="F47">
        <v>511220001</v>
      </c>
      <c r="G47" t="s">
        <v>122</v>
      </c>
      <c r="H47">
        <v>101</v>
      </c>
      <c r="I47" t="s">
        <v>308</v>
      </c>
      <c r="J47" s="8">
        <v>1</v>
      </c>
      <c r="L47">
        <v>1220</v>
      </c>
      <c r="M47" t="s">
        <v>314</v>
      </c>
      <c r="N47">
        <v>1000</v>
      </c>
      <c r="O47" t="s">
        <v>106</v>
      </c>
      <c r="P47">
        <v>12</v>
      </c>
      <c r="Q47" t="s">
        <v>401</v>
      </c>
      <c r="R47">
        <v>214</v>
      </c>
      <c r="S47" t="s">
        <v>446</v>
      </c>
      <c r="T47">
        <v>125</v>
      </c>
      <c r="U47" t="s">
        <v>464</v>
      </c>
      <c r="V47">
        <v>1</v>
      </c>
      <c r="W47" t="s">
        <v>313</v>
      </c>
      <c r="X47" s="9">
        <v>7420.23</v>
      </c>
      <c r="Y47" s="9">
        <v>13840.32</v>
      </c>
      <c r="Z47" s="9">
        <v>20348.13</v>
      </c>
      <c r="AA47" s="9">
        <v>0</v>
      </c>
      <c r="AB47" s="9">
        <v>18400</v>
      </c>
      <c r="AC47" s="9">
        <v>18000</v>
      </c>
      <c r="AD47" s="9">
        <v>23400</v>
      </c>
      <c r="AE47" s="9">
        <v>45250</v>
      </c>
      <c r="AF47" s="9">
        <v>25290</v>
      </c>
      <c r="AG47" s="9">
        <v>26500</v>
      </c>
      <c r="AH47" s="9">
        <v>12000</v>
      </c>
      <c r="AI47" s="9">
        <v>15000</v>
      </c>
      <c r="AJ47" s="10">
        <f t="shared" si="0"/>
        <v>225448.68</v>
      </c>
      <c r="AL47" s="6">
        <f t="shared" si="1"/>
        <v>0</v>
      </c>
      <c r="AN47" s="64">
        <v>2103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-403.69</v>
      </c>
      <c r="BH47" s="64">
        <v>0</v>
      </c>
      <c r="BI47" s="64">
        <v>0</v>
      </c>
      <c r="BJ47" s="64">
        <v>-1699.31</v>
      </c>
      <c r="BK47" s="64">
        <v>0</v>
      </c>
      <c r="BL47"/>
      <c r="BN47" s="7">
        <f t="shared" si="2"/>
        <v>198448.68</v>
      </c>
    </row>
    <row r="48" spans="1:66" hidden="1">
      <c r="A48">
        <v>954</v>
      </c>
      <c r="B48" t="s">
        <v>502</v>
      </c>
      <c r="C48">
        <v>122</v>
      </c>
      <c r="D48" t="s">
        <v>503</v>
      </c>
      <c r="E48">
        <v>195</v>
      </c>
      <c r="F48">
        <v>511220001</v>
      </c>
      <c r="G48" t="s">
        <v>122</v>
      </c>
      <c r="H48">
        <v>101</v>
      </c>
      <c r="I48" t="s">
        <v>308</v>
      </c>
      <c r="J48" s="8">
        <v>1</v>
      </c>
      <c r="L48">
        <v>1220</v>
      </c>
      <c r="M48" t="s">
        <v>314</v>
      </c>
      <c r="N48">
        <v>1000</v>
      </c>
      <c r="O48" t="s">
        <v>106</v>
      </c>
      <c r="P48">
        <v>12</v>
      </c>
      <c r="Q48" t="s">
        <v>401</v>
      </c>
      <c r="R48">
        <v>226</v>
      </c>
      <c r="S48" t="s">
        <v>504</v>
      </c>
      <c r="T48">
        <v>121</v>
      </c>
      <c r="U48" t="s">
        <v>312</v>
      </c>
      <c r="V48">
        <v>1</v>
      </c>
      <c r="W48" t="s">
        <v>313</v>
      </c>
      <c r="X48" s="9">
        <v>152210.42000000001</v>
      </c>
      <c r="Y48" s="9">
        <v>187847.92</v>
      </c>
      <c r="Z48" s="9">
        <v>262729.08</v>
      </c>
      <c r="AA48" s="9">
        <v>64595.9</v>
      </c>
      <c r="AB48" s="9">
        <v>73322.5</v>
      </c>
      <c r="AC48" s="9">
        <v>42825.3</v>
      </c>
      <c r="AD48" s="9">
        <v>84835.63</v>
      </c>
      <c r="AE48" s="9">
        <v>92487.5</v>
      </c>
      <c r="AF48" s="9">
        <v>184474</v>
      </c>
      <c r="AG48" s="9">
        <v>162967.15</v>
      </c>
      <c r="AH48" s="9">
        <v>79850</v>
      </c>
      <c r="AI48" s="9">
        <v>269887.5</v>
      </c>
      <c r="AJ48" s="10">
        <f t="shared" si="0"/>
        <v>1658032.9</v>
      </c>
      <c r="AL48" s="6">
        <f t="shared" si="1"/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10000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-5360</v>
      </c>
      <c r="BK48" s="64">
        <v>0</v>
      </c>
      <c r="BL48"/>
      <c r="BN48" s="7">
        <f t="shared" si="2"/>
        <v>1308295.3999999999</v>
      </c>
    </row>
    <row r="49" spans="1:66" hidden="1">
      <c r="A49">
        <v>111</v>
      </c>
      <c r="B49" t="s">
        <v>84</v>
      </c>
      <c r="C49">
        <v>141</v>
      </c>
      <c r="D49" t="s">
        <v>260</v>
      </c>
      <c r="E49">
        <v>195</v>
      </c>
      <c r="F49">
        <v>511220001</v>
      </c>
      <c r="G49" t="s">
        <v>122</v>
      </c>
      <c r="H49">
        <v>101</v>
      </c>
      <c r="I49" t="s">
        <v>308</v>
      </c>
      <c r="J49" s="8">
        <v>1</v>
      </c>
      <c r="L49">
        <v>1220</v>
      </c>
      <c r="M49" t="s">
        <v>314</v>
      </c>
      <c r="N49">
        <v>1000</v>
      </c>
      <c r="O49" t="s">
        <v>106</v>
      </c>
      <c r="P49">
        <v>13</v>
      </c>
      <c r="Q49" t="s">
        <v>353</v>
      </c>
      <c r="R49">
        <v>263</v>
      </c>
      <c r="S49" t="s">
        <v>354</v>
      </c>
      <c r="T49">
        <v>121</v>
      </c>
      <c r="U49" t="s">
        <v>312</v>
      </c>
      <c r="V49">
        <v>1</v>
      </c>
      <c r="W49" t="s">
        <v>313</v>
      </c>
      <c r="X49" s="9">
        <v>23556.69</v>
      </c>
      <c r="Y49" s="9">
        <v>34352.160000000003</v>
      </c>
      <c r="Z49" s="9">
        <v>53699.68</v>
      </c>
      <c r="AA49" s="9">
        <v>2335</v>
      </c>
      <c r="AB49" s="9">
        <v>47500</v>
      </c>
      <c r="AC49" s="9">
        <v>40300</v>
      </c>
      <c r="AD49" s="9">
        <v>23900</v>
      </c>
      <c r="AE49" s="9">
        <v>22850</v>
      </c>
      <c r="AF49" s="9">
        <v>15000</v>
      </c>
      <c r="AG49" s="9">
        <v>18600</v>
      </c>
      <c r="AH49" s="9">
        <v>12600</v>
      </c>
      <c r="AI49" s="9">
        <v>18900</v>
      </c>
      <c r="AJ49" s="10">
        <f t="shared" si="0"/>
        <v>313593.53000000003</v>
      </c>
      <c r="AL49" s="6">
        <f t="shared" si="1"/>
        <v>0</v>
      </c>
      <c r="AN49" s="64">
        <v>9605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40600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-1119.81</v>
      </c>
      <c r="BK49" s="64">
        <v>0</v>
      </c>
      <c r="BL49"/>
      <c r="BN49" s="7">
        <f t="shared" si="2"/>
        <v>282093.53000000003</v>
      </c>
    </row>
    <row r="50" spans="1:66" hidden="1">
      <c r="A50">
        <v>963</v>
      </c>
      <c r="B50" t="s">
        <v>515</v>
      </c>
      <c r="C50">
        <v>127</v>
      </c>
      <c r="D50" t="s">
        <v>516</v>
      </c>
      <c r="E50">
        <v>195</v>
      </c>
      <c r="F50">
        <v>511220001</v>
      </c>
      <c r="G50" t="s">
        <v>122</v>
      </c>
      <c r="H50">
        <v>101</v>
      </c>
      <c r="I50" t="s">
        <v>308</v>
      </c>
      <c r="J50" s="8">
        <v>1</v>
      </c>
      <c r="L50">
        <v>1220</v>
      </c>
      <c r="M50" t="s">
        <v>314</v>
      </c>
      <c r="N50">
        <v>1000</v>
      </c>
      <c r="O50" t="s">
        <v>106</v>
      </c>
      <c r="P50">
        <v>13</v>
      </c>
      <c r="Q50" t="s">
        <v>353</v>
      </c>
      <c r="R50">
        <v>231</v>
      </c>
      <c r="S50" t="s">
        <v>517</v>
      </c>
      <c r="T50">
        <v>124</v>
      </c>
      <c r="U50" t="s">
        <v>510</v>
      </c>
      <c r="V50">
        <v>1</v>
      </c>
      <c r="W50" t="s">
        <v>313</v>
      </c>
      <c r="X50" s="9">
        <v>0</v>
      </c>
      <c r="Y50" s="9">
        <v>0</v>
      </c>
      <c r="Z50" s="9">
        <v>0</v>
      </c>
      <c r="AA50" s="9">
        <v>10000</v>
      </c>
      <c r="AB50" s="9">
        <v>4000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10">
        <f t="shared" si="0"/>
        <v>14000</v>
      </c>
      <c r="AL50" s="6">
        <f t="shared" si="1"/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7949.73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-195.73</v>
      </c>
      <c r="BK50" s="64">
        <v>0</v>
      </c>
      <c r="BL50"/>
      <c r="BN50" s="7">
        <f t="shared" si="2"/>
        <v>14000</v>
      </c>
    </row>
    <row r="51" spans="1:66" hidden="1">
      <c r="A51">
        <v>911</v>
      </c>
      <c r="B51" t="s">
        <v>447</v>
      </c>
      <c r="C51">
        <v>107</v>
      </c>
      <c r="D51" t="s">
        <v>120</v>
      </c>
      <c r="E51">
        <v>196</v>
      </c>
      <c r="F51">
        <v>511320001</v>
      </c>
      <c r="G51" t="s">
        <v>108</v>
      </c>
      <c r="H51">
        <v>101</v>
      </c>
      <c r="I51" t="s">
        <v>308</v>
      </c>
      <c r="J51" s="8">
        <v>1</v>
      </c>
      <c r="L51">
        <v>1320</v>
      </c>
      <c r="M51" t="s">
        <v>315</v>
      </c>
      <c r="N51">
        <v>1000</v>
      </c>
      <c r="O51" t="s">
        <v>106</v>
      </c>
      <c r="P51">
        <v>1</v>
      </c>
      <c r="Q51" t="s">
        <v>448</v>
      </c>
      <c r="R51">
        <v>131</v>
      </c>
      <c r="S51" t="s">
        <v>449</v>
      </c>
      <c r="T51">
        <v>121</v>
      </c>
      <c r="U51" t="s">
        <v>312</v>
      </c>
      <c r="V51">
        <v>1</v>
      </c>
      <c r="W51" t="s">
        <v>313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6369.25</v>
      </c>
      <c r="AJ51" s="10">
        <f t="shared" si="0"/>
        <v>6369.25</v>
      </c>
      <c r="AK51" s="57">
        <f>AI51/AI52</f>
        <v>0.15877279355859955</v>
      </c>
      <c r="AL51" s="6">
        <f t="shared" si="1"/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24360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/>
      <c r="BN51" s="7">
        <f t="shared" si="2"/>
        <v>0</v>
      </c>
    </row>
    <row r="52" spans="1:66" hidden="1">
      <c r="A52">
        <v>911</v>
      </c>
      <c r="B52" t="s">
        <v>447</v>
      </c>
      <c r="C52">
        <v>107</v>
      </c>
      <c r="D52" t="s">
        <v>120</v>
      </c>
      <c r="E52">
        <v>198</v>
      </c>
      <c r="F52">
        <v>511320003</v>
      </c>
      <c r="G52" t="s">
        <v>109</v>
      </c>
      <c r="H52">
        <v>101</v>
      </c>
      <c r="I52" t="s">
        <v>308</v>
      </c>
      <c r="J52" s="8">
        <v>1</v>
      </c>
      <c r="L52">
        <v>1320</v>
      </c>
      <c r="M52" t="s">
        <v>315</v>
      </c>
      <c r="N52">
        <v>1000</v>
      </c>
      <c r="O52" t="s">
        <v>106</v>
      </c>
      <c r="P52">
        <v>1</v>
      </c>
      <c r="Q52" t="s">
        <v>448</v>
      </c>
      <c r="R52">
        <v>131</v>
      </c>
      <c r="S52" t="s">
        <v>449</v>
      </c>
      <c r="T52">
        <v>121</v>
      </c>
      <c r="U52" t="s">
        <v>312</v>
      </c>
      <c r="V52">
        <v>1</v>
      </c>
      <c r="W52" t="s">
        <v>313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40115.5</v>
      </c>
      <c r="AJ52" s="10">
        <f t="shared" si="0"/>
        <v>40115.5</v>
      </c>
      <c r="AL52" s="6">
        <f t="shared" si="1"/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360</v>
      </c>
      <c r="BI52" s="64">
        <v>0</v>
      </c>
      <c r="BJ52" s="64">
        <v>0</v>
      </c>
      <c r="BK52" s="64">
        <v>0</v>
      </c>
      <c r="BL52"/>
      <c r="BN52" s="7">
        <f t="shared" si="2"/>
        <v>0</v>
      </c>
    </row>
    <row r="53" spans="1:66" hidden="1">
      <c r="A53">
        <v>901</v>
      </c>
      <c r="B53" t="s">
        <v>436</v>
      </c>
      <c r="C53">
        <v>100</v>
      </c>
      <c r="D53" t="s">
        <v>105</v>
      </c>
      <c r="E53">
        <v>196</v>
      </c>
      <c r="F53">
        <v>511320001</v>
      </c>
      <c r="G53" t="s">
        <v>108</v>
      </c>
      <c r="H53">
        <v>101</v>
      </c>
      <c r="I53" t="s">
        <v>308</v>
      </c>
      <c r="J53" s="8">
        <v>1</v>
      </c>
      <c r="L53">
        <v>1320</v>
      </c>
      <c r="M53" t="s">
        <v>315</v>
      </c>
      <c r="N53">
        <v>1000</v>
      </c>
      <c r="O53" t="s">
        <v>106</v>
      </c>
      <c r="P53">
        <v>2</v>
      </c>
      <c r="Q53" t="s">
        <v>282</v>
      </c>
      <c r="R53">
        <v>111</v>
      </c>
      <c r="S53" t="s">
        <v>438</v>
      </c>
      <c r="T53">
        <v>121</v>
      </c>
      <c r="U53" t="s">
        <v>312</v>
      </c>
      <c r="V53">
        <v>1</v>
      </c>
      <c r="W53" t="s">
        <v>313</v>
      </c>
      <c r="X53" s="9">
        <v>0</v>
      </c>
      <c r="Y53" s="9">
        <v>0</v>
      </c>
      <c r="Z53" s="9">
        <v>0</v>
      </c>
      <c r="AA53" s="9">
        <v>3566.78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30062.58</v>
      </c>
      <c r="AJ53" s="10">
        <f t="shared" si="0"/>
        <v>33629.360000000001</v>
      </c>
      <c r="AK53" s="57">
        <f>AI53/AI54</f>
        <v>0.17251467626146988</v>
      </c>
      <c r="AL53" s="6">
        <f t="shared" si="1"/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125280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/>
      <c r="BN53" s="7">
        <f t="shared" si="2"/>
        <v>3566.78</v>
      </c>
    </row>
    <row r="54" spans="1:66" hidden="1">
      <c r="A54">
        <v>901</v>
      </c>
      <c r="B54" t="s">
        <v>436</v>
      </c>
      <c r="C54">
        <v>100</v>
      </c>
      <c r="D54" t="s">
        <v>105</v>
      </c>
      <c r="E54">
        <v>198</v>
      </c>
      <c r="F54">
        <v>511320003</v>
      </c>
      <c r="G54" t="s">
        <v>109</v>
      </c>
      <c r="H54">
        <v>101</v>
      </c>
      <c r="I54" t="s">
        <v>308</v>
      </c>
      <c r="J54" s="8">
        <v>1</v>
      </c>
      <c r="L54">
        <v>1320</v>
      </c>
      <c r="M54" t="s">
        <v>315</v>
      </c>
      <c r="N54">
        <v>1000</v>
      </c>
      <c r="O54" t="s">
        <v>106</v>
      </c>
      <c r="P54">
        <v>2</v>
      </c>
      <c r="Q54" t="s">
        <v>282</v>
      </c>
      <c r="R54">
        <v>111</v>
      </c>
      <c r="S54" t="s">
        <v>438</v>
      </c>
      <c r="T54">
        <v>121</v>
      </c>
      <c r="U54" t="s">
        <v>312</v>
      </c>
      <c r="V54">
        <v>1</v>
      </c>
      <c r="W54" t="s">
        <v>313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174261</v>
      </c>
      <c r="AJ54" s="10">
        <f t="shared" si="0"/>
        <v>174261</v>
      </c>
      <c r="AL54" s="6">
        <f t="shared" si="1"/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31370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11724</v>
      </c>
      <c r="BJ54" s="64">
        <v>831</v>
      </c>
      <c r="BK54" s="64">
        <v>0</v>
      </c>
      <c r="BL54"/>
      <c r="BN54" s="7">
        <f t="shared" si="2"/>
        <v>0</v>
      </c>
    </row>
    <row r="55" spans="1:66" hidden="1">
      <c r="A55">
        <v>902</v>
      </c>
      <c r="B55" t="s">
        <v>439</v>
      </c>
      <c r="C55">
        <v>101</v>
      </c>
      <c r="D55" t="s">
        <v>110</v>
      </c>
      <c r="E55">
        <v>196</v>
      </c>
      <c r="F55">
        <v>511320001</v>
      </c>
      <c r="G55" t="s">
        <v>108</v>
      </c>
      <c r="H55">
        <v>101</v>
      </c>
      <c r="I55" t="s">
        <v>308</v>
      </c>
      <c r="J55" s="8">
        <v>1</v>
      </c>
      <c r="L55">
        <v>1320</v>
      </c>
      <c r="M55" t="s">
        <v>315</v>
      </c>
      <c r="N55">
        <v>1000</v>
      </c>
      <c r="O55" t="s">
        <v>106</v>
      </c>
      <c r="P55">
        <v>3</v>
      </c>
      <c r="Q55" t="s">
        <v>440</v>
      </c>
      <c r="R55">
        <v>111</v>
      </c>
      <c r="S55" t="s">
        <v>438</v>
      </c>
      <c r="T55">
        <v>121</v>
      </c>
      <c r="U55" t="s">
        <v>312</v>
      </c>
      <c r="V55">
        <v>1</v>
      </c>
      <c r="W55" t="s">
        <v>313</v>
      </c>
      <c r="X55" s="9">
        <v>0</v>
      </c>
      <c r="Y55" s="9">
        <v>0</v>
      </c>
      <c r="Z55" s="9">
        <v>0</v>
      </c>
      <c r="AA55" s="9">
        <v>9583.73</v>
      </c>
      <c r="AB55" s="9">
        <v>0</v>
      </c>
      <c r="AC55" s="9">
        <v>2587.92</v>
      </c>
      <c r="AD55" s="9">
        <v>10017.15</v>
      </c>
      <c r="AE55" s="9">
        <v>0</v>
      </c>
      <c r="AF55" s="9">
        <v>0</v>
      </c>
      <c r="AG55" s="9">
        <v>0</v>
      </c>
      <c r="AH55" s="9">
        <v>0</v>
      </c>
      <c r="AI55" s="9">
        <v>10787.7</v>
      </c>
      <c r="AJ55" s="10">
        <f t="shared" si="0"/>
        <v>32976.5</v>
      </c>
      <c r="AK55" s="57">
        <f>AI55/AI56</f>
        <v>0.17132666557400794</v>
      </c>
      <c r="AL55" s="6">
        <f t="shared" si="1"/>
        <v>0</v>
      </c>
      <c r="AN55" s="64">
        <v>14631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-2500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-712</v>
      </c>
      <c r="BI55" s="64">
        <v>0</v>
      </c>
      <c r="BJ55" s="64">
        <v>0</v>
      </c>
      <c r="BK55" s="64">
        <v>-8462</v>
      </c>
      <c r="BL55"/>
      <c r="BN55" s="7">
        <f t="shared" si="2"/>
        <v>22188.799999999999</v>
      </c>
    </row>
    <row r="56" spans="1:66" hidden="1">
      <c r="A56">
        <v>902</v>
      </c>
      <c r="B56" t="s">
        <v>439</v>
      </c>
      <c r="C56">
        <v>101</v>
      </c>
      <c r="D56" t="s">
        <v>110</v>
      </c>
      <c r="E56">
        <v>198</v>
      </c>
      <c r="F56">
        <v>511320003</v>
      </c>
      <c r="G56" t="s">
        <v>109</v>
      </c>
      <c r="H56">
        <v>101</v>
      </c>
      <c r="I56" t="s">
        <v>308</v>
      </c>
      <c r="J56" s="8">
        <v>1</v>
      </c>
      <c r="L56">
        <v>1320</v>
      </c>
      <c r="M56" t="s">
        <v>315</v>
      </c>
      <c r="N56">
        <v>1000</v>
      </c>
      <c r="O56" t="s">
        <v>106</v>
      </c>
      <c r="P56">
        <v>3</v>
      </c>
      <c r="Q56" t="s">
        <v>440</v>
      </c>
      <c r="R56">
        <v>111</v>
      </c>
      <c r="S56" t="s">
        <v>438</v>
      </c>
      <c r="T56">
        <v>121</v>
      </c>
      <c r="U56" t="s">
        <v>312</v>
      </c>
      <c r="V56">
        <v>1</v>
      </c>
      <c r="W56" t="s">
        <v>313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62965.68</v>
      </c>
      <c r="AJ56" s="10">
        <f t="shared" si="0"/>
        <v>62965.68</v>
      </c>
      <c r="AL56" s="6">
        <f t="shared" si="1"/>
        <v>0</v>
      </c>
      <c r="AN56" s="64">
        <v>12797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-5000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-7797</v>
      </c>
      <c r="BL56"/>
      <c r="BN56" s="7">
        <f t="shared" si="2"/>
        <v>0</v>
      </c>
    </row>
    <row r="57" spans="1:66" hidden="1">
      <c r="A57">
        <v>102</v>
      </c>
      <c r="B57" t="s">
        <v>343</v>
      </c>
      <c r="C57">
        <v>140</v>
      </c>
      <c r="D57" t="s">
        <v>344</v>
      </c>
      <c r="E57">
        <v>196</v>
      </c>
      <c r="F57">
        <v>511320001</v>
      </c>
      <c r="G57" t="s">
        <v>108</v>
      </c>
      <c r="H57">
        <v>101</v>
      </c>
      <c r="I57" t="s">
        <v>308</v>
      </c>
      <c r="J57" s="8">
        <v>1</v>
      </c>
      <c r="L57">
        <v>1320</v>
      </c>
      <c r="M57" t="s">
        <v>315</v>
      </c>
      <c r="N57">
        <v>1000</v>
      </c>
      <c r="O57" t="s">
        <v>106</v>
      </c>
      <c r="P57">
        <v>4</v>
      </c>
      <c r="Q57" t="s">
        <v>345</v>
      </c>
      <c r="R57">
        <v>172</v>
      </c>
      <c r="S57" t="s">
        <v>281</v>
      </c>
      <c r="T57">
        <v>121</v>
      </c>
      <c r="U57" t="s">
        <v>312</v>
      </c>
      <c r="V57">
        <v>1</v>
      </c>
      <c r="W57" t="s">
        <v>313</v>
      </c>
      <c r="X57" s="9">
        <v>4337.1899999999996</v>
      </c>
      <c r="Y57" s="9">
        <v>0</v>
      </c>
      <c r="Z57" s="9">
        <v>0</v>
      </c>
      <c r="AA57" s="9">
        <v>8469.76</v>
      </c>
      <c r="AB57" s="9">
        <v>0</v>
      </c>
      <c r="AC57" s="9">
        <v>4057.69</v>
      </c>
      <c r="AD57" s="9">
        <v>5223.53</v>
      </c>
      <c r="AE57" s="9">
        <v>0</v>
      </c>
      <c r="AF57" s="9">
        <v>0</v>
      </c>
      <c r="AG57" s="9">
        <v>0</v>
      </c>
      <c r="AH57" s="9">
        <v>0</v>
      </c>
      <c r="AI57" s="9">
        <v>12078.46</v>
      </c>
      <c r="AJ57" s="10">
        <f t="shared" si="0"/>
        <v>34166.629999999997</v>
      </c>
      <c r="AK57" s="57">
        <f>AI57/AI58</f>
        <v>0.17713697249568541</v>
      </c>
      <c r="AL57" s="6">
        <f t="shared" si="1"/>
        <v>0</v>
      </c>
      <c r="AN57" s="64">
        <v>5201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-5201</v>
      </c>
      <c r="BL57"/>
      <c r="BN57" s="7">
        <f t="shared" si="2"/>
        <v>22088.17</v>
      </c>
    </row>
    <row r="58" spans="1:66" hidden="1">
      <c r="A58">
        <v>102</v>
      </c>
      <c r="B58" t="s">
        <v>343</v>
      </c>
      <c r="C58">
        <v>140</v>
      </c>
      <c r="D58" t="s">
        <v>344</v>
      </c>
      <c r="E58">
        <v>198</v>
      </c>
      <c r="F58">
        <v>511320003</v>
      </c>
      <c r="G58" t="s">
        <v>109</v>
      </c>
      <c r="H58">
        <v>101</v>
      </c>
      <c r="I58" t="s">
        <v>308</v>
      </c>
      <c r="J58" s="8">
        <v>1</v>
      </c>
      <c r="L58">
        <v>1320</v>
      </c>
      <c r="M58" t="s">
        <v>315</v>
      </c>
      <c r="N58">
        <v>1000</v>
      </c>
      <c r="O58" t="s">
        <v>106</v>
      </c>
      <c r="P58">
        <v>4</v>
      </c>
      <c r="Q58" t="s">
        <v>345</v>
      </c>
      <c r="R58">
        <v>172</v>
      </c>
      <c r="S58" t="s">
        <v>281</v>
      </c>
      <c r="T58">
        <v>121</v>
      </c>
      <c r="U58" t="s">
        <v>312</v>
      </c>
      <c r="V58">
        <v>1</v>
      </c>
      <c r="W58" t="s">
        <v>313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68187.12</v>
      </c>
      <c r="AJ58" s="10">
        <f t="shared" si="0"/>
        <v>68187.12</v>
      </c>
      <c r="AL58" s="6">
        <f t="shared" si="1"/>
        <v>0</v>
      </c>
      <c r="AN58" s="64">
        <v>647561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50000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-39041</v>
      </c>
      <c r="BL58"/>
      <c r="BN58" s="7">
        <f t="shared" si="2"/>
        <v>0</v>
      </c>
    </row>
    <row r="59" spans="1:66" hidden="1">
      <c r="A59">
        <v>921</v>
      </c>
      <c r="B59" t="s">
        <v>454</v>
      </c>
      <c r="C59">
        <v>108</v>
      </c>
      <c r="D59" t="s">
        <v>455</v>
      </c>
      <c r="E59">
        <v>196</v>
      </c>
      <c r="F59">
        <v>511320001</v>
      </c>
      <c r="G59" t="s">
        <v>108</v>
      </c>
      <c r="H59">
        <v>101</v>
      </c>
      <c r="I59" t="s">
        <v>308</v>
      </c>
      <c r="J59" s="8">
        <v>1</v>
      </c>
      <c r="L59">
        <v>1320</v>
      </c>
      <c r="M59" t="s">
        <v>315</v>
      </c>
      <c r="N59">
        <v>1000</v>
      </c>
      <c r="O59" t="s">
        <v>106</v>
      </c>
      <c r="P59">
        <v>4</v>
      </c>
      <c r="Q59" t="s">
        <v>345</v>
      </c>
      <c r="R59">
        <v>132</v>
      </c>
      <c r="S59" t="s">
        <v>456</v>
      </c>
      <c r="T59">
        <v>121</v>
      </c>
      <c r="U59" t="s">
        <v>312</v>
      </c>
      <c r="V59">
        <v>1</v>
      </c>
      <c r="W59" t="s">
        <v>313</v>
      </c>
      <c r="X59" s="9">
        <v>0</v>
      </c>
      <c r="Y59" s="9">
        <v>0</v>
      </c>
      <c r="Z59" s="9">
        <v>0</v>
      </c>
      <c r="AA59" s="9">
        <v>14358.24</v>
      </c>
      <c r="AB59" s="9">
        <v>0</v>
      </c>
      <c r="AC59" s="9">
        <v>0</v>
      </c>
      <c r="AD59" s="9">
        <v>387.54</v>
      </c>
      <c r="AE59" s="9">
        <v>7228.28</v>
      </c>
      <c r="AF59" s="9">
        <v>0</v>
      </c>
      <c r="AG59" s="9">
        <v>0</v>
      </c>
      <c r="AH59" s="9">
        <v>0</v>
      </c>
      <c r="AI59" s="9">
        <v>19088.09</v>
      </c>
      <c r="AJ59" s="10">
        <f t="shared" si="0"/>
        <v>41062.15</v>
      </c>
      <c r="AK59" s="57">
        <f>AI59/AI60</f>
        <v>0.14661179196278068</v>
      </c>
      <c r="AL59" s="6">
        <f t="shared" si="1"/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5830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-0.93</v>
      </c>
      <c r="BJ59" s="64">
        <v>0</v>
      </c>
      <c r="BK59" s="64">
        <v>0</v>
      </c>
      <c r="BL59"/>
      <c r="BN59" s="7">
        <f t="shared" si="2"/>
        <v>21974.06</v>
      </c>
    </row>
    <row r="60" spans="1:66" hidden="1">
      <c r="A60">
        <v>921</v>
      </c>
      <c r="B60" t="s">
        <v>454</v>
      </c>
      <c r="C60">
        <v>108</v>
      </c>
      <c r="D60" t="s">
        <v>455</v>
      </c>
      <c r="E60">
        <v>198</v>
      </c>
      <c r="F60">
        <v>511320003</v>
      </c>
      <c r="G60" t="s">
        <v>109</v>
      </c>
      <c r="H60">
        <v>101</v>
      </c>
      <c r="I60" t="s">
        <v>308</v>
      </c>
      <c r="J60" s="8">
        <v>1</v>
      </c>
      <c r="L60">
        <v>1320</v>
      </c>
      <c r="M60" t="s">
        <v>315</v>
      </c>
      <c r="N60">
        <v>1000</v>
      </c>
      <c r="O60" t="s">
        <v>106</v>
      </c>
      <c r="P60">
        <v>4</v>
      </c>
      <c r="Q60" t="s">
        <v>345</v>
      </c>
      <c r="R60">
        <v>132</v>
      </c>
      <c r="S60" t="s">
        <v>456</v>
      </c>
      <c r="T60">
        <v>121</v>
      </c>
      <c r="U60" t="s">
        <v>312</v>
      </c>
      <c r="V60">
        <v>1</v>
      </c>
      <c r="W60" t="s">
        <v>313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130194.78</v>
      </c>
      <c r="AJ60" s="10">
        <f t="shared" si="0"/>
        <v>130194.78</v>
      </c>
      <c r="AL60" s="6">
        <f t="shared" si="1"/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5000000</v>
      </c>
      <c r="BJ60" s="64">
        <v>0</v>
      </c>
      <c r="BK60" s="64">
        <v>4595535.2300000004</v>
      </c>
      <c r="BL60"/>
      <c r="BN60" s="7">
        <f t="shared" si="2"/>
        <v>0</v>
      </c>
    </row>
    <row r="61" spans="1:66" hidden="1">
      <c r="A61">
        <v>922</v>
      </c>
      <c r="B61" t="s">
        <v>458</v>
      </c>
      <c r="C61">
        <v>109</v>
      </c>
      <c r="D61" t="s">
        <v>459</v>
      </c>
      <c r="E61">
        <v>196</v>
      </c>
      <c r="F61">
        <v>511320001</v>
      </c>
      <c r="G61" t="s">
        <v>108</v>
      </c>
      <c r="H61">
        <v>101</v>
      </c>
      <c r="I61" t="s">
        <v>308</v>
      </c>
      <c r="J61" s="8">
        <v>1</v>
      </c>
      <c r="L61">
        <v>1320</v>
      </c>
      <c r="M61" t="s">
        <v>315</v>
      </c>
      <c r="N61">
        <v>1000</v>
      </c>
      <c r="O61" t="s">
        <v>106</v>
      </c>
      <c r="P61">
        <v>4</v>
      </c>
      <c r="Q61" t="s">
        <v>345</v>
      </c>
      <c r="R61">
        <v>135</v>
      </c>
      <c r="S61" t="s">
        <v>460</v>
      </c>
      <c r="T61">
        <v>121</v>
      </c>
      <c r="U61" t="s">
        <v>312</v>
      </c>
      <c r="V61">
        <v>1</v>
      </c>
      <c r="W61" t="s">
        <v>313</v>
      </c>
      <c r="X61" s="9">
        <v>0</v>
      </c>
      <c r="Y61" s="9">
        <v>0</v>
      </c>
      <c r="Z61" s="9">
        <v>0</v>
      </c>
      <c r="AA61" s="9">
        <v>4412.9799999999996</v>
      </c>
      <c r="AB61" s="9">
        <v>0</v>
      </c>
      <c r="AC61" s="9">
        <v>4655.3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7180.1</v>
      </c>
      <c r="AJ61" s="10">
        <f t="shared" si="0"/>
        <v>16248.38</v>
      </c>
      <c r="AK61" s="57">
        <f>AI61/AI62</f>
        <v>0.16666666666666669</v>
      </c>
      <c r="AL61" s="6">
        <f t="shared" si="1"/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22040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23260</v>
      </c>
      <c r="BI61" s="64">
        <v>-11724</v>
      </c>
      <c r="BJ61" s="64">
        <v>-2321</v>
      </c>
      <c r="BK61" s="64">
        <v>0</v>
      </c>
      <c r="BL61"/>
      <c r="BN61" s="7">
        <f t="shared" si="2"/>
        <v>9068.2799999999988</v>
      </c>
    </row>
    <row r="62" spans="1:66" hidden="1">
      <c r="A62">
        <v>922</v>
      </c>
      <c r="B62" t="s">
        <v>458</v>
      </c>
      <c r="C62">
        <v>109</v>
      </c>
      <c r="D62" t="s">
        <v>459</v>
      </c>
      <c r="E62">
        <v>198</v>
      </c>
      <c r="F62">
        <v>511320003</v>
      </c>
      <c r="G62" t="s">
        <v>109</v>
      </c>
      <c r="H62">
        <v>101</v>
      </c>
      <c r="I62" t="s">
        <v>308</v>
      </c>
      <c r="J62" s="8">
        <v>1</v>
      </c>
      <c r="L62">
        <v>1320</v>
      </c>
      <c r="M62" t="s">
        <v>315</v>
      </c>
      <c r="N62">
        <v>1000</v>
      </c>
      <c r="O62" t="s">
        <v>106</v>
      </c>
      <c r="P62">
        <v>4</v>
      </c>
      <c r="Q62" t="s">
        <v>345</v>
      </c>
      <c r="R62">
        <v>135</v>
      </c>
      <c r="S62" t="s">
        <v>460</v>
      </c>
      <c r="T62">
        <v>121</v>
      </c>
      <c r="U62" t="s">
        <v>312</v>
      </c>
      <c r="V62">
        <v>1</v>
      </c>
      <c r="W62" t="s">
        <v>313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43080.6</v>
      </c>
      <c r="AJ62" s="10">
        <f t="shared" si="0"/>
        <v>43080.6</v>
      </c>
      <c r="AL62" s="6">
        <f t="shared" si="1"/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5000000</v>
      </c>
      <c r="BI62" s="64">
        <v>-5000000</v>
      </c>
      <c r="BJ62" s="64">
        <v>0</v>
      </c>
      <c r="BK62" s="64">
        <v>0</v>
      </c>
      <c r="BL62"/>
      <c r="BN62" s="7">
        <f t="shared" si="2"/>
        <v>0</v>
      </c>
    </row>
    <row r="63" spans="1:66" hidden="1">
      <c r="A63">
        <v>923</v>
      </c>
      <c r="B63" t="s">
        <v>461</v>
      </c>
      <c r="C63">
        <v>110</v>
      </c>
      <c r="D63" t="s">
        <v>462</v>
      </c>
      <c r="E63">
        <v>196</v>
      </c>
      <c r="F63">
        <v>511320001</v>
      </c>
      <c r="G63" t="s">
        <v>108</v>
      </c>
      <c r="H63">
        <v>101</v>
      </c>
      <c r="I63" t="s">
        <v>308</v>
      </c>
      <c r="J63" s="8">
        <v>1</v>
      </c>
      <c r="L63">
        <v>1320</v>
      </c>
      <c r="M63" t="s">
        <v>315</v>
      </c>
      <c r="N63">
        <v>1000</v>
      </c>
      <c r="O63" t="s">
        <v>106</v>
      </c>
      <c r="P63">
        <v>4</v>
      </c>
      <c r="Q63" t="s">
        <v>345</v>
      </c>
      <c r="R63">
        <v>311</v>
      </c>
      <c r="S63" t="s">
        <v>463</v>
      </c>
      <c r="T63">
        <v>125</v>
      </c>
      <c r="U63" t="s">
        <v>464</v>
      </c>
      <c r="V63">
        <v>1</v>
      </c>
      <c r="W63" t="s">
        <v>313</v>
      </c>
      <c r="X63" s="9">
        <v>0</v>
      </c>
      <c r="Y63" s="9">
        <v>0</v>
      </c>
      <c r="Z63" s="9">
        <v>0</v>
      </c>
      <c r="AA63" s="9">
        <v>5535.87</v>
      </c>
      <c r="AB63" s="9">
        <v>0</v>
      </c>
      <c r="AC63" s="9">
        <v>0</v>
      </c>
      <c r="AD63" s="9">
        <v>0</v>
      </c>
      <c r="AE63" s="9">
        <v>2815.3</v>
      </c>
      <c r="AF63" s="9">
        <v>0</v>
      </c>
      <c r="AG63" s="9">
        <v>0</v>
      </c>
      <c r="AH63" s="9">
        <v>0</v>
      </c>
      <c r="AI63" s="9">
        <v>6823.79</v>
      </c>
      <c r="AJ63" s="10">
        <f t="shared" si="0"/>
        <v>15174.96</v>
      </c>
      <c r="AK63" s="57">
        <f>AI63/AI64</f>
        <v>0.13392679803829671</v>
      </c>
      <c r="AL63" s="6">
        <f t="shared" si="1"/>
        <v>0</v>
      </c>
      <c r="AN63" s="64">
        <v>426000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57694.3</v>
      </c>
      <c r="BJ63" s="64">
        <v>877</v>
      </c>
      <c r="BK63" s="64">
        <v>46805.25</v>
      </c>
      <c r="BL63"/>
      <c r="BN63" s="7">
        <f t="shared" si="2"/>
        <v>8351.17</v>
      </c>
    </row>
    <row r="64" spans="1:66" hidden="1">
      <c r="A64">
        <v>923</v>
      </c>
      <c r="B64" t="s">
        <v>461</v>
      </c>
      <c r="C64">
        <v>110</v>
      </c>
      <c r="D64" t="s">
        <v>462</v>
      </c>
      <c r="E64">
        <v>198</v>
      </c>
      <c r="F64">
        <v>511320003</v>
      </c>
      <c r="G64" t="s">
        <v>109</v>
      </c>
      <c r="H64">
        <v>101</v>
      </c>
      <c r="I64" t="s">
        <v>308</v>
      </c>
      <c r="J64" s="8">
        <v>1</v>
      </c>
      <c r="L64">
        <v>1320</v>
      </c>
      <c r="M64" t="s">
        <v>315</v>
      </c>
      <c r="N64">
        <v>1000</v>
      </c>
      <c r="O64" t="s">
        <v>106</v>
      </c>
      <c r="P64">
        <v>4</v>
      </c>
      <c r="Q64" t="s">
        <v>345</v>
      </c>
      <c r="R64">
        <v>311</v>
      </c>
      <c r="S64" t="s">
        <v>463</v>
      </c>
      <c r="T64">
        <v>125</v>
      </c>
      <c r="U64" t="s">
        <v>464</v>
      </c>
      <c r="V64">
        <v>1</v>
      </c>
      <c r="W64" t="s">
        <v>313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50951.64</v>
      </c>
      <c r="AJ64" s="10">
        <f t="shared" si="0"/>
        <v>50951.64</v>
      </c>
      <c r="AL64" s="6">
        <f t="shared" si="1"/>
        <v>0</v>
      </c>
      <c r="AN64" s="64">
        <v>334435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-40000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-4700</v>
      </c>
      <c r="BJ64" s="64">
        <v>-4900</v>
      </c>
      <c r="BK64" s="64">
        <v>-230469</v>
      </c>
      <c r="BL64"/>
      <c r="BN64" s="7">
        <f t="shared" si="2"/>
        <v>0</v>
      </c>
    </row>
    <row r="65" spans="1:66" hidden="1">
      <c r="A65">
        <v>924</v>
      </c>
      <c r="B65" t="s">
        <v>574</v>
      </c>
      <c r="C65">
        <v>159</v>
      </c>
      <c r="D65" t="s">
        <v>574</v>
      </c>
      <c r="E65">
        <v>196</v>
      </c>
      <c r="F65">
        <v>511320001</v>
      </c>
      <c r="G65" t="s">
        <v>108</v>
      </c>
      <c r="H65">
        <v>101</v>
      </c>
      <c r="I65" t="s">
        <v>308</v>
      </c>
      <c r="J65" s="8">
        <v>1</v>
      </c>
      <c r="L65">
        <v>1320</v>
      </c>
      <c r="M65" t="s">
        <v>315</v>
      </c>
      <c r="N65">
        <v>1000</v>
      </c>
      <c r="O65" t="s">
        <v>106</v>
      </c>
      <c r="P65">
        <v>4</v>
      </c>
      <c r="Q65" t="s">
        <v>345</v>
      </c>
      <c r="R65">
        <v>111</v>
      </c>
      <c r="S65" t="s">
        <v>438</v>
      </c>
      <c r="T65">
        <v>121</v>
      </c>
      <c r="U65" t="s">
        <v>312</v>
      </c>
      <c r="V65">
        <v>1</v>
      </c>
      <c r="W65" t="s">
        <v>313</v>
      </c>
      <c r="X65" s="9">
        <v>0</v>
      </c>
      <c r="Y65" s="9">
        <v>0</v>
      </c>
      <c r="Z65" s="9">
        <v>0</v>
      </c>
      <c r="AA65" s="9">
        <v>3181.4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6083.1</v>
      </c>
      <c r="AJ65" s="10">
        <f t="shared" si="0"/>
        <v>9264.5</v>
      </c>
      <c r="AK65" s="57">
        <f>AI65/AI66</f>
        <v>0.16666666666666669</v>
      </c>
      <c r="AL65" s="6">
        <f t="shared" si="1"/>
        <v>0</v>
      </c>
      <c r="AN65" s="64">
        <v>76669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-42502.37</v>
      </c>
      <c r="BL65"/>
      <c r="BN65" s="7">
        <f t="shared" si="2"/>
        <v>3181.4</v>
      </c>
    </row>
    <row r="66" spans="1:66" hidden="1">
      <c r="A66">
        <v>924</v>
      </c>
      <c r="B66" t="s">
        <v>574</v>
      </c>
      <c r="C66">
        <v>159</v>
      </c>
      <c r="D66" t="s">
        <v>574</v>
      </c>
      <c r="E66">
        <v>198</v>
      </c>
      <c r="F66">
        <v>511320003</v>
      </c>
      <c r="G66" t="s">
        <v>109</v>
      </c>
      <c r="H66">
        <v>101</v>
      </c>
      <c r="I66" t="s">
        <v>308</v>
      </c>
      <c r="J66" s="8">
        <v>1</v>
      </c>
      <c r="L66">
        <v>1320</v>
      </c>
      <c r="M66" t="s">
        <v>315</v>
      </c>
      <c r="N66">
        <v>1000</v>
      </c>
      <c r="O66" t="s">
        <v>106</v>
      </c>
      <c r="P66">
        <v>4</v>
      </c>
      <c r="Q66" t="s">
        <v>345</v>
      </c>
      <c r="R66">
        <v>111</v>
      </c>
      <c r="S66" t="s">
        <v>438</v>
      </c>
      <c r="T66">
        <v>121</v>
      </c>
      <c r="U66" t="s">
        <v>312</v>
      </c>
      <c r="V66">
        <v>1</v>
      </c>
      <c r="W66" t="s">
        <v>313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36498.6</v>
      </c>
      <c r="AJ66" s="10">
        <f t="shared" si="0"/>
        <v>36498.6</v>
      </c>
      <c r="AL66" s="6">
        <f t="shared" si="1"/>
        <v>0</v>
      </c>
      <c r="AN66" s="64">
        <v>141374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-73186.880000000005</v>
      </c>
      <c r="BL66"/>
      <c r="BN66" s="7">
        <f t="shared" si="2"/>
        <v>0</v>
      </c>
    </row>
    <row r="67" spans="1:66" hidden="1">
      <c r="A67">
        <v>931</v>
      </c>
      <c r="B67" t="s">
        <v>465</v>
      </c>
      <c r="C67">
        <v>111</v>
      </c>
      <c r="D67" t="s">
        <v>466</v>
      </c>
      <c r="E67">
        <v>196</v>
      </c>
      <c r="F67">
        <v>511320001</v>
      </c>
      <c r="G67" t="s">
        <v>108</v>
      </c>
      <c r="H67">
        <v>101</v>
      </c>
      <c r="I67" t="s">
        <v>308</v>
      </c>
      <c r="J67" s="8">
        <v>1</v>
      </c>
      <c r="L67">
        <v>1320</v>
      </c>
      <c r="M67" t="s">
        <v>315</v>
      </c>
      <c r="N67">
        <v>1000</v>
      </c>
      <c r="O67" t="s">
        <v>106</v>
      </c>
      <c r="P67">
        <v>5</v>
      </c>
      <c r="Q67" t="s">
        <v>467</v>
      </c>
      <c r="R67">
        <v>152</v>
      </c>
      <c r="S67" t="s">
        <v>468</v>
      </c>
      <c r="T67">
        <v>121</v>
      </c>
      <c r="U67" t="s">
        <v>312</v>
      </c>
      <c r="V67">
        <v>1</v>
      </c>
      <c r="W67" t="s">
        <v>313</v>
      </c>
      <c r="X67" s="9">
        <v>0</v>
      </c>
      <c r="Y67" s="9">
        <v>0</v>
      </c>
      <c r="Z67" s="9">
        <v>0</v>
      </c>
      <c r="AA67" s="9">
        <v>11011.06</v>
      </c>
      <c r="AB67" s="9">
        <v>0</v>
      </c>
      <c r="AC67" s="9">
        <v>1960</v>
      </c>
      <c r="AD67" s="9">
        <v>9478.9500000000007</v>
      </c>
      <c r="AE67" s="9">
        <v>0</v>
      </c>
      <c r="AF67" s="9">
        <v>0</v>
      </c>
      <c r="AG67" s="9">
        <v>0</v>
      </c>
      <c r="AH67" s="9">
        <v>0</v>
      </c>
      <c r="AI67" s="9">
        <v>19819.599999999999</v>
      </c>
      <c r="AJ67" s="10">
        <f t="shared" ref="AJ67:AJ130" si="3">SUM(X67:AI67)</f>
        <v>42269.61</v>
      </c>
      <c r="AK67" s="57">
        <f>AI67/AI68</f>
        <v>0.1521170757166129</v>
      </c>
      <c r="AL67" s="6">
        <f t="shared" ref="AL67:AL130" si="4">IF(J67=2,AJ67,0)</f>
        <v>0</v>
      </c>
      <c r="AN67" s="64">
        <v>33760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-1100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-26660</v>
      </c>
      <c r="BL67"/>
      <c r="BN67" s="7">
        <f t="shared" ref="BN67:BN130" si="5">SUM(X67:AG67)</f>
        <v>22450.010000000002</v>
      </c>
    </row>
    <row r="68" spans="1:66" hidden="1">
      <c r="A68">
        <v>931</v>
      </c>
      <c r="B68" t="s">
        <v>465</v>
      </c>
      <c r="C68">
        <v>111</v>
      </c>
      <c r="D68" t="s">
        <v>466</v>
      </c>
      <c r="E68">
        <v>198</v>
      </c>
      <c r="F68">
        <v>511320003</v>
      </c>
      <c r="G68" t="s">
        <v>109</v>
      </c>
      <c r="H68">
        <v>101</v>
      </c>
      <c r="I68" t="s">
        <v>308</v>
      </c>
      <c r="J68" s="8">
        <v>1</v>
      </c>
      <c r="L68">
        <v>1320</v>
      </c>
      <c r="M68" t="s">
        <v>315</v>
      </c>
      <c r="N68">
        <v>1000</v>
      </c>
      <c r="O68" t="s">
        <v>106</v>
      </c>
      <c r="P68">
        <v>5</v>
      </c>
      <c r="Q68" t="s">
        <v>467</v>
      </c>
      <c r="R68">
        <v>152</v>
      </c>
      <c r="S68" t="s">
        <v>468</v>
      </c>
      <c r="T68">
        <v>121</v>
      </c>
      <c r="U68" t="s">
        <v>312</v>
      </c>
      <c r="V68">
        <v>1</v>
      </c>
      <c r="W68" t="s">
        <v>313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130291.75</v>
      </c>
      <c r="AJ68" s="10">
        <f t="shared" si="3"/>
        <v>130291.75</v>
      </c>
      <c r="AL68" s="6">
        <f t="shared" si="4"/>
        <v>0</v>
      </c>
      <c r="AN68" s="64">
        <v>25000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-25000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/>
      <c r="BN68" s="7">
        <f t="shared" si="5"/>
        <v>0</v>
      </c>
    </row>
    <row r="69" spans="1:66" hidden="1">
      <c r="A69">
        <v>932</v>
      </c>
      <c r="B69" t="s">
        <v>477</v>
      </c>
      <c r="C69">
        <v>113</v>
      </c>
      <c r="D69" t="s">
        <v>478</v>
      </c>
      <c r="E69">
        <v>196</v>
      </c>
      <c r="F69">
        <v>511320001</v>
      </c>
      <c r="G69" t="s">
        <v>108</v>
      </c>
      <c r="H69">
        <v>101</v>
      </c>
      <c r="I69" t="s">
        <v>308</v>
      </c>
      <c r="J69" s="8">
        <v>1</v>
      </c>
      <c r="L69">
        <v>1320</v>
      </c>
      <c r="M69" t="s">
        <v>315</v>
      </c>
      <c r="N69">
        <v>1000</v>
      </c>
      <c r="O69" t="s">
        <v>106</v>
      </c>
      <c r="P69">
        <v>5</v>
      </c>
      <c r="Q69" t="s">
        <v>467</v>
      </c>
      <c r="R69">
        <v>152</v>
      </c>
      <c r="S69" t="s">
        <v>468</v>
      </c>
      <c r="T69">
        <v>121</v>
      </c>
      <c r="U69" t="s">
        <v>312</v>
      </c>
      <c r="V69">
        <v>1</v>
      </c>
      <c r="W69" t="s">
        <v>313</v>
      </c>
      <c r="X69" s="9">
        <v>0</v>
      </c>
      <c r="Y69" s="9">
        <v>0</v>
      </c>
      <c r="Z69" s="9">
        <v>0</v>
      </c>
      <c r="AA69" s="9">
        <v>16093.09</v>
      </c>
      <c r="AB69" s="9">
        <v>0</v>
      </c>
      <c r="AC69" s="9">
        <v>0</v>
      </c>
      <c r="AD69" s="9">
        <v>4391.3999999999996</v>
      </c>
      <c r="AE69" s="9">
        <v>12085.06</v>
      </c>
      <c r="AF69" s="9">
        <v>0</v>
      </c>
      <c r="AG69" s="9">
        <v>0</v>
      </c>
      <c r="AH69" s="9">
        <v>0</v>
      </c>
      <c r="AI69" s="9">
        <v>18268.88</v>
      </c>
      <c r="AJ69" s="10">
        <f t="shared" si="3"/>
        <v>50838.429999999993</v>
      </c>
      <c r="AK69" s="57">
        <f>AI69/AI70</f>
        <v>0.16958402489241384</v>
      </c>
      <c r="AL69" s="6">
        <f t="shared" si="4"/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2100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-154.94</v>
      </c>
      <c r="BK69" s="64">
        <v>-245.06</v>
      </c>
      <c r="BL69"/>
      <c r="BN69" s="7">
        <f t="shared" si="5"/>
        <v>32569.549999999996</v>
      </c>
    </row>
    <row r="70" spans="1:66" hidden="1">
      <c r="A70">
        <v>932</v>
      </c>
      <c r="B70" t="s">
        <v>477</v>
      </c>
      <c r="C70">
        <v>113</v>
      </c>
      <c r="D70" t="s">
        <v>478</v>
      </c>
      <c r="E70">
        <v>198</v>
      </c>
      <c r="F70">
        <v>511320003</v>
      </c>
      <c r="G70" t="s">
        <v>109</v>
      </c>
      <c r="H70">
        <v>101</v>
      </c>
      <c r="I70" t="s">
        <v>308</v>
      </c>
      <c r="J70" s="8">
        <v>1</v>
      </c>
      <c r="L70">
        <v>1320</v>
      </c>
      <c r="M70" t="s">
        <v>315</v>
      </c>
      <c r="N70">
        <v>1000</v>
      </c>
      <c r="O70" t="s">
        <v>106</v>
      </c>
      <c r="P70">
        <v>5</v>
      </c>
      <c r="Q70" t="s">
        <v>467</v>
      </c>
      <c r="R70">
        <v>152</v>
      </c>
      <c r="S70" t="s">
        <v>468</v>
      </c>
      <c r="T70">
        <v>121</v>
      </c>
      <c r="U70" t="s">
        <v>312</v>
      </c>
      <c r="V70">
        <v>1</v>
      </c>
      <c r="W70" t="s">
        <v>313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107727.6</v>
      </c>
      <c r="AJ70" s="10">
        <f t="shared" si="3"/>
        <v>107727.6</v>
      </c>
      <c r="AL70" s="6">
        <f t="shared" si="4"/>
        <v>0</v>
      </c>
      <c r="AN70" s="64">
        <v>5841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-5324</v>
      </c>
      <c r="BL70"/>
      <c r="BN70" s="7">
        <f t="shared" si="5"/>
        <v>0</v>
      </c>
    </row>
    <row r="71" spans="1:66" hidden="1">
      <c r="A71">
        <v>981</v>
      </c>
      <c r="B71" t="s">
        <v>532</v>
      </c>
      <c r="C71">
        <v>134</v>
      </c>
      <c r="D71" t="s">
        <v>245</v>
      </c>
      <c r="E71">
        <v>196</v>
      </c>
      <c r="F71">
        <v>511320001</v>
      </c>
      <c r="G71" t="s">
        <v>108</v>
      </c>
      <c r="H71">
        <v>101</v>
      </c>
      <c r="I71" t="s">
        <v>308</v>
      </c>
      <c r="J71" s="8">
        <v>1</v>
      </c>
      <c r="L71">
        <v>1320</v>
      </c>
      <c r="M71" t="s">
        <v>315</v>
      </c>
      <c r="N71">
        <v>1000</v>
      </c>
      <c r="O71" t="s">
        <v>106</v>
      </c>
      <c r="P71">
        <v>6</v>
      </c>
      <c r="Q71" t="s">
        <v>533</v>
      </c>
      <c r="R71">
        <v>134</v>
      </c>
      <c r="S71" t="s">
        <v>534</v>
      </c>
      <c r="T71">
        <v>132</v>
      </c>
      <c r="U71" t="s">
        <v>535</v>
      </c>
      <c r="V71">
        <v>1</v>
      </c>
      <c r="W71" t="s">
        <v>313</v>
      </c>
      <c r="X71" s="9">
        <v>0</v>
      </c>
      <c r="Y71" s="9">
        <v>0</v>
      </c>
      <c r="Z71" s="9">
        <v>0</v>
      </c>
      <c r="AA71" s="9">
        <v>7708.4</v>
      </c>
      <c r="AB71" s="9">
        <v>0</v>
      </c>
      <c r="AC71" s="9">
        <v>5626.79</v>
      </c>
      <c r="AD71" s="9">
        <v>1133.32</v>
      </c>
      <c r="AE71" s="9">
        <v>0</v>
      </c>
      <c r="AF71" s="9">
        <v>0</v>
      </c>
      <c r="AG71" s="9">
        <v>0</v>
      </c>
      <c r="AH71" s="9">
        <v>0</v>
      </c>
      <c r="AI71" s="9">
        <v>12506.82</v>
      </c>
      <c r="AJ71" s="10">
        <f t="shared" si="3"/>
        <v>26975.329999999998</v>
      </c>
      <c r="AK71" s="57">
        <f>AI71/AI72</f>
        <v>0.12121304339735578</v>
      </c>
      <c r="AL71" s="6">
        <f t="shared" si="4"/>
        <v>0</v>
      </c>
      <c r="AN71" s="64">
        <v>6608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-4913.29</v>
      </c>
      <c r="BL71"/>
      <c r="BN71" s="7">
        <f t="shared" si="5"/>
        <v>14468.509999999998</v>
      </c>
    </row>
    <row r="72" spans="1:66" hidden="1">
      <c r="A72">
        <v>981</v>
      </c>
      <c r="B72" t="s">
        <v>532</v>
      </c>
      <c r="C72">
        <v>134</v>
      </c>
      <c r="D72" t="s">
        <v>245</v>
      </c>
      <c r="E72">
        <v>198</v>
      </c>
      <c r="F72">
        <v>511320003</v>
      </c>
      <c r="G72" t="s">
        <v>109</v>
      </c>
      <c r="H72">
        <v>101</v>
      </c>
      <c r="I72" t="s">
        <v>308</v>
      </c>
      <c r="J72" s="8">
        <v>1</v>
      </c>
      <c r="L72">
        <v>1320</v>
      </c>
      <c r="M72" t="s">
        <v>315</v>
      </c>
      <c r="N72">
        <v>1000</v>
      </c>
      <c r="O72" t="s">
        <v>106</v>
      </c>
      <c r="P72">
        <v>6</v>
      </c>
      <c r="Q72" t="s">
        <v>533</v>
      </c>
      <c r="R72">
        <v>134</v>
      </c>
      <c r="S72" t="s">
        <v>534</v>
      </c>
      <c r="T72">
        <v>132</v>
      </c>
      <c r="U72" t="s">
        <v>535</v>
      </c>
      <c r="V72">
        <v>1</v>
      </c>
      <c r="W72" t="s">
        <v>313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103180.48</v>
      </c>
      <c r="AJ72" s="10">
        <f t="shared" si="3"/>
        <v>103180.48</v>
      </c>
      <c r="AL72" s="6">
        <f t="shared" si="4"/>
        <v>0</v>
      </c>
      <c r="AN72" s="64">
        <v>21155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75000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7000</v>
      </c>
      <c r="BJ72" s="64">
        <v>2568.94</v>
      </c>
      <c r="BK72" s="64">
        <v>26642.73</v>
      </c>
      <c r="BL72"/>
      <c r="BN72" s="7">
        <f t="shared" si="5"/>
        <v>0</v>
      </c>
    </row>
    <row r="73" spans="1:66" hidden="1">
      <c r="A73">
        <v>982</v>
      </c>
      <c r="B73" t="s">
        <v>536</v>
      </c>
      <c r="C73">
        <v>135</v>
      </c>
      <c r="D73" t="s">
        <v>537</v>
      </c>
      <c r="E73">
        <v>196</v>
      </c>
      <c r="F73">
        <v>511320001</v>
      </c>
      <c r="G73" t="s">
        <v>108</v>
      </c>
      <c r="H73">
        <v>101</v>
      </c>
      <c r="I73" t="s">
        <v>308</v>
      </c>
      <c r="J73" s="8">
        <v>1</v>
      </c>
      <c r="L73">
        <v>1320</v>
      </c>
      <c r="M73" t="s">
        <v>315</v>
      </c>
      <c r="N73">
        <v>1000</v>
      </c>
      <c r="O73" t="s">
        <v>106</v>
      </c>
      <c r="P73">
        <v>6</v>
      </c>
      <c r="Q73" t="s">
        <v>533</v>
      </c>
      <c r="R73">
        <v>181</v>
      </c>
      <c r="S73" t="s">
        <v>523</v>
      </c>
      <c r="T73">
        <v>131</v>
      </c>
      <c r="U73" t="s">
        <v>524</v>
      </c>
      <c r="V73">
        <v>1</v>
      </c>
      <c r="W73" t="s">
        <v>313</v>
      </c>
      <c r="X73" s="9">
        <v>0</v>
      </c>
      <c r="Y73" s="9">
        <v>0</v>
      </c>
      <c r="Z73" s="9">
        <v>0</v>
      </c>
      <c r="AA73" s="9">
        <v>6756.72</v>
      </c>
      <c r="AB73" s="9">
        <v>0</v>
      </c>
      <c r="AC73" s="9">
        <v>0</v>
      </c>
      <c r="AD73" s="9">
        <v>2848.6</v>
      </c>
      <c r="AE73" s="9">
        <v>3659.89</v>
      </c>
      <c r="AF73" s="9">
        <v>0</v>
      </c>
      <c r="AG73" s="9">
        <v>0</v>
      </c>
      <c r="AH73" s="9">
        <v>0</v>
      </c>
      <c r="AI73" s="9">
        <v>7308.26</v>
      </c>
      <c r="AJ73" s="10">
        <f t="shared" si="3"/>
        <v>20573.47</v>
      </c>
      <c r="AK73" s="57">
        <f>AI73/AI74</f>
        <v>0.17375647759553176</v>
      </c>
      <c r="AL73" s="6">
        <f t="shared" si="4"/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1023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1000</v>
      </c>
      <c r="BI73" s="64">
        <v>0</v>
      </c>
      <c r="BJ73" s="64">
        <v>-769.2</v>
      </c>
      <c r="BK73" s="64">
        <v>0</v>
      </c>
      <c r="BL73"/>
      <c r="BN73" s="7">
        <f t="shared" si="5"/>
        <v>13265.21</v>
      </c>
    </row>
    <row r="74" spans="1:66" hidden="1">
      <c r="A74">
        <v>982</v>
      </c>
      <c r="B74" t="s">
        <v>536</v>
      </c>
      <c r="C74">
        <v>135</v>
      </c>
      <c r="D74" t="s">
        <v>537</v>
      </c>
      <c r="E74">
        <v>198</v>
      </c>
      <c r="F74">
        <v>511320003</v>
      </c>
      <c r="G74" t="s">
        <v>109</v>
      </c>
      <c r="H74">
        <v>101</v>
      </c>
      <c r="I74" t="s">
        <v>308</v>
      </c>
      <c r="J74" s="8">
        <v>1</v>
      </c>
      <c r="L74">
        <v>1320</v>
      </c>
      <c r="M74" t="s">
        <v>315</v>
      </c>
      <c r="N74">
        <v>1000</v>
      </c>
      <c r="O74" t="s">
        <v>106</v>
      </c>
      <c r="P74">
        <v>6</v>
      </c>
      <c r="Q74" t="s">
        <v>533</v>
      </c>
      <c r="R74">
        <v>181</v>
      </c>
      <c r="S74" t="s">
        <v>523</v>
      </c>
      <c r="T74">
        <v>131</v>
      </c>
      <c r="U74" t="s">
        <v>524</v>
      </c>
      <c r="V74">
        <v>1</v>
      </c>
      <c r="W74" t="s">
        <v>313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42060.36</v>
      </c>
      <c r="AJ74" s="10">
        <f t="shared" si="3"/>
        <v>42060.36</v>
      </c>
      <c r="AL74" s="6">
        <f t="shared" si="4"/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1786.4</v>
      </c>
      <c r="BK74" s="64">
        <v>0</v>
      </c>
      <c r="BL74"/>
      <c r="BN74" s="7">
        <f t="shared" si="5"/>
        <v>0</v>
      </c>
    </row>
    <row r="75" spans="1:66" hidden="1">
      <c r="A75">
        <v>101</v>
      </c>
      <c r="B75" t="s">
        <v>306</v>
      </c>
      <c r="C75">
        <v>139</v>
      </c>
      <c r="D75" t="s">
        <v>307</v>
      </c>
      <c r="E75">
        <v>196</v>
      </c>
      <c r="F75">
        <v>511320001</v>
      </c>
      <c r="G75" t="s">
        <v>108</v>
      </c>
      <c r="H75">
        <v>101</v>
      </c>
      <c r="I75" t="s">
        <v>308</v>
      </c>
      <c r="J75" s="8">
        <v>1</v>
      </c>
      <c r="L75">
        <v>1320</v>
      </c>
      <c r="M75" t="s">
        <v>315</v>
      </c>
      <c r="N75">
        <v>1000</v>
      </c>
      <c r="O75" t="s">
        <v>106</v>
      </c>
      <c r="P75">
        <v>7</v>
      </c>
      <c r="Q75" t="s">
        <v>310</v>
      </c>
      <c r="R75">
        <v>171</v>
      </c>
      <c r="S75" t="s">
        <v>311</v>
      </c>
      <c r="T75">
        <v>121</v>
      </c>
      <c r="U75" t="s">
        <v>312</v>
      </c>
      <c r="V75">
        <v>1</v>
      </c>
      <c r="W75" t="s">
        <v>313</v>
      </c>
      <c r="X75" s="9">
        <v>101434.19</v>
      </c>
      <c r="Y75" s="9">
        <v>0</v>
      </c>
      <c r="Z75" s="9">
        <v>0</v>
      </c>
      <c r="AA75" s="9">
        <v>8742.26</v>
      </c>
      <c r="AB75" s="9">
        <v>0</v>
      </c>
      <c r="AC75" s="9">
        <v>6729.96</v>
      </c>
      <c r="AD75" s="9">
        <v>6933.29</v>
      </c>
      <c r="AE75" s="9">
        <v>4049.89</v>
      </c>
      <c r="AF75" s="9">
        <v>0</v>
      </c>
      <c r="AG75" s="9">
        <v>0</v>
      </c>
      <c r="AH75" s="9">
        <v>0</v>
      </c>
      <c r="AI75" s="9">
        <v>149479.35999999999</v>
      </c>
      <c r="AJ75" s="10">
        <f t="shared" si="3"/>
        <v>277368.94999999995</v>
      </c>
      <c r="AK75" s="57">
        <f>AI75/AI76</f>
        <v>7.244849349527227E-2</v>
      </c>
      <c r="AL75" s="6">
        <f t="shared" si="4"/>
        <v>0</v>
      </c>
      <c r="AN75" s="64">
        <v>2000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630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1336.12</v>
      </c>
      <c r="BK75" s="64">
        <v>1568.32</v>
      </c>
      <c r="BL75"/>
      <c r="BN75" s="7">
        <f t="shared" si="5"/>
        <v>127889.59</v>
      </c>
    </row>
    <row r="76" spans="1:66" hidden="1">
      <c r="A76">
        <v>101</v>
      </c>
      <c r="B76" t="s">
        <v>306</v>
      </c>
      <c r="C76">
        <v>139</v>
      </c>
      <c r="D76" t="s">
        <v>307</v>
      </c>
      <c r="E76">
        <v>198</v>
      </c>
      <c r="F76">
        <v>511320003</v>
      </c>
      <c r="G76" t="s">
        <v>109</v>
      </c>
      <c r="H76">
        <v>101</v>
      </c>
      <c r="I76" t="s">
        <v>308</v>
      </c>
      <c r="J76" s="8">
        <v>2</v>
      </c>
      <c r="K76" s="8" t="s">
        <v>102</v>
      </c>
      <c r="L76">
        <v>1320</v>
      </c>
      <c r="M76" t="s">
        <v>315</v>
      </c>
      <c r="N76">
        <v>1000</v>
      </c>
      <c r="O76" t="s">
        <v>106</v>
      </c>
      <c r="P76">
        <v>7</v>
      </c>
      <c r="Q76" t="s">
        <v>310</v>
      </c>
      <c r="R76">
        <v>171</v>
      </c>
      <c r="S76" t="s">
        <v>311</v>
      </c>
      <c r="T76">
        <v>121</v>
      </c>
      <c r="U76" t="s">
        <v>312</v>
      </c>
      <c r="V76">
        <v>1</v>
      </c>
      <c r="W76" t="s">
        <v>313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15338.57</v>
      </c>
      <c r="AE76" s="9">
        <v>9439.94</v>
      </c>
      <c r="AF76" s="9">
        <v>0</v>
      </c>
      <c r="AG76" s="9">
        <v>0</v>
      </c>
      <c r="AH76" s="9">
        <v>0</v>
      </c>
      <c r="AI76" s="9">
        <v>2063250.08</v>
      </c>
      <c r="AJ76" s="10">
        <f t="shared" si="3"/>
        <v>2088028.59</v>
      </c>
      <c r="AL76" s="6">
        <f t="shared" si="4"/>
        <v>2088028.59</v>
      </c>
      <c r="AN76" s="64">
        <v>4691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-820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7500</v>
      </c>
      <c r="BJ76" s="64">
        <v>983.18</v>
      </c>
      <c r="BK76" s="64">
        <v>0</v>
      </c>
      <c r="BL76"/>
      <c r="BN76" s="7">
        <f t="shared" si="5"/>
        <v>24778.510000000002</v>
      </c>
    </row>
    <row r="77" spans="1:66" hidden="1">
      <c r="A77">
        <v>302</v>
      </c>
      <c r="B77" t="s">
        <v>79</v>
      </c>
      <c r="C77">
        <v>150</v>
      </c>
      <c r="D77" t="s">
        <v>79</v>
      </c>
      <c r="E77">
        <v>197</v>
      </c>
      <c r="F77">
        <v>511320001</v>
      </c>
      <c r="G77" t="s">
        <v>108</v>
      </c>
      <c r="H77">
        <v>502</v>
      </c>
      <c r="I77" t="s">
        <v>413</v>
      </c>
      <c r="J77" s="8">
        <v>2</v>
      </c>
      <c r="K77" s="8" t="s">
        <v>74</v>
      </c>
      <c r="L77">
        <v>1320</v>
      </c>
      <c r="M77" t="s">
        <v>315</v>
      </c>
      <c r="N77">
        <v>1000</v>
      </c>
      <c r="O77" t="s">
        <v>106</v>
      </c>
      <c r="P77">
        <v>7</v>
      </c>
      <c r="Q77" t="s">
        <v>310</v>
      </c>
      <c r="R77">
        <v>423</v>
      </c>
      <c r="S77" t="s">
        <v>381</v>
      </c>
      <c r="T77">
        <v>161</v>
      </c>
      <c r="U77" t="s">
        <v>414</v>
      </c>
      <c r="V77">
        <v>1</v>
      </c>
      <c r="W77" t="s">
        <v>313</v>
      </c>
      <c r="X77" s="9">
        <v>0</v>
      </c>
      <c r="Y77" s="9">
        <v>110014.19</v>
      </c>
      <c r="Z77" s="9">
        <v>87550.19</v>
      </c>
      <c r="AA77" s="9">
        <v>88885.03</v>
      </c>
      <c r="AB77" s="9">
        <v>86509.65</v>
      </c>
      <c r="AC77" s="9">
        <v>12133.29</v>
      </c>
      <c r="AD77" s="9">
        <v>133842.54</v>
      </c>
      <c r="AE77" s="9">
        <v>129635.48</v>
      </c>
      <c r="AF77" s="9">
        <v>68925.740000000005</v>
      </c>
      <c r="AG77" s="9">
        <v>203717.8</v>
      </c>
      <c r="AH77" s="9">
        <v>0</v>
      </c>
      <c r="AI77" s="9">
        <v>0</v>
      </c>
      <c r="AJ77" s="10">
        <f t="shared" si="3"/>
        <v>921213.90999999992</v>
      </c>
      <c r="AL77" s="6">
        <f t="shared" si="4"/>
        <v>921213.90999999992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14900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-5000</v>
      </c>
      <c r="BJ77" s="64">
        <v>-1034.46</v>
      </c>
      <c r="BK77" s="64">
        <v>0</v>
      </c>
      <c r="BL77"/>
      <c r="BN77" s="7">
        <f t="shared" si="5"/>
        <v>921213.90999999992</v>
      </c>
    </row>
    <row r="78" spans="1:66" hidden="1">
      <c r="A78">
        <v>302</v>
      </c>
      <c r="B78" t="s">
        <v>79</v>
      </c>
      <c r="C78">
        <v>150</v>
      </c>
      <c r="D78" t="s">
        <v>79</v>
      </c>
      <c r="E78">
        <v>199</v>
      </c>
      <c r="F78">
        <v>511320003</v>
      </c>
      <c r="G78" t="s">
        <v>109</v>
      </c>
      <c r="H78">
        <v>502</v>
      </c>
      <c r="I78" t="s">
        <v>413</v>
      </c>
      <c r="J78" s="8">
        <v>1</v>
      </c>
      <c r="L78">
        <v>1320</v>
      </c>
      <c r="M78" t="s">
        <v>315</v>
      </c>
      <c r="N78">
        <v>1000</v>
      </c>
      <c r="O78" t="s">
        <v>106</v>
      </c>
      <c r="P78">
        <v>7</v>
      </c>
      <c r="Q78" t="s">
        <v>310</v>
      </c>
      <c r="R78">
        <v>423</v>
      </c>
      <c r="S78" t="s">
        <v>381</v>
      </c>
      <c r="T78">
        <v>161</v>
      </c>
      <c r="U78" t="s">
        <v>414</v>
      </c>
      <c r="V78">
        <v>1</v>
      </c>
      <c r="W78" t="s">
        <v>313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10">
        <f t="shared" si="3"/>
        <v>0</v>
      </c>
      <c r="AL78" s="6">
        <f t="shared" si="4"/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500</v>
      </c>
      <c r="BI78" s="64">
        <v>0</v>
      </c>
      <c r="BJ78" s="64">
        <v>-30.8</v>
      </c>
      <c r="BK78" s="64">
        <v>0</v>
      </c>
      <c r="BL78"/>
      <c r="BN78" s="7">
        <f t="shared" si="5"/>
        <v>0</v>
      </c>
    </row>
    <row r="79" spans="1:66" hidden="1">
      <c r="A79">
        <v>941</v>
      </c>
      <c r="B79" t="s">
        <v>484</v>
      </c>
      <c r="C79">
        <v>116</v>
      </c>
      <c r="D79" t="s">
        <v>485</v>
      </c>
      <c r="E79">
        <v>196</v>
      </c>
      <c r="F79">
        <v>511320001</v>
      </c>
      <c r="G79" t="s">
        <v>108</v>
      </c>
      <c r="H79">
        <v>101</v>
      </c>
      <c r="I79" t="s">
        <v>308</v>
      </c>
      <c r="J79" s="8">
        <v>1</v>
      </c>
      <c r="L79">
        <v>1320</v>
      </c>
      <c r="M79" t="s">
        <v>315</v>
      </c>
      <c r="N79">
        <v>1000</v>
      </c>
      <c r="O79" t="s">
        <v>106</v>
      </c>
      <c r="P79">
        <v>8</v>
      </c>
      <c r="Q79" t="s">
        <v>486</v>
      </c>
      <c r="R79">
        <v>131</v>
      </c>
      <c r="S79" t="s">
        <v>449</v>
      </c>
      <c r="T79">
        <v>121</v>
      </c>
      <c r="U79" t="s">
        <v>312</v>
      </c>
      <c r="V79">
        <v>1</v>
      </c>
      <c r="W79" t="s">
        <v>313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1446.56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10186.9</v>
      </c>
      <c r="AJ79" s="10">
        <f t="shared" si="3"/>
        <v>11633.46</v>
      </c>
      <c r="AK79" s="57">
        <f>AI79/AI80</f>
        <v>0.14819598314677843</v>
      </c>
      <c r="AL79" s="6">
        <f t="shared" si="4"/>
        <v>0</v>
      </c>
      <c r="AN79" s="64">
        <v>2907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-2685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-222</v>
      </c>
      <c r="BK79" s="64">
        <v>0</v>
      </c>
      <c r="BL79"/>
      <c r="BN79" s="7">
        <f t="shared" si="5"/>
        <v>1446.56</v>
      </c>
    </row>
    <row r="80" spans="1:66" hidden="1">
      <c r="A80">
        <v>941</v>
      </c>
      <c r="B80" t="s">
        <v>484</v>
      </c>
      <c r="C80">
        <v>116</v>
      </c>
      <c r="D80" t="s">
        <v>485</v>
      </c>
      <c r="E80">
        <v>198</v>
      </c>
      <c r="F80">
        <v>511320003</v>
      </c>
      <c r="G80" t="s">
        <v>109</v>
      </c>
      <c r="H80">
        <v>101</v>
      </c>
      <c r="I80" t="s">
        <v>308</v>
      </c>
      <c r="J80" s="8">
        <v>1</v>
      </c>
      <c r="L80">
        <v>1320</v>
      </c>
      <c r="M80" t="s">
        <v>315</v>
      </c>
      <c r="N80">
        <v>1000</v>
      </c>
      <c r="O80" t="s">
        <v>106</v>
      </c>
      <c r="P80">
        <v>8</v>
      </c>
      <c r="Q80" t="s">
        <v>486</v>
      </c>
      <c r="R80">
        <v>131</v>
      </c>
      <c r="S80" t="s">
        <v>449</v>
      </c>
      <c r="T80">
        <v>121</v>
      </c>
      <c r="U80" t="s">
        <v>312</v>
      </c>
      <c r="V80">
        <v>1</v>
      </c>
      <c r="W80" t="s">
        <v>313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68739.38</v>
      </c>
      <c r="AJ80" s="10">
        <f t="shared" si="3"/>
        <v>68739.38</v>
      </c>
      <c r="AL80" s="6">
        <f t="shared" si="4"/>
        <v>0</v>
      </c>
      <c r="AN80" s="64">
        <v>60903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-27900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-1000</v>
      </c>
      <c r="BI80" s="64">
        <v>0</v>
      </c>
      <c r="BJ80" s="64">
        <v>0</v>
      </c>
      <c r="BK80" s="64">
        <v>-20732.3</v>
      </c>
      <c r="BL80"/>
      <c r="BN80" s="7">
        <f t="shared" si="5"/>
        <v>0</v>
      </c>
    </row>
    <row r="81" spans="1:66" hidden="1">
      <c r="A81">
        <v>942</v>
      </c>
      <c r="B81" t="s">
        <v>487</v>
      </c>
      <c r="C81">
        <v>117</v>
      </c>
      <c r="D81" t="s">
        <v>488</v>
      </c>
      <c r="E81">
        <v>196</v>
      </c>
      <c r="F81">
        <v>511320001</v>
      </c>
      <c r="G81" t="s">
        <v>108</v>
      </c>
      <c r="H81">
        <v>101</v>
      </c>
      <c r="I81" t="s">
        <v>308</v>
      </c>
      <c r="J81" s="8">
        <v>1</v>
      </c>
      <c r="L81">
        <v>1320</v>
      </c>
      <c r="M81" t="s">
        <v>315</v>
      </c>
      <c r="N81">
        <v>1000</v>
      </c>
      <c r="O81" t="s">
        <v>106</v>
      </c>
      <c r="P81">
        <v>8</v>
      </c>
      <c r="Q81" t="s">
        <v>486</v>
      </c>
      <c r="R81">
        <v>183</v>
      </c>
      <c r="S81" t="s">
        <v>489</v>
      </c>
      <c r="T81">
        <v>121</v>
      </c>
      <c r="U81" t="s">
        <v>312</v>
      </c>
      <c r="V81">
        <v>1</v>
      </c>
      <c r="W81" t="s">
        <v>313</v>
      </c>
      <c r="X81" s="9">
        <v>0</v>
      </c>
      <c r="Y81" s="9">
        <v>0</v>
      </c>
      <c r="Z81" s="9">
        <v>0</v>
      </c>
      <c r="AA81" s="9">
        <v>2666.64</v>
      </c>
      <c r="AB81" s="9">
        <v>0</v>
      </c>
      <c r="AC81" s="9">
        <v>1450.92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11074.59</v>
      </c>
      <c r="AJ81" s="10">
        <f t="shared" si="3"/>
        <v>15192.15</v>
      </c>
      <c r="AK81" s="57">
        <f>AI81/AI82</f>
        <v>0.14946903797895805</v>
      </c>
      <c r="AL81" s="6">
        <f t="shared" si="4"/>
        <v>0</v>
      </c>
      <c r="AN81" s="64">
        <v>5355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-5355</v>
      </c>
      <c r="BL81"/>
      <c r="BN81" s="7">
        <f t="shared" si="5"/>
        <v>4117.5599999999995</v>
      </c>
    </row>
    <row r="82" spans="1:66" hidden="1">
      <c r="A82">
        <v>942</v>
      </c>
      <c r="B82" t="s">
        <v>487</v>
      </c>
      <c r="C82">
        <v>117</v>
      </c>
      <c r="D82" t="s">
        <v>488</v>
      </c>
      <c r="E82">
        <v>198</v>
      </c>
      <c r="F82">
        <v>511320003</v>
      </c>
      <c r="G82" t="s">
        <v>109</v>
      </c>
      <c r="H82">
        <v>101</v>
      </c>
      <c r="I82" t="s">
        <v>308</v>
      </c>
      <c r="J82" s="8">
        <v>1</v>
      </c>
      <c r="L82">
        <v>1320</v>
      </c>
      <c r="M82" t="s">
        <v>315</v>
      </c>
      <c r="N82">
        <v>1000</v>
      </c>
      <c r="O82" t="s">
        <v>106</v>
      </c>
      <c r="P82">
        <v>8</v>
      </c>
      <c r="Q82" t="s">
        <v>486</v>
      </c>
      <c r="R82">
        <v>183</v>
      </c>
      <c r="S82" t="s">
        <v>489</v>
      </c>
      <c r="T82">
        <v>121</v>
      </c>
      <c r="U82" t="s">
        <v>312</v>
      </c>
      <c r="V82">
        <v>1</v>
      </c>
      <c r="W82" t="s">
        <v>313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74092.87</v>
      </c>
      <c r="AJ82" s="10">
        <f t="shared" si="3"/>
        <v>74092.87</v>
      </c>
      <c r="AL82" s="6">
        <f t="shared" si="4"/>
        <v>0</v>
      </c>
      <c r="AN82" s="64">
        <v>84266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-44485.01</v>
      </c>
      <c r="BL82"/>
      <c r="BN82" s="7">
        <f t="shared" si="5"/>
        <v>0</v>
      </c>
    </row>
    <row r="83" spans="1:66" hidden="1">
      <c r="A83">
        <v>971</v>
      </c>
      <c r="B83" t="s">
        <v>522</v>
      </c>
      <c r="C83">
        <v>102</v>
      </c>
      <c r="D83" t="s">
        <v>284</v>
      </c>
      <c r="E83">
        <v>196</v>
      </c>
      <c r="F83">
        <v>511320001</v>
      </c>
      <c r="G83" t="s">
        <v>108</v>
      </c>
      <c r="H83">
        <v>101</v>
      </c>
      <c r="I83" t="s">
        <v>308</v>
      </c>
      <c r="J83" s="8">
        <v>1</v>
      </c>
      <c r="L83">
        <v>1320</v>
      </c>
      <c r="M83" t="s">
        <v>315</v>
      </c>
      <c r="N83">
        <v>1000</v>
      </c>
      <c r="O83" t="s">
        <v>106</v>
      </c>
      <c r="P83">
        <v>9</v>
      </c>
      <c r="Q83" t="s">
        <v>422</v>
      </c>
      <c r="R83">
        <v>312</v>
      </c>
      <c r="S83" t="s">
        <v>443</v>
      </c>
      <c r="T83">
        <v>200</v>
      </c>
      <c r="U83" t="s">
        <v>444</v>
      </c>
      <c r="V83">
        <v>1</v>
      </c>
      <c r="W83" t="s">
        <v>313</v>
      </c>
      <c r="X83" s="9">
        <v>0</v>
      </c>
      <c r="Y83" s="9">
        <v>0</v>
      </c>
      <c r="Z83" s="9">
        <v>0</v>
      </c>
      <c r="AA83" s="9">
        <v>40192.800000000003</v>
      </c>
      <c r="AB83" s="9">
        <v>0</v>
      </c>
      <c r="AC83" s="9">
        <v>42420.01</v>
      </c>
      <c r="AD83" s="9">
        <v>9647.82</v>
      </c>
      <c r="AE83" s="9">
        <v>0</v>
      </c>
      <c r="AF83" s="9">
        <v>0</v>
      </c>
      <c r="AG83" s="9">
        <v>0</v>
      </c>
      <c r="AH83" s="9">
        <v>0</v>
      </c>
      <c r="AI83" s="9">
        <v>55752.5</v>
      </c>
      <c r="AJ83" s="10">
        <f t="shared" si="3"/>
        <v>148013.13</v>
      </c>
      <c r="AK83" s="57">
        <f>AI83/AI84</f>
        <v>0.16873486996542317</v>
      </c>
      <c r="AL83" s="6">
        <f t="shared" si="4"/>
        <v>0</v>
      </c>
      <c r="AN83" s="64">
        <v>30262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-630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9920</v>
      </c>
      <c r="BK83" s="64">
        <v>-839.69</v>
      </c>
      <c r="BL83"/>
      <c r="BN83" s="7">
        <f t="shared" si="5"/>
        <v>92260.63</v>
      </c>
    </row>
    <row r="84" spans="1:66" hidden="1">
      <c r="A84">
        <v>971</v>
      </c>
      <c r="B84" t="s">
        <v>522</v>
      </c>
      <c r="C84">
        <v>102</v>
      </c>
      <c r="D84" t="s">
        <v>284</v>
      </c>
      <c r="E84">
        <v>198</v>
      </c>
      <c r="F84">
        <v>511320003</v>
      </c>
      <c r="G84" t="s">
        <v>109</v>
      </c>
      <c r="H84">
        <v>101</v>
      </c>
      <c r="I84" t="s">
        <v>308</v>
      </c>
      <c r="J84" s="8">
        <v>1</v>
      </c>
      <c r="L84">
        <v>1320</v>
      </c>
      <c r="M84" t="s">
        <v>315</v>
      </c>
      <c r="N84">
        <v>1000</v>
      </c>
      <c r="O84" t="s">
        <v>106</v>
      </c>
      <c r="P84">
        <v>9</v>
      </c>
      <c r="Q84" t="s">
        <v>422</v>
      </c>
      <c r="R84">
        <v>312</v>
      </c>
      <c r="S84" t="s">
        <v>443</v>
      </c>
      <c r="T84">
        <v>200</v>
      </c>
      <c r="U84" t="s">
        <v>444</v>
      </c>
      <c r="V84">
        <v>1</v>
      </c>
      <c r="W84" t="s">
        <v>313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330414.81</v>
      </c>
      <c r="AJ84" s="10">
        <f t="shared" si="3"/>
        <v>330414.81</v>
      </c>
      <c r="AL84" s="6">
        <f t="shared" si="4"/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1000</v>
      </c>
      <c r="BJ84" s="64">
        <v>-150</v>
      </c>
      <c r="BK84" s="64">
        <v>0</v>
      </c>
      <c r="BL84"/>
      <c r="BN84" s="7">
        <f t="shared" si="5"/>
        <v>0</v>
      </c>
    </row>
    <row r="85" spans="1:66" hidden="1">
      <c r="A85">
        <v>972</v>
      </c>
      <c r="B85" t="s">
        <v>527</v>
      </c>
      <c r="C85">
        <v>132</v>
      </c>
      <c r="D85" t="s">
        <v>528</v>
      </c>
      <c r="E85">
        <v>196</v>
      </c>
      <c r="F85">
        <v>511320001</v>
      </c>
      <c r="G85" t="s">
        <v>108</v>
      </c>
      <c r="H85">
        <v>101</v>
      </c>
      <c r="I85" t="s">
        <v>308</v>
      </c>
      <c r="J85" s="8">
        <v>1</v>
      </c>
      <c r="L85">
        <v>1320</v>
      </c>
      <c r="M85" t="s">
        <v>315</v>
      </c>
      <c r="N85">
        <v>1000</v>
      </c>
      <c r="O85" t="s">
        <v>106</v>
      </c>
      <c r="P85">
        <v>9</v>
      </c>
      <c r="Q85" t="s">
        <v>422</v>
      </c>
      <c r="R85">
        <v>181</v>
      </c>
      <c r="S85" t="s">
        <v>523</v>
      </c>
      <c r="T85">
        <v>131</v>
      </c>
      <c r="U85" t="s">
        <v>524</v>
      </c>
      <c r="V85">
        <v>1</v>
      </c>
      <c r="W85" t="s">
        <v>313</v>
      </c>
      <c r="X85" s="9">
        <v>0</v>
      </c>
      <c r="Y85" s="9">
        <v>0</v>
      </c>
      <c r="Z85" s="9">
        <v>0</v>
      </c>
      <c r="AA85" s="9">
        <v>33423.839999999997</v>
      </c>
      <c r="AB85" s="9">
        <v>0</v>
      </c>
      <c r="AC85" s="9">
        <v>4986.32</v>
      </c>
      <c r="AD85" s="9">
        <v>9232.44</v>
      </c>
      <c r="AE85" s="9">
        <v>6694.54</v>
      </c>
      <c r="AF85" s="9">
        <v>0</v>
      </c>
      <c r="AG85" s="9">
        <v>0</v>
      </c>
      <c r="AH85" s="9">
        <v>0</v>
      </c>
      <c r="AI85" s="9">
        <v>25501.37</v>
      </c>
      <c r="AJ85" s="10">
        <f t="shared" si="3"/>
        <v>79838.509999999995</v>
      </c>
      <c r="AK85" s="57">
        <f>AI85/AI86</f>
        <v>0.12581765363668723</v>
      </c>
      <c r="AL85" s="6">
        <f t="shared" si="4"/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14105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-4.74</v>
      </c>
      <c r="BK85" s="64">
        <v>0</v>
      </c>
      <c r="BL85"/>
      <c r="BN85" s="7">
        <f t="shared" si="5"/>
        <v>54337.14</v>
      </c>
    </row>
    <row r="86" spans="1:66" hidden="1">
      <c r="A86">
        <v>972</v>
      </c>
      <c r="B86" t="s">
        <v>527</v>
      </c>
      <c r="C86">
        <v>132</v>
      </c>
      <c r="D86" t="s">
        <v>528</v>
      </c>
      <c r="E86">
        <v>198</v>
      </c>
      <c r="F86">
        <v>511320003</v>
      </c>
      <c r="G86" t="s">
        <v>109</v>
      </c>
      <c r="H86">
        <v>101</v>
      </c>
      <c r="I86" t="s">
        <v>308</v>
      </c>
      <c r="J86" s="8">
        <v>1</v>
      </c>
      <c r="L86">
        <v>1320</v>
      </c>
      <c r="M86" t="s">
        <v>315</v>
      </c>
      <c r="N86">
        <v>1000</v>
      </c>
      <c r="O86" t="s">
        <v>106</v>
      </c>
      <c r="P86">
        <v>9</v>
      </c>
      <c r="Q86" t="s">
        <v>422</v>
      </c>
      <c r="R86">
        <v>181</v>
      </c>
      <c r="S86" t="s">
        <v>523</v>
      </c>
      <c r="T86">
        <v>131</v>
      </c>
      <c r="U86" t="s">
        <v>524</v>
      </c>
      <c r="V86">
        <v>1</v>
      </c>
      <c r="W86" t="s">
        <v>313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202685.15</v>
      </c>
      <c r="AJ86" s="10">
        <f t="shared" si="3"/>
        <v>202685.15</v>
      </c>
      <c r="AL86" s="6">
        <f t="shared" si="4"/>
        <v>0</v>
      </c>
      <c r="AN86" s="64">
        <v>19230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-11894.3</v>
      </c>
      <c r="BJ86" s="64">
        <v>-400</v>
      </c>
      <c r="BK86" s="64">
        <v>-6935.7</v>
      </c>
      <c r="BL86"/>
      <c r="BN86" s="7">
        <f t="shared" si="5"/>
        <v>0</v>
      </c>
    </row>
    <row r="87" spans="1:66" hidden="1">
      <c r="A87">
        <v>973</v>
      </c>
      <c r="B87" t="s">
        <v>530</v>
      </c>
      <c r="C87">
        <v>133</v>
      </c>
      <c r="D87" t="s">
        <v>241</v>
      </c>
      <c r="E87">
        <v>198</v>
      </c>
      <c r="F87">
        <v>511320003</v>
      </c>
      <c r="G87" t="s">
        <v>109</v>
      </c>
      <c r="H87">
        <v>101</v>
      </c>
      <c r="I87" t="s">
        <v>308</v>
      </c>
      <c r="J87" s="8">
        <v>1</v>
      </c>
      <c r="L87">
        <v>1320</v>
      </c>
      <c r="M87" t="s">
        <v>315</v>
      </c>
      <c r="N87">
        <v>1000</v>
      </c>
      <c r="O87" t="s">
        <v>106</v>
      </c>
      <c r="P87">
        <v>9</v>
      </c>
      <c r="Q87" t="s">
        <v>422</v>
      </c>
      <c r="R87">
        <v>181</v>
      </c>
      <c r="S87" t="s">
        <v>523</v>
      </c>
      <c r="T87">
        <v>151</v>
      </c>
      <c r="U87" t="s">
        <v>34</v>
      </c>
      <c r="V87">
        <v>1</v>
      </c>
      <c r="W87" t="s">
        <v>313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1216514.98</v>
      </c>
      <c r="AJ87" s="10">
        <f t="shared" si="3"/>
        <v>1216514.98</v>
      </c>
      <c r="AK87" s="57">
        <f>AI87/AI88</f>
        <v>89.226957137848629</v>
      </c>
      <c r="AL87" s="6">
        <f t="shared" si="4"/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562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2700</v>
      </c>
      <c r="BJ87" s="64">
        <v>-28.38</v>
      </c>
      <c r="BK87" s="64">
        <v>0</v>
      </c>
      <c r="BL87"/>
      <c r="BN87" s="7">
        <f t="shared" si="5"/>
        <v>0</v>
      </c>
    </row>
    <row r="88" spans="1:66" hidden="1">
      <c r="A88">
        <v>991</v>
      </c>
      <c r="B88" t="s">
        <v>538</v>
      </c>
      <c r="C88">
        <v>136</v>
      </c>
      <c r="D88" t="s">
        <v>539</v>
      </c>
      <c r="E88">
        <v>196</v>
      </c>
      <c r="F88">
        <v>511320001</v>
      </c>
      <c r="G88" t="s">
        <v>108</v>
      </c>
      <c r="H88">
        <v>101</v>
      </c>
      <c r="I88" t="s">
        <v>308</v>
      </c>
      <c r="J88" s="8">
        <v>1</v>
      </c>
      <c r="L88">
        <v>1320</v>
      </c>
      <c r="M88" t="s">
        <v>315</v>
      </c>
      <c r="N88">
        <v>1000</v>
      </c>
      <c r="O88" t="s">
        <v>106</v>
      </c>
      <c r="P88">
        <v>10</v>
      </c>
      <c r="Q88" t="s">
        <v>540</v>
      </c>
      <c r="R88">
        <v>311</v>
      </c>
      <c r="S88" t="s">
        <v>463</v>
      </c>
      <c r="T88">
        <v>121</v>
      </c>
      <c r="U88" t="s">
        <v>312</v>
      </c>
      <c r="V88">
        <v>1</v>
      </c>
      <c r="W88" t="s">
        <v>313</v>
      </c>
      <c r="X88" s="9">
        <v>0</v>
      </c>
      <c r="Y88" s="9">
        <v>0</v>
      </c>
      <c r="Z88" s="9">
        <v>0</v>
      </c>
      <c r="AA88" s="9">
        <v>8829.73</v>
      </c>
      <c r="AB88" s="9">
        <v>0</v>
      </c>
      <c r="AC88" s="9">
        <v>0</v>
      </c>
      <c r="AD88" s="9">
        <v>9317.23</v>
      </c>
      <c r="AE88" s="9">
        <v>0</v>
      </c>
      <c r="AF88" s="9">
        <v>0</v>
      </c>
      <c r="AG88" s="9">
        <v>0</v>
      </c>
      <c r="AH88" s="9">
        <v>0</v>
      </c>
      <c r="AI88" s="9">
        <v>13633.94</v>
      </c>
      <c r="AJ88" s="10">
        <f t="shared" si="3"/>
        <v>31780.9</v>
      </c>
      <c r="AL88" s="6">
        <f t="shared" si="4"/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320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1100</v>
      </c>
      <c r="BJ88" s="64">
        <v>-109.2</v>
      </c>
      <c r="BK88" s="64">
        <v>440.8</v>
      </c>
      <c r="BL88"/>
      <c r="BN88" s="7">
        <f t="shared" si="5"/>
        <v>18146.96</v>
      </c>
    </row>
    <row r="89" spans="1:66" hidden="1">
      <c r="A89">
        <v>991</v>
      </c>
      <c r="B89" t="s">
        <v>538</v>
      </c>
      <c r="C89">
        <v>136</v>
      </c>
      <c r="D89" t="s">
        <v>539</v>
      </c>
      <c r="E89">
        <v>198</v>
      </c>
      <c r="F89">
        <v>511320003</v>
      </c>
      <c r="G89" t="s">
        <v>109</v>
      </c>
      <c r="H89">
        <v>101</v>
      </c>
      <c r="I89" t="s">
        <v>308</v>
      </c>
      <c r="J89" s="8">
        <v>1</v>
      </c>
      <c r="L89">
        <v>1320</v>
      </c>
      <c r="M89" t="s">
        <v>315</v>
      </c>
      <c r="N89">
        <v>1000</v>
      </c>
      <c r="O89" t="s">
        <v>106</v>
      </c>
      <c r="P89">
        <v>10</v>
      </c>
      <c r="Q89" t="s">
        <v>540</v>
      </c>
      <c r="R89">
        <v>311</v>
      </c>
      <c r="S89" t="s">
        <v>463</v>
      </c>
      <c r="T89">
        <v>121</v>
      </c>
      <c r="U89" t="s">
        <v>312</v>
      </c>
      <c r="V89">
        <v>1</v>
      </c>
      <c r="W89" t="s">
        <v>313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91756.9</v>
      </c>
      <c r="AJ89" s="10">
        <f t="shared" si="3"/>
        <v>91756.9</v>
      </c>
      <c r="AL89" s="6">
        <f t="shared" si="4"/>
        <v>0</v>
      </c>
      <c r="AN89" s="64">
        <v>22170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-1605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2000</v>
      </c>
      <c r="BJ89" s="64">
        <v>2934.46</v>
      </c>
      <c r="BK89" s="64">
        <v>0</v>
      </c>
      <c r="BL89"/>
      <c r="BN89" s="7">
        <f t="shared" si="5"/>
        <v>0</v>
      </c>
    </row>
    <row r="90" spans="1:66" hidden="1">
      <c r="A90">
        <v>992</v>
      </c>
      <c r="B90" t="s">
        <v>543</v>
      </c>
      <c r="C90">
        <v>137</v>
      </c>
      <c r="D90" t="s">
        <v>544</v>
      </c>
      <c r="E90">
        <v>196</v>
      </c>
      <c r="F90">
        <v>511320001</v>
      </c>
      <c r="G90" t="s">
        <v>108</v>
      </c>
      <c r="H90">
        <v>101</v>
      </c>
      <c r="I90" t="s">
        <v>308</v>
      </c>
      <c r="J90" s="8">
        <v>1</v>
      </c>
      <c r="L90">
        <v>1320</v>
      </c>
      <c r="M90" t="s">
        <v>315</v>
      </c>
      <c r="N90">
        <v>1000</v>
      </c>
      <c r="O90" t="s">
        <v>106</v>
      </c>
      <c r="P90">
        <v>10</v>
      </c>
      <c r="Q90" t="s">
        <v>540</v>
      </c>
      <c r="R90">
        <v>371</v>
      </c>
      <c r="S90" t="s">
        <v>545</v>
      </c>
      <c r="T90">
        <v>121</v>
      </c>
      <c r="U90" t="s">
        <v>312</v>
      </c>
      <c r="V90">
        <v>1</v>
      </c>
      <c r="W90" t="s">
        <v>313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10">
        <f t="shared" si="3"/>
        <v>0</v>
      </c>
      <c r="AL90" s="6">
        <f t="shared" si="4"/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4000</v>
      </c>
      <c r="BI90" s="64">
        <v>0</v>
      </c>
      <c r="BJ90" s="64">
        <v>-449.99</v>
      </c>
      <c r="BK90" s="64">
        <v>0</v>
      </c>
      <c r="BL90"/>
      <c r="BN90" s="7">
        <f t="shared" si="5"/>
        <v>0</v>
      </c>
    </row>
    <row r="91" spans="1:66" hidden="1">
      <c r="A91">
        <v>992</v>
      </c>
      <c r="B91" t="s">
        <v>543</v>
      </c>
      <c r="C91">
        <v>137</v>
      </c>
      <c r="D91" t="s">
        <v>544</v>
      </c>
      <c r="E91">
        <v>198</v>
      </c>
      <c r="F91">
        <v>511320003</v>
      </c>
      <c r="G91" t="s">
        <v>109</v>
      </c>
      <c r="H91">
        <v>101</v>
      </c>
      <c r="I91" t="s">
        <v>308</v>
      </c>
      <c r="J91" s="8">
        <v>1</v>
      </c>
      <c r="L91">
        <v>1320</v>
      </c>
      <c r="M91" t="s">
        <v>315</v>
      </c>
      <c r="N91">
        <v>1000</v>
      </c>
      <c r="O91" t="s">
        <v>106</v>
      </c>
      <c r="P91">
        <v>10</v>
      </c>
      <c r="Q91" t="s">
        <v>540</v>
      </c>
      <c r="R91">
        <v>371</v>
      </c>
      <c r="S91" t="s">
        <v>545</v>
      </c>
      <c r="T91">
        <v>121</v>
      </c>
      <c r="U91" t="s">
        <v>312</v>
      </c>
      <c r="V91">
        <v>1</v>
      </c>
      <c r="W91" t="s">
        <v>313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10">
        <f t="shared" si="3"/>
        <v>0</v>
      </c>
      <c r="AL91" s="6">
        <f t="shared" si="4"/>
        <v>0</v>
      </c>
      <c r="AN91" s="64">
        <v>7744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2100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1000</v>
      </c>
      <c r="BI91" s="64">
        <v>1600</v>
      </c>
      <c r="BJ91" s="64">
        <v>-585.36</v>
      </c>
      <c r="BK91" s="64">
        <v>-213.82</v>
      </c>
      <c r="BL91"/>
      <c r="BN91" s="7">
        <f t="shared" si="5"/>
        <v>0</v>
      </c>
    </row>
    <row r="92" spans="1:66" hidden="1">
      <c r="A92">
        <v>961</v>
      </c>
      <c r="B92" t="s">
        <v>80</v>
      </c>
      <c r="C92">
        <v>124</v>
      </c>
      <c r="D92" t="s">
        <v>508</v>
      </c>
      <c r="E92">
        <v>196</v>
      </c>
      <c r="F92">
        <v>511320001</v>
      </c>
      <c r="G92" t="s">
        <v>108</v>
      </c>
      <c r="H92">
        <v>101</v>
      </c>
      <c r="I92" t="s">
        <v>308</v>
      </c>
      <c r="J92" s="8">
        <v>1</v>
      </c>
      <c r="L92">
        <v>1320</v>
      </c>
      <c r="M92" t="s">
        <v>315</v>
      </c>
      <c r="N92">
        <v>1000</v>
      </c>
      <c r="O92" t="s">
        <v>106</v>
      </c>
      <c r="P92">
        <v>11</v>
      </c>
      <c r="Q92" t="s">
        <v>509</v>
      </c>
      <c r="R92">
        <v>241</v>
      </c>
      <c r="S92" t="s">
        <v>445</v>
      </c>
      <c r="T92">
        <v>124</v>
      </c>
      <c r="U92" t="s">
        <v>510</v>
      </c>
      <c r="V92">
        <v>1</v>
      </c>
      <c r="W92" t="s">
        <v>313</v>
      </c>
      <c r="X92" s="9">
        <v>0</v>
      </c>
      <c r="Y92" s="9">
        <v>0</v>
      </c>
      <c r="Z92" s="9">
        <v>0</v>
      </c>
      <c r="AA92" s="9">
        <v>28816.83</v>
      </c>
      <c r="AB92" s="9">
        <v>0</v>
      </c>
      <c r="AC92" s="9">
        <v>7485.01</v>
      </c>
      <c r="AD92" s="9">
        <v>12457.9</v>
      </c>
      <c r="AE92" s="9">
        <v>7323.33</v>
      </c>
      <c r="AF92" s="9">
        <v>0</v>
      </c>
      <c r="AG92" s="9">
        <v>0</v>
      </c>
      <c r="AH92" s="9">
        <v>0</v>
      </c>
      <c r="AI92" s="9">
        <v>44233.120000000003</v>
      </c>
      <c r="AJ92" s="10">
        <f t="shared" si="3"/>
        <v>100316.19</v>
      </c>
      <c r="AK92" s="57">
        <f>AI92/AI93</f>
        <v>0.15161467840537837</v>
      </c>
      <c r="AL92" s="6">
        <f t="shared" si="4"/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7150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-85.6</v>
      </c>
      <c r="BK92" s="64">
        <v>0</v>
      </c>
      <c r="BL92"/>
      <c r="BN92" s="7">
        <f t="shared" si="5"/>
        <v>56083.070000000007</v>
      </c>
    </row>
    <row r="93" spans="1:66" hidden="1">
      <c r="A93">
        <v>961</v>
      </c>
      <c r="B93" t="s">
        <v>80</v>
      </c>
      <c r="C93">
        <v>124</v>
      </c>
      <c r="D93" t="s">
        <v>508</v>
      </c>
      <c r="E93">
        <v>198</v>
      </c>
      <c r="F93">
        <v>511320003</v>
      </c>
      <c r="G93" t="s">
        <v>109</v>
      </c>
      <c r="H93">
        <v>101</v>
      </c>
      <c r="I93" t="s">
        <v>308</v>
      </c>
      <c r="J93" s="8">
        <v>1</v>
      </c>
      <c r="L93">
        <v>1320</v>
      </c>
      <c r="M93" t="s">
        <v>315</v>
      </c>
      <c r="N93">
        <v>1000</v>
      </c>
      <c r="O93" t="s">
        <v>106</v>
      </c>
      <c r="P93">
        <v>11</v>
      </c>
      <c r="Q93" t="s">
        <v>509</v>
      </c>
      <c r="R93">
        <v>241</v>
      </c>
      <c r="S93" t="s">
        <v>445</v>
      </c>
      <c r="T93">
        <v>124</v>
      </c>
      <c r="U93" t="s">
        <v>510</v>
      </c>
      <c r="V93">
        <v>1</v>
      </c>
      <c r="W93" t="s">
        <v>313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291746.95</v>
      </c>
      <c r="AJ93" s="10">
        <f t="shared" si="3"/>
        <v>291746.95</v>
      </c>
      <c r="AL93" s="6">
        <f t="shared" si="4"/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1000</v>
      </c>
      <c r="BJ93" s="64">
        <v>-123.2</v>
      </c>
      <c r="BK93" s="64">
        <v>0</v>
      </c>
      <c r="BL93"/>
      <c r="BN93" s="7">
        <f t="shared" si="5"/>
        <v>0</v>
      </c>
    </row>
    <row r="94" spans="1:66" hidden="1">
      <c r="A94">
        <v>962</v>
      </c>
      <c r="B94" t="s">
        <v>513</v>
      </c>
      <c r="C94">
        <v>126</v>
      </c>
      <c r="D94" t="s">
        <v>225</v>
      </c>
      <c r="E94">
        <v>196</v>
      </c>
      <c r="F94">
        <v>511320001</v>
      </c>
      <c r="G94" t="s">
        <v>108</v>
      </c>
      <c r="H94">
        <v>101</v>
      </c>
      <c r="I94" t="s">
        <v>308</v>
      </c>
      <c r="J94" s="8">
        <v>1</v>
      </c>
      <c r="L94">
        <v>1320</v>
      </c>
      <c r="M94" t="s">
        <v>315</v>
      </c>
      <c r="N94">
        <v>1000</v>
      </c>
      <c r="O94" t="s">
        <v>106</v>
      </c>
      <c r="P94">
        <v>11</v>
      </c>
      <c r="Q94" t="s">
        <v>509</v>
      </c>
      <c r="R94">
        <v>241</v>
      </c>
      <c r="S94" t="s">
        <v>445</v>
      </c>
      <c r="T94">
        <v>124</v>
      </c>
      <c r="U94" t="s">
        <v>510</v>
      </c>
      <c r="V94">
        <v>1</v>
      </c>
      <c r="W94" t="s">
        <v>313</v>
      </c>
      <c r="X94" s="9">
        <v>0</v>
      </c>
      <c r="Y94" s="9">
        <v>0</v>
      </c>
      <c r="Z94" s="9">
        <v>0</v>
      </c>
      <c r="AA94" s="9">
        <v>37558.839999999997</v>
      </c>
      <c r="AB94" s="9">
        <v>0</v>
      </c>
      <c r="AC94" s="9">
        <v>0</v>
      </c>
      <c r="AD94" s="9">
        <v>2912.88</v>
      </c>
      <c r="AE94" s="9">
        <v>7181.46</v>
      </c>
      <c r="AF94" s="9">
        <v>0</v>
      </c>
      <c r="AG94" s="9">
        <v>0</v>
      </c>
      <c r="AH94" s="9">
        <v>0</v>
      </c>
      <c r="AI94" s="9">
        <v>59791.56</v>
      </c>
      <c r="AJ94" s="10">
        <f t="shared" si="3"/>
        <v>107444.73999999999</v>
      </c>
      <c r="AK94" s="57">
        <f>AI94/AI95</f>
        <v>0.18025739505586671</v>
      </c>
      <c r="AL94" s="6">
        <f t="shared" si="4"/>
        <v>0</v>
      </c>
      <c r="AN94" s="64">
        <v>121151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-1950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-5000</v>
      </c>
      <c r="BI94" s="64">
        <v>0</v>
      </c>
      <c r="BJ94" s="64">
        <v>0</v>
      </c>
      <c r="BK94" s="64">
        <v>-76686.73</v>
      </c>
      <c r="BL94"/>
      <c r="BN94" s="7">
        <f t="shared" si="5"/>
        <v>47653.179999999993</v>
      </c>
    </row>
    <row r="95" spans="1:66" hidden="1">
      <c r="A95">
        <v>962</v>
      </c>
      <c r="B95" t="s">
        <v>513</v>
      </c>
      <c r="C95">
        <v>126</v>
      </c>
      <c r="D95" t="s">
        <v>225</v>
      </c>
      <c r="E95">
        <v>198</v>
      </c>
      <c r="F95">
        <v>511320003</v>
      </c>
      <c r="G95" t="s">
        <v>109</v>
      </c>
      <c r="H95">
        <v>101</v>
      </c>
      <c r="I95" t="s">
        <v>308</v>
      </c>
      <c r="J95" s="8">
        <v>1</v>
      </c>
      <c r="L95">
        <v>1320</v>
      </c>
      <c r="M95" t="s">
        <v>315</v>
      </c>
      <c r="N95">
        <v>1000</v>
      </c>
      <c r="O95" t="s">
        <v>106</v>
      </c>
      <c r="P95">
        <v>11</v>
      </c>
      <c r="Q95" t="s">
        <v>509</v>
      </c>
      <c r="R95">
        <v>241</v>
      </c>
      <c r="S95" t="s">
        <v>445</v>
      </c>
      <c r="T95">
        <v>124</v>
      </c>
      <c r="U95" t="s">
        <v>510</v>
      </c>
      <c r="V95">
        <v>1</v>
      </c>
      <c r="W95" t="s">
        <v>313</v>
      </c>
      <c r="X95" s="9">
        <v>13875.65</v>
      </c>
      <c r="Y95" s="9">
        <v>-1036.4000000000001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331701.01</v>
      </c>
      <c r="AJ95" s="10">
        <f t="shared" si="3"/>
        <v>344540.26</v>
      </c>
      <c r="AL95" s="6">
        <f t="shared" si="4"/>
        <v>0</v>
      </c>
      <c r="AN95" s="64">
        <v>9032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-5200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-500</v>
      </c>
      <c r="BI95" s="64">
        <v>-3000</v>
      </c>
      <c r="BJ95" s="64">
        <v>-332</v>
      </c>
      <c r="BK95" s="64">
        <v>0</v>
      </c>
      <c r="BL95"/>
      <c r="BN95" s="7">
        <f t="shared" si="5"/>
        <v>12839.25</v>
      </c>
    </row>
    <row r="96" spans="1:66" hidden="1">
      <c r="A96">
        <v>964</v>
      </c>
      <c r="B96" t="s">
        <v>518</v>
      </c>
      <c r="C96">
        <v>128</v>
      </c>
      <c r="D96" t="s">
        <v>519</v>
      </c>
      <c r="E96">
        <v>196</v>
      </c>
      <c r="F96">
        <v>511320001</v>
      </c>
      <c r="G96" t="s">
        <v>108</v>
      </c>
      <c r="H96">
        <v>101</v>
      </c>
      <c r="I96" t="s">
        <v>308</v>
      </c>
      <c r="J96" s="8">
        <v>1</v>
      </c>
      <c r="L96">
        <v>1320</v>
      </c>
      <c r="M96" t="s">
        <v>315</v>
      </c>
      <c r="N96">
        <v>1000</v>
      </c>
      <c r="O96" t="s">
        <v>106</v>
      </c>
      <c r="P96">
        <v>11</v>
      </c>
      <c r="Q96" t="s">
        <v>509</v>
      </c>
      <c r="R96">
        <v>256</v>
      </c>
      <c r="S96" t="s">
        <v>520</v>
      </c>
      <c r="T96">
        <v>121</v>
      </c>
      <c r="U96" t="s">
        <v>312</v>
      </c>
      <c r="V96">
        <v>1</v>
      </c>
      <c r="W96" t="s">
        <v>313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5133.5</v>
      </c>
      <c r="AJ96" s="10">
        <f t="shared" si="3"/>
        <v>5133.5</v>
      </c>
      <c r="AK96" s="57">
        <f>AI96/AI97</f>
        <v>0.21278139079902345</v>
      </c>
      <c r="AL96" s="6">
        <f t="shared" si="4"/>
        <v>0</v>
      </c>
      <c r="AN96" s="64">
        <v>4768949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428989.81</v>
      </c>
      <c r="BK96" s="64">
        <v>803419.65</v>
      </c>
      <c r="BL96"/>
      <c r="BN96" s="7">
        <f t="shared" si="5"/>
        <v>0</v>
      </c>
    </row>
    <row r="97" spans="1:66" hidden="1">
      <c r="A97">
        <v>964</v>
      </c>
      <c r="B97" t="s">
        <v>518</v>
      </c>
      <c r="C97">
        <v>128</v>
      </c>
      <c r="D97" t="s">
        <v>519</v>
      </c>
      <c r="E97">
        <v>198</v>
      </c>
      <c r="F97">
        <v>511320003</v>
      </c>
      <c r="G97" t="s">
        <v>109</v>
      </c>
      <c r="H97">
        <v>101</v>
      </c>
      <c r="I97" t="s">
        <v>308</v>
      </c>
      <c r="J97" s="8">
        <v>1</v>
      </c>
      <c r="L97">
        <v>1320</v>
      </c>
      <c r="M97" t="s">
        <v>315</v>
      </c>
      <c r="N97">
        <v>1000</v>
      </c>
      <c r="O97" t="s">
        <v>106</v>
      </c>
      <c r="P97">
        <v>11</v>
      </c>
      <c r="Q97" t="s">
        <v>509</v>
      </c>
      <c r="R97">
        <v>256</v>
      </c>
      <c r="S97" t="s">
        <v>520</v>
      </c>
      <c r="T97">
        <v>121</v>
      </c>
      <c r="U97" t="s">
        <v>312</v>
      </c>
      <c r="V97">
        <v>1</v>
      </c>
      <c r="W97" t="s">
        <v>313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24125.7</v>
      </c>
      <c r="AJ97" s="10">
        <f t="shared" si="3"/>
        <v>24125.7</v>
      </c>
      <c r="AL97" s="6">
        <f t="shared" si="4"/>
        <v>0</v>
      </c>
      <c r="AN97" s="64">
        <v>400000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-21000</v>
      </c>
      <c r="BJ97" s="64">
        <v>-40000</v>
      </c>
      <c r="BK97" s="64">
        <v>-25406.47</v>
      </c>
      <c r="BL97"/>
      <c r="BN97" s="7">
        <f t="shared" si="5"/>
        <v>0</v>
      </c>
    </row>
    <row r="98" spans="1:66" hidden="1">
      <c r="A98">
        <v>965</v>
      </c>
      <c r="B98" t="s">
        <v>521</v>
      </c>
      <c r="C98">
        <v>129</v>
      </c>
      <c r="D98" t="s">
        <v>236</v>
      </c>
      <c r="E98">
        <v>196</v>
      </c>
      <c r="F98">
        <v>511320001</v>
      </c>
      <c r="G98" t="s">
        <v>108</v>
      </c>
      <c r="H98">
        <v>101</v>
      </c>
      <c r="I98" t="s">
        <v>308</v>
      </c>
      <c r="J98" s="8">
        <v>1</v>
      </c>
      <c r="L98">
        <v>1320</v>
      </c>
      <c r="M98" t="s">
        <v>315</v>
      </c>
      <c r="N98">
        <v>1000</v>
      </c>
      <c r="O98" t="s">
        <v>106</v>
      </c>
      <c r="P98">
        <v>11</v>
      </c>
      <c r="Q98" t="s">
        <v>509</v>
      </c>
      <c r="R98">
        <v>242</v>
      </c>
      <c r="S98" t="s">
        <v>283</v>
      </c>
      <c r="T98">
        <v>124</v>
      </c>
      <c r="U98" t="s">
        <v>510</v>
      </c>
      <c r="V98">
        <v>1</v>
      </c>
      <c r="W98" t="s">
        <v>313</v>
      </c>
      <c r="X98" s="9">
        <v>0</v>
      </c>
      <c r="Y98" s="9">
        <v>0</v>
      </c>
      <c r="Z98" s="9">
        <v>0</v>
      </c>
      <c r="AA98" s="9">
        <v>2286.02</v>
      </c>
      <c r="AB98" s="9">
        <v>0</v>
      </c>
      <c r="AC98" s="9">
        <v>3348.6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11474.06</v>
      </c>
      <c r="AJ98" s="10">
        <f t="shared" si="3"/>
        <v>17108.68</v>
      </c>
      <c r="AK98" s="57">
        <f>AI98/AI99</f>
        <v>0.15733071747587671</v>
      </c>
      <c r="AL98" s="6">
        <f t="shared" si="4"/>
        <v>0</v>
      </c>
      <c r="AN98" s="64">
        <v>384826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-120651.86</v>
      </c>
      <c r="BL98"/>
      <c r="BN98" s="7">
        <f t="shared" si="5"/>
        <v>5634.62</v>
      </c>
    </row>
    <row r="99" spans="1:66" hidden="1">
      <c r="A99">
        <v>965</v>
      </c>
      <c r="B99" t="s">
        <v>521</v>
      </c>
      <c r="C99">
        <v>129</v>
      </c>
      <c r="D99" t="s">
        <v>236</v>
      </c>
      <c r="E99">
        <v>198</v>
      </c>
      <c r="F99">
        <v>511320003</v>
      </c>
      <c r="G99" t="s">
        <v>109</v>
      </c>
      <c r="H99">
        <v>101</v>
      </c>
      <c r="I99" t="s">
        <v>308</v>
      </c>
      <c r="J99" s="8">
        <v>1</v>
      </c>
      <c r="L99">
        <v>1320</v>
      </c>
      <c r="M99" t="s">
        <v>315</v>
      </c>
      <c r="N99">
        <v>1000</v>
      </c>
      <c r="O99" t="s">
        <v>106</v>
      </c>
      <c r="P99">
        <v>11</v>
      </c>
      <c r="Q99" t="s">
        <v>509</v>
      </c>
      <c r="R99">
        <v>242</v>
      </c>
      <c r="S99" t="s">
        <v>283</v>
      </c>
      <c r="T99">
        <v>124</v>
      </c>
      <c r="U99" t="s">
        <v>510</v>
      </c>
      <c r="V99">
        <v>1</v>
      </c>
      <c r="W99" t="s">
        <v>313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72929.56</v>
      </c>
      <c r="AJ99" s="10">
        <f t="shared" si="3"/>
        <v>72929.56</v>
      </c>
      <c r="AL99" s="6">
        <f t="shared" si="4"/>
        <v>0</v>
      </c>
      <c r="AN99" s="64">
        <v>626104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-95084.3</v>
      </c>
      <c r="BJ99" s="64">
        <v>-34171.26</v>
      </c>
      <c r="BK99" s="64">
        <v>303940.90000000002</v>
      </c>
      <c r="BL99"/>
      <c r="BN99" s="7">
        <f t="shared" si="5"/>
        <v>0</v>
      </c>
    </row>
    <row r="100" spans="1:66" hidden="1">
      <c r="A100">
        <v>951</v>
      </c>
      <c r="B100" t="s">
        <v>491</v>
      </c>
      <c r="C100">
        <v>118</v>
      </c>
      <c r="D100" t="s">
        <v>178</v>
      </c>
      <c r="E100">
        <v>196</v>
      </c>
      <c r="F100">
        <v>511320001</v>
      </c>
      <c r="G100" t="s">
        <v>108</v>
      </c>
      <c r="H100">
        <v>101</v>
      </c>
      <c r="I100" t="s">
        <v>308</v>
      </c>
      <c r="J100" s="8">
        <v>2</v>
      </c>
      <c r="K100" s="8" t="s">
        <v>101</v>
      </c>
      <c r="L100">
        <v>1320</v>
      </c>
      <c r="M100" t="s">
        <v>315</v>
      </c>
      <c r="N100">
        <v>1000</v>
      </c>
      <c r="O100" t="s">
        <v>106</v>
      </c>
      <c r="P100">
        <v>12</v>
      </c>
      <c r="Q100" t="s">
        <v>401</v>
      </c>
      <c r="R100">
        <v>221</v>
      </c>
      <c r="S100" t="s">
        <v>492</v>
      </c>
      <c r="T100">
        <v>128</v>
      </c>
      <c r="U100" t="s">
        <v>404</v>
      </c>
      <c r="V100">
        <v>1</v>
      </c>
      <c r="W100" t="s">
        <v>313</v>
      </c>
      <c r="X100" s="9">
        <v>10300</v>
      </c>
      <c r="Y100" s="9">
        <v>18224.2</v>
      </c>
      <c r="Z100" s="9">
        <v>4992</v>
      </c>
      <c r="AA100" s="9">
        <v>24029.45</v>
      </c>
      <c r="AB100" s="9">
        <v>0</v>
      </c>
      <c r="AC100" s="9">
        <v>14400.36</v>
      </c>
      <c r="AD100" s="9">
        <v>2965.82</v>
      </c>
      <c r="AE100" s="9">
        <v>9655.7199999999993</v>
      </c>
      <c r="AF100" s="9">
        <v>0</v>
      </c>
      <c r="AG100" s="9">
        <v>0</v>
      </c>
      <c r="AH100" s="9">
        <v>4262.3999999999996</v>
      </c>
      <c r="AI100" s="9">
        <v>39069.360000000001</v>
      </c>
      <c r="AJ100" s="10">
        <f t="shared" si="3"/>
        <v>127899.31</v>
      </c>
      <c r="AK100" s="57">
        <f>AI100/AI101</f>
        <v>0.14348525329748799</v>
      </c>
      <c r="AL100" s="6">
        <f t="shared" si="4"/>
        <v>127899.31</v>
      </c>
      <c r="AN100" s="64">
        <v>101356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-47819.08</v>
      </c>
      <c r="BL100"/>
      <c r="BN100" s="7">
        <f t="shared" si="5"/>
        <v>84567.55</v>
      </c>
    </row>
    <row r="101" spans="1:66" hidden="1">
      <c r="A101">
        <v>951</v>
      </c>
      <c r="B101" t="s">
        <v>491</v>
      </c>
      <c r="C101">
        <v>118</v>
      </c>
      <c r="D101" t="s">
        <v>178</v>
      </c>
      <c r="E101">
        <v>198</v>
      </c>
      <c r="F101">
        <v>511320003</v>
      </c>
      <c r="G101" t="s">
        <v>109</v>
      </c>
      <c r="H101">
        <v>101</v>
      </c>
      <c r="I101" t="s">
        <v>308</v>
      </c>
      <c r="J101" s="8">
        <v>1</v>
      </c>
      <c r="L101">
        <v>1320</v>
      </c>
      <c r="M101" t="s">
        <v>315</v>
      </c>
      <c r="N101">
        <v>1000</v>
      </c>
      <c r="O101" t="s">
        <v>106</v>
      </c>
      <c r="P101">
        <v>12</v>
      </c>
      <c r="Q101" t="s">
        <v>401</v>
      </c>
      <c r="R101">
        <v>221</v>
      </c>
      <c r="S101" t="s">
        <v>492</v>
      </c>
      <c r="T101">
        <v>128</v>
      </c>
      <c r="U101" t="s">
        <v>404</v>
      </c>
      <c r="V101">
        <v>1</v>
      </c>
      <c r="W101" t="s">
        <v>313</v>
      </c>
      <c r="X101" s="9">
        <v>9808.4599999999991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7583.45</v>
      </c>
      <c r="AF101" s="9">
        <v>0</v>
      </c>
      <c r="AG101" s="9">
        <v>0</v>
      </c>
      <c r="AH101" s="9">
        <v>0</v>
      </c>
      <c r="AI101" s="9">
        <v>272288.33</v>
      </c>
      <c r="AJ101" s="10">
        <f t="shared" si="3"/>
        <v>289680.24</v>
      </c>
      <c r="AL101" s="6">
        <f t="shared" si="4"/>
        <v>0</v>
      </c>
      <c r="AN101" s="64">
        <v>25000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-7792.41</v>
      </c>
      <c r="BI101" s="64">
        <v>-9813.09</v>
      </c>
      <c r="BJ101" s="64">
        <v>0</v>
      </c>
      <c r="BK101" s="64">
        <v>0</v>
      </c>
      <c r="BL101"/>
      <c r="BN101" s="7">
        <f t="shared" si="5"/>
        <v>17391.91</v>
      </c>
    </row>
    <row r="102" spans="1:66" hidden="1">
      <c r="A102">
        <v>952</v>
      </c>
      <c r="B102" t="s">
        <v>498</v>
      </c>
      <c r="C102">
        <v>120</v>
      </c>
      <c r="D102" t="s">
        <v>499</v>
      </c>
      <c r="E102">
        <v>196</v>
      </c>
      <c r="F102">
        <v>511320001</v>
      </c>
      <c r="G102" t="s">
        <v>108</v>
      </c>
      <c r="H102">
        <v>101</v>
      </c>
      <c r="I102" t="s">
        <v>308</v>
      </c>
      <c r="J102" s="8">
        <v>1</v>
      </c>
      <c r="L102">
        <v>1320</v>
      </c>
      <c r="M102" t="s">
        <v>315</v>
      </c>
      <c r="N102">
        <v>1000</v>
      </c>
      <c r="O102" t="s">
        <v>106</v>
      </c>
      <c r="P102">
        <v>12</v>
      </c>
      <c r="Q102" t="s">
        <v>401</v>
      </c>
      <c r="R102">
        <v>222</v>
      </c>
      <c r="S102" t="s">
        <v>500</v>
      </c>
      <c r="T102">
        <v>125</v>
      </c>
      <c r="U102" t="s">
        <v>464</v>
      </c>
      <c r="V102">
        <v>1</v>
      </c>
      <c r="W102" t="s">
        <v>313</v>
      </c>
      <c r="X102" s="9">
        <v>0</v>
      </c>
      <c r="Y102" s="9">
        <v>0</v>
      </c>
      <c r="Z102" s="9">
        <v>0</v>
      </c>
      <c r="AA102" s="9">
        <v>17182.61</v>
      </c>
      <c r="AB102" s="9">
        <v>0</v>
      </c>
      <c r="AC102" s="9">
        <v>8259.2900000000009</v>
      </c>
      <c r="AD102" s="9">
        <v>8905.86</v>
      </c>
      <c r="AE102" s="9">
        <v>0</v>
      </c>
      <c r="AF102" s="9">
        <v>0</v>
      </c>
      <c r="AG102" s="9">
        <v>0</v>
      </c>
      <c r="AH102" s="9">
        <v>0</v>
      </c>
      <c r="AI102" s="9">
        <v>22559.3</v>
      </c>
      <c r="AJ102" s="10">
        <f t="shared" si="3"/>
        <v>56907.06</v>
      </c>
      <c r="AK102" s="57">
        <f>AI102/AI103</f>
        <v>0.17406597320519951</v>
      </c>
      <c r="AL102" s="6">
        <f t="shared" si="4"/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30000</v>
      </c>
      <c r="BJ102" s="64">
        <v>10000</v>
      </c>
      <c r="BK102" s="64">
        <v>10000</v>
      </c>
      <c r="BL102"/>
      <c r="BN102" s="7">
        <f t="shared" si="5"/>
        <v>34347.760000000002</v>
      </c>
    </row>
    <row r="103" spans="1:66" hidden="1">
      <c r="A103">
        <v>952</v>
      </c>
      <c r="B103" t="s">
        <v>498</v>
      </c>
      <c r="C103">
        <v>120</v>
      </c>
      <c r="D103" t="s">
        <v>499</v>
      </c>
      <c r="E103">
        <v>198</v>
      </c>
      <c r="F103">
        <v>511320003</v>
      </c>
      <c r="G103" t="s">
        <v>109</v>
      </c>
      <c r="H103">
        <v>101</v>
      </c>
      <c r="I103" t="s">
        <v>308</v>
      </c>
      <c r="J103" s="8">
        <v>1</v>
      </c>
      <c r="L103">
        <v>1320</v>
      </c>
      <c r="M103" t="s">
        <v>315</v>
      </c>
      <c r="N103">
        <v>1000</v>
      </c>
      <c r="O103" t="s">
        <v>106</v>
      </c>
      <c r="P103">
        <v>12</v>
      </c>
      <c r="Q103" t="s">
        <v>401</v>
      </c>
      <c r="R103">
        <v>222</v>
      </c>
      <c r="S103" t="s">
        <v>500</v>
      </c>
      <c r="T103">
        <v>125</v>
      </c>
      <c r="U103" t="s">
        <v>464</v>
      </c>
      <c r="V103">
        <v>1</v>
      </c>
      <c r="W103" t="s">
        <v>313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129602.01</v>
      </c>
      <c r="AJ103" s="10">
        <f t="shared" si="3"/>
        <v>129602.01</v>
      </c>
      <c r="AL103" s="6">
        <f t="shared" si="4"/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400</v>
      </c>
      <c r="BI103" s="64">
        <v>0</v>
      </c>
      <c r="BJ103" s="64">
        <v>500</v>
      </c>
      <c r="BK103" s="64">
        <v>0</v>
      </c>
      <c r="BL103"/>
      <c r="BN103" s="7">
        <f t="shared" si="5"/>
        <v>0</v>
      </c>
    </row>
    <row r="104" spans="1:66" hidden="1">
      <c r="A104">
        <v>953</v>
      </c>
      <c r="B104" t="s">
        <v>259</v>
      </c>
      <c r="C104">
        <v>121</v>
      </c>
      <c r="D104" t="s">
        <v>196</v>
      </c>
      <c r="E104">
        <v>196</v>
      </c>
      <c r="F104">
        <v>511320001</v>
      </c>
      <c r="G104" t="s">
        <v>108</v>
      </c>
      <c r="H104">
        <v>101</v>
      </c>
      <c r="I104" t="s">
        <v>308</v>
      </c>
      <c r="J104" s="8">
        <v>1</v>
      </c>
      <c r="L104">
        <v>1320</v>
      </c>
      <c r="M104" t="s">
        <v>315</v>
      </c>
      <c r="N104">
        <v>1000</v>
      </c>
      <c r="O104" t="s">
        <v>106</v>
      </c>
      <c r="P104">
        <v>12</v>
      </c>
      <c r="Q104" t="s">
        <v>401</v>
      </c>
      <c r="R104">
        <v>214</v>
      </c>
      <c r="S104" t="s">
        <v>446</v>
      </c>
      <c r="T104">
        <v>125</v>
      </c>
      <c r="U104" t="s">
        <v>464</v>
      </c>
      <c r="V104">
        <v>1</v>
      </c>
      <c r="W104" t="s">
        <v>313</v>
      </c>
      <c r="X104" s="9">
        <v>0</v>
      </c>
      <c r="Y104" s="9">
        <v>0</v>
      </c>
      <c r="Z104" s="9">
        <v>0</v>
      </c>
      <c r="AA104" s="9">
        <v>35942.74</v>
      </c>
      <c r="AB104" s="9">
        <v>0</v>
      </c>
      <c r="AC104" s="9">
        <v>6716.22</v>
      </c>
      <c r="AD104" s="9">
        <v>8771.48</v>
      </c>
      <c r="AE104" s="9">
        <v>15286.66</v>
      </c>
      <c r="AF104" s="9">
        <v>0</v>
      </c>
      <c r="AG104" s="9">
        <v>0</v>
      </c>
      <c r="AH104" s="9">
        <v>0</v>
      </c>
      <c r="AI104" s="9">
        <v>44341.3</v>
      </c>
      <c r="AJ104" s="10">
        <f t="shared" si="3"/>
        <v>111058.40000000001</v>
      </c>
      <c r="AK104" s="57">
        <f>AI104/AI105</f>
        <v>0.15030843172360006</v>
      </c>
      <c r="AL104" s="6">
        <f t="shared" si="4"/>
        <v>0</v>
      </c>
      <c r="AN104" s="64">
        <v>34277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4736.57</v>
      </c>
      <c r="BK104" s="64">
        <v>3578</v>
      </c>
      <c r="BL104"/>
      <c r="BN104" s="7">
        <f t="shared" si="5"/>
        <v>66717.100000000006</v>
      </c>
    </row>
    <row r="105" spans="1:66" hidden="1">
      <c r="A105">
        <v>953</v>
      </c>
      <c r="B105" t="s">
        <v>259</v>
      </c>
      <c r="C105">
        <v>121</v>
      </c>
      <c r="D105" t="s">
        <v>196</v>
      </c>
      <c r="E105">
        <v>198</v>
      </c>
      <c r="F105">
        <v>511320003</v>
      </c>
      <c r="G105" t="s">
        <v>109</v>
      </c>
      <c r="H105">
        <v>101</v>
      </c>
      <c r="I105" t="s">
        <v>308</v>
      </c>
      <c r="J105" s="8">
        <v>1</v>
      </c>
      <c r="L105">
        <v>1320</v>
      </c>
      <c r="M105" t="s">
        <v>315</v>
      </c>
      <c r="N105">
        <v>1000</v>
      </c>
      <c r="O105" t="s">
        <v>106</v>
      </c>
      <c r="P105">
        <v>12</v>
      </c>
      <c r="Q105" t="s">
        <v>401</v>
      </c>
      <c r="R105">
        <v>214</v>
      </c>
      <c r="S105" t="s">
        <v>446</v>
      </c>
      <c r="T105">
        <v>125</v>
      </c>
      <c r="U105" t="s">
        <v>464</v>
      </c>
      <c r="V105">
        <v>1</v>
      </c>
      <c r="W105" t="s">
        <v>313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5916.61</v>
      </c>
      <c r="AF105" s="9">
        <v>0</v>
      </c>
      <c r="AG105" s="9">
        <v>0</v>
      </c>
      <c r="AH105" s="9">
        <v>0</v>
      </c>
      <c r="AI105" s="9">
        <v>295002.08</v>
      </c>
      <c r="AJ105" s="10">
        <f t="shared" si="3"/>
        <v>300918.69</v>
      </c>
      <c r="AL105" s="6">
        <f t="shared" si="4"/>
        <v>0</v>
      </c>
      <c r="AN105" s="64">
        <v>22328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-4871</v>
      </c>
      <c r="BI105" s="64">
        <v>0</v>
      </c>
      <c r="BJ105" s="64">
        <v>18500</v>
      </c>
      <c r="BK105" s="64">
        <v>-6683.11</v>
      </c>
      <c r="BL105"/>
      <c r="BN105" s="7">
        <f t="shared" si="5"/>
        <v>5916.61</v>
      </c>
    </row>
    <row r="106" spans="1:66" hidden="1">
      <c r="A106">
        <v>954</v>
      </c>
      <c r="B106" t="s">
        <v>502</v>
      </c>
      <c r="C106">
        <v>122</v>
      </c>
      <c r="D106" t="s">
        <v>503</v>
      </c>
      <c r="E106">
        <v>196</v>
      </c>
      <c r="F106">
        <v>511320001</v>
      </c>
      <c r="G106" t="s">
        <v>108</v>
      </c>
      <c r="H106">
        <v>101</v>
      </c>
      <c r="I106" t="s">
        <v>308</v>
      </c>
      <c r="J106" s="8">
        <v>1</v>
      </c>
      <c r="L106">
        <v>1320</v>
      </c>
      <c r="M106" t="s">
        <v>315</v>
      </c>
      <c r="N106">
        <v>1000</v>
      </c>
      <c r="O106" t="s">
        <v>106</v>
      </c>
      <c r="P106">
        <v>12</v>
      </c>
      <c r="Q106" t="s">
        <v>401</v>
      </c>
      <c r="R106">
        <v>226</v>
      </c>
      <c r="S106" t="s">
        <v>504</v>
      </c>
      <c r="T106">
        <v>121</v>
      </c>
      <c r="U106" t="s">
        <v>312</v>
      </c>
      <c r="V106">
        <v>1</v>
      </c>
      <c r="W106" t="s">
        <v>313</v>
      </c>
      <c r="X106" s="9">
        <v>18608</v>
      </c>
      <c r="Y106" s="9">
        <v>14073</v>
      </c>
      <c r="Z106" s="9">
        <v>9304</v>
      </c>
      <c r="AA106" s="9">
        <v>69694.55</v>
      </c>
      <c r="AB106" s="9">
        <v>24411.34</v>
      </c>
      <c r="AC106" s="9">
        <v>20283.09</v>
      </c>
      <c r="AD106" s="9">
        <v>43938.41</v>
      </c>
      <c r="AE106" s="9">
        <v>27220.799999999999</v>
      </c>
      <c r="AF106" s="9">
        <v>10218.799999999999</v>
      </c>
      <c r="AG106" s="9">
        <v>32963.32</v>
      </c>
      <c r="AH106" s="9">
        <v>10421.4</v>
      </c>
      <c r="AI106" s="9">
        <v>89313.91</v>
      </c>
      <c r="AJ106" s="10">
        <f t="shared" si="3"/>
        <v>370450.62</v>
      </c>
      <c r="AK106" s="57">
        <f>AI106/AI107</f>
        <v>8.2072426706034707E-2</v>
      </c>
      <c r="AL106" s="6">
        <f t="shared" si="4"/>
        <v>0</v>
      </c>
      <c r="AN106" s="64">
        <v>922060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-36940.550000000003</v>
      </c>
      <c r="BI106" s="64">
        <v>0</v>
      </c>
      <c r="BJ106" s="64">
        <v>-30400</v>
      </c>
      <c r="BK106" s="64">
        <v>135356.5</v>
      </c>
      <c r="BL106"/>
      <c r="BN106" s="7">
        <f t="shared" si="5"/>
        <v>270715.31</v>
      </c>
    </row>
    <row r="107" spans="1:66" hidden="1">
      <c r="A107">
        <v>954</v>
      </c>
      <c r="B107" t="s">
        <v>502</v>
      </c>
      <c r="C107">
        <v>122</v>
      </c>
      <c r="D107" t="s">
        <v>503</v>
      </c>
      <c r="E107">
        <v>198</v>
      </c>
      <c r="F107">
        <v>511320003</v>
      </c>
      <c r="G107" t="s">
        <v>109</v>
      </c>
      <c r="H107">
        <v>101</v>
      </c>
      <c r="I107" t="s">
        <v>308</v>
      </c>
      <c r="J107" s="8">
        <v>1</v>
      </c>
      <c r="L107">
        <v>1320</v>
      </c>
      <c r="M107" t="s">
        <v>315</v>
      </c>
      <c r="N107">
        <v>1000</v>
      </c>
      <c r="O107" t="s">
        <v>106</v>
      </c>
      <c r="P107">
        <v>12</v>
      </c>
      <c r="Q107" t="s">
        <v>401</v>
      </c>
      <c r="R107">
        <v>226</v>
      </c>
      <c r="S107" t="s">
        <v>504</v>
      </c>
      <c r="T107">
        <v>121</v>
      </c>
      <c r="U107" t="s">
        <v>312</v>
      </c>
      <c r="V107">
        <v>1</v>
      </c>
      <c r="W107" t="s">
        <v>313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4052.21</v>
      </c>
      <c r="AE107" s="9">
        <v>18422.439999999999</v>
      </c>
      <c r="AF107" s="9">
        <v>0</v>
      </c>
      <c r="AG107" s="9">
        <v>0</v>
      </c>
      <c r="AH107" s="9">
        <v>0</v>
      </c>
      <c r="AI107" s="9">
        <v>1088232.8400000001</v>
      </c>
      <c r="AJ107" s="10">
        <f t="shared" si="3"/>
        <v>1110707.49</v>
      </c>
      <c r="AL107" s="6">
        <f t="shared" si="4"/>
        <v>0</v>
      </c>
      <c r="AN107" s="64">
        <v>60402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-19955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-1307.23</v>
      </c>
      <c r="BH107" s="64">
        <v>-6452.45</v>
      </c>
      <c r="BI107" s="64">
        <v>1746.32</v>
      </c>
      <c r="BJ107" s="64">
        <v>7002.08</v>
      </c>
      <c r="BK107" s="64">
        <v>-947</v>
      </c>
      <c r="BL107"/>
      <c r="BN107" s="7">
        <f t="shared" si="5"/>
        <v>22474.649999999998</v>
      </c>
    </row>
    <row r="108" spans="1:66" hidden="1">
      <c r="A108">
        <v>111</v>
      </c>
      <c r="B108" t="s">
        <v>84</v>
      </c>
      <c r="C108">
        <v>141</v>
      </c>
      <c r="D108" t="s">
        <v>260</v>
      </c>
      <c r="E108">
        <v>196</v>
      </c>
      <c r="F108">
        <v>511320001</v>
      </c>
      <c r="G108" t="s">
        <v>108</v>
      </c>
      <c r="H108">
        <v>101</v>
      </c>
      <c r="I108" t="s">
        <v>308</v>
      </c>
      <c r="J108" s="8">
        <v>1</v>
      </c>
      <c r="L108">
        <v>1320</v>
      </c>
      <c r="M108" t="s">
        <v>315</v>
      </c>
      <c r="N108">
        <v>1000</v>
      </c>
      <c r="O108" t="s">
        <v>106</v>
      </c>
      <c r="P108">
        <v>13</v>
      </c>
      <c r="Q108" t="s">
        <v>353</v>
      </c>
      <c r="R108">
        <v>263</v>
      </c>
      <c r="S108" t="s">
        <v>354</v>
      </c>
      <c r="T108">
        <v>121</v>
      </c>
      <c r="U108" t="s">
        <v>312</v>
      </c>
      <c r="V108">
        <v>1</v>
      </c>
      <c r="W108" t="s">
        <v>313</v>
      </c>
      <c r="X108" s="9">
        <v>0</v>
      </c>
      <c r="Y108" s="9">
        <v>0</v>
      </c>
      <c r="Z108" s="9">
        <v>0</v>
      </c>
      <c r="AA108" s="9">
        <v>88102.91</v>
      </c>
      <c r="AB108" s="9">
        <v>1421.55</v>
      </c>
      <c r="AC108" s="9">
        <v>15678.99</v>
      </c>
      <c r="AD108" s="9">
        <v>21885.49</v>
      </c>
      <c r="AE108" s="9">
        <v>19619.830000000002</v>
      </c>
      <c r="AF108" s="9">
        <v>0</v>
      </c>
      <c r="AG108" s="9">
        <v>0</v>
      </c>
      <c r="AH108" s="9">
        <v>0</v>
      </c>
      <c r="AI108" s="9">
        <v>117465.37</v>
      </c>
      <c r="AJ108" s="10">
        <f t="shared" si="3"/>
        <v>264174.14</v>
      </c>
      <c r="AK108" s="57">
        <f>AI108/AI109</f>
        <v>0.14833759871778326</v>
      </c>
      <c r="AL108" s="6">
        <f t="shared" si="4"/>
        <v>0</v>
      </c>
      <c r="AN108" s="64">
        <v>10887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8100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1950.3</v>
      </c>
      <c r="BJ108" s="64">
        <v>1519.6</v>
      </c>
      <c r="BK108" s="64">
        <v>0</v>
      </c>
      <c r="BL108"/>
      <c r="BN108" s="7">
        <f t="shared" si="5"/>
        <v>146708.77000000002</v>
      </c>
    </row>
    <row r="109" spans="1:66" hidden="1">
      <c r="A109">
        <v>111</v>
      </c>
      <c r="B109" t="s">
        <v>84</v>
      </c>
      <c r="C109">
        <v>141</v>
      </c>
      <c r="D109" t="s">
        <v>260</v>
      </c>
      <c r="E109">
        <v>198</v>
      </c>
      <c r="F109">
        <v>511320003</v>
      </c>
      <c r="G109" t="s">
        <v>109</v>
      </c>
      <c r="H109">
        <v>101</v>
      </c>
      <c r="I109" t="s">
        <v>308</v>
      </c>
      <c r="J109" s="8">
        <v>1</v>
      </c>
      <c r="L109">
        <v>1320</v>
      </c>
      <c r="M109" t="s">
        <v>315</v>
      </c>
      <c r="N109">
        <v>1000</v>
      </c>
      <c r="O109" t="s">
        <v>106</v>
      </c>
      <c r="P109">
        <v>13</v>
      </c>
      <c r="Q109" t="s">
        <v>353</v>
      </c>
      <c r="R109">
        <v>263</v>
      </c>
      <c r="S109" t="s">
        <v>354</v>
      </c>
      <c r="T109">
        <v>121</v>
      </c>
      <c r="U109" t="s">
        <v>312</v>
      </c>
      <c r="V109">
        <v>1</v>
      </c>
      <c r="W109" t="s">
        <v>313</v>
      </c>
      <c r="X109" s="9">
        <v>6252.18</v>
      </c>
      <c r="Y109" s="9">
        <v>0</v>
      </c>
      <c r="Z109" s="9">
        <v>0</v>
      </c>
      <c r="AA109" s="9">
        <v>2658.56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791878.6</v>
      </c>
      <c r="AJ109" s="10">
        <f t="shared" si="3"/>
        <v>800789.34</v>
      </c>
      <c r="AL109" s="6">
        <f t="shared" si="4"/>
        <v>0</v>
      </c>
      <c r="AN109" s="64">
        <v>9841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10000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1847.37</v>
      </c>
      <c r="BI109" s="64">
        <v>4102.5600000000004</v>
      </c>
      <c r="BJ109" s="64">
        <v>1084.5999999999999</v>
      </c>
      <c r="BK109" s="64">
        <v>0</v>
      </c>
      <c r="BL109"/>
      <c r="BN109" s="7">
        <f t="shared" si="5"/>
        <v>8910.74</v>
      </c>
    </row>
    <row r="110" spans="1:66" hidden="1">
      <c r="A110">
        <v>963</v>
      </c>
      <c r="B110" t="s">
        <v>515</v>
      </c>
      <c r="C110">
        <v>127</v>
      </c>
      <c r="D110" t="s">
        <v>516</v>
      </c>
      <c r="E110">
        <v>196</v>
      </c>
      <c r="F110">
        <v>511320001</v>
      </c>
      <c r="G110" t="s">
        <v>108</v>
      </c>
      <c r="H110">
        <v>101</v>
      </c>
      <c r="I110" t="s">
        <v>308</v>
      </c>
      <c r="J110" s="8">
        <v>1</v>
      </c>
      <c r="L110">
        <v>1320</v>
      </c>
      <c r="M110" t="s">
        <v>315</v>
      </c>
      <c r="N110">
        <v>1000</v>
      </c>
      <c r="O110" t="s">
        <v>106</v>
      </c>
      <c r="P110">
        <v>13</v>
      </c>
      <c r="Q110" t="s">
        <v>353</v>
      </c>
      <c r="R110">
        <v>231</v>
      </c>
      <c r="S110" t="s">
        <v>517</v>
      </c>
      <c r="T110">
        <v>124</v>
      </c>
      <c r="U110" t="s">
        <v>510</v>
      </c>
      <c r="V110">
        <v>1</v>
      </c>
      <c r="W110" t="s">
        <v>313</v>
      </c>
      <c r="X110" s="9">
        <v>0</v>
      </c>
      <c r="Y110" s="9">
        <v>0</v>
      </c>
      <c r="Z110" s="9">
        <v>0</v>
      </c>
      <c r="AA110" s="9">
        <v>4815.79</v>
      </c>
      <c r="AB110" s="9">
        <v>0</v>
      </c>
      <c r="AC110" s="9">
        <v>0</v>
      </c>
      <c r="AD110" s="9">
        <v>1285.8800000000001</v>
      </c>
      <c r="AE110" s="9">
        <v>0</v>
      </c>
      <c r="AF110" s="9">
        <v>0</v>
      </c>
      <c r="AG110" s="9">
        <v>0</v>
      </c>
      <c r="AH110" s="9">
        <v>0</v>
      </c>
      <c r="AI110" s="9">
        <v>10278.26</v>
      </c>
      <c r="AJ110" s="10">
        <f t="shared" si="3"/>
        <v>16379.93</v>
      </c>
      <c r="AK110" s="57">
        <f>AI110/AI111</f>
        <v>0.14235470160284183</v>
      </c>
      <c r="AL110" s="6">
        <f t="shared" si="4"/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8514.06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3670.73</v>
      </c>
      <c r="BK110" s="64">
        <v>0</v>
      </c>
      <c r="BL110"/>
      <c r="BN110" s="7">
        <f t="shared" si="5"/>
        <v>6101.67</v>
      </c>
    </row>
    <row r="111" spans="1:66" hidden="1">
      <c r="A111">
        <v>963</v>
      </c>
      <c r="B111" t="s">
        <v>515</v>
      </c>
      <c r="C111">
        <v>127</v>
      </c>
      <c r="D111" t="s">
        <v>516</v>
      </c>
      <c r="E111">
        <v>198</v>
      </c>
      <c r="F111">
        <v>511320003</v>
      </c>
      <c r="G111" t="s">
        <v>109</v>
      </c>
      <c r="H111">
        <v>101</v>
      </c>
      <c r="I111" t="s">
        <v>308</v>
      </c>
      <c r="J111" s="8">
        <v>1</v>
      </c>
      <c r="L111">
        <v>1320</v>
      </c>
      <c r="M111" t="s">
        <v>315</v>
      </c>
      <c r="N111">
        <v>1000</v>
      </c>
      <c r="O111" t="s">
        <v>106</v>
      </c>
      <c r="P111">
        <v>13</v>
      </c>
      <c r="Q111" t="s">
        <v>353</v>
      </c>
      <c r="R111">
        <v>231</v>
      </c>
      <c r="S111" t="s">
        <v>517</v>
      </c>
      <c r="T111">
        <v>124</v>
      </c>
      <c r="U111" t="s">
        <v>510</v>
      </c>
      <c r="V111">
        <v>1</v>
      </c>
      <c r="W111" t="s">
        <v>313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72201.759999999995</v>
      </c>
      <c r="AJ111" s="10">
        <f t="shared" si="3"/>
        <v>72201.759999999995</v>
      </c>
      <c r="AL111" s="6">
        <f t="shared" si="4"/>
        <v>0</v>
      </c>
      <c r="AN111" s="64">
        <v>21165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-2000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-6793.12</v>
      </c>
      <c r="BK111" s="64">
        <v>0</v>
      </c>
      <c r="BL111"/>
      <c r="BN111" s="7">
        <f t="shared" si="5"/>
        <v>0</v>
      </c>
    </row>
    <row r="112" spans="1:66" hidden="1">
      <c r="A112">
        <v>911</v>
      </c>
      <c r="B112" t="s">
        <v>447</v>
      </c>
      <c r="C112">
        <v>107</v>
      </c>
      <c r="D112" t="s">
        <v>120</v>
      </c>
      <c r="E112">
        <v>200</v>
      </c>
      <c r="F112">
        <v>511340001</v>
      </c>
      <c r="G112" t="s">
        <v>123</v>
      </c>
      <c r="H112">
        <v>101</v>
      </c>
      <c r="I112" t="s">
        <v>308</v>
      </c>
      <c r="J112" s="8">
        <v>1</v>
      </c>
      <c r="L112">
        <v>1340</v>
      </c>
      <c r="M112" t="s">
        <v>316</v>
      </c>
      <c r="N112">
        <v>1000</v>
      </c>
      <c r="O112" t="s">
        <v>106</v>
      </c>
      <c r="P112">
        <v>1</v>
      </c>
      <c r="Q112" t="s">
        <v>448</v>
      </c>
      <c r="R112">
        <v>131</v>
      </c>
      <c r="S112" t="s">
        <v>449</v>
      </c>
      <c r="T112">
        <v>121</v>
      </c>
      <c r="U112" t="s">
        <v>312</v>
      </c>
      <c r="V112">
        <v>1</v>
      </c>
      <c r="W112" t="s">
        <v>313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10">
        <f t="shared" si="3"/>
        <v>0</v>
      </c>
      <c r="AL112" s="6">
        <f t="shared" si="4"/>
        <v>0</v>
      </c>
      <c r="AN112" s="64">
        <v>3063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-2599</v>
      </c>
      <c r="BJ112" s="64">
        <v>0</v>
      </c>
      <c r="BK112" s="64">
        <v>0</v>
      </c>
      <c r="BL112"/>
      <c r="BN112" s="7">
        <f t="shared" si="5"/>
        <v>0</v>
      </c>
    </row>
    <row r="113" spans="1:66" hidden="1">
      <c r="A113">
        <v>102</v>
      </c>
      <c r="B113" t="s">
        <v>343</v>
      </c>
      <c r="C113">
        <v>140</v>
      </c>
      <c r="D113" t="s">
        <v>344</v>
      </c>
      <c r="E113">
        <v>200</v>
      </c>
      <c r="F113">
        <v>511340001</v>
      </c>
      <c r="G113" t="s">
        <v>123</v>
      </c>
      <c r="H113">
        <v>101</v>
      </c>
      <c r="I113" t="s">
        <v>308</v>
      </c>
      <c r="J113" s="8">
        <v>1</v>
      </c>
      <c r="L113">
        <v>1340</v>
      </c>
      <c r="M113" t="s">
        <v>316</v>
      </c>
      <c r="N113">
        <v>1000</v>
      </c>
      <c r="O113" t="s">
        <v>106</v>
      </c>
      <c r="P113">
        <v>4</v>
      </c>
      <c r="Q113" t="s">
        <v>345</v>
      </c>
      <c r="R113">
        <v>172</v>
      </c>
      <c r="S113" t="s">
        <v>281</v>
      </c>
      <c r="T113">
        <v>121</v>
      </c>
      <c r="U113" t="s">
        <v>312</v>
      </c>
      <c r="V113">
        <v>1</v>
      </c>
      <c r="W113" t="s">
        <v>313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1000</v>
      </c>
      <c r="AD113" s="9">
        <v>0</v>
      </c>
      <c r="AE113" s="9">
        <v>1000</v>
      </c>
      <c r="AF113" s="9">
        <v>1000</v>
      </c>
      <c r="AG113" s="9">
        <v>1000</v>
      </c>
      <c r="AH113" s="9">
        <v>1000</v>
      </c>
      <c r="AI113" s="9">
        <v>1000</v>
      </c>
      <c r="AJ113" s="10">
        <f t="shared" si="3"/>
        <v>6000</v>
      </c>
      <c r="AL113" s="6">
        <f t="shared" si="4"/>
        <v>0</v>
      </c>
      <c r="AN113" s="64">
        <v>293063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-42850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-4362.8500000000004</v>
      </c>
      <c r="BI113" s="64">
        <v>29830.71</v>
      </c>
      <c r="BJ113" s="64">
        <v>8837.2000000000007</v>
      </c>
      <c r="BK113" s="64">
        <v>5723.84</v>
      </c>
      <c r="BL113"/>
      <c r="BN113" s="7">
        <f t="shared" si="5"/>
        <v>4000</v>
      </c>
    </row>
    <row r="114" spans="1:66" hidden="1">
      <c r="A114">
        <v>921</v>
      </c>
      <c r="B114" t="s">
        <v>454</v>
      </c>
      <c r="C114">
        <v>108</v>
      </c>
      <c r="D114" t="s">
        <v>455</v>
      </c>
      <c r="E114">
        <v>200</v>
      </c>
      <c r="F114">
        <v>511340001</v>
      </c>
      <c r="G114" t="s">
        <v>123</v>
      </c>
      <c r="H114">
        <v>101</v>
      </c>
      <c r="I114" t="s">
        <v>308</v>
      </c>
      <c r="J114" s="8">
        <v>1</v>
      </c>
      <c r="L114">
        <v>1340</v>
      </c>
      <c r="M114" t="s">
        <v>316</v>
      </c>
      <c r="N114">
        <v>1000</v>
      </c>
      <c r="O114" t="s">
        <v>106</v>
      </c>
      <c r="P114">
        <v>4</v>
      </c>
      <c r="Q114" t="s">
        <v>345</v>
      </c>
      <c r="R114">
        <v>132</v>
      </c>
      <c r="S114" t="s">
        <v>456</v>
      </c>
      <c r="T114">
        <v>121</v>
      </c>
      <c r="U114" t="s">
        <v>312</v>
      </c>
      <c r="V114">
        <v>1</v>
      </c>
      <c r="W114" t="s">
        <v>313</v>
      </c>
      <c r="X114" s="9">
        <v>1315.4</v>
      </c>
      <c r="Y114" s="9">
        <v>127.29</v>
      </c>
      <c r="Z114" s="9">
        <v>1389.23</v>
      </c>
      <c r="AA114" s="9">
        <v>254.59</v>
      </c>
      <c r="AB114" s="9">
        <v>381.88</v>
      </c>
      <c r="AC114" s="9">
        <v>1469.87</v>
      </c>
      <c r="AD114" s="9">
        <v>264.45999999999998</v>
      </c>
      <c r="AE114" s="9">
        <v>254.59</v>
      </c>
      <c r="AF114" s="9">
        <v>724.02</v>
      </c>
      <c r="AG114" s="9">
        <v>777.33</v>
      </c>
      <c r="AH114" s="9">
        <v>274.33999999999997</v>
      </c>
      <c r="AI114" s="9">
        <v>137.16999999999999</v>
      </c>
      <c r="AJ114" s="10">
        <f t="shared" si="3"/>
        <v>7370.17</v>
      </c>
      <c r="AL114" s="6">
        <f t="shared" si="4"/>
        <v>0</v>
      </c>
      <c r="AN114" s="64">
        <v>9632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4055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5653.46</v>
      </c>
      <c r="BI114" s="64">
        <v>0</v>
      </c>
      <c r="BJ114" s="64">
        <v>0</v>
      </c>
      <c r="BK114" s="64">
        <v>0</v>
      </c>
      <c r="BL114"/>
      <c r="BN114" s="7">
        <f t="shared" si="5"/>
        <v>6958.66</v>
      </c>
    </row>
    <row r="115" spans="1:66" hidden="1">
      <c r="A115">
        <v>922</v>
      </c>
      <c r="B115" t="s">
        <v>458</v>
      </c>
      <c r="C115">
        <v>109</v>
      </c>
      <c r="D115" t="s">
        <v>459</v>
      </c>
      <c r="E115">
        <v>200</v>
      </c>
      <c r="F115">
        <v>511340001</v>
      </c>
      <c r="G115" t="s">
        <v>123</v>
      </c>
      <c r="H115">
        <v>101</v>
      </c>
      <c r="I115" t="s">
        <v>308</v>
      </c>
      <c r="J115" s="8">
        <v>1</v>
      </c>
      <c r="L115">
        <v>1340</v>
      </c>
      <c r="M115" t="s">
        <v>316</v>
      </c>
      <c r="N115">
        <v>1000</v>
      </c>
      <c r="O115" t="s">
        <v>106</v>
      </c>
      <c r="P115">
        <v>4</v>
      </c>
      <c r="Q115" t="s">
        <v>345</v>
      </c>
      <c r="R115">
        <v>135</v>
      </c>
      <c r="S115" t="s">
        <v>460</v>
      </c>
      <c r="T115">
        <v>121</v>
      </c>
      <c r="U115" t="s">
        <v>312</v>
      </c>
      <c r="V115">
        <v>1</v>
      </c>
      <c r="W115" t="s">
        <v>313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10">
        <f t="shared" si="3"/>
        <v>0</v>
      </c>
      <c r="AL115" s="6">
        <f t="shared" si="4"/>
        <v>0</v>
      </c>
      <c r="AN115" s="64">
        <v>2160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68625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-1263.49</v>
      </c>
      <c r="BJ115" s="64">
        <v>923.07</v>
      </c>
      <c r="BK115" s="64">
        <v>0</v>
      </c>
      <c r="BL115"/>
      <c r="BN115" s="7">
        <f t="shared" si="5"/>
        <v>0</v>
      </c>
    </row>
    <row r="116" spans="1:66" hidden="1">
      <c r="A116">
        <v>923</v>
      </c>
      <c r="B116" t="s">
        <v>461</v>
      </c>
      <c r="C116">
        <v>110</v>
      </c>
      <c r="D116" t="s">
        <v>462</v>
      </c>
      <c r="E116">
        <v>200</v>
      </c>
      <c r="F116">
        <v>511340001</v>
      </c>
      <c r="G116" t="s">
        <v>123</v>
      </c>
      <c r="H116">
        <v>101</v>
      </c>
      <c r="I116" t="s">
        <v>308</v>
      </c>
      <c r="J116" s="8">
        <v>1</v>
      </c>
      <c r="L116">
        <v>1340</v>
      </c>
      <c r="M116" t="s">
        <v>316</v>
      </c>
      <c r="N116">
        <v>1000</v>
      </c>
      <c r="O116" t="s">
        <v>106</v>
      </c>
      <c r="P116">
        <v>4</v>
      </c>
      <c r="Q116" t="s">
        <v>345</v>
      </c>
      <c r="R116">
        <v>311</v>
      </c>
      <c r="S116" t="s">
        <v>463</v>
      </c>
      <c r="T116">
        <v>125</v>
      </c>
      <c r="U116" t="s">
        <v>464</v>
      </c>
      <c r="V116">
        <v>1</v>
      </c>
      <c r="W116" t="s">
        <v>313</v>
      </c>
      <c r="X116" s="9">
        <v>9382.4699999999993</v>
      </c>
      <c r="Y116" s="9">
        <v>30013.62</v>
      </c>
      <c r="Z116" s="9">
        <v>10654.17</v>
      </c>
      <c r="AA116" s="9">
        <v>8894.0400000000009</v>
      </c>
      <c r="AB116" s="9">
        <v>13049.66</v>
      </c>
      <c r="AC116" s="9">
        <v>5937.28</v>
      </c>
      <c r="AD116" s="9">
        <v>3500</v>
      </c>
      <c r="AE116" s="9">
        <v>0</v>
      </c>
      <c r="AF116" s="9">
        <v>1307.47</v>
      </c>
      <c r="AG116" s="9">
        <v>1307.47</v>
      </c>
      <c r="AH116" s="9">
        <v>0</v>
      </c>
      <c r="AI116" s="9">
        <v>0</v>
      </c>
      <c r="AJ116" s="10">
        <f t="shared" si="3"/>
        <v>84046.18</v>
      </c>
      <c r="AL116" s="6">
        <f t="shared" si="4"/>
        <v>0</v>
      </c>
      <c r="AN116" s="64">
        <v>10753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-10000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-753</v>
      </c>
      <c r="BJ116" s="64">
        <v>0</v>
      </c>
      <c r="BK116" s="64">
        <v>0</v>
      </c>
      <c r="BL116"/>
      <c r="BN116" s="7">
        <f t="shared" si="5"/>
        <v>84046.18</v>
      </c>
    </row>
    <row r="117" spans="1:66" hidden="1">
      <c r="A117">
        <v>931</v>
      </c>
      <c r="B117" t="s">
        <v>465</v>
      </c>
      <c r="C117">
        <v>111</v>
      </c>
      <c r="D117" t="s">
        <v>466</v>
      </c>
      <c r="E117">
        <v>200</v>
      </c>
      <c r="F117">
        <v>511340001</v>
      </c>
      <c r="G117" t="s">
        <v>123</v>
      </c>
      <c r="H117">
        <v>101</v>
      </c>
      <c r="I117" t="s">
        <v>308</v>
      </c>
      <c r="J117" s="8">
        <v>1</v>
      </c>
      <c r="L117">
        <v>1340</v>
      </c>
      <c r="M117" t="s">
        <v>316</v>
      </c>
      <c r="N117">
        <v>1000</v>
      </c>
      <c r="O117" t="s">
        <v>106</v>
      </c>
      <c r="P117">
        <v>5</v>
      </c>
      <c r="Q117" t="s">
        <v>467</v>
      </c>
      <c r="R117">
        <v>152</v>
      </c>
      <c r="S117" t="s">
        <v>468</v>
      </c>
      <c r="T117">
        <v>121</v>
      </c>
      <c r="U117" t="s">
        <v>312</v>
      </c>
      <c r="V117">
        <v>1</v>
      </c>
      <c r="W117" t="s">
        <v>313</v>
      </c>
      <c r="X117" s="9">
        <v>0</v>
      </c>
      <c r="Y117" s="9">
        <v>0</v>
      </c>
      <c r="Z117" s="9">
        <v>1200</v>
      </c>
      <c r="AA117" s="9">
        <v>14676.47</v>
      </c>
      <c r="AB117" s="9">
        <v>10280.6</v>
      </c>
      <c r="AC117" s="9">
        <v>9116.86</v>
      </c>
      <c r="AD117" s="9">
        <v>5874.5</v>
      </c>
      <c r="AE117" s="9">
        <v>8274.34</v>
      </c>
      <c r="AF117" s="9">
        <v>10488.58</v>
      </c>
      <c r="AG117" s="9">
        <v>4474.6400000000003</v>
      </c>
      <c r="AH117" s="9">
        <v>5698.52</v>
      </c>
      <c r="AI117" s="9">
        <v>1751.12</v>
      </c>
      <c r="AJ117" s="10">
        <f t="shared" si="3"/>
        <v>71835.63</v>
      </c>
      <c r="AL117" s="6">
        <f t="shared" si="4"/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3166.78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6574.23</v>
      </c>
      <c r="BI117" s="64">
        <v>-4076.49</v>
      </c>
      <c r="BJ117" s="64">
        <v>0</v>
      </c>
      <c r="BK117" s="64">
        <v>86.72</v>
      </c>
      <c r="BL117"/>
      <c r="BN117" s="7">
        <f t="shared" si="5"/>
        <v>64385.990000000005</v>
      </c>
    </row>
    <row r="118" spans="1:66" hidden="1">
      <c r="A118">
        <v>932</v>
      </c>
      <c r="B118" t="s">
        <v>477</v>
      </c>
      <c r="C118">
        <v>113</v>
      </c>
      <c r="D118" t="s">
        <v>478</v>
      </c>
      <c r="E118">
        <v>200</v>
      </c>
      <c r="F118">
        <v>511340001</v>
      </c>
      <c r="G118" t="s">
        <v>123</v>
      </c>
      <c r="H118">
        <v>101</v>
      </c>
      <c r="I118" t="s">
        <v>308</v>
      </c>
      <c r="J118" s="8">
        <v>1</v>
      </c>
      <c r="L118">
        <v>1340</v>
      </c>
      <c r="M118" t="s">
        <v>316</v>
      </c>
      <c r="N118">
        <v>1000</v>
      </c>
      <c r="O118" t="s">
        <v>106</v>
      </c>
      <c r="P118">
        <v>5</v>
      </c>
      <c r="Q118" t="s">
        <v>467</v>
      </c>
      <c r="R118">
        <v>152</v>
      </c>
      <c r="S118" t="s">
        <v>468</v>
      </c>
      <c r="T118">
        <v>121</v>
      </c>
      <c r="U118" t="s">
        <v>312</v>
      </c>
      <c r="V118">
        <v>1</v>
      </c>
      <c r="W118" t="s">
        <v>313</v>
      </c>
      <c r="X118" s="9">
        <v>4962.5200000000004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10">
        <f t="shared" si="3"/>
        <v>4962.5200000000004</v>
      </c>
      <c r="AL118" s="6">
        <f t="shared" si="4"/>
        <v>0</v>
      </c>
      <c r="AN118" s="64">
        <v>31797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66315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14000</v>
      </c>
      <c r="BI118" s="64">
        <v>6414.5</v>
      </c>
      <c r="BJ118" s="64">
        <v>-7332.01</v>
      </c>
      <c r="BK118" s="64">
        <v>165.5</v>
      </c>
      <c r="BL118"/>
      <c r="BN118" s="7">
        <f t="shared" si="5"/>
        <v>4962.5200000000004</v>
      </c>
    </row>
    <row r="119" spans="1:66" hidden="1">
      <c r="A119">
        <v>981</v>
      </c>
      <c r="B119" t="s">
        <v>532</v>
      </c>
      <c r="C119">
        <v>134</v>
      </c>
      <c r="D119" t="s">
        <v>245</v>
      </c>
      <c r="E119">
        <v>200</v>
      </c>
      <c r="F119">
        <v>511340001</v>
      </c>
      <c r="G119" t="s">
        <v>123</v>
      </c>
      <c r="H119">
        <v>101</v>
      </c>
      <c r="I119" t="s">
        <v>308</v>
      </c>
      <c r="J119" s="8">
        <v>1</v>
      </c>
      <c r="L119">
        <v>1340</v>
      </c>
      <c r="M119" t="s">
        <v>316</v>
      </c>
      <c r="N119">
        <v>1000</v>
      </c>
      <c r="O119" t="s">
        <v>106</v>
      </c>
      <c r="P119">
        <v>6</v>
      </c>
      <c r="Q119" t="s">
        <v>533</v>
      </c>
      <c r="R119">
        <v>134</v>
      </c>
      <c r="S119" t="s">
        <v>534</v>
      </c>
      <c r="T119">
        <v>132</v>
      </c>
      <c r="U119" t="s">
        <v>535</v>
      </c>
      <c r="V119">
        <v>1</v>
      </c>
      <c r="W119" t="s">
        <v>313</v>
      </c>
      <c r="X119" s="9">
        <v>967.85</v>
      </c>
      <c r="Y119" s="9">
        <v>1176.2</v>
      </c>
      <c r="Z119" s="9">
        <v>2811.32</v>
      </c>
      <c r="AA119" s="9">
        <v>1059</v>
      </c>
      <c r="AB119" s="9">
        <v>1563.93</v>
      </c>
      <c r="AC119" s="9">
        <v>1436.23</v>
      </c>
      <c r="AD119" s="9">
        <v>3103.1</v>
      </c>
      <c r="AE119" s="9">
        <v>4218</v>
      </c>
      <c r="AF119" s="9">
        <v>3154.76</v>
      </c>
      <c r="AG119" s="9">
        <v>2838.91</v>
      </c>
      <c r="AH119" s="9">
        <v>2149.73</v>
      </c>
      <c r="AI119" s="9">
        <v>12673.55</v>
      </c>
      <c r="AJ119" s="10">
        <f t="shared" si="3"/>
        <v>37152.58</v>
      </c>
      <c r="AL119" s="6">
        <f t="shared" si="4"/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548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-0.69</v>
      </c>
      <c r="BJ119" s="64">
        <v>0</v>
      </c>
      <c r="BK119" s="64">
        <v>0</v>
      </c>
      <c r="BL119"/>
      <c r="BN119" s="7">
        <f t="shared" si="5"/>
        <v>22329.3</v>
      </c>
    </row>
    <row r="120" spans="1:66" hidden="1">
      <c r="A120">
        <v>982</v>
      </c>
      <c r="B120" t="s">
        <v>536</v>
      </c>
      <c r="C120">
        <v>135</v>
      </c>
      <c r="D120" t="s">
        <v>537</v>
      </c>
      <c r="E120">
        <v>200</v>
      </c>
      <c r="F120">
        <v>511340001</v>
      </c>
      <c r="G120" t="s">
        <v>123</v>
      </c>
      <c r="H120">
        <v>101</v>
      </c>
      <c r="I120" t="s">
        <v>308</v>
      </c>
      <c r="J120" s="8">
        <v>1</v>
      </c>
      <c r="L120">
        <v>1340</v>
      </c>
      <c r="M120" t="s">
        <v>316</v>
      </c>
      <c r="N120">
        <v>1000</v>
      </c>
      <c r="O120" t="s">
        <v>106</v>
      </c>
      <c r="P120">
        <v>6</v>
      </c>
      <c r="Q120" t="s">
        <v>533</v>
      </c>
      <c r="R120">
        <v>181</v>
      </c>
      <c r="S120" t="s">
        <v>523</v>
      </c>
      <c r="T120">
        <v>131</v>
      </c>
      <c r="U120" t="s">
        <v>524</v>
      </c>
      <c r="V120">
        <v>1</v>
      </c>
      <c r="W120" t="s">
        <v>313</v>
      </c>
      <c r="X120" s="9">
        <v>6726.97</v>
      </c>
      <c r="Y120" s="9">
        <v>4033.58</v>
      </c>
      <c r="Z120" s="9">
        <v>5176.57</v>
      </c>
      <c r="AA120" s="9">
        <v>1258.97</v>
      </c>
      <c r="AB120" s="9">
        <v>5392.88</v>
      </c>
      <c r="AC120" s="9">
        <v>2981.36</v>
      </c>
      <c r="AD120" s="9">
        <v>2793.68</v>
      </c>
      <c r="AE120" s="9">
        <v>1337.26</v>
      </c>
      <c r="AF120" s="9">
        <v>1709.06</v>
      </c>
      <c r="AG120" s="9">
        <v>2065.23</v>
      </c>
      <c r="AH120" s="9">
        <v>2065.23</v>
      </c>
      <c r="AI120" s="9">
        <v>1783.36</v>
      </c>
      <c r="AJ120" s="10">
        <f t="shared" si="3"/>
        <v>37324.150000000009</v>
      </c>
      <c r="AL120" s="6">
        <f t="shared" si="4"/>
        <v>0</v>
      </c>
      <c r="AN120" s="64">
        <v>2585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15850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2767.2</v>
      </c>
      <c r="BI120" s="64">
        <v>2760</v>
      </c>
      <c r="BJ120" s="64">
        <v>0</v>
      </c>
      <c r="BK120" s="64">
        <v>0</v>
      </c>
      <c r="BL120"/>
      <c r="BN120" s="7">
        <f t="shared" si="5"/>
        <v>33475.560000000005</v>
      </c>
    </row>
    <row r="121" spans="1:66" hidden="1">
      <c r="A121">
        <v>101</v>
      </c>
      <c r="B121" t="s">
        <v>306</v>
      </c>
      <c r="C121">
        <v>139</v>
      </c>
      <c r="D121" t="s">
        <v>307</v>
      </c>
      <c r="E121">
        <v>200</v>
      </c>
      <c r="F121">
        <v>511340001</v>
      </c>
      <c r="G121" t="s">
        <v>123</v>
      </c>
      <c r="H121">
        <v>101</v>
      </c>
      <c r="I121" t="s">
        <v>308</v>
      </c>
      <c r="J121" s="8">
        <v>1</v>
      </c>
      <c r="L121">
        <v>1340</v>
      </c>
      <c r="M121" t="s">
        <v>316</v>
      </c>
      <c r="N121">
        <v>1000</v>
      </c>
      <c r="O121" t="s">
        <v>106</v>
      </c>
      <c r="P121">
        <v>7</v>
      </c>
      <c r="Q121" t="s">
        <v>310</v>
      </c>
      <c r="R121">
        <v>171</v>
      </c>
      <c r="S121" t="s">
        <v>311</v>
      </c>
      <c r="T121">
        <v>121</v>
      </c>
      <c r="U121" t="s">
        <v>312</v>
      </c>
      <c r="V121">
        <v>1</v>
      </c>
      <c r="W121" t="s">
        <v>313</v>
      </c>
      <c r="X121" s="9">
        <v>38940</v>
      </c>
      <c r="Y121" s="9">
        <v>0</v>
      </c>
      <c r="Z121" s="9">
        <v>28100</v>
      </c>
      <c r="AA121" s="9">
        <v>1000</v>
      </c>
      <c r="AB121" s="9">
        <v>1000</v>
      </c>
      <c r="AC121" s="9">
        <v>500</v>
      </c>
      <c r="AD121" s="9">
        <v>1000</v>
      </c>
      <c r="AE121" s="9">
        <v>3040</v>
      </c>
      <c r="AF121" s="9">
        <v>0</v>
      </c>
      <c r="AG121" s="9">
        <v>0</v>
      </c>
      <c r="AH121" s="9">
        <v>0</v>
      </c>
      <c r="AI121" s="9">
        <v>4520</v>
      </c>
      <c r="AJ121" s="10">
        <f t="shared" si="3"/>
        <v>78100</v>
      </c>
      <c r="AL121" s="6">
        <f t="shared" si="4"/>
        <v>0</v>
      </c>
      <c r="AN121" s="64">
        <v>10216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36500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12765.69</v>
      </c>
      <c r="BI121" s="64">
        <v>0.9</v>
      </c>
      <c r="BJ121" s="64">
        <v>0</v>
      </c>
      <c r="BK121" s="64">
        <v>0</v>
      </c>
      <c r="BL121"/>
      <c r="BN121" s="7">
        <f t="shared" si="5"/>
        <v>73580</v>
      </c>
    </row>
    <row r="122" spans="1:66" hidden="1">
      <c r="A122">
        <v>302</v>
      </c>
      <c r="B122" t="s">
        <v>79</v>
      </c>
      <c r="C122">
        <v>150</v>
      </c>
      <c r="D122" t="s">
        <v>79</v>
      </c>
      <c r="E122">
        <v>201</v>
      </c>
      <c r="F122">
        <v>511340001</v>
      </c>
      <c r="G122" t="s">
        <v>123</v>
      </c>
      <c r="H122">
        <v>502</v>
      </c>
      <c r="I122" t="s">
        <v>413</v>
      </c>
      <c r="J122" s="8">
        <v>1</v>
      </c>
      <c r="L122">
        <v>1340</v>
      </c>
      <c r="M122" t="s">
        <v>316</v>
      </c>
      <c r="N122">
        <v>1000</v>
      </c>
      <c r="O122" t="s">
        <v>106</v>
      </c>
      <c r="P122">
        <v>7</v>
      </c>
      <c r="Q122" t="s">
        <v>310</v>
      </c>
      <c r="R122">
        <v>423</v>
      </c>
      <c r="S122" t="s">
        <v>381</v>
      </c>
      <c r="T122">
        <v>161</v>
      </c>
      <c r="U122" t="s">
        <v>414</v>
      </c>
      <c r="V122">
        <v>1</v>
      </c>
      <c r="W122" t="s">
        <v>313</v>
      </c>
      <c r="X122" s="9">
        <v>0</v>
      </c>
      <c r="Y122" s="9">
        <v>5922.9</v>
      </c>
      <c r="Z122" s="9">
        <v>33549.97</v>
      </c>
      <c r="AA122" s="9">
        <v>5820</v>
      </c>
      <c r="AB122" s="9">
        <v>38210</v>
      </c>
      <c r="AC122" s="9">
        <v>11580</v>
      </c>
      <c r="AD122" s="9">
        <v>44996.45</v>
      </c>
      <c r="AE122" s="9">
        <v>3560</v>
      </c>
      <c r="AF122" s="9">
        <v>8292.58</v>
      </c>
      <c r="AG122" s="9">
        <v>6600</v>
      </c>
      <c r="AH122" s="9">
        <v>6600</v>
      </c>
      <c r="AI122" s="9">
        <v>0</v>
      </c>
      <c r="AJ122" s="10">
        <f t="shared" si="3"/>
        <v>165131.9</v>
      </c>
      <c r="AL122" s="6">
        <f t="shared" si="4"/>
        <v>0</v>
      </c>
      <c r="AN122" s="64">
        <v>400000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-127500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22232.799999999999</v>
      </c>
      <c r="BI122" s="64">
        <v>60000</v>
      </c>
      <c r="BJ122" s="64">
        <v>21500</v>
      </c>
      <c r="BK122" s="64">
        <v>28507.38</v>
      </c>
      <c r="BL122"/>
      <c r="BN122" s="7">
        <f t="shared" si="5"/>
        <v>158531.9</v>
      </c>
    </row>
    <row r="123" spans="1:66" hidden="1">
      <c r="A123">
        <v>941</v>
      </c>
      <c r="B123" t="s">
        <v>484</v>
      </c>
      <c r="C123">
        <v>116</v>
      </c>
      <c r="D123" t="s">
        <v>485</v>
      </c>
      <c r="E123">
        <v>200</v>
      </c>
      <c r="F123">
        <v>511340001</v>
      </c>
      <c r="G123" t="s">
        <v>123</v>
      </c>
      <c r="H123">
        <v>101</v>
      </c>
      <c r="I123" t="s">
        <v>308</v>
      </c>
      <c r="J123" s="8">
        <v>1</v>
      </c>
      <c r="L123">
        <v>1340</v>
      </c>
      <c r="M123" t="s">
        <v>316</v>
      </c>
      <c r="N123">
        <v>1000</v>
      </c>
      <c r="O123" t="s">
        <v>106</v>
      </c>
      <c r="P123">
        <v>8</v>
      </c>
      <c r="Q123" t="s">
        <v>486</v>
      </c>
      <c r="R123">
        <v>131</v>
      </c>
      <c r="S123" t="s">
        <v>449</v>
      </c>
      <c r="T123">
        <v>121</v>
      </c>
      <c r="U123" t="s">
        <v>312</v>
      </c>
      <c r="V123">
        <v>1</v>
      </c>
      <c r="W123" t="s">
        <v>313</v>
      </c>
      <c r="X123" s="9">
        <v>1416.22</v>
      </c>
      <c r="Y123" s="9">
        <v>4643.62</v>
      </c>
      <c r="Z123" s="9">
        <v>5753.1</v>
      </c>
      <c r="AA123" s="9">
        <v>9230.2000000000007</v>
      </c>
      <c r="AB123" s="9">
        <v>8009.32</v>
      </c>
      <c r="AC123" s="9">
        <v>6682.94</v>
      </c>
      <c r="AD123" s="9">
        <v>5593.38</v>
      </c>
      <c r="AE123" s="9">
        <v>6385.13</v>
      </c>
      <c r="AF123" s="9">
        <v>6593.12</v>
      </c>
      <c r="AG123" s="9">
        <v>5448.83</v>
      </c>
      <c r="AH123" s="9">
        <v>5230.2</v>
      </c>
      <c r="AI123" s="9">
        <v>5230.2</v>
      </c>
      <c r="AJ123" s="10">
        <f t="shared" si="3"/>
        <v>70216.259999999995</v>
      </c>
      <c r="AL123" s="6">
        <f t="shared" si="4"/>
        <v>0</v>
      </c>
      <c r="AN123" s="64">
        <v>200801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31137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16000</v>
      </c>
      <c r="BJ123" s="64">
        <v>30000</v>
      </c>
      <c r="BK123" s="64">
        <v>7730.2</v>
      </c>
      <c r="BL123"/>
      <c r="BN123" s="7">
        <f t="shared" si="5"/>
        <v>59755.86</v>
      </c>
    </row>
    <row r="124" spans="1:66" hidden="1">
      <c r="A124">
        <v>942</v>
      </c>
      <c r="B124" t="s">
        <v>487</v>
      </c>
      <c r="C124">
        <v>117</v>
      </c>
      <c r="D124" t="s">
        <v>488</v>
      </c>
      <c r="E124">
        <v>200</v>
      </c>
      <c r="F124">
        <v>511340001</v>
      </c>
      <c r="G124" t="s">
        <v>123</v>
      </c>
      <c r="H124">
        <v>101</v>
      </c>
      <c r="I124" t="s">
        <v>308</v>
      </c>
      <c r="J124" s="8">
        <v>1</v>
      </c>
      <c r="L124">
        <v>1340</v>
      </c>
      <c r="M124" t="s">
        <v>316</v>
      </c>
      <c r="N124">
        <v>1000</v>
      </c>
      <c r="O124" t="s">
        <v>106</v>
      </c>
      <c r="P124">
        <v>8</v>
      </c>
      <c r="Q124" t="s">
        <v>486</v>
      </c>
      <c r="R124">
        <v>183</v>
      </c>
      <c r="S124" t="s">
        <v>489</v>
      </c>
      <c r="T124">
        <v>121</v>
      </c>
      <c r="U124" t="s">
        <v>312</v>
      </c>
      <c r="V124">
        <v>1</v>
      </c>
      <c r="W124" t="s">
        <v>313</v>
      </c>
      <c r="X124" s="9">
        <v>5000</v>
      </c>
      <c r="Y124" s="9">
        <v>5000</v>
      </c>
      <c r="Z124" s="9">
        <v>7797.5</v>
      </c>
      <c r="AA124" s="9">
        <v>9050</v>
      </c>
      <c r="AB124" s="9">
        <v>5000</v>
      </c>
      <c r="AC124" s="9">
        <v>5000</v>
      </c>
      <c r="AD124" s="9">
        <v>5000</v>
      </c>
      <c r="AE124" s="9">
        <v>5000</v>
      </c>
      <c r="AF124" s="9">
        <v>5000</v>
      </c>
      <c r="AG124" s="9">
        <v>5000</v>
      </c>
      <c r="AH124" s="9">
        <v>5000</v>
      </c>
      <c r="AI124" s="9">
        <v>5000</v>
      </c>
      <c r="AJ124" s="10">
        <f t="shared" si="3"/>
        <v>66847.5</v>
      </c>
      <c r="AL124" s="6">
        <f t="shared" si="4"/>
        <v>0</v>
      </c>
      <c r="AN124" s="64">
        <v>84023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-27514.06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13000</v>
      </c>
      <c r="BJ124" s="64">
        <v>0</v>
      </c>
      <c r="BK124" s="64">
        <v>-3885.49</v>
      </c>
      <c r="BL124"/>
      <c r="BN124" s="7">
        <f t="shared" si="5"/>
        <v>56847.5</v>
      </c>
    </row>
    <row r="125" spans="1:66" hidden="1">
      <c r="A125">
        <v>972</v>
      </c>
      <c r="B125" t="s">
        <v>527</v>
      </c>
      <c r="C125">
        <v>132</v>
      </c>
      <c r="D125" t="s">
        <v>528</v>
      </c>
      <c r="E125">
        <v>200</v>
      </c>
      <c r="F125">
        <v>511340001</v>
      </c>
      <c r="G125" t="s">
        <v>123</v>
      </c>
      <c r="H125">
        <v>101</v>
      </c>
      <c r="I125" t="s">
        <v>308</v>
      </c>
      <c r="J125" s="8">
        <v>1</v>
      </c>
      <c r="L125">
        <v>1340</v>
      </c>
      <c r="M125" t="s">
        <v>316</v>
      </c>
      <c r="N125">
        <v>1000</v>
      </c>
      <c r="O125" t="s">
        <v>106</v>
      </c>
      <c r="P125">
        <v>9</v>
      </c>
      <c r="Q125" t="s">
        <v>422</v>
      </c>
      <c r="R125">
        <v>181</v>
      </c>
      <c r="S125" t="s">
        <v>523</v>
      </c>
      <c r="T125">
        <v>131</v>
      </c>
      <c r="U125" t="s">
        <v>524</v>
      </c>
      <c r="V125">
        <v>1</v>
      </c>
      <c r="W125" t="s">
        <v>313</v>
      </c>
      <c r="X125" s="9">
        <v>0</v>
      </c>
      <c r="Y125" s="9">
        <v>0</v>
      </c>
      <c r="Z125" s="9">
        <v>4612.55</v>
      </c>
      <c r="AA125" s="9">
        <v>6343.2</v>
      </c>
      <c r="AB125" s="9">
        <v>6897.99</v>
      </c>
      <c r="AC125" s="9">
        <v>8463.75</v>
      </c>
      <c r="AD125" s="9">
        <v>11038.62</v>
      </c>
      <c r="AE125" s="9">
        <v>7713.89</v>
      </c>
      <c r="AF125" s="9">
        <v>9349.19</v>
      </c>
      <c r="AG125" s="9">
        <v>7981.05</v>
      </c>
      <c r="AH125" s="9">
        <v>7882.77</v>
      </c>
      <c r="AI125" s="9">
        <v>9013.49</v>
      </c>
      <c r="AJ125" s="10">
        <f t="shared" si="3"/>
        <v>79296.500000000015</v>
      </c>
      <c r="AL125" s="6">
        <f t="shared" si="4"/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400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76.89</v>
      </c>
      <c r="BI125" s="64">
        <v>0</v>
      </c>
      <c r="BJ125" s="64">
        <v>0</v>
      </c>
      <c r="BK125" s="64">
        <v>0</v>
      </c>
      <c r="BL125"/>
      <c r="BN125" s="7">
        <f t="shared" si="5"/>
        <v>62400.240000000005</v>
      </c>
    </row>
    <row r="126" spans="1:66" hidden="1">
      <c r="A126">
        <v>973</v>
      </c>
      <c r="B126" t="s">
        <v>530</v>
      </c>
      <c r="C126">
        <v>133</v>
      </c>
      <c r="D126" t="s">
        <v>241</v>
      </c>
      <c r="E126">
        <v>200</v>
      </c>
      <c r="F126">
        <v>511340001</v>
      </c>
      <c r="G126" t="s">
        <v>123</v>
      </c>
      <c r="H126">
        <v>101</v>
      </c>
      <c r="I126" t="s">
        <v>308</v>
      </c>
      <c r="J126" s="8">
        <v>1</v>
      </c>
      <c r="L126">
        <v>1340</v>
      </c>
      <c r="M126" t="s">
        <v>316</v>
      </c>
      <c r="N126">
        <v>1000</v>
      </c>
      <c r="O126" t="s">
        <v>106</v>
      </c>
      <c r="P126">
        <v>9</v>
      </c>
      <c r="Q126" t="s">
        <v>422</v>
      </c>
      <c r="R126">
        <v>181</v>
      </c>
      <c r="S126" t="s">
        <v>523</v>
      </c>
      <c r="T126">
        <v>151</v>
      </c>
      <c r="U126" t="s">
        <v>34</v>
      </c>
      <c r="V126">
        <v>1</v>
      </c>
      <c r="W126" t="s">
        <v>313</v>
      </c>
      <c r="X126" s="9">
        <v>0</v>
      </c>
      <c r="Y126" s="9">
        <v>0</v>
      </c>
      <c r="Z126" s="9">
        <v>0</v>
      </c>
      <c r="AA126" s="9">
        <v>0</v>
      </c>
      <c r="AB126" s="9">
        <v>2905.6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10">
        <f t="shared" si="3"/>
        <v>2905.6</v>
      </c>
      <c r="AL126" s="6">
        <f t="shared" si="4"/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500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-265.8</v>
      </c>
      <c r="BJ126" s="64">
        <v>0</v>
      </c>
      <c r="BK126" s="64">
        <v>0</v>
      </c>
      <c r="BL126"/>
      <c r="BN126" s="7">
        <f t="shared" si="5"/>
        <v>2905.6</v>
      </c>
    </row>
    <row r="127" spans="1:66" hidden="1">
      <c r="A127">
        <v>991</v>
      </c>
      <c r="B127" t="s">
        <v>538</v>
      </c>
      <c r="C127">
        <v>136</v>
      </c>
      <c r="D127" t="s">
        <v>539</v>
      </c>
      <c r="E127">
        <v>200</v>
      </c>
      <c r="F127">
        <v>511340001</v>
      </c>
      <c r="G127" t="s">
        <v>123</v>
      </c>
      <c r="H127">
        <v>101</v>
      </c>
      <c r="I127" t="s">
        <v>308</v>
      </c>
      <c r="J127" s="8">
        <v>1</v>
      </c>
      <c r="L127">
        <v>1340</v>
      </c>
      <c r="M127" t="s">
        <v>316</v>
      </c>
      <c r="N127">
        <v>1000</v>
      </c>
      <c r="O127" t="s">
        <v>106</v>
      </c>
      <c r="P127">
        <v>10</v>
      </c>
      <c r="Q127" t="s">
        <v>540</v>
      </c>
      <c r="R127">
        <v>311</v>
      </c>
      <c r="S127" t="s">
        <v>463</v>
      </c>
      <c r="T127">
        <v>121</v>
      </c>
      <c r="U127" t="s">
        <v>312</v>
      </c>
      <c r="V127">
        <v>1</v>
      </c>
      <c r="W127" t="s">
        <v>313</v>
      </c>
      <c r="X127" s="9">
        <v>4000</v>
      </c>
      <c r="Y127" s="9">
        <v>4000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300</v>
      </c>
      <c r="AG127" s="9">
        <v>0</v>
      </c>
      <c r="AH127" s="9">
        <v>0</v>
      </c>
      <c r="AI127" s="9">
        <v>0</v>
      </c>
      <c r="AJ127" s="10">
        <f t="shared" si="3"/>
        <v>8300</v>
      </c>
      <c r="AL127" s="6">
        <f t="shared" si="4"/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3828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/>
      <c r="BN127" s="7">
        <f t="shared" si="5"/>
        <v>8300</v>
      </c>
    </row>
    <row r="128" spans="1:66" hidden="1">
      <c r="A128">
        <v>961</v>
      </c>
      <c r="B128" t="s">
        <v>80</v>
      </c>
      <c r="C128">
        <v>124</v>
      </c>
      <c r="D128" t="s">
        <v>508</v>
      </c>
      <c r="E128">
        <v>200</v>
      </c>
      <c r="F128">
        <v>511340001</v>
      </c>
      <c r="G128" t="s">
        <v>123</v>
      </c>
      <c r="H128">
        <v>101</v>
      </c>
      <c r="I128" t="s">
        <v>308</v>
      </c>
      <c r="J128" s="8">
        <v>1</v>
      </c>
      <c r="L128">
        <v>1340</v>
      </c>
      <c r="M128" t="s">
        <v>316</v>
      </c>
      <c r="N128">
        <v>1000</v>
      </c>
      <c r="O128" t="s">
        <v>106</v>
      </c>
      <c r="P128">
        <v>11</v>
      </c>
      <c r="Q128" t="s">
        <v>509</v>
      </c>
      <c r="R128">
        <v>241</v>
      </c>
      <c r="S128" t="s">
        <v>445</v>
      </c>
      <c r="T128">
        <v>124</v>
      </c>
      <c r="U128" t="s">
        <v>510</v>
      </c>
      <c r="V128">
        <v>1</v>
      </c>
      <c r="W128" t="s">
        <v>313</v>
      </c>
      <c r="X128" s="9">
        <v>1114.5</v>
      </c>
      <c r="Y128" s="9">
        <v>1525.34</v>
      </c>
      <c r="Z128" s="9">
        <v>9708.7000000000007</v>
      </c>
      <c r="AA128" s="9">
        <v>432.3</v>
      </c>
      <c r="AB128" s="9">
        <v>9138.42</v>
      </c>
      <c r="AC128" s="9">
        <v>1200</v>
      </c>
      <c r="AD128" s="9">
        <v>1550</v>
      </c>
      <c r="AE128" s="9">
        <v>600</v>
      </c>
      <c r="AF128" s="9">
        <v>9429.27</v>
      </c>
      <c r="AG128" s="9">
        <v>3752.12</v>
      </c>
      <c r="AH128" s="9">
        <v>1129.5999999999999</v>
      </c>
      <c r="AI128" s="9">
        <v>1519.47</v>
      </c>
      <c r="AJ128" s="10">
        <f t="shared" si="3"/>
        <v>41099.72</v>
      </c>
      <c r="AL128" s="6">
        <f t="shared" si="4"/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4490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-110.11</v>
      </c>
      <c r="BJ128" s="64">
        <v>0</v>
      </c>
      <c r="BK128" s="64">
        <v>0</v>
      </c>
      <c r="BL128"/>
      <c r="BN128" s="7">
        <f t="shared" si="5"/>
        <v>38450.65</v>
      </c>
    </row>
    <row r="129" spans="1:66" hidden="1">
      <c r="A129">
        <v>962</v>
      </c>
      <c r="B129" t="s">
        <v>513</v>
      </c>
      <c r="C129">
        <v>126</v>
      </c>
      <c r="D129" t="s">
        <v>225</v>
      </c>
      <c r="E129">
        <v>200</v>
      </c>
      <c r="F129">
        <v>511340001</v>
      </c>
      <c r="G129" t="s">
        <v>123</v>
      </c>
      <c r="H129">
        <v>101</v>
      </c>
      <c r="I129" t="s">
        <v>308</v>
      </c>
      <c r="J129" s="8">
        <v>1</v>
      </c>
      <c r="L129">
        <v>1340</v>
      </c>
      <c r="M129" t="s">
        <v>316</v>
      </c>
      <c r="N129">
        <v>1000</v>
      </c>
      <c r="O129" t="s">
        <v>106</v>
      </c>
      <c r="P129">
        <v>11</v>
      </c>
      <c r="Q129" t="s">
        <v>509</v>
      </c>
      <c r="R129">
        <v>241</v>
      </c>
      <c r="S129" t="s">
        <v>445</v>
      </c>
      <c r="T129">
        <v>124</v>
      </c>
      <c r="U129" t="s">
        <v>510</v>
      </c>
      <c r="V129">
        <v>1</v>
      </c>
      <c r="W129" t="s">
        <v>313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16285.62</v>
      </c>
      <c r="AD129" s="9">
        <v>1390.93</v>
      </c>
      <c r="AE129" s="9">
        <v>23234.45</v>
      </c>
      <c r="AF129" s="9">
        <v>17831.25</v>
      </c>
      <c r="AG129" s="9">
        <v>14834.46</v>
      </c>
      <c r="AH129" s="9">
        <v>16548.7</v>
      </c>
      <c r="AI129" s="9">
        <v>17800</v>
      </c>
      <c r="AJ129" s="10">
        <f t="shared" si="3"/>
        <v>107925.40999999999</v>
      </c>
      <c r="AL129" s="6">
        <f t="shared" si="4"/>
        <v>0</v>
      </c>
      <c r="AN129" s="64">
        <v>2906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6000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29134.38</v>
      </c>
      <c r="BI129" s="64">
        <v>908.41</v>
      </c>
      <c r="BJ129" s="64">
        <v>0</v>
      </c>
      <c r="BK129" s="64">
        <v>0</v>
      </c>
      <c r="BL129"/>
      <c r="BN129" s="7">
        <f t="shared" si="5"/>
        <v>73576.709999999992</v>
      </c>
    </row>
    <row r="130" spans="1:66" hidden="1">
      <c r="A130">
        <v>964</v>
      </c>
      <c r="B130" t="s">
        <v>518</v>
      </c>
      <c r="C130">
        <v>128</v>
      </c>
      <c r="D130" t="s">
        <v>519</v>
      </c>
      <c r="E130">
        <v>200</v>
      </c>
      <c r="F130">
        <v>511340001</v>
      </c>
      <c r="G130" t="s">
        <v>123</v>
      </c>
      <c r="H130">
        <v>101</v>
      </c>
      <c r="I130" t="s">
        <v>308</v>
      </c>
      <c r="J130" s="8">
        <v>1</v>
      </c>
      <c r="L130">
        <v>1340</v>
      </c>
      <c r="M130" t="s">
        <v>316</v>
      </c>
      <c r="N130">
        <v>1000</v>
      </c>
      <c r="O130" t="s">
        <v>106</v>
      </c>
      <c r="P130">
        <v>11</v>
      </c>
      <c r="Q130" t="s">
        <v>509</v>
      </c>
      <c r="R130">
        <v>256</v>
      </c>
      <c r="S130" t="s">
        <v>520</v>
      </c>
      <c r="T130">
        <v>121</v>
      </c>
      <c r="U130" t="s">
        <v>312</v>
      </c>
      <c r="V130">
        <v>1</v>
      </c>
      <c r="W130" t="s">
        <v>313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10">
        <f t="shared" si="3"/>
        <v>0</v>
      </c>
      <c r="AL130" s="6">
        <f t="shared" si="4"/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2598</v>
      </c>
      <c r="BH130" s="64">
        <v>3886</v>
      </c>
      <c r="BI130" s="64">
        <v>-600</v>
      </c>
      <c r="BJ130" s="64">
        <v>0</v>
      </c>
      <c r="BK130" s="64">
        <v>-3886</v>
      </c>
      <c r="BL130"/>
      <c r="BN130" s="7">
        <f t="shared" si="5"/>
        <v>0</v>
      </c>
    </row>
    <row r="131" spans="1:66" hidden="1">
      <c r="A131">
        <v>965</v>
      </c>
      <c r="B131" t="s">
        <v>521</v>
      </c>
      <c r="C131">
        <v>129</v>
      </c>
      <c r="D131" t="s">
        <v>236</v>
      </c>
      <c r="E131">
        <v>200</v>
      </c>
      <c r="F131">
        <v>511340001</v>
      </c>
      <c r="G131" t="s">
        <v>123</v>
      </c>
      <c r="H131">
        <v>101</v>
      </c>
      <c r="I131" t="s">
        <v>308</v>
      </c>
      <c r="J131" s="8">
        <v>1</v>
      </c>
      <c r="L131">
        <v>1340</v>
      </c>
      <c r="M131" t="s">
        <v>316</v>
      </c>
      <c r="N131">
        <v>1000</v>
      </c>
      <c r="O131" t="s">
        <v>106</v>
      </c>
      <c r="P131">
        <v>11</v>
      </c>
      <c r="Q131" t="s">
        <v>509</v>
      </c>
      <c r="R131">
        <v>242</v>
      </c>
      <c r="S131" t="s">
        <v>283</v>
      </c>
      <c r="T131">
        <v>124</v>
      </c>
      <c r="U131" t="s">
        <v>510</v>
      </c>
      <c r="V131">
        <v>1</v>
      </c>
      <c r="W131" t="s">
        <v>313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1333.32</v>
      </c>
      <c r="AD131" s="9">
        <v>0</v>
      </c>
      <c r="AE131" s="9">
        <v>4832.22</v>
      </c>
      <c r="AF131" s="9">
        <v>4359.93</v>
      </c>
      <c r="AG131" s="9">
        <v>1800</v>
      </c>
      <c r="AH131" s="9">
        <v>1600</v>
      </c>
      <c r="AI131" s="9">
        <v>4800</v>
      </c>
      <c r="AJ131" s="10">
        <f t="shared" ref="AJ131:AJ194" si="6">SUM(X131:AI131)</f>
        <v>18725.47</v>
      </c>
      <c r="AL131" s="6">
        <f t="shared" ref="AL131:AL194" si="7">IF(J131=2,AJ131,0)</f>
        <v>0</v>
      </c>
      <c r="AN131" s="64">
        <v>12739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17318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-2450</v>
      </c>
      <c r="BH131" s="64">
        <v>0</v>
      </c>
      <c r="BI131" s="64">
        <v>0</v>
      </c>
      <c r="BJ131" s="64">
        <v>-10669.5</v>
      </c>
      <c r="BK131" s="64">
        <v>0</v>
      </c>
      <c r="BL131"/>
      <c r="BN131" s="7">
        <f t="shared" ref="BN131:BN194" si="8">SUM(X131:AG131)</f>
        <v>12325.470000000001</v>
      </c>
    </row>
    <row r="132" spans="1:66" hidden="1">
      <c r="A132">
        <v>951</v>
      </c>
      <c r="B132" t="s">
        <v>491</v>
      </c>
      <c r="C132">
        <v>118</v>
      </c>
      <c r="D132" t="s">
        <v>178</v>
      </c>
      <c r="E132">
        <v>200</v>
      </c>
      <c r="F132">
        <v>511340001</v>
      </c>
      <c r="G132" t="s">
        <v>123</v>
      </c>
      <c r="H132">
        <v>101</v>
      </c>
      <c r="I132" t="s">
        <v>308</v>
      </c>
      <c r="J132" s="8">
        <v>2</v>
      </c>
      <c r="K132" s="8" t="s">
        <v>101</v>
      </c>
      <c r="L132">
        <v>1340</v>
      </c>
      <c r="M132" t="s">
        <v>316</v>
      </c>
      <c r="N132">
        <v>1000</v>
      </c>
      <c r="O132" t="s">
        <v>106</v>
      </c>
      <c r="P132">
        <v>12</v>
      </c>
      <c r="Q132" t="s">
        <v>401</v>
      </c>
      <c r="R132">
        <v>221</v>
      </c>
      <c r="S132" t="s">
        <v>492</v>
      </c>
      <c r="T132">
        <v>128</v>
      </c>
      <c r="U132" t="s">
        <v>404</v>
      </c>
      <c r="V132">
        <v>1</v>
      </c>
      <c r="W132" t="s">
        <v>313</v>
      </c>
      <c r="X132" s="9">
        <v>18855.11</v>
      </c>
      <c r="Y132" s="9">
        <v>20877.59</v>
      </c>
      <c r="Z132" s="9">
        <v>1947.83</v>
      </c>
      <c r="AA132" s="9">
        <v>2772</v>
      </c>
      <c r="AB132" s="9">
        <v>49470.96</v>
      </c>
      <c r="AC132" s="9">
        <v>16839.849999999999</v>
      </c>
      <c r="AD132" s="9">
        <v>19272</v>
      </c>
      <c r="AE132" s="9">
        <v>3589.14</v>
      </c>
      <c r="AF132" s="9">
        <v>7267.23</v>
      </c>
      <c r="AG132" s="9">
        <v>5310.23</v>
      </c>
      <c r="AH132" s="9">
        <v>3713.75</v>
      </c>
      <c r="AI132" s="9">
        <v>0</v>
      </c>
      <c r="AJ132" s="10">
        <f t="shared" si="6"/>
        <v>149915.69000000003</v>
      </c>
      <c r="AL132" s="6">
        <f t="shared" si="7"/>
        <v>149915.69000000003</v>
      </c>
      <c r="AN132" s="64">
        <v>16382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-8166.78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-549.02</v>
      </c>
      <c r="BJ132" s="64">
        <v>0</v>
      </c>
      <c r="BK132" s="64">
        <v>0</v>
      </c>
      <c r="BL132"/>
      <c r="BN132" s="7">
        <f t="shared" si="8"/>
        <v>146201.94000000003</v>
      </c>
    </row>
    <row r="133" spans="1:66" hidden="1">
      <c r="A133">
        <v>952</v>
      </c>
      <c r="B133" t="s">
        <v>498</v>
      </c>
      <c r="C133">
        <v>120</v>
      </c>
      <c r="D133" t="s">
        <v>499</v>
      </c>
      <c r="E133">
        <v>200</v>
      </c>
      <c r="F133">
        <v>511340001</v>
      </c>
      <c r="G133" t="s">
        <v>123</v>
      </c>
      <c r="H133">
        <v>101</v>
      </c>
      <c r="I133" t="s">
        <v>308</v>
      </c>
      <c r="J133" s="8">
        <v>1</v>
      </c>
      <c r="L133">
        <v>1340</v>
      </c>
      <c r="M133" t="s">
        <v>316</v>
      </c>
      <c r="N133">
        <v>1000</v>
      </c>
      <c r="O133" t="s">
        <v>106</v>
      </c>
      <c r="P133">
        <v>12</v>
      </c>
      <c r="Q133" t="s">
        <v>401</v>
      </c>
      <c r="R133">
        <v>222</v>
      </c>
      <c r="S133" t="s">
        <v>500</v>
      </c>
      <c r="T133">
        <v>125</v>
      </c>
      <c r="U133" t="s">
        <v>464</v>
      </c>
      <c r="V133">
        <v>1</v>
      </c>
      <c r="W133" t="s">
        <v>313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175.93</v>
      </c>
      <c r="AG133" s="9">
        <v>0</v>
      </c>
      <c r="AH133" s="9">
        <v>0</v>
      </c>
      <c r="AI133" s="9">
        <v>0</v>
      </c>
      <c r="AJ133" s="10">
        <f t="shared" si="6"/>
        <v>175.93</v>
      </c>
      <c r="AL133" s="6">
        <f t="shared" si="7"/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52215.040000000001</v>
      </c>
      <c r="BK133" s="64">
        <v>0</v>
      </c>
      <c r="BL133"/>
      <c r="BN133" s="7">
        <f t="shared" si="8"/>
        <v>175.93</v>
      </c>
    </row>
    <row r="134" spans="1:66" hidden="1">
      <c r="A134">
        <v>953</v>
      </c>
      <c r="B134" t="s">
        <v>259</v>
      </c>
      <c r="C134">
        <v>121</v>
      </c>
      <c r="D134" t="s">
        <v>196</v>
      </c>
      <c r="E134">
        <v>200</v>
      </c>
      <c r="F134">
        <v>511340001</v>
      </c>
      <c r="G134" t="s">
        <v>123</v>
      </c>
      <c r="H134">
        <v>101</v>
      </c>
      <c r="I134" t="s">
        <v>308</v>
      </c>
      <c r="J134" s="8">
        <v>1</v>
      </c>
      <c r="L134">
        <v>1340</v>
      </c>
      <c r="M134" t="s">
        <v>316</v>
      </c>
      <c r="N134">
        <v>1000</v>
      </c>
      <c r="O134" t="s">
        <v>106</v>
      </c>
      <c r="P134">
        <v>12</v>
      </c>
      <c r="Q134" t="s">
        <v>401</v>
      </c>
      <c r="R134">
        <v>214</v>
      </c>
      <c r="S134" t="s">
        <v>446</v>
      </c>
      <c r="T134">
        <v>125</v>
      </c>
      <c r="U134" t="s">
        <v>464</v>
      </c>
      <c r="V134">
        <v>1</v>
      </c>
      <c r="W134" t="s">
        <v>313</v>
      </c>
      <c r="X134" s="9">
        <v>26744.82</v>
      </c>
      <c r="Y134" s="9">
        <v>27270.25</v>
      </c>
      <c r="Z134" s="9">
        <v>21536.91</v>
      </c>
      <c r="AA134" s="9">
        <v>66401.22</v>
      </c>
      <c r="AB134" s="9">
        <v>129497.7</v>
      </c>
      <c r="AC134" s="9">
        <v>43863</v>
      </c>
      <c r="AD134" s="9">
        <v>17643.12</v>
      </c>
      <c r="AE134" s="9">
        <v>21908.6</v>
      </c>
      <c r="AF134" s="9">
        <v>7060.16</v>
      </c>
      <c r="AG134" s="9">
        <v>13903.95</v>
      </c>
      <c r="AH134" s="9">
        <v>0</v>
      </c>
      <c r="AI134" s="9">
        <v>0</v>
      </c>
      <c r="AJ134" s="10">
        <f t="shared" si="6"/>
        <v>375829.73</v>
      </c>
      <c r="AL134" s="6">
        <f t="shared" si="7"/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18850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621.04999999999995</v>
      </c>
      <c r="BJ134" s="64">
        <v>0</v>
      </c>
      <c r="BK134" s="64">
        <v>0</v>
      </c>
      <c r="BL134"/>
      <c r="BN134" s="7">
        <f t="shared" si="8"/>
        <v>375829.73</v>
      </c>
    </row>
    <row r="135" spans="1:66" hidden="1">
      <c r="A135">
        <v>954</v>
      </c>
      <c r="B135" t="s">
        <v>502</v>
      </c>
      <c r="C135">
        <v>122</v>
      </c>
      <c r="D135" t="s">
        <v>503</v>
      </c>
      <c r="E135">
        <v>200</v>
      </c>
      <c r="F135">
        <v>511340001</v>
      </c>
      <c r="G135" t="s">
        <v>123</v>
      </c>
      <c r="H135">
        <v>101</v>
      </c>
      <c r="I135" t="s">
        <v>308</v>
      </c>
      <c r="J135" s="8">
        <v>1</v>
      </c>
      <c r="L135">
        <v>1340</v>
      </c>
      <c r="M135" t="s">
        <v>316</v>
      </c>
      <c r="N135">
        <v>1000</v>
      </c>
      <c r="O135" t="s">
        <v>106</v>
      </c>
      <c r="P135">
        <v>12</v>
      </c>
      <c r="Q135" t="s">
        <v>401</v>
      </c>
      <c r="R135">
        <v>226</v>
      </c>
      <c r="S135" t="s">
        <v>504</v>
      </c>
      <c r="T135">
        <v>121</v>
      </c>
      <c r="U135" t="s">
        <v>312</v>
      </c>
      <c r="V135">
        <v>1</v>
      </c>
      <c r="W135" t="s">
        <v>313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17958.93</v>
      </c>
      <c r="AD135" s="9">
        <v>62862.19</v>
      </c>
      <c r="AE135" s="9">
        <v>94630.95</v>
      </c>
      <c r="AF135" s="9">
        <v>85664.18</v>
      </c>
      <c r="AG135" s="9">
        <v>32994.46</v>
      </c>
      <c r="AH135" s="9">
        <v>46914.36</v>
      </c>
      <c r="AI135" s="9">
        <v>23642.11</v>
      </c>
      <c r="AJ135" s="10">
        <f t="shared" si="6"/>
        <v>364667.18</v>
      </c>
      <c r="AL135" s="6">
        <f t="shared" si="7"/>
        <v>0</v>
      </c>
      <c r="AN135" s="64">
        <v>6320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-6200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2400</v>
      </c>
      <c r="BH135" s="64">
        <v>0</v>
      </c>
      <c r="BI135" s="64">
        <v>-120</v>
      </c>
      <c r="BJ135" s="64">
        <v>0</v>
      </c>
      <c r="BK135" s="64">
        <v>0</v>
      </c>
      <c r="BL135"/>
      <c r="BN135" s="7">
        <f t="shared" si="8"/>
        <v>294110.71000000002</v>
      </c>
    </row>
    <row r="136" spans="1:66" hidden="1">
      <c r="A136">
        <v>111</v>
      </c>
      <c r="B136" t="s">
        <v>84</v>
      </c>
      <c r="C136">
        <v>141</v>
      </c>
      <c r="D136" t="s">
        <v>260</v>
      </c>
      <c r="E136">
        <v>200</v>
      </c>
      <c r="F136">
        <v>511340001</v>
      </c>
      <c r="G136" t="s">
        <v>123</v>
      </c>
      <c r="H136">
        <v>101</v>
      </c>
      <c r="I136" t="s">
        <v>308</v>
      </c>
      <c r="J136" s="8">
        <v>1</v>
      </c>
      <c r="L136">
        <v>1340</v>
      </c>
      <c r="M136" t="s">
        <v>316</v>
      </c>
      <c r="N136">
        <v>1000</v>
      </c>
      <c r="O136" t="s">
        <v>106</v>
      </c>
      <c r="P136">
        <v>13</v>
      </c>
      <c r="Q136" t="s">
        <v>353</v>
      </c>
      <c r="R136">
        <v>263</v>
      </c>
      <c r="S136" t="s">
        <v>354</v>
      </c>
      <c r="T136">
        <v>121</v>
      </c>
      <c r="U136" t="s">
        <v>312</v>
      </c>
      <c r="V136">
        <v>1</v>
      </c>
      <c r="W136" t="s">
        <v>313</v>
      </c>
      <c r="X136" s="9">
        <v>3112.39</v>
      </c>
      <c r="Y136" s="9">
        <v>2169.7600000000002</v>
      </c>
      <c r="Z136" s="9">
        <v>3329.31</v>
      </c>
      <c r="AA136" s="9">
        <v>2939</v>
      </c>
      <c r="AB136" s="9">
        <v>6240.34</v>
      </c>
      <c r="AC136" s="9">
        <v>5618.9</v>
      </c>
      <c r="AD136" s="9">
        <v>3771.26</v>
      </c>
      <c r="AE136" s="9">
        <v>3868.28</v>
      </c>
      <c r="AF136" s="9">
        <v>8027.31</v>
      </c>
      <c r="AG136" s="9">
        <v>6067.27</v>
      </c>
      <c r="AH136" s="9">
        <v>4113.84</v>
      </c>
      <c r="AI136" s="9">
        <v>4279.26</v>
      </c>
      <c r="AJ136" s="10">
        <f t="shared" si="6"/>
        <v>53536.919999999991</v>
      </c>
      <c r="AL136" s="6">
        <f t="shared" si="7"/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5500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1739</v>
      </c>
      <c r="BJ136" s="64">
        <v>0</v>
      </c>
      <c r="BK136" s="64">
        <v>3500</v>
      </c>
      <c r="BL136"/>
      <c r="BN136" s="7">
        <f t="shared" si="8"/>
        <v>45143.819999999992</v>
      </c>
    </row>
    <row r="137" spans="1:66" hidden="1">
      <c r="A137">
        <v>963</v>
      </c>
      <c r="B137" t="s">
        <v>515</v>
      </c>
      <c r="C137">
        <v>127</v>
      </c>
      <c r="D137" t="s">
        <v>516</v>
      </c>
      <c r="E137">
        <v>200</v>
      </c>
      <c r="F137">
        <v>511340001</v>
      </c>
      <c r="G137" t="s">
        <v>123</v>
      </c>
      <c r="H137">
        <v>101</v>
      </c>
      <c r="I137" t="s">
        <v>308</v>
      </c>
      <c r="J137" s="8">
        <v>1</v>
      </c>
      <c r="L137">
        <v>1340</v>
      </c>
      <c r="M137" t="s">
        <v>316</v>
      </c>
      <c r="N137">
        <v>1000</v>
      </c>
      <c r="O137" t="s">
        <v>106</v>
      </c>
      <c r="P137">
        <v>13</v>
      </c>
      <c r="Q137" t="s">
        <v>353</v>
      </c>
      <c r="R137">
        <v>231</v>
      </c>
      <c r="S137" t="s">
        <v>517</v>
      </c>
      <c r="T137">
        <v>124</v>
      </c>
      <c r="U137" t="s">
        <v>510</v>
      </c>
      <c r="V137">
        <v>1</v>
      </c>
      <c r="W137" t="s">
        <v>313</v>
      </c>
      <c r="X137" s="9">
        <v>4010.27</v>
      </c>
      <c r="Y137" s="9">
        <v>5780.06</v>
      </c>
      <c r="Z137" s="9">
        <v>7727.81</v>
      </c>
      <c r="AA137" s="9">
        <v>6782</v>
      </c>
      <c r="AB137" s="9">
        <v>21303.17</v>
      </c>
      <c r="AC137" s="9">
        <v>3400</v>
      </c>
      <c r="AD137" s="9">
        <v>13070</v>
      </c>
      <c r="AE137" s="9">
        <v>6343.2</v>
      </c>
      <c r="AF137" s="9">
        <v>6343.2</v>
      </c>
      <c r="AG137" s="9">
        <v>6343.2</v>
      </c>
      <c r="AH137" s="9">
        <v>6343.2</v>
      </c>
      <c r="AI137" s="9">
        <v>6343.2</v>
      </c>
      <c r="AJ137" s="10">
        <f t="shared" si="6"/>
        <v>93789.309999999983</v>
      </c>
      <c r="AL137" s="6">
        <f t="shared" si="7"/>
        <v>0</v>
      </c>
      <c r="AN137" s="64">
        <v>49186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5525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3644.11</v>
      </c>
      <c r="BH137" s="64">
        <v>7798.34</v>
      </c>
      <c r="BI137" s="64">
        <v>13850.2</v>
      </c>
      <c r="BJ137" s="64">
        <v>15898.6</v>
      </c>
      <c r="BK137" s="64">
        <v>310.62</v>
      </c>
      <c r="BL137"/>
      <c r="BN137" s="7">
        <f t="shared" si="8"/>
        <v>81102.909999999989</v>
      </c>
    </row>
    <row r="138" spans="1:66" hidden="1">
      <c r="A138">
        <v>102</v>
      </c>
      <c r="B138" t="s">
        <v>343</v>
      </c>
      <c r="C138">
        <v>140</v>
      </c>
      <c r="D138" t="s">
        <v>344</v>
      </c>
      <c r="E138">
        <v>204</v>
      </c>
      <c r="F138">
        <v>511520002</v>
      </c>
      <c r="G138" t="s">
        <v>154</v>
      </c>
      <c r="H138">
        <v>101</v>
      </c>
      <c r="I138" t="s">
        <v>308</v>
      </c>
      <c r="J138" s="8">
        <v>1</v>
      </c>
      <c r="L138">
        <v>1520</v>
      </c>
      <c r="M138" t="s">
        <v>317</v>
      </c>
      <c r="N138">
        <v>1000</v>
      </c>
      <c r="O138" t="s">
        <v>106</v>
      </c>
      <c r="P138">
        <v>4</v>
      </c>
      <c r="Q138" t="s">
        <v>345</v>
      </c>
      <c r="R138">
        <v>172</v>
      </c>
      <c r="S138" t="s">
        <v>281</v>
      </c>
      <c r="T138">
        <v>121</v>
      </c>
      <c r="U138" t="s">
        <v>312</v>
      </c>
      <c r="V138">
        <v>1</v>
      </c>
      <c r="W138" t="s">
        <v>313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10">
        <f t="shared" si="6"/>
        <v>0</v>
      </c>
      <c r="AL138" s="6">
        <f t="shared" si="7"/>
        <v>0</v>
      </c>
      <c r="AN138" s="64">
        <v>56456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80431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-7460.15</v>
      </c>
      <c r="BK138" s="64">
        <v>0</v>
      </c>
      <c r="BL138"/>
      <c r="BN138" s="7">
        <f t="shared" si="8"/>
        <v>0</v>
      </c>
    </row>
    <row r="139" spans="1:66" hidden="1">
      <c r="A139">
        <v>922</v>
      </c>
      <c r="B139" t="s">
        <v>458</v>
      </c>
      <c r="C139">
        <v>109</v>
      </c>
      <c r="D139" t="s">
        <v>459</v>
      </c>
      <c r="E139">
        <v>204</v>
      </c>
      <c r="F139">
        <v>511520002</v>
      </c>
      <c r="G139" t="s">
        <v>154</v>
      </c>
      <c r="H139">
        <v>101</v>
      </c>
      <c r="I139" t="s">
        <v>308</v>
      </c>
      <c r="J139" s="8">
        <v>1</v>
      </c>
      <c r="L139">
        <v>1520</v>
      </c>
      <c r="M139" t="s">
        <v>317</v>
      </c>
      <c r="N139">
        <v>1000</v>
      </c>
      <c r="O139" t="s">
        <v>106</v>
      </c>
      <c r="P139">
        <v>4</v>
      </c>
      <c r="Q139" t="s">
        <v>345</v>
      </c>
      <c r="R139">
        <v>135</v>
      </c>
      <c r="S139" t="s">
        <v>460</v>
      </c>
      <c r="T139">
        <v>121</v>
      </c>
      <c r="U139" t="s">
        <v>312</v>
      </c>
      <c r="V139">
        <v>1</v>
      </c>
      <c r="W139" t="s">
        <v>313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32458.79</v>
      </c>
      <c r="AI139" s="9">
        <v>0</v>
      </c>
      <c r="AJ139" s="10">
        <f t="shared" si="6"/>
        <v>32458.79</v>
      </c>
      <c r="AL139" s="6">
        <f t="shared" si="7"/>
        <v>0</v>
      </c>
      <c r="AN139" s="64">
        <v>9000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-1305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-2050</v>
      </c>
      <c r="BJ139" s="64">
        <v>704</v>
      </c>
      <c r="BK139" s="64">
        <v>0</v>
      </c>
      <c r="BL139"/>
      <c r="BN139" s="7">
        <f t="shared" si="8"/>
        <v>0</v>
      </c>
    </row>
    <row r="140" spans="1:66" hidden="1">
      <c r="A140">
        <v>931</v>
      </c>
      <c r="B140" t="s">
        <v>465</v>
      </c>
      <c r="C140">
        <v>111</v>
      </c>
      <c r="D140" t="s">
        <v>466</v>
      </c>
      <c r="E140">
        <v>204</v>
      </c>
      <c r="F140">
        <v>511520002</v>
      </c>
      <c r="G140" t="s">
        <v>154</v>
      </c>
      <c r="H140">
        <v>101</v>
      </c>
      <c r="I140" t="s">
        <v>308</v>
      </c>
      <c r="J140" s="8">
        <v>1</v>
      </c>
      <c r="L140">
        <v>1520</v>
      </c>
      <c r="M140" t="s">
        <v>317</v>
      </c>
      <c r="N140">
        <v>1000</v>
      </c>
      <c r="O140" t="s">
        <v>106</v>
      </c>
      <c r="P140">
        <v>5</v>
      </c>
      <c r="Q140" t="s">
        <v>467</v>
      </c>
      <c r="R140">
        <v>152</v>
      </c>
      <c r="S140" t="s">
        <v>468</v>
      </c>
      <c r="T140">
        <v>121</v>
      </c>
      <c r="U140" t="s">
        <v>312</v>
      </c>
      <c r="V140">
        <v>1</v>
      </c>
      <c r="W140" t="s">
        <v>313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10">
        <f t="shared" si="6"/>
        <v>0</v>
      </c>
      <c r="AL140" s="6">
        <f t="shared" si="7"/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700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/>
      <c r="BN140" s="7">
        <f t="shared" si="8"/>
        <v>0</v>
      </c>
    </row>
    <row r="141" spans="1:66" hidden="1">
      <c r="A141">
        <v>101</v>
      </c>
      <c r="B141" t="s">
        <v>306</v>
      </c>
      <c r="C141">
        <v>139</v>
      </c>
      <c r="D141" t="s">
        <v>307</v>
      </c>
      <c r="E141">
        <v>204</v>
      </c>
      <c r="F141">
        <v>511520002</v>
      </c>
      <c r="G141" t="s">
        <v>154</v>
      </c>
      <c r="H141">
        <v>101</v>
      </c>
      <c r="I141" t="s">
        <v>308</v>
      </c>
      <c r="J141" s="8">
        <v>1</v>
      </c>
      <c r="L141">
        <v>1520</v>
      </c>
      <c r="M141" t="s">
        <v>317</v>
      </c>
      <c r="N141">
        <v>1000</v>
      </c>
      <c r="O141" t="s">
        <v>106</v>
      </c>
      <c r="P141">
        <v>7</v>
      </c>
      <c r="Q141" t="s">
        <v>310</v>
      </c>
      <c r="R141">
        <v>171</v>
      </c>
      <c r="S141" t="s">
        <v>311</v>
      </c>
      <c r="T141">
        <v>121</v>
      </c>
      <c r="U141" t="s">
        <v>312</v>
      </c>
      <c r="V141">
        <v>1</v>
      </c>
      <c r="W141" t="s">
        <v>313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10">
        <f t="shared" si="6"/>
        <v>0</v>
      </c>
      <c r="AL141" s="6">
        <f t="shared" si="7"/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35001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-0.56000000000000005</v>
      </c>
      <c r="BJ141" s="64">
        <v>0</v>
      </c>
      <c r="BK141" s="64">
        <v>0</v>
      </c>
      <c r="BL141"/>
      <c r="BN141" s="7">
        <f t="shared" si="8"/>
        <v>0</v>
      </c>
    </row>
    <row r="142" spans="1:66" hidden="1">
      <c r="A142">
        <v>972</v>
      </c>
      <c r="B142" t="s">
        <v>527</v>
      </c>
      <c r="C142">
        <v>132</v>
      </c>
      <c r="D142" t="s">
        <v>528</v>
      </c>
      <c r="E142">
        <v>204</v>
      </c>
      <c r="F142">
        <v>511520002</v>
      </c>
      <c r="G142" t="s">
        <v>154</v>
      </c>
      <c r="H142">
        <v>101</v>
      </c>
      <c r="I142" t="s">
        <v>308</v>
      </c>
      <c r="J142" s="8">
        <v>1</v>
      </c>
      <c r="L142">
        <v>1520</v>
      </c>
      <c r="M142" t="s">
        <v>317</v>
      </c>
      <c r="N142">
        <v>1000</v>
      </c>
      <c r="O142" t="s">
        <v>106</v>
      </c>
      <c r="P142">
        <v>9</v>
      </c>
      <c r="Q142" t="s">
        <v>422</v>
      </c>
      <c r="R142">
        <v>181</v>
      </c>
      <c r="S142" t="s">
        <v>523</v>
      </c>
      <c r="T142">
        <v>131</v>
      </c>
      <c r="U142" t="s">
        <v>524</v>
      </c>
      <c r="V142">
        <v>1</v>
      </c>
      <c r="W142" t="s">
        <v>313</v>
      </c>
      <c r="X142" s="9">
        <v>0</v>
      </c>
      <c r="Y142" s="9">
        <v>0</v>
      </c>
      <c r="Z142" s="9">
        <v>0</v>
      </c>
      <c r="AA142" s="9">
        <v>0</v>
      </c>
      <c r="AB142" s="9">
        <v>21600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10">
        <f t="shared" si="6"/>
        <v>21600</v>
      </c>
      <c r="AL142" s="6">
        <f t="shared" si="7"/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822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-377</v>
      </c>
      <c r="BJ142" s="64">
        <v>0</v>
      </c>
      <c r="BK142" s="64">
        <v>0</v>
      </c>
      <c r="BL142"/>
      <c r="BN142" s="7">
        <f t="shared" si="8"/>
        <v>21600</v>
      </c>
    </row>
    <row r="143" spans="1:66" hidden="1">
      <c r="A143">
        <v>961</v>
      </c>
      <c r="B143" t="s">
        <v>80</v>
      </c>
      <c r="C143">
        <v>124</v>
      </c>
      <c r="D143" t="s">
        <v>508</v>
      </c>
      <c r="E143">
        <v>204</v>
      </c>
      <c r="F143">
        <v>511520002</v>
      </c>
      <c r="G143" t="s">
        <v>154</v>
      </c>
      <c r="H143">
        <v>101</v>
      </c>
      <c r="I143" t="s">
        <v>308</v>
      </c>
      <c r="J143" s="8">
        <v>1</v>
      </c>
      <c r="L143">
        <v>1520</v>
      </c>
      <c r="M143" t="s">
        <v>317</v>
      </c>
      <c r="N143">
        <v>1000</v>
      </c>
      <c r="O143" t="s">
        <v>106</v>
      </c>
      <c r="P143">
        <v>11</v>
      </c>
      <c r="Q143" t="s">
        <v>509</v>
      </c>
      <c r="R143">
        <v>241</v>
      </c>
      <c r="S143" t="s">
        <v>445</v>
      </c>
      <c r="T143">
        <v>124</v>
      </c>
      <c r="U143" t="s">
        <v>510</v>
      </c>
      <c r="V143">
        <v>1</v>
      </c>
      <c r="W143" t="s">
        <v>313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10">
        <f t="shared" si="6"/>
        <v>0</v>
      </c>
      <c r="AL143" s="6">
        <f t="shared" si="7"/>
        <v>0</v>
      </c>
      <c r="AN143" s="64">
        <v>293155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-2646.72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-12886</v>
      </c>
      <c r="BI143" s="64">
        <v>-8000</v>
      </c>
      <c r="BJ143" s="64">
        <v>811.49</v>
      </c>
      <c r="BK143" s="64">
        <v>24613.97</v>
      </c>
      <c r="BL143"/>
      <c r="BN143" s="7">
        <f t="shared" si="8"/>
        <v>0</v>
      </c>
    </row>
    <row r="144" spans="1:66" hidden="1">
      <c r="A144">
        <v>962</v>
      </c>
      <c r="B144" t="s">
        <v>513</v>
      </c>
      <c r="C144">
        <v>126</v>
      </c>
      <c r="D144" t="s">
        <v>225</v>
      </c>
      <c r="E144">
        <v>204</v>
      </c>
      <c r="F144">
        <v>511520002</v>
      </c>
      <c r="G144" t="s">
        <v>154</v>
      </c>
      <c r="H144">
        <v>101</v>
      </c>
      <c r="I144" t="s">
        <v>308</v>
      </c>
      <c r="J144" s="8">
        <v>1</v>
      </c>
      <c r="L144">
        <v>1520</v>
      </c>
      <c r="M144" t="s">
        <v>317</v>
      </c>
      <c r="N144">
        <v>1000</v>
      </c>
      <c r="O144" t="s">
        <v>106</v>
      </c>
      <c r="P144">
        <v>11</v>
      </c>
      <c r="Q144" t="s">
        <v>509</v>
      </c>
      <c r="R144">
        <v>241</v>
      </c>
      <c r="S144" t="s">
        <v>445</v>
      </c>
      <c r="T144">
        <v>124</v>
      </c>
      <c r="U144" t="s">
        <v>510</v>
      </c>
      <c r="V144">
        <v>1</v>
      </c>
      <c r="W144" t="s">
        <v>313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10">
        <f t="shared" si="6"/>
        <v>0</v>
      </c>
      <c r="AL144" s="6">
        <f t="shared" si="7"/>
        <v>0</v>
      </c>
      <c r="AN144" s="64">
        <v>20085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-11688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-2400</v>
      </c>
      <c r="BH144" s="64">
        <v>-4000</v>
      </c>
      <c r="BI144" s="64">
        <v>-1997</v>
      </c>
      <c r="BJ144" s="64">
        <v>0</v>
      </c>
      <c r="BK144" s="64">
        <v>0</v>
      </c>
      <c r="BL144"/>
      <c r="BN144" s="7">
        <f t="shared" si="8"/>
        <v>0</v>
      </c>
    </row>
    <row r="145" spans="1:66" hidden="1">
      <c r="A145">
        <v>951</v>
      </c>
      <c r="B145" t="s">
        <v>491</v>
      </c>
      <c r="C145">
        <v>118</v>
      </c>
      <c r="D145" t="s">
        <v>178</v>
      </c>
      <c r="E145">
        <v>204</v>
      </c>
      <c r="F145">
        <v>511520002</v>
      </c>
      <c r="G145" t="s">
        <v>154</v>
      </c>
      <c r="H145">
        <v>101</v>
      </c>
      <c r="I145" t="s">
        <v>308</v>
      </c>
      <c r="J145" s="8">
        <v>1</v>
      </c>
      <c r="L145">
        <v>1520</v>
      </c>
      <c r="M145" t="s">
        <v>317</v>
      </c>
      <c r="N145">
        <v>1000</v>
      </c>
      <c r="O145" t="s">
        <v>106</v>
      </c>
      <c r="P145">
        <v>12</v>
      </c>
      <c r="Q145" t="s">
        <v>401</v>
      </c>
      <c r="R145">
        <v>221</v>
      </c>
      <c r="S145" t="s">
        <v>492</v>
      </c>
      <c r="T145">
        <v>128</v>
      </c>
      <c r="U145" t="s">
        <v>404</v>
      </c>
      <c r="V145">
        <v>1</v>
      </c>
      <c r="W145" t="s">
        <v>313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10">
        <f t="shared" si="6"/>
        <v>0</v>
      </c>
      <c r="AL145" s="6">
        <f t="shared" si="7"/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1000</v>
      </c>
      <c r="BK145" s="64">
        <v>0</v>
      </c>
      <c r="BL145"/>
      <c r="BN145" s="7">
        <f t="shared" si="8"/>
        <v>0</v>
      </c>
    </row>
    <row r="146" spans="1:66" hidden="1">
      <c r="A146">
        <v>953</v>
      </c>
      <c r="B146" t="s">
        <v>259</v>
      </c>
      <c r="C146">
        <v>121</v>
      </c>
      <c r="D146" t="s">
        <v>196</v>
      </c>
      <c r="E146">
        <v>204</v>
      </c>
      <c r="F146">
        <v>511520002</v>
      </c>
      <c r="G146" t="s">
        <v>154</v>
      </c>
      <c r="H146">
        <v>101</v>
      </c>
      <c r="I146" t="s">
        <v>308</v>
      </c>
      <c r="J146" s="8">
        <v>1</v>
      </c>
      <c r="L146">
        <v>1520</v>
      </c>
      <c r="M146" t="s">
        <v>317</v>
      </c>
      <c r="N146">
        <v>1000</v>
      </c>
      <c r="O146" t="s">
        <v>106</v>
      </c>
      <c r="P146">
        <v>12</v>
      </c>
      <c r="Q146" t="s">
        <v>401</v>
      </c>
      <c r="R146">
        <v>214</v>
      </c>
      <c r="S146" t="s">
        <v>446</v>
      </c>
      <c r="T146">
        <v>125</v>
      </c>
      <c r="U146" t="s">
        <v>464</v>
      </c>
      <c r="V146">
        <v>1</v>
      </c>
      <c r="W146" t="s">
        <v>313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10">
        <f t="shared" si="6"/>
        <v>0</v>
      </c>
      <c r="AL146" s="6">
        <f t="shared" si="7"/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2450</v>
      </c>
      <c r="BH146" s="64">
        <v>0</v>
      </c>
      <c r="BI146" s="64">
        <v>2800.01</v>
      </c>
      <c r="BJ146" s="64">
        <v>350</v>
      </c>
      <c r="BK146" s="64">
        <v>0</v>
      </c>
      <c r="BL146"/>
      <c r="BN146" s="7">
        <f t="shared" si="8"/>
        <v>0</v>
      </c>
    </row>
    <row r="147" spans="1:66" hidden="1">
      <c r="A147">
        <v>954</v>
      </c>
      <c r="B147" t="s">
        <v>502</v>
      </c>
      <c r="C147">
        <v>122</v>
      </c>
      <c r="D147" t="s">
        <v>503</v>
      </c>
      <c r="E147">
        <v>204</v>
      </c>
      <c r="F147">
        <v>511520002</v>
      </c>
      <c r="G147" t="s">
        <v>154</v>
      </c>
      <c r="H147">
        <v>101</v>
      </c>
      <c r="I147" t="s">
        <v>308</v>
      </c>
      <c r="J147" s="8">
        <v>1</v>
      </c>
      <c r="L147">
        <v>1520</v>
      </c>
      <c r="M147" t="s">
        <v>317</v>
      </c>
      <c r="N147">
        <v>1000</v>
      </c>
      <c r="O147" t="s">
        <v>106</v>
      </c>
      <c r="P147">
        <v>12</v>
      </c>
      <c r="Q147" t="s">
        <v>401</v>
      </c>
      <c r="R147">
        <v>226</v>
      </c>
      <c r="S147" t="s">
        <v>504</v>
      </c>
      <c r="T147">
        <v>121</v>
      </c>
      <c r="U147" t="s">
        <v>312</v>
      </c>
      <c r="V147">
        <v>1</v>
      </c>
      <c r="W147" t="s">
        <v>313</v>
      </c>
      <c r="X147" s="9">
        <v>16564.59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10">
        <f t="shared" si="6"/>
        <v>16564.59</v>
      </c>
      <c r="AL147" s="6">
        <f t="shared" si="7"/>
        <v>0</v>
      </c>
      <c r="AN147" s="64">
        <v>163083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-500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12500</v>
      </c>
      <c r="BJ147" s="64">
        <v>14900</v>
      </c>
      <c r="BK147" s="64">
        <v>28083.59</v>
      </c>
      <c r="BL147"/>
      <c r="BN147" s="7">
        <f t="shared" si="8"/>
        <v>16564.59</v>
      </c>
    </row>
    <row r="148" spans="1:66" hidden="1">
      <c r="A148">
        <v>111</v>
      </c>
      <c r="B148" t="s">
        <v>84</v>
      </c>
      <c r="C148">
        <v>141</v>
      </c>
      <c r="D148" t="s">
        <v>260</v>
      </c>
      <c r="E148">
        <v>204</v>
      </c>
      <c r="F148">
        <v>511520002</v>
      </c>
      <c r="G148" t="s">
        <v>154</v>
      </c>
      <c r="H148">
        <v>101</v>
      </c>
      <c r="I148" t="s">
        <v>308</v>
      </c>
      <c r="J148" s="8">
        <v>1</v>
      </c>
      <c r="L148">
        <v>1520</v>
      </c>
      <c r="M148" t="s">
        <v>317</v>
      </c>
      <c r="N148">
        <v>1000</v>
      </c>
      <c r="O148" t="s">
        <v>106</v>
      </c>
      <c r="P148">
        <v>13</v>
      </c>
      <c r="Q148" t="s">
        <v>353</v>
      </c>
      <c r="R148">
        <v>263</v>
      </c>
      <c r="S148" t="s">
        <v>354</v>
      </c>
      <c r="T148">
        <v>121</v>
      </c>
      <c r="U148" t="s">
        <v>312</v>
      </c>
      <c r="V148">
        <v>1</v>
      </c>
      <c r="W148" t="s">
        <v>313</v>
      </c>
      <c r="X148" s="9">
        <v>0</v>
      </c>
      <c r="Y148" s="9">
        <v>0</v>
      </c>
      <c r="Z148" s="9">
        <v>0</v>
      </c>
      <c r="AA148" s="9">
        <v>7394.5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10">
        <f t="shared" si="6"/>
        <v>7394.5</v>
      </c>
      <c r="AL148" s="6">
        <f t="shared" si="7"/>
        <v>0</v>
      </c>
      <c r="AN148" s="64">
        <v>38933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509630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-11476</v>
      </c>
      <c r="BH148" s="64">
        <v>-406021.21</v>
      </c>
      <c r="BI148" s="64">
        <v>7334.95</v>
      </c>
      <c r="BJ148" s="64">
        <v>0</v>
      </c>
      <c r="BK148" s="64">
        <v>1602.5</v>
      </c>
      <c r="BL148"/>
      <c r="BN148" s="7">
        <f t="shared" si="8"/>
        <v>7394.5</v>
      </c>
    </row>
    <row r="149" spans="1:66" hidden="1">
      <c r="A149">
        <v>963</v>
      </c>
      <c r="B149" t="s">
        <v>515</v>
      </c>
      <c r="C149">
        <v>127</v>
      </c>
      <c r="D149" t="s">
        <v>516</v>
      </c>
      <c r="E149">
        <v>204</v>
      </c>
      <c r="F149">
        <v>511520002</v>
      </c>
      <c r="G149" t="s">
        <v>154</v>
      </c>
      <c r="H149">
        <v>101</v>
      </c>
      <c r="I149" t="s">
        <v>308</v>
      </c>
      <c r="J149" s="8">
        <v>1</v>
      </c>
      <c r="L149">
        <v>1520</v>
      </c>
      <c r="M149" t="s">
        <v>317</v>
      </c>
      <c r="N149">
        <v>1000</v>
      </c>
      <c r="O149" t="s">
        <v>106</v>
      </c>
      <c r="P149">
        <v>13</v>
      </c>
      <c r="Q149" t="s">
        <v>353</v>
      </c>
      <c r="R149">
        <v>231</v>
      </c>
      <c r="S149" t="s">
        <v>517</v>
      </c>
      <c r="T149">
        <v>124</v>
      </c>
      <c r="U149" t="s">
        <v>510</v>
      </c>
      <c r="V149">
        <v>1</v>
      </c>
      <c r="W149" t="s">
        <v>313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10">
        <f t="shared" si="6"/>
        <v>0</v>
      </c>
      <c r="AL149" s="6">
        <f t="shared" si="7"/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2000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-840</v>
      </c>
      <c r="BJ149" s="64">
        <v>0</v>
      </c>
      <c r="BK149" s="64">
        <v>0</v>
      </c>
      <c r="BL149"/>
      <c r="BN149" s="7">
        <f t="shared" si="8"/>
        <v>0</v>
      </c>
    </row>
    <row r="150" spans="1:66" hidden="1">
      <c r="A150">
        <v>951</v>
      </c>
      <c r="B150" t="s">
        <v>491</v>
      </c>
      <c r="C150">
        <v>118</v>
      </c>
      <c r="D150" t="s">
        <v>178</v>
      </c>
      <c r="E150">
        <v>207</v>
      </c>
      <c r="F150">
        <v>511530003</v>
      </c>
      <c r="G150" t="s">
        <v>155</v>
      </c>
      <c r="H150">
        <v>101</v>
      </c>
      <c r="I150" t="s">
        <v>308</v>
      </c>
      <c r="J150" s="8">
        <v>1</v>
      </c>
      <c r="L150">
        <v>1530</v>
      </c>
      <c r="M150" t="s">
        <v>469</v>
      </c>
      <c r="N150">
        <v>1000</v>
      </c>
      <c r="O150" t="s">
        <v>106</v>
      </c>
      <c r="P150">
        <v>12</v>
      </c>
      <c r="Q150" t="s">
        <v>401</v>
      </c>
      <c r="R150">
        <v>221</v>
      </c>
      <c r="S150" t="s">
        <v>492</v>
      </c>
      <c r="T150">
        <v>128</v>
      </c>
      <c r="U150" t="s">
        <v>404</v>
      </c>
      <c r="V150">
        <v>1</v>
      </c>
      <c r="W150" t="s">
        <v>313</v>
      </c>
      <c r="X150" s="9">
        <v>0</v>
      </c>
      <c r="Y150" s="9">
        <v>0</v>
      </c>
      <c r="Z150" s="9">
        <v>0</v>
      </c>
      <c r="AA150" s="9">
        <v>0</v>
      </c>
      <c r="AB150" s="9">
        <v>137265.51999999999</v>
      </c>
      <c r="AC150" s="9">
        <v>0</v>
      </c>
      <c r="AD150" s="9">
        <v>94056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10">
        <f t="shared" si="6"/>
        <v>231321.52</v>
      </c>
      <c r="AL150" s="6">
        <f t="shared" si="7"/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522</v>
      </c>
      <c r="BI150" s="64">
        <v>0</v>
      </c>
      <c r="BJ150" s="64">
        <v>0</v>
      </c>
      <c r="BK150" s="64">
        <v>0</v>
      </c>
      <c r="BL150"/>
      <c r="BN150" s="7">
        <f t="shared" si="8"/>
        <v>231321.52</v>
      </c>
    </row>
    <row r="151" spans="1:66" hidden="1">
      <c r="A151">
        <v>952</v>
      </c>
      <c r="B151" t="s">
        <v>498</v>
      </c>
      <c r="C151">
        <v>120</v>
      </c>
      <c r="D151" t="s">
        <v>499</v>
      </c>
      <c r="E151">
        <v>207</v>
      </c>
      <c r="F151">
        <v>511530003</v>
      </c>
      <c r="G151" t="s">
        <v>155</v>
      </c>
      <c r="H151">
        <v>101</v>
      </c>
      <c r="I151" t="s">
        <v>308</v>
      </c>
      <c r="J151" s="8">
        <v>1</v>
      </c>
      <c r="L151">
        <v>1530</v>
      </c>
      <c r="M151" t="s">
        <v>469</v>
      </c>
      <c r="N151">
        <v>1000</v>
      </c>
      <c r="O151" t="s">
        <v>106</v>
      </c>
      <c r="P151">
        <v>12</v>
      </c>
      <c r="Q151" t="s">
        <v>401</v>
      </c>
      <c r="R151">
        <v>222</v>
      </c>
      <c r="S151" t="s">
        <v>500</v>
      </c>
      <c r="T151">
        <v>125</v>
      </c>
      <c r="U151" t="s">
        <v>464</v>
      </c>
      <c r="V151">
        <v>1</v>
      </c>
      <c r="W151" t="s">
        <v>313</v>
      </c>
      <c r="X151" s="9">
        <v>0</v>
      </c>
      <c r="Y151" s="9">
        <v>0</v>
      </c>
      <c r="Z151" s="9">
        <v>0</v>
      </c>
      <c r="AA151" s="9">
        <v>0</v>
      </c>
      <c r="AB151" s="9">
        <v>41561.919999999998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10">
        <f t="shared" si="6"/>
        <v>41561.919999999998</v>
      </c>
      <c r="AL151" s="6">
        <f t="shared" si="7"/>
        <v>0</v>
      </c>
      <c r="AN151" s="64">
        <v>3745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2800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500</v>
      </c>
      <c r="BH151" s="64">
        <v>0</v>
      </c>
      <c r="BI151" s="64">
        <v>-409.8</v>
      </c>
      <c r="BJ151" s="64">
        <v>0</v>
      </c>
      <c r="BK151" s="64">
        <v>0</v>
      </c>
      <c r="BL151"/>
      <c r="BN151" s="7">
        <f t="shared" si="8"/>
        <v>41561.919999999998</v>
      </c>
    </row>
    <row r="152" spans="1:66" hidden="1">
      <c r="A152">
        <v>953</v>
      </c>
      <c r="B152" t="s">
        <v>259</v>
      </c>
      <c r="C152">
        <v>121</v>
      </c>
      <c r="D152" t="s">
        <v>196</v>
      </c>
      <c r="E152">
        <v>207</v>
      </c>
      <c r="F152">
        <v>511530003</v>
      </c>
      <c r="G152" t="s">
        <v>155</v>
      </c>
      <c r="H152">
        <v>101</v>
      </c>
      <c r="I152" t="s">
        <v>308</v>
      </c>
      <c r="J152" s="8">
        <v>1</v>
      </c>
      <c r="L152">
        <v>1530</v>
      </c>
      <c r="M152" t="s">
        <v>469</v>
      </c>
      <c r="N152">
        <v>1000</v>
      </c>
      <c r="O152" t="s">
        <v>106</v>
      </c>
      <c r="P152">
        <v>12</v>
      </c>
      <c r="Q152" t="s">
        <v>401</v>
      </c>
      <c r="R152">
        <v>214</v>
      </c>
      <c r="S152" t="s">
        <v>446</v>
      </c>
      <c r="T152">
        <v>125</v>
      </c>
      <c r="U152" t="s">
        <v>464</v>
      </c>
      <c r="V152">
        <v>1</v>
      </c>
      <c r="W152" t="s">
        <v>313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10">
        <f t="shared" si="6"/>
        <v>0</v>
      </c>
      <c r="AL152" s="6">
        <f t="shared" si="7"/>
        <v>0</v>
      </c>
      <c r="AN152" s="64">
        <v>60001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-4726.29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64">
        <v>0</v>
      </c>
      <c r="BH152" s="64">
        <v>-3798.34</v>
      </c>
      <c r="BI152" s="64">
        <v>-834.76</v>
      </c>
      <c r="BJ152" s="64">
        <v>-4618.46</v>
      </c>
      <c r="BK152" s="64">
        <v>0</v>
      </c>
      <c r="BL152"/>
      <c r="BN152" s="7">
        <f t="shared" si="8"/>
        <v>0</v>
      </c>
    </row>
    <row r="153" spans="1:66" hidden="1">
      <c r="A153">
        <v>954</v>
      </c>
      <c r="B153" t="s">
        <v>502</v>
      </c>
      <c r="C153">
        <v>122</v>
      </c>
      <c r="D153" t="s">
        <v>503</v>
      </c>
      <c r="E153">
        <v>207</v>
      </c>
      <c r="F153">
        <v>511530003</v>
      </c>
      <c r="G153" t="s">
        <v>155</v>
      </c>
      <c r="H153">
        <v>101</v>
      </c>
      <c r="I153" t="s">
        <v>308</v>
      </c>
      <c r="J153" s="8">
        <v>1</v>
      </c>
      <c r="L153">
        <v>1530</v>
      </c>
      <c r="M153" t="s">
        <v>469</v>
      </c>
      <c r="N153">
        <v>1000</v>
      </c>
      <c r="O153" t="s">
        <v>106</v>
      </c>
      <c r="P153">
        <v>12</v>
      </c>
      <c r="Q153" t="s">
        <v>401</v>
      </c>
      <c r="R153">
        <v>226</v>
      </c>
      <c r="S153" t="s">
        <v>504</v>
      </c>
      <c r="T153">
        <v>121</v>
      </c>
      <c r="U153" t="s">
        <v>312</v>
      </c>
      <c r="V153">
        <v>1</v>
      </c>
      <c r="W153" t="s">
        <v>313</v>
      </c>
      <c r="X153" s="9">
        <v>84750.3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103910</v>
      </c>
      <c r="AG153" s="9">
        <v>0</v>
      </c>
      <c r="AH153" s="9">
        <v>0</v>
      </c>
      <c r="AI153" s="9">
        <v>0</v>
      </c>
      <c r="AJ153" s="10">
        <f t="shared" si="6"/>
        <v>188660.3</v>
      </c>
      <c r="AL153" s="6">
        <f t="shared" si="7"/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64">
        <v>0</v>
      </c>
      <c r="BH153" s="64">
        <v>0</v>
      </c>
      <c r="BI153" s="64">
        <v>0</v>
      </c>
      <c r="BJ153" s="64">
        <v>208.8</v>
      </c>
      <c r="BK153" s="64">
        <v>0</v>
      </c>
      <c r="BL153"/>
      <c r="BN153" s="7">
        <f t="shared" si="8"/>
        <v>188660.3</v>
      </c>
    </row>
    <row r="154" spans="1:66" hidden="1">
      <c r="A154">
        <v>111</v>
      </c>
      <c r="B154" t="s">
        <v>84</v>
      </c>
      <c r="C154">
        <v>141</v>
      </c>
      <c r="D154" t="s">
        <v>260</v>
      </c>
      <c r="E154">
        <v>207</v>
      </c>
      <c r="F154">
        <v>511530003</v>
      </c>
      <c r="G154" t="s">
        <v>155</v>
      </c>
      <c r="H154">
        <v>101</v>
      </c>
      <c r="I154" t="s">
        <v>308</v>
      </c>
      <c r="J154" s="8">
        <v>1</v>
      </c>
      <c r="L154">
        <v>1530</v>
      </c>
      <c r="M154" t="s">
        <v>469</v>
      </c>
      <c r="N154">
        <v>1000</v>
      </c>
      <c r="O154" t="s">
        <v>106</v>
      </c>
      <c r="P154">
        <v>13</v>
      </c>
      <c r="Q154" t="s">
        <v>353</v>
      </c>
      <c r="R154">
        <v>263</v>
      </c>
      <c r="S154" t="s">
        <v>354</v>
      </c>
      <c r="T154">
        <v>121</v>
      </c>
      <c r="U154" t="s">
        <v>312</v>
      </c>
      <c r="V154">
        <v>1</v>
      </c>
      <c r="W154" t="s">
        <v>313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30000</v>
      </c>
      <c r="AH154" s="9">
        <v>10000</v>
      </c>
      <c r="AI154" s="9">
        <v>10000</v>
      </c>
      <c r="AJ154" s="10">
        <f t="shared" si="6"/>
        <v>50000</v>
      </c>
      <c r="AL154" s="6">
        <f t="shared" si="7"/>
        <v>0</v>
      </c>
      <c r="AN154" s="64">
        <v>18774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-1300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64">
        <v>0</v>
      </c>
      <c r="BH154" s="64">
        <v>0</v>
      </c>
      <c r="BI154" s="64">
        <v>-1619.25</v>
      </c>
      <c r="BJ154" s="64">
        <v>2401.9699999999998</v>
      </c>
      <c r="BK154" s="64">
        <v>0</v>
      </c>
      <c r="BL154"/>
      <c r="BN154" s="7">
        <f t="shared" si="8"/>
        <v>30000</v>
      </c>
    </row>
    <row r="155" spans="1:66" hidden="1">
      <c r="A155">
        <v>911</v>
      </c>
      <c r="B155" t="s">
        <v>447</v>
      </c>
      <c r="C155">
        <v>107</v>
      </c>
      <c r="D155" t="s">
        <v>120</v>
      </c>
      <c r="E155">
        <v>210</v>
      </c>
      <c r="F155">
        <v>511540004</v>
      </c>
      <c r="G155" t="s">
        <v>124</v>
      </c>
      <c r="H155">
        <v>101</v>
      </c>
      <c r="I155" t="s">
        <v>308</v>
      </c>
      <c r="J155" s="8">
        <v>1</v>
      </c>
      <c r="L155">
        <v>1540</v>
      </c>
      <c r="M155" t="s">
        <v>318</v>
      </c>
      <c r="N155">
        <v>1000</v>
      </c>
      <c r="O155" t="s">
        <v>106</v>
      </c>
      <c r="P155">
        <v>1</v>
      </c>
      <c r="Q155" t="s">
        <v>448</v>
      </c>
      <c r="R155">
        <v>131</v>
      </c>
      <c r="S155" t="s">
        <v>449</v>
      </c>
      <c r="T155">
        <v>121</v>
      </c>
      <c r="U155" t="s">
        <v>312</v>
      </c>
      <c r="V155">
        <v>1</v>
      </c>
      <c r="W155" t="s">
        <v>313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2717</v>
      </c>
      <c r="AJ155" s="10">
        <f t="shared" si="6"/>
        <v>2717</v>
      </c>
      <c r="AL155" s="6">
        <f t="shared" si="7"/>
        <v>0</v>
      </c>
      <c r="AN155" s="64">
        <v>300000</v>
      </c>
      <c r="AO155" s="64">
        <v>0</v>
      </c>
      <c r="AP155" s="64">
        <v>0</v>
      </c>
      <c r="AQ155" s="64">
        <v>0</v>
      </c>
      <c r="AR155" s="64">
        <v>0</v>
      </c>
      <c r="AS155" s="64">
        <v>0</v>
      </c>
      <c r="AT155" s="64">
        <v>0</v>
      </c>
      <c r="AU155" s="64">
        <v>0</v>
      </c>
      <c r="AV155" s="64">
        <v>0</v>
      </c>
      <c r="AW155" s="64">
        <v>0</v>
      </c>
      <c r="AX155" s="64">
        <v>0</v>
      </c>
      <c r="AY155" s="64">
        <v>0</v>
      </c>
      <c r="AZ155" s="64">
        <v>-118901.49</v>
      </c>
      <c r="BA155" s="64">
        <v>0</v>
      </c>
      <c r="BB155" s="64">
        <v>0</v>
      </c>
      <c r="BC155" s="64">
        <v>0</v>
      </c>
      <c r="BD155" s="64">
        <v>0</v>
      </c>
      <c r="BE155" s="64">
        <v>0</v>
      </c>
      <c r="BF155" s="64">
        <v>0</v>
      </c>
      <c r="BG155" s="64">
        <v>-3644.11</v>
      </c>
      <c r="BH155" s="64">
        <v>-146291.25</v>
      </c>
      <c r="BI155" s="64">
        <v>-31163.15</v>
      </c>
      <c r="BJ155" s="64">
        <v>0</v>
      </c>
      <c r="BK155" s="64">
        <v>0</v>
      </c>
      <c r="BL155"/>
      <c r="BN155" s="7">
        <f t="shared" si="8"/>
        <v>0</v>
      </c>
    </row>
    <row r="156" spans="1:66" hidden="1">
      <c r="A156">
        <v>911</v>
      </c>
      <c r="B156" t="s">
        <v>447</v>
      </c>
      <c r="C156">
        <v>107</v>
      </c>
      <c r="D156" t="s">
        <v>120</v>
      </c>
      <c r="E156">
        <v>212</v>
      </c>
      <c r="F156">
        <v>511540005</v>
      </c>
      <c r="G156" t="s">
        <v>125</v>
      </c>
      <c r="H156">
        <v>101</v>
      </c>
      <c r="I156" t="s">
        <v>308</v>
      </c>
      <c r="J156" s="8">
        <v>1</v>
      </c>
      <c r="L156">
        <v>1540</v>
      </c>
      <c r="M156" t="s">
        <v>318</v>
      </c>
      <c r="N156">
        <v>1000</v>
      </c>
      <c r="O156" t="s">
        <v>106</v>
      </c>
      <c r="P156">
        <v>1</v>
      </c>
      <c r="Q156" t="s">
        <v>448</v>
      </c>
      <c r="R156">
        <v>131</v>
      </c>
      <c r="S156" t="s">
        <v>449</v>
      </c>
      <c r="T156">
        <v>121</v>
      </c>
      <c r="U156" t="s">
        <v>312</v>
      </c>
      <c r="V156">
        <v>1</v>
      </c>
      <c r="W156" t="s">
        <v>313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462</v>
      </c>
      <c r="AD156" s="9">
        <v>210764.5</v>
      </c>
      <c r="AE156" s="9">
        <v>0</v>
      </c>
      <c r="AF156" s="9">
        <v>0</v>
      </c>
      <c r="AG156" s="9">
        <v>54693.4</v>
      </c>
      <c r="AH156" s="9">
        <v>0</v>
      </c>
      <c r="AI156" s="9">
        <v>0</v>
      </c>
      <c r="AJ156" s="10">
        <f t="shared" si="6"/>
        <v>265919.90000000002</v>
      </c>
      <c r="AL156" s="6">
        <f t="shared" si="7"/>
        <v>0</v>
      </c>
      <c r="AN156" s="64">
        <v>0</v>
      </c>
      <c r="AO156" s="64">
        <v>0</v>
      </c>
      <c r="AP156" s="64">
        <v>0</v>
      </c>
      <c r="AQ156" s="64">
        <v>0</v>
      </c>
      <c r="AR156" s="64">
        <v>0</v>
      </c>
      <c r="AS156" s="64">
        <v>0</v>
      </c>
      <c r="AT156" s="64">
        <v>0</v>
      </c>
      <c r="AU156" s="64">
        <v>0</v>
      </c>
      <c r="AV156" s="64">
        <v>0</v>
      </c>
      <c r="AW156" s="64">
        <v>0</v>
      </c>
      <c r="AX156" s="64">
        <v>0</v>
      </c>
      <c r="AY156" s="64">
        <v>0</v>
      </c>
      <c r="AZ156" s="64">
        <v>31684</v>
      </c>
      <c r="BA156" s="64">
        <v>0</v>
      </c>
      <c r="BB156" s="64">
        <v>0</v>
      </c>
      <c r="BC156" s="64">
        <v>0</v>
      </c>
      <c r="BD156" s="64">
        <v>0</v>
      </c>
      <c r="BE156" s="64">
        <v>0</v>
      </c>
      <c r="BF156" s="64">
        <v>0</v>
      </c>
      <c r="BG156" s="64">
        <v>0</v>
      </c>
      <c r="BH156" s="64">
        <v>0</v>
      </c>
      <c r="BI156" s="64">
        <v>-132.41</v>
      </c>
      <c r="BJ156" s="64">
        <v>-117.14</v>
      </c>
      <c r="BK156" s="64">
        <v>0</v>
      </c>
      <c r="BL156"/>
      <c r="BN156" s="7">
        <f t="shared" si="8"/>
        <v>265919.90000000002</v>
      </c>
    </row>
    <row r="157" spans="1:66" hidden="1">
      <c r="A157">
        <v>911</v>
      </c>
      <c r="B157" t="s">
        <v>447</v>
      </c>
      <c r="C157">
        <v>107</v>
      </c>
      <c r="D157" t="s">
        <v>120</v>
      </c>
      <c r="E157">
        <v>214</v>
      </c>
      <c r="F157">
        <v>511540007</v>
      </c>
      <c r="G157" t="s">
        <v>126</v>
      </c>
      <c r="H157">
        <v>101</v>
      </c>
      <c r="I157" t="s">
        <v>308</v>
      </c>
      <c r="J157" s="8">
        <v>1</v>
      </c>
      <c r="L157">
        <v>1540</v>
      </c>
      <c r="M157" t="s">
        <v>318</v>
      </c>
      <c r="N157">
        <v>1000</v>
      </c>
      <c r="O157" t="s">
        <v>106</v>
      </c>
      <c r="P157">
        <v>1</v>
      </c>
      <c r="Q157" t="s">
        <v>448</v>
      </c>
      <c r="R157">
        <v>131</v>
      </c>
      <c r="S157" t="s">
        <v>449</v>
      </c>
      <c r="T157">
        <v>121</v>
      </c>
      <c r="U157" t="s">
        <v>312</v>
      </c>
      <c r="V157">
        <v>1</v>
      </c>
      <c r="W157" t="s">
        <v>313</v>
      </c>
      <c r="X157" s="9">
        <v>7501.96</v>
      </c>
      <c r="Y157" s="9">
        <v>7501.96</v>
      </c>
      <c r="Z157" s="9">
        <v>3750.98</v>
      </c>
      <c r="AA157" s="9">
        <v>7501.96</v>
      </c>
      <c r="AB157" s="9">
        <v>11252.94</v>
      </c>
      <c r="AC157" s="9">
        <v>7501.96</v>
      </c>
      <c r="AD157" s="9">
        <v>6550.98</v>
      </c>
      <c r="AE157" s="9">
        <v>4701.96</v>
      </c>
      <c r="AF157" s="9">
        <v>2852.94</v>
      </c>
      <c r="AG157" s="9">
        <v>1901.96</v>
      </c>
      <c r="AH157" s="9">
        <v>1901.96</v>
      </c>
      <c r="AI157" s="9">
        <v>1901.96</v>
      </c>
      <c r="AJ157" s="10">
        <f t="shared" si="6"/>
        <v>64823.520000000004</v>
      </c>
      <c r="AL157" s="6">
        <f t="shared" si="7"/>
        <v>0</v>
      </c>
      <c r="AN157" s="64">
        <v>120000</v>
      </c>
      <c r="AO157" s="64">
        <v>0</v>
      </c>
      <c r="AP157" s="64">
        <v>0</v>
      </c>
      <c r="AQ157" s="64">
        <v>0</v>
      </c>
      <c r="AR157" s="64">
        <v>0</v>
      </c>
      <c r="AS157" s="64">
        <v>0</v>
      </c>
      <c r="AT157" s="64">
        <v>0</v>
      </c>
      <c r="AU157" s="64">
        <v>0</v>
      </c>
      <c r="AV157" s="64">
        <v>0</v>
      </c>
      <c r="AW157" s="64">
        <v>0</v>
      </c>
      <c r="AX157" s="64">
        <v>0</v>
      </c>
      <c r="AY157" s="64">
        <v>0</v>
      </c>
      <c r="AZ157" s="64">
        <v>84909</v>
      </c>
      <c r="BA157" s="64">
        <v>0</v>
      </c>
      <c r="BB157" s="64">
        <v>0</v>
      </c>
      <c r="BC157" s="64">
        <v>0</v>
      </c>
      <c r="BD157" s="64">
        <v>0</v>
      </c>
      <c r="BE157" s="64">
        <v>0</v>
      </c>
      <c r="BF157" s="64">
        <v>0</v>
      </c>
      <c r="BG157" s="64">
        <v>0</v>
      </c>
      <c r="BH157" s="64">
        <v>0</v>
      </c>
      <c r="BI157" s="64">
        <v>0</v>
      </c>
      <c r="BJ157" s="64">
        <v>-1287.08</v>
      </c>
      <c r="BK157" s="64">
        <v>3458.69</v>
      </c>
      <c r="BL157"/>
      <c r="BN157" s="7">
        <f t="shared" si="8"/>
        <v>61019.600000000006</v>
      </c>
    </row>
    <row r="158" spans="1:66" hidden="1">
      <c r="A158">
        <v>911</v>
      </c>
      <c r="B158" t="s">
        <v>447</v>
      </c>
      <c r="C158">
        <v>107</v>
      </c>
      <c r="D158" t="s">
        <v>120</v>
      </c>
      <c r="E158">
        <v>216</v>
      </c>
      <c r="F158">
        <v>511540008</v>
      </c>
      <c r="G158" t="s">
        <v>112</v>
      </c>
      <c r="H158">
        <v>101</v>
      </c>
      <c r="I158" t="s">
        <v>308</v>
      </c>
      <c r="J158" s="8">
        <v>1</v>
      </c>
      <c r="L158">
        <v>1540</v>
      </c>
      <c r="M158" t="s">
        <v>318</v>
      </c>
      <c r="N158">
        <v>1000</v>
      </c>
      <c r="O158" t="s">
        <v>106</v>
      </c>
      <c r="P158">
        <v>1</v>
      </c>
      <c r="Q158" t="s">
        <v>448</v>
      </c>
      <c r="R158">
        <v>131</v>
      </c>
      <c r="S158" t="s">
        <v>449</v>
      </c>
      <c r="T158">
        <v>121</v>
      </c>
      <c r="U158" t="s">
        <v>312</v>
      </c>
      <c r="V158">
        <v>1</v>
      </c>
      <c r="W158" t="s">
        <v>313</v>
      </c>
      <c r="X158" s="9">
        <v>975.18</v>
      </c>
      <c r="Y158" s="9">
        <v>0</v>
      </c>
      <c r="Z158" s="9">
        <v>0</v>
      </c>
      <c r="AA158" s="9">
        <v>0</v>
      </c>
      <c r="AB158" s="9">
        <v>1342.28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10704.24</v>
      </c>
      <c r="AJ158" s="10">
        <f t="shared" si="6"/>
        <v>13021.7</v>
      </c>
      <c r="AL158" s="6">
        <f t="shared" si="7"/>
        <v>0</v>
      </c>
      <c r="AN158" s="64">
        <v>6818</v>
      </c>
      <c r="AO158" s="64">
        <v>0</v>
      </c>
      <c r="AP158" s="64">
        <v>0</v>
      </c>
      <c r="AQ158" s="64">
        <v>0</v>
      </c>
      <c r="AR158" s="64">
        <v>0</v>
      </c>
      <c r="AS158" s="64">
        <v>0</v>
      </c>
      <c r="AT158" s="64">
        <v>0</v>
      </c>
      <c r="AU158" s="64">
        <v>0</v>
      </c>
      <c r="AV158" s="64">
        <v>0</v>
      </c>
      <c r="AW158" s="64">
        <v>0</v>
      </c>
      <c r="AX158" s="64">
        <v>0</v>
      </c>
      <c r="AY158" s="64">
        <v>0</v>
      </c>
      <c r="AZ158" s="64">
        <v>-532.71</v>
      </c>
      <c r="BA158" s="64">
        <v>0</v>
      </c>
      <c r="BB158" s="64">
        <v>0</v>
      </c>
      <c r="BC158" s="64">
        <v>0</v>
      </c>
      <c r="BD158" s="64">
        <v>0</v>
      </c>
      <c r="BE158" s="64">
        <v>0</v>
      </c>
      <c r="BF158" s="64">
        <v>0</v>
      </c>
      <c r="BG158" s="64">
        <v>0</v>
      </c>
      <c r="BH158" s="64">
        <v>0</v>
      </c>
      <c r="BI158" s="64">
        <v>0</v>
      </c>
      <c r="BJ158" s="64">
        <v>0</v>
      </c>
      <c r="BK158" s="64">
        <v>0</v>
      </c>
      <c r="BL158"/>
      <c r="BN158" s="7">
        <f t="shared" si="8"/>
        <v>2317.46</v>
      </c>
    </row>
    <row r="159" spans="1:66" hidden="1">
      <c r="A159">
        <v>901</v>
      </c>
      <c r="B159" t="s">
        <v>436</v>
      </c>
      <c r="C159">
        <v>100</v>
      </c>
      <c r="D159" t="s">
        <v>105</v>
      </c>
      <c r="E159">
        <v>210</v>
      </c>
      <c r="F159">
        <v>511540004</v>
      </c>
      <c r="G159" t="s">
        <v>124</v>
      </c>
      <c r="H159">
        <v>101</v>
      </c>
      <c r="I159" t="s">
        <v>308</v>
      </c>
      <c r="J159" s="8">
        <v>1</v>
      </c>
      <c r="L159">
        <v>1540</v>
      </c>
      <c r="M159" t="s">
        <v>318</v>
      </c>
      <c r="N159">
        <v>1000</v>
      </c>
      <c r="O159" t="s">
        <v>106</v>
      </c>
      <c r="P159">
        <v>2</v>
      </c>
      <c r="Q159" t="s">
        <v>282</v>
      </c>
      <c r="R159">
        <v>111</v>
      </c>
      <c r="S159" t="s">
        <v>438</v>
      </c>
      <c r="T159">
        <v>121</v>
      </c>
      <c r="U159" t="s">
        <v>312</v>
      </c>
      <c r="V159">
        <v>1</v>
      </c>
      <c r="W159" t="s">
        <v>313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1975</v>
      </c>
      <c r="AI159" s="9">
        <v>0</v>
      </c>
      <c r="AJ159" s="10">
        <f t="shared" si="6"/>
        <v>1975</v>
      </c>
      <c r="AL159" s="6">
        <f t="shared" si="7"/>
        <v>0</v>
      </c>
      <c r="AN159" s="64">
        <v>0</v>
      </c>
      <c r="AO159" s="64">
        <v>0</v>
      </c>
      <c r="AP159" s="64">
        <v>0</v>
      </c>
      <c r="AQ159" s="64">
        <v>0</v>
      </c>
      <c r="AR159" s="64">
        <v>0</v>
      </c>
      <c r="AS159" s="64">
        <v>0</v>
      </c>
      <c r="AT159" s="64">
        <v>0</v>
      </c>
      <c r="AU159" s="64">
        <v>0</v>
      </c>
      <c r="AV159" s="64">
        <v>0</v>
      </c>
      <c r="AW159" s="64">
        <v>0</v>
      </c>
      <c r="AX159" s="64">
        <v>0</v>
      </c>
      <c r="AY159" s="64">
        <v>0</v>
      </c>
      <c r="AZ159" s="64">
        <v>2646.72</v>
      </c>
      <c r="BA159" s="64">
        <v>0</v>
      </c>
      <c r="BB159" s="64">
        <v>0</v>
      </c>
      <c r="BC159" s="64">
        <v>0</v>
      </c>
      <c r="BD159" s="64">
        <v>0</v>
      </c>
      <c r="BE159" s="64">
        <v>0</v>
      </c>
      <c r="BF159" s="64">
        <v>0</v>
      </c>
      <c r="BG159" s="64">
        <v>0</v>
      </c>
      <c r="BH159" s="64">
        <v>0</v>
      </c>
      <c r="BI159" s="64">
        <v>0</v>
      </c>
      <c r="BJ159" s="64">
        <v>0</v>
      </c>
      <c r="BK159" s="64">
        <v>0</v>
      </c>
      <c r="BL159"/>
      <c r="BN159" s="7">
        <f t="shared" si="8"/>
        <v>0</v>
      </c>
    </row>
    <row r="160" spans="1:66" hidden="1">
      <c r="A160">
        <v>901</v>
      </c>
      <c r="B160" t="s">
        <v>436</v>
      </c>
      <c r="C160">
        <v>100</v>
      </c>
      <c r="D160" t="s">
        <v>105</v>
      </c>
      <c r="E160">
        <v>216</v>
      </c>
      <c r="F160">
        <v>511540008</v>
      </c>
      <c r="G160" t="s">
        <v>112</v>
      </c>
      <c r="H160">
        <v>101</v>
      </c>
      <c r="I160" t="s">
        <v>308</v>
      </c>
      <c r="J160" s="8">
        <v>1</v>
      </c>
      <c r="L160">
        <v>1540</v>
      </c>
      <c r="M160" t="s">
        <v>318</v>
      </c>
      <c r="N160">
        <v>1000</v>
      </c>
      <c r="O160" t="s">
        <v>106</v>
      </c>
      <c r="P160">
        <v>2</v>
      </c>
      <c r="Q160" t="s">
        <v>282</v>
      </c>
      <c r="R160">
        <v>111</v>
      </c>
      <c r="S160" t="s">
        <v>438</v>
      </c>
      <c r="T160">
        <v>121</v>
      </c>
      <c r="U160" t="s">
        <v>312</v>
      </c>
      <c r="V160">
        <v>1</v>
      </c>
      <c r="W160" t="s">
        <v>313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31266.61</v>
      </c>
      <c r="AJ160" s="10">
        <f t="shared" si="6"/>
        <v>31266.61</v>
      </c>
      <c r="AL160" s="6">
        <f t="shared" si="7"/>
        <v>0</v>
      </c>
      <c r="AN160" s="64">
        <v>0</v>
      </c>
      <c r="AO160" s="64">
        <v>0</v>
      </c>
      <c r="AP160" s="64">
        <v>0</v>
      </c>
      <c r="AQ160" s="64">
        <v>0</v>
      </c>
      <c r="AR160" s="64">
        <v>0</v>
      </c>
      <c r="AS160" s="64">
        <v>0</v>
      </c>
      <c r="AT160" s="64">
        <v>0</v>
      </c>
      <c r="AU160" s="64">
        <v>0</v>
      </c>
      <c r="AV160" s="64">
        <v>0</v>
      </c>
      <c r="AW160" s="64">
        <v>0</v>
      </c>
      <c r="AX160" s="64">
        <v>0</v>
      </c>
      <c r="AY160" s="64">
        <v>0</v>
      </c>
      <c r="AZ160" s="64">
        <v>5801.49</v>
      </c>
      <c r="BA160" s="64">
        <v>0</v>
      </c>
      <c r="BB160" s="64">
        <v>0</v>
      </c>
      <c r="BC160" s="64">
        <v>0</v>
      </c>
      <c r="BD160" s="64">
        <v>0</v>
      </c>
      <c r="BE160" s="64">
        <v>0</v>
      </c>
      <c r="BF160" s="64">
        <v>0</v>
      </c>
      <c r="BG160" s="64">
        <v>0</v>
      </c>
      <c r="BH160" s="64">
        <v>0</v>
      </c>
      <c r="BI160" s="64">
        <v>-548</v>
      </c>
      <c r="BJ160" s="64">
        <v>20418.439999999999</v>
      </c>
      <c r="BK160" s="64">
        <v>-1395.55</v>
      </c>
      <c r="BL160"/>
      <c r="BN160" s="7">
        <f t="shared" si="8"/>
        <v>0</v>
      </c>
    </row>
    <row r="161" spans="1:66" hidden="1">
      <c r="A161">
        <v>902</v>
      </c>
      <c r="B161" t="s">
        <v>439</v>
      </c>
      <c r="C161">
        <v>101</v>
      </c>
      <c r="D161" t="s">
        <v>110</v>
      </c>
      <c r="E161">
        <v>216</v>
      </c>
      <c r="F161">
        <v>511540008</v>
      </c>
      <c r="G161" t="s">
        <v>112</v>
      </c>
      <c r="H161">
        <v>101</v>
      </c>
      <c r="I161" t="s">
        <v>308</v>
      </c>
      <c r="J161" s="8">
        <v>1</v>
      </c>
      <c r="L161">
        <v>1540</v>
      </c>
      <c r="M161" t="s">
        <v>318</v>
      </c>
      <c r="N161">
        <v>1000</v>
      </c>
      <c r="O161" t="s">
        <v>106</v>
      </c>
      <c r="P161">
        <v>3</v>
      </c>
      <c r="Q161" t="s">
        <v>440</v>
      </c>
      <c r="R161">
        <v>111</v>
      </c>
      <c r="S161" t="s">
        <v>438</v>
      </c>
      <c r="T161">
        <v>121</v>
      </c>
      <c r="U161" t="s">
        <v>312</v>
      </c>
      <c r="V161">
        <v>1</v>
      </c>
      <c r="W161" t="s">
        <v>313</v>
      </c>
      <c r="X161" s="9">
        <v>6802.07</v>
      </c>
      <c r="Y161" s="9">
        <v>6802.07</v>
      </c>
      <c r="Z161" s="9">
        <v>6802.07</v>
      </c>
      <c r="AA161" s="9">
        <v>8182.85</v>
      </c>
      <c r="AB161" s="9">
        <v>6746.24</v>
      </c>
      <c r="AC161" s="9">
        <v>6302.1</v>
      </c>
      <c r="AD161" s="9">
        <v>8263.73</v>
      </c>
      <c r="AE161" s="9">
        <v>5877.77</v>
      </c>
      <c r="AF161" s="9">
        <v>6851.25</v>
      </c>
      <c r="AG161" s="9">
        <v>6851.23</v>
      </c>
      <c r="AH161" s="9">
        <v>6854.79</v>
      </c>
      <c r="AI161" s="9">
        <v>20694.509999999998</v>
      </c>
      <c r="AJ161" s="10">
        <f t="shared" si="6"/>
        <v>97030.679999999978</v>
      </c>
      <c r="AL161" s="6">
        <f t="shared" si="7"/>
        <v>0</v>
      </c>
      <c r="AN161" s="64">
        <v>65006</v>
      </c>
      <c r="AO161" s="64">
        <v>0</v>
      </c>
      <c r="AP161" s="64">
        <v>0</v>
      </c>
      <c r="AQ161" s="64">
        <v>0</v>
      </c>
      <c r="AR161" s="64">
        <v>0</v>
      </c>
      <c r="AS161" s="64">
        <v>0</v>
      </c>
      <c r="AT161" s="64">
        <v>0</v>
      </c>
      <c r="AU161" s="64">
        <v>0</v>
      </c>
      <c r="AV161" s="64">
        <v>0</v>
      </c>
      <c r="AW161" s="64">
        <v>0</v>
      </c>
      <c r="AX161" s="64">
        <v>0</v>
      </c>
      <c r="AY161" s="64">
        <v>0</v>
      </c>
      <c r="AZ161" s="64">
        <v>-7258.38</v>
      </c>
      <c r="BA161" s="64">
        <v>0</v>
      </c>
      <c r="BB161" s="64">
        <v>0</v>
      </c>
      <c r="BC161" s="64">
        <v>0</v>
      </c>
      <c r="BD161" s="64">
        <v>0</v>
      </c>
      <c r="BE161" s="64">
        <v>0</v>
      </c>
      <c r="BF161" s="64">
        <v>0</v>
      </c>
      <c r="BG161" s="64">
        <v>0</v>
      </c>
      <c r="BH161" s="64">
        <v>-22657.200000000001</v>
      </c>
      <c r="BI161" s="64">
        <v>-27120</v>
      </c>
      <c r="BJ161" s="64">
        <v>-7970.42</v>
      </c>
      <c r="BK161" s="64">
        <v>0</v>
      </c>
      <c r="BL161"/>
      <c r="BN161" s="7">
        <f t="shared" si="8"/>
        <v>69481.37999999999</v>
      </c>
    </row>
    <row r="162" spans="1:66" hidden="1">
      <c r="A162">
        <v>102</v>
      </c>
      <c r="B162" t="s">
        <v>343</v>
      </c>
      <c r="C162">
        <v>140</v>
      </c>
      <c r="D162" t="s">
        <v>344</v>
      </c>
      <c r="E162">
        <v>208</v>
      </c>
      <c r="F162">
        <v>511540001</v>
      </c>
      <c r="G162" t="s">
        <v>152</v>
      </c>
      <c r="H162">
        <v>101</v>
      </c>
      <c r="I162" t="s">
        <v>308</v>
      </c>
      <c r="J162" s="8">
        <v>1</v>
      </c>
      <c r="L162">
        <v>1540</v>
      </c>
      <c r="M162" t="s">
        <v>318</v>
      </c>
      <c r="N162">
        <v>1000</v>
      </c>
      <c r="O162" t="s">
        <v>106</v>
      </c>
      <c r="P162">
        <v>4</v>
      </c>
      <c r="Q162" t="s">
        <v>345</v>
      </c>
      <c r="R162">
        <v>172</v>
      </c>
      <c r="S162" t="s">
        <v>281</v>
      </c>
      <c r="T162">
        <v>121</v>
      </c>
      <c r="U162" t="s">
        <v>312</v>
      </c>
      <c r="V162">
        <v>1</v>
      </c>
      <c r="W162" t="s">
        <v>313</v>
      </c>
      <c r="X162" s="9">
        <v>400</v>
      </c>
      <c r="Y162" s="9">
        <v>200</v>
      </c>
      <c r="Z162" s="9">
        <v>200</v>
      </c>
      <c r="AA162" s="9">
        <v>200</v>
      </c>
      <c r="AB162" s="9">
        <v>200</v>
      </c>
      <c r="AC162" s="9">
        <v>200</v>
      </c>
      <c r="AD162" s="9">
        <v>200</v>
      </c>
      <c r="AE162" s="9">
        <v>100</v>
      </c>
      <c r="AF162" s="9">
        <v>0</v>
      </c>
      <c r="AG162" s="9">
        <v>0</v>
      </c>
      <c r="AH162" s="9">
        <v>0</v>
      </c>
      <c r="AI162" s="9">
        <v>0</v>
      </c>
      <c r="AJ162" s="10">
        <f t="shared" si="6"/>
        <v>1700</v>
      </c>
      <c r="AL162" s="6">
        <f t="shared" si="7"/>
        <v>0</v>
      </c>
      <c r="AN162" s="64">
        <v>0</v>
      </c>
      <c r="AO162" s="64">
        <v>0</v>
      </c>
      <c r="AP162" s="64">
        <v>0</v>
      </c>
      <c r="AQ162" s="64">
        <v>0</v>
      </c>
      <c r="AR162" s="64">
        <v>0</v>
      </c>
      <c r="AS162" s="64">
        <v>0</v>
      </c>
      <c r="AT162" s="64">
        <v>0</v>
      </c>
      <c r="AU162" s="64">
        <v>0</v>
      </c>
      <c r="AV162" s="64">
        <v>0</v>
      </c>
      <c r="AW162" s="64">
        <v>0</v>
      </c>
      <c r="AX162" s="64">
        <v>0</v>
      </c>
      <c r="AY162" s="64">
        <v>0</v>
      </c>
      <c r="AZ162" s="64">
        <v>7025.75</v>
      </c>
      <c r="BA162" s="64">
        <v>0</v>
      </c>
      <c r="BB162" s="64">
        <v>0</v>
      </c>
      <c r="BC162" s="64">
        <v>0</v>
      </c>
      <c r="BD162" s="64">
        <v>0</v>
      </c>
      <c r="BE162" s="64">
        <v>0</v>
      </c>
      <c r="BF162" s="64">
        <v>0</v>
      </c>
      <c r="BG162" s="64">
        <v>0</v>
      </c>
      <c r="BH162" s="64">
        <v>0</v>
      </c>
      <c r="BI162" s="64">
        <v>0</v>
      </c>
      <c r="BJ162" s="64">
        <v>0</v>
      </c>
      <c r="BK162" s="64">
        <v>0</v>
      </c>
      <c r="BL162"/>
      <c r="BN162" s="7">
        <f t="shared" si="8"/>
        <v>1700</v>
      </c>
    </row>
    <row r="163" spans="1:66" hidden="1">
      <c r="A163">
        <v>102</v>
      </c>
      <c r="B163" t="s">
        <v>343</v>
      </c>
      <c r="C163">
        <v>140</v>
      </c>
      <c r="D163" t="s">
        <v>344</v>
      </c>
      <c r="E163">
        <v>210</v>
      </c>
      <c r="F163">
        <v>511540004</v>
      </c>
      <c r="G163" t="s">
        <v>124</v>
      </c>
      <c r="H163">
        <v>101</v>
      </c>
      <c r="I163" t="s">
        <v>308</v>
      </c>
      <c r="J163" s="8">
        <v>1</v>
      </c>
      <c r="L163">
        <v>1540</v>
      </c>
      <c r="M163" t="s">
        <v>318</v>
      </c>
      <c r="N163">
        <v>1000</v>
      </c>
      <c r="O163" t="s">
        <v>106</v>
      </c>
      <c r="P163">
        <v>4</v>
      </c>
      <c r="Q163" t="s">
        <v>345</v>
      </c>
      <c r="R163">
        <v>172</v>
      </c>
      <c r="S163" t="s">
        <v>281</v>
      </c>
      <c r="T163">
        <v>121</v>
      </c>
      <c r="U163" t="s">
        <v>312</v>
      </c>
      <c r="V163">
        <v>1</v>
      </c>
      <c r="W163" t="s">
        <v>313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517</v>
      </c>
      <c r="AH163" s="9">
        <v>0</v>
      </c>
      <c r="AI163" s="9">
        <v>0</v>
      </c>
      <c r="AJ163" s="10">
        <f t="shared" si="6"/>
        <v>517</v>
      </c>
      <c r="AL163" s="6">
        <f t="shared" si="7"/>
        <v>0</v>
      </c>
      <c r="AN163" s="64">
        <v>0</v>
      </c>
      <c r="AO163" s="64">
        <v>0</v>
      </c>
      <c r="AP163" s="64">
        <v>0</v>
      </c>
      <c r="AQ163" s="64">
        <v>0</v>
      </c>
      <c r="AR163" s="64">
        <v>0</v>
      </c>
      <c r="AS163" s="64">
        <v>0</v>
      </c>
      <c r="AT163" s="64">
        <v>0</v>
      </c>
      <c r="AU163" s="64">
        <v>0</v>
      </c>
      <c r="AV163" s="64">
        <v>0</v>
      </c>
      <c r="AW163" s="64">
        <v>0</v>
      </c>
      <c r="AX163" s="64">
        <v>0</v>
      </c>
      <c r="AY163" s="64">
        <v>0</v>
      </c>
      <c r="AZ163" s="64">
        <v>45128.38</v>
      </c>
      <c r="BA163" s="64">
        <v>0</v>
      </c>
      <c r="BB163" s="64">
        <v>0</v>
      </c>
      <c r="BC163" s="64">
        <v>0</v>
      </c>
      <c r="BD163" s="64">
        <v>0</v>
      </c>
      <c r="BE163" s="64">
        <v>0</v>
      </c>
      <c r="BF163" s="64">
        <v>0</v>
      </c>
      <c r="BG163" s="64">
        <v>5886.23</v>
      </c>
      <c r="BH163" s="64">
        <v>1724.6</v>
      </c>
      <c r="BI163" s="64">
        <v>0</v>
      </c>
      <c r="BJ163" s="64">
        <v>371.2</v>
      </c>
      <c r="BK163" s="64">
        <v>1309.8699999999999</v>
      </c>
      <c r="BL163"/>
      <c r="BN163" s="7">
        <f t="shared" si="8"/>
        <v>517</v>
      </c>
    </row>
    <row r="164" spans="1:66" hidden="1">
      <c r="A164">
        <v>102</v>
      </c>
      <c r="B164" t="s">
        <v>343</v>
      </c>
      <c r="C164">
        <v>140</v>
      </c>
      <c r="D164" t="s">
        <v>344</v>
      </c>
      <c r="E164">
        <v>212</v>
      </c>
      <c r="F164">
        <v>511540005</v>
      </c>
      <c r="G164" t="s">
        <v>125</v>
      </c>
      <c r="H164">
        <v>101</v>
      </c>
      <c r="I164" t="s">
        <v>308</v>
      </c>
      <c r="J164" s="8">
        <v>1</v>
      </c>
      <c r="L164">
        <v>1540</v>
      </c>
      <c r="M164" t="s">
        <v>318</v>
      </c>
      <c r="N164">
        <v>1000</v>
      </c>
      <c r="O164" t="s">
        <v>106</v>
      </c>
      <c r="P164">
        <v>4</v>
      </c>
      <c r="Q164" t="s">
        <v>345</v>
      </c>
      <c r="R164">
        <v>172</v>
      </c>
      <c r="S164" t="s">
        <v>281</v>
      </c>
      <c r="T164">
        <v>121</v>
      </c>
      <c r="U164" t="s">
        <v>312</v>
      </c>
      <c r="V164">
        <v>1</v>
      </c>
      <c r="W164" t="s">
        <v>313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1694.71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10">
        <f t="shared" si="6"/>
        <v>1694.71</v>
      </c>
      <c r="AL164" s="6">
        <f t="shared" si="7"/>
        <v>0</v>
      </c>
      <c r="AN164" s="64">
        <v>37013</v>
      </c>
      <c r="AO164" s="64">
        <v>0</v>
      </c>
      <c r="AP164" s="64">
        <v>0</v>
      </c>
      <c r="AQ164" s="64">
        <v>0</v>
      </c>
      <c r="AR164" s="64">
        <v>0</v>
      </c>
      <c r="AS164" s="64">
        <v>0</v>
      </c>
      <c r="AT164" s="64">
        <v>0</v>
      </c>
      <c r="AU164" s="64">
        <v>0</v>
      </c>
      <c r="AV164" s="64">
        <v>0</v>
      </c>
      <c r="AW164" s="64">
        <v>0</v>
      </c>
      <c r="AX164" s="64">
        <v>0</v>
      </c>
      <c r="AY164" s="64">
        <v>0</v>
      </c>
      <c r="AZ164" s="64">
        <v>-27700</v>
      </c>
      <c r="BA164" s="64">
        <v>0</v>
      </c>
      <c r="BB164" s="64">
        <v>0</v>
      </c>
      <c r="BC164" s="64">
        <v>0</v>
      </c>
      <c r="BD164" s="64">
        <v>0</v>
      </c>
      <c r="BE164" s="64">
        <v>0</v>
      </c>
      <c r="BF164" s="64">
        <v>0</v>
      </c>
      <c r="BG164" s="64">
        <v>0</v>
      </c>
      <c r="BH164" s="64">
        <v>4035</v>
      </c>
      <c r="BI164" s="64">
        <v>-2372.0300000000002</v>
      </c>
      <c r="BJ164" s="64">
        <v>29434.2</v>
      </c>
      <c r="BK164" s="64">
        <v>0</v>
      </c>
      <c r="BL164"/>
      <c r="BN164" s="7">
        <f t="shared" si="8"/>
        <v>1694.71</v>
      </c>
    </row>
    <row r="165" spans="1:66" hidden="1">
      <c r="A165">
        <v>102</v>
      </c>
      <c r="B165" t="s">
        <v>343</v>
      </c>
      <c r="C165">
        <v>140</v>
      </c>
      <c r="D165" t="s">
        <v>344</v>
      </c>
      <c r="E165">
        <v>216</v>
      </c>
      <c r="F165">
        <v>511540008</v>
      </c>
      <c r="G165" t="s">
        <v>112</v>
      </c>
      <c r="H165">
        <v>101</v>
      </c>
      <c r="I165" t="s">
        <v>308</v>
      </c>
      <c r="J165" s="8">
        <v>1</v>
      </c>
      <c r="L165">
        <v>1540</v>
      </c>
      <c r="M165" t="s">
        <v>318</v>
      </c>
      <c r="N165">
        <v>1000</v>
      </c>
      <c r="O165" t="s">
        <v>106</v>
      </c>
      <c r="P165">
        <v>4</v>
      </c>
      <c r="Q165" t="s">
        <v>345</v>
      </c>
      <c r="R165">
        <v>172</v>
      </c>
      <c r="S165" t="s">
        <v>281</v>
      </c>
      <c r="T165">
        <v>121</v>
      </c>
      <c r="U165" t="s">
        <v>312</v>
      </c>
      <c r="V165">
        <v>1</v>
      </c>
      <c r="W165" t="s">
        <v>313</v>
      </c>
      <c r="X165" s="9">
        <v>4425.6099999999997</v>
      </c>
      <c r="Y165" s="9">
        <v>4383.53</v>
      </c>
      <c r="Z165" s="9">
        <v>4328.12</v>
      </c>
      <c r="AA165" s="9">
        <v>5746.48</v>
      </c>
      <c r="AB165" s="9">
        <v>6512.62</v>
      </c>
      <c r="AC165" s="9">
        <v>8289.11</v>
      </c>
      <c r="AD165" s="9">
        <v>45514.53</v>
      </c>
      <c r="AE165" s="9">
        <v>7535.72</v>
      </c>
      <c r="AF165" s="9">
        <v>7595.28</v>
      </c>
      <c r="AG165" s="9">
        <v>7595.28</v>
      </c>
      <c r="AH165" s="9">
        <v>7595.29</v>
      </c>
      <c r="AI165" s="9">
        <v>22845.1</v>
      </c>
      <c r="AJ165" s="10">
        <f t="shared" si="6"/>
        <v>132366.66999999998</v>
      </c>
      <c r="AL165" s="6">
        <f t="shared" si="7"/>
        <v>0</v>
      </c>
      <c r="AN165" s="64">
        <v>0</v>
      </c>
      <c r="AO165" s="64">
        <v>0</v>
      </c>
      <c r="AP165" s="64">
        <v>0</v>
      </c>
      <c r="AQ165" s="64">
        <v>0</v>
      </c>
      <c r="AR165" s="64">
        <v>0</v>
      </c>
      <c r="AS165" s="64">
        <v>0</v>
      </c>
      <c r="AT165" s="64">
        <v>0</v>
      </c>
      <c r="AU165" s="64">
        <v>0</v>
      </c>
      <c r="AV165" s="64">
        <v>0</v>
      </c>
      <c r="AW165" s="64">
        <v>0</v>
      </c>
      <c r="AX165" s="64">
        <v>0</v>
      </c>
      <c r="AY165" s="64">
        <v>0</v>
      </c>
      <c r="AZ165" s="64">
        <v>2614</v>
      </c>
      <c r="BA165" s="64">
        <v>0</v>
      </c>
      <c r="BB165" s="64">
        <v>0</v>
      </c>
      <c r="BC165" s="64">
        <v>0</v>
      </c>
      <c r="BD165" s="64">
        <v>0</v>
      </c>
      <c r="BE165" s="64">
        <v>0</v>
      </c>
      <c r="BF165" s="64">
        <v>0</v>
      </c>
      <c r="BG165" s="64">
        <v>0</v>
      </c>
      <c r="BH165" s="64">
        <v>0</v>
      </c>
      <c r="BI165" s="64">
        <v>-827.8</v>
      </c>
      <c r="BJ165" s="64">
        <v>0</v>
      </c>
      <c r="BK165" s="64">
        <v>0</v>
      </c>
      <c r="BL165"/>
      <c r="BN165" s="7">
        <f t="shared" si="8"/>
        <v>101926.28</v>
      </c>
    </row>
    <row r="166" spans="1:66" hidden="1">
      <c r="A166">
        <v>921</v>
      </c>
      <c r="B166" t="s">
        <v>454</v>
      </c>
      <c r="C166">
        <v>108</v>
      </c>
      <c r="D166" t="s">
        <v>455</v>
      </c>
      <c r="E166">
        <v>210</v>
      </c>
      <c r="F166">
        <v>511540004</v>
      </c>
      <c r="G166" t="s">
        <v>124</v>
      </c>
      <c r="H166">
        <v>101</v>
      </c>
      <c r="I166" t="s">
        <v>308</v>
      </c>
      <c r="J166" s="8">
        <v>1</v>
      </c>
      <c r="L166">
        <v>1540</v>
      </c>
      <c r="M166" t="s">
        <v>318</v>
      </c>
      <c r="N166">
        <v>1000</v>
      </c>
      <c r="O166" t="s">
        <v>106</v>
      </c>
      <c r="P166">
        <v>4</v>
      </c>
      <c r="Q166" t="s">
        <v>345</v>
      </c>
      <c r="R166">
        <v>132</v>
      </c>
      <c r="S166" t="s">
        <v>456</v>
      </c>
      <c r="T166">
        <v>121</v>
      </c>
      <c r="U166" t="s">
        <v>312</v>
      </c>
      <c r="V166">
        <v>1</v>
      </c>
      <c r="W166" t="s">
        <v>313</v>
      </c>
      <c r="X166" s="9">
        <v>0</v>
      </c>
      <c r="Y166" s="9">
        <v>732.36</v>
      </c>
      <c r="Z166" s="9">
        <v>1045.75</v>
      </c>
      <c r="AA166" s="9">
        <v>619.4</v>
      </c>
      <c r="AB166" s="9">
        <v>816</v>
      </c>
      <c r="AC166" s="9">
        <v>1993</v>
      </c>
      <c r="AD166" s="9">
        <v>780</v>
      </c>
      <c r="AE166" s="9">
        <v>724</v>
      </c>
      <c r="AF166" s="9">
        <v>2590</v>
      </c>
      <c r="AG166" s="9">
        <v>2870</v>
      </c>
      <c r="AH166" s="9">
        <v>4610</v>
      </c>
      <c r="AI166" s="9">
        <v>1820</v>
      </c>
      <c r="AJ166" s="10">
        <f t="shared" si="6"/>
        <v>18600.510000000002</v>
      </c>
      <c r="AL166" s="6">
        <f t="shared" si="7"/>
        <v>0</v>
      </c>
      <c r="AN166" s="64">
        <v>0</v>
      </c>
      <c r="AO166" s="64">
        <v>0</v>
      </c>
      <c r="AP166" s="64">
        <v>0</v>
      </c>
      <c r="AQ166" s="64">
        <v>0</v>
      </c>
      <c r="AR166" s="64">
        <v>0</v>
      </c>
      <c r="AS166" s="64">
        <v>0</v>
      </c>
      <c r="AT166" s="64">
        <v>0</v>
      </c>
      <c r="AU166" s="64">
        <v>0</v>
      </c>
      <c r="AV166" s="64">
        <v>0</v>
      </c>
      <c r="AW166" s="64">
        <v>0</v>
      </c>
      <c r="AX166" s="64">
        <v>0</v>
      </c>
      <c r="AY166" s="64">
        <v>0</v>
      </c>
      <c r="AZ166" s="64">
        <v>3000</v>
      </c>
      <c r="BA166" s="64">
        <v>0</v>
      </c>
      <c r="BB166" s="64">
        <v>0</v>
      </c>
      <c r="BC166" s="64">
        <v>0</v>
      </c>
      <c r="BD166" s="64">
        <v>0</v>
      </c>
      <c r="BE166" s="64">
        <v>0</v>
      </c>
      <c r="BF166" s="64">
        <v>0</v>
      </c>
      <c r="BG166" s="64">
        <v>0</v>
      </c>
      <c r="BH166" s="64">
        <v>0</v>
      </c>
      <c r="BI166" s="64">
        <v>0</v>
      </c>
      <c r="BJ166" s="64">
        <v>0</v>
      </c>
      <c r="BK166" s="64">
        <v>0</v>
      </c>
      <c r="BL166"/>
      <c r="BN166" s="7">
        <f t="shared" si="8"/>
        <v>12170.51</v>
      </c>
    </row>
    <row r="167" spans="1:66" hidden="1">
      <c r="A167">
        <v>921</v>
      </c>
      <c r="B167" t="s">
        <v>454</v>
      </c>
      <c r="C167">
        <v>108</v>
      </c>
      <c r="D167" t="s">
        <v>455</v>
      </c>
      <c r="E167">
        <v>212</v>
      </c>
      <c r="F167">
        <v>511540005</v>
      </c>
      <c r="G167" t="s">
        <v>125</v>
      </c>
      <c r="H167">
        <v>101</v>
      </c>
      <c r="I167" t="s">
        <v>308</v>
      </c>
      <c r="J167" s="8">
        <v>1</v>
      </c>
      <c r="L167">
        <v>1540</v>
      </c>
      <c r="M167" t="s">
        <v>318</v>
      </c>
      <c r="N167">
        <v>1000</v>
      </c>
      <c r="O167" t="s">
        <v>106</v>
      </c>
      <c r="P167">
        <v>4</v>
      </c>
      <c r="Q167" t="s">
        <v>345</v>
      </c>
      <c r="R167">
        <v>132</v>
      </c>
      <c r="S167" t="s">
        <v>456</v>
      </c>
      <c r="T167">
        <v>121</v>
      </c>
      <c r="U167" t="s">
        <v>312</v>
      </c>
      <c r="V167">
        <v>1</v>
      </c>
      <c r="W167" t="s">
        <v>313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2900</v>
      </c>
      <c r="AF167" s="9">
        <v>0</v>
      </c>
      <c r="AG167" s="9">
        <v>0</v>
      </c>
      <c r="AH167" s="9">
        <v>2103.0100000000002</v>
      </c>
      <c r="AI167" s="9">
        <v>1734.15</v>
      </c>
      <c r="AJ167" s="10">
        <f t="shared" si="6"/>
        <v>6737.16</v>
      </c>
      <c r="AL167" s="6">
        <f t="shared" si="7"/>
        <v>0</v>
      </c>
      <c r="AN167" s="64">
        <v>95012</v>
      </c>
      <c r="AO167" s="64">
        <v>0</v>
      </c>
      <c r="AP167" s="64">
        <v>0</v>
      </c>
      <c r="AQ167" s="64">
        <v>0</v>
      </c>
      <c r="AR167" s="64">
        <v>0</v>
      </c>
      <c r="AS167" s="64">
        <v>0</v>
      </c>
      <c r="AT167" s="64">
        <v>0</v>
      </c>
      <c r="AU167" s="64">
        <v>0</v>
      </c>
      <c r="AV167" s="64">
        <v>0</v>
      </c>
      <c r="AW167" s="64">
        <v>0</v>
      </c>
      <c r="AX167" s="64">
        <v>0</v>
      </c>
      <c r="AY167" s="64">
        <v>0</v>
      </c>
      <c r="AZ167" s="64">
        <v>18790</v>
      </c>
      <c r="BA167" s="64">
        <v>0</v>
      </c>
      <c r="BB167" s="64">
        <v>0</v>
      </c>
      <c r="BC167" s="64">
        <v>0</v>
      </c>
      <c r="BD167" s="64">
        <v>0</v>
      </c>
      <c r="BE167" s="64">
        <v>0</v>
      </c>
      <c r="BF167" s="64">
        <v>0</v>
      </c>
      <c r="BG167" s="64">
        <v>0</v>
      </c>
      <c r="BH167" s="64">
        <v>15620</v>
      </c>
      <c r="BI167" s="64">
        <v>-4196.2</v>
      </c>
      <c r="BJ167" s="64">
        <v>32476.51</v>
      </c>
      <c r="BK167" s="64">
        <v>11499.59</v>
      </c>
      <c r="BL167"/>
      <c r="BN167" s="7">
        <f t="shared" si="8"/>
        <v>2900</v>
      </c>
    </row>
    <row r="168" spans="1:66" hidden="1">
      <c r="A168">
        <v>921</v>
      </c>
      <c r="B168" t="s">
        <v>454</v>
      </c>
      <c r="C168">
        <v>108</v>
      </c>
      <c r="D168" t="s">
        <v>455</v>
      </c>
      <c r="E168">
        <v>216</v>
      </c>
      <c r="F168">
        <v>511540008</v>
      </c>
      <c r="G168" t="s">
        <v>112</v>
      </c>
      <c r="H168">
        <v>101</v>
      </c>
      <c r="I168" t="s">
        <v>308</v>
      </c>
      <c r="J168" s="8">
        <v>1</v>
      </c>
      <c r="L168">
        <v>1540</v>
      </c>
      <c r="M168" t="s">
        <v>318</v>
      </c>
      <c r="N168">
        <v>1000</v>
      </c>
      <c r="O168" t="s">
        <v>106</v>
      </c>
      <c r="P168">
        <v>4</v>
      </c>
      <c r="Q168" t="s">
        <v>345</v>
      </c>
      <c r="R168">
        <v>132</v>
      </c>
      <c r="S168" t="s">
        <v>456</v>
      </c>
      <c r="T168">
        <v>121</v>
      </c>
      <c r="U168" t="s">
        <v>312</v>
      </c>
      <c r="V168">
        <v>1</v>
      </c>
      <c r="W168" t="s">
        <v>313</v>
      </c>
      <c r="X168" s="9">
        <v>12446.11</v>
      </c>
      <c r="Y168" s="9">
        <v>10761.12</v>
      </c>
      <c r="Z168" s="9">
        <v>11030.71</v>
      </c>
      <c r="AA168" s="9">
        <v>12864.41</v>
      </c>
      <c r="AB168" s="9">
        <v>10814.36</v>
      </c>
      <c r="AC168" s="9">
        <v>9057.1200000000008</v>
      </c>
      <c r="AD168" s="9">
        <v>7884.68</v>
      </c>
      <c r="AE168" s="9">
        <v>8150.21</v>
      </c>
      <c r="AF168" s="9">
        <v>8319.61</v>
      </c>
      <c r="AG168" s="9">
        <v>11030.43</v>
      </c>
      <c r="AH168" s="9">
        <v>8481.36</v>
      </c>
      <c r="AI168" s="9">
        <v>32156.77</v>
      </c>
      <c r="AJ168" s="10">
        <f t="shared" si="6"/>
        <v>142996.89000000001</v>
      </c>
      <c r="AL168" s="6">
        <f t="shared" si="7"/>
        <v>0</v>
      </c>
      <c r="AN168" s="64">
        <v>100000</v>
      </c>
      <c r="AO168" s="64">
        <v>0</v>
      </c>
      <c r="AP168" s="64">
        <v>0</v>
      </c>
      <c r="AQ168" s="64">
        <v>0</v>
      </c>
      <c r="AR168" s="64">
        <v>0</v>
      </c>
      <c r="AS168" s="64">
        <v>0</v>
      </c>
      <c r="AT168" s="64">
        <v>0</v>
      </c>
      <c r="AU168" s="64">
        <v>0</v>
      </c>
      <c r="AV168" s="64">
        <v>0</v>
      </c>
      <c r="AW168" s="64">
        <v>0</v>
      </c>
      <c r="AX168" s="64">
        <v>0</v>
      </c>
      <c r="AY168" s="64">
        <v>0</v>
      </c>
      <c r="AZ168" s="64">
        <v>-15000</v>
      </c>
      <c r="BA168" s="64">
        <v>0</v>
      </c>
      <c r="BB168" s="64">
        <v>0</v>
      </c>
      <c r="BC168" s="64">
        <v>0</v>
      </c>
      <c r="BD168" s="64">
        <v>0</v>
      </c>
      <c r="BE168" s="64">
        <v>0</v>
      </c>
      <c r="BF168" s="64">
        <v>0</v>
      </c>
      <c r="BG168" s="64">
        <v>0</v>
      </c>
      <c r="BH168" s="64">
        <v>-2000</v>
      </c>
      <c r="BI168" s="64">
        <v>-18015.03</v>
      </c>
      <c r="BJ168" s="64">
        <v>-16537.95</v>
      </c>
      <c r="BK168" s="64">
        <v>0</v>
      </c>
      <c r="BL168"/>
      <c r="BN168" s="7">
        <f t="shared" si="8"/>
        <v>102358.76000000001</v>
      </c>
    </row>
    <row r="169" spans="1:66" hidden="1">
      <c r="A169">
        <v>922</v>
      </c>
      <c r="B169" t="s">
        <v>458</v>
      </c>
      <c r="C169">
        <v>109</v>
      </c>
      <c r="D169" t="s">
        <v>459</v>
      </c>
      <c r="E169">
        <v>208</v>
      </c>
      <c r="F169">
        <v>511540001</v>
      </c>
      <c r="G169" t="s">
        <v>152</v>
      </c>
      <c r="H169">
        <v>101</v>
      </c>
      <c r="I169" t="s">
        <v>308</v>
      </c>
      <c r="J169" s="8">
        <v>1</v>
      </c>
      <c r="L169">
        <v>1540</v>
      </c>
      <c r="M169" t="s">
        <v>318</v>
      </c>
      <c r="N169">
        <v>1000</v>
      </c>
      <c r="O169" t="s">
        <v>106</v>
      </c>
      <c r="P169">
        <v>4</v>
      </c>
      <c r="Q169" t="s">
        <v>345</v>
      </c>
      <c r="R169">
        <v>135</v>
      </c>
      <c r="S169" t="s">
        <v>460</v>
      </c>
      <c r="T169">
        <v>121</v>
      </c>
      <c r="U169" t="s">
        <v>312</v>
      </c>
      <c r="V169">
        <v>1</v>
      </c>
      <c r="W169" t="s">
        <v>313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100</v>
      </c>
      <c r="AF169" s="9">
        <v>200</v>
      </c>
      <c r="AG169" s="9">
        <v>200</v>
      </c>
      <c r="AH169" s="9">
        <v>200</v>
      </c>
      <c r="AI169" s="9">
        <v>200</v>
      </c>
      <c r="AJ169" s="10">
        <f t="shared" si="6"/>
        <v>900</v>
      </c>
      <c r="AL169" s="6">
        <f t="shared" si="7"/>
        <v>0</v>
      </c>
      <c r="AN169" s="64">
        <v>32647</v>
      </c>
      <c r="AO169" s="64">
        <v>0</v>
      </c>
      <c r="AP169" s="64">
        <v>0</v>
      </c>
      <c r="AQ169" s="64">
        <v>0</v>
      </c>
      <c r="AR169" s="64">
        <v>0</v>
      </c>
      <c r="AS169" s="64">
        <v>0</v>
      </c>
      <c r="AT169" s="64">
        <v>0</v>
      </c>
      <c r="AU169" s="64">
        <v>0</v>
      </c>
      <c r="AV169" s="64">
        <v>0</v>
      </c>
      <c r="AW169" s="64">
        <v>0</v>
      </c>
      <c r="AX169" s="64">
        <v>0</v>
      </c>
      <c r="AY169" s="64">
        <v>0</v>
      </c>
      <c r="AZ169" s="64">
        <v>-3500</v>
      </c>
      <c r="BA169" s="64">
        <v>0</v>
      </c>
      <c r="BB169" s="64">
        <v>0</v>
      </c>
      <c r="BC169" s="64">
        <v>0</v>
      </c>
      <c r="BD169" s="64">
        <v>0</v>
      </c>
      <c r="BE169" s="64">
        <v>0</v>
      </c>
      <c r="BF169" s="64">
        <v>0</v>
      </c>
      <c r="BG169" s="64">
        <v>0</v>
      </c>
      <c r="BH169" s="64">
        <v>-5500.83</v>
      </c>
      <c r="BI169" s="64">
        <v>-18000</v>
      </c>
      <c r="BJ169" s="64">
        <v>-3346.28</v>
      </c>
      <c r="BK169" s="64">
        <v>0</v>
      </c>
      <c r="BL169"/>
      <c r="BN169" s="7">
        <f t="shared" si="8"/>
        <v>500</v>
      </c>
    </row>
    <row r="170" spans="1:66" hidden="1">
      <c r="A170">
        <v>922</v>
      </c>
      <c r="B170" t="s">
        <v>458</v>
      </c>
      <c r="C170">
        <v>109</v>
      </c>
      <c r="D170" t="s">
        <v>459</v>
      </c>
      <c r="E170">
        <v>210</v>
      </c>
      <c r="F170">
        <v>511540004</v>
      </c>
      <c r="G170" t="s">
        <v>124</v>
      </c>
      <c r="H170">
        <v>101</v>
      </c>
      <c r="I170" t="s">
        <v>308</v>
      </c>
      <c r="J170" s="8">
        <v>1</v>
      </c>
      <c r="L170">
        <v>1540</v>
      </c>
      <c r="M170" t="s">
        <v>318</v>
      </c>
      <c r="N170">
        <v>1000</v>
      </c>
      <c r="O170" t="s">
        <v>106</v>
      </c>
      <c r="P170">
        <v>4</v>
      </c>
      <c r="Q170" t="s">
        <v>345</v>
      </c>
      <c r="R170">
        <v>135</v>
      </c>
      <c r="S170" t="s">
        <v>460</v>
      </c>
      <c r="T170">
        <v>121</v>
      </c>
      <c r="U170" t="s">
        <v>312</v>
      </c>
      <c r="V170">
        <v>1</v>
      </c>
      <c r="W170" t="s">
        <v>313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10">
        <f t="shared" si="6"/>
        <v>0</v>
      </c>
      <c r="AL170" s="6">
        <f t="shared" si="7"/>
        <v>0</v>
      </c>
      <c r="AN170" s="64">
        <v>150000</v>
      </c>
      <c r="AO170" s="64">
        <v>0</v>
      </c>
      <c r="AP170" s="64">
        <v>0</v>
      </c>
      <c r="AQ170" s="64">
        <v>0</v>
      </c>
      <c r="AR170" s="64">
        <v>0</v>
      </c>
      <c r="AS170" s="64">
        <v>0</v>
      </c>
      <c r="AT170" s="64">
        <v>0</v>
      </c>
      <c r="AU170" s="64">
        <v>0</v>
      </c>
      <c r="AV170" s="64">
        <v>0</v>
      </c>
      <c r="AW170" s="64">
        <v>0</v>
      </c>
      <c r="AX170" s="64">
        <v>0</v>
      </c>
      <c r="AY170" s="64">
        <v>0</v>
      </c>
      <c r="AZ170" s="64">
        <v>100000</v>
      </c>
      <c r="BA170" s="64">
        <v>0</v>
      </c>
      <c r="BB170" s="64">
        <v>0</v>
      </c>
      <c r="BC170" s="64">
        <v>0</v>
      </c>
      <c r="BD170" s="64">
        <v>0</v>
      </c>
      <c r="BE170" s="64">
        <v>0</v>
      </c>
      <c r="BF170" s="64">
        <v>0</v>
      </c>
      <c r="BG170" s="64">
        <v>0</v>
      </c>
      <c r="BH170" s="64">
        <v>0</v>
      </c>
      <c r="BI170" s="64">
        <v>0</v>
      </c>
      <c r="BJ170" s="64">
        <v>16000</v>
      </c>
      <c r="BK170" s="64">
        <v>28136.58</v>
      </c>
      <c r="BL170"/>
      <c r="BN170" s="7">
        <f t="shared" si="8"/>
        <v>0</v>
      </c>
    </row>
    <row r="171" spans="1:66" hidden="1">
      <c r="A171">
        <v>922</v>
      </c>
      <c r="B171" t="s">
        <v>458</v>
      </c>
      <c r="C171">
        <v>109</v>
      </c>
      <c r="D171" t="s">
        <v>459</v>
      </c>
      <c r="E171">
        <v>212</v>
      </c>
      <c r="F171">
        <v>511540005</v>
      </c>
      <c r="G171" t="s">
        <v>125</v>
      </c>
      <c r="H171">
        <v>101</v>
      </c>
      <c r="I171" t="s">
        <v>308</v>
      </c>
      <c r="J171" s="8">
        <v>1</v>
      </c>
      <c r="L171">
        <v>1540</v>
      </c>
      <c r="M171" t="s">
        <v>318</v>
      </c>
      <c r="N171">
        <v>1000</v>
      </c>
      <c r="O171" t="s">
        <v>106</v>
      </c>
      <c r="P171">
        <v>4</v>
      </c>
      <c r="Q171" t="s">
        <v>345</v>
      </c>
      <c r="R171">
        <v>135</v>
      </c>
      <c r="S171" t="s">
        <v>460</v>
      </c>
      <c r="T171">
        <v>121</v>
      </c>
      <c r="U171" t="s">
        <v>312</v>
      </c>
      <c r="V171">
        <v>1</v>
      </c>
      <c r="W171" t="s">
        <v>313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10">
        <f t="shared" si="6"/>
        <v>0</v>
      </c>
      <c r="AL171" s="6">
        <f t="shared" si="7"/>
        <v>0</v>
      </c>
      <c r="AN171" s="64">
        <v>0</v>
      </c>
      <c r="AO171" s="64">
        <v>0</v>
      </c>
      <c r="AP171" s="64">
        <v>0</v>
      </c>
      <c r="AQ171" s="64">
        <v>0</v>
      </c>
      <c r="AR171" s="64">
        <v>0</v>
      </c>
      <c r="AS171" s="64">
        <v>0</v>
      </c>
      <c r="AT171" s="64">
        <v>0</v>
      </c>
      <c r="AU171" s="64">
        <v>0</v>
      </c>
      <c r="AV171" s="64">
        <v>0</v>
      </c>
      <c r="AW171" s="64">
        <v>0</v>
      </c>
      <c r="AX171" s="64">
        <v>0</v>
      </c>
      <c r="AY171" s="64">
        <v>0</v>
      </c>
      <c r="AZ171" s="64">
        <v>259120</v>
      </c>
      <c r="BA171" s="64">
        <v>0</v>
      </c>
      <c r="BB171" s="64">
        <v>0</v>
      </c>
      <c r="BC171" s="64">
        <v>0</v>
      </c>
      <c r="BD171" s="64">
        <v>0</v>
      </c>
      <c r="BE171" s="64">
        <v>0</v>
      </c>
      <c r="BF171" s="64">
        <v>0</v>
      </c>
      <c r="BG171" s="64">
        <v>0</v>
      </c>
      <c r="BH171" s="64">
        <v>77235.13</v>
      </c>
      <c r="BI171" s="64">
        <v>59317.07</v>
      </c>
      <c r="BJ171" s="64">
        <v>37642.06</v>
      </c>
      <c r="BK171" s="64">
        <v>0</v>
      </c>
      <c r="BL171"/>
      <c r="BN171" s="7">
        <f t="shared" si="8"/>
        <v>0</v>
      </c>
    </row>
    <row r="172" spans="1:66" hidden="1">
      <c r="A172">
        <v>922</v>
      </c>
      <c r="B172" t="s">
        <v>458</v>
      </c>
      <c r="C172">
        <v>109</v>
      </c>
      <c r="D172" t="s">
        <v>459</v>
      </c>
      <c r="E172">
        <v>216</v>
      </c>
      <c r="F172">
        <v>511540008</v>
      </c>
      <c r="G172" t="s">
        <v>112</v>
      </c>
      <c r="H172">
        <v>101</v>
      </c>
      <c r="I172" t="s">
        <v>308</v>
      </c>
      <c r="J172" s="8">
        <v>1</v>
      </c>
      <c r="L172">
        <v>1540</v>
      </c>
      <c r="M172" t="s">
        <v>318</v>
      </c>
      <c r="N172">
        <v>1000</v>
      </c>
      <c r="O172" t="s">
        <v>106</v>
      </c>
      <c r="P172">
        <v>4</v>
      </c>
      <c r="Q172" t="s">
        <v>345</v>
      </c>
      <c r="R172">
        <v>135</v>
      </c>
      <c r="S172" t="s">
        <v>460</v>
      </c>
      <c r="T172">
        <v>121</v>
      </c>
      <c r="U172" t="s">
        <v>312</v>
      </c>
      <c r="V172">
        <v>1</v>
      </c>
      <c r="W172" t="s">
        <v>313</v>
      </c>
      <c r="X172" s="9">
        <v>3393.22</v>
      </c>
      <c r="Y172" s="9">
        <v>3393.21</v>
      </c>
      <c r="Z172" s="9">
        <v>3393.22</v>
      </c>
      <c r="AA172" s="9">
        <v>3972.71</v>
      </c>
      <c r="AB172" s="9">
        <v>3377.42</v>
      </c>
      <c r="AC172" s="9">
        <v>4083.95</v>
      </c>
      <c r="AD172" s="9">
        <v>3096.87</v>
      </c>
      <c r="AE172" s="9">
        <v>2890.38</v>
      </c>
      <c r="AF172" s="9">
        <v>3318.01</v>
      </c>
      <c r="AG172" s="9">
        <v>4068.56</v>
      </c>
      <c r="AH172" s="9">
        <v>4819.12</v>
      </c>
      <c r="AI172" s="9">
        <v>14201.3</v>
      </c>
      <c r="AJ172" s="10">
        <f t="shared" si="6"/>
        <v>54007.97</v>
      </c>
      <c r="AL172" s="6">
        <f t="shared" si="7"/>
        <v>0</v>
      </c>
      <c r="AN172" s="64">
        <v>0</v>
      </c>
      <c r="AO172" s="64">
        <v>0</v>
      </c>
      <c r="AP172" s="64">
        <v>0</v>
      </c>
      <c r="AQ172" s="64">
        <v>0</v>
      </c>
      <c r="AR172" s="64">
        <v>0</v>
      </c>
      <c r="AS172" s="64">
        <v>0</v>
      </c>
      <c r="AT172" s="64">
        <v>0</v>
      </c>
      <c r="AU172" s="64">
        <v>0</v>
      </c>
      <c r="AV172" s="64">
        <v>0</v>
      </c>
      <c r="AW172" s="64">
        <v>0</v>
      </c>
      <c r="AX172" s="64">
        <v>0</v>
      </c>
      <c r="AY172" s="64">
        <v>0</v>
      </c>
      <c r="AZ172" s="64">
        <v>0</v>
      </c>
      <c r="BA172" s="64">
        <v>0</v>
      </c>
      <c r="BB172" s="64">
        <v>0</v>
      </c>
      <c r="BC172" s="64">
        <v>0</v>
      </c>
      <c r="BD172" s="64">
        <v>0</v>
      </c>
      <c r="BE172" s="64">
        <v>0</v>
      </c>
      <c r="BF172" s="64">
        <v>0</v>
      </c>
      <c r="BG172" s="64">
        <v>0</v>
      </c>
      <c r="BH172" s="64">
        <v>0</v>
      </c>
      <c r="BI172" s="64">
        <v>0</v>
      </c>
      <c r="BJ172" s="64">
        <v>0</v>
      </c>
      <c r="BK172" s="64">
        <v>3000</v>
      </c>
      <c r="BL172"/>
      <c r="BN172" s="7">
        <f t="shared" si="8"/>
        <v>34987.549999999996</v>
      </c>
    </row>
    <row r="173" spans="1:66" hidden="1">
      <c r="A173">
        <v>923</v>
      </c>
      <c r="B173" t="s">
        <v>461</v>
      </c>
      <c r="C173">
        <v>110</v>
      </c>
      <c r="D173" t="s">
        <v>462</v>
      </c>
      <c r="E173">
        <v>208</v>
      </c>
      <c r="F173">
        <v>511540001</v>
      </c>
      <c r="G173" t="s">
        <v>152</v>
      </c>
      <c r="H173">
        <v>101</v>
      </c>
      <c r="I173" t="s">
        <v>308</v>
      </c>
      <c r="J173" s="8">
        <v>1</v>
      </c>
      <c r="L173">
        <v>1540</v>
      </c>
      <c r="M173" t="s">
        <v>318</v>
      </c>
      <c r="N173">
        <v>1000</v>
      </c>
      <c r="O173" t="s">
        <v>106</v>
      </c>
      <c r="P173">
        <v>4</v>
      </c>
      <c r="Q173" t="s">
        <v>345</v>
      </c>
      <c r="R173">
        <v>311</v>
      </c>
      <c r="S173" t="s">
        <v>463</v>
      </c>
      <c r="T173">
        <v>125</v>
      </c>
      <c r="U173" t="s">
        <v>464</v>
      </c>
      <c r="V173">
        <v>1</v>
      </c>
      <c r="W173" t="s">
        <v>313</v>
      </c>
      <c r="X173" s="9">
        <v>200</v>
      </c>
      <c r="Y173" s="9">
        <v>200</v>
      </c>
      <c r="Z173" s="9">
        <v>200</v>
      </c>
      <c r="AA173" s="9">
        <v>200</v>
      </c>
      <c r="AB173" s="9">
        <v>200</v>
      </c>
      <c r="AC173" s="9">
        <v>200</v>
      </c>
      <c r="AD173" s="9">
        <v>200</v>
      </c>
      <c r="AE173" s="9">
        <v>100</v>
      </c>
      <c r="AF173" s="9">
        <v>0</v>
      </c>
      <c r="AG173" s="9">
        <v>0</v>
      </c>
      <c r="AH173" s="9">
        <v>0</v>
      </c>
      <c r="AI173" s="9">
        <v>0</v>
      </c>
      <c r="AJ173" s="10">
        <f t="shared" si="6"/>
        <v>1500</v>
      </c>
      <c r="AL173" s="6">
        <f t="shared" si="7"/>
        <v>0</v>
      </c>
      <c r="AN173" s="64">
        <v>0</v>
      </c>
      <c r="AO173" s="64">
        <v>0</v>
      </c>
      <c r="AP173" s="64">
        <v>0</v>
      </c>
      <c r="AQ173" s="64">
        <v>0</v>
      </c>
      <c r="AR173" s="64">
        <v>0</v>
      </c>
      <c r="AS173" s="64">
        <v>0</v>
      </c>
      <c r="AT173" s="64">
        <v>0</v>
      </c>
      <c r="AU173" s="64">
        <v>0</v>
      </c>
      <c r="AV173" s="64">
        <v>0</v>
      </c>
      <c r="AW173" s="64">
        <v>0</v>
      </c>
      <c r="AX173" s="64">
        <v>0</v>
      </c>
      <c r="AY173" s="64">
        <v>0</v>
      </c>
      <c r="AZ173" s="64">
        <v>8210</v>
      </c>
      <c r="BA173" s="64">
        <v>0</v>
      </c>
      <c r="BB173" s="64">
        <v>0</v>
      </c>
      <c r="BC173" s="64">
        <v>0</v>
      </c>
      <c r="BD173" s="64">
        <v>0</v>
      </c>
      <c r="BE173" s="64">
        <v>0</v>
      </c>
      <c r="BF173" s="64">
        <v>0</v>
      </c>
      <c r="BG173" s="64">
        <v>0</v>
      </c>
      <c r="BH173" s="64">
        <v>7701</v>
      </c>
      <c r="BI173" s="64">
        <v>23661</v>
      </c>
      <c r="BJ173" s="64">
        <v>750</v>
      </c>
      <c r="BK173" s="64">
        <v>0</v>
      </c>
      <c r="BL173"/>
      <c r="BN173" s="7">
        <f t="shared" si="8"/>
        <v>1500</v>
      </c>
    </row>
    <row r="174" spans="1:66" hidden="1">
      <c r="A174">
        <v>923</v>
      </c>
      <c r="B174" t="s">
        <v>461</v>
      </c>
      <c r="C174">
        <v>110</v>
      </c>
      <c r="D174" t="s">
        <v>462</v>
      </c>
      <c r="E174">
        <v>210</v>
      </c>
      <c r="F174">
        <v>511540004</v>
      </c>
      <c r="G174" t="s">
        <v>124</v>
      </c>
      <c r="H174">
        <v>101</v>
      </c>
      <c r="I174" t="s">
        <v>308</v>
      </c>
      <c r="J174" s="8">
        <v>1</v>
      </c>
      <c r="L174">
        <v>1540</v>
      </c>
      <c r="M174" t="s">
        <v>318</v>
      </c>
      <c r="N174">
        <v>1000</v>
      </c>
      <c r="O174" t="s">
        <v>106</v>
      </c>
      <c r="P174">
        <v>4</v>
      </c>
      <c r="Q174" t="s">
        <v>345</v>
      </c>
      <c r="R174">
        <v>311</v>
      </c>
      <c r="S174" t="s">
        <v>463</v>
      </c>
      <c r="T174">
        <v>125</v>
      </c>
      <c r="U174" t="s">
        <v>464</v>
      </c>
      <c r="V174">
        <v>1</v>
      </c>
      <c r="W174" t="s">
        <v>313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10">
        <f t="shared" si="6"/>
        <v>0</v>
      </c>
      <c r="AL174" s="6">
        <f t="shared" si="7"/>
        <v>0</v>
      </c>
      <c r="AN174" s="64">
        <v>0</v>
      </c>
      <c r="AO174" s="64">
        <v>0</v>
      </c>
      <c r="AP174" s="64">
        <v>0</v>
      </c>
      <c r="AQ174" s="64">
        <v>0</v>
      </c>
      <c r="AR174" s="64">
        <v>0</v>
      </c>
      <c r="AS174" s="64">
        <v>0</v>
      </c>
      <c r="AT174" s="64">
        <v>0</v>
      </c>
      <c r="AU174" s="64">
        <v>0</v>
      </c>
      <c r="AV174" s="64">
        <v>0</v>
      </c>
      <c r="AW174" s="64">
        <v>0</v>
      </c>
      <c r="AX174" s="64">
        <v>0</v>
      </c>
      <c r="AY174" s="64">
        <v>0</v>
      </c>
      <c r="AZ174" s="64">
        <v>0</v>
      </c>
      <c r="BA174" s="64">
        <v>0</v>
      </c>
      <c r="BB174" s="64">
        <v>0</v>
      </c>
      <c r="BC174" s="64">
        <v>0</v>
      </c>
      <c r="BD174" s="64">
        <v>0</v>
      </c>
      <c r="BE174" s="64">
        <v>0</v>
      </c>
      <c r="BF174" s="64">
        <v>0</v>
      </c>
      <c r="BG174" s="64">
        <v>3799</v>
      </c>
      <c r="BH174" s="64">
        <v>0</v>
      </c>
      <c r="BI174" s="64">
        <v>-3799</v>
      </c>
      <c r="BJ174" s="64">
        <v>0</v>
      </c>
      <c r="BK174" s="64">
        <v>0</v>
      </c>
      <c r="BL174"/>
      <c r="BN174" s="7">
        <f t="shared" si="8"/>
        <v>0</v>
      </c>
    </row>
    <row r="175" spans="1:66" hidden="1">
      <c r="A175">
        <v>923</v>
      </c>
      <c r="B175" t="s">
        <v>461</v>
      </c>
      <c r="C175">
        <v>110</v>
      </c>
      <c r="D175" t="s">
        <v>462</v>
      </c>
      <c r="E175">
        <v>212</v>
      </c>
      <c r="F175">
        <v>511540005</v>
      </c>
      <c r="G175" t="s">
        <v>125</v>
      </c>
      <c r="H175">
        <v>101</v>
      </c>
      <c r="I175" t="s">
        <v>308</v>
      </c>
      <c r="J175" s="8">
        <v>1</v>
      </c>
      <c r="L175">
        <v>1540</v>
      </c>
      <c r="M175" t="s">
        <v>318</v>
      </c>
      <c r="N175">
        <v>1000</v>
      </c>
      <c r="O175" t="s">
        <v>106</v>
      </c>
      <c r="P175">
        <v>4</v>
      </c>
      <c r="Q175" t="s">
        <v>345</v>
      </c>
      <c r="R175">
        <v>311</v>
      </c>
      <c r="S175" t="s">
        <v>463</v>
      </c>
      <c r="T175">
        <v>125</v>
      </c>
      <c r="U175" t="s">
        <v>464</v>
      </c>
      <c r="V175">
        <v>1</v>
      </c>
      <c r="W175" t="s">
        <v>313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600</v>
      </c>
      <c r="AI175" s="9">
        <v>0</v>
      </c>
      <c r="AJ175" s="10">
        <f t="shared" si="6"/>
        <v>600</v>
      </c>
      <c r="AL175" s="6">
        <f t="shared" si="7"/>
        <v>0</v>
      </c>
      <c r="AN175" s="64">
        <v>0</v>
      </c>
      <c r="AO175" s="64">
        <v>0</v>
      </c>
      <c r="AP175" s="64">
        <v>0</v>
      </c>
      <c r="AQ175" s="64">
        <v>0</v>
      </c>
      <c r="AR175" s="64">
        <v>0</v>
      </c>
      <c r="AS175" s="64">
        <v>0</v>
      </c>
      <c r="AT175" s="64">
        <v>0</v>
      </c>
      <c r="AU175" s="64">
        <v>0</v>
      </c>
      <c r="AV175" s="64">
        <v>0</v>
      </c>
      <c r="AW175" s="64">
        <v>0</v>
      </c>
      <c r="AX175" s="64">
        <v>0</v>
      </c>
      <c r="AY175" s="64">
        <v>0</v>
      </c>
      <c r="AZ175" s="64">
        <v>8916</v>
      </c>
      <c r="BA175" s="64">
        <v>0</v>
      </c>
      <c r="BB175" s="64">
        <v>0</v>
      </c>
      <c r="BC175" s="64">
        <v>0</v>
      </c>
      <c r="BD175" s="64">
        <v>0</v>
      </c>
      <c r="BE175" s="64">
        <v>0</v>
      </c>
      <c r="BF175" s="64">
        <v>0</v>
      </c>
      <c r="BG175" s="64">
        <v>0</v>
      </c>
      <c r="BH175" s="64">
        <v>0</v>
      </c>
      <c r="BI175" s="64">
        <v>0</v>
      </c>
      <c r="BJ175" s="64">
        <v>0</v>
      </c>
      <c r="BK175" s="64">
        <v>0</v>
      </c>
      <c r="BL175"/>
      <c r="BN175" s="7">
        <f t="shared" si="8"/>
        <v>0</v>
      </c>
    </row>
    <row r="176" spans="1:66" hidden="1">
      <c r="A176">
        <v>923</v>
      </c>
      <c r="B176" t="s">
        <v>461</v>
      </c>
      <c r="C176">
        <v>110</v>
      </c>
      <c r="D176" t="s">
        <v>462</v>
      </c>
      <c r="E176">
        <v>216</v>
      </c>
      <c r="F176">
        <v>511540008</v>
      </c>
      <c r="G176" t="s">
        <v>112</v>
      </c>
      <c r="H176">
        <v>101</v>
      </c>
      <c r="I176" t="s">
        <v>308</v>
      </c>
      <c r="J176" s="8">
        <v>1</v>
      </c>
      <c r="L176">
        <v>1540</v>
      </c>
      <c r="M176" t="s">
        <v>318</v>
      </c>
      <c r="N176">
        <v>1000</v>
      </c>
      <c r="O176" t="s">
        <v>106</v>
      </c>
      <c r="P176">
        <v>4</v>
      </c>
      <c r="Q176" t="s">
        <v>345</v>
      </c>
      <c r="R176">
        <v>311</v>
      </c>
      <c r="S176" t="s">
        <v>463</v>
      </c>
      <c r="T176">
        <v>125</v>
      </c>
      <c r="U176" t="s">
        <v>464</v>
      </c>
      <c r="V176">
        <v>1</v>
      </c>
      <c r="W176" t="s">
        <v>313</v>
      </c>
      <c r="X176" s="9">
        <v>2831.74</v>
      </c>
      <c r="Y176" s="9">
        <v>2831.76</v>
      </c>
      <c r="Z176" s="9">
        <v>2831.74</v>
      </c>
      <c r="AA176" s="9">
        <v>3311.96</v>
      </c>
      <c r="AB176" s="9">
        <v>2831.75</v>
      </c>
      <c r="AC176" s="9">
        <v>1851.98</v>
      </c>
      <c r="AD176" s="9">
        <v>1851.98</v>
      </c>
      <c r="AE176" s="9">
        <v>2214.4499999999998</v>
      </c>
      <c r="AF176" s="9">
        <v>1984.24</v>
      </c>
      <c r="AG176" s="9">
        <v>2511.92</v>
      </c>
      <c r="AH176" s="9">
        <v>2974.58</v>
      </c>
      <c r="AI176" s="9">
        <v>10990.04</v>
      </c>
      <c r="AJ176" s="10">
        <f t="shared" si="6"/>
        <v>39018.140000000007</v>
      </c>
      <c r="AL176" s="6">
        <f t="shared" si="7"/>
        <v>0</v>
      </c>
      <c r="AN176" s="64">
        <v>0</v>
      </c>
      <c r="AO176" s="64">
        <v>0</v>
      </c>
      <c r="AP176" s="64">
        <v>0</v>
      </c>
      <c r="AQ176" s="64">
        <v>0</v>
      </c>
      <c r="AR176" s="64">
        <v>0</v>
      </c>
      <c r="AS176" s="64">
        <v>0</v>
      </c>
      <c r="AT176" s="64">
        <v>0</v>
      </c>
      <c r="AU176" s="64">
        <v>0</v>
      </c>
      <c r="AV176" s="64">
        <v>0</v>
      </c>
      <c r="AW176" s="64">
        <v>0</v>
      </c>
      <c r="AX176" s="64">
        <v>0</v>
      </c>
      <c r="AY176" s="64">
        <v>0</v>
      </c>
      <c r="AZ176" s="64">
        <v>0</v>
      </c>
      <c r="BA176" s="64">
        <v>0</v>
      </c>
      <c r="BB176" s="64">
        <v>0</v>
      </c>
      <c r="BC176" s="64">
        <v>0</v>
      </c>
      <c r="BD176" s="64">
        <v>0</v>
      </c>
      <c r="BE176" s="64">
        <v>0</v>
      </c>
      <c r="BF176" s="64">
        <v>0</v>
      </c>
      <c r="BG176" s="64">
        <v>0</v>
      </c>
      <c r="BH176" s="64">
        <v>0</v>
      </c>
      <c r="BI176" s="64">
        <v>0</v>
      </c>
      <c r="BJ176" s="64">
        <v>91919.39</v>
      </c>
      <c r="BK176" s="64">
        <v>-91919.39</v>
      </c>
      <c r="BL176"/>
      <c r="BN176" s="7">
        <f t="shared" si="8"/>
        <v>25053.520000000004</v>
      </c>
    </row>
    <row r="177" spans="1:66" hidden="1">
      <c r="A177">
        <v>924</v>
      </c>
      <c r="B177" t="s">
        <v>574</v>
      </c>
      <c r="C177">
        <v>159</v>
      </c>
      <c r="D177" t="s">
        <v>574</v>
      </c>
      <c r="E177">
        <v>210</v>
      </c>
      <c r="F177">
        <v>511540004</v>
      </c>
      <c r="G177" t="s">
        <v>124</v>
      </c>
      <c r="H177">
        <v>101</v>
      </c>
      <c r="I177" t="s">
        <v>308</v>
      </c>
      <c r="J177" s="8">
        <v>1</v>
      </c>
      <c r="L177">
        <v>1540</v>
      </c>
      <c r="M177" t="s">
        <v>318</v>
      </c>
      <c r="N177">
        <v>1000</v>
      </c>
      <c r="O177" t="s">
        <v>106</v>
      </c>
      <c r="P177">
        <v>4</v>
      </c>
      <c r="Q177" t="s">
        <v>345</v>
      </c>
      <c r="R177">
        <v>111</v>
      </c>
      <c r="S177" t="s">
        <v>438</v>
      </c>
      <c r="T177">
        <v>121</v>
      </c>
      <c r="U177" t="s">
        <v>312</v>
      </c>
      <c r="V177">
        <v>1</v>
      </c>
      <c r="W177" t="s">
        <v>313</v>
      </c>
      <c r="X177" s="9">
        <v>0</v>
      </c>
      <c r="Y177" s="9">
        <v>229</v>
      </c>
      <c r="Z177" s="9">
        <v>281.8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10">
        <f t="shared" si="6"/>
        <v>510.8</v>
      </c>
      <c r="AL177" s="6">
        <f t="shared" si="7"/>
        <v>0</v>
      </c>
      <c r="AN177" s="64">
        <v>0</v>
      </c>
      <c r="AO177" s="64">
        <v>0</v>
      </c>
      <c r="AP177" s="64">
        <v>0</v>
      </c>
      <c r="AQ177" s="64">
        <v>0</v>
      </c>
      <c r="AR177" s="64">
        <v>0</v>
      </c>
      <c r="AS177" s="64">
        <v>0</v>
      </c>
      <c r="AT177" s="64">
        <v>0</v>
      </c>
      <c r="AU177" s="64">
        <v>0</v>
      </c>
      <c r="AV177" s="64">
        <v>0</v>
      </c>
      <c r="AW177" s="64">
        <v>0</v>
      </c>
      <c r="AX177" s="64">
        <v>0</v>
      </c>
      <c r="AY177" s="64">
        <v>0</v>
      </c>
      <c r="AZ177" s="64">
        <v>0</v>
      </c>
      <c r="BA177" s="64">
        <v>0</v>
      </c>
      <c r="BB177" s="64">
        <v>0</v>
      </c>
      <c r="BC177" s="64">
        <v>0</v>
      </c>
      <c r="BD177" s="64">
        <v>0</v>
      </c>
      <c r="BE177" s="64">
        <v>0</v>
      </c>
      <c r="BF177" s="64">
        <v>0</v>
      </c>
      <c r="BG177" s="64">
        <v>0</v>
      </c>
      <c r="BH177" s="64">
        <v>60000</v>
      </c>
      <c r="BI177" s="64">
        <v>0</v>
      </c>
      <c r="BJ177" s="64">
        <v>-48080.86</v>
      </c>
      <c r="BK177" s="64">
        <v>60164.67</v>
      </c>
      <c r="BL177"/>
      <c r="BN177" s="7">
        <f t="shared" si="8"/>
        <v>510.8</v>
      </c>
    </row>
    <row r="178" spans="1:66" hidden="1">
      <c r="A178">
        <v>924</v>
      </c>
      <c r="B178" t="s">
        <v>574</v>
      </c>
      <c r="C178">
        <v>159</v>
      </c>
      <c r="D178" t="s">
        <v>574</v>
      </c>
      <c r="E178">
        <v>216</v>
      </c>
      <c r="F178">
        <v>511540008</v>
      </c>
      <c r="G178" t="s">
        <v>112</v>
      </c>
      <c r="H178">
        <v>101</v>
      </c>
      <c r="I178" t="s">
        <v>308</v>
      </c>
      <c r="J178" s="8">
        <v>1</v>
      </c>
      <c r="L178">
        <v>1540</v>
      </c>
      <c r="M178" t="s">
        <v>318</v>
      </c>
      <c r="N178">
        <v>1000</v>
      </c>
      <c r="O178" t="s">
        <v>106</v>
      </c>
      <c r="P178">
        <v>4</v>
      </c>
      <c r="Q178" t="s">
        <v>345</v>
      </c>
      <c r="R178">
        <v>111</v>
      </c>
      <c r="S178" t="s">
        <v>438</v>
      </c>
      <c r="T178">
        <v>121</v>
      </c>
      <c r="U178" t="s">
        <v>312</v>
      </c>
      <c r="V178">
        <v>1</v>
      </c>
      <c r="W178" t="s">
        <v>313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5548.34</v>
      </c>
      <c r="AJ178" s="10">
        <f t="shared" si="6"/>
        <v>5548.34</v>
      </c>
      <c r="AL178" s="6">
        <f t="shared" si="7"/>
        <v>0</v>
      </c>
      <c r="AN178" s="64">
        <v>0</v>
      </c>
      <c r="AO178" s="64">
        <v>0</v>
      </c>
      <c r="AP178" s="64">
        <v>0</v>
      </c>
      <c r="AQ178" s="64">
        <v>0</v>
      </c>
      <c r="AR178" s="64">
        <v>0</v>
      </c>
      <c r="AS178" s="64">
        <v>0</v>
      </c>
      <c r="AT178" s="64">
        <v>0</v>
      </c>
      <c r="AU178" s="64">
        <v>0</v>
      </c>
      <c r="AV178" s="64">
        <v>0</v>
      </c>
      <c r="AW178" s="64">
        <v>0</v>
      </c>
      <c r="AX178" s="64">
        <v>0</v>
      </c>
      <c r="AY178" s="64">
        <v>0</v>
      </c>
      <c r="AZ178" s="64">
        <v>0</v>
      </c>
      <c r="BA178" s="64">
        <v>0</v>
      </c>
      <c r="BB178" s="64">
        <v>0</v>
      </c>
      <c r="BC178" s="64">
        <v>0</v>
      </c>
      <c r="BD178" s="64">
        <v>0</v>
      </c>
      <c r="BE178" s="64">
        <v>0</v>
      </c>
      <c r="BF178" s="64">
        <v>0</v>
      </c>
      <c r="BG178" s="64">
        <v>0</v>
      </c>
      <c r="BH178" s="64">
        <v>0</v>
      </c>
      <c r="BI178" s="64">
        <v>0</v>
      </c>
      <c r="BJ178" s="64">
        <v>0</v>
      </c>
      <c r="BK178" s="64">
        <v>91919.39</v>
      </c>
      <c r="BL178"/>
      <c r="BN178" s="7">
        <f t="shared" si="8"/>
        <v>0</v>
      </c>
    </row>
    <row r="179" spans="1:66" hidden="1">
      <c r="A179">
        <v>931</v>
      </c>
      <c r="B179" t="s">
        <v>465</v>
      </c>
      <c r="C179">
        <v>111</v>
      </c>
      <c r="D179" t="s">
        <v>466</v>
      </c>
      <c r="E179">
        <v>210</v>
      </c>
      <c r="F179">
        <v>511540004</v>
      </c>
      <c r="G179" t="s">
        <v>124</v>
      </c>
      <c r="H179">
        <v>101</v>
      </c>
      <c r="I179" t="s">
        <v>308</v>
      </c>
      <c r="J179" s="8">
        <v>1</v>
      </c>
      <c r="L179">
        <v>1540</v>
      </c>
      <c r="M179" t="s">
        <v>318</v>
      </c>
      <c r="N179">
        <v>1000</v>
      </c>
      <c r="O179" t="s">
        <v>106</v>
      </c>
      <c r="P179">
        <v>5</v>
      </c>
      <c r="Q179" t="s">
        <v>467</v>
      </c>
      <c r="R179">
        <v>152</v>
      </c>
      <c r="S179" t="s">
        <v>468</v>
      </c>
      <c r="T179">
        <v>121</v>
      </c>
      <c r="U179" t="s">
        <v>312</v>
      </c>
      <c r="V179">
        <v>1</v>
      </c>
      <c r="W179" t="s">
        <v>313</v>
      </c>
      <c r="X179" s="9">
        <v>815</v>
      </c>
      <c r="Y179" s="9">
        <v>0</v>
      </c>
      <c r="Z179" s="9">
        <v>787.5</v>
      </c>
      <c r="AA179" s="9">
        <v>629</v>
      </c>
      <c r="AB179" s="9">
        <v>759</v>
      </c>
      <c r="AC179" s="9">
        <v>838.9</v>
      </c>
      <c r="AD179" s="9">
        <v>2125</v>
      </c>
      <c r="AE179" s="9">
        <v>138</v>
      </c>
      <c r="AF179" s="9">
        <v>1825</v>
      </c>
      <c r="AG179" s="9">
        <v>2336</v>
      </c>
      <c r="AH179" s="9">
        <v>722</v>
      </c>
      <c r="AI179" s="9">
        <v>930</v>
      </c>
      <c r="AJ179" s="10">
        <f t="shared" si="6"/>
        <v>11905.4</v>
      </c>
      <c r="AL179" s="6">
        <f t="shared" si="7"/>
        <v>0</v>
      </c>
      <c r="AN179" s="64">
        <v>0</v>
      </c>
      <c r="AO179" s="64">
        <v>0</v>
      </c>
      <c r="AP179" s="64">
        <v>0</v>
      </c>
      <c r="AQ179" s="64">
        <v>0</v>
      </c>
      <c r="AR179" s="64">
        <v>0</v>
      </c>
      <c r="AS179" s="64">
        <v>0</v>
      </c>
      <c r="AT179" s="64">
        <v>0</v>
      </c>
      <c r="AU179" s="64">
        <v>0</v>
      </c>
      <c r="AV179" s="64">
        <v>0</v>
      </c>
      <c r="AW179" s="64">
        <v>0</v>
      </c>
      <c r="AX179" s="64">
        <v>0</v>
      </c>
      <c r="AY179" s="64">
        <v>0</v>
      </c>
      <c r="AZ179" s="64">
        <v>0</v>
      </c>
      <c r="BA179" s="64">
        <v>0</v>
      </c>
      <c r="BB179" s="64">
        <v>0</v>
      </c>
      <c r="BC179" s="64">
        <v>0</v>
      </c>
      <c r="BD179" s="64">
        <v>0</v>
      </c>
      <c r="BE179" s="64">
        <v>0</v>
      </c>
      <c r="BF179" s="64">
        <v>0</v>
      </c>
      <c r="BG179" s="64">
        <v>0</v>
      </c>
      <c r="BH179" s="64">
        <v>0</v>
      </c>
      <c r="BI179" s="64">
        <v>0</v>
      </c>
      <c r="BJ179" s="64">
        <v>7603</v>
      </c>
      <c r="BK179" s="64">
        <v>-603</v>
      </c>
      <c r="BL179"/>
      <c r="BN179" s="7">
        <f t="shared" si="8"/>
        <v>10253.4</v>
      </c>
    </row>
    <row r="180" spans="1:66" hidden="1">
      <c r="A180">
        <v>931</v>
      </c>
      <c r="B180" t="s">
        <v>465</v>
      </c>
      <c r="C180">
        <v>111</v>
      </c>
      <c r="D180" t="s">
        <v>466</v>
      </c>
      <c r="E180">
        <v>212</v>
      </c>
      <c r="F180">
        <v>511540005</v>
      </c>
      <c r="G180" t="s">
        <v>125</v>
      </c>
      <c r="H180">
        <v>101</v>
      </c>
      <c r="I180" t="s">
        <v>308</v>
      </c>
      <c r="J180" s="8">
        <v>1</v>
      </c>
      <c r="L180">
        <v>1540</v>
      </c>
      <c r="M180" t="s">
        <v>318</v>
      </c>
      <c r="N180">
        <v>1000</v>
      </c>
      <c r="O180" t="s">
        <v>106</v>
      </c>
      <c r="P180">
        <v>5</v>
      </c>
      <c r="Q180" t="s">
        <v>467</v>
      </c>
      <c r="R180">
        <v>152</v>
      </c>
      <c r="S180" t="s">
        <v>468</v>
      </c>
      <c r="T180">
        <v>121</v>
      </c>
      <c r="U180" t="s">
        <v>312</v>
      </c>
      <c r="V180">
        <v>1</v>
      </c>
      <c r="W180" t="s">
        <v>313</v>
      </c>
      <c r="X180" s="9">
        <v>0</v>
      </c>
      <c r="Y180" s="9">
        <v>0</v>
      </c>
      <c r="Z180" s="9">
        <v>0</v>
      </c>
      <c r="AA180" s="9">
        <v>0</v>
      </c>
      <c r="AB180" s="9">
        <v>250</v>
      </c>
      <c r="AC180" s="9">
        <v>1250</v>
      </c>
      <c r="AD180" s="9">
        <v>320</v>
      </c>
      <c r="AE180" s="9">
        <v>1330.01</v>
      </c>
      <c r="AF180" s="9">
        <v>0</v>
      </c>
      <c r="AG180" s="9">
        <v>0</v>
      </c>
      <c r="AH180" s="9">
        <v>0</v>
      </c>
      <c r="AI180" s="9">
        <v>0</v>
      </c>
      <c r="AJ180" s="10">
        <f t="shared" si="6"/>
        <v>3150.01</v>
      </c>
      <c r="AL180" s="6">
        <f t="shared" si="7"/>
        <v>0</v>
      </c>
      <c r="AN180" s="64">
        <v>0</v>
      </c>
      <c r="AO180" s="64">
        <v>0</v>
      </c>
      <c r="AP180" s="64">
        <v>0</v>
      </c>
      <c r="AQ180" s="64">
        <v>0</v>
      </c>
      <c r="AR180" s="64">
        <v>0</v>
      </c>
      <c r="AS180" s="64">
        <v>0</v>
      </c>
      <c r="AT180" s="64">
        <v>0</v>
      </c>
      <c r="AU180" s="64">
        <v>0</v>
      </c>
      <c r="AV180" s="64">
        <v>0</v>
      </c>
      <c r="AW180" s="64">
        <v>0</v>
      </c>
      <c r="AX180" s="64">
        <v>0</v>
      </c>
      <c r="AY180" s="64">
        <v>0</v>
      </c>
      <c r="AZ180" s="64">
        <v>0</v>
      </c>
      <c r="BA180" s="64">
        <v>0</v>
      </c>
      <c r="BB180" s="64">
        <v>0</v>
      </c>
      <c r="BC180" s="64">
        <v>0</v>
      </c>
      <c r="BD180" s="64">
        <v>0</v>
      </c>
      <c r="BE180" s="64">
        <v>0</v>
      </c>
      <c r="BF180" s="64">
        <v>0</v>
      </c>
      <c r="BG180" s="64">
        <v>0</v>
      </c>
      <c r="BH180" s="64">
        <v>0</v>
      </c>
      <c r="BI180" s="64">
        <v>0</v>
      </c>
      <c r="BJ180" s="64">
        <v>14400</v>
      </c>
      <c r="BK180" s="64">
        <v>0</v>
      </c>
      <c r="BL180"/>
      <c r="BN180" s="7">
        <f t="shared" si="8"/>
        <v>3150.01</v>
      </c>
    </row>
    <row r="181" spans="1:66" hidden="1">
      <c r="A181">
        <v>931</v>
      </c>
      <c r="B181" t="s">
        <v>465</v>
      </c>
      <c r="C181">
        <v>111</v>
      </c>
      <c r="D181" t="s">
        <v>466</v>
      </c>
      <c r="E181">
        <v>216</v>
      </c>
      <c r="F181">
        <v>511540008</v>
      </c>
      <c r="G181" t="s">
        <v>112</v>
      </c>
      <c r="H181">
        <v>101</v>
      </c>
      <c r="I181" t="s">
        <v>308</v>
      </c>
      <c r="J181" s="8">
        <v>1</v>
      </c>
      <c r="L181">
        <v>1540</v>
      </c>
      <c r="M181" t="s">
        <v>318</v>
      </c>
      <c r="N181">
        <v>1000</v>
      </c>
      <c r="O181" t="s">
        <v>106</v>
      </c>
      <c r="P181">
        <v>5</v>
      </c>
      <c r="Q181" t="s">
        <v>467</v>
      </c>
      <c r="R181">
        <v>152</v>
      </c>
      <c r="S181" t="s">
        <v>468</v>
      </c>
      <c r="T181">
        <v>121</v>
      </c>
      <c r="U181" t="s">
        <v>312</v>
      </c>
      <c r="V181">
        <v>1</v>
      </c>
      <c r="W181" t="s">
        <v>313</v>
      </c>
      <c r="X181" s="9">
        <v>4714.8900000000003</v>
      </c>
      <c r="Y181" s="9">
        <v>4714.8999999999996</v>
      </c>
      <c r="Z181" s="9">
        <v>4747.54</v>
      </c>
      <c r="AA181" s="9">
        <v>7810.51</v>
      </c>
      <c r="AB181" s="9">
        <v>10401.99</v>
      </c>
      <c r="AC181" s="9">
        <v>11080.45</v>
      </c>
      <c r="AD181" s="9">
        <v>10650.93</v>
      </c>
      <c r="AE181" s="9">
        <v>6893.3</v>
      </c>
      <c r="AF181" s="9">
        <v>7773.66</v>
      </c>
      <c r="AG181" s="9">
        <v>6976.23</v>
      </c>
      <c r="AH181" s="9">
        <v>7320.71</v>
      </c>
      <c r="AI181" s="9">
        <v>31990.66</v>
      </c>
      <c r="AJ181" s="10">
        <f t="shared" si="6"/>
        <v>115075.77</v>
      </c>
      <c r="AL181" s="6">
        <f t="shared" si="7"/>
        <v>0</v>
      </c>
      <c r="AN181" s="64">
        <v>0</v>
      </c>
      <c r="AO181" s="64">
        <v>0</v>
      </c>
      <c r="AP181" s="64">
        <v>0</v>
      </c>
      <c r="AQ181" s="64">
        <v>0</v>
      </c>
      <c r="AR181" s="64">
        <v>0</v>
      </c>
      <c r="AS181" s="64">
        <v>0</v>
      </c>
      <c r="AT181" s="64">
        <v>0</v>
      </c>
      <c r="AU181" s="64">
        <v>0</v>
      </c>
      <c r="AV181" s="64">
        <v>0</v>
      </c>
      <c r="AW181" s="64">
        <v>0</v>
      </c>
      <c r="AX181" s="64">
        <v>0</v>
      </c>
      <c r="AY181" s="64">
        <v>0</v>
      </c>
      <c r="AZ181" s="64">
        <v>0</v>
      </c>
      <c r="BA181" s="64">
        <v>0</v>
      </c>
      <c r="BB181" s="64">
        <v>0</v>
      </c>
      <c r="BC181" s="64">
        <v>0</v>
      </c>
      <c r="BD181" s="64">
        <v>0</v>
      </c>
      <c r="BE181" s="64">
        <v>0</v>
      </c>
      <c r="BF181" s="64">
        <v>0</v>
      </c>
      <c r="BG181" s="64">
        <v>0</v>
      </c>
      <c r="BH181" s="64">
        <v>0</v>
      </c>
      <c r="BI181" s="64">
        <v>0</v>
      </c>
      <c r="BJ181" s="64">
        <v>8000</v>
      </c>
      <c r="BK181" s="64">
        <v>0</v>
      </c>
      <c r="BL181"/>
      <c r="BN181" s="7">
        <f t="shared" si="8"/>
        <v>75764.399999999994</v>
      </c>
    </row>
    <row r="182" spans="1:66" hidden="1">
      <c r="A182">
        <v>932</v>
      </c>
      <c r="B182" t="s">
        <v>477</v>
      </c>
      <c r="C182">
        <v>113</v>
      </c>
      <c r="D182" t="s">
        <v>478</v>
      </c>
      <c r="E182">
        <v>210</v>
      </c>
      <c r="F182">
        <v>511540004</v>
      </c>
      <c r="G182" t="s">
        <v>124</v>
      </c>
      <c r="H182">
        <v>101</v>
      </c>
      <c r="I182" t="s">
        <v>308</v>
      </c>
      <c r="J182" s="8">
        <v>1</v>
      </c>
      <c r="L182">
        <v>1540</v>
      </c>
      <c r="M182" t="s">
        <v>318</v>
      </c>
      <c r="N182">
        <v>1000</v>
      </c>
      <c r="O182" t="s">
        <v>106</v>
      </c>
      <c r="P182">
        <v>5</v>
      </c>
      <c r="Q182" t="s">
        <v>467</v>
      </c>
      <c r="R182">
        <v>152</v>
      </c>
      <c r="S182" t="s">
        <v>468</v>
      </c>
      <c r="T182">
        <v>121</v>
      </c>
      <c r="U182" t="s">
        <v>312</v>
      </c>
      <c r="V182">
        <v>1</v>
      </c>
      <c r="W182" t="s">
        <v>313</v>
      </c>
      <c r="X182" s="9">
        <v>0</v>
      </c>
      <c r="Y182" s="9">
        <v>0</v>
      </c>
      <c r="Z182" s="9">
        <v>0</v>
      </c>
      <c r="AA182" s="9">
        <v>0</v>
      </c>
      <c r="AB182" s="9">
        <v>145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10">
        <f t="shared" si="6"/>
        <v>145</v>
      </c>
      <c r="AL182" s="6">
        <f t="shared" si="7"/>
        <v>0</v>
      </c>
      <c r="AN182" s="64">
        <v>0</v>
      </c>
      <c r="AO182" s="64">
        <v>0</v>
      </c>
      <c r="AP182" s="64">
        <v>0</v>
      </c>
      <c r="AQ182" s="64">
        <v>0</v>
      </c>
      <c r="AR182" s="64">
        <v>0</v>
      </c>
      <c r="AS182" s="64">
        <v>0</v>
      </c>
      <c r="AT182" s="64">
        <v>0</v>
      </c>
      <c r="AU182" s="64">
        <v>0</v>
      </c>
      <c r="AV182" s="64">
        <v>0</v>
      </c>
      <c r="AW182" s="64">
        <v>0</v>
      </c>
      <c r="AX182" s="64">
        <v>0</v>
      </c>
      <c r="AY182" s="64">
        <v>0</v>
      </c>
      <c r="AZ182" s="64">
        <v>0</v>
      </c>
      <c r="BA182" s="64">
        <v>0</v>
      </c>
      <c r="BB182" s="64">
        <v>0</v>
      </c>
      <c r="BC182" s="64">
        <v>0</v>
      </c>
      <c r="BD182" s="64">
        <v>0</v>
      </c>
      <c r="BE182" s="64">
        <v>0</v>
      </c>
      <c r="BF182" s="64">
        <v>0</v>
      </c>
      <c r="BG182" s="64">
        <v>0</v>
      </c>
      <c r="BH182" s="64">
        <v>0</v>
      </c>
      <c r="BI182" s="64">
        <v>0</v>
      </c>
      <c r="BJ182" s="64">
        <v>0</v>
      </c>
      <c r="BK182" s="64">
        <v>15739.27</v>
      </c>
      <c r="BL182"/>
      <c r="BN182" s="7">
        <f t="shared" si="8"/>
        <v>145</v>
      </c>
    </row>
    <row r="183" spans="1:66" hidden="1">
      <c r="A183">
        <v>932</v>
      </c>
      <c r="B183" t="s">
        <v>477</v>
      </c>
      <c r="C183">
        <v>113</v>
      </c>
      <c r="D183" t="s">
        <v>478</v>
      </c>
      <c r="E183">
        <v>216</v>
      </c>
      <c r="F183">
        <v>511540008</v>
      </c>
      <c r="G183" t="s">
        <v>112</v>
      </c>
      <c r="H183">
        <v>101</v>
      </c>
      <c r="I183" t="s">
        <v>308</v>
      </c>
      <c r="J183" s="8">
        <v>1</v>
      </c>
      <c r="L183">
        <v>1540</v>
      </c>
      <c r="M183" t="s">
        <v>318</v>
      </c>
      <c r="N183">
        <v>1000</v>
      </c>
      <c r="O183" t="s">
        <v>106</v>
      </c>
      <c r="P183">
        <v>5</v>
      </c>
      <c r="Q183" t="s">
        <v>467</v>
      </c>
      <c r="R183">
        <v>152</v>
      </c>
      <c r="S183" t="s">
        <v>468</v>
      </c>
      <c r="T183">
        <v>121</v>
      </c>
      <c r="U183" t="s">
        <v>312</v>
      </c>
      <c r="V183">
        <v>1</v>
      </c>
      <c r="W183" t="s">
        <v>313</v>
      </c>
      <c r="X183" s="9">
        <v>21135.37</v>
      </c>
      <c r="Y183" s="9">
        <v>20170.62</v>
      </c>
      <c r="Z183" s="9">
        <v>17444.02</v>
      </c>
      <c r="AA183" s="9">
        <v>19887.59</v>
      </c>
      <c r="AB183" s="9">
        <v>14738.99</v>
      </c>
      <c r="AC183" s="9">
        <v>11063.64</v>
      </c>
      <c r="AD183" s="9">
        <v>11850.57</v>
      </c>
      <c r="AE183" s="9">
        <v>12847.62</v>
      </c>
      <c r="AF183" s="9">
        <v>11871.34</v>
      </c>
      <c r="AG183" s="9">
        <v>11871.31</v>
      </c>
      <c r="AH183" s="9">
        <v>11871.35</v>
      </c>
      <c r="AI183" s="9">
        <v>37361.14</v>
      </c>
      <c r="AJ183" s="10">
        <f t="shared" si="6"/>
        <v>202113.56</v>
      </c>
      <c r="AL183" s="6">
        <f t="shared" si="7"/>
        <v>0</v>
      </c>
      <c r="AN183" s="64">
        <v>0</v>
      </c>
      <c r="AO183" s="64">
        <v>0</v>
      </c>
      <c r="AP183" s="64">
        <v>0</v>
      </c>
      <c r="AQ183" s="64">
        <v>0</v>
      </c>
      <c r="AR183" s="64">
        <v>0</v>
      </c>
      <c r="AS183" s="64">
        <v>0</v>
      </c>
      <c r="AT183" s="64">
        <v>0</v>
      </c>
      <c r="AU183" s="64">
        <v>0</v>
      </c>
      <c r="AV183" s="64">
        <v>0</v>
      </c>
      <c r="AW183" s="64">
        <v>0</v>
      </c>
      <c r="AX183" s="64">
        <v>0</v>
      </c>
      <c r="AY183" s="64">
        <v>0</v>
      </c>
      <c r="AZ183" s="64">
        <v>0</v>
      </c>
      <c r="BA183" s="64">
        <v>0</v>
      </c>
      <c r="BB183" s="64">
        <v>0</v>
      </c>
      <c r="BC183" s="64">
        <v>0</v>
      </c>
      <c r="BD183" s="64">
        <v>0</v>
      </c>
      <c r="BE183" s="64">
        <v>0</v>
      </c>
      <c r="BF183" s="64">
        <v>0</v>
      </c>
      <c r="BG183" s="64">
        <v>0</v>
      </c>
      <c r="BH183" s="64">
        <v>450000</v>
      </c>
      <c r="BI183" s="64">
        <v>0</v>
      </c>
      <c r="BJ183" s="64">
        <v>171277.06</v>
      </c>
      <c r="BK183" s="64">
        <v>-15136.27</v>
      </c>
      <c r="BL183"/>
      <c r="BN183" s="7">
        <f t="shared" si="8"/>
        <v>152881.06999999998</v>
      </c>
    </row>
    <row r="184" spans="1:66" hidden="1">
      <c r="A184">
        <v>981</v>
      </c>
      <c r="B184" t="s">
        <v>532</v>
      </c>
      <c r="C184">
        <v>134</v>
      </c>
      <c r="D184" t="s">
        <v>245</v>
      </c>
      <c r="E184">
        <v>210</v>
      </c>
      <c r="F184">
        <v>511540004</v>
      </c>
      <c r="G184" t="s">
        <v>124</v>
      </c>
      <c r="H184">
        <v>101</v>
      </c>
      <c r="I184" t="s">
        <v>308</v>
      </c>
      <c r="J184" s="8">
        <v>1</v>
      </c>
      <c r="L184">
        <v>1540</v>
      </c>
      <c r="M184" t="s">
        <v>318</v>
      </c>
      <c r="N184">
        <v>1000</v>
      </c>
      <c r="O184" t="s">
        <v>106</v>
      </c>
      <c r="P184">
        <v>6</v>
      </c>
      <c r="Q184" t="s">
        <v>533</v>
      </c>
      <c r="R184">
        <v>134</v>
      </c>
      <c r="S184" t="s">
        <v>534</v>
      </c>
      <c r="T184">
        <v>132</v>
      </c>
      <c r="U184" t="s">
        <v>535</v>
      </c>
      <c r="V184">
        <v>1</v>
      </c>
      <c r="W184" t="s">
        <v>313</v>
      </c>
      <c r="X184" s="9">
        <v>0</v>
      </c>
      <c r="Y184" s="9">
        <v>0</v>
      </c>
      <c r="Z184" s="9">
        <v>0</v>
      </c>
      <c r="AA184" s="9">
        <v>0</v>
      </c>
      <c r="AB184" s="9">
        <v>170</v>
      </c>
      <c r="AC184" s="9">
        <v>107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10">
        <f t="shared" si="6"/>
        <v>277</v>
      </c>
      <c r="AL184" s="6">
        <f t="shared" si="7"/>
        <v>0</v>
      </c>
      <c r="AN184" s="64">
        <v>10347</v>
      </c>
      <c r="AO184" s="64">
        <v>0</v>
      </c>
      <c r="AP184" s="64">
        <v>0</v>
      </c>
      <c r="AQ184" s="64">
        <v>0</v>
      </c>
      <c r="AR184" s="64">
        <v>0</v>
      </c>
      <c r="AS184" s="64">
        <v>0</v>
      </c>
      <c r="AT184" s="64">
        <v>0</v>
      </c>
      <c r="AU184" s="64">
        <v>0</v>
      </c>
      <c r="AV184" s="64">
        <v>0</v>
      </c>
      <c r="AW184" s="64">
        <v>0</v>
      </c>
      <c r="AX184" s="64">
        <v>0</v>
      </c>
      <c r="AY184" s="64">
        <v>0</v>
      </c>
      <c r="AZ184" s="64">
        <v>-2000</v>
      </c>
      <c r="BA184" s="64">
        <v>0</v>
      </c>
      <c r="BB184" s="64">
        <v>0</v>
      </c>
      <c r="BC184" s="64">
        <v>0</v>
      </c>
      <c r="BD184" s="64">
        <v>0</v>
      </c>
      <c r="BE184" s="64">
        <v>0</v>
      </c>
      <c r="BF184" s="64">
        <v>0</v>
      </c>
      <c r="BG184" s="64">
        <v>0</v>
      </c>
      <c r="BH184" s="64">
        <v>0</v>
      </c>
      <c r="BI184" s="64">
        <v>-4820.6000000000004</v>
      </c>
      <c r="BJ184" s="64">
        <v>0</v>
      </c>
      <c r="BK184" s="64">
        <v>0</v>
      </c>
      <c r="BL184"/>
      <c r="BN184" s="7">
        <f t="shared" si="8"/>
        <v>277</v>
      </c>
    </row>
    <row r="185" spans="1:66" hidden="1">
      <c r="A185">
        <v>981</v>
      </c>
      <c r="B185" t="s">
        <v>532</v>
      </c>
      <c r="C185">
        <v>134</v>
      </c>
      <c r="D185" t="s">
        <v>245</v>
      </c>
      <c r="E185">
        <v>212</v>
      </c>
      <c r="F185">
        <v>511540005</v>
      </c>
      <c r="G185" t="s">
        <v>125</v>
      </c>
      <c r="H185">
        <v>101</v>
      </c>
      <c r="I185" t="s">
        <v>308</v>
      </c>
      <c r="J185" s="8">
        <v>1</v>
      </c>
      <c r="L185">
        <v>1540</v>
      </c>
      <c r="M185" t="s">
        <v>318</v>
      </c>
      <c r="N185">
        <v>1000</v>
      </c>
      <c r="O185" t="s">
        <v>106</v>
      </c>
      <c r="P185">
        <v>6</v>
      </c>
      <c r="Q185" t="s">
        <v>533</v>
      </c>
      <c r="R185">
        <v>134</v>
      </c>
      <c r="S185" t="s">
        <v>534</v>
      </c>
      <c r="T185">
        <v>132</v>
      </c>
      <c r="U185" t="s">
        <v>535</v>
      </c>
      <c r="V185">
        <v>1</v>
      </c>
      <c r="W185" t="s">
        <v>313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10">
        <f t="shared" si="6"/>
        <v>0</v>
      </c>
      <c r="AL185" s="6">
        <f t="shared" si="7"/>
        <v>0</v>
      </c>
      <c r="AN185" s="64">
        <v>35067</v>
      </c>
      <c r="AO185" s="64">
        <v>0</v>
      </c>
      <c r="AP185" s="64">
        <v>0</v>
      </c>
      <c r="AQ185" s="64">
        <v>0</v>
      </c>
      <c r="AR185" s="64">
        <v>0</v>
      </c>
      <c r="AS185" s="64">
        <v>0</v>
      </c>
      <c r="AT185" s="64">
        <v>0</v>
      </c>
      <c r="AU185" s="64">
        <v>0</v>
      </c>
      <c r="AV185" s="64">
        <v>0</v>
      </c>
      <c r="AW185" s="64">
        <v>0</v>
      </c>
      <c r="AX185" s="64">
        <v>0</v>
      </c>
      <c r="AY185" s="64">
        <v>0</v>
      </c>
      <c r="AZ185" s="64">
        <v>0</v>
      </c>
      <c r="BA185" s="64">
        <v>0</v>
      </c>
      <c r="BB185" s="64">
        <v>0</v>
      </c>
      <c r="BC185" s="64">
        <v>0</v>
      </c>
      <c r="BD185" s="64">
        <v>0</v>
      </c>
      <c r="BE185" s="64">
        <v>0</v>
      </c>
      <c r="BF185" s="64">
        <v>0</v>
      </c>
      <c r="BG185" s="64">
        <v>0</v>
      </c>
      <c r="BH185" s="64">
        <v>-3185.36</v>
      </c>
      <c r="BI185" s="64">
        <v>1584.36</v>
      </c>
      <c r="BJ185" s="64">
        <v>13038.4</v>
      </c>
      <c r="BK185" s="64">
        <v>0</v>
      </c>
      <c r="BL185"/>
      <c r="BN185" s="7">
        <f t="shared" si="8"/>
        <v>0</v>
      </c>
    </row>
    <row r="186" spans="1:66" hidden="1">
      <c r="A186">
        <v>981</v>
      </c>
      <c r="B186" t="s">
        <v>532</v>
      </c>
      <c r="C186">
        <v>134</v>
      </c>
      <c r="D186" t="s">
        <v>245</v>
      </c>
      <c r="E186">
        <v>216</v>
      </c>
      <c r="F186">
        <v>511540008</v>
      </c>
      <c r="G186" t="s">
        <v>112</v>
      </c>
      <c r="H186">
        <v>101</v>
      </c>
      <c r="I186" t="s">
        <v>308</v>
      </c>
      <c r="J186" s="8">
        <v>1</v>
      </c>
      <c r="L186">
        <v>1540</v>
      </c>
      <c r="M186" t="s">
        <v>318</v>
      </c>
      <c r="N186">
        <v>1000</v>
      </c>
      <c r="O186" t="s">
        <v>106</v>
      </c>
      <c r="P186">
        <v>6</v>
      </c>
      <c r="Q186" t="s">
        <v>533</v>
      </c>
      <c r="R186">
        <v>134</v>
      </c>
      <c r="S186" t="s">
        <v>534</v>
      </c>
      <c r="T186">
        <v>132</v>
      </c>
      <c r="U186" t="s">
        <v>535</v>
      </c>
      <c r="V186">
        <v>1</v>
      </c>
      <c r="W186" t="s">
        <v>313</v>
      </c>
      <c r="X186" s="9">
        <v>6144.81</v>
      </c>
      <c r="Y186" s="9">
        <v>5990.56</v>
      </c>
      <c r="Z186" s="9">
        <v>6236.34</v>
      </c>
      <c r="AA186" s="9">
        <v>7018.76</v>
      </c>
      <c r="AB186" s="9">
        <v>6160.03</v>
      </c>
      <c r="AC186" s="9">
        <v>7144.37</v>
      </c>
      <c r="AD186" s="9">
        <v>6446.01</v>
      </c>
      <c r="AE186" s="9">
        <v>5668.64</v>
      </c>
      <c r="AF186" s="9">
        <v>6928.14</v>
      </c>
      <c r="AG186" s="9">
        <v>6853.05</v>
      </c>
      <c r="AH186" s="9">
        <v>73401.440000000002</v>
      </c>
      <c r="AI186" s="9">
        <v>30651.59</v>
      </c>
      <c r="AJ186" s="10">
        <f t="shared" si="6"/>
        <v>168643.74000000002</v>
      </c>
      <c r="AL186" s="6">
        <f t="shared" si="7"/>
        <v>0</v>
      </c>
      <c r="AN186" s="64">
        <v>6936</v>
      </c>
      <c r="AO186" s="64">
        <v>0</v>
      </c>
      <c r="AP186" s="64">
        <v>0</v>
      </c>
      <c r="AQ186" s="64">
        <v>0</v>
      </c>
      <c r="AR186" s="64">
        <v>0</v>
      </c>
      <c r="AS186" s="64">
        <v>0</v>
      </c>
      <c r="AT186" s="64">
        <v>0</v>
      </c>
      <c r="AU186" s="64">
        <v>0</v>
      </c>
      <c r="AV186" s="64">
        <v>0</v>
      </c>
      <c r="AW186" s="64">
        <v>0</v>
      </c>
      <c r="AX186" s="64">
        <v>0</v>
      </c>
      <c r="AY186" s="64">
        <v>0</v>
      </c>
      <c r="AZ186" s="64">
        <v>0</v>
      </c>
      <c r="BA186" s="64">
        <v>0</v>
      </c>
      <c r="BB186" s="64">
        <v>0</v>
      </c>
      <c r="BC186" s="64">
        <v>0</v>
      </c>
      <c r="BD186" s="64">
        <v>0</v>
      </c>
      <c r="BE186" s="64">
        <v>0</v>
      </c>
      <c r="BF186" s="64">
        <v>0</v>
      </c>
      <c r="BG186" s="64">
        <v>0</v>
      </c>
      <c r="BH186" s="64">
        <v>0</v>
      </c>
      <c r="BI186" s="64">
        <v>-1355.85</v>
      </c>
      <c r="BJ186" s="64">
        <v>1636.76</v>
      </c>
      <c r="BK186" s="64">
        <v>0</v>
      </c>
      <c r="BL186"/>
      <c r="BN186" s="7">
        <f t="shared" si="8"/>
        <v>64590.710000000006</v>
      </c>
    </row>
    <row r="187" spans="1:66" hidden="1">
      <c r="A187">
        <v>982</v>
      </c>
      <c r="B187" t="s">
        <v>536</v>
      </c>
      <c r="C187">
        <v>135</v>
      </c>
      <c r="D187" t="s">
        <v>537</v>
      </c>
      <c r="E187">
        <v>216</v>
      </c>
      <c r="F187">
        <v>511540008</v>
      </c>
      <c r="G187" t="s">
        <v>112</v>
      </c>
      <c r="H187">
        <v>101</v>
      </c>
      <c r="I187" t="s">
        <v>308</v>
      </c>
      <c r="J187" s="8">
        <v>1</v>
      </c>
      <c r="L187">
        <v>1540</v>
      </c>
      <c r="M187" t="s">
        <v>318</v>
      </c>
      <c r="N187">
        <v>1000</v>
      </c>
      <c r="O187" t="s">
        <v>106</v>
      </c>
      <c r="P187">
        <v>6</v>
      </c>
      <c r="Q187" t="s">
        <v>533</v>
      </c>
      <c r="R187">
        <v>181</v>
      </c>
      <c r="S187" t="s">
        <v>523</v>
      </c>
      <c r="T187">
        <v>131</v>
      </c>
      <c r="U187" t="s">
        <v>524</v>
      </c>
      <c r="V187">
        <v>1</v>
      </c>
      <c r="W187" t="s">
        <v>313</v>
      </c>
      <c r="X187" s="9">
        <v>5368.39</v>
      </c>
      <c r="Y187" s="9">
        <v>4654.26</v>
      </c>
      <c r="Z187" s="9">
        <v>4650.63</v>
      </c>
      <c r="AA187" s="9">
        <v>5242.68</v>
      </c>
      <c r="AB187" s="9">
        <v>4730.8900000000003</v>
      </c>
      <c r="AC187" s="9">
        <v>4310.6000000000004</v>
      </c>
      <c r="AD187" s="9">
        <v>4808.75</v>
      </c>
      <c r="AE187" s="9">
        <v>4739.58</v>
      </c>
      <c r="AF187" s="9">
        <v>4912.93</v>
      </c>
      <c r="AG187" s="9">
        <v>4976.7299999999996</v>
      </c>
      <c r="AH187" s="9">
        <v>4976.75</v>
      </c>
      <c r="AI187" s="9">
        <v>13315.24</v>
      </c>
      <c r="AJ187" s="10">
        <f t="shared" si="6"/>
        <v>66687.430000000008</v>
      </c>
      <c r="AL187" s="6">
        <f t="shared" si="7"/>
        <v>0</v>
      </c>
      <c r="AN187" s="64">
        <v>668207</v>
      </c>
      <c r="AO187" s="64">
        <v>0</v>
      </c>
      <c r="AP187" s="64">
        <v>0</v>
      </c>
      <c r="AQ187" s="64">
        <v>0</v>
      </c>
      <c r="AR187" s="64">
        <v>0</v>
      </c>
      <c r="AS187" s="64">
        <v>0</v>
      </c>
      <c r="AT187" s="64">
        <v>0</v>
      </c>
      <c r="AU187" s="64">
        <v>0</v>
      </c>
      <c r="AV187" s="64">
        <v>0</v>
      </c>
      <c r="AW187" s="64">
        <v>0</v>
      </c>
      <c r="AX187" s="64">
        <v>0</v>
      </c>
      <c r="AY187" s="64">
        <v>0</v>
      </c>
      <c r="AZ187" s="64">
        <v>44000</v>
      </c>
      <c r="BA187" s="64">
        <v>0</v>
      </c>
      <c r="BB187" s="64">
        <v>0</v>
      </c>
      <c r="BC187" s="64">
        <v>0</v>
      </c>
      <c r="BD187" s="64">
        <v>0</v>
      </c>
      <c r="BE187" s="64">
        <v>0</v>
      </c>
      <c r="BF187" s="64">
        <v>0</v>
      </c>
      <c r="BG187" s="64">
        <v>0</v>
      </c>
      <c r="BH187" s="64">
        <v>132023.4</v>
      </c>
      <c r="BI187" s="64">
        <v>65751.490000000005</v>
      </c>
      <c r="BJ187" s="64">
        <v>154792.57999999999</v>
      </c>
      <c r="BK187" s="64">
        <v>16156.02</v>
      </c>
      <c r="BL187"/>
      <c r="BN187" s="7">
        <f t="shared" si="8"/>
        <v>48395.44</v>
      </c>
    </row>
    <row r="188" spans="1:66" hidden="1">
      <c r="A188">
        <v>101</v>
      </c>
      <c r="B188" t="s">
        <v>306</v>
      </c>
      <c r="C188">
        <v>139</v>
      </c>
      <c r="D188" t="s">
        <v>307</v>
      </c>
      <c r="E188">
        <v>208</v>
      </c>
      <c r="F188">
        <v>511540001</v>
      </c>
      <c r="G188" t="s">
        <v>679</v>
      </c>
      <c r="H188">
        <v>101</v>
      </c>
      <c r="I188" t="s">
        <v>308</v>
      </c>
      <c r="J188" s="8">
        <v>1</v>
      </c>
      <c r="L188">
        <v>1540</v>
      </c>
      <c r="M188" t="s">
        <v>318</v>
      </c>
      <c r="N188">
        <v>1000</v>
      </c>
      <c r="O188" t="s">
        <v>106</v>
      </c>
      <c r="P188">
        <v>7</v>
      </c>
      <c r="Q188" t="s">
        <v>310</v>
      </c>
      <c r="R188">
        <v>171</v>
      </c>
      <c r="S188" t="s">
        <v>311</v>
      </c>
      <c r="T188">
        <v>121</v>
      </c>
      <c r="U188" t="s">
        <v>312</v>
      </c>
      <c r="V188">
        <v>1</v>
      </c>
      <c r="W188" t="s">
        <v>313</v>
      </c>
      <c r="X188" s="9">
        <v>1600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800</v>
      </c>
      <c r="AF188" s="9">
        <v>0</v>
      </c>
      <c r="AG188" s="9">
        <v>0</v>
      </c>
      <c r="AH188" s="9">
        <v>0</v>
      </c>
      <c r="AI188" s="9">
        <v>0</v>
      </c>
      <c r="AJ188" s="10">
        <f t="shared" si="6"/>
        <v>2400</v>
      </c>
      <c r="AL188" s="6">
        <f t="shared" si="7"/>
        <v>0</v>
      </c>
      <c r="AN188" s="64">
        <v>0</v>
      </c>
      <c r="AO188" s="64">
        <v>0</v>
      </c>
      <c r="AP188" s="64">
        <v>0</v>
      </c>
      <c r="AQ188" s="64">
        <v>0</v>
      </c>
      <c r="AR188" s="64">
        <v>0</v>
      </c>
      <c r="AS188" s="64">
        <v>0</v>
      </c>
      <c r="AT188" s="64">
        <v>0</v>
      </c>
      <c r="AU188" s="64">
        <v>0</v>
      </c>
      <c r="AV188" s="64">
        <v>0</v>
      </c>
      <c r="AW188" s="64">
        <v>0</v>
      </c>
      <c r="AX188" s="64">
        <v>0</v>
      </c>
      <c r="AY188" s="64">
        <v>0</v>
      </c>
      <c r="AZ188" s="64">
        <v>0</v>
      </c>
      <c r="BA188" s="64">
        <v>0</v>
      </c>
      <c r="BB188" s="64">
        <v>0</v>
      </c>
      <c r="BC188" s="64">
        <v>0</v>
      </c>
      <c r="BD188" s="64">
        <v>0</v>
      </c>
      <c r="BE188" s="64">
        <v>0</v>
      </c>
      <c r="BF188" s="64">
        <v>0</v>
      </c>
      <c r="BG188" s="64">
        <v>0</v>
      </c>
      <c r="BH188" s="64">
        <v>1301</v>
      </c>
      <c r="BI188" s="64">
        <v>-435</v>
      </c>
      <c r="BJ188" s="64">
        <v>0</v>
      </c>
      <c r="BK188" s="64">
        <v>0</v>
      </c>
      <c r="BL188"/>
      <c r="BN188" s="7">
        <f t="shared" si="8"/>
        <v>2400</v>
      </c>
    </row>
    <row r="189" spans="1:66" hidden="1">
      <c r="A189">
        <v>101</v>
      </c>
      <c r="B189" t="s">
        <v>306</v>
      </c>
      <c r="C189">
        <v>139</v>
      </c>
      <c r="D189" t="s">
        <v>307</v>
      </c>
      <c r="E189">
        <v>210</v>
      </c>
      <c r="F189">
        <v>511540004</v>
      </c>
      <c r="G189" t="s">
        <v>124</v>
      </c>
      <c r="H189">
        <v>101</v>
      </c>
      <c r="I189" t="s">
        <v>308</v>
      </c>
      <c r="J189" s="8">
        <v>1</v>
      </c>
      <c r="L189">
        <v>1540</v>
      </c>
      <c r="M189" t="s">
        <v>318</v>
      </c>
      <c r="N189">
        <v>1000</v>
      </c>
      <c r="O189" t="s">
        <v>106</v>
      </c>
      <c r="P189">
        <v>7</v>
      </c>
      <c r="Q189" t="s">
        <v>310</v>
      </c>
      <c r="R189">
        <v>171</v>
      </c>
      <c r="S189" t="s">
        <v>311</v>
      </c>
      <c r="T189">
        <v>121</v>
      </c>
      <c r="U189" t="s">
        <v>312</v>
      </c>
      <c r="V189">
        <v>1</v>
      </c>
      <c r="W189" t="s">
        <v>313</v>
      </c>
      <c r="X189" s="9">
        <v>2337.42</v>
      </c>
      <c r="Y189" s="9">
        <v>323.2</v>
      </c>
      <c r="Z189" s="9">
        <v>1068.79</v>
      </c>
      <c r="AA189" s="9">
        <v>0</v>
      </c>
      <c r="AB189" s="9">
        <v>6730</v>
      </c>
      <c r="AC189" s="9">
        <v>4517</v>
      </c>
      <c r="AD189" s="9">
        <v>17723</v>
      </c>
      <c r="AE189" s="9">
        <v>8534</v>
      </c>
      <c r="AF189" s="9">
        <v>8852</v>
      </c>
      <c r="AG189" s="9">
        <v>11321</v>
      </c>
      <c r="AH189" s="9">
        <v>8108</v>
      </c>
      <c r="AI189" s="9">
        <v>11983</v>
      </c>
      <c r="AJ189" s="10">
        <f t="shared" si="6"/>
        <v>81497.41</v>
      </c>
      <c r="AL189" s="6">
        <f t="shared" si="7"/>
        <v>0</v>
      </c>
      <c r="AN189" s="64">
        <v>7765</v>
      </c>
      <c r="AO189" s="64">
        <v>0</v>
      </c>
      <c r="AP189" s="64">
        <v>0</v>
      </c>
      <c r="AQ189" s="64">
        <v>0</v>
      </c>
      <c r="AR189" s="64">
        <v>0</v>
      </c>
      <c r="AS189" s="64">
        <v>0</v>
      </c>
      <c r="AT189" s="64">
        <v>0</v>
      </c>
      <c r="AU189" s="64">
        <v>0</v>
      </c>
      <c r="AV189" s="64">
        <v>0</v>
      </c>
      <c r="AW189" s="64">
        <v>0</v>
      </c>
      <c r="AX189" s="64">
        <v>0</v>
      </c>
      <c r="AY189" s="64">
        <v>0</v>
      </c>
      <c r="AZ189" s="64">
        <v>54700</v>
      </c>
      <c r="BA189" s="64">
        <v>0</v>
      </c>
      <c r="BB189" s="64">
        <v>0</v>
      </c>
      <c r="BC189" s="64">
        <v>0</v>
      </c>
      <c r="BD189" s="64">
        <v>0</v>
      </c>
      <c r="BE189" s="64">
        <v>0</v>
      </c>
      <c r="BF189" s="64">
        <v>0</v>
      </c>
      <c r="BG189" s="64">
        <v>0</v>
      </c>
      <c r="BH189" s="64">
        <v>18131.98</v>
      </c>
      <c r="BI189" s="64">
        <v>7823.18</v>
      </c>
      <c r="BJ189" s="64">
        <v>0</v>
      </c>
      <c r="BK189" s="64">
        <v>5566.01</v>
      </c>
      <c r="BL189"/>
      <c r="BN189" s="7">
        <f t="shared" si="8"/>
        <v>61406.41</v>
      </c>
    </row>
    <row r="190" spans="1:66" hidden="1">
      <c r="A190">
        <v>101</v>
      </c>
      <c r="B190" t="s">
        <v>306</v>
      </c>
      <c r="C190">
        <v>139</v>
      </c>
      <c r="D190" t="s">
        <v>307</v>
      </c>
      <c r="E190">
        <v>212</v>
      </c>
      <c r="F190">
        <v>511540005</v>
      </c>
      <c r="G190" t="s">
        <v>125</v>
      </c>
      <c r="H190">
        <v>101</v>
      </c>
      <c r="I190" t="s">
        <v>308</v>
      </c>
      <c r="J190" s="8">
        <v>1</v>
      </c>
      <c r="L190">
        <v>1540</v>
      </c>
      <c r="M190" t="s">
        <v>318</v>
      </c>
      <c r="N190">
        <v>1000</v>
      </c>
      <c r="O190" t="s">
        <v>106</v>
      </c>
      <c r="P190">
        <v>7</v>
      </c>
      <c r="Q190" t="s">
        <v>310</v>
      </c>
      <c r="R190">
        <v>171</v>
      </c>
      <c r="S190" t="s">
        <v>311</v>
      </c>
      <c r="T190">
        <v>121</v>
      </c>
      <c r="U190" t="s">
        <v>312</v>
      </c>
      <c r="V190">
        <v>1</v>
      </c>
      <c r="W190" t="s">
        <v>313</v>
      </c>
      <c r="X190" s="9">
        <v>483</v>
      </c>
      <c r="Y190" s="9">
        <v>0</v>
      </c>
      <c r="Z190" s="9">
        <v>0</v>
      </c>
      <c r="AA190" s="9">
        <v>483</v>
      </c>
      <c r="AB190" s="9">
        <v>2000</v>
      </c>
      <c r="AC190" s="9">
        <v>1510</v>
      </c>
      <c r="AD190" s="9">
        <v>1310</v>
      </c>
      <c r="AE190" s="9">
        <v>2808</v>
      </c>
      <c r="AF190" s="9">
        <v>1000</v>
      </c>
      <c r="AG190" s="9">
        <v>1100</v>
      </c>
      <c r="AH190" s="9">
        <v>13979.55</v>
      </c>
      <c r="AI190" s="9">
        <v>1530</v>
      </c>
      <c r="AJ190" s="10">
        <f t="shared" si="6"/>
        <v>26203.55</v>
      </c>
      <c r="AL190" s="6">
        <f t="shared" si="7"/>
        <v>0</v>
      </c>
      <c r="AN190" s="64">
        <v>251451</v>
      </c>
      <c r="AO190" s="64">
        <v>0</v>
      </c>
      <c r="AP190" s="64">
        <v>0</v>
      </c>
      <c r="AQ190" s="64">
        <v>0</v>
      </c>
      <c r="AR190" s="64">
        <v>0</v>
      </c>
      <c r="AS190" s="64">
        <v>0</v>
      </c>
      <c r="AT190" s="64">
        <v>0</v>
      </c>
      <c r="AU190" s="64">
        <v>0</v>
      </c>
      <c r="AV190" s="64">
        <v>0</v>
      </c>
      <c r="AW190" s="64">
        <v>0</v>
      </c>
      <c r="AX190" s="64">
        <v>0</v>
      </c>
      <c r="AY190" s="64">
        <v>0</v>
      </c>
      <c r="AZ190" s="64">
        <v>-156000</v>
      </c>
      <c r="BA190" s="64">
        <v>0</v>
      </c>
      <c r="BB190" s="64">
        <v>0</v>
      </c>
      <c r="BC190" s="64">
        <v>0</v>
      </c>
      <c r="BD190" s="64">
        <v>0</v>
      </c>
      <c r="BE190" s="64">
        <v>0</v>
      </c>
      <c r="BF190" s="64">
        <v>0</v>
      </c>
      <c r="BG190" s="64">
        <v>0</v>
      </c>
      <c r="BH190" s="64">
        <v>0</v>
      </c>
      <c r="BI190" s="64">
        <v>-7268.76</v>
      </c>
      <c r="BJ190" s="64">
        <v>-3600</v>
      </c>
      <c r="BK190" s="64">
        <v>-65109.78</v>
      </c>
      <c r="BL190"/>
      <c r="BN190" s="7">
        <f t="shared" si="8"/>
        <v>10694</v>
      </c>
    </row>
    <row r="191" spans="1:66" hidden="1">
      <c r="A191">
        <v>101</v>
      </c>
      <c r="B191" t="s">
        <v>306</v>
      </c>
      <c r="C191">
        <v>139</v>
      </c>
      <c r="D191" t="s">
        <v>307</v>
      </c>
      <c r="E191">
        <v>490</v>
      </c>
      <c r="F191">
        <v>511540006</v>
      </c>
      <c r="G191" t="s">
        <v>547</v>
      </c>
      <c r="H191">
        <v>101</v>
      </c>
      <c r="I191" t="s">
        <v>308</v>
      </c>
      <c r="J191" s="8">
        <v>1</v>
      </c>
      <c r="L191">
        <v>1540</v>
      </c>
      <c r="M191" t="s">
        <v>318</v>
      </c>
      <c r="N191">
        <v>1000</v>
      </c>
      <c r="O191" t="s">
        <v>106</v>
      </c>
      <c r="P191">
        <v>7</v>
      </c>
      <c r="Q191" t="s">
        <v>310</v>
      </c>
      <c r="R191">
        <v>171</v>
      </c>
      <c r="S191" t="s">
        <v>311</v>
      </c>
      <c r="T191">
        <v>121</v>
      </c>
      <c r="U191" t="s">
        <v>312</v>
      </c>
      <c r="V191">
        <v>1</v>
      </c>
      <c r="W191" t="s">
        <v>313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27000</v>
      </c>
      <c r="AF191" s="9">
        <v>0</v>
      </c>
      <c r="AG191" s="9">
        <v>0</v>
      </c>
      <c r="AH191" s="9">
        <v>0</v>
      </c>
      <c r="AI191" s="9">
        <v>55000</v>
      </c>
      <c r="AJ191" s="10">
        <f t="shared" si="6"/>
        <v>82000</v>
      </c>
      <c r="AL191" s="6">
        <f t="shared" si="7"/>
        <v>0</v>
      </c>
      <c r="AN191" s="64">
        <v>4727</v>
      </c>
      <c r="AO191" s="64">
        <v>0</v>
      </c>
      <c r="AP191" s="64">
        <v>0</v>
      </c>
      <c r="AQ191" s="64">
        <v>0</v>
      </c>
      <c r="AR191" s="64">
        <v>0</v>
      </c>
      <c r="AS191" s="64">
        <v>0</v>
      </c>
      <c r="AT191" s="64">
        <v>0</v>
      </c>
      <c r="AU191" s="64">
        <v>0</v>
      </c>
      <c r="AV191" s="64">
        <v>0</v>
      </c>
      <c r="AW191" s="64">
        <v>0</v>
      </c>
      <c r="AX191" s="64">
        <v>0</v>
      </c>
      <c r="AY191" s="64">
        <v>0</v>
      </c>
      <c r="AZ191" s="64">
        <v>12000</v>
      </c>
      <c r="BA191" s="64">
        <v>0</v>
      </c>
      <c r="BB191" s="64">
        <v>0</v>
      </c>
      <c r="BC191" s="64">
        <v>0</v>
      </c>
      <c r="BD191" s="64">
        <v>0</v>
      </c>
      <c r="BE191" s="64">
        <v>0</v>
      </c>
      <c r="BF191" s="64">
        <v>0</v>
      </c>
      <c r="BG191" s="64">
        <v>0</v>
      </c>
      <c r="BH191" s="64">
        <v>-1.1599999999999999</v>
      </c>
      <c r="BI191" s="64">
        <v>-4712.8999999999996</v>
      </c>
      <c r="BJ191" s="64">
        <v>-948.83</v>
      </c>
      <c r="BK191" s="64">
        <v>3099.27</v>
      </c>
      <c r="BL191"/>
      <c r="BN191" s="7">
        <f t="shared" si="8"/>
        <v>27000</v>
      </c>
    </row>
    <row r="192" spans="1:66" hidden="1">
      <c r="A192">
        <v>101</v>
      </c>
      <c r="B192" t="s">
        <v>306</v>
      </c>
      <c r="C192">
        <v>139</v>
      </c>
      <c r="D192" t="s">
        <v>307</v>
      </c>
      <c r="E192">
        <v>214</v>
      </c>
      <c r="F192">
        <v>511540007</v>
      </c>
      <c r="G192" t="s">
        <v>126</v>
      </c>
      <c r="H192">
        <v>101</v>
      </c>
      <c r="I192" t="s">
        <v>308</v>
      </c>
      <c r="J192" s="8">
        <v>1</v>
      </c>
      <c r="L192">
        <v>1540</v>
      </c>
      <c r="M192" t="s">
        <v>318</v>
      </c>
      <c r="N192">
        <v>1000</v>
      </c>
      <c r="O192" t="s">
        <v>106</v>
      </c>
      <c r="P192">
        <v>7</v>
      </c>
      <c r="Q192" t="s">
        <v>310</v>
      </c>
      <c r="R192">
        <v>171</v>
      </c>
      <c r="S192" t="s">
        <v>311</v>
      </c>
      <c r="T192">
        <v>121</v>
      </c>
      <c r="U192" t="s">
        <v>312</v>
      </c>
      <c r="V192">
        <v>1</v>
      </c>
      <c r="W192" t="s">
        <v>313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783.64</v>
      </c>
      <c r="AF192" s="9">
        <v>8400</v>
      </c>
      <c r="AG192" s="9">
        <v>2800</v>
      </c>
      <c r="AH192" s="9">
        <v>8400</v>
      </c>
      <c r="AI192" s="9">
        <v>5600</v>
      </c>
      <c r="AJ192" s="10">
        <f t="shared" si="6"/>
        <v>25983.64</v>
      </c>
      <c r="AL192" s="6">
        <f t="shared" si="7"/>
        <v>0</v>
      </c>
      <c r="AN192" s="64">
        <v>111026</v>
      </c>
      <c r="AO192" s="64">
        <v>0</v>
      </c>
      <c r="AP192" s="64">
        <v>0</v>
      </c>
      <c r="AQ192" s="64">
        <v>0</v>
      </c>
      <c r="AR192" s="64">
        <v>0</v>
      </c>
      <c r="AS192" s="64">
        <v>0</v>
      </c>
      <c r="AT192" s="64">
        <v>0</v>
      </c>
      <c r="AU192" s="64">
        <v>0</v>
      </c>
      <c r="AV192" s="64">
        <v>0</v>
      </c>
      <c r="AW192" s="64">
        <v>0</v>
      </c>
      <c r="AX192" s="64">
        <v>0</v>
      </c>
      <c r="AY192" s="64">
        <v>0</v>
      </c>
      <c r="AZ192" s="64">
        <v>0</v>
      </c>
      <c r="BA192" s="64">
        <v>0</v>
      </c>
      <c r="BB192" s="64">
        <v>0</v>
      </c>
      <c r="BC192" s="64">
        <v>0</v>
      </c>
      <c r="BD192" s="64">
        <v>0</v>
      </c>
      <c r="BE192" s="64">
        <v>0</v>
      </c>
      <c r="BF192" s="64">
        <v>0</v>
      </c>
      <c r="BG192" s="64">
        <v>0</v>
      </c>
      <c r="BH192" s="64">
        <v>0</v>
      </c>
      <c r="BI192" s="64">
        <v>0</v>
      </c>
      <c r="BJ192" s="64">
        <v>0</v>
      </c>
      <c r="BK192" s="64">
        <v>-64651.87</v>
      </c>
      <c r="BL192"/>
      <c r="BN192" s="7">
        <f t="shared" si="8"/>
        <v>11983.64</v>
      </c>
    </row>
    <row r="193" spans="1:66" hidden="1">
      <c r="A193">
        <v>101</v>
      </c>
      <c r="B193" t="s">
        <v>306</v>
      </c>
      <c r="C193">
        <v>139</v>
      </c>
      <c r="D193" t="s">
        <v>307</v>
      </c>
      <c r="E193">
        <v>216</v>
      </c>
      <c r="F193">
        <v>511540008</v>
      </c>
      <c r="G193" t="s">
        <v>112</v>
      </c>
      <c r="H193">
        <v>101</v>
      </c>
      <c r="I193" t="s">
        <v>308</v>
      </c>
      <c r="J193" s="8">
        <v>1</v>
      </c>
      <c r="L193">
        <v>1540</v>
      </c>
      <c r="M193" t="s">
        <v>318</v>
      </c>
      <c r="N193">
        <v>1000</v>
      </c>
      <c r="O193" t="s">
        <v>106</v>
      </c>
      <c r="P193">
        <v>7</v>
      </c>
      <c r="Q193" t="s">
        <v>310</v>
      </c>
      <c r="R193">
        <v>171</v>
      </c>
      <c r="S193" t="s">
        <v>311</v>
      </c>
      <c r="T193">
        <v>121</v>
      </c>
      <c r="U193" t="s">
        <v>312</v>
      </c>
      <c r="V193">
        <v>1</v>
      </c>
      <c r="W193" t="s">
        <v>313</v>
      </c>
      <c r="X193" s="9">
        <v>271824.31</v>
      </c>
      <c r="Y193" s="9">
        <v>4715.42</v>
      </c>
      <c r="Z193" s="9">
        <v>4715.3900000000003</v>
      </c>
      <c r="AA193" s="9">
        <v>5440.25</v>
      </c>
      <c r="AB193" s="9">
        <v>4081.25</v>
      </c>
      <c r="AC193" s="9">
        <v>6406.34</v>
      </c>
      <c r="AD193" s="9">
        <v>7602.23</v>
      </c>
      <c r="AE193" s="9">
        <v>156763.59</v>
      </c>
      <c r="AF193" s="9">
        <v>8554.67</v>
      </c>
      <c r="AG193" s="9">
        <v>11525.74</v>
      </c>
      <c r="AH193" s="9">
        <v>8565.2000000000007</v>
      </c>
      <c r="AI193" s="9">
        <v>659532.12</v>
      </c>
      <c r="AJ193" s="10">
        <f t="shared" si="6"/>
        <v>1149726.51</v>
      </c>
      <c r="AL193" s="6">
        <f t="shared" si="7"/>
        <v>0</v>
      </c>
      <c r="AN193" s="64">
        <v>82441</v>
      </c>
      <c r="AO193" s="64">
        <v>0</v>
      </c>
      <c r="AP193" s="64">
        <v>0</v>
      </c>
      <c r="AQ193" s="64">
        <v>0</v>
      </c>
      <c r="AR193" s="64">
        <v>0</v>
      </c>
      <c r="AS193" s="64">
        <v>0</v>
      </c>
      <c r="AT193" s="64">
        <v>0</v>
      </c>
      <c r="AU193" s="64">
        <v>0</v>
      </c>
      <c r="AV193" s="64">
        <v>0</v>
      </c>
      <c r="AW193" s="64">
        <v>0</v>
      </c>
      <c r="AX193" s="64">
        <v>0</v>
      </c>
      <c r="AY193" s="64">
        <v>0</v>
      </c>
      <c r="AZ193" s="64">
        <v>-23900</v>
      </c>
      <c r="BA193" s="64">
        <v>0</v>
      </c>
      <c r="BB193" s="64">
        <v>0</v>
      </c>
      <c r="BC193" s="64">
        <v>0</v>
      </c>
      <c r="BD193" s="64">
        <v>0</v>
      </c>
      <c r="BE193" s="64">
        <v>0</v>
      </c>
      <c r="BF193" s="64">
        <v>0</v>
      </c>
      <c r="BG193" s="64">
        <v>0</v>
      </c>
      <c r="BH193" s="64">
        <v>0</v>
      </c>
      <c r="BI193" s="64">
        <v>0</v>
      </c>
      <c r="BJ193" s="64">
        <v>0</v>
      </c>
      <c r="BK193" s="64">
        <v>-53234</v>
      </c>
      <c r="BL193"/>
      <c r="BN193" s="7">
        <f t="shared" si="8"/>
        <v>481629.19</v>
      </c>
    </row>
    <row r="194" spans="1:66" hidden="1">
      <c r="A194">
        <v>302</v>
      </c>
      <c r="B194" t="s">
        <v>79</v>
      </c>
      <c r="C194">
        <v>150</v>
      </c>
      <c r="D194" t="s">
        <v>79</v>
      </c>
      <c r="E194">
        <v>209</v>
      </c>
      <c r="F194">
        <v>511540001</v>
      </c>
      <c r="G194" t="s">
        <v>152</v>
      </c>
      <c r="H194">
        <v>502</v>
      </c>
      <c r="I194" t="s">
        <v>413</v>
      </c>
      <c r="J194" s="8">
        <v>1</v>
      </c>
      <c r="L194">
        <v>1540</v>
      </c>
      <c r="M194" t="s">
        <v>318</v>
      </c>
      <c r="N194">
        <v>1000</v>
      </c>
      <c r="O194" t="s">
        <v>106</v>
      </c>
      <c r="P194">
        <v>7</v>
      </c>
      <c r="Q194" t="s">
        <v>310</v>
      </c>
      <c r="R194">
        <v>423</v>
      </c>
      <c r="S194" t="s">
        <v>381</v>
      </c>
      <c r="T194">
        <v>161</v>
      </c>
      <c r="U194" t="s">
        <v>414</v>
      </c>
      <c r="V194">
        <v>1</v>
      </c>
      <c r="W194" t="s">
        <v>313</v>
      </c>
      <c r="X194" s="9">
        <v>0</v>
      </c>
      <c r="Y194" s="9">
        <v>1800</v>
      </c>
      <c r="Z194" s="9">
        <v>1700</v>
      </c>
      <c r="AA194" s="9">
        <v>1600</v>
      </c>
      <c r="AB194" s="9">
        <v>1600</v>
      </c>
      <c r="AC194" s="9">
        <v>1600</v>
      </c>
      <c r="AD194" s="9">
        <v>1600</v>
      </c>
      <c r="AE194" s="9">
        <v>800</v>
      </c>
      <c r="AF194" s="9">
        <v>1600</v>
      </c>
      <c r="AG194" s="9">
        <v>1600</v>
      </c>
      <c r="AH194" s="9">
        <v>1600</v>
      </c>
      <c r="AI194" s="9">
        <v>0</v>
      </c>
      <c r="AJ194" s="10">
        <f t="shared" si="6"/>
        <v>15500</v>
      </c>
      <c r="AL194" s="6">
        <f t="shared" si="7"/>
        <v>0</v>
      </c>
      <c r="AN194" s="64">
        <v>866230</v>
      </c>
      <c r="AO194" s="64">
        <v>0</v>
      </c>
      <c r="AP194" s="64">
        <v>0</v>
      </c>
      <c r="AQ194" s="64">
        <v>0</v>
      </c>
      <c r="AR194" s="64">
        <v>0</v>
      </c>
      <c r="AS194" s="64">
        <v>0</v>
      </c>
      <c r="AT194" s="64">
        <v>0</v>
      </c>
      <c r="AU194" s="64">
        <v>0</v>
      </c>
      <c r="AV194" s="64">
        <v>0</v>
      </c>
      <c r="AW194" s="64">
        <v>0</v>
      </c>
      <c r="AX194" s="64">
        <v>0</v>
      </c>
      <c r="AY194" s="64">
        <v>0</v>
      </c>
      <c r="AZ194" s="64">
        <v>-10000</v>
      </c>
      <c r="BA194" s="64">
        <v>0</v>
      </c>
      <c r="BB194" s="64">
        <v>0</v>
      </c>
      <c r="BC194" s="64">
        <v>0</v>
      </c>
      <c r="BD194" s="64">
        <v>0</v>
      </c>
      <c r="BE194" s="64">
        <v>0</v>
      </c>
      <c r="BF194" s="64">
        <v>0</v>
      </c>
      <c r="BG194" s="64">
        <v>0</v>
      </c>
      <c r="BH194" s="64">
        <v>0</v>
      </c>
      <c r="BI194" s="64">
        <v>0</v>
      </c>
      <c r="BJ194" s="64">
        <v>-527800</v>
      </c>
      <c r="BK194" s="64">
        <v>-5671.57</v>
      </c>
      <c r="BL194"/>
      <c r="BN194" s="7">
        <f t="shared" si="8"/>
        <v>13900</v>
      </c>
    </row>
    <row r="195" spans="1:66" hidden="1">
      <c r="A195">
        <v>302</v>
      </c>
      <c r="B195" t="s">
        <v>79</v>
      </c>
      <c r="C195">
        <v>150</v>
      </c>
      <c r="D195" t="s">
        <v>79</v>
      </c>
      <c r="E195">
        <v>493</v>
      </c>
      <c r="F195">
        <v>511540006</v>
      </c>
      <c r="G195" t="s">
        <v>547</v>
      </c>
      <c r="H195">
        <v>502</v>
      </c>
      <c r="I195" t="s">
        <v>413</v>
      </c>
      <c r="J195" s="8">
        <v>1</v>
      </c>
      <c r="L195">
        <v>1540</v>
      </c>
      <c r="M195" t="s">
        <v>318</v>
      </c>
      <c r="N195">
        <v>1000</v>
      </c>
      <c r="O195" t="s">
        <v>106</v>
      </c>
      <c r="P195">
        <v>7</v>
      </c>
      <c r="Q195" t="s">
        <v>310</v>
      </c>
      <c r="R195">
        <v>423</v>
      </c>
      <c r="S195" t="s">
        <v>381</v>
      </c>
      <c r="T195">
        <v>161</v>
      </c>
      <c r="U195" t="s">
        <v>414</v>
      </c>
      <c r="V195">
        <v>1</v>
      </c>
      <c r="W195" t="s">
        <v>313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10">
        <f t="shared" ref="AJ195:AJ258" si="9">SUM(X195:AI195)</f>
        <v>0</v>
      </c>
      <c r="AL195" s="6">
        <f t="shared" ref="AL195:AL258" si="10">IF(J195=2,AJ195,0)</f>
        <v>0</v>
      </c>
      <c r="AN195" s="64">
        <v>4429609</v>
      </c>
      <c r="AO195" s="64">
        <v>0</v>
      </c>
      <c r="AP195" s="64">
        <v>0</v>
      </c>
      <c r="AQ195" s="64">
        <v>0</v>
      </c>
      <c r="AR195" s="64">
        <v>0</v>
      </c>
      <c r="AS195" s="64">
        <v>0</v>
      </c>
      <c r="AT195" s="64">
        <v>0</v>
      </c>
      <c r="AU195" s="64">
        <v>0</v>
      </c>
      <c r="AV195" s="64">
        <v>0</v>
      </c>
      <c r="AW195" s="64">
        <v>0</v>
      </c>
      <c r="AX195" s="64">
        <v>0</v>
      </c>
      <c r="AY195" s="64">
        <v>0</v>
      </c>
      <c r="AZ195" s="64">
        <v>-1217400</v>
      </c>
      <c r="BA195" s="64">
        <v>0</v>
      </c>
      <c r="BB195" s="64">
        <v>0</v>
      </c>
      <c r="BC195" s="64">
        <v>0</v>
      </c>
      <c r="BD195" s="64">
        <v>0</v>
      </c>
      <c r="BE195" s="64">
        <v>0</v>
      </c>
      <c r="BF195" s="64">
        <v>0</v>
      </c>
      <c r="BG195" s="64">
        <v>0</v>
      </c>
      <c r="BH195" s="64">
        <v>-392996.04</v>
      </c>
      <c r="BI195" s="64">
        <v>-249346.85</v>
      </c>
      <c r="BJ195" s="64">
        <v>-203405.99</v>
      </c>
      <c r="BK195" s="64">
        <v>-65328.639999999999</v>
      </c>
      <c r="BL195"/>
      <c r="BN195" s="7">
        <f t="shared" ref="BN195:BN258" si="11">SUM(X195:AG195)</f>
        <v>0</v>
      </c>
    </row>
    <row r="196" spans="1:66" hidden="1">
      <c r="A196">
        <v>302</v>
      </c>
      <c r="B196" t="s">
        <v>79</v>
      </c>
      <c r="C196">
        <v>150</v>
      </c>
      <c r="D196" t="s">
        <v>79</v>
      </c>
      <c r="E196">
        <v>217</v>
      </c>
      <c r="F196">
        <v>511540008</v>
      </c>
      <c r="G196" t="s">
        <v>112</v>
      </c>
      <c r="H196">
        <v>502</v>
      </c>
      <c r="I196" t="s">
        <v>413</v>
      </c>
      <c r="J196" s="8">
        <v>2</v>
      </c>
      <c r="K196" s="8" t="s">
        <v>74</v>
      </c>
      <c r="L196">
        <v>1540</v>
      </c>
      <c r="M196" t="s">
        <v>318</v>
      </c>
      <c r="N196">
        <v>1000</v>
      </c>
      <c r="O196" t="s">
        <v>106</v>
      </c>
      <c r="P196">
        <v>7</v>
      </c>
      <c r="Q196" t="s">
        <v>310</v>
      </c>
      <c r="R196">
        <v>423</v>
      </c>
      <c r="S196" t="s">
        <v>381</v>
      </c>
      <c r="T196">
        <v>161</v>
      </c>
      <c r="U196" t="s">
        <v>414</v>
      </c>
      <c r="V196">
        <v>1</v>
      </c>
      <c r="W196" t="s">
        <v>313</v>
      </c>
      <c r="X196" s="9">
        <v>0</v>
      </c>
      <c r="Y196" s="9">
        <v>258920.09</v>
      </c>
      <c r="Z196" s="9">
        <v>258771.84</v>
      </c>
      <c r="AA196" s="9">
        <v>261385.06</v>
      </c>
      <c r="AB196" s="9">
        <v>266453.06</v>
      </c>
      <c r="AC196" s="9">
        <v>265306.78000000003</v>
      </c>
      <c r="AD196" s="9">
        <v>302298.78000000003</v>
      </c>
      <c r="AE196" s="9">
        <v>147330.48000000001</v>
      </c>
      <c r="AF196" s="9">
        <v>290809.46999999997</v>
      </c>
      <c r="AG196" s="9">
        <v>323653.44</v>
      </c>
      <c r="AH196" s="9">
        <v>278801.03999999998</v>
      </c>
      <c r="AI196" s="9">
        <v>0</v>
      </c>
      <c r="AJ196" s="10">
        <f t="shared" si="9"/>
        <v>2653730.04</v>
      </c>
      <c r="AL196" s="6">
        <f t="shared" si="10"/>
        <v>2653730.04</v>
      </c>
      <c r="AN196" s="64">
        <v>164341</v>
      </c>
      <c r="AO196" s="64">
        <v>0</v>
      </c>
      <c r="AP196" s="64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64">
        <v>0</v>
      </c>
      <c r="AY196" s="64">
        <v>0</v>
      </c>
      <c r="AZ196" s="64">
        <v>75000</v>
      </c>
      <c r="BA196" s="64">
        <v>0</v>
      </c>
      <c r="BB196" s="64">
        <v>0</v>
      </c>
      <c r="BC196" s="64">
        <v>0</v>
      </c>
      <c r="BD196" s="64">
        <v>0</v>
      </c>
      <c r="BE196" s="64">
        <v>0</v>
      </c>
      <c r="BF196" s="64">
        <v>0</v>
      </c>
      <c r="BG196" s="64">
        <v>0</v>
      </c>
      <c r="BH196" s="64">
        <v>40000</v>
      </c>
      <c r="BI196" s="64">
        <v>50000</v>
      </c>
      <c r="BJ196" s="64">
        <v>-297.91000000000003</v>
      </c>
      <c r="BK196" s="64">
        <v>29928.33</v>
      </c>
      <c r="BL196"/>
      <c r="BN196" s="7">
        <f t="shared" si="11"/>
        <v>2374929</v>
      </c>
    </row>
    <row r="197" spans="1:66" hidden="1">
      <c r="A197">
        <v>941</v>
      </c>
      <c r="B197" t="s">
        <v>484</v>
      </c>
      <c r="C197">
        <v>116</v>
      </c>
      <c r="D197" t="s">
        <v>485</v>
      </c>
      <c r="E197">
        <v>210</v>
      </c>
      <c r="F197">
        <v>511540004</v>
      </c>
      <c r="G197" t="s">
        <v>124</v>
      </c>
      <c r="H197">
        <v>101</v>
      </c>
      <c r="I197" t="s">
        <v>308</v>
      </c>
      <c r="J197" s="8">
        <v>1</v>
      </c>
      <c r="L197">
        <v>1540</v>
      </c>
      <c r="M197" t="s">
        <v>318</v>
      </c>
      <c r="N197">
        <v>1000</v>
      </c>
      <c r="O197" t="s">
        <v>106</v>
      </c>
      <c r="P197">
        <v>8</v>
      </c>
      <c r="Q197" t="s">
        <v>486</v>
      </c>
      <c r="R197">
        <v>131</v>
      </c>
      <c r="S197" t="s">
        <v>449</v>
      </c>
      <c r="T197">
        <v>121</v>
      </c>
      <c r="U197" t="s">
        <v>312</v>
      </c>
      <c r="V197">
        <v>1</v>
      </c>
      <c r="W197" t="s">
        <v>313</v>
      </c>
      <c r="X197" s="9">
        <v>727.22</v>
      </c>
      <c r="Y197" s="9">
        <v>733.4</v>
      </c>
      <c r="Z197" s="9">
        <v>0</v>
      </c>
      <c r="AA197" s="9">
        <v>0</v>
      </c>
      <c r="AB197" s="9">
        <v>1768</v>
      </c>
      <c r="AC197" s="9">
        <v>0</v>
      </c>
      <c r="AD197" s="9">
        <v>2439</v>
      </c>
      <c r="AE197" s="9">
        <v>0</v>
      </c>
      <c r="AF197" s="9">
        <v>2566</v>
      </c>
      <c r="AG197" s="9">
        <v>430</v>
      </c>
      <c r="AH197" s="9">
        <v>1904.01</v>
      </c>
      <c r="AI197" s="9">
        <v>564</v>
      </c>
      <c r="AJ197" s="10">
        <f t="shared" si="9"/>
        <v>11131.63</v>
      </c>
      <c r="AL197" s="6">
        <f t="shared" si="10"/>
        <v>0</v>
      </c>
      <c r="AN197" s="64">
        <v>75200</v>
      </c>
      <c r="AO197" s="64">
        <v>0</v>
      </c>
      <c r="AP197" s="64">
        <v>0</v>
      </c>
      <c r="AQ197" s="64">
        <v>0</v>
      </c>
      <c r="AR197" s="64">
        <v>0</v>
      </c>
      <c r="AS197" s="64">
        <v>0</v>
      </c>
      <c r="AT197" s="64">
        <v>0</v>
      </c>
      <c r="AU197" s="64">
        <v>0</v>
      </c>
      <c r="AV197" s="64">
        <v>0</v>
      </c>
      <c r="AW197" s="64">
        <v>0</v>
      </c>
      <c r="AX197" s="64">
        <v>0</v>
      </c>
      <c r="AY197" s="64">
        <v>0</v>
      </c>
      <c r="AZ197" s="64">
        <v>920000</v>
      </c>
      <c r="BA197" s="64">
        <v>0</v>
      </c>
      <c r="BB197" s="64">
        <v>0</v>
      </c>
      <c r="BC197" s="64">
        <v>0</v>
      </c>
      <c r="BD197" s="64">
        <v>0</v>
      </c>
      <c r="BE197" s="64">
        <v>0</v>
      </c>
      <c r="BF197" s="64">
        <v>0</v>
      </c>
      <c r="BG197" s="64">
        <v>0</v>
      </c>
      <c r="BH197" s="64">
        <v>0</v>
      </c>
      <c r="BI197" s="64">
        <v>150000</v>
      </c>
      <c r="BJ197" s="64">
        <v>200000</v>
      </c>
      <c r="BK197" s="64">
        <v>-3951.81</v>
      </c>
      <c r="BL197"/>
      <c r="BN197" s="7">
        <f t="shared" si="11"/>
        <v>8663.619999999999</v>
      </c>
    </row>
    <row r="198" spans="1:66" hidden="1">
      <c r="A198">
        <v>941</v>
      </c>
      <c r="B198" t="s">
        <v>484</v>
      </c>
      <c r="C198">
        <v>116</v>
      </c>
      <c r="D198" t="s">
        <v>485</v>
      </c>
      <c r="E198">
        <v>212</v>
      </c>
      <c r="F198">
        <v>511540005</v>
      </c>
      <c r="G198" t="s">
        <v>125</v>
      </c>
      <c r="H198">
        <v>101</v>
      </c>
      <c r="I198" t="s">
        <v>308</v>
      </c>
      <c r="J198" s="8">
        <v>1</v>
      </c>
      <c r="L198">
        <v>1540</v>
      </c>
      <c r="M198" t="s">
        <v>318</v>
      </c>
      <c r="N198">
        <v>1000</v>
      </c>
      <c r="O198" t="s">
        <v>106</v>
      </c>
      <c r="P198">
        <v>8</v>
      </c>
      <c r="Q198" t="s">
        <v>486</v>
      </c>
      <c r="R198">
        <v>131</v>
      </c>
      <c r="S198" t="s">
        <v>449</v>
      </c>
      <c r="T198">
        <v>121</v>
      </c>
      <c r="U198" t="s">
        <v>312</v>
      </c>
      <c r="V198">
        <v>1</v>
      </c>
      <c r="W198" t="s">
        <v>313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1226</v>
      </c>
      <c r="AD198" s="9">
        <v>0</v>
      </c>
      <c r="AE198" s="9">
        <v>15360.02</v>
      </c>
      <c r="AF198" s="9">
        <v>0</v>
      </c>
      <c r="AG198" s="9">
        <v>0</v>
      </c>
      <c r="AH198" s="9">
        <v>5450.6</v>
      </c>
      <c r="AI198" s="9">
        <v>689.99</v>
      </c>
      <c r="AJ198" s="10">
        <f t="shared" si="9"/>
        <v>22726.610000000004</v>
      </c>
      <c r="AL198" s="6">
        <f t="shared" si="10"/>
        <v>0</v>
      </c>
      <c r="AN198" s="64">
        <v>2293</v>
      </c>
      <c r="AO198" s="64">
        <v>0</v>
      </c>
      <c r="AP198" s="64">
        <v>0</v>
      </c>
      <c r="AQ198" s="64">
        <v>0</v>
      </c>
      <c r="AR198" s="64">
        <v>0</v>
      </c>
      <c r="AS198" s="64">
        <v>0</v>
      </c>
      <c r="AT198" s="64">
        <v>0</v>
      </c>
      <c r="AU198" s="64">
        <v>0</v>
      </c>
      <c r="AV198" s="64">
        <v>0</v>
      </c>
      <c r="AW198" s="64">
        <v>0</v>
      </c>
      <c r="AX198" s="64">
        <v>0</v>
      </c>
      <c r="AY198" s="64">
        <v>0</v>
      </c>
      <c r="AZ198" s="64">
        <v>39000</v>
      </c>
      <c r="BA198" s="64">
        <v>0</v>
      </c>
      <c r="BB198" s="64">
        <v>0</v>
      </c>
      <c r="BC198" s="64">
        <v>0</v>
      </c>
      <c r="BD198" s="64">
        <v>0</v>
      </c>
      <c r="BE198" s="64">
        <v>0</v>
      </c>
      <c r="BF198" s="64">
        <v>0</v>
      </c>
      <c r="BG198" s="64">
        <v>0</v>
      </c>
      <c r="BH198" s="64">
        <v>4998.84</v>
      </c>
      <c r="BI198" s="64">
        <v>-4744.5600000000004</v>
      </c>
      <c r="BJ198" s="64">
        <v>0</v>
      </c>
      <c r="BK198" s="64">
        <v>0</v>
      </c>
      <c r="BL198"/>
      <c r="BN198" s="7">
        <f t="shared" si="11"/>
        <v>16586.02</v>
      </c>
    </row>
    <row r="199" spans="1:66" hidden="1">
      <c r="A199">
        <v>941</v>
      </c>
      <c r="B199" t="s">
        <v>484</v>
      </c>
      <c r="C199">
        <v>116</v>
      </c>
      <c r="D199" t="s">
        <v>485</v>
      </c>
      <c r="E199">
        <v>216</v>
      </c>
      <c r="F199">
        <v>511540008</v>
      </c>
      <c r="G199" t="s">
        <v>112</v>
      </c>
      <c r="H199">
        <v>101</v>
      </c>
      <c r="I199" t="s">
        <v>308</v>
      </c>
      <c r="J199" s="8">
        <v>1</v>
      </c>
      <c r="L199">
        <v>1540</v>
      </c>
      <c r="M199" t="s">
        <v>318</v>
      </c>
      <c r="N199">
        <v>1000</v>
      </c>
      <c r="O199" t="s">
        <v>106</v>
      </c>
      <c r="P199">
        <v>8</v>
      </c>
      <c r="Q199" t="s">
        <v>486</v>
      </c>
      <c r="R199">
        <v>131</v>
      </c>
      <c r="S199" t="s">
        <v>449</v>
      </c>
      <c r="T199">
        <v>121</v>
      </c>
      <c r="U199" t="s">
        <v>312</v>
      </c>
      <c r="V199">
        <v>1</v>
      </c>
      <c r="W199" t="s">
        <v>313</v>
      </c>
      <c r="X199" s="9">
        <v>4140.8900000000003</v>
      </c>
      <c r="Y199" s="9">
        <v>3744.41</v>
      </c>
      <c r="Z199" s="9">
        <v>2521.06</v>
      </c>
      <c r="AA199" s="9">
        <v>2521.06</v>
      </c>
      <c r="AB199" s="9">
        <v>1260.53</v>
      </c>
      <c r="AC199" s="9">
        <v>1199.9100000000001</v>
      </c>
      <c r="AD199" s="9">
        <v>1432.99</v>
      </c>
      <c r="AE199" s="9">
        <v>1712.39</v>
      </c>
      <c r="AF199" s="9">
        <v>2176.7600000000002</v>
      </c>
      <c r="AG199" s="9">
        <v>2176.77</v>
      </c>
      <c r="AH199" s="9">
        <v>2187.8200000000002</v>
      </c>
      <c r="AI199" s="9">
        <v>15086.28</v>
      </c>
      <c r="AJ199" s="10">
        <f t="shared" si="9"/>
        <v>40160.870000000003</v>
      </c>
      <c r="AL199" s="6">
        <f t="shared" si="10"/>
        <v>0</v>
      </c>
      <c r="AN199" s="64">
        <v>12425</v>
      </c>
      <c r="AO199" s="64">
        <v>0</v>
      </c>
      <c r="AP199" s="64">
        <v>0</v>
      </c>
      <c r="AQ199" s="64">
        <v>0</v>
      </c>
      <c r="AR199" s="64">
        <v>0</v>
      </c>
      <c r="AS199" s="64">
        <v>0</v>
      </c>
      <c r="AT199" s="64">
        <v>0</v>
      </c>
      <c r="AU199" s="64">
        <v>0</v>
      </c>
      <c r="AV199" s="64">
        <v>0</v>
      </c>
      <c r="AW199" s="64">
        <v>0</v>
      </c>
      <c r="AX199" s="64">
        <v>0</v>
      </c>
      <c r="AY199" s="64">
        <v>0</v>
      </c>
      <c r="AZ199" s="64">
        <v>0</v>
      </c>
      <c r="BA199" s="64">
        <v>0</v>
      </c>
      <c r="BB199" s="64">
        <v>0</v>
      </c>
      <c r="BC199" s="64">
        <v>0</v>
      </c>
      <c r="BD199" s="64">
        <v>0</v>
      </c>
      <c r="BE199" s="64">
        <v>0</v>
      </c>
      <c r="BF199" s="64">
        <v>0</v>
      </c>
      <c r="BG199" s="64">
        <v>0</v>
      </c>
      <c r="BH199" s="64">
        <v>0</v>
      </c>
      <c r="BI199" s="64">
        <v>0</v>
      </c>
      <c r="BJ199" s="64">
        <v>-12425</v>
      </c>
      <c r="BK199" s="64">
        <v>0</v>
      </c>
      <c r="BL199"/>
      <c r="BN199" s="7">
        <f t="shared" si="11"/>
        <v>22886.77</v>
      </c>
    </row>
    <row r="200" spans="1:66" hidden="1">
      <c r="A200">
        <v>942</v>
      </c>
      <c r="B200" t="s">
        <v>487</v>
      </c>
      <c r="C200">
        <v>117</v>
      </c>
      <c r="D200" t="s">
        <v>488</v>
      </c>
      <c r="E200">
        <v>210</v>
      </c>
      <c r="F200">
        <v>511540004</v>
      </c>
      <c r="G200" t="s">
        <v>124</v>
      </c>
      <c r="H200">
        <v>101</v>
      </c>
      <c r="I200" t="s">
        <v>308</v>
      </c>
      <c r="J200" s="8">
        <v>1</v>
      </c>
      <c r="L200">
        <v>1540</v>
      </c>
      <c r="M200" t="s">
        <v>318</v>
      </c>
      <c r="N200">
        <v>1000</v>
      </c>
      <c r="O200" t="s">
        <v>106</v>
      </c>
      <c r="P200">
        <v>8</v>
      </c>
      <c r="Q200" t="s">
        <v>486</v>
      </c>
      <c r="R200">
        <v>183</v>
      </c>
      <c r="S200" t="s">
        <v>489</v>
      </c>
      <c r="T200">
        <v>121</v>
      </c>
      <c r="U200" t="s">
        <v>312</v>
      </c>
      <c r="V200">
        <v>1</v>
      </c>
      <c r="W200" t="s">
        <v>313</v>
      </c>
      <c r="X200" s="9">
        <v>0</v>
      </c>
      <c r="Y200" s="9">
        <v>0</v>
      </c>
      <c r="Z200" s="9">
        <v>2154.54</v>
      </c>
      <c r="AA200" s="9">
        <v>0</v>
      </c>
      <c r="AB200" s="9">
        <v>0</v>
      </c>
      <c r="AC200" s="9">
        <v>1447.2</v>
      </c>
      <c r="AD200" s="9">
        <v>2058</v>
      </c>
      <c r="AE200" s="9">
        <v>0</v>
      </c>
      <c r="AF200" s="9">
        <v>523</v>
      </c>
      <c r="AG200" s="9">
        <v>16492</v>
      </c>
      <c r="AH200" s="9">
        <v>2195</v>
      </c>
      <c r="AI200" s="9">
        <v>84344.29</v>
      </c>
      <c r="AJ200" s="10">
        <f t="shared" si="9"/>
        <v>109214.03</v>
      </c>
      <c r="AL200" s="6">
        <f t="shared" si="10"/>
        <v>0</v>
      </c>
      <c r="AN200" s="64">
        <v>193602</v>
      </c>
      <c r="AO200" s="64">
        <v>0</v>
      </c>
      <c r="AP200" s="64">
        <v>0</v>
      </c>
      <c r="AQ200" s="64">
        <v>0</v>
      </c>
      <c r="AR200" s="64">
        <v>0</v>
      </c>
      <c r="AS200" s="64">
        <v>0</v>
      </c>
      <c r="AT200" s="64">
        <v>0</v>
      </c>
      <c r="AU200" s="64">
        <v>0</v>
      </c>
      <c r="AV200" s="64">
        <v>0</v>
      </c>
      <c r="AW200" s="64">
        <v>0</v>
      </c>
      <c r="AX200" s="64">
        <v>0</v>
      </c>
      <c r="AY200" s="64">
        <v>0</v>
      </c>
      <c r="AZ200" s="64">
        <v>-34120</v>
      </c>
      <c r="BA200" s="64">
        <v>0</v>
      </c>
      <c r="BB200" s="64">
        <v>0</v>
      </c>
      <c r="BC200" s="64">
        <v>0</v>
      </c>
      <c r="BD200" s="64">
        <v>0</v>
      </c>
      <c r="BE200" s="64">
        <v>0</v>
      </c>
      <c r="BF200" s="64">
        <v>0</v>
      </c>
      <c r="BG200" s="64">
        <v>0</v>
      </c>
      <c r="BH200" s="64">
        <v>100443</v>
      </c>
      <c r="BI200" s="64">
        <v>0</v>
      </c>
      <c r="BJ200" s="64">
        <v>9.2799999999999994</v>
      </c>
      <c r="BK200" s="64">
        <v>1744.64</v>
      </c>
      <c r="BL200"/>
      <c r="BN200" s="7">
        <f t="shared" si="11"/>
        <v>22674.739999999998</v>
      </c>
    </row>
    <row r="201" spans="1:66" hidden="1">
      <c r="A201">
        <v>942</v>
      </c>
      <c r="B201" t="s">
        <v>487</v>
      </c>
      <c r="C201">
        <v>117</v>
      </c>
      <c r="D201" t="s">
        <v>488</v>
      </c>
      <c r="E201">
        <v>212</v>
      </c>
      <c r="F201">
        <v>511540005</v>
      </c>
      <c r="G201" t="s">
        <v>125</v>
      </c>
      <c r="H201">
        <v>101</v>
      </c>
      <c r="I201" t="s">
        <v>308</v>
      </c>
      <c r="J201" s="8">
        <v>1</v>
      </c>
      <c r="L201">
        <v>1540</v>
      </c>
      <c r="M201" t="s">
        <v>318</v>
      </c>
      <c r="N201">
        <v>1000</v>
      </c>
      <c r="O201" t="s">
        <v>106</v>
      </c>
      <c r="P201">
        <v>8</v>
      </c>
      <c r="Q201" t="s">
        <v>486</v>
      </c>
      <c r="R201">
        <v>183</v>
      </c>
      <c r="S201" t="s">
        <v>489</v>
      </c>
      <c r="T201">
        <v>121</v>
      </c>
      <c r="U201" t="s">
        <v>312</v>
      </c>
      <c r="V201">
        <v>1</v>
      </c>
      <c r="W201" t="s">
        <v>313</v>
      </c>
      <c r="X201" s="9">
        <v>0</v>
      </c>
      <c r="Y201" s="9">
        <v>0</v>
      </c>
      <c r="Z201" s="9">
        <v>300</v>
      </c>
      <c r="AA201" s="9">
        <v>300</v>
      </c>
      <c r="AB201" s="9">
        <v>0</v>
      </c>
      <c r="AC201" s="9">
        <v>300</v>
      </c>
      <c r="AD201" s="9">
        <v>0</v>
      </c>
      <c r="AE201" s="9">
        <v>0</v>
      </c>
      <c r="AF201" s="9">
        <v>0</v>
      </c>
      <c r="AG201" s="9">
        <v>0</v>
      </c>
      <c r="AH201" s="9">
        <v>6884</v>
      </c>
      <c r="AI201" s="9">
        <v>0</v>
      </c>
      <c r="AJ201" s="10">
        <f t="shared" si="9"/>
        <v>7784</v>
      </c>
      <c r="AL201" s="6">
        <f t="shared" si="10"/>
        <v>0</v>
      </c>
      <c r="AN201" s="64">
        <v>10036</v>
      </c>
      <c r="AO201" s="64">
        <v>0</v>
      </c>
      <c r="AP201" s="64">
        <v>0</v>
      </c>
      <c r="AQ201" s="64">
        <v>0</v>
      </c>
      <c r="AR201" s="64">
        <v>0</v>
      </c>
      <c r="AS201" s="64">
        <v>0</v>
      </c>
      <c r="AT201" s="64">
        <v>0</v>
      </c>
      <c r="AU201" s="64">
        <v>0</v>
      </c>
      <c r="AV201" s="64">
        <v>0</v>
      </c>
      <c r="AW201" s="64">
        <v>0</v>
      </c>
      <c r="AX201" s="64">
        <v>0</v>
      </c>
      <c r="AY201" s="64">
        <v>0</v>
      </c>
      <c r="AZ201" s="64">
        <v>-10000</v>
      </c>
      <c r="BA201" s="64">
        <v>0</v>
      </c>
      <c r="BB201" s="64">
        <v>0</v>
      </c>
      <c r="BC201" s="64">
        <v>0</v>
      </c>
      <c r="BD201" s="64">
        <v>0</v>
      </c>
      <c r="BE201" s="64">
        <v>0</v>
      </c>
      <c r="BF201" s="64">
        <v>0</v>
      </c>
      <c r="BG201" s="64">
        <v>0</v>
      </c>
      <c r="BH201" s="64">
        <v>-2.3199999999999998</v>
      </c>
      <c r="BI201" s="64">
        <v>-33.68</v>
      </c>
      <c r="BJ201" s="64">
        <v>0</v>
      </c>
      <c r="BK201" s="64">
        <v>0</v>
      </c>
      <c r="BL201"/>
      <c r="BN201" s="7">
        <f t="shared" si="11"/>
        <v>900</v>
      </c>
    </row>
    <row r="202" spans="1:66" hidden="1">
      <c r="A202">
        <v>942</v>
      </c>
      <c r="B202" t="s">
        <v>487</v>
      </c>
      <c r="C202">
        <v>117</v>
      </c>
      <c r="D202" t="s">
        <v>488</v>
      </c>
      <c r="E202">
        <v>216</v>
      </c>
      <c r="F202">
        <v>511540008</v>
      </c>
      <c r="G202" t="s">
        <v>112</v>
      </c>
      <c r="H202">
        <v>101</v>
      </c>
      <c r="I202" t="s">
        <v>308</v>
      </c>
      <c r="J202" s="8">
        <v>1</v>
      </c>
      <c r="L202">
        <v>1540</v>
      </c>
      <c r="M202" t="s">
        <v>318</v>
      </c>
      <c r="N202">
        <v>1000</v>
      </c>
      <c r="O202" t="s">
        <v>106</v>
      </c>
      <c r="P202">
        <v>8</v>
      </c>
      <c r="Q202" t="s">
        <v>486</v>
      </c>
      <c r="R202">
        <v>183</v>
      </c>
      <c r="S202" t="s">
        <v>489</v>
      </c>
      <c r="T202">
        <v>121</v>
      </c>
      <c r="U202" t="s">
        <v>312</v>
      </c>
      <c r="V202">
        <v>1</v>
      </c>
      <c r="W202" t="s">
        <v>313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10242.700000000001</v>
      </c>
      <c r="AJ202" s="10">
        <f t="shared" si="9"/>
        <v>10242.700000000001</v>
      </c>
      <c r="AL202" s="6">
        <f t="shared" si="10"/>
        <v>0</v>
      </c>
      <c r="AN202" s="64">
        <v>0</v>
      </c>
      <c r="AO202" s="64">
        <v>0</v>
      </c>
      <c r="AP202" s="64">
        <v>0</v>
      </c>
      <c r="AQ202" s="64">
        <v>0</v>
      </c>
      <c r="AR202" s="64">
        <v>0</v>
      </c>
      <c r="AS202" s="64">
        <v>0</v>
      </c>
      <c r="AT202" s="64">
        <v>0</v>
      </c>
      <c r="AU202" s="64">
        <v>0</v>
      </c>
      <c r="AV202" s="64">
        <v>0</v>
      </c>
      <c r="AW202" s="64">
        <v>0</v>
      </c>
      <c r="AX202" s="64">
        <v>0</v>
      </c>
      <c r="AY202" s="64">
        <v>0</v>
      </c>
      <c r="AZ202" s="64">
        <v>0</v>
      </c>
      <c r="BA202" s="64">
        <v>0</v>
      </c>
      <c r="BB202" s="64">
        <v>0</v>
      </c>
      <c r="BC202" s="64">
        <v>0</v>
      </c>
      <c r="BD202" s="64">
        <v>0</v>
      </c>
      <c r="BE202" s="64">
        <v>0</v>
      </c>
      <c r="BF202" s="64">
        <v>0</v>
      </c>
      <c r="BG202" s="64">
        <v>0</v>
      </c>
      <c r="BH202" s="64">
        <v>3472.2</v>
      </c>
      <c r="BI202" s="64">
        <v>0</v>
      </c>
      <c r="BJ202" s="64">
        <v>0</v>
      </c>
      <c r="BK202" s="64">
        <v>0</v>
      </c>
      <c r="BL202"/>
      <c r="BN202" s="7">
        <f t="shared" si="11"/>
        <v>0</v>
      </c>
    </row>
    <row r="203" spans="1:66" hidden="1">
      <c r="A203">
        <v>971</v>
      </c>
      <c r="B203" t="s">
        <v>522</v>
      </c>
      <c r="C203">
        <v>102</v>
      </c>
      <c r="D203" t="s">
        <v>284</v>
      </c>
      <c r="E203">
        <v>216</v>
      </c>
      <c r="F203">
        <v>511540008</v>
      </c>
      <c r="G203" t="s">
        <v>112</v>
      </c>
      <c r="H203">
        <v>101</v>
      </c>
      <c r="I203" t="s">
        <v>308</v>
      </c>
      <c r="J203" s="8">
        <v>1</v>
      </c>
      <c r="L203">
        <v>1540</v>
      </c>
      <c r="M203" t="s">
        <v>318</v>
      </c>
      <c r="N203">
        <v>1000</v>
      </c>
      <c r="O203" t="s">
        <v>106</v>
      </c>
      <c r="P203">
        <v>9</v>
      </c>
      <c r="Q203" t="s">
        <v>422</v>
      </c>
      <c r="R203">
        <v>312</v>
      </c>
      <c r="S203" t="s">
        <v>443</v>
      </c>
      <c r="T203">
        <v>200</v>
      </c>
      <c r="U203" t="s">
        <v>444</v>
      </c>
      <c r="V203">
        <v>1</v>
      </c>
      <c r="W203" t="s">
        <v>313</v>
      </c>
      <c r="X203" s="9">
        <v>43350.35</v>
      </c>
      <c r="Y203" s="9">
        <v>43350.37</v>
      </c>
      <c r="Z203" s="9">
        <v>46114.720000000001</v>
      </c>
      <c r="AA203" s="9">
        <v>53195.49</v>
      </c>
      <c r="AB203" s="9">
        <v>48819.78</v>
      </c>
      <c r="AC203" s="9">
        <v>49781.93</v>
      </c>
      <c r="AD203" s="9">
        <v>42555.85</v>
      </c>
      <c r="AE203" s="9">
        <v>39211.18</v>
      </c>
      <c r="AF203" s="9">
        <v>34011.11</v>
      </c>
      <c r="AG203" s="9">
        <v>34011.1</v>
      </c>
      <c r="AH203" s="9">
        <v>101428.27</v>
      </c>
      <c r="AI203" s="9">
        <v>124123.65</v>
      </c>
      <c r="AJ203" s="10">
        <f t="shared" si="9"/>
        <v>659953.79999999993</v>
      </c>
      <c r="AL203" s="6">
        <f t="shared" si="10"/>
        <v>0</v>
      </c>
      <c r="AN203" s="64">
        <v>143376</v>
      </c>
      <c r="AO203" s="64">
        <v>0</v>
      </c>
      <c r="AP203" s="64">
        <v>0</v>
      </c>
      <c r="AQ203" s="64">
        <v>0</v>
      </c>
      <c r="AR203" s="64">
        <v>0</v>
      </c>
      <c r="AS203" s="64">
        <v>0</v>
      </c>
      <c r="AT203" s="64">
        <v>0</v>
      </c>
      <c r="AU203" s="64">
        <v>0</v>
      </c>
      <c r="AV203" s="64">
        <v>0</v>
      </c>
      <c r="AW203" s="64">
        <v>0</v>
      </c>
      <c r="AX203" s="64">
        <v>0</v>
      </c>
      <c r="AY203" s="64">
        <v>0</v>
      </c>
      <c r="AZ203" s="64">
        <v>-6700</v>
      </c>
      <c r="BA203" s="64">
        <v>0</v>
      </c>
      <c r="BB203" s="64">
        <v>0</v>
      </c>
      <c r="BC203" s="64">
        <v>0</v>
      </c>
      <c r="BD203" s="64">
        <v>0</v>
      </c>
      <c r="BE203" s="64">
        <v>0</v>
      </c>
      <c r="BF203" s="64">
        <v>0</v>
      </c>
      <c r="BG203" s="64">
        <v>0</v>
      </c>
      <c r="BH203" s="64">
        <v>0</v>
      </c>
      <c r="BI203" s="64">
        <v>-14848</v>
      </c>
      <c r="BJ203" s="64">
        <v>-63690.91</v>
      </c>
      <c r="BK203" s="64">
        <v>-58137.09</v>
      </c>
      <c r="BL203"/>
      <c r="BN203" s="7">
        <f t="shared" si="11"/>
        <v>434401.87999999995</v>
      </c>
    </row>
    <row r="204" spans="1:66" hidden="1">
      <c r="A204">
        <v>971</v>
      </c>
      <c r="B204" t="s">
        <v>522</v>
      </c>
      <c r="C204">
        <v>161</v>
      </c>
      <c r="D204" t="s">
        <v>592</v>
      </c>
      <c r="E204">
        <v>212</v>
      </c>
      <c r="F204">
        <v>511540005</v>
      </c>
      <c r="G204" t="s">
        <v>125</v>
      </c>
      <c r="H204">
        <v>101</v>
      </c>
      <c r="I204" t="s">
        <v>308</v>
      </c>
      <c r="J204" s="8">
        <v>1</v>
      </c>
      <c r="L204">
        <v>1540</v>
      </c>
      <c r="M204" t="s">
        <v>318</v>
      </c>
      <c r="N204">
        <v>1000</v>
      </c>
      <c r="O204" t="s">
        <v>106</v>
      </c>
      <c r="P204">
        <v>9</v>
      </c>
      <c r="Q204" t="s">
        <v>422</v>
      </c>
      <c r="R204">
        <v>181</v>
      </c>
      <c r="S204" t="s">
        <v>523</v>
      </c>
      <c r="T204">
        <v>131</v>
      </c>
      <c r="U204" t="s">
        <v>524</v>
      </c>
      <c r="V204">
        <v>1</v>
      </c>
      <c r="W204" t="s">
        <v>313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2735</v>
      </c>
      <c r="AF204" s="9">
        <v>0</v>
      </c>
      <c r="AG204" s="9">
        <v>0</v>
      </c>
      <c r="AH204" s="9">
        <v>0</v>
      </c>
      <c r="AI204" s="9">
        <v>0</v>
      </c>
      <c r="AJ204" s="10">
        <f t="shared" si="9"/>
        <v>2735</v>
      </c>
      <c r="AL204" s="6">
        <f t="shared" si="10"/>
        <v>0</v>
      </c>
      <c r="AN204" s="64">
        <v>5956</v>
      </c>
      <c r="AO204" s="64">
        <v>0</v>
      </c>
      <c r="AP204" s="64">
        <v>0</v>
      </c>
      <c r="AQ204" s="64">
        <v>0</v>
      </c>
      <c r="AR204" s="64">
        <v>0</v>
      </c>
      <c r="AS204" s="64">
        <v>0</v>
      </c>
      <c r="AT204" s="64">
        <v>0</v>
      </c>
      <c r="AU204" s="64">
        <v>0</v>
      </c>
      <c r="AV204" s="64">
        <v>0</v>
      </c>
      <c r="AW204" s="64">
        <v>0</v>
      </c>
      <c r="AX204" s="64">
        <v>0</v>
      </c>
      <c r="AY204" s="64">
        <v>0</v>
      </c>
      <c r="AZ204" s="64">
        <v>0</v>
      </c>
      <c r="BA204" s="64">
        <v>0</v>
      </c>
      <c r="BB204" s="64">
        <v>0</v>
      </c>
      <c r="BC204" s="64">
        <v>0</v>
      </c>
      <c r="BD204" s="64">
        <v>0</v>
      </c>
      <c r="BE204" s="64">
        <v>0</v>
      </c>
      <c r="BF204" s="64">
        <v>0</v>
      </c>
      <c r="BG204" s="64">
        <v>0</v>
      </c>
      <c r="BH204" s="64">
        <v>6330</v>
      </c>
      <c r="BI204" s="64">
        <v>-1261.3</v>
      </c>
      <c r="BJ204" s="64">
        <v>0</v>
      </c>
      <c r="BK204" s="64">
        <v>0</v>
      </c>
      <c r="BL204"/>
      <c r="BN204" s="7">
        <f t="shared" si="11"/>
        <v>2735</v>
      </c>
    </row>
    <row r="205" spans="1:66" hidden="1">
      <c r="A205">
        <v>972</v>
      </c>
      <c r="B205" t="s">
        <v>527</v>
      </c>
      <c r="C205">
        <v>132</v>
      </c>
      <c r="D205" t="s">
        <v>528</v>
      </c>
      <c r="E205">
        <v>210</v>
      </c>
      <c r="F205">
        <v>511540004</v>
      </c>
      <c r="G205" t="s">
        <v>124</v>
      </c>
      <c r="H205">
        <v>101</v>
      </c>
      <c r="I205" t="s">
        <v>308</v>
      </c>
      <c r="J205" s="8">
        <v>1</v>
      </c>
      <c r="L205">
        <v>1540</v>
      </c>
      <c r="M205" t="s">
        <v>318</v>
      </c>
      <c r="N205">
        <v>1000</v>
      </c>
      <c r="O205" t="s">
        <v>106</v>
      </c>
      <c r="P205">
        <v>9</v>
      </c>
      <c r="Q205" t="s">
        <v>422</v>
      </c>
      <c r="R205">
        <v>181</v>
      </c>
      <c r="S205" t="s">
        <v>523</v>
      </c>
      <c r="T205">
        <v>131</v>
      </c>
      <c r="U205" t="s">
        <v>524</v>
      </c>
      <c r="V205">
        <v>1</v>
      </c>
      <c r="W205" t="s">
        <v>313</v>
      </c>
      <c r="X205" s="9">
        <v>0</v>
      </c>
      <c r="Y205" s="9">
        <v>0</v>
      </c>
      <c r="Z205" s="9">
        <v>0</v>
      </c>
      <c r="AA205" s="9">
        <v>0</v>
      </c>
      <c r="AB205" s="9">
        <v>44</v>
      </c>
      <c r="AC205" s="9">
        <v>0</v>
      </c>
      <c r="AD205" s="9">
        <v>0</v>
      </c>
      <c r="AE205" s="9">
        <v>0</v>
      </c>
      <c r="AF205" s="9">
        <v>1776</v>
      </c>
      <c r="AG205" s="9">
        <v>0</v>
      </c>
      <c r="AH205" s="9">
        <v>394</v>
      </c>
      <c r="AI205" s="9">
        <v>990</v>
      </c>
      <c r="AJ205" s="10">
        <f t="shared" si="9"/>
        <v>3204</v>
      </c>
      <c r="AL205" s="6">
        <f t="shared" si="10"/>
        <v>0</v>
      </c>
      <c r="AN205" s="64">
        <v>36058</v>
      </c>
      <c r="AO205" s="64">
        <v>0</v>
      </c>
      <c r="AP205" s="64">
        <v>0</v>
      </c>
      <c r="AQ205" s="64">
        <v>0</v>
      </c>
      <c r="AR205" s="64">
        <v>0</v>
      </c>
      <c r="AS205" s="64">
        <v>0</v>
      </c>
      <c r="AT205" s="64">
        <v>0</v>
      </c>
      <c r="AU205" s="64">
        <v>0</v>
      </c>
      <c r="AV205" s="64">
        <v>0</v>
      </c>
      <c r="AW205" s="64">
        <v>0</v>
      </c>
      <c r="AX205" s="64">
        <v>0</v>
      </c>
      <c r="AY205" s="64">
        <v>0</v>
      </c>
      <c r="AZ205" s="64">
        <v>0</v>
      </c>
      <c r="BA205" s="64">
        <v>0</v>
      </c>
      <c r="BB205" s="64">
        <v>0</v>
      </c>
      <c r="BC205" s="64">
        <v>0</v>
      </c>
      <c r="BD205" s="64">
        <v>0</v>
      </c>
      <c r="BE205" s="64">
        <v>0</v>
      </c>
      <c r="BF205" s="64">
        <v>0</v>
      </c>
      <c r="BG205" s="64">
        <v>0</v>
      </c>
      <c r="BH205" s="64">
        <v>-1001.84</v>
      </c>
      <c r="BI205" s="64">
        <v>0</v>
      </c>
      <c r="BJ205" s="64">
        <v>-32827.39</v>
      </c>
      <c r="BK205" s="64">
        <v>-2228.77</v>
      </c>
      <c r="BL205"/>
      <c r="BN205" s="7">
        <f t="shared" si="11"/>
        <v>1820</v>
      </c>
    </row>
    <row r="206" spans="1:66" hidden="1">
      <c r="A206">
        <v>972</v>
      </c>
      <c r="B206" t="s">
        <v>527</v>
      </c>
      <c r="C206">
        <v>132</v>
      </c>
      <c r="D206" t="s">
        <v>528</v>
      </c>
      <c r="E206">
        <v>212</v>
      </c>
      <c r="F206">
        <v>511540005</v>
      </c>
      <c r="G206" t="s">
        <v>125</v>
      </c>
      <c r="H206">
        <v>101</v>
      </c>
      <c r="I206" t="s">
        <v>308</v>
      </c>
      <c r="J206" s="8">
        <v>1</v>
      </c>
      <c r="L206">
        <v>1540</v>
      </c>
      <c r="M206" t="s">
        <v>318</v>
      </c>
      <c r="N206">
        <v>1000</v>
      </c>
      <c r="O206" t="s">
        <v>106</v>
      </c>
      <c r="P206">
        <v>9</v>
      </c>
      <c r="Q206" t="s">
        <v>422</v>
      </c>
      <c r="R206">
        <v>181</v>
      </c>
      <c r="S206" t="s">
        <v>523</v>
      </c>
      <c r="T206">
        <v>131</v>
      </c>
      <c r="U206" t="s">
        <v>524</v>
      </c>
      <c r="V206">
        <v>1</v>
      </c>
      <c r="W206" t="s">
        <v>313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764.5</v>
      </c>
      <c r="AE206" s="9">
        <v>1100</v>
      </c>
      <c r="AF206" s="9">
        <v>0</v>
      </c>
      <c r="AG206" s="9">
        <v>0</v>
      </c>
      <c r="AH206" s="9">
        <v>666.08</v>
      </c>
      <c r="AI206" s="9">
        <v>0</v>
      </c>
      <c r="AJ206" s="10">
        <f t="shared" si="9"/>
        <v>2530.58</v>
      </c>
      <c r="AL206" s="6">
        <f t="shared" si="10"/>
        <v>0</v>
      </c>
      <c r="AN206" s="64">
        <v>11259</v>
      </c>
      <c r="AO206" s="64">
        <v>0</v>
      </c>
      <c r="AP206" s="64">
        <v>0</v>
      </c>
      <c r="AQ206" s="64">
        <v>0</v>
      </c>
      <c r="AR206" s="64">
        <v>0</v>
      </c>
      <c r="AS206" s="64">
        <v>0</v>
      </c>
      <c r="AT206" s="64">
        <v>0</v>
      </c>
      <c r="AU206" s="64">
        <v>0</v>
      </c>
      <c r="AV206" s="64">
        <v>0</v>
      </c>
      <c r="AW206" s="64">
        <v>0</v>
      </c>
      <c r="AX206" s="64">
        <v>0</v>
      </c>
      <c r="AY206" s="64">
        <v>0</v>
      </c>
      <c r="AZ206" s="64">
        <v>-10000</v>
      </c>
      <c r="BA206" s="64">
        <v>0</v>
      </c>
      <c r="BB206" s="64">
        <v>0</v>
      </c>
      <c r="BC206" s="64">
        <v>0</v>
      </c>
      <c r="BD206" s="64">
        <v>0</v>
      </c>
      <c r="BE206" s="64">
        <v>0</v>
      </c>
      <c r="BF206" s="64">
        <v>0</v>
      </c>
      <c r="BG206" s="64">
        <v>0</v>
      </c>
      <c r="BH206" s="64">
        <v>0</v>
      </c>
      <c r="BI206" s="64">
        <v>1441.81</v>
      </c>
      <c r="BJ206" s="64">
        <v>0</v>
      </c>
      <c r="BK206" s="64">
        <v>117.16</v>
      </c>
      <c r="BL206"/>
      <c r="BN206" s="7">
        <f t="shared" si="11"/>
        <v>1864.5</v>
      </c>
    </row>
    <row r="207" spans="1:66" hidden="1">
      <c r="A207">
        <v>972</v>
      </c>
      <c r="B207" t="s">
        <v>527</v>
      </c>
      <c r="C207">
        <v>132</v>
      </c>
      <c r="D207" t="s">
        <v>528</v>
      </c>
      <c r="E207">
        <v>216</v>
      </c>
      <c r="F207">
        <v>511540008</v>
      </c>
      <c r="G207" t="s">
        <v>112</v>
      </c>
      <c r="H207">
        <v>101</v>
      </c>
      <c r="I207" t="s">
        <v>308</v>
      </c>
      <c r="J207" s="8">
        <v>1</v>
      </c>
      <c r="L207">
        <v>1540</v>
      </c>
      <c r="M207" t="s">
        <v>318</v>
      </c>
      <c r="N207">
        <v>1000</v>
      </c>
      <c r="O207" t="s">
        <v>106</v>
      </c>
      <c r="P207">
        <v>9</v>
      </c>
      <c r="Q207" t="s">
        <v>422</v>
      </c>
      <c r="R207">
        <v>181</v>
      </c>
      <c r="S207" t="s">
        <v>523</v>
      </c>
      <c r="T207">
        <v>131</v>
      </c>
      <c r="U207" t="s">
        <v>524</v>
      </c>
      <c r="V207">
        <v>1</v>
      </c>
      <c r="W207" t="s">
        <v>313</v>
      </c>
      <c r="X207" s="9">
        <v>17652.07</v>
      </c>
      <c r="Y207" s="9">
        <v>19200.62</v>
      </c>
      <c r="Z207" s="9">
        <v>20465.849999999999</v>
      </c>
      <c r="AA207" s="9">
        <v>24559.38</v>
      </c>
      <c r="AB207" s="9">
        <v>22429.94</v>
      </c>
      <c r="AC207" s="9">
        <v>92372.9</v>
      </c>
      <c r="AD207" s="9">
        <v>21147.89</v>
      </c>
      <c r="AE207" s="9">
        <v>18715</v>
      </c>
      <c r="AF207" s="9">
        <v>39422.5</v>
      </c>
      <c r="AG207" s="9">
        <v>17794.02</v>
      </c>
      <c r="AH207" s="9">
        <v>17883.830000000002</v>
      </c>
      <c r="AI207" s="9">
        <v>60563.18</v>
      </c>
      <c r="AJ207" s="10">
        <f t="shared" si="9"/>
        <v>372207.18000000005</v>
      </c>
      <c r="AL207" s="6">
        <f t="shared" si="10"/>
        <v>0</v>
      </c>
      <c r="AN207" s="64">
        <v>11948</v>
      </c>
      <c r="AO207" s="64">
        <v>0</v>
      </c>
      <c r="AP207" s="64">
        <v>0</v>
      </c>
      <c r="AQ207" s="64">
        <v>0</v>
      </c>
      <c r="AR207" s="64">
        <v>0</v>
      </c>
      <c r="AS207" s="64">
        <v>0</v>
      </c>
      <c r="AT207" s="64">
        <v>0</v>
      </c>
      <c r="AU207" s="64">
        <v>0</v>
      </c>
      <c r="AV207" s="64">
        <v>0</v>
      </c>
      <c r="AW207" s="64">
        <v>0</v>
      </c>
      <c r="AX207" s="64">
        <v>0</v>
      </c>
      <c r="AY207" s="64">
        <v>0</v>
      </c>
      <c r="AZ207" s="64">
        <v>0</v>
      </c>
      <c r="BA207" s="64">
        <v>0</v>
      </c>
      <c r="BB207" s="64">
        <v>0</v>
      </c>
      <c r="BC207" s="64">
        <v>0</v>
      </c>
      <c r="BD207" s="64">
        <v>0</v>
      </c>
      <c r="BE207" s="64">
        <v>0</v>
      </c>
      <c r="BF207" s="64">
        <v>0</v>
      </c>
      <c r="BG207" s="64">
        <v>0</v>
      </c>
      <c r="BH207" s="64">
        <v>-210.85</v>
      </c>
      <c r="BI207" s="64">
        <v>0</v>
      </c>
      <c r="BJ207" s="64">
        <v>-11737.15</v>
      </c>
      <c r="BK207" s="64">
        <v>0</v>
      </c>
      <c r="BL207"/>
      <c r="BN207" s="7">
        <f t="shared" si="11"/>
        <v>293760.17000000004</v>
      </c>
    </row>
    <row r="208" spans="1:66" hidden="1">
      <c r="A208">
        <v>973</v>
      </c>
      <c r="B208" t="s">
        <v>530</v>
      </c>
      <c r="C208">
        <v>133</v>
      </c>
      <c r="D208" t="s">
        <v>241</v>
      </c>
      <c r="E208">
        <v>216</v>
      </c>
      <c r="F208">
        <v>511540008</v>
      </c>
      <c r="G208" t="s">
        <v>112</v>
      </c>
      <c r="H208">
        <v>101</v>
      </c>
      <c r="I208" t="s">
        <v>308</v>
      </c>
      <c r="J208" s="8">
        <v>1</v>
      </c>
      <c r="L208">
        <v>1540</v>
      </c>
      <c r="M208" t="s">
        <v>318</v>
      </c>
      <c r="N208">
        <v>1000</v>
      </c>
      <c r="O208" t="s">
        <v>106</v>
      </c>
      <c r="P208">
        <v>9</v>
      </c>
      <c r="Q208" t="s">
        <v>422</v>
      </c>
      <c r="R208">
        <v>181</v>
      </c>
      <c r="S208" t="s">
        <v>523</v>
      </c>
      <c r="T208">
        <v>151</v>
      </c>
      <c r="U208" t="s">
        <v>34</v>
      </c>
      <c r="V208">
        <v>1</v>
      </c>
      <c r="W208" t="s">
        <v>313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16830.7</v>
      </c>
      <c r="AH208" s="9">
        <v>29834.22</v>
      </c>
      <c r="AI208" s="9">
        <v>221572.74</v>
      </c>
      <c r="AJ208" s="10">
        <f t="shared" si="9"/>
        <v>268237.65999999997</v>
      </c>
      <c r="AL208" s="6">
        <f t="shared" si="10"/>
        <v>0</v>
      </c>
      <c r="AN208" s="64">
        <v>24397</v>
      </c>
      <c r="AO208" s="64">
        <v>0</v>
      </c>
      <c r="AP208" s="64">
        <v>0</v>
      </c>
      <c r="AQ208" s="64">
        <v>0</v>
      </c>
      <c r="AR208" s="64">
        <v>0</v>
      </c>
      <c r="AS208" s="64">
        <v>0</v>
      </c>
      <c r="AT208" s="64">
        <v>0</v>
      </c>
      <c r="AU208" s="64">
        <v>0</v>
      </c>
      <c r="AV208" s="64">
        <v>0</v>
      </c>
      <c r="AW208" s="64">
        <v>0</v>
      </c>
      <c r="AX208" s="64">
        <v>0</v>
      </c>
      <c r="AY208" s="64">
        <v>0</v>
      </c>
      <c r="AZ208" s="64">
        <v>15000</v>
      </c>
      <c r="BA208" s="64">
        <v>0</v>
      </c>
      <c r="BB208" s="64">
        <v>0</v>
      </c>
      <c r="BC208" s="64">
        <v>0</v>
      </c>
      <c r="BD208" s="64">
        <v>0</v>
      </c>
      <c r="BE208" s="64">
        <v>0</v>
      </c>
      <c r="BF208" s="64">
        <v>0</v>
      </c>
      <c r="BG208" s="64">
        <v>0</v>
      </c>
      <c r="BH208" s="64">
        <v>30957.55</v>
      </c>
      <c r="BI208" s="64">
        <v>15003.69</v>
      </c>
      <c r="BJ208" s="64">
        <v>22001.09</v>
      </c>
      <c r="BK208" s="64">
        <v>8891.7999999999993</v>
      </c>
      <c r="BL208"/>
      <c r="BN208" s="7">
        <f t="shared" si="11"/>
        <v>16830.7</v>
      </c>
    </row>
    <row r="209" spans="1:66" hidden="1">
      <c r="A209">
        <v>974</v>
      </c>
      <c r="B209" t="s">
        <v>592</v>
      </c>
      <c r="C209">
        <v>161</v>
      </c>
      <c r="D209" t="s">
        <v>592</v>
      </c>
      <c r="E209">
        <v>210</v>
      </c>
      <c r="F209">
        <v>511540004</v>
      </c>
      <c r="G209" t="s">
        <v>124</v>
      </c>
      <c r="H209">
        <v>101</v>
      </c>
      <c r="I209" t="s">
        <v>308</v>
      </c>
      <c r="J209" s="8">
        <v>1</v>
      </c>
      <c r="L209">
        <v>1540</v>
      </c>
      <c r="M209" t="s">
        <v>318</v>
      </c>
      <c r="N209">
        <v>1000</v>
      </c>
      <c r="O209" t="s">
        <v>106</v>
      </c>
      <c r="P209">
        <v>9</v>
      </c>
      <c r="Q209" t="s">
        <v>422</v>
      </c>
      <c r="R209">
        <v>181</v>
      </c>
      <c r="S209" t="s">
        <v>523</v>
      </c>
      <c r="T209">
        <v>131</v>
      </c>
      <c r="U209" t="s">
        <v>524</v>
      </c>
      <c r="V209">
        <v>1</v>
      </c>
      <c r="W209" t="s">
        <v>313</v>
      </c>
      <c r="X209" s="9">
        <v>28213.599999999999</v>
      </c>
      <c r="Y209" s="9">
        <v>28129.14</v>
      </c>
      <c r="Z209" s="9">
        <v>44831.44</v>
      </c>
      <c r="AA209" s="9">
        <v>18003.060000000001</v>
      </c>
      <c r="AB209" s="9">
        <v>67914.960000000006</v>
      </c>
      <c r="AC209" s="9">
        <v>53278.89</v>
      </c>
      <c r="AD209" s="9">
        <v>78407.7</v>
      </c>
      <c r="AE209" s="9">
        <v>40713</v>
      </c>
      <c r="AF209" s="9">
        <v>105883.1</v>
      </c>
      <c r="AG209" s="9">
        <v>93679</v>
      </c>
      <c r="AH209" s="9">
        <v>104521.44</v>
      </c>
      <c r="AI209" s="9">
        <v>123261</v>
      </c>
      <c r="AJ209" s="10">
        <f t="shared" si="9"/>
        <v>786836.33000000007</v>
      </c>
      <c r="AL209" s="6">
        <f t="shared" si="10"/>
        <v>0</v>
      </c>
      <c r="AN209" s="64">
        <v>0</v>
      </c>
      <c r="AO209" s="64">
        <v>0</v>
      </c>
      <c r="AP209" s="64">
        <v>0</v>
      </c>
      <c r="AQ209" s="64">
        <v>0</v>
      </c>
      <c r="AR209" s="64">
        <v>0</v>
      </c>
      <c r="AS209" s="64">
        <v>0</v>
      </c>
      <c r="AT209" s="64">
        <v>0</v>
      </c>
      <c r="AU209" s="64">
        <v>0</v>
      </c>
      <c r="AV209" s="64">
        <v>0</v>
      </c>
      <c r="AW209" s="64">
        <v>0</v>
      </c>
      <c r="AX209" s="64">
        <v>0</v>
      </c>
      <c r="AY209" s="64">
        <v>0</v>
      </c>
      <c r="AZ209" s="64">
        <v>123600</v>
      </c>
      <c r="BA209" s="64">
        <v>0</v>
      </c>
      <c r="BB209" s="64">
        <v>0</v>
      </c>
      <c r="BC209" s="64">
        <v>0</v>
      </c>
      <c r="BD209" s="64">
        <v>0</v>
      </c>
      <c r="BE209" s="64">
        <v>0</v>
      </c>
      <c r="BF209" s="64">
        <v>0</v>
      </c>
      <c r="BG209" s="64">
        <v>0</v>
      </c>
      <c r="BH209" s="64">
        <v>51460</v>
      </c>
      <c r="BI209" s="64">
        <v>0</v>
      </c>
      <c r="BJ209" s="64">
        <v>-12616.09</v>
      </c>
      <c r="BK209" s="64">
        <v>14654.72</v>
      </c>
      <c r="BL209"/>
      <c r="BN209" s="7">
        <f t="shared" si="11"/>
        <v>559053.89</v>
      </c>
    </row>
    <row r="210" spans="1:66" hidden="1">
      <c r="A210">
        <v>974</v>
      </c>
      <c r="B210" t="s">
        <v>592</v>
      </c>
      <c r="C210">
        <v>161</v>
      </c>
      <c r="D210" t="s">
        <v>592</v>
      </c>
      <c r="E210">
        <v>212</v>
      </c>
      <c r="F210">
        <v>511540005</v>
      </c>
      <c r="G210" t="s">
        <v>125</v>
      </c>
      <c r="H210">
        <v>101</v>
      </c>
      <c r="I210" t="s">
        <v>308</v>
      </c>
      <c r="J210" s="8">
        <v>1</v>
      </c>
      <c r="L210">
        <v>1540</v>
      </c>
      <c r="M210" t="s">
        <v>318</v>
      </c>
      <c r="N210">
        <v>1000</v>
      </c>
      <c r="O210" t="s">
        <v>106</v>
      </c>
      <c r="P210">
        <v>9</v>
      </c>
      <c r="Q210" t="s">
        <v>422</v>
      </c>
      <c r="R210">
        <v>181</v>
      </c>
      <c r="S210" t="s">
        <v>523</v>
      </c>
      <c r="T210">
        <v>131</v>
      </c>
      <c r="U210" t="s">
        <v>524</v>
      </c>
      <c r="V210">
        <v>1</v>
      </c>
      <c r="W210" t="s">
        <v>313</v>
      </c>
      <c r="X210" s="9">
        <v>6511.5</v>
      </c>
      <c r="Y210" s="9">
        <v>37894.449999999997</v>
      </c>
      <c r="Z210" s="9">
        <v>92664.85</v>
      </c>
      <c r="AA210" s="9">
        <v>2925</v>
      </c>
      <c r="AB210" s="9">
        <v>16390.43</v>
      </c>
      <c r="AC210" s="9">
        <v>16494.25</v>
      </c>
      <c r="AD210" s="9">
        <v>15191.01</v>
      </c>
      <c r="AE210" s="9">
        <v>9926</v>
      </c>
      <c r="AF210" s="9">
        <v>18063.080000000002</v>
      </c>
      <c r="AG210" s="9">
        <v>5327.5</v>
      </c>
      <c r="AH210" s="9">
        <v>66262.210000000006</v>
      </c>
      <c r="AI210" s="9">
        <v>46269.98</v>
      </c>
      <c r="AJ210" s="10">
        <f t="shared" si="9"/>
        <v>333920.26</v>
      </c>
      <c r="AL210" s="6">
        <f t="shared" si="10"/>
        <v>0</v>
      </c>
      <c r="AN210" s="64">
        <v>4748</v>
      </c>
      <c r="AO210" s="64">
        <v>0</v>
      </c>
      <c r="AP210" s="64">
        <v>0</v>
      </c>
      <c r="AQ210" s="64">
        <v>0</v>
      </c>
      <c r="AR210" s="64">
        <v>0</v>
      </c>
      <c r="AS210" s="64">
        <v>0</v>
      </c>
      <c r="AT210" s="64">
        <v>0</v>
      </c>
      <c r="AU210" s="64">
        <v>0</v>
      </c>
      <c r="AV210" s="64">
        <v>0</v>
      </c>
      <c r="AW210" s="64">
        <v>0</v>
      </c>
      <c r="AX210" s="64">
        <v>0</v>
      </c>
      <c r="AY210" s="64">
        <v>0</v>
      </c>
      <c r="AZ210" s="64">
        <v>4800</v>
      </c>
      <c r="BA210" s="64">
        <v>0</v>
      </c>
      <c r="BB210" s="64">
        <v>0</v>
      </c>
      <c r="BC210" s="64">
        <v>0</v>
      </c>
      <c r="BD210" s="64">
        <v>0</v>
      </c>
      <c r="BE210" s="64">
        <v>0</v>
      </c>
      <c r="BF210" s="64">
        <v>0</v>
      </c>
      <c r="BG210" s="64">
        <v>0</v>
      </c>
      <c r="BH210" s="64">
        <v>2250</v>
      </c>
      <c r="BI210" s="64">
        <v>12779.38</v>
      </c>
      <c r="BJ210" s="64">
        <v>15412.68</v>
      </c>
      <c r="BK210" s="64">
        <v>7241.84</v>
      </c>
      <c r="BL210"/>
      <c r="BN210" s="7">
        <f t="shared" si="11"/>
        <v>221388.07</v>
      </c>
    </row>
    <row r="211" spans="1:66" hidden="1">
      <c r="A211">
        <v>974</v>
      </c>
      <c r="B211" t="s">
        <v>592</v>
      </c>
      <c r="C211">
        <v>161</v>
      </c>
      <c r="D211" t="s">
        <v>592</v>
      </c>
      <c r="E211">
        <v>214</v>
      </c>
      <c r="F211">
        <v>511540007</v>
      </c>
      <c r="G211" t="s">
        <v>126</v>
      </c>
      <c r="H211">
        <v>101</v>
      </c>
      <c r="I211" t="s">
        <v>308</v>
      </c>
      <c r="J211" s="8">
        <v>1</v>
      </c>
      <c r="L211">
        <v>1540</v>
      </c>
      <c r="M211" t="s">
        <v>318</v>
      </c>
      <c r="N211">
        <v>1000</v>
      </c>
      <c r="O211" t="s">
        <v>106</v>
      </c>
      <c r="P211">
        <v>9</v>
      </c>
      <c r="Q211" t="s">
        <v>422</v>
      </c>
      <c r="R211">
        <v>181</v>
      </c>
      <c r="S211" t="s">
        <v>523</v>
      </c>
      <c r="T211">
        <v>131</v>
      </c>
      <c r="U211" t="s">
        <v>524</v>
      </c>
      <c r="V211">
        <v>1</v>
      </c>
      <c r="W211" t="s">
        <v>313</v>
      </c>
      <c r="X211" s="9">
        <v>0</v>
      </c>
      <c r="Y211" s="9">
        <v>18000</v>
      </c>
      <c r="Z211" s="9">
        <v>36000</v>
      </c>
      <c r="AA211" s="9">
        <v>0</v>
      </c>
      <c r="AB211" s="9">
        <v>0</v>
      </c>
      <c r="AC211" s="9">
        <v>60834.23</v>
      </c>
      <c r="AD211" s="9">
        <v>37083.75</v>
      </c>
      <c r="AE211" s="9">
        <v>18000</v>
      </c>
      <c r="AF211" s="9">
        <v>90637.7</v>
      </c>
      <c r="AG211" s="9">
        <v>0</v>
      </c>
      <c r="AH211" s="9">
        <v>80082.02</v>
      </c>
      <c r="AI211" s="9">
        <v>435535.47</v>
      </c>
      <c r="AJ211" s="10">
        <f t="shared" si="9"/>
        <v>776173.16999999993</v>
      </c>
      <c r="AL211" s="6">
        <f t="shared" si="10"/>
        <v>0</v>
      </c>
      <c r="AN211" s="64">
        <v>4463</v>
      </c>
      <c r="AO211" s="64">
        <v>0</v>
      </c>
      <c r="AP211" s="64">
        <v>0</v>
      </c>
      <c r="AQ211" s="64">
        <v>0</v>
      </c>
      <c r="AR211" s="64">
        <v>0</v>
      </c>
      <c r="AS211" s="64">
        <v>0</v>
      </c>
      <c r="AT211" s="64">
        <v>0</v>
      </c>
      <c r="AU211" s="64">
        <v>0</v>
      </c>
      <c r="AV211" s="64">
        <v>0</v>
      </c>
      <c r="AW211" s="64">
        <v>0</v>
      </c>
      <c r="AX211" s="64">
        <v>0</v>
      </c>
      <c r="AY211" s="64">
        <v>0</v>
      </c>
      <c r="AZ211" s="64">
        <v>0</v>
      </c>
      <c r="BA211" s="64">
        <v>0</v>
      </c>
      <c r="BB211" s="64">
        <v>0</v>
      </c>
      <c r="BC211" s="64">
        <v>0</v>
      </c>
      <c r="BD211" s="64">
        <v>0</v>
      </c>
      <c r="BE211" s="64">
        <v>0</v>
      </c>
      <c r="BF211" s="64">
        <v>0</v>
      </c>
      <c r="BG211" s="64">
        <v>0</v>
      </c>
      <c r="BH211" s="64">
        <v>0</v>
      </c>
      <c r="BI211" s="64">
        <v>-4463</v>
      </c>
      <c r="BJ211" s="64">
        <v>0</v>
      </c>
      <c r="BK211" s="64">
        <v>0</v>
      </c>
      <c r="BL211"/>
      <c r="BN211" s="7">
        <f t="shared" si="11"/>
        <v>260555.68</v>
      </c>
    </row>
    <row r="212" spans="1:66" hidden="1">
      <c r="A212">
        <v>991</v>
      </c>
      <c r="B212" t="s">
        <v>538</v>
      </c>
      <c r="C212">
        <v>136</v>
      </c>
      <c r="D212" t="s">
        <v>539</v>
      </c>
      <c r="E212">
        <v>210</v>
      </c>
      <c r="F212">
        <v>511540004</v>
      </c>
      <c r="G212" t="s">
        <v>124</v>
      </c>
      <c r="H212">
        <v>101</v>
      </c>
      <c r="I212" t="s">
        <v>308</v>
      </c>
      <c r="J212" s="8">
        <v>1</v>
      </c>
      <c r="L212">
        <v>1540</v>
      </c>
      <c r="M212" t="s">
        <v>318</v>
      </c>
      <c r="N212">
        <v>1000</v>
      </c>
      <c r="O212" t="s">
        <v>106</v>
      </c>
      <c r="P212">
        <v>10</v>
      </c>
      <c r="Q212" t="s">
        <v>540</v>
      </c>
      <c r="R212">
        <v>311</v>
      </c>
      <c r="S212" t="s">
        <v>463</v>
      </c>
      <c r="T212">
        <v>121</v>
      </c>
      <c r="U212" t="s">
        <v>312</v>
      </c>
      <c r="V212">
        <v>1</v>
      </c>
      <c r="W212" t="s">
        <v>313</v>
      </c>
      <c r="X212" s="9">
        <v>0</v>
      </c>
      <c r="Y212" s="9">
        <v>0</v>
      </c>
      <c r="Z212" s="9">
        <v>0</v>
      </c>
      <c r="AA212" s="9">
        <v>0</v>
      </c>
      <c r="AB212" s="9">
        <v>40</v>
      </c>
      <c r="AC212" s="9">
        <v>0</v>
      </c>
      <c r="AD212" s="9">
        <v>0</v>
      </c>
      <c r="AE212" s="9">
        <v>0</v>
      </c>
      <c r="AF212" s="9">
        <v>0</v>
      </c>
      <c r="AG212" s="9">
        <v>133</v>
      </c>
      <c r="AH212" s="9">
        <v>0</v>
      </c>
      <c r="AI212" s="9">
        <v>0</v>
      </c>
      <c r="AJ212" s="10">
        <f t="shared" si="9"/>
        <v>173</v>
      </c>
      <c r="AL212" s="6">
        <f t="shared" si="10"/>
        <v>0</v>
      </c>
      <c r="AN212" s="64">
        <v>28179</v>
      </c>
      <c r="AO212" s="64">
        <v>0</v>
      </c>
      <c r="AP212" s="64">
        <v>0</v>
      </c>
      <c r="AQ212" s="64">
        <v>0</v>
      </c>
      <c r="AR212" s="64">
        <v>0</v>
      </c>
      <c r="AS212" s="64">
        <v>0</v>
      </c>
      <c r="AT212" s="64">
        <v>0</v>
      </c>
      <c r="AU212" s="64">
        <v>0</v>
      </c>
      <c r="AV212" s="64">
        <v>0</v>
      </c>
      <c r="AW212" s="64">
        <v>0</v>
      </c>
      <c r="AX212" s="64">
        <v>0</v>
      </c>
      <c r="AY212" s="64">
        <v>0</v>
      </c>
      <c r="AZ212" s="64">
        <v>0</v>
      </c>
      <c r="BA212" s="64">
        <v>0</v>
      </c>
      <c r="BB212" s="64">
        <v>0</v>
      </c>
      <c r="BC212" s="64">
        <v>0</v>
      </c>
      <c r="BD212" s="64">
        <v>0</v>
      </c>
      <c r="BE212" s="64">
        <v>0</v>
      </c>
      <c r="BF212" s="64">
        <v>0</v>
      </c>
      <c r="BG212" s="64">
        <v>0</v>
      </c>
      <c r="BH212" s="64">
        <v>5760.88</v>
      </c>
      <c r="BI212" s="64">
        <v>11609.08</v>
      </c>
      <c r="BJ212" s="64">
        <v>1029</v>
      </c>
      <c r="BK212" s="64">
        <v>2706.18</v>
      </c>
      <c r="BL212"/>
      <c r="BN212" s="7">
        <f t="shared" si="11"/>
        <v>173</v>
      </c>
    </row>
    <row r="213" spans="1:66" hidden="1">
      <c r="A213">
        <v>991</v>
      </c>
      <c r="B213" t="s">
        <v>538</v>
      </c>
      <c r="C213">
        <v>136</v>
      </c>
      <c r="D213" t="s">
        <v>539</v>
      </c>
      <c r="E213">
        <v>216</v>
      </c>
      <c r="F213">
        <v>511540008</v>
      </c>
      <c r="G213" t="s">
        <v>112</v>
      </c>
      <c r="H213">
        <v>101</v>
      </c>
      <c r="I213" t="s">
        <v>308</v>
      </c>
      <c r="J213" s="8">
        <v>1</v>
      </c>
      <c r="L213">
        <v>1540</v>
      </c>
      <c r="M213" t="s">
        <v>318</v>
      </c>
      <c r="N213">
        <v>1000</v>
      </c>
      <c r="O213" t="s">
        <v>106</v>
      </c>
      <c r="P213">
        <v>10</v>
      </c>
      <c r="Q213" t="s">
        <v>540</v>
      </c>
      <c r="R213">
        <v>311</v>
      </c>
      <c r="S213" t="s">
        <v>463</v>
      </c>
      <c r="T213">
        <v>121</v>
      </c>
      <c r="U213" t="s">
        <v>312</v>
      </c>
      <c r="V213">
        <v>1</v>
      </c>
      <c r="W213" t="s">
        <v>313</v>
      </c>
      <c r="X213" s="9">
        <v>7162.71</v>
      </c>
      <c r="Y213" s="9">
        <v>7162.69</v>
      </c>
      <c r="Z213" s="9">
        <v>38958.58</v>
      </c>
      <c r="AA213" s="9">
        <v>8416.86</v>
      </c>
      <c r="AB213" s="9">
        <v>7131.78</v>
      </c>
      <c r="AC213" s="9">
        <v>6586.65</v>
      </c>
      <c r="AD213" s="9">
        <v>8542.0300000000007</v>
      </c>
      <c r="AE213" s="9">
        <v>4815.1000000000004</v>
      </c>
      <c r="AF213" s="9">
        <v>5964.98</v>
      </c>
      <c r="AG213" s="9">
        <v>6995.89</v>
      </c>
      <c r="AH213" s="9">
        <v>60265.33</v>
      </c>
      <c r="AI213" s="9">
        <v>26572.79</v>
      </c>
      <c r="AJ213" s="10">
        <f t="shared" si="9"/>
        <v>188575.39</v>
      </c>
      <c r="AL213" s="6">
        <f t="shared" si="10"/>
        <v>0</v>
      </c>
      <c r="AN213" s="64">
        <v>231841</v>
      </c>
      <c r="AO213" s="64">
        <v>0</v>
      </c>
      <c r="AP213" s="64">
        <v>0</v>
      </c>
      <c r="AQ213" s="64">
        <v>0</v>
      </c>
      <c r="AR213" s="64">
        <v>0</v>
      </c>
      <c r="AS213" s="64">
        <v>0</v>
      </c>
      <c r="AT213" s="64">
        <v>0</v>
      </c>
      <c r="AU213" s="64">
        <v>0</v>
      </c>
      <c r="AV213" s="64">
        <v>0</v>
      </c>
      <c r="AW213" s="64">
        <v>0</v>
      </c>
      <c r="AX213" s="64">
        <v>0</v>
      </c>
      <c r="AY213" s="64">
        <v>0</v>
      </c>
      <c r="AZ213" s="64">
        <v>43500</v>
      </c>
      <c r="BA213" s="64">
        <v>0</v>
      </c>
      <c r="BB213" s="64">
        <v>0</v>
      </c>
      <c r="BC213" s="64">
        <v>0</v>
      </c>
      <c r="BD213" s="64">
        <v>0</v>
      </c>
      <c r="BE213" s="64">
        <v>0</v>
      </c>
      <c r="BF213" s="64">
        <v>0</v>
      </c>
      <c r="BG213" s="64">
        <v>0</v>
      </c>
      <c r="BH213" s="64">
        <v>0</v>
      </c>
      <c r="BI213" s="64">
        <v>-2118.38</v>
      </c>
      <c r="BJ213" s="64">
        <v>8641.9500000000007</v>
      </c>
      <c r="BK213" s="64">
        <v>3321.85</v>
      </c>
      <c r="BL213"/>
      <c r="BN213" s="7">
        <f t="shared" si="11"/>
        <v>101737.27</v>
      </c>
    </row>
    <row r="214" spans="1:66" hidden="1">
      <c r="A214">
        <v>992</v>
      </c>
      <c r="B214" t="s">
        <v>543</v>
      </c>
      <c r="C214">
        <v>137</v>
      </c>
      <c r="D214" t="s">
        <v>544</v>
      </c>
      <c r="E214">
        <v>216</v>
      </c>
      <c r="F214">
        <v>511540008</v>
      </c>
      <c r="G214" t="s">
        <v>112</v>
      </c>
      <c r="H214">
        <v>101</v>
      </c>
      <c r="I214" t="s">
        <v>308</v>
      </c>
      <c r="J214" s="8">
        <v>1</v>
      </c>
      <c r="L214">
        <v>1540</v>
      </c>
      <c r="M214" t="s">
        <v>318</v>
      </c>
      <c r="N214">
        <v>1000</v>
      </c>
      <c r="O214" t="s">
        <v>106</v>
      </c>
      <c r="P214">
        <v>10</v>
      </c>
      <c r="Q214" t="s">
        <v>540</v>
      </c>
      <c r="R214">
        <v>371</v>
      </c>
      <c r="S214" t="s">
        <v>545</v>
      </c>
      <c r="T214">
        <v>121</v>
      </c>
      <c r="U214" t="s">
        <v>312</v>
      </c>
      <c r="V214">
        <v>1</v>
      </c>
      <c r="W214" t="s">
        <v>313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1400</v>
      </c>
      <c r="AF214" s="9">
        <v>1400</v>
      </c>
      <c r="AG214" s="9">
        <v>0</v>
      </c>
      <c r="AH214" s="9">
        <v>0</v>
      </c>
      <c r="AI214" s="9">
        <v>0</v>
      </c>
      <c r="AJ214" s="10">
        <f t="shared" si="9"/>
        <v>2800</v>
      </c>
      <c r="AL214" s="6">
        <f t="shared" si="10"/>
        <v>0</v>
      </c>
      <c r="AN214" s="64">
        <v>523976</v>
      </c>
      <c r="AO214" s="64">
        <v>0</v>
      </c>
      <c r="AP214" s="64">
        <v>0</v>
      </c>
      <c r="AQ214" s="64">
        <v>0</v>
      </c>
      <c r="AR214" s="64">
        <v>0</v>
      </c>
      <c r="AS214" s="64">
        <v>0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  <c r="AY214" s="64">
        <v>0</v>
      </c>
      <c r="AZ214" s="64">
        <v>0</v>
      </c>
      <c r="BA214" s="64">
        <v>0</v>
      </c>
      <c r="BB214" s="64">
        <v>0</v>
      </c>
      <c r="BC214" s="64">
        <v>0</v>
      </c>
      <c r="BD214" s="64">
        <v>0</v>
      </c>
      <c r="BE214" s="64">
        <v>0</v>
      </c>
      <c r="BF214" s="64">
        <v>0</v>
      </c>
      <c r="BG214" s="64">
        <v>0</v>
      </c>
      <c r="BH214" s="64">
        <v>0</v>
      </c>
      <c r="BI214" s="64">
        <v>0</v>
      </c>
      <c r="BJ214" s="64">
        <v>0</v>
      </c>
      <c r="BK214" s="64">
        <v>-4143.3900000000003</v>
      </c>
      <c r="BL214"/>
      <c r="BN214" s="7">
        <f t="shared" si="11"/>
        <v>2800</v>
      </c>
    </row>
    <row r="215" spans="1:66" hidden="1">
      <c r="A215">
        <v>961</v>
      </c>
      <c r="B215" t="s">
        <v>80</v>
      </c>
      <c r="C215">
        <v>124</v>
      </c>
      <c r="D215" t="s">
        <v>508</v>
      </c>
      <c r="E215">
        <v>208</v>
      </c>
      <c r="F215">
        <v>511540001</v>
      </c>
      <c r="G215" t="s">
        <v>152</v>
      </c>
      <c r="H215">
        <v>101</v>
      </c>
      <c r="I215" t="s">
        <v>308</v>
      </c>
      <c r="J215" s="8">
        <v>1</v>
      </c>
      <c r="L215">
        <v>1540</v>
      </c>
      <c r="M215" t="s">
        <v>318</v>
      </c>
      <c r="N215">
        <v>1000</v>
      </c>
      <c r="O215" t="s">
        <v>106</v>
      </c>
      <c r="P215">
        <v>11</v>
      </c>
      <c r="Q215" t="s">
        <v>509</v>
      </c>
      <c r="R215">
        <v>241</v>
      </c>
      <c r="S215" t="s">
        <v>445</v>
      </c>
      <c r="T215">
        <v>124</v>
      </c>
      <c r="U215" t="s">
        <v>510</v>
      </c>
      <c r="V215">
        <v>1</v>
      </c>
      <c r="W215" t="s">
        <v>313</v>
      </c>
      <c r="X215" s="9">
        <v>100</v>
      </c>
      <c r="Y215" s="9">
        <v>200</v>
      </c>
      <c r="Z215" s="9">
        <v>200</v>
      </c>
      <c r="AA215" s="9">
        <v>200</v>
      </c>
      <c r="AB215" s="9">
        <v>200</v>
      </c>
      <c r="AC215" s="9">
        <v>200</v>
      </c>
      <c r="AD215" s="9">
        <v>200</v>
      </c>
      <c r="AE215" s="9">
        <v>100</v>
      </c>
      <c r="AF215" s="9">
        <v>0</v>
      </c>
      <c r="AG215" s="9">
        <v>0</v>
      </c>
      <c r="AH215" s="9">
        <v>0</v>
      </c>
      <c r="AI215" s="9">
        <v>0</v>
      </c>
      <c r="AJ215" s="10">
        <f t="shared" si="9"/>
        <v>1400</v>
      </c>
      <c r="AL215" s="6">
        <f t="shared" si="10"/>
        <v>0</v>
      </c>
      <c r="AN215" s="64">
        <v>8004145</v>
      </c>
      <c r="AO215" s="64">
        <v>0</v>
      </c>
      <c r="AP215" s="64">
        <v>0</v>
      </c>
      <c r="AQ215" s="64">
        <v>0</v>
      </c>
      <c r="AR215" s="64">
        <v>0</v>
      </c>
      <c r="AS215" s="64">
        <v>0</v>
      </c>
      <c r="AT215" s="64">
        <v>0</v>
      </c>
      <c r="AU215" s="64">
        <v>0</v>
      </c>
      <c r="AV215" s="64">
        <v>0</v>
      </c>
      <c r="AW215" s="64">
        <v>0</v>
      </c>
      <c r="AX215" s="64">
        <v>0</v>
      </c>
      <c r="AY215" s="64">
        <v>0</v>
      </c>
      <c r="AZ215" s="64">
        <v>-1714.16</v>
      </c>
      <c r="BA215" s="64">
        <v>0</v>
      </c>
      <c r="BB215" s="64">
        <v>0</v>
      </c>
      <c r="BC215" s="64">
        <v>0</v>
      </c>
      <c r="BD215" s="64">
        <v>0</v>
      </c>
      <c r="BE215" s="64">
        <v>0</v>
      </c>
      <c r="BF215" s="64">
        <v>0</v>
      </c>
      <c r="BG215" s="64">
        <v>0</v>
      </c>
      <c r="BH215" s="64">
        <v>-1077.69</v>
      </c>
      <c r="BI215" s="64">
        <v>0</v>
      </c>
      <c r="BJ215" s="64">
        <v>0</v>
      </c>
      <c r="BK215" s="64">
        <v>461579</v>
      </c>
      <c r="BL215"/>
      <c r="BN215" s="7">
        <f t="shared" si="11"/>
        <v>1400</v>
      </c>
    </row>
    <row r="216" spans="1:66" hidden="1">
      <c r="A216">
        <v>961</v>
      </c>
      <c r="B216" t="s">
        <v>80</v>
      </c>
      <c r="C216">
        <v>124</v>
      </c>
      <c r="D216" t="s">
        <v>508</v>
      </c>
      <c r="E216">
        <v>210</v>
      </c>
      <c r="F216">
        <v>511540004</v>
      </c>
      <c r="G216" t="s">
        <v>124</v>
      </c>
      <c r="H216">
        <v>101</v>
      </c>
      <c r="I216" t="s">
        <v>308</v>
      </c>
      <c r="J216" s="8">
        <v>1</v>
      </c>
      <c r="L216">
        <v>1540</v>
      </c>
      <c r="M216" t="s">
        <v>318</v>
      </c>
      <c r="N216">
        <v>1000</v>
      </c>
      <c r="O216" t="s">
        <v>106</v>
      </c>
      <c r="P216">
        <v>11</v>
      </c>
      <c r="Q216" t="s">
        <v>509</v>
      </c>
      <c r="R216">
        <v>241</v>
      </c>
      <c r="S216" t="s">
        <v>445</v>
      </c>
      <c r="T216">
        <v>124</v>
      </c>
      <c r="U216" t="s">
        <v>510</v>
      </c>
      <c r="V216">
        <v>1</v>
      </c>
      <c r="W216" t="s">
        <v>313</v>
      </c>
      <c r="X216" s="9">
        <v>0</v>
      </c>
      <c r="Y216" s="9">
        <v>0</v>
      </c>
      <c r="Z216" s="9">
        <v>320</v>
      </c>
      <c r="AA216" s="9">
        <v>0</v>
      </c>
      <c r="AB216" s="9">
        <v>963</v>
      </c>
      <c r="AC216" s="9">
        <v>1180</v>
      </c>
      <c r="AD216" s="9">
        <v>4343</v>
      </c>
      <c r="AE216" s="9">
        <v>0</v>
      </c>
      <c r="AF216" s="9">
        <v>0</v>
      </c>
      <c r="AG216" s="9">
        <v>1250</v>
      </c>
      <c r="AH216" s="9">
        <v>972</v>
      </c>
      <c r="AI216" s="9">
        <v>0</v>
      </c>
      <c r="AJ216" s="10">
        <f t="shared" si="9"/>
        <v>9028</v>
      </c>
      <c r="AL216" s="6">
        <f t="shared" si="10"/>
        <v>0</v>
      </c>
      <c r="AN216" s="64">
        <v>0</v>
      </c>
      <c r="AO216" s="64">
        <v>0</v>
      </c>
      <c r="AP216" s="64">
        <v>0</v>
      </c>
      <c r="AQ216" s="64">
        <v>0</v>
      </c>
      <c r="AR216" s="64">
        <v>0</v>
      </c>
      <c r="AS216" s="64">
        <v>0</v>
      </c>
      <c r="AT216" s="64">
        <v>0</v>
      </c>
      <c r="AU216" s="64">
        <v>0</v>
      </c>
      <c r="AV216" s="64">
        <v>0</v>
      </c>
      <c r="AW216" s="64">
        <v>0</v>
      </c>
      <c r="AX216" s="64">
        <v>0</v>
      </c>
      <c r="AY216" s="64">
        <v>0</v>
      </c>
      <c r="AZ216" s="64">
        <v>6186</v>
      </c>
      <c r="BA216" s="64">
        <v>0</v>
      </c>
      <c r="BB216" s="64">
        <v>0</v>
      </c>
      <c r="BC216" s="64">
        <v>0</v>
      </c>
      <c r="BD216" s="64">
        <v>0</v>
      </c>
      <c r="BE216" s="64">
        <v>0</v>
      </c>
      <c r="BF216" s="64">
        <v>0</v>
      </c>
      <c r="BG216" s="64">
        <v>0</v>
      </c>
      <c r="BH216" s="64">
        <v>0</v>
      </c>
      <c r="BI216" s="64">
        <v>0</v>
      </c>
      <c r="BJ216" s="64">
        <v>-6186</v>
      </c>
      <c r="BK216" s="64">
        <v>0</v>
      </c>
      <c r="BL216"/>
      <c r="BN216" s="7">
        <f t="shared" si="11"/>
        <v>8056</v>
      </c>
    </row>
    <row r="217" spans="1:66" hidden="1">
      <c r="A217">
        <v>961</v>
      </c>
      <c r="B217" t="s">
        <v>80</v>
      </c>
      <c r="C217">
        <v>124</v>
      </c>
      <c r="D217" t="s">
        <v>508</v>
      </c>
      <c r="E217">
        <v>212</v>
      </c>
      <c r="F217">
        <v>511540005</v>
      </c>
      <c r="G217" t="s">
        <v>125</v>
      </c>
      <c r="H217">
        <v>101</v>
      </c>
      <c r="I217" t="s">
        <v>308</v>
      </c>
      <c r="J217" s="8">
        <v>1</v>
      </c>
      <c r="L217">
        <v>1540</v>
      </c>
      <c r="M217" t="s">
        <v>318</v>
      </c>
      <c r="N217">
        <v>1000</v>
      </c>
      <c r="O217" t="s">
        <v>106</v>
      </c>
      <c r="P217">
        <v>11</v>
      </c>
      <c r="Q217" t="s">
        <v>509</v>
      </c>
      <c r="R217">
        <v>241</v>
      </c>
      <c r="S217" t="s">
        <v>445</v>
      </c>
      <c r="T217">
        <v>124</v>
      </c>
      <c r="U217" t="s">
        <v>510</v>
      </c>
      <c r="V217">
        <v>1</v>
      </c>
      <c r="W217" t="s">
        <v>313</v>
      </c>
      <c r="X217" s="9">
        <v>0</v>
      </c>
      <c r="Y217" s="9">
        <v>0</v>
      </c>
      <c r="Z217" s="9">
        <v>0</v>
      </c>
      <c r="AA217" s="9">
        <v>0</v>
      </c>
      <c r="AB217" s="9">
        <v>1290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2526.59</v>
      </c>
      <c r="AI217" s="9">
        <v>0</v>
      </c>
      <c r="AJ217" s="10">
        <f t="shared" si="9"/>
        <v>3816.59</v>
      </c>
      <c r="AL217" s="6">
        <f t="shared" si="10"/>
        <v>0</v>
      </c>
      <c r="AN217" s="64">
        <v>25807</v>
      </c>
      <c r="AO217" s="64">
        <v>0</v>
      </c>
      <c r="AP217" s="64">
        <v>0</v>
      </c>
      <c r="AQ217" s="64">
        <v>0</v>
      </c>
      <c r="AR217" s="64">
        <v>0</v>
      </c>
      <c r="AS217" s="64">
        <v>0</v>
      </c>
      <c r="AT217" s="64">
        <v>0</v>
      </c>
      <c r="AU217" s="64">
        <v>0</v>
      </c>
      <c r="AV217" s="64">
        <v>0</v>
      </c>
      <c r="AW217" s="64">
        <v>0</v>
      </c>
      <c r="AX217" s="64">
        <v>0</v>
      </c>
      <c r="AY217" s="64">
        <v>0</v>
      </c>
      <c r="AZ217" s="64">
        <v>0</v>
      </c>
      <c r="BA217" s="64">
        <v>0</v>
      </c>
      <c r="BB217" s="64">
        <v>0</v>
      </c>
      <c r="BC217" s="64">
        <v>0</v>
      </c>
      <c r="BD217" s="64">
        <v>0</v>
      </c>
      <c r="BE217" s="64">
        <v>0</v>
      </c>
      <c r="BF217" s="64">
        <v>0</v>
      </c>
      <c r="BG217" s="64">
        <v>0</v>
      </c>
      <c r="BH217" s="64">
        <v>-3472.2</v>
      </c>
      <c r="BI217" s="64">
        <v>0</v>
      </c>
      <c r="BJ217" s="64">
        <v>-16168.24</v>
      </c>
      <c r="BK217" s="64">
        <v>0</v>
      </c>
      <c r="BL217"/>
      <c r="BN217" s="7">
        <f t="shared" si="11"/>
        <v>1290</v>
      </c>
    </row>
    <row r="218" spans="1:66" hidden="1">
      <c r="A218">
        <v>961</v>
      </c>
      <c r="B218" t="s">
        <v>80</v>
      </c>
      <c r="C218">
        <v>124</v>
      </c>
      <c r="D218" t="s">
        <v>508</v>
      </c>
      <c r="E218">
        <v>216</v>
      </c>
      <c r="F218">
        <v>511540008</v>
      </c>
      <c r="G218" t="s">
        <v>112</v>
      </c>
      <c r="H218">
        <v>101</v>
      </c>
      <c r="I218" t="s">
        <v>308</v>
      </c>
      <c r="J218" s="8">
        <v>1</v>
      </c>
      <c r="L218">
        <v>1540</v>
      </c>
      <c r="M218" t="s">
        <v>318</v>
      </c>
      <c r="N218">
        <v>1000</v>
      </c>
      <c r="O218" t="s">
        <v>106</v>
      </c>
      <c r="P218">
        <v>11</v>
      </c>
      <c r="Q218" t="s">
        <v>509</v>
      </c>
      <c r="R218">
        <v>241</v>
      </c>
      <c r="S218" t="s">
        <v>445</v>
      </c>
      <c r="T218">
        <v>124</v>
      </c>
      <c r="U218" t="s">
        <v>510</v>
      </c>
      <c r="V218">
        <v>1</v>
      </c>
      <c r="W218" t="s">
        <v>313</v>
      </c>
      <c r="X218" s="9">
        <v>19977.599999999999</v>
      </c>
      <c r="Y218" s="9">
        <v>20395.48</v>
      </c>
      <c r="Z218" s="9">
        <v>21714.5</v>
      </c>
      <c r="AA218" s="9">
        <v>60987.42</v>
      </c>
      <c r="AB218" s="9">
        <v>23160.94</v>
      </c>
      <c r="AC218" s="9">
        <v>21008.799999999999</v>
      </c>
      <c r="AD218" s="9">
        <v>21952.91</v>
      </c>
      <c r="AE218" s="9">
        <v>19701.82</v>
      </c>
      <c r="AF218" s="9">
        <v>21748.77</v>
      </c>
      <c r="AG218" s="9">
        <v>57561.52</v>
      </c>
      <c r="AH218" s="9">
        <v>20182.48</v>
      </c>
      <c r="AI218" s="9">
        <v>71773.789999999994</v>
      </c>
      <c r="AJ218" s="10">
        <f t="shared" si="9"/>
        <v>380166.02999999997</v>
      </c>
      <c r="AL218" s="6">
        <f t="shared" si="10"/>
        <v>0</v>
      </c>
      <c r="AN218" s="64">
        <v>4420</v>
      </c>
      <c r="AO218" s="64">
        <v>0</v>
      </c>
      <c r="AP218" s="64">
        <v>0</v>
      </c>
      <c r="AQ218" s="64">
        <v>0</v>
      </c>
      <c r="AR218" s="64">
        <v>0</v>
      </c>
      <c r="AS218" s="64">
        <v>0</v>
      </c>
      <c r="AT218" s="64">
        <v>0</v>
      </c>
      <c r="AU218" s="64">
        <v>0</v>
      </c>
      <c r="AV218" s="64">
        <v>0</v>
      </c>
      <c r="AW218" s="64">
        <v>0</v>
      </c>
      <c r="AX218" s="64">
        <v>0</v>
      </c>
      <c r="AY218" s="64">
        <v>0</v>
      </c>
      <c r="AZ218" s="64">
        <v>0</v>
      </c>
      <c r="BA218" s="64">
        <v>0</v>
      </c>
      <c r="BB218" s="64">
        <v>0</v>
      </c>
      <c r="BC218" s="64">
        <v>0</v>
      </c>
      <c r="BD218" s="64">
        <v>0</v>
      </c>
      <c r="BE218" s="64">
        <v>0</v>
      </c>
      <c r="BF218" s="64">
        <v>0</v>
      </c>
      <c r="BG218" s="64">
        <v>0</v>
      </c>
      <c r="BH218" s="64">
        <v>-1292.24</v>
      </c>
      <c r="BI218" s="64">
        <v>-3127.76</v>
      </c>
      <c r="BJ218" s="64">
        <v>0</v>
      </c>
      <c r="BK218" s="64">
        <v>0</v>
      </c>
      <c r="BL218"/>
      <c r="BN218" s="7">
        <f t="shared" si="11"/>
        <v>288209.76</v>
      </c>
    </row>
    <row r="219" spans="1:66" hidden="1">
      <c r="A219">
        <v>961</v>
      </c>
      <c r="B219" t="s">
        <v>80</v>
      </c>
      <c r="C219">
        <v>128</v>
      </c>
      <c r="D219" t="s">
        <v>519</v>
      </c>
      <c r="E219">
        <v>208</v>
      </c>
      <c r="F219">
        <v>511540001</v>
      </c>
      <c r="G219" t="s">
        <v>152</v>
      </c>
      <c r="H219">
        <v>101</v>
      </c>
      <c r="I219" t="s">
        <v>308</v>
      </c>
      <c r="J219" s="8">
        <v>1</v>
      </c>
      <c r="L219">
        <v>1540</v>
      </c>
      <c r="M219" t="s">
        <v>318</v>
      </c>
      <c r="N219">
        <v>1000</v>
      </c>
      <c r="O219" t="s">
        <v>106</v>
      </c>
      <c r="P219">
        <v>11</v>
      </c>
      <c r="Q219" t="s">
        <v>509</v>
      </c>
      <c r="R219">
        <v>256</v>
      </c>
      <c r="S219" t="s">
        <v>520</v>
      </c>
      <c r="T219">
        <v>121</v>
      </c>
      <c r="U219" t="s">
        <v>312</v>
      </c>
      <c r="V219">
        <v>1</v>
      </c>
      <c r="W219" t="s">
        <v>313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10">
        <f t="shared" si="9"/>
        <v>0</v>
      </c>
      <c r="AL219" s="6">
        <f t="shared" si="10"/>
        <v>0</v>
      </c>
      <c r="AN219" s="64">
        <v>0</v>
      </c>
      <c r="AO219" s="64">
        <v>0</v>
      </c>
      <c r="AP219" s="64">
        <v>0</v>
      </c>
      <c r="AQ219" s="64">
        <v>0</v>
      </c>
      <c r="AR219" s="64">
        <v>0</v>
      </c>
      <c r="AS219" s="64">
        <v>0</v>
      </c>
      <c r="AT219" s="64">
        <v>0</v>
      </c>
      <c r="AU219" s="64">
        <v>0</v>
      </c>
      <c r="AV219" s="64">
        <v>0</v>
      </c>
      <c r="AW219" s="64">
        <v>0</v>
      </c>
      <c r="AX219" s="64">
        <v>0</v>
      </c>
      <c r="AY219" s="64">
        <v>0</v>
      </c>
      <c r="AZ219" s="64">
        <v>0</v>
      </c>
      <c r="BA219" s="64">
        <v>0</v>
      </c>
      <c r="BB219" s="64">
        <v>0</v>
      </c>
      <c r="BC219" s="64">
        <v>0</v>
      </c>
      <c r="BD219" s="64">
        <v>0</v>
      </c>
      <c r="BE219" s="64">
        <v>0</v>
      </c>
      <c r="BF219" s="64">
        <v>0</v>
      </c>
      <c r="BG219" s="64">
        <v>0</v>
      </c>
      <c r="BH219" s="64">
        <v>0</v>
      </c>
      <c r="BI219" s="64">
        <v>0</v>
      </c>
      <c r="BJ219" s="64">
        <v>382800</v>
      </c>
      <c r="BK219" s="64">
        <v>0</v>
      </c>
      <c r="BL219"/>
      <c r="BN219" s="7">
        <f t="shared" si="11"/>
        <v>0</v>
      </c>
    </row>
    <row r="220" spans="1:66" hidden="1">
      <c r="A220">
        <v>962</v>
      </c>
      <c r="B220" t="s">
        <v>513</v>
      </c>
      <c r="C220">
        <v>126</v>
      </c>
      <c r="D220" t="s">
        <v>225</v>
      </c>
      <c r="E220">
        <v>208</v>
      </c>
      <c r="F220">
        <v>511540001</v>
      </c>
      <c r="G220" t="s">
        <v>152</v>
      </c>
      <c r="H220">
        <v>101</v>
      </c>
      <c r="I220" t="s">
        <v>308</v>
      </c>
      <c r="J220" s="8">
        <v>1</v>
      </c>
      <c r="L220">
        <v>1540</v>
      </c>
      <c r="M220" t="s">
        <v>318</v>
      </c>
      <c r="N220">
        <v>1000</v>
      </c>
      <c r="O220" t="s">
        <v>106</v>
      </c>
      <c r="P220">
        <v>11</v>
      </c>
      <c r="Q220" t="s">
        <v>509</v>
      </c>
      <c r="R220">
        <v>241</v>
      </c>
      <c r="S220" t="s">
        <v>445</v>
      </c>
      <c r="T220">
        <v>124</v>
      </c>
      <c r="U220" t="s">
        <v>510</v>
      </c>
      <c r="V220">
        <v>1</v>
      </c>
      <c r="W220" t="s">
        <v>313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100</v>
      </c>
      <c r="AF220" s="9">
        <v>200</v>
      </c>
      <c r="AG220" s="9">
        <v>200</v>
      </c>
      <c r="AH220" s="9">
        <v>200</v>
      </c>
      <c r="AI220" s="9">
        <v>200</v>
      </c>
      <c r="AJ220" s="10">
        <f t="shared" si="9"/>
        <v>900</v>
      </c>
      <c r="AL220" s="6">
        <f t="shared" si="10"/>
        <v>0</v>
      </c>
      <c r="AN220" s="64">
        <v>63157</v>
      </c>
      <c r="AO220" s="64">
        <v>0</v>
      </c>
      <c r="AP220" s="64">
        <v>0</v>
      </c>
      <c r="AQ220" s="64">
        <v>0</v>
      </c>
      <c r="AR220" s="64">
        <v>0</v>
      </c>
      <c r="AS220" s="64">
        <v>0</v>
      </c>
      <c r="AT220" s="64">
        <v>0</v>
      </c>
      <c r="AU220" s="64">
        <v>0</v>
      </c>
      <c r="AV220" s="64">
        <v>0</v>
      </c>
      <c r="AW220" s="64">
        <v>0</v>
      </c>
      <c r="AX220" s="64">
        <v>0</v>
      </c>
      <c r="AY220" s="64">
        <v>0</v>
      </c>
      <c r="AZ220" s="64">
        <v>0</v>
      </c>
      <c r="BA220" s="64">
        <v>0</v>
      </c>
      <c r="BB220" s="64">
        <v>0</v>
      </c>
      <c r="BC220" s="64">
        <v>0</v>
      </c>
      <c r="BD220" s="64">
        <v>0</v>
      </c>
      <c r="BE220" s="64">
        <v>0</v>
      </c>
      <c r="BF220" s="64">
        <v>0</v>
      </c>
      <c r="BG220" s="64">
        <v>0</v>
      </c>
      <c r="BH220" s="64">
        <v>0</v>
      </c>
      <c r="BI220" s="64">
        <v>0</v>
      </c>
      <c r="BJ220" s="64">
        <v>0</v>
      </c>
      <c r="BK220" s="64">
        <v>-34445</v>
      </c>
      <c r="BL220"/>
      <c r="BN220" s="7">
        <f t="shared" si="11"/>
        <v>500</v>
      </c>
    </row>
    <row r="221" spans="1:66" hidden="1">
      <c r="A221">
        <v>962</v>
      </c>
      <c r="B221" t="s">
        <v>513</v>
      </c>
      <c r="C221">
        <v>126</v>
      </c>
      <c r="D221" t="s">
        <v>225</v>
      </c>
      <c r="E221">
        <v>210</v>
      </c>
      <c r="F221">
        <v>511540004</v>
      </c>
      <c r="G221" t="s">
        <v>124</v>
      </c>
      <c r="H221">
        <v>101</v>
      </c>
      <c r="I221" t="s">
        <v>308</v>
      </c>
      <c r="J221" s="8">
        <v>1</v>
      </c>
      <c r="L221">
        <v>1540</v>
      </c>
      <c r="M221" t="s">
        <v>318</v>
      </c>
      <c r="N221">
        <v>1000</v>
      </c>
      <c r="O221" t="s">
        <v>106</v>
      </c>
      <c r="P221">
        <v>11</v>
      </c>
      <c r="Q221" t="s">
        <v>509</v>
      </c>
      <c r="R221">
        <v>241</v>
      </c>
      <c r="S221" t="s">
        <v>445</v>
      </c>
      <c r="T221">
        <v>124</v>
      </c>
      <c r="U221" t="s">
        <v>510</v>
      </c>
      <c r="V221">
        <v>1</v>
      </c>
      <c r="W221" t="s">
        <v>313</v>
      </c>
      <c r="X221" s="9">
        <v>0</v>
      </c>
      <c r="Y221" s="9">
        <v>0</v>
      </c>
      <c r="Z221" s="9">
        <v>862.24</v>
      </c>
      <c r="AA221" s="9">
        <v>0</v>
      </c>
      <c r="AB221" s="9">
        <v>3699</v>
      </c>
      <c r="AC221" s="9">
        <v>700</v>
      </c>
      <c r="AD221" s="9">
        <v>2408</v>
      </c>
      <c r="AE221" s="9">
        <v>364</v>
      </c>
      <c r="AF221" s="9">
        <v>8497</v>
      </c>
      <c r="AG221" s="9">
        <v>1119</v>
      </c>
      <c r="AH221" s="9">
        <v>4413</v>
      </c>
      <c r="AI221" s="9">
        <v>470</v>
      </c>
      <c r="AJ221" s="10">
        <f t="shared" si="9"/>
        <v>22532.239999999998</v>
      </c>
      <c r="AL221" s="6">
        <f t="shared" si="10"/>
        <v>0</v>
      </c>
      <c r="AN221" s="64">
        <v>6327</v>
      </c>
      <c r="AO221" s="64">
        <v>0</v>
      </c>
      <c r="AP221" s="64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64">
        <v>0</v>
      </c>
      <c r="AY221" s="64">
        <v>0</v>
      </c>
      <c r="AZ221" s="64">
        <v>0</v>
      </c>
      <c r="BA221" s="64">
        <v>0</v>
      </c>
      <c r="BB221" s="64">
        <v>0</v>
      </c>
      <c r="BC221" s="64">
        <v>0</v>
      </c>
      <c r="BD221" s="64">
        <v>0</v>
      </c>
      <c r="BE221" s="64">
        <v>0</v>
      </c>
      <c r="BF221" s="64">
        <v>0</v>
      </c>
      <c r="BG221" s="64">
        <v>0</v>
      </c>
      <c r="BH221" s="64">
        <v>0</v>
      </c>
      <c r="BI221" s="64">
        <v>0</v>
      </c>
      <c r="BJ221" s="64">
        <v>-6327</v>
      </c>
      <c r="BK221" s="64">
        <v>0</v>
      </c>
      <c r="BL221"/>
      <c r="BN221" s="7">
        <f t="shared" si="11"/>
        <v>17649.239999999998</v>
      </c>
    </row>
    <row r="222" spans="1:66" hidden="1">
      <c r="A222">
        <v>962</v>
      </c>
      <c r="B222" t="s">
        <v>513</v>
      </c>
      <c r="C222">
        <v>126</v>
      </c>
      <c r="D222" t="s">
        <v>225</v>
      </c>
      <c r="E222">
        <v>212</v>
      </c>
      <c r="F222">
        <v>511540005</v>
      </c>
      <c r="G222" t="s">
        <v>125</v>
      </c>
      <c r="H222">
        <v>101</v>
      </c>
      <c r="I222" t="s">
        <v>308</v>
      </c>
      <c r="J222" s="8">
        <v>1</v>
      </c>
      <c r="L222">
        <v>1540</v>
      </c>
      <c r="M222" t="s">
        <v>318</v>
      </c>
      <c r="N222">
        <v>1000</v>
      </c>
      <c r="O222" t="s">
        <v>106</v>
      </c>
      <c r="P222">
        <v>11</v>
      </c>
      <c r="Q222" t="s">
        <v>509</v>
      </c>
      <c r="R222">
        <v>241</v>
      </c>
      <c r="S222" t="s">
        <v>445</v>
      </c>
      <c r="T222">
        <v>124</v>
      </c>
      <c r="U222" t="s">
        <v>510</v>
      </c>
      <c r="V222">
        <v>1</v>
      </c>
      <c r="W222" t="s">
        <v>313</v>
      </c>
      <c r="X222" s="9">
        <v>0</v>
      </c>
      <c r="Y222" s="9">
        <v>0</v>
      </c>
      <c r="Z222" s="9">
        <v>1573.7</v>
      </c>
      <c r="AA222" s="9">
        <v>0</v>
      </c>
      <c r="AB222" s="9">
        <v>730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4277.67</v>
      </c>
      <c r="AI222" s="9">
        <v>1315</v>
      </c>
      <c r="AJ222" s="10">
        <f t="shared" si="9"/>
        <v>7896.37</v>
      </c>
      <c r="AL222" s="6">
        <f t="shared" si="10"/>
        <v>0</v>
      </c>
      <c r="AN222" s="64">
        <v>347635</v>
      </c>
      <c r="AO222" s="64">
        <v>0</v>
      </c>
      <c r="AP222" s="64">
        <v>0</v>
      </c>
      <c r="AQ222" s="64">
        <v>0</v>
      </c>
      <c r="AR222" s="64">
        <v>0</v>
      </c>
      <c r="AS222" s="64">
        <v>0</v>
      </c>
      <c r="AT222" s="64">
        <v>0</v>
      </c>
      <c r="AU222" s="64">
        <v>0</v>
      </c>
      <c r="AV222" s="64">
        <v>0</v>
      </c>
      <c r="AW222" s="64">
        <v>0</v>
      </c>
      <c r="AX222" s="64">
        <v>0</v>
      </c>
      <c r="AY222" s="64">
        <v>0</v>
      </c>
      <c r="AZ222" s="64">
        <v>0</v>
      </c>
      <c r="BA222" s="64">
        <v>0</v>
      </c>
      <c r="BB222" s="64">
        <v>0</v>
      </c>
      <c r="BC222" s="64">
        <v>0</v>
      </c>
      <c r="BD222" s="64">
        <v>0</v>
      </c>
      <c r="BE222" s="64">
        <v>0</v>
      </c>
      <c r="BF222" s="64">
        <v>0</v>
      </c>
      <c r="BG222" s="64">
        <v>0</v>
      </c>
      <c r="BH222" s="64">
        <v>0</v>
      </c>
      <c r="BI222" s="64">
        <v>-1474</v>
      </c>
      <c r="BJ222" s="64">
        <v>0</v>
      </c>
      <c r="BK222" s="64">
        <v>34983.760000000002</v>
      </c>
      <c r="BL222"/>
      <c r="BN222" s="7">
        <f t="shared" si="11"/>
        <v>2303.6999999999998</v>
      </c>
    </row>
    <row r="223" spans="1:66" hidden="1">
      <c r="A223">
        <v>962</v>
      </c>
      <c r="B223" t="s">
        <v>513</v>
      </c>
      <c r="C223">
        <v>126</v>
      </c>
      <c r="D223" t="s">
        <v>225</v>
      </c>
      <c r="E223">
        <v>216</v>
      </c>
      <c r="F223">
        <v>511540008</v>
      </c>
      <c r="G223" t="s">
        <v>112</v>
      </c>
      <c r="H223">
        <v>101</v>
      </c>
      <c r="I223" t="s">
        <v>308</v>
      </c>
      <c r="J223" s="8">
        <v>1</v>
      </c>
      <c r="L223">
        <v>1540</v>
      </c>
      <c r="M223" t="s">
        <v>318</v>
      </c>
      <c r="N223">
        <v>1000</v>
      </c>
      <c r="O223" t="s">
        <v>106</v>
      </c>
      <c r="P223">
        <v>11</v>
      </c>
      <c r="Q223" t="s">
        <v>509</v>
      </c>
      <c r="R223">
        <v>241</v>
      </c>
      <c r="S223" t="s">
        <v>445</v>
      </c>
      <c r="T223">
        <v>124</v>
      </c>
      <c r="U223" t="s">
        <v>510</v>
      </c>
      <c r="V223">
        <v>1</v>
      </c>
      <c r="W223" t="s">
        <v>313</v>
      </c>
      <c r="X223" s="9">
        <v>7747.59</v>
      </c>
      <c r="Y223" s="9">
        <v>8048.02</v>
      </c>
      <c r="Z223" s="9">
        <v>8405.43</v>
      </c>
      <c r="AA223" s="9">
        <v>8692.31</v>
      </c>
      <c r="AB223" s="9">
        <v>8176.67</v>
      </c>
      <c r="AC223" s="9">
        <v>8129.77</v>
      </c>
      <c r="AD223" s="9">
        <v>40598.33</v>
      </c>
      <c r="AE223" s="9">
        <v>8673.1200000000008</v>
      </c>
      <c r="AF223" s="9">
        <v>8036.93</v>
      </c>
      <c r="AG223" s="9">
        <v>7577.84</v>
      </c>
      <c r="AH223" s="9">
        <v>7751.77</v>
      </c>
      <c r="AI223" s="9">
        <v>95146.1</v>
      </c>
      <c r="AJ223" s="10">
        <f t="shared" si="9"/>
        <v>216983.88</v>
      </c>
      <c r="AL223" s="6">
        <f t="shared" si="10"/>
        <v>0</v>
      </c>
      <c r="AN223" s="64">
        <v>5022</v>
      </c>
      <c r="AO223" s="64">
        <v>0</v>
      </c>
      <c r="AP223" s="64">
        <v>0</v>
      </c>
      <c r="AQ223" s="64">
        <v>0</v>
      </c>
      <c r="AR223" s="64">
        <v>0</v>
      </c>
      <c r="AS223" s="64">
        <v>0</v>
      </c>
      <c r="AT223" s="64">
        <v>0</v>
      </c>
      <c r="AU223" s="64">
        <v>0</v>
      </c>
      <c r="AV223" s="64">
        <v>0</v>
      </c>
      <c r="AW223" s="64">
        <v>0</v>
      </c>
      <c r="AX223" s="64">
        <v>0</v>
      </c>
      <c r="AY223" s="64">
        <v>0</v>
      </c>
      <c r="AZ223" s="64">
        <v>0</v>
      </c>
      <c r="BA223" s="64">
        <v>0</v>
      </c>
      <c r="BB223" s="64">
        <v>0</v>
      </c>
      <c r="BC223" s="64">
        <v>0</v>
      </c>
      <c r="BD223" s="64">
        <v>0</v>
      </c>
      <c r="BE223" s="64">
        <v>0</v>
      </c>
      <c r="BF223" s="64">
        <v>0</v>
      </c>
      <c r="BG223" s="64">
        <v>0</v>
      </c>
      <c r="BH223" s="64">
        <v>0</v>
      </c>
      <c r="BI223" s="64">
        <v>-5022</v>
      </c>
      <c r="BJ223" s="64">
        <v>0</v>
      </c>
      <c r="BK223" s="64">
        <v>0</v>
      </c>
      <c r="BL223"/>
      <c r="BN223" s="7">
        <f t="shared" si="11"/>
        <v>114086.00999999998</v>
      </c>
    </row>
    <row r="224" spans="1:66" hidden="1">
      <c r="A224">
        <v>964</v>
      </c>
      <c r="B224" t="s">
        <v>518</v>
      </c>
      <c r="C224">
        <v>128</v>
      </c>
      <c r="D224" t="s">
        <v>519</v>
      </c>
      <c r="E224">
        <v>216</v>
      </c>
      <c r="F224">
        <v>511540008</v>
      </c>
      <c r="G224" t="s">
        <v>112</v>
      </c>
      <c r="H224">
        <v>101</v>
      </c>
      <c r="I224" t="s">
        <v>308</v>
      </c>
      <c r="J224" s="8">
        <v>1</v>
      </c>
      <c r="L224">
        <v>1540</v>
      </c>
      <c r="M224" t="s">
        <v>318</v>
      </c>
      <c r="N224">
        <v>1000</v>
      </c>
      <c r="O224" t="s">
        <v>106</v>
      </c>
      <c r="P224">
        <v>11</v>
      </c>
      <c r="Q224" t="s">
        <v>509</v>
      </c>
      <c r="R224">
        <v>256</v>
      </c>
      <c r="S224" t="s">
        <v>520</v>
      </c>
      <c r="T224">
        <v>121</v>
      </c>
      <c r="U224" t="s">
        <v>312</v>
      </c>
      <c r="V224">
        <v>1</v>
      </c>
      <c r="W224" t="s">
        <v>313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1095</v>
      </c>
      <c r="AF224" s="9">
        <v>1095</v>
      </c>
      <c r="AG224" s="9">
        <v>0</v>
      </c>
      <c r="AH224" s="9">
        <v>0</v>
      </c>
      <c r="AI224" s="9">
        <v>3831.7</v>
      </c>
      <c r="AJ224" s="10">
        <f t="shared" si="9"/>
        <v>6021.7</v>
      </c>
      <c r="AL224" s="6">
        <f t="shared" si="10"/>
        <v>0</v>
      </c>
      <c r="AN224" s="64">
        <v>0</v>
      </c>
      <c r="AO224" s="64">
        <v>0</v>
      </c>
      <c r="AP224" s="64">
        <v>0</v>
      </c>
      <c r="AQ224" s="64">
        <v>0</v>
      </c>
      <c r="AR224" s="64">
        <v>0</v>
      </c>
      <c r="AS224" s="64">
        <v>0</v>
      </c>
      <c r="AT224" s="64">
        <v>0</v>
      </c>
      <c r="AU224" s="64">
        <v>0</v>
      </c>
      <c r="AV224" s="64">
        <v>0</v>
      </c>
      <c r="AW224" s="64">
        <v>0</v>
      </c>
      <c r="AX224" s="64">
        <v>0</v>
      </c>
      <c r="AY224" s="64">
        <v>0</v>
      </c>
      <c r="AZ224" s="64">
        <v>115014.34</v>
      </c>
      <c r="BA224" s="64">
        <v>0</v>
      </c>
      <c r="BB224" s="64">
        <v>0</v>
      </c>
      <c r="BC224" s="64">
        <v>0</v>
      </c>
      <c r="BD224" s="64">
        <v>0</v>
      </c>
      <c r="BE224" s="64">
        <v>0</v>
      </c>
      <c r="BF224" s="64">
        <v>0</v>
      </c>
      <c r="BG224" s="64">
        <v>0</v>
      </c>
      <c r="BH224" s="64">
        <v>0</v>
      </c>
      <c r="BI224" s="64">
        <v>0</v>
      </c>
      <c r="BJ224" s="64">
        <v>0</v>
      </c>
      <c r="BK224" s="64">
        <v>0</v>
      </c>
      <c r="BL224"/>
      <c r="BN224" s="7">
        <f t="shared" si="11"/>
        <v>2190</v>
      </c>
    </row>
    <row r="225" spans="1:66" hidden="1">
      <c r="A225">
        <v>965</v>
      </c>
      <c r="B225" t="s">
        <v>521</v>
      </c>
      <c r="C225">
        <v>129</v>
      </c>
      <c r="D225" t="s">
        <v>236</v>
      </c>
      <c r="E225">
        <v>210</v>
      </c>
      <c r="F225">
        <v>511540004</v>
      </c>
      <c r="G225" t="s">
        <v>124</v>
      </c>
      <c r="H225">
        <v>101</v>
      </c>
      <c r="I225" t="s">
        <v>308</v>
      </c>
      <c r="J225" s="8">
        <v>1</v>
      </c>
      <c r="L225">
        <v>1540</v>
      </c>
      <c r="M225" t="s">
        <v>318</v>
      </c>
      <c r="N225">
        <v>1000</v>
      </c>
      <c r="O225" t="s">
        <v>106</v>
      </c>
      <c r="P225">
        <v>11</v>
      </c>
      <c r="Q225" t="s">
        <v>509</v>
      </c>
      <c r="R225">
        <v>242</v>
      </c>
      <c r="S225" t="s">
        <v>283</v>
      </c>
      <c r="T225">
        <v>124</v>
      </c>
      <c r="U225" t="s">
        <v>510</v>
      </c>
      <c r="V225">
        <v>1</v>
      </c>
      <c r="W225" t="s">
        <v>313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384</v>
      </c>
      <c r="AD225" s="9">
        <v>0</v>
      </c>
      <c r="AE225" s="9">
        <v>0</v>
      </c>
      <c r="AF225" s="9">
        <v>0</v>
      </c>
      <c r="AG225" s="9">
        <v>174</v>
      </c>
      <c r="AH225" s="9">
        <v>662</v>
      </c>
      <c r="AI225" s="9">
        <v>0</v>
      </c>
      <c r="AJ225" s="10">
        <f t="shared" si="9"/>
        <v>1220</v>
      </c>
      <c r="AL225" s="6">
        <f t="shared" si="10"/>
        <v>0</v>
      </c>
      <c r="AN225" s="64">
        <v>422729</v>
      </c>
      <c r="AO225" s="64">
        <v>0</v>
      </c>
      <c r="AP225" s="64">
        <v>0</v>
      </c>
      <c r="AQ225" s="64">
        <v>0</v>
      </c>
      <c r="AR225" s="64">
        <v>0</v>
      </c>
      <c r="AS225" s="64">
        <v>0</v>
      </c>
      <c r="AT225" s="64">
        <v>0</v>
      </c>
      <c r="AU225" s="64">
        <v>0</v>
      </c>
      <c r="AV225" s="64">
        <v>0</v>
      </c>
      <c r="AW225" s="64">
        <v>0</v>
      </c>
      <c r="AX225" s="64">
        <v>0</v>
      </c>
      <c r="AY225" s="64">
        <v>0</v>
      </c>
      <c r="AZ225" s="64">
        <v>-115014.34</v>
      </c>
      <c r="BA225" s="64">
        <v>0</v>
      </c>
      <c r="BB225" s="64">
        <v>0</v>
      </c>
      <c r="BC225" s="64">
        <v>0</v>
      </c>
      <c r="BD225" s="64">
        <v>0</v>
      </c>
      <c r="BE225" s="64">
        <v>0</v>
      </c>
      <c r="BF225" s="64">
        <v>0</v>
      </c>
      <c r="BG225" s="64">
        <v>0</v>
      </c>
      <c r="BH225" s="64">
        <v>0</v>
      </c>
      <c r="BI225" s="64">
        <v>0</v>
      </c>
      <c r="BJ225" s="64">
        <v>0</v>
      </c>
      <c r="BK225" s="64">
        <v>-136402.97</v>
      </c>
      <c r="BL225"/>
      <c r="BN225" s="7">
        <f t="shared" si="11"/>
        <v>558</v>
      </c>
    </row>
    <row r="226" spans="1:66" hidden="1">
      <c r="A226">
        <v>965</v>
      </c>
      <c r="B226" t="s">
        <v>521</v>
      </c>
      <c r="C226">
        <v>129</v>
      </c>
      <c r="D226" t="s">
        <v>236</v>
      </c>
      <c r="E226">
        <v>212</v>
      </c>
      <c r="F226">
        <v>511540005</v>
      </c>
      <c r="G226" t="s">
        <v>125</v>
      </c>
      <c r="H226">
        <v>101</v>
      </c>
      <c r="I226" t="s">
        <v>308</v>
      </c>
      <c r="J226" s="8">
        <v>1</v>
      </c>
      <c r="L226">
        <v>1540</v>
      </c>
      <c r="M226" t="s">
        <v>318</v>
      </c>
      <c r="N226">
        <v>1000</v>
      </c>
      <c r="O226" t="s">
        <v>106</v>
      </c>
      <c r="P226">
        <v>11</v>
      </c>
      <c r="Q226" t="s">
        <v>509</v>
      </c>
      <c r="R226">
        <v>242</v>
      </c>
      <c r="S226" t="s">
        <v>283</v>
      </c>
      <c r="T226">
        <v>124</v>
      </c>
      <c r="U226" t="s">
        <v>510</v>
      </c>
      <c r="V226">
        <v>1</v>
      </c>
      <c r="W226" t="s">
        <v>313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1552.81</v>
      </c>
      <c r="AF226" s="9">
        <v>0</v>
      </c>
      <c r="AG226" s="9">
        <v>0</v>
      </c>
      <c r="AH226" s="9">
        <v>0</v>
      </c>
      <c r="AI226" s="9">
        <v>0</v>
      </c>
      <c r="AJ226" s="10">
        <f t="shared" si="9"/>
        <v>1552.81</v>
      </c>
      <c r="AL226" s="6">
        <f t="shared" si="10"/>
        <v>0</v>
      </c>
      <c r="AN226" s="64">
        <v>3763</v>
      </c>
      <c r="AO226" s="64">
        <v>0</v>
      </c>
      <c r="AP226" s="64">
        <v>0</v>
      </c>
      <c r="AQ226" s="64">
        <v>0</v>
      </c>
      <c r="AR226" s="64">
        <v>0</v>
      </c>
      <c r="AS226" s="64">
        <v>0</v>
      </c>
      <c r="AT226" s="64">
        <v>0</v>
      </c>
      <c r="AU226" s="64">
        <v>0</v>
      </c>
      <c r="AV226" s="64">
        <v>0</v>
      </c>
      <c r="AW226" s="64">
        <v>0</v>
      </c>
      <c r="AX226" s="64">
        <v>0</v>
      </c>
      <c r="AY226" s="64">
        <v>0</v>
      </c>
      <c r="AZ226" s="64">
        <v>0</v>
      </c>
      <c r="BA226" s="64">
        <v>0</v>
      </c>
      <c r="BB226" s="64">
        <v>0</v>
      </c>
      <c r="BC226" s="64">
        <v>0</v>
      </c>
      <c r="BD226" s="64">
        <v>0</v>
      </c>
      <c r="BE226" s="64">
        <v>0</v>
      </c>
      <c r="BF226" s="64">
        <v>0</v>
      </c>
      <c r="BG226" s="64">
        <v>0</v>
      </c>
      <c r="BH226" s="64">
        <v>0</v>
      </c>
      <c r="BI226" s="64">
        <v>-3763</v>
      </c>
      <c r="BJ226" s="64">
        <v>0</v>
      </c>
      <c r="BK226" s="64">
        <v>0</v>
      </c>
      <c r="BL226"/>
      <c r="BN226" s="7">
        <f t="shared" si="11"/>
        <v>1552.81</v>
      </c>
    </row>
    <row r="227" spans="1:66" hidden="1">
      <c r="A227">
        <v>965</v>
      </c>
      <c r="B227" t="s">
        <v>521</v>
      </c>
      <c r="C227">
        <v>129</v>
      </c>
      <c r="D227" t="s">
        <v>236</v>
      </c>
      <c r="E227">
        <v>216</v>
      </c>
      <c r="F227">
        <v>511540008</v>
      </c>
      <c r="G227" t="s">
        <v>112</v>
      </c>
      <c r="H227">
        <v>101</v>
      </c>
      <c r="I227" t="s">
        <v>308</v>
      </c>
      <c r="J227" s="8">
        <v>1</v>
      </c>
      <c r="L227">
        <v>1540</v>
      </c>
      <c r="M227" t="s">
        <v>318</v>
      </c>
      <c r="N227">
        <v>1000</v>
      </c>
      <c r="O227" t="s">
        <v>106</v>
      </c>
      <c r="P227">
        <v>11</v>
      </c>
      <c r="Q227" t="s">
        <v>509</v>
      </c>
      <c r="R227">
        <v>242</v>
      </c>
      <c r="S227" t="s">
        <v>283</v>
      </c>
      <c r="T227">
        <v>124</v>
      </c>
      <c r="U227" t="s">
        <v>510</v>
      </c>
      <c r="V227">
        <v>1</v>
      </c>
      <c r="W227" t="s">
        <v>313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1580.43</v>
      </c>
      <c r="AD227" s="9">
        <v>1465.35</v>
      </c>
      <c r="AE227" s="9">
        <v>3771</v>
      </c>
      <c r="AF227" s="9">
        <v>3679.48</v>
      </c>
      <c r="AG227" s="9">
        <v>2319.4699999999998</v>
      </c>
      <c r="AH227" s="9">
        <v>2319.48</v>
      </c>
      <c r="AI227" s="9">
        <v>12566.29</v>
      </c>
      <c r="AJ227" s="10">
        <f t="shared" si="9"/>
        <v>27701.5</v>
      </c>
      <c r="AL227" s="6">
        <f t="shared" si="10"/>
        <v>0</v>
      </c>
      <c r="AN227" s="64">
        <v>11948</v>
      </c>
      <c r="AO227" s="64">
        <v>0</v>
      </c>
      <c r="AP227" s="64">
        <v>0</v>
      </c>
      <c r="AQ227" s="64">
        <v>0</v>
      </c>
      <c r="AR227" s="64">
        <v>0</v>
      </c>
      <c r="AS227" s="64">
        <v>0</v>
      </c>
      <c r="AT227" s="64">
        <v>0</v>
      </c>
      <c r="AU227" s="64">
        <v>0</v>
      </c>
      <c r="AV227" s="64">
        <v>0</v>
      </c>
      <c r="AW227" s="64">
        <v>0</v>
      </c>
      <c r="AX227" s="64">
        <v>0</v>
      </c>
      <c r="AY227" s="64">
        <v>0</v>
      </c>
      <c r="AZ227" s="64">
        <v>0</v>
      </c>
      <c r="BA227" s="64">
        <v>0</v>
      </c>
      <c r="BB227" s="64">
        <v>0</v>
      </c>
      <c r="BC227" s="64">
        <v>0</v>
      </c>
      <c r="BD227" s="64">
        <v>0</v>
      </c>
      <c r="BE227" s="64">
        <v>0</v>
      </c>
      <c r="BF227" s="64">
        <v>0</v>
      </c>
      <c r="BG227" s="64">
        <v>0</v>
      </c>
      <c r="BH227" s="64">
        <v>0</v>
      </c>
      <c r="BI227" s="64">
        <v>0</v>
      </c>
      <c r="BJ227" s="64">
        <v>-11948</v>
      </c>
      <c r="BK227" s="64">
        <v>0</v>
      </c>
      <c r="BL227"/>
      <c r="BN227" s="7">
        <f t="shared" si="11"/>
        <v>12815.73</v>
      </c>
    </row>
    <row r="228" spans="1:66" hidden="1">
      <c r="A228">
        <v>951</v>
      </c>
      <c r="B228" t="s">
        <v>491</v>
      </c>
      <c r="C228">
        <v>118</v>
      </c>
      <c r="D228" t="s">
        <v>178</v>
      </c>
      <c r="E228">
        <v>210</v>
      </c>
      <c r="F228">
        <v>511540004</v>
      </c>
      <c r="G228" t="s">
        <v>124</v>
      </c>
      <c r="H228">
        <v>101</v>
      </c>
      <c r="I228" t="s">
        <v>308</v>
      </c>
      <c r="J228" s="8">
        <v>1</v>
      </c>
      <c r="L228">
        <v>1540</v>
      </c>
      <c r="M228" t="s">
        <v>318</v>
      </c>
      <c r="N228">
        <v>1000</v>
      </c>
      <c r="O228" t="s">
        <v>106</v>
      </c>
      <c r="P228">
        <v>12</v>
      </c>
      <c r="Q228" t="s">
        <v>401</v>
      </c>
      <c r="R228">
        <v>221</v>
      </c>
      <c r="S228" t="s">
        <v>492</v>
      </c>
      <c r="T228">
        <v>128</v>
      </c>
      <c r="U228" t="s">
        <v>404</v>
      </c>
      <c r="V228">
        <v>1</v>
      </c>
      <c r="W228" t="s">
        <v>313</v>
      </c>
      <c r="X228" s="9">
        <v>825</v>
      </c>
      <c r="Y228" s="9">
        <v>741</v>
      </c>
      <c r="Z228" s="9">
        <v>0</v>
      </c>
      <c r="AA228" s="9">
        <v>255.28</v>
      </c>
      <c r="AB228" s="9">
        <v>4990</v>
      </c>
      <c r="AC228" s="9">
        <v>705</v>
      </c>
      <c r="AD228" s="9">
        <v>2503</v>
      </c>
      <c r="AE228" s="9">
        <v>2013</v>
      </c>
      <c r="AF228" s="9">
        <v>2878</v>
      </c>
      <c r="AG228" s="9">
        <v>3214</v>
      </c>
      <c r="AH228" s="9">
        <v>1433</v>
      </c>
      <c r="AI228" s="9">
        <v>2125</v>
      </c>
      <c r="AJ228" s="10">
        <f t="shared" si="9"/>
        <v>21682.28</v>
      </c>
      <c r="AL228" s="6">
        <f t="shared" si="10"/>
        <v>0</v>
      </c>
      <c r="AN228" s="64">
        <v>437095</v>
      </c>
      <c r="AO228" s="64">
        <v>0</v>
      </c>
      <c r="AP228" s="64">
        <v>0</v>
      </c>
      <c r="AQ228" s="64">
        <v>0</v>
      </c>
      <c r="AR228" s="64">
        <v>0</v>
      </c>
      <c r="AS228" s="64">
        <v>0</v>
      </c>
      <c r="AT228" s="64">
        <v>0</v>
      </c>
      <c r="AU228" s="64">
        <v>0</v>
      </c>
      <c r="AV228" s="64">
        <v>0</v>
      </c>
      <c r="AW228" s="64">
        <v>0</v>
      </c>
      <c r="AX228" s="64">
        <v>0</v>
      </c>
      <c r="AY228" s="64">
        <v>0</v>
      </c>
      <c r="AZ228" s="64">
        <v>0</v>
      </c>
      <c r="BA228" s="64">
        <v>0</v>
      </c>
      <c r="BB228" s="64">
        <v>0</v>
      </c>
      <c r="BC228" s="64">
        <v>0</v>
      </c>
      <c r="BD228" s="64">
        <v>0</v>
      </c>
      <c r="BE228" s="64">
        <v>0</v>
      </c>
      <c r="BF228" s="64">
        <v>0</v>
      </c>
      <c r="BG228" s="64">
        <v>0</v>
      </c>
      <c r="BH228" s="64">
        <v>550</v>
      </c>
      <c r="BI228" s="64">
        <v>7800</v>
      </c>
      <c r="BJ228" s="64">
        <v>0</v>
      </c>
      <c r="BK228" s="64">
        <v>-108872.38</v>
      </c>
      <c r="BL228"/>
      <c r="BN228" s="7">
        <f t="shared" si="11"/>
        <v>18124.28</v>
      </c>
    </row>
    <row r="229" spans="1:66" hidden="1">
      <c r="A229">
        <v>951</v>
      </c>
      <c r="B229" t="s">
        <v>491</v>
      </c>
      <c r="C229">
        <v>118</v>
      </c>
      <c r="D229" t="s">
        <v>178</v>
      </c>
      <c r="E229">
        <v>212</v>
      </c>
      <c r="F229">
        <v>511540005</v>
      </c>
      <c r="G229" t="s">
        <v>125</v>
      </c>
      <c r="H229">
        <v>101</v>
      </c>
      <c r="I229" t="s">
        <v>308</v>
      </c>
      <c r="J229" s="8">
        <v>1</v>
      </c>
      <c r="L229">
        <v>1540</v>
      </c>
      <c r="M229" t="s">
        <v>318</v>
      </c>
      <c r="N229">
        <v>1000</v>
      </c>
      <c r="O229" t="s">
        <v>106</v>
      </c>
      <c r="P229">
        <v>12</v>
      </c>
      <c r="Q229" t="s">
        <v>401</v>
      </c>
      <c r="R229">
        <v>221</v>
      </c>
      <c r="S229" t="s">
        <v>492</v>
      </c>
      <c r="T229">
        <v>128</v>
      </c>
      <c r="U229" t="s">
        <v>404</v>
      </c>
      <c r="V229">
        <v>1</v>
      </c>
      <c r="W229" t="s">
        <v>313</v>
      </c>
      <c r="X229" s="9">
        <v>0</v>
      </c>
      <c r="Y229" s="9">
        <v>608.58000000000004</v>
      </c>
      <c r="Z229" s="9">
        <v>0</v>
      </c>
      <c r="AA229" s="9">
        <v>0</v>
      </c>
      <c r="AB229" s="9">
        <v>0</v>
      </c>
      <c r="AC229" s="9">
        <v>609</v>
      </c>
      <c r="AD229" s="9">
        <v>609</v>
      </c>
      <c r="AE229" s="9">
        <v>0</v>
      </c>
      <c r="AF229" s="9">
        <v>1049</v>
      </c>
      <c r="AG229" s="9">
        <v>0</v>
      </c>
      <c r="AH229" s="9">
        <v>2286.15</v>
      </c>
      <c r="AI229" s="9">
        <v>2451.4899999999998</v>
      </c>
      <c r="AJ229" s="10">
        <f t="shared" si="9"/>
        <v>7613.2199999999993</v>
      </c>
      <c r="AL229" s="6">
        <f t="shared" si="10"/>
        <v>0</v>
      </c>
      <c r="AN229" s="64">
        <v>0</v>
      </c>
      <c r="AO229" s="64">
        <v>0</v>
      </c>
      <c r="AP229" s="64">
        <v>0</v>
      </c>
      <c r="AQ229" s="64">
        <v>0</v>
      </c>
      <c r="AR229" s="64">
        <v>0</v>
      </c>
      <c r="AS229" s="64">
        <v>0</v>
      </c>
      <c r="AT229" s="64">
        <v>0</v>
      </c>
      <c r="AU229" s="64">
        <v>0</v>
      </c>
      <c r="AV229" s="64">
        <v>0</v>
      </c>
      <c r="AW229" s="64">
        <v>0</v>
      </c>
      <c r="AX229" s="64">
        <v>0</v>
      </c>
      <c r="AY229" s="64">
        <v>0</v>
      </c>
      <c r="AZ229" s="64">
        <v>0</v>
      </c>
      <c r="BA229" s="64">
        <v>0</v>
      </c>
      <c r="BB229" s="64">
        <v>0</v>
      </c>
      <c r="BC229" s="64">
        <v>0</v>
      </c>
      <c r="BD229" s="64">
        <v>0</v>
      </c>
      <c r="BE229" s="64">
        <v>0</v>
      </c>
      <c r="BF229" s="64">
        <v>0</v>
      </c>
      <c r="BG229" s="64">
        <v>0</v>
      </c>
      <c r="BH229" s="64">
        <v>5510</v>
      </c>
      <c r="BI229" s="64">
        <v>0</v>
      </c>
      <c r="BJ229" s="64">
        <v>0</v>
      </c>
      <c r="BK229" s="64">
        <v>0</v>
      </c>
      <c r="BL229"/>
      <c r="BN229" s="7">
        <f t="shared" si="11"/>
        <v>2875.58</v>
      </c>
    </row>
    <row r="230" spans="1:66" hidden="1">
      <c r="A230">
        <v>951</v>
      </c>
      <c r="B230" t="s">
        <v>491</v>
      </c>
      <c r="C230">
        <v>118</v>
      </c>
      <c r="D230" t="s">
        <v>178</v>
      </c>
      <c r="E230">
        <v>216</v>
      </c>
      <c r="F230">
        <v>511540008</v>
      </c>
      <c r="G230" t="s">
        <v>112</v>
      </c>
      <c r="H230">
        <v>101</v>
      </c>
      <c r="I230" t="s">
        <v>308</v>
      </c>
      <c r="J230" s="8">
        <v>1</v>
      </c>
      <c r="L230">
        <v>1540</v>
      </c>
      <c r="M230" t="s">
        <v>318</v>
      </c>
      <c r="N230">
        <v>1000</v>
      </c>
      <c r="O230" t="s">
        <v>106</v>
      </c>
      <c r="P230">
        <v>12</v>
      </c>
      <c r="Q230" t="s">
        <v>401</v>
      </c>
      <c r="R230">
        <v>221</v>
      </c>
      <c r="S230" t="s">
        <v>492</v>
      </c>
      <c r="T230">
        <v>128</v>
      </c>
      <c r="U230" t="s">
        <v>404</v>
      </c>
      <c r="V230">
        <v>1</v>
      </c>
      <c r="W230" t="s">
        <v>313</v>
      </c>
      <c r="X230" s="9">
        <v>100427.06</v>
      </c>
      <c r="Y230" s="9">
        <v>57356.53</v>
      </c>
      <c r="Z230" s="9">
        <v>51965.73</v>
      </c>
      <c r="AA230" s="9">
        <v>50160.51</v>
      </c>
      <c r="AB230" s="9">
        <v>36893.339999999997</v>
      </c>
      <c r="AC230" s="9">
        <v>25825.38</v>
      </c>
      <c r="AD230" s="9">
        <v>22045.07</v>
      </c>
      <c r="AE230" s="9">
        <v>22205.27</v>
      </c>
      <c r="AF230" s="9">
        <v>20453.87</v>
      </c>
      <c r="AG230" s="9">
        <v>20303.96</v>
      </c>
      <c r="AH230" s="9">
        <v>20705.3</v>
      </c>
      <c r="AI230" s="9">
        <v>78992.89</v>
      </c>
      <c r="AJ230" s="10">
        <f t="shared" si="9"/>
        <v>507334.91000000009</v>
      </c>
      <c r="AL230" s="6">
        <f t="shared" si="10"/>
        <v>0</v>
      </c>
      <c r="AN230" s="64">
        <v>14234</v>
      </c>
      <c r="AO230" s="64">
        <v>0</v>
      </c>
      <c r="AP230" s="64">
        <v>0</v>
      </c>
      <c r="AQ230" s="64">
        <v>0</v>
      </c>
      <c r="AR230" s="64">
        <v>0</v>
      </c>
      <c r="AS230" s="64">
        <v>0</v>
      </c>
      <c r="AT230" s="64">
        <v>0</v>
      </c>
      <c r="AU230" s="64">
        <v>0</v>
      </c>
      <c r="AV230" s="64">
        <v>0</v>
      </c>
      <c r="AW230" s="64">
        <v>0</v>
      </c>
      <c r="AX230" s="64">
        <v>0</v>
      </c>
      <c r="AY230" s="64">
        <v>0</v>
      </c>
      <c r="AZ230" s="64">
        <v>-11436</v>
      </c>
      <c r="BA230" s="64">
        <v>0</v>
      </c>
      <c r="BB230" s="64">
        <v>0</v>
      </c>
      <c r="BC230" s="64">
        <v>0</v>
      </c>
      <c r="BD230" s="64">
        <v>0</v>
      </c>
      <c r="BE230" s="64">
        <v>0</v>
      </c>
      <c r="BF230" s="64">
        <v>0</v>
      </c>
      <c r="BG230" s="64">
        <v>0</v>
      </c>
      <c r="BH230" s="64">
        <v>0</v>
      </c>
      <c r="BI230" s="64">
        <v>-2798</v>
      </c>
      <c r="BJ230" s="64">
        <v>0</v>
      </c>
      <c r="BK230" s="64">
        <v>0</v>
      </c>
      <c r="BL230"/>
      <c r="BN230" s="7">
        <f t="shared" si="11"/>
        <v>407636.72000000009</v>
      </c>
    </row>
    <row r="231" spans="1:66" hidden="1">
      <c r="A231">
        <v>952</v>
      </c>
      <c r="B231" t="s">
        <v>498</v>
      </c>
      <c r="C231">
        <v>120</v>
      </c>
      <c r="D231" t="s">
        <v>499</v>
      </c>
      <c r="E231">
        <v>210</v>
      </c>
      <c r="F231">
        <v>511540004</v>
      </c>
      <c r="G231" t="s">
        <v>124</v>
      </c>
      <c r="H231">
        <v>101</v>
      </c>
      <c r="I231" t="s">
        <v>308</v>
      </c>
      <c r="J231" s="8">
        <v>1</v>
      </c>
      <c r="L231">
        <v>1540</v>
      </c>
      <c r="M231" t="s">
        <v>318</v>
      </c>
      <c r="N231">
        <v>1000</v>
      </c>
      <c r="O231" t="s">
        <v>106</v>
      </c>
      <c r="P231">
        <v>12</v>
      </c>
      <c r="Q231" t="s">
        <v>401</v>
      </c>
      <c r="R231">
        <v>222</v>
      </c>
      <c r="S231" t="s">
        <v>500</v>
      </c>
      <c r="T231">
        <v>125</v>
      </c>
      <c r="U231" t="s">
        <v>464</v>
      </c>
      <c r="V231">
        <v>1</v>
      </c>
      <c r="W231" t="s">
        <v>313</v>
      </c>
      <c r="X231" s="9">
        <v>0</v>
      </c>
      <c r="Y231" s="9">
        <v>0</v>
      </c>
      <c r="Z231" s="9">
        <v>0</v>
      </c>
      <c r="AA231" s="9">
        <v>0</v>
      </c>
      <c r="AB231" s="9">
        <v>600</v>
      </c>
      <c r="AC231" s="9">
        <v>0</v>
      </c>
      <c r="AD231" s="9">
        <v>0</v>
      </c>
      <c r="AE231" s="9">
        <v>0</v>
      </c>
      <c r="AF231" s="9">
        <v>0</v>
      </c>
      <c r="AG231" s="9">
        <v>40</v>
      </c>
      <c r="AH231" s="9">
        <v>0</v>
      </c>
      <c r="AI231" s="9">
        <v>0</v>
      </c>
      <c r="AJ231" s="10">
        <f t="shared" si="9"/>
        <v>640</v>
      </c>
      <c r="AL231" s="6">
        <f t="shared" si="10"/>
        <v>0</v>
      </c>
      <c r="AN231" s="64">
        <v>3619</v>
      </c>
      <c r="AO231" s="64">
        <v>0</v>
      </c>
      <c r="AP231" s="64">
        <v>0</v>
      </c>
      <c r="AQ231" s="64">
        <v>0</v>
      </c>
      <c r="AR231" s="64">
        <v>0</v>
      </c>
      <c r="AS231" s="64">
        <v>0</v>
      </c>
      <c r="AT231" s="64">
        <v>0</v>
      </c>
      <c r="AU231" s="64">
        <v>0</v>
      </c>
      <c r="AV231" s="64">
        <v>0</v>
      </c>
      <c r="AW231" s="64">
        <v>0</v>
      </c>
      <c r="AX231" s="64">
        <v>0</v>
      </c>
      <c r="AY231" s="64">
        <v>0</v>
      </c>
      <c r="AZ231" s="64">
        <v>0</v>
      </c>
      <c r="BA231" s="64">
        <v>0</v>
      </c>
      <c r="BB231" s="64">
        <v>0</v>
      </c>
      <c r="BC231" s="64">
        <v>0</v>
      </c>
      <c r="BD231" s="64">
        <v>0</v>
      </c>
      <c r="BE231" s="64">
        <v>0</v>
      </c>
      <c r="BF231" s="64">
        <v>0</v>
      </c>
      <c r="BG231" s="64">
        <v>0</v>
      </c>
      <c r="BH231" s="64">
        <v>0</v>
      </c>
      <c r="BI231" s="64">
        <v>-3619</v>
      </c>
      <c r="BJ231" s="64">
        <v>0</v>
      </c>
      <c r="BK231" s="64">
        <v>0</v>
      </c>
      <c r="BL231"/>
      <c r="BN231" s="7">
        <f t="shared" si="11"/>
        <v>640</v>
      </c>
    </row>
    <row r="232" spans="1:66" hidden="1">
      <c r="A232">
        <v>952</v>
      </c>
      <c r="B232" t="s">
        <v>498</v>
      </c>
      <c r="C232">
        <v>120</v>
      </c>
      <c r="D232" t="s">
        <v>499</v>
      </c>
      <c r="E232">
        <v>212</v>
      </c>
      <c r="F232">
        <v>511540005</v>
      </c>
      <c r="G232" t="s">
        <v>125</v>
      </c>
      <c r="H232">
        <v>101</v>
      </c>
      <c r="I232" t="s">
        <v>308</v>
      </c>
      <c r="J232" s="8">
        <v>1</v>
      </c>
      <c r="L232">
        <v>1540</v>
      </c>
      <c r="M232" t="s">
        <v>318</v>
      </c>
      <c r="N232">
        <v>1000</v>
      </c>
      <c r="O232" t="s">
        <v>106</v>
      </c>
      <c r="P232">
        <v>12</v>
      </c>
      <c r="Q232" t="s">
        <v>401</v>
      </c>
      <c r="R232">
        <v>222</v>
      </c>
      <c r="S232" t="s">
        <v>500</v>
      </c>
      <c r="T232">
        <v>125</v>
      </c>
      <c r="U232" t="s">
        <v>464</v>
      </c>
      <c r="V232">
        <v>1</v>
      </c>
      <c r="W232" t="s">
        <v>313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0</v>
      </c>
      <c r="AJ232" s="10">
        <f t="shared" si="9"/>
        <v>0</v>
      </c>
      <c r="AL232" s="6">
        <f t="shared" si="10"/>
        <v>0</v>
      </c>
      <c r="AN232" s="64">
        <v>5000</v>
      </c>
      <c r="AO232" s="64">
        <v>0</v>
      </c>
      <c r="AP232" s="64">
        <v>0</v>
      </c>
      <c r="AQ232" s="64">
        <v>0</v>
      </c>
      <c r="AR232" s="64">
        <v>0</v>
      </c>
      <c r="AS232" s="64">
        <v>0</v>
      </c>
      <c r="AT232" s="64">
        <v>0</v>
      </c>
      <c r="AU232" s="64">
        <v>0</v>
      </c>
      <c r="AV232" s="64">
        <v>0</v>
      </c>
      <c r="AW232" s="64">
        <v>0</v>
      </c>
      <c r="AX232" s="64">
        <v>0</v>
      </c>
      <c r="AY232" s="64">
        <v>0</v>
      </c>
      <c r="AZ232" s="64">
        <v>12851.16</v>
      </c>
      <c r="BA232" s="64">
        <v>0</v>
      </c>
      <c r="BB232" s="64">
        <v>0</v>
      </c>
      <c r="BC232" s="64">
        <v>0</v>
      </c>
      <c r="BD232" s="64">
        <v>0</v>
      </c>
      <c r="BE232" s="64">
        <v>0</v>
      </c>
      <c r="BF232" s="64">
        <v>0</v>
      </c>
      <c r="BG232" s="64">
        <v>0</v>
      </c>
      <c r="BH232" s="64">
        <v>52.01</v>
      </c>
      <c r="BI232" s="64">
        <v>2367</v>
      </c>
      <c r="BJ232" s="64">
        <v>2000</v>
      </c>
      <c r="BK232" s="64">
        <v>1985.89</v>
      </c>
      <c r="BL232"/>
      <c r="BN232" s="7">
        <f t="shared" si="11"/>
        <v>0</v>
      </c>
    </row>
    <row r="233" spans="1:66" hidden="1">
      <c r="A233">
        <v>952</v>
      </c>
      <c r="B233" t="s">
        <v>498</v>
      </c>
      <c r="C233">
        <v>120</v>
      </c>
      <c r="D233" t="s">
        <v>499</v>
      </c>
      <c r="E233">
        <v>216</v>
      </c>
      <c r="F233">
        <v>511540008</v>
      </c>
      <c r="G233" t="s">
        <v>112</v>
      </c>
      <c r="H233">
        <v>101</v>
      </c>
      <c r="I233" t="s">
        <v>308</v>
      </c>
      <c r="J233" s="8">
        <v>1</v>
      </c>
      <c r="L233">
        <v>1540</v>
      </c>
      <c r="M233" t="s">
        <v>318</v>
      </c>
      <c r="N233">
        <v>1000</v>
      </c>
      <c r="O233" t="s">
        <v>106</v>
      </c>
      <c r="P233">
        <v>12</v>
      </c>
      <c r="Q233" t="s">
        <v>401</v>
      </c>
      <c r="R233">
        <v>222</v>
      </c>
      <c r="S233" t="s">
        <v>500</v>
      </c>
      <c r="T233">
        <v>125</v>
      </c>
      <c r="U233" t="s">
        <v>464</v>
      </c>
      <c r="V233">
        <v>1</v>
      </c>
      <c r="W233" t="s">
        <v>313</v>
      </c>
      <c r="X233" s="9">
        <v>11441.7</v>
      </c>
      <c r="Y233" s="9">
        <v>11441.7</v>
      </c>
      <c r="Z233" s="9">
        <v>11441.7</v>
      </c>
      <c r="AA233" s="9">
        <v>40831.480000000003</v>
      </c>
      <c r="AB233" s="9">
        <v>11373.52</v>
      </c>
      <c r="AC233" s="9">
        <v>12080.44</v>
      </c>
      <c r="AD233" s="9">
        <v>11952.97</v>
      </c>
      <c r="AE233" s="9">
        <v>8501.49</v>
      </c>
      <c r="AF233" s="9">
        <v>10230.4</v>
      </c>
      <c r="AG233" s="9">
        <v>11766.31</v>
      </c>
      <c r="AH233" s="9">
        <v>11766.32</v>
      </c>
      <c r="AI233" s="9">
        <v>37457.58</v>
      </c>
      <c r="AJ233" s="10">
        <f t="shared" si="9"/>
        <v>190285.61000000004</v>
      </c>
      <c r="AL233" s="6">
        <f t="shared" si="10"/>
        <v>0</v>
      </c>
      <c r="AN233" s="64">
        <v>0</v>
      </c>
      <c r="AO233" s="64">
        <v>0</v>
      </c>
      <c r="AP233" s="64">
        <v>0</v>
      </c>
      <c r="AQ233" s="64">
        <v>0</v>
      </c>
      <c r="AR233" s="64">
        <v>0</v>
      </c>
      <c r="AS233" s="64">
        <v>0</v>
      </c>
      <c r="AT233" s="64">
        <v>0</v>
      </c>
      <c r="AU233" s="64">
        <v>0</v>
      </c>
      <c r="AV233" s="64">
        <v>0</v>
      </c>
      <c r="AW233" s="64">
        <v>0</v>
      </c>
      <c r="AX233" s="64">
        <v>0</v>
      </c>
      <c r="AY233" s="64">
        <v>0</v>
      </c>
      <c r="AZ233" s="64">
        <v>5250</v>
      </c>
      <c r="BA233" s="64">
        <v>0</v>
      </c>
      <c r="BB233" s="64">
        <v>0</v>
      </c>
      <c r="BC233" s="64">
        <v>0</v>
      </c>
      <c r="BD233" s="64">
        <v>0</v>
      </c>
      <c r="BE233" s="64">
        <v>0</v>
      </c>
      <c r="BF233" s="64">
        <v>0</v>
      </c>
      <c r="BG233" s="64">
        <v>0</v>
      </c>
      <c r="BH233" s="64">
        <v>0</v>
      </c>
      <c r="BI233" s="64">
        <v>-2154.3200000000002</v>
      </c>
      <c r="BJ233" s="64">
        <v>0</v>
      </c>
      <c r="BK233" s="64">
        <v>0</v>
      </c>
      <c r="BL233"/>
      <c r="BN233" s="7">
        <f t="shared" si="11"/>
        <v>141061.71000000002</v>
      </c>
    </row>
    <row r="234" spans="1:66" hidden="1">
      <c r="A234">
        <v>953</v>
      </c>
      <c r="B234" t="s">
        <v>259</v>
      </c>
      <c r="C234">
        <v>121</v>
      </c>
      <c r="D234" t="s">
        <v>196</v>
      </c>
      <c r="E234">
        <v>208</v>
      </c>
      <c r="F234">
        <v>511540001</v>
      </c>
      <c r="G234" t="s">
        <v>152</v>
      </c>
      <c r="H234">
        <v>101</v>
      </c>
      <c r="I234" t="s">
        <v>308</v>
      </c>
      <c r="J234" s="8">
        <v>1</v>
      </c>
      <c r="L234">
        <v>1540</v>
      </c>
      <c r="M234" t="s">
        <v>318</v>
      </c>
      <c r="N234">
        <v>1000</v>
      </c>
      <c r="O234" t="s">
        <v>106</v>
      </c>
      <c r="P234">
        <v>12</v>
      </c>
      <c r="Q234" t="s">
        <v>401</v>
      </c>
      <c r="R234">
        <v>214</v>
      </c>
      <c r="S234" t="s">
        <v>446</v>
      </c>
      <c r="T234">
        <v>125</v>
      </c>
      <c r="U234" t="s">
        <v>464</v>
      </c>
      <c r="V234">
        <v>1</v>
      </c>
      <c r="W234" t="s">
        <v>313</v>
      </c>
      <c r="X234" s="9">
        <v>200</v>
      </c>
      <c r="Y234" s="9">
        <v>200</v>
      </c>
      <c r="Z234" s="9">
        <v>200</v>
      </c>
      <c r="AA234" s="9">
        <v>200</v>
      </c>
      <c r="AB234" s="9">
        <v>200</v>
      </c>
      <c r="AC234" s="9">
        <v>200</v>
      </c>
      <c r="AD234" s="9">
        <v>200</v>
      </c>
      <c r="AE234" s="9">
        <v>100</v>
      </c>
      <c r="AF234" s="9">
        <v>0</v>
      </c>
      <c r="AG234" s="9">
        <v>0</v>
      </c>
      <c r="AH234" s="9">
        <v>0</v>
      </c>
      <c r="AI234" s="9">
        <v>0</v>
      </c>
      <c r="AJ234" s="10">
        <f t="shared" si="9"/>
        <v>1500</v>
      </c>
      <c r="AL234" s="6">
        <f t="shared" si="10"/>
        <v>0</v>
      </c>
      <c r="AN234" s="64">
        <v>0</v>
      </c>
      <c r="AO234" s="64">
        <v>0</v>
      </c>
      <c r="AP234" s="64">
        <v>0</v>
      </c>
      <c r="AQ234" s="64">
        <v>0</v>
      </c>
      <c r="AR234" s="64">
        <v>0</v>
      </c>
      <c r="AS234" s="64">
        <v>0</v>
      </c>
      <c r="AT234" s="64">
        <v>0</v>
      </c>
      <c r="AU234" s="64">
        <v>0</v>
      </c>
      <c r="AV234" s="64">
        <v>0</v>
      </c>
      <c r="AW234" s="64">
        <v>0</v>
      </c>
      <c r="AX234" s="64">
        <v>0</v>
      </c>
      <c r="AY234" s="64">
        <v>0</v>
      </c>
      <c r="AZ234" s="64">
        <v>0</v>
      </c>
      <c r="BA234" s="64">
        <v>0</v>
      </c>
      <c r="BB234" s="64">
        <v>0</v>
      </c>
      <c r="BC234" s="64">
        <v>0</v>
      </c>
      <c r="BD234" s="64">
        <v>0</v>
      </c>
      <c r="BE234" s="64">
        <v>0</v>
      </c>
      <c r="BF234" s="64">
        <v>0</v>
      </c>
      <c r="BG234" s="64">
        <v>0</v>
      </c>
      <c r="BH234" s="64">
        <v>0</v>
      </c>
      <c r="BI234" s="64">
        <v>14850.32</v>
      </c>
      <c r="BJ234" s="64">
        <v>2.3199999999999998</v>
      </c>
      <c r="BK234" s="64">
        <v>3200.8</v>
      </c>
      <c r="BL234"/>
      <c r="BN234" s="7">
        <f t="shared" si="11"/>
        <v>1500</v>
      </c>
    </row>
    <row r="235" spans="1:66" hidden="1">
      <c r="A235">
        <v>953</v>
      </c>
      <c r="B235" t="s">
        <v>259</v>
      </c>
      <c r="C235">
        <v>121</v>
      </c>
      <c r="D235" t="s">
        <v>196</v>
      </c>
      <c r="E235">
        <v>210</v>
      </c>
      <c r="F235">
        <v>511540004</v>
      </c>
      <c r="G235" t="s">
        <v>124</v>
      </c>
      <c r="H235">
        <v>101</v>
      </c>
      <c r="I235" t="s">
        <v>308</v>
      </c>
      <c r="J235" s="8">
        <v>1</v>
      </c>
      <c r="L235">
        <v>1540</v>
      </c>
      <c r="M235" t="s">
        <v>318</v>
      </c>
      <c r="N235">
        <v>1000</v>
      </c>
      <c r="O235" t="s">
        <v>106</v>
      </c>
      <c r="P235">
        <v>12</v>
      </c>
      <c r="Q235" t="s">
        <v>401</v>
      </c>
      <c r="R235">
        <v>214</v>
      </c>
      <c r="S235" t="s">
        <v>446</v>
      </c>
      <c r="T235">
        <v>125</v>
      </c>
      <c r="U235" t="s">
        <v>464</v>
      </c>
      <c r="V235">
        <v>1</v>
      </c>
      <c r="W235" t="s">
        <v>313</v>
      </c>
      <c r="X235" s="9">
        <v>0</v>
      </c>
      <c r="Y235" s="9">
        <v>0</v>
      </c>
      <c r="Z235" s="9">
        <v>0</v>
      </c>
      <c r="AA235" s="9">
        <v>0</v>
      </c>
      <c r="AB235" s="9">
        <v>965.08</v>
      </c>
      <c r="AC235" s="9">
        <v>150</v>
      </c>
      <c r="AD235" s="9">
        <v>826</v>
      </c>
      <c r="AE235" s="9">
        <v>0</v>
      </c>
      <c r="AF235" s="9">
        <v>1056</v>
      </c>
      <c r="AG235" s="9">
        <v>1470</v>
      </c>
      <c r="AH235" s="9">
        <v>822</v>
      </c>
      <c r="AI235" s="9">
        <v>441</v>
      </c>
      <c r="AJ235" s="10">
        <f t="shared" si="9"/>
        <v>5730.08</v>
      </c>
      <c r="AL235" s="6">
        <f t="shared" si="10"/>
        <v>0</v>
      </c>
      <c r="AN235" s="64">
        <v>15049</v>
      </c>
      <c r="AO235" s="64">
        <v>0</v>
      </c>
      <c r="AP235" s="64">
        <v>0</v>
      </c>
      <c r="AQ235" s="64">
        <v>0</v>
      </c>
      <c r="AR235" s="64">
        <v>0</v>
      </c>
      <c r="AS235" s="64">
        <v>0</v>
      </c>
      <c r="AT235" s="64">
        <v>0</v>
      </c>
      <c r="AU235" s="64">
        <v>0</v>
      </c>
      <c r="AV235" s="64">
        <v>0</v>
      </c>
      <c r="AW235" s="64">
        <v>0</v>
      </c>
      <c r="AX235" s="64">
        <v>0</v>
      </c>
      <c r="AY235" s="64">
        <v>0</v>
      </c>
      <c r="AZ235" s="64">
        <v>-11137</v>
      </c>
      <c r="BA235" s="64">
        <v>0</v>
      </c>
      <c r="BB235" s="64">
        <v>0</v>
      </c>
      <c r="BC235" s="64">
        <v>0</v>
      </c>
      <c r="BD235" s="64">
        <v>0</v>
      </c>
      <c r="BE235" s="64">
        <v>0</v>
      </c>
      <c r="BF235" s="64">
        <v>0</v>
      </c>
      <c r="BG235" s="64">
        <v>0</v>
      </c>
      <c r="BH235" s="64">
        <v>0</v>
      </c>
      <c r="BI235" s="64">
        <v>-3912</v>
      </c>
      <c r="BJ235" s="64">
        <v>0</v>
      </c>
      <c r="BK235" s="64">
        <v>0</v>
      </c>
      <c r="BL235"/>
      <c r="BN235" s="7">
        <f t="shared" si="11"/>
        <v>4467.08</v>
      </c>
    </row>
    <row r="236" spans="1:66" hidden="1">
      <c r="A236">
        <v>953</v>
      </c>
      <c r="B236" t="s">
        <v>259</v>
      </c>
      <c r="C236">
        <v>121</v>
      </c>
      <c r="D236" t="s">
        <v>196</v>
      </c>
      <c r="E236">
        <v>212</v>
      </c>
      <c r="F236">
        <v>511540005</v>
      </c>
      <c r="G236" t="s">
        <v>125</v>
      </c>
      <c r="H236">
        <v>101</v>
      </c>
      <c r="I236" t="s">
        <v>308</v>
      </c>
      <c r="J236" s="8">
        <v>1</v>
      </c>
      <c r="L236">
        <v>1540</v>
      </c>
      <c r="M236" t="s">
        <v>318</v>
      </c>
      <c r="N236">
        <v>1000</v>
      </c>
      <c r="O236" t="s">
        <v>106</v>
      </c>
      <c r="P236">
        <v>12</v>
      </c>
      <c r="Q236" t="s">
        <v>401</v>
      </c>
      <c r="R236">
        <v>214</v>
      </c>
      <c r="S236" t="s">
        <v>446</v>
      </c>
      <c r="T236">
        <v>125</v>
      </c>
      <c r="U236" t="s">
        <v>464</v>
      </c>
      <c r="V236">
        <v>1</v>
      </c>
      <c r="W236" t="s">
        <v>313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865.46</v>
      </c>
      <c r="AI236" s="9">
        <v>0</v>
      </c>
      <c r="AJ236" s="10">
        <f t="shared" si="9"/>
        <v>865.46</v>
      </c>
      <c r="AL236" s="6">
        <f t="shared" si="10"/>
        <v>0</v>
      </c>
      <c r="AN236" s="64">
        <v>3529</v>
      </c>
      <c r="AO236" s="64">
        <v>0</v>
      </c>
      <c r="AP236" s="64">
        <v>0</v>
      </c>
      <c r="AQ236" s="64">
        <v>0</v>
      </c>
      <c r="AR236" s="64">
        <v>0</v>
      </c>
      <c r="AS236" s="64">
        <v>0</v>
      </c>
      <c r="AT236" s="64">
        <v>0</v>
      </c>
      <c r="AU236" s="64">
        <v>0</v>
      </c>
      <c r="AV236" s="64">
        <v>0</v>
      </c>
      <c r="AW236" s="64">
        <v>0</v>
      </c>
      <c r="AX236" s="64">
        <v>0</v>
      </c>
      <c r="AY236" s="64">
        <v>0</v>
      </c>
      <c r="AZ236" s="64">
        <v>0</v>
      </c>
      <c r="BA236" s="64">
        <v>0</v>
      </c>
      <c r="BB236" s="64">
        <v>0</v>
      </c>
      <c r="BC236" s="64">
        <v>0</v>
      </c>
      <c r="BD236" s="64">
        <v>0</v>
      </c>
      <c r="BE236" s="64">
        <v>0</v>
      </c>
      <c r="BF236" s="64">
        <v>0</v>
      </c>
      <c r="BG236" s="64">
        <v>0</v>
      </c>
      <c r="BH236" s="64">
        <v>0</v>
      </c>
      <c r="BI236" s="64">
        <v>-3529</v>
      </c>
      <c r="BJ236" s="64">
        <v>0</v>
      </c>
      <c r="BK236" s="64">
        <v>0</v>
      </c>
      <c r="BL236"/>
      <c r="BN236" s="7">
        <f t="shared" si="11"/>
        <v>0</v>
      </c>
    </row>
    <row r="237" spans="1:66" hidden="1">
      <c r="A237">
        <v>953</v>
      </c>
      <c r="B237" t="s">
        <v>259</v>
      </c>
      <c r="C237">
        <v>121</v>
      </c>
      <c r="D237" t="s">
        <v>196</v>
      </c>
      <c r="E237">
        <v>216</v>
      </c>
      <c r="F237">
        <v>511540008</v>
      </c>
      <c r="G237" t="s">
        <v>112</v>
      </c>
      <c r="H237">
        <v>101</v>
      </c>
      <c r="I237" t="s">
        <v>308</v>
      </c>
      <c r="J237" s="8">
        <v>1</v>
      </c>
      <c r="L237">
        <v>1540</v>
      </c>
      <c r="M237" t="s">
        <v>318</v>
      </c>
      <c r="N237">
        <v>1000</v>
      </c>
      <c r="O237" t="s">
        <v>106</v>
      </c>
      <c r="P237">
        <v>12</v>
      </c>
      <c r="Q237" t="s">
        <v>401</v>
      </c>
      <c r="R237">
        <v>214</v>
      </c>
      <c r="S237" t="s">
        <v>446</v>
      </c>
      <c r="T237">
        <v>125</v>
      </c>
      <c r="U237" t="s">
        <v>464</v>
      </c>
      <c r="V237">
        <v>1</v>
      </c>
      <c r="W237" t="s">
        <v>313</v>
      </c>
      <c r="X237" s="9">
        <v>25970.240000000002</v>
      </c>
      <c r="Y237" s="9">
        <v>26019.22</v>
      </c>
      <c r="Z237" s="9">
        <v>25442.98</v>
      </c>
      <c r="AA237" s="9">
        <v>28676.58</v>
      </c>
      <c r="AB237" s="9">
        <v>31328.78</v>
      </c>
      <c r="AC237" s="9">
        <v>27079.05</v>
      </c>
      <c r="AD237" s="9">
        <v>29875.360000000001</v>
      </c>
      <c r="AE237" s="9">
        <v>31270.97</v>
      </c>
      <c r="AF237" s="9">
        <v>31785.08</v>
      </c>
      <c r="AG237" s="9">
        <v>30833.26</v>
      </c>
      <c r="AH237" s="9">
        <v>30704.67</v>
      </c>
      <c r="AI237" s="9">
        <v>137047.32999999999</v>
      </c>
      <c r="AJ237" s="10">
        <f t="shared" si="9"/>
        <v>456033.5199999999</v>
      </c>
      <c r="AL237" s="6">
        <f t="shared" si="10"/>
        <v>0</v>
      </c>
      <c r="AN237" s="64">
        <v>0</v>
      </c>
      <c r="AO237" s="64">
        <v>0</v>
      </c>
      <c r="AP237" s="64">
        <v>0</v>
      </c>
      <c r="AQ237" s="64">
        <v>0</v>
      </c>
      <c r="AR237" s="64">
        <v>0</v>
      </c>
      <c r="AS237" s="64">
        <v>0</v>
      </c>
      <c r="AT237" s="64">
        <v>0</v>
      </c>
      <c r="AU237" s="64">
        <v>0</v>
      </c>
      <c r="AV237" s="64">
        <v>0</v>
      </c>
      <c r="AW237" s="64">
        <v>0</v>
      </c>
      <c r="AX237" s="64">
        <v>0</v>
      </c>
      <c r="AY237" s="64">
        <v>0</v>
      </c>
      <c r="AZ237" s="64">
        <v>7850</v>
      </c>
      <c r="BA237" s="64">
        <v>0</v>
      </c>
      <c r="BB237" s="64">
        <v>0</v>
      </c>
      <c r="BC237" s="64">
        <v>0</v>
      </c>
      <c r="BD237" s="64">
        <v>0</v>
      </c>
      <c r="BE237" s="64">
        <v>0</v>
      </c>
      <c r="BF237" s="64">
        <v>0</v>
      </c>
      <c r="BG237" s="64">
        <v>0</v>
      </c>
      <c r="BH237" s="64">
        <v>0</v>
      </c>
      <c r="BI237" s="64">
        <v>8349.68</v>
      </c>
      <c r="BJ237" s="64">
        <v>527800</v>
      </c>
      <c r="BK237" s="64">
        <v>0</v>
      </c>
      <c r="BL237"/>
      <c r="BN237" s="7">
        <f t="shared" si="11"/>
        <v>288281.51999999996</v>
      </c>
    </row>
    <row r="238" spans="1:66" hidden="1">
      <c r="A238">
        <v>954</v>
      </c>
      <c r="B238" t="s">
        <v>502</v>
      </c>
      <c r="C238">
        <v>122</v>
      </c>
      <c r="D238" t="s">
        <v>503</v>
      </c>
      <c r="E238">
        <v>208</v>
      </c>
      <c r="F238">
        <v>511540001</v>
      </c>
      <c r="G238" t="s">
        <v>152</v>
      </c>
      <c r="H238">
        <v>101</v>
      </c>
      <c r="I238" t="s">
        <v>308</v>
      </c>
      <c r="J238" s="8">
        <v>1</v>
      </c>
      <c r="L238">
        <v>1540</v>
      </c>
      <c r="M238" t="s">
        <v>318</v>
      </c>
      <c r="N238">
        <v>1000</v>
      </c>
      <c r="O238" t="s">
        <v>106</v>
      </c>
      <c r="P238">
        <v>12</v>
      </c>
      <c r="Q238" t="s">
        <v>401</v>
      </c>
      <c r="R238">
        <v>226</v>
      </c>
      <c r="S238" t="s">
        <v>504</v>
      </c>
      <c r="T238">
        <v>121</v>
      </c>
      <c r="U238" t="s">
        <v>312</v>
      </c>
      <c r="V238">
        <v>1</v>
      </c>
      <c r="W238" t="s">
        <v>313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100</v>
      </c>
      <c r="AF238" s="9">
        <v>200</v>
      </c>
      <c r="AG238" s="9">
        <v>200</v>
      </c>
      <c r="AH238" s="9">
        <v>200</v>
      </c>
      <c r="AI238" s="9">
        <v>200</v>
      </c>
      <c r="AJ238" s="10">
        <f t="shared" si="9"/>
        <v>900</v>
      </c>
      <c r="AL238" s="6">
        <f t="shared" si="10"/>
        <v>0</v>
      </c>
      <c r="AN238" s="64">
        <v>0</v>
      </c>
      <c r="AO238" s="64">
        <v>0</v>
      </c>
      <c r="AP238" s="64">
        <v>0</v>
      </c>
      <c r="AQ238" s="64">
        <v>0</v>
      </c>
      <c r="AR238" s="64">
        <v>0</v>
      </c>
      <c r="AS238" s="64">
        <v>0</v>
      </c>
      <c r="AT238" s="64">
        <v>0</v>
      </c>
      <c r="AU238" s="64">
        <v>0</v>
      </c>
      <c r="AV238" s="64">
        <v>0</v>
      </c>
      <c r="AW238" s="64">
        <v>0</v>
      </c>
      <c r="AX238" s="64">
        <v>0</v>
      </c>
      <c r="AY238" s="64">
        <v>0</v>
      </c>
      <c r="AZ238" s="64">
        <v>6000</v>
      </c>
      <c r="BA238" s="64">
        <v>0</v>
      </c>
      <c r="BB238" s="64">
        <v>0</v>
      </c>
      <c r="BC238" s="64">
        <v>0</v>
      </c>
      <c r="BD238" s="64">
        <v>0</v>
      </c>
      <c r="BE238" s="64">
        <v>0</v>
      </c>
      <c r="BF238" s="64">
        <v>0</v>
      </c>
      <c r="BG238" s="64">
        <v>0</v>
      </c>
      <c r="BH238" s="64">
        <v>0</v>
      </c>
      <c r="BI238" s="64">
        <v>-0.99</v>
      </c>
      <c r="BJ238" s="64">
        <v>0</v>
      </c>
      <c r="BK238" s="64">
        <v>0</v>
      </c>
      <c r="BL238"/>
      <c r="BN238" s="7">
        <f t="shared" si="11"/>
        <v>500</v>
      </c>
    </row>
    <row r="239" spans="1:66" hidden="1">
      <c r="A239">
        <v>954</v>
      </c>
      <c r="B239" t="s">
        <v>502</v>
      </c>
      <c r="C239">
        <v>122</v>
      </c>
      <c r="D239" t="s">
        <v>503</v>
      </c>
      <c r="E239">
        <v>210</v>
      </c>
      <c r="F239">
        <v>511540004</v>
      </c>
      <c r="G239" t="s">
        <v>124</v>
      </c>
      <c r="H239">
        <v>101</v>
      </c>
      <c r="I239" t="s">
        <v>308</v>
      </c>
      <c r="J239" s="8">
        <v>1</v>
      </c>
      <c r="L239">
        <v>1540</v>
      </c>
      <c r="M239" t="s">
        <v>318</v>
      </c>
      <c r="N239">
        <v>1000</v>
      </c>
      <c r="O239" t="s">
        <v>106</v>
      </c>
      <c r="P239">
        <v>12</v>
      </c>
      <c r="Q239" t="s">
        <v>401</v>
      </c>
      <c r="R239">
        <v>226</v>
      </c>
      <c r="S239" t="s">
        <v>504</v>
      </c>
      <c r="T239">
        <v>121</v>
      </c>
      <c r="U239" t="s">
        <v>312</v>
      </c>
      <c r="V239">
        <v>1</v>
      </c>
      <c r="W239" t="s">
        <v>313</v>
      </c>
      <c r="X239" s="9">
        <v>0</v>
      </c>
      <c r="Y239" s="9">
        <v>135.5</v>
      </c>
      <c r="Z239" s="9">
        <v>1725.79</v>
      </c>
      <c r="AA239" s="9">
        <v>0</v>
      </c>
      <c r="AB239" s="9">
        <v>12822.85</v>
      </c>
      <c r="AC239" s="9">
        <v>7174</v>
      </c>
      <c r="AD239" s="9">
        <v>15085</v>
      </c>
      <c r="AE239" s="9">
        <v>5972</v>
      </c>
      <c r="AF239" s="9">
        <v>11067.9</v>
      </c>
      <c r="AG239" s="9">
        <v>8098</v>
      </c>
      <c r="AH239" s="9">
        <v>12768</v>
      </c>
      <c r="AI239" s="9">
        <v>8440</v>
      </c>
      <c r="AJ239" s="10">
        <f t="shared" si="9"/>
        <v>83289.040000000008</v>
      </c>
      <c r="AL239" s="6">
        <f t="shared" si="10"/>
        <v>0</v>
      </c>
      <c r="AN239" s="64">
        <v>0</v>
      </c>
      <c r="AO239" s="64">
        <v>0</v>
      </c>
      <c r="AP239" s="64">
        <v>0</v>
      </c>
      <c r="AQ239" s="64">
        <v>0</v>
      </c>
      <c r="AR239" s="64">
        <v>0</v>
      </c>
      <c r="AS239" s="64">
        <v>0</v>
      </c>
      <c r="AT239" s="64">
        <v>0</v>
      </c>
      <c r="AU239" s="64">
        <v>0</v>
      </c>
      <c r="AV239" s="64">
        <v>0</v>
      </c>
      <c r="AW239" s="64">
        <v>0</v>
      </c>
      <c r="AX239" s="64">
        <v>0</v>
      </c>
      <c r="AY239" s="64">
        <v>0</v>
      </c>
      <c r="AZ239" s="64">
        <v>0</v>
      </c>
      <c r="BA239" s="64">
        <v>0</v>
      </c>
      <c r="BB239" s="64">
        <v>0</v>
      </c>
      <c r="BC239" s="64">
        <v>0</v>
      </c>
      <c r="BD239" s="64">
        <v>0</v>
      </c>
      <c r="BE239" s="64">
        <v>0</v>
      </c>
      <c r="BF239" s="64">
        <v>0</v>
      </c>
      <c r="BG239" s="64">
        <v>0</v>
      </c>
      <c r="BH239" s="64">
        <v>0</v>
      </c>
      <c r="BI239" s="64">
        <v>1.1599999999999999</v>
      </c>
      <c r="BJ239" s="64">
        <v>-1.1599999999999999</v>
      </c>
      <c r="BK239" s="64">
        <v>7000</v>
      </c>
      <c r="BL239"/>
      <c r="BN239" s="7">
        <f t="shared" si="11"/>
        <v>62081.04</v>
      </c>
    </row>
    <row r="240" spans="1:66" hidden="1">
      <c r="A240">
        <v>954</v>
      </c>
      <c r="B240" t="s">
        <v>502</v>
      </c>
      <c r="C240">
        <v>122</v>
      </c>
      <c r="D240" t="s">
        <v>503</v>
      </c>
      <c r="E240">
        <v>212</v>
      </c>
      <c r="F240">
        <v>511540005</v>
      </c>
      <c r="G240" t="s">
        <v>125</v>
      </c>
      <c r="H240">
        <v>101</v>
      </c>
      <c r="I240" t="s">
        <v>308</v>
      </c>
      <c r="J240" s="8">
        <v>1</v>
      </c>
      <c r="L240">
        <v>1540</v>
      </c>
      <c r="M240" t="s">
        <v>318</v>
      </c>
      <c r="N240">
        <v>1000</v>
      </c>
      <c r="O240" t="s">
        <v>106</v>
      </c>
      <c r="P240">
        <v>12</v>
      </c>
      <c r="Q240" t="s">
        <v>401</v>
      </c>
      <c r="R240">
        <v>226</v>
      </c>
      <c r="S240" t="s">
        <v>504</v>
      </c>
      <c r="T240">
        <v>121</v>
      </c>
      <c r="U240" t="s">
        <v>312</v>
      </c>
      <c r="V240">
        <v>1</v>
      </c>
      <c r="W240" t="s">
        <v>313</v>
      </c>
      <c r="X240" s="9">
        <v>4315</v>
      </c>
      <c r="Y240" s="9">
        <v>3165</v>
      </c>
      <c r="Z240" s="9">
        <v>0</v>
      </c>
      <c r="AA240" s="9">
        <v>0</v>
      </c>
      <c r="AB240" s="9">
        <v>4605</v>
      </c>
      <c r="AC240" s="9">
        <v>1310.47</v>
      </c>
      <c r="AD240" s="9">
        <v>696</v>
      </c>
      <c r="AE240" s="9">
        <v>2783.2</v>
      </c>
      <c r="AF240" s="9">
        <v>1168.42</v>
      </c>
      <c r="AG240" s="9">
        <v>1489.08</v>
      </c>
      <c r="AH240" s="9">
        <v>7816.93</v>
      </c>
      <c r="AI240" s="9">
        <v>48629.7</v>
      </c>
      <c r="AJ240" s="10">
        <f t="shared" si="9"/>
        <v>75978.799999999988</v>
      </c>
      <c r="AL240" s="6">
        <f t="shared" si="10"/>
        <v>0</v>
      </c>
      <c r="AN240" s="64">
        <v>0</v>
      </c>
      <c r="AO240" s="64">
        <v>0</v>
      </c>
      <c r="AP240" s="64">
        <v>0</v>
      </c>
      <c r="AQ240" s="64">
        <v>0</v>
      </c>
      <c r="AR240" s="64">
        <v>0</v>
      </c>
      <c r="AS240" s="64">
        <v>0</v>
      </c>
      <c r="AT240" s="64">
        <v>0</v>
      </c>
      <c r="AU240" s="64">
        <v>0</v>
      </c>
      <c r="AV240" s="64">
        <v>0</v>
      </c>
      <c r="AW240" s="64">
        <v>0</v>
      </c>
      <c r="AX240" s="64">
        <v>0</v>
      </c>
      <c r="AY240" s="64">
        <v>0</v>
      </c>
      <c r="AZ240" s="64">
        <v>8120</v>
      </c>
      <c r="BA240" s="64">
        <v>0</v>
      </c>
      <c r="BB240" s="64">
        <v>0</v>
      </c>
      <c r="BC240" s="64">
        <v>0</v>
      </c>
      <c r="BD240" s="64">
        <v>0</v>
      </c>
      <c r="BE240" s="64">
        <v>0</v>
      </c>
      <c r="BF240" s="64">
        <v>0</v>
      </c>
      <c r="BG240" s="64">
        <v>0</v>
      </c>
      <c r="BH240" s="64">
        <v>0</v>
      </c>
      <c r="BI240" s="64">
        <v>0</v>
      </c>
      <c r="BJ240" s="64">
        <v>0</v>
      </c>
      <c r="BK240" s="64">
        <v>0</v>
      </c>
      <c r="BL240"/>
      <c r="BN240" s="7">
        <f t="shared" si="11"/>
        <v>19532.169999999998</v>
      </c>
    </row>
    <row r="241" spans="1:66" hidden="1">
      <c r="A241">
        <v>954</v>
      </c>
      <c r="B241" t="s">
        <v>502</v>
      </c>
      <c r="C241">
        <v>122</v>
      </c>
      <c r="D241" t="s">
        <v>503</v>
      </c>
      <c r="E241">
        <v>216</v>
      </c>
      <c r="F241">
        <v>511540008</v>
      </c>
      <c r="G241" t="s">
        <v>112</v>
      </c>
      <c r="H241">
        <v>101</v>
      </c>
      <c r="I241" t="s">
        <v>308</v>
      </c>
      <c r="J241" s="8">
        <v>1</v>
      </c>
      <c r="L241">
        <v>1540</v>
      </c>
      <c r="M241" t="s">
        <v>318</v>
      </c>
      <c r="N241">
        <v>1000</v>
      </c>
      <c r="O241" t="s">
        <v>106</v>
      </c>
      <c r="P241">
        <v>12</v>
      </c>
      <c r="Q241" t="s">
        <v>401</v>
      </c>
      <c r="R241">
        <v>226</v>
      </c>
      <c r="S241" t="s">
        <v>504</v>
      </c>
      <c r="T241">
        <v>121</v>
      </c>
      <c r="U241" t="s">
        <v>312</v>
      </c>
      <c r="V241">
        <v>1</v>
      </c>
      <c r="W241" t="s">
        <v>313</v>
      </c>
      <c r="X241" s="9">
        <v>148219.45000000001</v>
      </c>
      <c r="Y241" s="9">
        <v>121352.16</v>
      </c>
      <c r="Z241" s="9">
        <v>161835.13</v>
      </c>
      <c r="AA241" s="9">
        <v>117330.01</v>
      </c>
      <c r="AB241" s="9">
        <v>189636.24</v>
      </c>
      <c r="AC241" s="9">
        <v>140971.19</v>
      </c>
      <c r="AD241" s="9">
        <v>100735.19</v>
      </c>
      <c r="AE241" s="9">
        <v>122549.63</v>
      </c>
      <c r="AF241" s="9">
        <v>94176.320000000007</v>
      </c>
      <c r="AG241" s="9">
        <v>94034.4</v>
      </c>
      <c r="AH241" s="9">
        <v>171616.99</v>
      </c>
      <c r="AI241" s="9">
        <v>246731.81</v>
      </c>
      <c r="AJ241" s="10">
        <f t="shared" si="9"/>
        <v>1709188.52</v>
      </c>
      <c r="AL241" s="6">
        <f t="shared" si="10"/>
        <v>0</v>
      </c>
      <c r="AN241" s="64">
        <v>0</v>
      </c>
      <c r="AO241" s="64">
        <v>0</v>
      </c>
      <c r="AP241" s="64">
        <v>0</v>
      </c>
      <c r="AQ241" s="64">
        <v>0</v>
      </c>
      <c r="AR241" s="64">
        <v>0</v>
      </c>
      <c r="AS241" s="64">
        <v>0</v>
      </c>
      <c r="AT241" s="64">
        <v>0</v>
      </c>
      <c r="AU241" s="64">
        <v>0</v>
      </c>
      <c r="AV241" s="64">
        <v>0</v>
      </c>
      <c r="AW241" s="64">
        <v>0</v>
      </c>
      <c r="AX241" s="64">
        <v>0</v>
      </c>
      <c r="AY241" s="64">
        <v>0</v>
      </c>
      <c r="AZ241" s="64">
        <v>117050</v>
      </c>
      <c r="BA241" s="64">
        <v>0</v>
      </c>
      <c r="BB241" s="64">
        <v>0</v>
      </c>
      <c r="BC241" s="64">
        <v>0</v>
      </c>
      <c r="BD241" s="64">
        <v>0</v>
      </c>
      <c r="BE241" s="64">
        <v>0</v>
      </c>
      <c r="BF241" s="64">
        <v>0</v>
      </c>
      <c r="BG241" s="64">
        <v>0</v>
      </c>
      <c r="BH241" s="64">
        <v>0</v>
      </c>
      <c r="BI241" s="64">
        <v>-0.2</v>
      </c>
      <c r="BJ241" s="64">
        <v>0</v>
      </c>
      <c r="BK241" s="64">
        <v>0</v>
      </c>
      <c r="BL241"/>
      <c r="BN241" s="7">
        <f t="shared" si="11"/>
        <v>1290839.72</v>
      </c>
    </row>
    <row r="242" spans="1:66" hidden="1">
      <c r="A242">
        <v>111</v>
      </c>
      <c r="B242" t="s">
        <v>84</v>
      </c>
      <c r="C242">
        <v>141</v>
      </c>
      <c r="D242" t="s">
        <v>260</v>
      </c>
      <c r="E242">
        <v>208</v>
      </c>
      <c r="F242">
        <v>511540001</v>
      </c>
      <c r="G242" t="s">
        <v>152</v>
      </c>
      <c r="H242">
        <v>101</v>
      </c>
      <c r="I242" t="s">
        <v>308</v>
      </c>
      <c r="J242" s="8">
        <v>1</v>
      </c>
      <c r="L242">
        <v>1540</v>
      </c>
      <c r="M242" t="s">
        <v>318</v>
      </c>
      <c r="N242">
        <v>1000</v>
      </c>
      <c r="O242" t="s">
        <v>106</v>
      </c>
      <c r="P242">
        <v>13</v>
      </c>
      <c r="Q242" t="s">
        <v>353</v>
      </c>
      <c r="R242">
        <v>263</v>
      </c>
      <c r="S242" t="s">
        <v>354</v>
      </c>
      <c r="T242">
        <v>121</v>
      </c>
      <c r="U242" t="s">
        <v>312</v>
      </c>
      <c r="V242">
        <v>1</v>
      </c>
      <c r="W242" t="s">
        <v>313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100</v>
      </c>
      <c r="AF242" s="9">
        <v>200</v>
      </c>
      <c r="AG242" s="9">
        <v>200</v>
      </c>
      <c r="AH242" s="9">
        <v>200</v>
      </c>
      <c r="AI242" s="9">
        <v>200</v>
      </c>
      <c r="AJ242" s="10">
        <f t="shared" si="9"/>
        <v>900</v>
      </c>
      <c r="AL242" s="6">
        <f t="shared" si="10"/>
        <v>0</v>
      </c>
      <c r="AN242" s="64">
        <v>0</v>
      </c>
      <c r="AO242" s="64">
        <v>0</v>
      </c>
      <c r="AP242" s="64">
        <v>0</v>
      </c>
      <c r="AQ242" s="64">
        <v>0</v>
      </c>
      <c r="AR242" s="64">
        <v>0</v>
      </c>
      <c r="AS242" s="64">
        <v>0</v>
      </c>
      <c r="AT242" s="64">
        <v>0</v>
      </c>
      <c r="AU242" s="64">
        <v>0</v>
      </c>
      <c r="AV242" s="64">
        <v>0</v>
      </c>
      <c r="AW242" s="64">
        <v>0</v>
      </c>
      <c r="AX242" s="64">
        <v>0</v>
      </c>
      <c r="AY242" s="64">
        <v>0</v>
      </c>
      <c r="AZ242" s="64">
        <v>0</v>
      </c>
      <c r="BA242" s="64">
        <v>0</v>
      </c>
      <c r="BB242" s="64">
        <v>0</v>
      </c>
      <c r="BC242" s="64">
        <v>0</v>
      </c>
      <c r="BD242" s="64">
        <v>0</v>
      </c>
      <c r="BE242" s="64">
        <v>0</v>
      </c>
      <c r="BF242" s="64">
        <v>0</v>
      </c>
      <c r="BG242" s="64">
        <v>0</v>
      </c>
      <c r="BH242" s="64">
        <v>1000075.3</v>
      </c>
      <c r="BI242" s="64">
        <v>0</v>
      </c>
      <c r="BJ242" s="64">
        <v>-1000075.3</v>
      </c>
      <c r="BK242" s="64">
        <v>0</v>
      </c>
      <c r="BL242"/>
      <c r="BN242" s="7">
        <f t="shared" si="11"/>
        <v>500</v>
      </c>
    </row>
    <row r="243" spans="1:66" hidden="1">
      <c r="A243">
        <v>111</v>
      </c>
      <c r="B243" t="s">
        <v>84</v>
      </c>
      <c r="C243">
        <v>141</v>
      </c>
      <c r="D243" t="s">
        <v>260</v>
      </c>
      <c r="E243">
        <v>210</v>
      </c>
      <c r="F243">
        <v>511540004</v>
      </c>
      <c r="G243" t="s">
        <v>124</v>
      </c>
      <c r="H243">
        <v>101</v>
      </c>
      <c r="I243" t="s">
        <v>308</v>
      </c>
      <c r="J243" s="8">
        <v>1</v>
      </c>
      <c r="L243">
        <v>1540</v>
      </c>
      <c r="M243" t="s">
        <v>318</v>
      </c>
      <c r="N243">
        <v>1000</v>
      </c>
      <c r="O243" t="s">
        <v>106</v>
      </c>
      <c r="P243">
        <v>13</v>
      </c>
      <c r="Q243" t="s">
        <v>353</v>
      </c>
      <c r="R243">
        <v>263</v>
      </c>
      <c r="S243" t="s">
        <v>354</v>
      </c>
      <c r="T243">
        <v>121</v>
      </c>
      <c r="U243" t="s">
        <v>312</v>
      </c>
      <c r="V243">
        <v>1</v>
      </c>
      <c r="W243" t="s">
        <v>313</v>
      </c>
      <c r="X243" s="9">
        <v>0</v>
      </c>
      <c r="Y243" s="9">
        <v>371.88</v>
      </c>
      <c r="Z243" s="9">
        <v>371.88</v>
      </c>
      <c r="AA243" s="9">
        <v>770.32</v>
      </c>
      <c r="AB243" s="9">
        <v>4324.9799999999996</v>
      </c>
      <c r="AC243" s="9">
        <v>230</v>
      </c>
      <c r="AD243" s="9">
        <v>4259.51</v>
      </c>
      <c r="AE243" s="9">
        <v>2567</v>
      </c>
      <c r="AF243" s="9">
        <v>8755</v>
      </c>
      <c r="AG243" s="9">
        <v>8433</v>
      </c>
      <c r="AH243" s="9">
        <v>8930</v>
      </c>
      <c r="AI243" s="9">
        <v>3578</v>
      </c>
      <c r="AJ243" s="10">
        <f t="shared" si="9"/>
        <v>42591.57</v>
      </c>
      <c r="AL243" s="6">
        <f t="shared" si="10"/>
        <v>0</v>
      </c>
      <c r="AN243" s="64">
        <v>0</v>
      </c>
      <c r="AO243" s="64">
        <v>0</v>
      </c>
      <c r="AP243" s="64">
        <v>0</v>
      </c>
      <c r="AQ243" s="64">
        <v>0</v>
      </c>
      <c r="AR243" s="64">
        <v>0</v>
      </c>
      <c r="AS243" s="64">
        <v>0</v>
      </c>
      <c r="AT243" s="64">
        <v>0</v>
      </c>
      <c r="AU243" s="64">
        <v>0</v>
      </c>
      <c r="AV243" s="64">
        <v>0</v>
      </c>
      <c r="AW243" s="64">
        <v>0</v>
      </c>
      <c r="AX243" s="64">
        <v>0</v>
      </c>
      <c r="AY243" s="64">
        <v>0</v>
      </c>
      <c r="AZ243" s="64">
        <v>0</v>
      </c>
      <c r="BA243" s="64">
        <v>0</v>
      </c>
      <c r="BB243" s="64">
        <v>0</v>
      </c>
      <c r="BC243" s="64">
        <v>0</v>
      </c>
      <c r="BD243" s="64">
        <v>0</v>
      </c>
      <c r="BE243" s="64">
        <v>0</v>
      </c>
      <c r="BF243" s="64">
        <v>0</v>
      </c>
      <c r="BG243" s="64">
        <v>0</v>
      </c>
      <c r="BH243" s="64">
        <v>431270.04</v>
      </c>
      <c r="BI243" s="64">
        <v>0</v>
      </c>
      <c r="BJ243" s="64">
        <v>0</v>
      </c>
      <c r="BK243" s="64">
        <v>0</v>
      </c>
      <c r="BL243"/>
      <c r="BN243" s="7">
        <f t="shared" si="11"/>
        <v>30083.57</v>
      </c>
    </row>
    <row r="244" spans="1:66" hidden="1">
      <c r="A244">
        <v>111</v>
      </c>
      <c r="B244" t="s">
        <v>84</v>
      </c>
      <c r="C244">
        <v>141</v>
      </c>
      <c r="D244" t="s">
        <v>260</v>
      </c>
      <c r="E244">
        <v>212</v>
      </c>
      <c r="F244">
        <v>511540005</v>
      </c>
      <c r="G244" t="s">
        <v>125</v>
      </c>
      <c r="H244">
        <v>101</v>
      </c>
      <c r="I244" t="s">
        <v>308</v>
      </c>
      <c r="J244" s="8">
        <v>1</v>
      </c>
      <c r="L244">
        <v>1540</v>
      </c>
      <c r="M244" t="s">
        <v>318</v>
      </c>
      <c r="N244">
        <v>1000</v>
      </c>
      <c r="O244" t="s">
        <v>106</v>
      </c>
      <c r="P244">
        <v>13</v>
      </c>
      <c r="Q244" t="s">
        <v>353</v>
      </c>
      <c r="R244">
        <v>263</v>
      </c>
      <c r="S244" t="s">
        <v>354</v>
      </c>
      <c r="T244">
        <v>121</v>
      </c>
      <c r="U244" t="s">
        <v>312</v>
      </c>
      <c r="V244">
        <v>1</v>
      </c>
      <c r="W244" t="s">
        <v>313</v>
      </c>
      <c r="X244" s="9">
        <v>330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890.01</v>
      </c>
      <c r="AF244" s="9">
        <v>3243.83</v>
      </c>
      <c r="AG244" s="9">
        <v>930</v>
      </c>
      <c r="AH244" s="9">
        <v>22286.78</v>
      </c>
      <c r="AI244" s="9">
        <v>1593.27</v>
      </c>
      <c r="AJ244" s="10">
        <f t="shared" si="9"/>
        <v>29273.89</v>
      </c>
      <c r="AL244" s="6">
        <f t="shared" si="10"/>
        <v>0</v>
      </c>
      <c r="AN244" s="64">
        <v>0</v>
      </c>
      <c r="AO244" s="64">
        <v>0</v>
      </c>
      <c r="AP244" s="64">
        <v>0</v>
      </c>
      <c r="AQ244" s="64">
        <v>0</v>
      </c>
      <c r="AR244" s="64">
        <v>0</v>
      </c>
      <c r="AS244" s="64">
        <v>0</v>
      </c>
      <c r="AT244" s="64">
        <v>0</v>
      </c>
      <c r="AU244" s="64">
        <v>0</v>
      </c>
      <c r="AV244" s="64">
        <v>0</v>
      </c>
      <c r="AW244" s="64">
        <v>0</v>
      </c>
      <c r="AX244" s="64">
        <v>0</v>
      </c>
      <c r="AY244" s="64">
        <v>0</v>
      </c>
      <c r="AZ244" s="64">
        <v>1875007.59</v>
      </c>
      <c r="BA244" s="64">
        <v>0</v>
      </c>
      <c r="BB244" s="64">
        <v>0</v>
      </c>
      <c r="BC244" s="64">
        <v>0</v>
      </c>
      <c r="BD244" s="64">
        <v>0</v>
      </c>
      <c r="BE244" s="64">
        <v>0</v>
      </c>
      <c r="BF244" s="64">
        <v>0</v>
      </c>
      <c r="BG244" s="64">
        <v>0</v>
      </c>
      <c r="BH244" s="64">
        <v>-1431346.5</v>
      </c>
      <c r="BI244" s="64">
        <v>-24552</v>
      </c>
      <c r="BJ244" s="64">
        <v>-419109.09</v>
      </c>
      <c r="BK244" s="64">
        <v>0</v>
      </c>
      <c r="BL244"/>
      <c r="BN244" s="7">
        <f t="shared" si="11"/>
        <v>5393.84</v>
      </c>
    </row>
    <row r="245" spans="1:66" hidden="1">
      <c r="A245">
        <v>111</v>
      </c>
      <c r="B245" t="s">
        <v>84</v>
      </c>
      <c r="C245">
        <v>141</v>
      </c>
      <c r="D245" t="s">
        <v>260</v>
      </c>
      <c r="E245">
        <v>216</v>
      </c>
      <c r="F245">
        <v>511540008</v>
      </c>
      <c r="G245" t="s">
        <v>112</v>
      </c>
      <c r="H245">
        <v>101</v>
      </c>
      <c r="I245" t="s">
        <v>308</v>
      </c>
      <c r="J245" s="8">
        <v>1</v>
      </c>
      <c r="L245">
        <v>1540</v>
      </c>
      <c r="M245" t="s">
        <v>318</v>
      </c>
      <c r="N245">
        <v>1000</v>
      </c>
      <c r="O245" t="s">
        <v>106</v>
      </c>
      <c r="P245">
        <v>13</v>
      </c>
      <c r="Q245" t="s">
        <v>353</v>
      </c>
      <c r="R245">
        <v>263</v>
      </c>
      <c r="S245" t="s">
        <v>354</v>
      </c>
      <c r="T245">
        <v>121</v>
      </c>
      <c r="U245" t="s">
        <v>312</v>
      </c>
      <c r="V245">
        <v>1</v>
      </c>
      <c r="W245" t="s">
        <v>313</v>
      </c>
      <c r="X245" s="9">
        <v>56530.79</v>
      </c>
      <c r="Y245" s="9">
        <v>56475.11</v>
      </c>
      <c r="Z245" s="9">
        <v>56520.03</v>
      </c>
      <c r="AA245" s="9">
        <v>62188.480000000003</v>
      </c>
      <c r="AB245" s="9">
        <v>54385.32</v>
      </c>
      <c r="AC245" s="9">
        <v>86024.31</v>
      </c>
      <c r="AD245" s="9">
        <v>120602.83</v>
      </c>
      <c r="AE245" s="9">
        <v>47317.73</v>
      </c>
      <c r="AF245" s="9">
        <v>90059.65</v>
      </c>
      <c r="AG245" s="9">
        <v>113468.2</v>
      </c>
      <c r="AH245" s="9">
        <v>73793.5</v>
      </c>
      <c r="AI245" s="9">
        <v>172710</v>
      </c>
      <c r="AJ245" s="10">
        <f t="shared" si="9"/>
        <v>990075.95</v>
      </c>
      <c r="AL245" s="6">
        <f t="shared" si="10"/>
        <v>0</v>
      </c>
      <c r="AN245" s="64">
        <v>0</v>
      </c>
      <c r="AO245" s="64">
        <v>0</v>
      </c>
      <c r="AP245" s="64">
        <v>0</v>
      </c>
      <c r="AQ245" s="64">
        <v>0</v>
      </c>
      <c r="AR245" s="64">
        <v>0</v>
      </c>
      <c r="AS245" s="64">
        <v>0</v>
      </c>
      <c r="AT245" s="64">
        <v>0</v>
      </c>
      <c r="AU245" s="64">
        <v>0</v>
      </c>
      <c r="AV245" s="64">
        <v>0</v>
      </c>
      <c r="AW245" s="64">
        <v>0</v>
      </c>
      <c r="AX245" s="64">
        <v>0</v>
      </c>
      <c r="AY245" s="64">
        <v>0</v>
      </c>
      <c r="AZ245" s="64">
        <v>24080.58</v>
      </c>
      <c r="BA245" s="64">
        <v>0</v>
      </c>
      <c r="BB245" s="64">
        <v>0</v>
      </c>
      <c r="BC245" s="64">
        <v>0</v>
      </c>
      <c r="BD245" s="64">
        <v>0</v>
      </c>
      <c r="BE245" s="64">
        <v>0</v>
      </c>
      <c r="BF245" s="64">
        <v>0</v>
      </c>
      <c r="BG245" s="64">
        <v>0</v>
      </c>
      <c r="BH245" s="64">
        <v>0</v>
      </c>
      <c r="BI245" s="64">
        <v>0</v>
      </c>
      <c r="BJ245" s="64">
        <v>0</v>
      </c>
      <c r="BK245" s="64">
        <v>0</v>
      </c>
      <c r="BL245"/>
      <c r="BN245" s="7">
        <f t="shared" si="11"/>
        <v>743572.45</v>
      </c>
    </row>
    <row r="246" spans="1:66" hidden="1">
      <c r="A246">
        <v>963</v>
      </c>
      <c r="B246" t="s">
        <v>515</v>
      </c>
      <c r="C246">
        <v>127</v>
      </c>
      <c r="D246" t="s">
        <v>516</v>
      </c>
      <c r="E246">
        <v>210</v>
      </c>
      <c r="F246">
        <v>511540004</v>
      </c>
      <c r="G246" t="s">
        <v>124</v>
      </c>
      <c r="H246">
        <v>101</v>
      </c>
      <c r="I246" t="s">
        <v>308</v>
      </c>
      <c r="J246" s="8">
        <v>1</v>
      </c>
      <c r="L246">
        <v>1540</v>
      </c>
      <c r="M246" t="s">
        <v>318</v>
      </c>
      <c r="N246">
        <v>1000</v>
      </c>
      <c r="O246" t="s">
        <v>106</v>
      </c>
      <c r="P246">
        <v>13</v>
      </c>
      <c r="Q246" t="s">
        <v>353</v>
      </c>
      <c r="R246">
        <v>231</v>
      </c>
      <c r="S246" t="s">
        <v>517</v>
      </c>
      <c r="T246">
        <v>124</v>
      </c>
      <c r="U246" t="s">
        <v>510</v>
      </c>
      <c r="V246">
        <v>1</v>
      </c>
      <c r="W246" t="s">
        <v>313</v>
      </c>
      <c r="X246" s="9">
        <v>62</v>
      </c>
      <c r="Y246" s="9">
        <v>0</v>
      </c>
      <c r="Z246" s="9">
        <v>0</v>
      </c>
      <c r="AA246" s="9">
        <v>0</v>
      </c>
      <c r="AB246" s="9">
        <v>1442</v>
      </c>
      <c r="AC246" s="9">
        <v>140</v>
      </c>
      <c r="AD246" s="9">
        <v>0</v>
      </c>
      <c r="AE246" s="9">
        <v>0</v>
      </c>
      <c r="AF246" s="9">
        <v>0</v>
      </c>
      <c r="AG246" s="9">
        <v>1385</v>
      </c>
      <c r="AH246" s="9">
        <v>539</v>
      </c>
      <c r="AI246" s="9">
        <v>567</v>
      </c>
      <c r="AJ246" s="10">
        <f t="shared" si="9"/>
        <v>4135</v>
      </c>
      <c r="AL246" s="6">
        <f t="shared" si="10"/>
        <v>0</v>
      </c>
      <c r="AN246" s="64">
        <v>0</v>
      </c>
      <c r="AO246" s="64">
        <v>0</v>
      </c>
      <c r="AP246" s="64">
        <v>0</v>
      </c>
      <c r="AQ246" s="64">
        <v>0</v>
      </c>
      <c r="AR246" s="64">
        <v>0</v>
      </c>
      <c r="AS246" s="64">
        <v>0</v>
      </c>
      <c r="AT246" s="64">
        <v>0</v>
      </c>
      <c r="AU246" s="64">
        <v>0</v>
      </c>
      <c r="AV246" s="64">
        <v>0</v>
      </c>
      <c r="AW246" s="64">
        <v>0</v>
      </c>
      <c r="AX246" s="64">
        <v>0</v>
      </c>
      <c r="AY246" s="64">
        <v>0</v>
      </c>
      <c r="AZ246" s="64">
        <v>1743660.56</v>
      </c>
      <c r="BA246" s="64">
        <v>0</v>
      </c>
      <c r="BB246" s="64">
        <v>0</v>
      </c>
      <c r="BC246" s="64">
        <v>0</v>
      </c>
      <c r="BD246" s="64">
        <v>0</v>
      </c>
      <c r="BE246" s="64">
        <v>0</v>
      </c>
      <c r="BF246" s="64">
        <v>0</v>
      </c>
      <c r="BG246" s="64">
        <v>0</v>
      </c>
      <c r="BH246" s="64">
        <v>0</v>
      </c>
      <c r="BI246" s="64">
        <v>0</v>
      </c>
      <c r="BJ246" s="64">
        <v>63676.18</v>
      </c>
      <c r="BK246" s="64">
        <v>0</v>
      </c>
      <c r="BL246"/>
      <c r="BN246" s="7">
        <f t="shared" si="11"/>
        <v>3029</v>
      </c>
    </row>
    <row r="247" spans="1:66" hidden="1">
      <c r="A247">
        <v>963</v>
      </c>
      <c r="B247" t="s">
        <v>515</v>
      </c>
      <c r="C247">
        <v>127</v>
      </c>
      <c r="D247" t="s">
        <v>516</v>
      </c>
      <c r="E247">
        <v>212</v>
      </c>
      <c r="F247">
        <v>511540005</v>
      </c>
      <c r="G247" t="s">
        <v>125</v>
      </c>
      <c r="H247">
        <v>101</v>
      </c>
      <c r="I247" t="s">
        <v>308</v>
      </c>
      <c r="J247" s="8">
        <v>1</v>
      </c>
      <c r="L247">
        <v>1540</v>
      </c>
      <c r="M247" t="s">
        <v>318</v>
      </c>
      <c r="N247">
        <v>1000</v>
      </c>
      <c r="O247" t="s">
        <v>106</v>
      </c>
      <c r="P247">
        <v>13</v>
      </c>
      <c r="Q247" t="s">
        <v>353</v>
      </c>
      <c r="R247">
        <v>231</v>
      </c>
      <c r="S247" t="s">
        <v>517</v>
      </c>
      <c r="T247">
        <v>124</v>
      </c>
      <c r="U247" t="s">
        <v>510</v>
      </c>
      <c r="V247">
        <v>1</v>
      </c>
      <c r="W247" t="s">
        <v>313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602.96</v>
      </c>
      <c r="AI247" s="9">
        <v>0</v>
      </c>
      <c r="AJ247" s="10">
        <f t="shared" si="9"/>
        <v>602.96</v>
      </c>
      <c r="AL247" s="6">
        <f t="shared" si="10"/>
        <v>0</v>
      </c>
      <c r="AN247" s="64">
        <v>0</v>
      </c>
      <c r="AO247" s="64">
        <v>0</v>
      </c>
      <c r="AP247" s="64">
        <v>0</v>
      </c>
      <c r="AQ247" s="64">
        <v>0</v>
      </c>
      <c r="AR247" s="64">
        <v>0</v>
      </c>
      <c r="AS247" s="64">
        <v>0</v>
      </c>
      <c r="AT247" s="64">
        <v>0</v>
      </c>
      <c r="AU247" s="64">
        <v>0</v>
      </c>
      <c r="AV247" s="64">
        <v>0</v>
      </c>
      <c r="AW247" s="64">
        <v>0</v>
      </c>
      <c r="AX247" s="64">
        <v>0</v>
      </c>
      <c r="AY247" s="64">
        <v>0</v>
      </c>
      <c r="AZ247" s="64">
        <v>520136.32</v>
      </c>
      <c r="BA247" s="64">
        <v>0</v>
      </c>
      <c r="BB247" s="64">
        <v>0</v>
      </c>
      <c r="BC247" s="64">
        <v>0</v>
      </c>
      <c r="BD247" s="64">
        <v>0</v>
      </c>
      <c r="BE247" s="64">
        <v>0</v>
      </c>
      <c r="BF247" s="64">
        <v>0</v>
      </c>
      <c r="BG247" s="64">
        <v>0</v>
      </c>
      <c r="BH247" s="64">
        <v>0</v>
      </c>
      <c r="BI247" s="64">
        <v>0</v>
      </c>
      <c r="BJ247" s="64">
        <v>0</v>
      </c>
      <c r="BK247" s="64">
        <v>0</v>
      </c>
      <c r="BL247"/>
      <c r="BN247" s="7">
        <f t="shared" si="11"/>
        <v>0</v>
      </c>
    </row>
    <row r="248" spans="1:66" hidden="1">
      <c r="A248">
        <v>963</v>
      </c>
      <c r="B248" t="s">
        <v>515</v>
      </c>
      <c r="C248">
        <v>127</v>
      </c>
      <c r="D248" t="s">
        <v>516</v>
      </c>
      <c r="E248">
        <v>216</v>
      </c>
      <c r="F248">
        <v>511540008</v>
      </c>
      <c r="G248" t="s">
        <v>112</v>
      </c>
      <c r="H248">
        <v>101</v>
      </c>
      <c r="I248" t="s">
        <v>308</v>
      </c>
      <c r="J248" s="8">
        <v>1</v>
      </c>
      <c r="L248">
        <v>1540</v>
      </c>
      <c r="M248" t="s">
        <v>318</v>
      </c>
      <c r="N248">
        <v>1000</v>
      </c>
      <c r="O248" t="s">
        <v>106</v>
      </c>
      <c r="P248">
        <v>13</v>
      </c>
      <c r="Q248" t="s">
        <v>353</v>
      </c>
      <c r="R248">
        <v>231</v>
      </c>
      <c r="S248" t="s">
        <v>517</v>
      </c>
      <c r="T248">
        <v>124</v>
      </c>
      <c r="U248" t="s">
        <v>510</v>
      </c>
      <c r="V248">
        <v>1</v>
      </c>
      <c r="W248" t="s">
        <v>313</v>
      </c>
      <c r="X248" s="9">
        <v>1049.2</v>
      </c>
      <c r="Y248" s="9">
        <v>600.52</v>
      </c>
      <c r="Z248" s="9">
        <v>600.5</v>
      </c>
      <c r="AA248" s="9">
        <v>692.92</v>
      </c>
      <c r="AB248" s="9">
        <v>600.5</v>
      </c>
      <c r="AC248" s="9">
        <v>1379.04</v>
      </c>
      <c r="AD248" s="9">
        <v>1711.96</v>
      </c>
      <c r="AE248" s="9">
        <v>1298.24</v>
      </c>
      <c r="AF248" s="9">
        <v>1714.2</v>
      </c>
      <c r="AG248" s="9">
        <v>1934.18</v>
      </c>
      <c r="AH248" s="9">
        <v>1934.2</v>
      </c>
      <c r="AI248" s="9">
        <v>14273.93</v>
      </c>
      <c r="AJ248" s="10">
        <f t="shared" si="9"/>
        <v>27789.39</v>
      </c>
      <c r="AL248" s="6">
        <f t="shared" si="10"/>
        <v>0</v>
      </c>
      <c r="AN248" s="64">
        <v>0</v>
      </c>
      <c r="AO248" s="64">
        <v>0</v>
      </c>
      <c r="AP248" s="64">
        <v>0</v>
      </c>
      <c r="AQ248" s="64">
        <v>0</v>
      </c>
      <c r="AR248" s="64">
        <v>0</v>
      </c>
      <c r="AS248" s="64">
        <v>0</v>
      </c>
      <c r="AT248" s="64">
        <v>0</v>
      </c>
      <c r="AU248" s="64">
        <v>0</v>
      </c>
      <c r="AV248" s="64">
        <v>0</v>
      </c>
      <c r="AW248" s="64">
        <v>0</v>
      </c>
      <c r="AX248" s="64">
        <v>0</v>
      </c>
      <c r="AY248" s="64">
        <v>0</v>
      </c>
      <c r="AZ248" s="64">
        <v>2348339.41</v>
      </c>
      <c r="BA248" s="64">
        <v>0</v>
      </c>
      <c r="BB248" s="64">
        <v>0</v>
      </c>
      <c r="BC248" s="64">
        <v>0</v>
      </c>
      <c r="BD248" s="64">
        <v>0</v>
      </c>
      <c r="BE248" s="64">
        <v>0</v>
      </c>
      <c r="BF248" s="64">
        <v>0</v>
      </c>
      <c r="BG248" s="64">
        <v>0</v>
      </c>
      <c r="BH248" s="64">
        <v>0</v>
      </c>
      <c r="BI248" s="64">
        <v>0</v>
      </c>
      <c r="BJ248" s="64">
        <v>0</v>
      </c>
      <c r="BK248" s="64">
        <v>0</v>
      </c>
      <c r="BL248"/>
      <c r="BN248" s="7">
        <f t="shared" si="11"/>
        <v>11581.26</v>
      </c>
    </row>
    <row r="249" spans="1:66" hidden="1">
      <c r="A249">
        <v>911</v>
      </c>
      <c r="B249" t="s">
        <v>447</v>
      </c>
      <c r="C249">
        <v>107</v>
      </c>
      <c r="D249" t="s">
        <v>120</v>
      </c>
      <c r="E249">
        <v>221</v>
      </c>
      <c r="F249">
        <v>512110001</v>
      </c>
      <c r="G249" t="s">
        <v>114</v>
      </c>
      <c r="H249">
        <v>101</v>
      </c>
      <c r="I249" t="s">
        <v>308</v>
      </c>
      <c r="J249" s="8">
        <v>1</v>
      </c>
      <c r="L249">
        <v>2110</v>
      </c>
      <c r="M249" t="s">
        <v>319</v>
      </c>
      <c r="N249">
        <v>2000</v>
      </c>
      <c r="O249" t="s">
        <v>113</v>
      </c>
      <c r="P249">
        <v>1</v>
      </c>
      <c r="Q249" t="s">
        <v>448</v>
      </c>
      <c r="R249">
        <v>131</v>
      </c>
      <c r="S249" t="s">
        <v>449</v>
      </c>
      <c r="T249">
        <v>121</v>
      </c>
      <c r="U249" t="s">
        <v>312</v>
      </c>
      <c r="V249">
        <v>1</v>
      </c>
      <c r="W249" t="s">
        <v>313</v>
      </c>
      <c r="X249" s="64">
        <v>0</v>
      </c>
      <c r="Y249" s="64">
        <v>0</v>
      </c>
      <c r="Z249" s="64">
        <v>0</v>
      </c>
      <c r="AA249" s="64">
        <v>533.6</v>
      </c>
      <c r="AB249" s="64">
        <v>0</v>
      </c>
      <c r="AC249" s="64">
        <v>0</v>
      </c>
      <c r="AD249" s="9">
        <v>0</v>
      </c>
      <c r="AE249" s="64">
        <v>0</v>
      </c>
      <c r="AF249" s="64">
        <v>0</v>
      </c>
      <c r="AG249" s="64">
        <v>0</v>
      </c>
      <c r="AH249" s="64">
        <v>0</v>
      </c>
      <c r="AI249" s="64">
        <v>0</v>
      </c>
      <c r="AJ249" s="10">
        <f t="shared" si="9"/>
        <v>533.6</v>
      </c>
      <c r="AL249" s="6">
        <f t="shared" si="10"/>
        <v>0</v>
      </c>
      <c r="AN249" s="64">
        <v>6414527</v>
      </c>
      <c r="AO249" s="64">
        <v>0</v>
      </c>
      <c r="AP249" s="64">
        <v>0</v>
      </c>
      <c r="AQ249" s="64">
        <v>0</v>
      </c>
      <c r="AR249" s="64">
        <v>0</v>
      </c>
      <c r="AS249" s="64">
        <v>0</v>
      </c>
      <c r="AT249" s="64">
        <v>0</v>
      </c>
      <c r="AU249" s="64">
        <v>0</v>
      </c>
      <c r="AV249" s="64">
        <v>0</v>
      </c>
      <c r="AW249" s="64">
        <v>0</v>
      </c>
      <c r="AX249" s="64">
        <v>0</v>
      </c>
      <c r="AY249" s="64">
        <v>0</v>
      </c>
      <c r="AZ249" s="64">
        <v>-2409524.0299999998</v>
      </c>
      <c r="BA249" s="64">
        <v>0</v>
      </c>
      <c r="BB249" s="64">
        <v>0</v>
      </c>
      <c r="BC249" s="64">
        <v>0</v>
      </c>
      <c r="BD249" s="64">
        <v>0</v>
      </c>
      <c r="BE249" s="64">
        <v>0</v>
      </c>
      <c r="BF249" s="64">
        <v>0</v>
      </c>
      <c r="BG249" s="64">
        <v>0</v>
      </c>
      <c r="BH249" s="64">
        <v>0</v>
      </c>
      <c r="BI249" s="64">
        <v>0</v>
      </c>
      <c r="BJ249" s="64">
        <v>0</v>
      </c>
      <c r="BK249" s="64">
        <v>0</v>
      </c>
      <c r="BL249"/>
      <c r="BN249" s="7">
        <f t="shared" si="11"/>
        <v>533.6</v>
      </c>
    </row>
    <row r="250" spans="1:66" hidden="1">
      <c r="A250">
        <v>902</v>
      </c>
      <c r="B250" t="s">
        <v>439</v>
      </c>
      <c r="C250">
        <v>101</v>
      </c>
      <c r="D250" t="s">
        <v>110</v>
      </c>
      <c r="E250">
        <v>221</v>
      </c>
      <c r="F250">
        <v>512110001</v>
      </c>
      <c r="G250" t="s">
        <v>114</v>
      </c>
      <c r="H250">
        <v>101</v>
      </c>
      <c r="I250" t="s">
        <v>308</v>
      </c>
      <c r="J250" s="8">
        <v>1</v>
      </c>
      <c r="L250">
        <v>2110</v>
      </c>
      <c r="M250" t="s">
        <v>319</v>
      </c>
      <c r="N250">
        <v>2000</v>
      </c>
      <c r="O250" t="s">
        <v>113</v>
      </c>
      <c r="P250">
        <v>3</v>
      </c>
      <c r="Q250" t="s">
        <v>440</v>
      </c>
      <c r="R250">
        <v>111</v>
      </c>
      <c r="S250" t="s">
        <v>438</v>
      </c>
      <c r="T250">
        <v>121</v>
      </c>
      <c r="U250" t="s">
        <v>312</v>
      </c>
      <c r="V250">
        <v>1</v>
      </c>
      <c r="W250" t="s">
        <v>313</v>
      </c>
      <c r="X250" s="64">
        <v>0</v>
      </c>
      <c r="Y250" s="64">
        <v>0</v>
      </c>
      <c r="Z250" s="64">
        <v>580</v>
      </c>
      <c r="AA250" s="64">
        <v>0</v>
      </c>
      <c r="AB250" s="64">
        <v>0</v>
      </c>
      <c r="AC250" s="64">
        <v>0</v>
      </c>
      <c r="AD250" s="9">
        <v>0</v>
      </c>
      <c r="AE250" s="64">
        <v>0</v>
      </c>
      <c r="AF250" s="64">
        <v>0</v>
      </c>
      <c r="AG250" s="64">
        <v>0</v>
      </c>
      <c r="AH250" s="64">
        <v>0</v>
      </c>
      <c r="AI250" s="64">
        <v>0</v>
      </c>
      <c r="AJ250" s="10">
        <f t="shared" si="9"/>
        <v>580</v>
      </c>
      <c r="AL250" s="6">
        <f t="shared" si="10"/>
        <v>0</v>
      </c>
      <c r="AN250" s="64">
        <v>0</v>
      </c>
      <c r="AO250" s="64">
        <v>0</v>
      </c>
      <c r="AP250" s="64">
        <v>0</v>
      </c>
      <c r="AQ250" s="64">
        <v>0</v>
      </c>
      <c r="AR250" s="64">
        <v>0</v>
      </c>
      <c r="AS250" s="64">
        <v>0</v>
      </c>
      <c r="AT250" s="64">
        <v>0</v>
      </c>
      <c r="AU250" s="64">
        <v>0</v>
      </c>
      <c r="AV250" s="64">
        <v>0</v>
      </c>
      <c r="AW250" s="64">
        <v>0</v>
      </c>
      <c r="AX250" s="64">
        <v>0</v>
      </c>
      <c r="AY250" s="64">
        <v>0</v>
      </c>
      <c r="AZ250" s="64">
        <v>4229155.12</v>
      </c>
      <c r="BA250" s="64">
        <v>0</v>
      </c>
      <c r="BB250" s="64">
        <v>0</v>
      </c>
      <c r="BC250" s="64">
        <v>0</v>
      </c>
      <c r="BD250" s="64">
        <v>0</v>
      </c>
      <c r="BE250" s="64">
        <v>0</v>
      </c>
      <c r="BF250" s="64">
        <v>0</v>
      </c>
      <c r="BG250" s="64">
        <v>0</v>
      </c>
      <c r="BH250" s="64">
        <v>0</v>
      </c>
      <c r="BI250" s="64">
        <v>0</v>
      </c>
      <c r="BJ250" s="64">
        <v>0</v>
      </c>
      <c r="BK250" s="64">
        <v>0</v>
      </c>
      <c r="BL250"/>
      <c r="BN250" s="7">
        <f t="shared" si="11"/>
        <v>580</v>
      </c>
    </row>
    <row r="251" spans="1:66" hidden="1">
      <c r="A251">
        <v>102</v>
      </c>
      <c r="B251" t="s">
        <v>343</v>
      </c>
      <c r="C251">
        <v>140</v>
      </c>
      <c r="D251" t="s">
        <v>344</v>
      </c>
      <c r="E251">
        <v>221</v>
      </c>
      <c r="F251">
        <v>512110001</v>
      </c>
      <c r="G251" t="s">
        <v>114</v>
      </c>
      <c r="H251">
        <v>101</v>
      </c>
      <c r="I251" t="s">
        <v>308</v>
      </c>
      <c r="J251" s="8">
        <v>1</v>
      </c>
      <c r="L251">
        <v>2110</v>
      </c>
      <c r="M251" t="s">
        <v>319</v>
      </c>
      <c r="N251">
        <v>2000</v>
      </c>
      <c r="O251" t="s">
        <v>113</v>
      </c>
      <c r="P251">
        <v>4</v>
      </c>
      <c r="Q251" t="s">
        <v>345</v>
      </c>
      <c r="R251">
        <v>172</v>
      </c>
      <c r="S251" t="s">
        <v>281</v>
      </c>
      <c r="T251">
        <v>121</v>
      </c>
      <c r="U251" t="s">
        <v>312</v>
      </c>
      <c r="V251">
        <v>1</v>
      </c>
      <c r="W251" t="s">
        <v>313</v>
      </c>
      <c r="X251" s="64">
        <v>0</v>
      </c>
      <c r="Y251" s="64">
        <v>523</v>
      </c>
      <c r="Z251" s="64">
        <v>290</v>
      </c>
      <c r="AA251" s="64">
        <v>0</v>
      </c>
      <c r="AB251" s="64">
        <v>0</v>
      </c>
      <c r="AC251" s="64">
        <v>0</v>
      </c>
      <c r="AD251" s="9">
        <v>0</v>
      </c>
      <c r="AE251" s="64">
        <v>0</v>
      </c>
      <c r="AF251" s="64">
        <v>440.8</v>
      </c>
      <c r="AG251" s="64">
        <v>0</v>
      </c>
      <c r="AH251" s="64">
        <v>0</v>
      </c>
      <c r="AI251" s="64">
        <v>0</v>
      </c>
      <c r="AJ251" s="10">
        <f t="shared" si="9"/>
        <v>1253.8</v>
      </c>
      <c r="AL251" s="6">
        <f t="shared" si="10"/>
        <v>0</v>
      </c>
      <c r="AN251" s="64">
        <v>0</v>
      </c>
      <c r="AO251" s="64">
        <v>0</v>
      </c>
      <c r="AP251" s="64">
        <v>0</v>
      </c>
      <c r="AQ251" s="64">
        <v>0</v>
      </c>
      <c r="AR251" s="64">
        <v>0</v>
      </c>
      <c r="AS251" s="64">
        <v>0</v>
      </c>
      <c r="AT251" s="64">
        <v>0</v>
      </c>
      <c r="AU251" s="64">
        <v>0</v>
      </c>
      <c r="AV251" s="64">
        <v>0</v>
      </c>
      <c r="AW251" s="64">
        <v>0</v>
      </c>
      <c r="AX251" s="64">
        <v>0</v>
      </c>
      <c r="AY251" s="64">
        <v>0</v>
      </c>
      <c r="AZ251" s="64">
        <v>1523867.66</v>
      </c>
      <c r="BA251" s="64">
        <v>0</v>
      </c>
      <c r="BB251" s="64">
        <v>0</v>
      </c>
      <c r="BC251" s="64">
        <v>0</v>
      </c>
      <c r="BD251" s="64">
        <v>0</v>
      </c>
      <c r="BE251" s="64">
        <v>0</v>
      </c>
      <c r="BF251" s="64">
        <v>0</v>
      </c>
      <c r="BG251" s="64">
        <v>0</v>
      </c>
      <c r="BH251" s="64">
        <v>0</v>
      </c>
      <c r="BI251" s="64">
        <v>0</v>
      </c>
      <c r="BJ251" s="64">
        <v>0</v>
      </c>
      <c r="BK251" s="64">
        <v>0</v>
      </c>
      <c r="BL251"/>
      <c r="BN251" s="7">
        <f t="shared" si="11"/>
        <v>1253.8</v>
      </c>
    </row>
    <row r="252" spans="1:66" hidden="1">
      <c r="A252">
        <v>921</v>
      </c>
      <c r="B252" t="s">
        <v>454</v>
      </c>
      <c r="C252">
        <v>108</v>
      </c>
      <c r="D252" t="s">
        <v>455</v>
      </c>
      <c r="E252">
        <v>221</v>
      </c>
      <c r="F252">
        <v>512110001</v>
      </c>
      <c r="G252" t="s">
        <v>114</v>
      </c>
      <c r="H252">
        <v>101</v>
      </c>
      <c r="I252" t="s">
        <v>308</v>
      </c>
      <c r="J252" s="8">
        <v>1</v>
      </c>
      <c r="L252">
        <v>2110</v>
      </c>
      <c r="M252" t="s">
        <v>319</v>
      </c>
      <c r="N252">
        <v>2000</v>
      </c>
      <c r="O252" t="s">
        <v>113</v>
      </c>
      <c r="P252">
        <v>4</v>
      </c>
      <c r="Q252" t="s">
        <v>345</v>
      </c>
      <c r="R252">
        <v>132</v>
      </c>
      <c r="S252" t="s">
        <v>456</v>
      </c>
      <c r="T252">
        <v>121</v>
      </c>
      <c r="U252" t="s">
        <v>312</v>
      </c>
      <c r="V252">
        <v>1</v>
      </c>
      <c r="W252" t="s">
        <v>313</v>
      </c>
      <c r="X252" s="64">
        <v>3839.79</v>
      </c>
      <c r="Y252" s="64">
        <v>1329</v>
      </c>
      <c r="Z252" s="64">
        <v>324.8</v>
      </c>
      <c r="AA252" s="64">
        <v>2254.5</v>
      </c>
      <c r="AB252" s="64">
        <v>649.6</v>
      </c>
      <c r="AC252" s="64">
        <v>324.8</v>
      </c>
      <c r="AD252" s="9">
        <v>0</v>
      </c>
      <c r="AE252" s="64">
        <v>0</v>
      </c>
      <c r="AF252" s="64">
        <v>0</v>
      </c>
      <c r="AG252" s="64">
        <v>1967.5</v>
      </c>
      <c r="AH252" s="64">
        <v>0</v>
      </c>
      <c r="AI252" s="64">
        <v>0</v>
      </c>
      <c r="AJ252" s="10">
        <f t="shared" si="9"/>
        <v>10689.99</v>
      </c>
      <c r="AL252" s="6">
        <f t="shared" si="10"/>
        <v>0</v>
      </c>
      <c r="AN252" s="64">
        <v>0</v>
      </c>
      <c r="AO252" s="64">
        <v>0</v>
      </c>
      <c r="AP252" s="64">
        <v>0</v>
      </c>
      <c r="AQ252" s="64">
        <v>0</v>
      </c>
      <c r="AR252" s="64">
        <v>0</v>
      </c>
      <c r="AS252" s="64">
        <v>0</v>
      </c>
      <c r="AT252" s="64">
        <v>0</v>
      </c>
      <c r="AU252" s="64">
        <v>0</v>
      </c>
      <c r="AV252" s="64">
        <v>0</v>
      </c>
      <c r="AW252" s="64">
        <v>0</v>
      </c>
      <c r="AX252" s="64">
        <v>0</v>
      </c>
      <c r="AY252" s="64">
        <v>0</v>
      </c>
      <c r="AZ252" s="64">
        <v>2440000</v>
      </c>
      <c r="BA252" s="64">
        <v>0</v>
      </c>
      <c r="BB252" s="64">
        <v>0</v>
      </c>
      <c r="BC252" s="64">
        <v>0</v>
      </c>
      <c r="BD252" s="64">
        <v>0</v>
      </c>
      <c r="BE252" s="64">
        <v>0</v>
      </c>
      <c r="BF252" s="64">
        <v>0</v>
      </c>
      <c r="BG252" s="64">
        <v>0</v>
      </c>
      <c r="BH252" s="64">
        <v>0</v>
      </c>
      <c r="BI252" s="64">
        <v>0</v>
      </c>
      <c r="BJ252" s="64">
        <v>0</v>
      </c>
      <c r="BK252" s="64">
        <v>0</v>
      </c>
      <c r="BL252"/>
      <c r="BN252" s="7">
        <f t="shared" si="11"/>
        <v>10689.99</v>
      </c>
    </row>
    <row r="253" spans="1:66" hidden="1">
      <c r="A253">
        <v>922</v>
      </c>
      <c r="B253" t="s">
        <v>458</v>
      </c>
      <c r="C253">
        <v>109</v>
      </c>
      <c r="D253" t="s">
        <v>459</v>
      </c>
      <c r="E253">
        <v>221</v>
      </c>
      <c r="F253">
        <v>512110001</v>
      </c>
      <c r="G253" t="s">
        <v>114</v>
      </c>
      <c r="H253">
        <v>101</v>
      </c>
      <c r="I253" t="s">
        <v>308</v>
      </c>
      <c r="J253" s="8">
        <v>1</v>
      </c>
      <c r="L253">
        <v>2110</v>
      </c>
      <c r="M253" t="s">
        <v>319</v>
      </c>
      <c r="N253">
        <v>2000</v>
      </c>
      <c r="O253" t="s">
        <v>113</v>
      </c>
      <c r="P253">
        <v>4</v>
      </c>
      <c r="Q253" t="s">
        <v>345</v>
      </c>
      <c r="R253">
        <v>135</v>
      </c>
      <c r="S253" t="s">
        <v>460</v>
      </c>
      <c r="T253">
        <v>121</v>
      </c>
      <c r="U253" t="s">
        <v>312</v>
      </c>
      <c r="V253">
        <v>1</v>
      </c>
      <c r="W253" t="s">
        <v>313</v>
      </c>
      <c r="X253" s="64">
        <v>290</v>
      </c>
      <c r="Y253" s="64">
        <v>0</v>
      </c>
      <c r="Z253" s="64">
        <v>0</v>
      </c>
      <c r="AA253" s="64">
        <v>0</v>
      </c>
      <c r="AB253" s="64">
        <v>0</v>
      </c>
      <c r="AC253" s="64">
        <v>0</v>
      </c>
      <c r="AD253" s="9">
        <v>0</v>
      </c>
      <c r="AE253" s="64">
        <v>0</v>
      </c>
      <c r="AF253" s="64">
        <v>0</v>
      </c>
      <c r="AG253" s="64">
        <v>0</v>
      </c>
      <c r="AH253" s="64">
        <v>0</v>
      </c>
      <c r="AI253" s="64">
        <v>0</v>
      </c>
      <c r="AJ253" s="10">
        <f t="shared" si="9"/>
        <v>290</v>
      </c>
      <c r="AL253" s="6">
        <f t="shared" si="10"/>
        <v>0</v>
      </c>
      <c r="AN253" s="64">
        <v>0</v>
      </c>
      <c r="AO253" s="64">
        <v>0</v>
      </c>
      <c r="AP253" s="64">
        <v>0</v>
      </c>
      <c r="AQ253" s="64">
        <v>0</v>
      </c>
      <c r="AR253" s="64">
        <v>0</v>
      </c>
      <c r="AS253" s="64">
        <v>0</v>
      </c>
      <c r="AT253" s="64">
        <v>0</v>
      </c>
      <c r="AU253" s="64">
        <v>0</v>
      </c>
      <c r="AV253" s="64">
        <v>0</v>
      </c>
      <c r="AW253" s="64">
        <v>0</v>
      </c>
      <c r="AX253" s="64">
        <v>0</v>
      </c>
      <c r="AY253" s="64">
        <v>0</v>
      </c>
      <c r="AZ253" s="64">
        <v>1447947.74</v>
      </c>
      <c r="BA253" s="64">
        <v>0</v>
      </c>
      <c r="BB253" s="64">
        <v>0</v>
      </c>
      <c r="BC253" s="64">
        <v>0</v>
      </c>
      <c r="BD253" s="64">
        <v>0</v>
      </c>
      <c r="BE253" s="64">
        <v>0</v>
      </c>
      <c r="BF253" s="64">
        <v>0</v>
      </c>
      <c r="BG253" s="64">
        <v>0</v>
      </c>
      <c r="BH253" s="64">
        <v>0</v>
      </c>
      <c r="BI253" s="64">
        <v>0</v>
      </c>
      <c r="BJ253" s="64">
        <v>0</v>
      </c>
      <c r="BK253" s="64">
        <v>0</v>
      </c>
      <c r="BL253"/>
      <c r="BN253" s="7">
        <f t="shared" si="11"/>
        <v>290</v>
      </c>
    </row>
    <row r="254" spans="1:66" hidden="1">
      <c r="A254">
        <v>923</v>
      </c>
      <c r="B254" t="s">
        <v>461</v>
      </c>
      <c r="C254">
        <v>110</v>
      </c>
      <c r="D254" t="s">
        <v>462</v>
      </c>
      <c r="E254">
        <v>221</v>
      </c>
      <c r="F254">
        <v>512110001</v>
      </c>
      <c r="G254" t="s">
        <v>114</v>
      </c>
      <c r="H254">
        <v>101</v>
      </c>
      <c r="I254" t="s">
        <v>308</v>
      </c>
      <c r="J254" s="8">
        <v>1</v>
      </c>
      <c r="L254">
        <v>2110</v>
      </c>
      <c r="M254" t="s">
        <v>319</v>
      </c>
      <c r="N254">
        <v>2000</v>
      </c>
      <c r="O254" t="s">
        <v>113</v>
      </c>
      <c r="P254">
        <v>4</v>
      </c>
      <c r="Q254" t="s">
        <v>345</v>
      </c>
      <c r="R254">
        <v>311</v>
      </c>
      <c r="S254" t="s">
        <v>463</v>
      </c>
      <c r="T254">
        <v>125</v>
      </c>
      <c r="U254" t="s">
        <v>464</v>
      </c>
      <c r="V254">
        <v>1</v>
      </c>
      <c r="W254" t="s">
        <v>313</v>
      </c>
      <c r="X254" s="64">
        <v>348</v>
      </c>
      <c r="Y254" s="64">
        <v>0</v>
      </c>
      <c r="Z254" s="64">
        <v>0</v>
      </c>
      <c r="AA254" s="64">
        <v>0</v>
      </c>
      <c r="AB254" s="64">
        <v>533.6</v>
      </c>
      <c r="AC254" s="64">
        <v>0</v>
      </c>
      <c r="AD254" s="9">
        <v>0</v>
      </c>
      <c r="AE254" s="64">
        <v>0</v>
      </c>
      <c r="AF254" s="64">
        <v>0</v>
      </c>
      <c r="AG254" s="64">
        <v>0</v>
      </c>
      <c r="AH254" s="64">
        <v>0</v>
      </c>
      <c r="AI254" s="64">
        <v>0</v>
      </c>
      <c r="AJ254" s="10">
        <f t="shared" si="9"/>
        <v>881.6</v>
      </c>
      <c r="AL254" s="6">
        <f t="shared" si="10"/>
        <v>0</v>
      </c>
      <c r="AN254" s="64">
        <v>0</v>
      </c>
      <c r="AO254" s="64">
        <v>0</v>
      </c>
      <c r="AP254" s="64">
        <v>0</v>
      </c>
      <c r="AQ254" s="64">
        <v>0</v>
      </c>
      <c r="AR254" s="64">
        <v>0</v>
      </c>
      <c r="AS254" s="64">
        <v>0</v>
      </c>
      <c r="AT254" s="64">
        <v>0</v>
      </c>
      <c r="AU254" s="64">
        <v>0</v>
      </c>
      <c r="AV254" s="64">
        <v>0</v>
      </c>
      <c r="AW254" s="64">
        <v>0</v>
      </c>
      <c r="AX254" s="64">
        <v>0</v>
      </c>
      <c r="AY254" s="64">
        <v>0</v>
      </c>
      <c r="AZ254" s="64">
        <v>2000000</v>
      </c>
      <c r="BA254" s="64">
        <v>0</v>
      </c>
      <c r="BB254" s="64">
        <v>0</v>
      </c>
      <c r="BC254" s="64">
        <v>0</v>
      </c>
      <c r="BD254" s="64">
        <v>0</v>
      </c>
      <c r="BE254" s="64">
        <v>0</v>
      </c>
      <c r="BF254" s="64">
        <v>0</v>
      </c>
      <c r="BG254" s="64">
        <v>0</v>
      </c>
      <c r="BH254" s="64">
        <v>0</v>
      </c>
      <c r="BI254" s="64">
        <v>0</v>
      </c>
      <c r="BJ254" s="64">
        <v>0</v>
      </c>
      <c r="BK254" s="64">
        <v>0</v>
      </c>
      <c r="BL254"/>
      <c r="BN254" s="7">
        <f t="shared" si="11"/>
        <v>881.6</v>
      </c>
    </row>
    <row r="255" spans="1:66" hidden="1">
      <c r="A255">
        <v>924</v>
      </c>
      <c r="B255" t="s">
        <v>574</v>
      </c>
      <c r="C255">
        <v>159</v>
      </c>
      <c r="D255" t="s">
        <v>574</v>
      </c>
      <c r="E255">
        <v>221</v>
      </c>
      <c r="F255">
        <v>512110001</v>
      </c>
      <c r="G255" t="s">
        <v>114</v>
      </c>
      <c r="H255">
        <v>101</v>
      </c>
      <c r="I255" t="s">
        <v>308</v>
      </c>
      <c r="J255" s="8">
        <v>1</v>
      </c>
      <c r="L255">
        <v>2110</v>
      </c>
      <c r="M255" t="s">
        <v>319</v>
      </c>
      <c r="N255">
        <v>2000</v>
      </c>
      <c r="O255" t="s">
        <v>113</v>
      </c>
      <c r="P255">
        <v>4</v>
      </c>
      <c r="Q255" t="s">
        <v>345</v>
      </c>
      <c r="R255">
        <v>111</v>
      </c>
      <c r="S255" t="s">
        <v>438</v>
      </c>
      <c r="T255">
        <v>121</v>
      </c>
      <c r="U255" t="s">
        <v>312</v>
      </c>
      <c r="V255">
        <v>1</v>
      </c>
      <c r="W255" t="s">
        <v>313</v>
      </c>
      <c r="X255" s="64">
        <v>1545.12</v>
      </c>
      <c r="Y255" s="64">
        <v>500</v>
      </c>
      <c r="Z255" s="64">
        <v>0</v>
      </c>
      <c r="AA255" s="64">
        <v>0</v>
      </c>
      <c r="AB255" s="64">
        <v>0</v>
      </c>
      <c r="AC255" s="64">
        <v>0</v>
      </c>
      <c r="AD255" s="9">
        <v>0</v>
      </c>
      <c r="AE255" s="64">
        <v>0</v>
      </c>
      <c r="AF255" s="64">
        <v>88</v>
      </c>
      <c r="AG255" s="64">
        <v>0</v>
      </c>
      <c r="AH255" s="64">
        <v>0</v>
      </c>
      <c r="AI255" s="64">
        <v>0</v>
      </c>
      <c r="AJ255" s="10">
        <f t="shared" si="9"/>
        <v>2133.12</v>
      </c>
      <c r="AL255" s="6">
        <f t="shared" si="10"/>
        <v>0</v>
      </c>
      <c r="AN255" s="64">
        <v>0</v>
      </c>
      <c r="AO255" s="64">
        <v>0</v>
      </c>
      <c r="AP255" s="64">
        <v>0</v>
      </c>
      <c r="AQ255" s="64">
        <v>0</v>
      </c>
      <c r="AR255" s="64">
        <v>0</v>
      </c>
      <c r="AS255" s="64">
        <v>0</v>
      </c>
      <c r="AT255" s="64">
        <v>0</v>
      </c>
      <c r="AU255" s="64">
        <v>0</v>
      </c>
      <c r="AV255" s="64">
        <v>0</v>
      </c>
      <c r="AW255" s="64">
        <v>0</v>
      </c>
      <c r="AX255" s="64">
        <v>0</v>
      </c>
      <c r="AY255" s="64">
        <v>0</v>
      </c>
      <c r="AZ255" s="64">
        <v>76510.37</v>
      </c>
      <c r="BA255" s="64">
        <v>0</v>
      </c>
      <c r="BB255" s="64">
        <v>0</v>
      </c>
      <c r="BC255" s="64">
        <v>0</v>
      </c>
      <c r="BD255" s="64">
        <v>0</v>
      </c>
      <c r="BE255" s="64">
        <v>0</v>
      </c>
      <c r="BF255" s="64">
        <v>0</v>
      </c>
      <c r="BG255" s="64">
        <v>0</v>
      </c>
      <c r="BH255" s="64">
        <v>0</v>
      </c>
      <c r="BI255" s="64">
        <v>0</v>
      </c>
      <c r="BJ255" s="64">
        <v>0</v>
      </c>
      <c r="BK255" s="64">
        <v>0</v>
      </c>
      <c r="BL255"/>
      <c r="BN255" s="7">
        <f t="shared" si="11"/>
        <v>2133.12</v>
      </c>
    </row>
    <row r="256" spans="1:66" hidden="1">
      <c r="A256">
        <v>925</v>
      </c>
      <c r="B256" t="s">
        <v>576</v>
      </c>
      <c r="C256">
        <v>160</v>
      </c>
      <c r="D256" t="s">
        <v>576</v>
      </c>
      <c r="E256">
        <v>221</v>
      </c>
      <c r="F256">
        <v>512110001</v>
      </c>
      <c r="G256" t="s">
        <v>114</v>
      </c>
      <c r="H256">
        <v>101</v>
      </c>
      <c r="I256" t="s">
        <v>308</v>
      </c>
      <c r="J256" s="8">
        <v>1</v>
      </c>
      <c r="L256">
        <v>2110</v>
      </c>
      <c r="M256" t="s">
        <v>319</v>
      </c>
      <c r="N256">
        <v>2000</v>
      </c>
      <c r="O256" t="s">
        <v>113</v>
      </c>
      <c r="P256">
        <v>4</v>
      </c>
      <c r="Q256" t="s">
        <v>345</v>
      </c>
      <c r="R256">
        <v>111</v>
      </c>
      <c r="S256" t="s">
        <v>438</v>
      </c>
      <c r="T256">
        <v>121</v>
      </c>
      <c r="U256" t="s">
        <v>312</v>
      </c>
      <c r="V256">
        <v>1</v>
      </c>
      <c r="W256" t="s">
        <v>313</v>
      </c>
      <c r="X256" s="64">
        <v>0</v>
      </c>
      <c r="Y256" s="64">
        <v>363</v>
      </c>
      <c r="Z256" s="64">
        <v>0</v>
      </c>
      <c r="AA256" s="64">
        <v>0</v>
      </c>
      <c r="AB256" s="64">
        <v>0</v>
      </c>
      <c r="AC256" s="64">
        <v>649.6</v>
      </c>
      <c r="AD256" s="9">
        <v>0</v>
      </c>
      <c r="AE256" s="64">
        <v>0</v>
      </c>
      <c r="AF256" s="64">
        <v>0</v>
      </c>
      <c r="AG256" s="64">
        <v>0</v>
      </c>
      <c r="AH256" s="64">
        <v>0</v>
      </c>
      <c r="AI256" s="64">
        <v>0</v>
      </c>
      <c r="AJ256" s="10">
        <f t="shared" si="9"/>
        <v>1012.6</v>
      </c>
      <c r="AL256" s="6">
        <f t="shared" si="10"/>
        <v>0</v>
      </c>
      <c r="AN256" s="64">
        <v>0</v>
      </c>
      <c r="AO256" s="64">
        <v>0</v>
      </c>
      <c r="AP256" s="64">
        <v>0</v>
      </c>
      <c r="AQ256" s="64">
        <v>0</v>
      </c>
      <c r="AR256" s="64">
        <v>0</v>
      </c>
      <c r="AS256" s="64">
        <v>0</v>
      </c>
      <c r="AT256" s="64">
        <v>0</v>
      </c>
      <c r="AU256" s="64">
        <v>0</v>
      </c>
      <c r="AV256" s="64">
        <v>0</v>
      </c>
      <c r="AW256" s="64">
        <v>0</v>
      </c>
      <c r="AX256" s="64">
        <v>0</v>
      </c>
      <c r="AY256" s="64">
        <v>0</v>
      </c>
      <c r="AZ256" s="64">
        <v>69752.47</v>
      </c>
      <c r="BA256" s="64">
        <v>0</v>
      </c>
      <c r="BB256" s="64">
        <v>0</v>
      </c>
      <c r="BC256" s="64">
        <v>0</v>
      </c>
      <c r="BD256" s="64">
        <v>0</v>
      </c>
      <c r="BE256" s="64">
        <v>0</v>
      </c>
      <c r="BF256" s="64">
        <v>0</v>
      </c>
      <c r="BG256" s="64">
        <v>0</v>
      </c>
      <c r="BH256" s="64">
        <v>0</v>
      </c>
      <c r="BI256" s="64">
        <v>0</v>
      </c>
      <c r="BJ256" s="64">
        <v>0</v>
      </c>
      <c r="BK256" s="64">
        <v>0</v>
      </c>
      <c r="BL256"/>
      <c r="BN256" s="7">
        <f t="shared" si="11"/>
        <v>1012.6</v>
      </c>
    </row>
    <row r="257" spans="1:66" hidden="1">
      <c r="A257">
        <v>931</v>
      </c>
      <c r="B257" t="s">
        <v>465</v>
      </c>
      <c r="C257">
        <v>111</v>
      </c>
      <c r="D257" t="s">
        <v>466</v>
      </c>
      <c r="E257">
        <v>221</v>
      </c>
      <c r="F257">
        <v>512110001</v>
      </c>
      <c r="G257" t="s">
        <v>114</v>
      </c>
      <c r="H257">
        <v>101</v>
      </c>
      <c r="I257" t="s">
        <v>308</v>
      </c>
      <c r="J257" s="8">
        <v>1</v>
      </c>
      <c r="L257">
        <v>2110</v>
      </c>
      <c r="M257" t="s">
        <v>319</v>
      </c>
      <c r="N257">
        <v>2000</v>
      </c>
      <c r="O257" t="s">
        <v>113</v>
      </c>
      <c r="P257">
        <v>5</v>
      </c>
      <c r="Q257" t="s">
        <v>467</v>
      </c>
      <c r="R257">
        <v>152</v>
      </c>
      <c r="S257" t="s">
        <v>468</v>
      </c>
      <c r="T257">
        <v>121</v>
      </c>
      <c r="U257" t="s">
        <v>312</v>
      </c>
      <c r="V257">
        <v>1</v>
      </c>
      <c r="W257" t="s">
        <v>313</v>
      </c>
      <c r="X257" s="64">
        <v>8627.84</v>
      </c>
      <c r="Y257" s="64">
        <v>1022</v>
      </c>
      <c r="Z257" s="64">
        <v>200.2</v>
      </c>
      <c r="AA257" s="64">
        <v>696</v>
      </c>
      <c r="AB257" s="64">
        <v>1176.01</v>
      </c>
      <c r="AC257" s="64">
        <v>3767.32</v>
      </c>
      <c r="AD257" s="9">
        <v>1113.5999999999999</v>
      </c>
      <c r="AE257" s="64">
        <v>6169.12</v>
      </c>
      <c r="AF257" s="64">
        <v>778.94</v>
      </c>
      <c r="AG257" s="64">
        <v>427</v>
      </c>
      <c r="AH257" s="64">
        <v>1484.8</v>
      </c>
      <c r="AI257" s="64">
        <v>618.54</v>
      </c>
      <c r="AJ257" s="10">
        <f t="shared" si="9"/>
        <v>26081.37</v>
      </c>
      <c r="AL257" s="6">
        <f t="shared" si="10"/>
        <v>0</v>
      </c>
      <c r="AN257" s="64">
        <v>0</v>
      </c>
      <c r="AO257" s="64">
        <v>0</v>
      </c>
      <c r="AP257" s="64">
        <v>0</v>
      </c>
      <c r="AQ257" s="64">
        <v>0</v>
      </c>
      <c r="AR257" s="64">
        <v>0</v>
      </c>
      <c r="AS257" s="64">
        <v>0</v>
      </c>
      <c r="AT257" s="64">
        <v>0</v>
      </c>
      <c r="AU257" s="64">
        <v>0</v>
      </c>
      <c r="AV257" s="64">
        <v>0</v>
      </c>
      <c r="AW257" s="64">
        <v>0</v>
      </c>
      <c r="AX257" s="64">
        <v>0</v>
      </c>
      <c r="AY257" s="64">
        <v>0</v>
      </c>
      <c r="AZ257" s="64">
        <v>0</v>
      </c>
      <c r="BA257" s="64">
        <v>0</v>
      </c>
      <c r="BB257" s="64">
        <v>0</v>
      </c>
      <c r="BC257" s="64">
        <v>0</v>
      </c>
      <c r="BD257" s="64">
        <v>0</v>
      </c>
      <c r="BE257" s="64">
        <v>0</v>
      </c>
      <c r="BF257" s="64">
        <v>0</v>
      </c>
      <c r="BG257" s="64">
        <v>0</v>
      </c>
      <c r="BH257" s="64">
        <v>0</v>
      </c>
      <c r="BI257" s="64">
        <v>19998</v>
      </c>
      <c r="BJ257" s="64">
        <v>-6064.01</v>
      </c>
      <c r="BK257" s="64">
        <v>0</v>
      </c>
      <c r="BL257"/>
      <c r="BN257" s="7">
        <f t="shared" si="11"/>
        <v>23978.03</v>
      </c>
    </row>
    <row r="258" spans="1:66" hidden="1">
      <c r="A258">
        <v>932</v>
      </c>
      <c r="B258" t="s">
        <v>477</v>
      </c>
      <c r="C258">
        <v>113</v>
      </c>
      <c r="D258" t="s">
        <v>478</v>
      </c>
      <c r="E258">
        <v>221</v>
      </c>
      <c r="F258">
        <v>512110001</v>
      </c>
      <c r="G258" t="s">
        <v>114</v>
      </c>
      <c r="H258">
        <v>101</v>
      </c>
      <c r="I258" t="s">
        <v>308</v>
      </c>
      <c r="J258" s="8">
        <v>1</v>
      </c>
      <c r="L258">
        <v>2110</v>
      </c>
      <c r="M258" t="s">
        <v>319</v>
      </c>
      <c r="N258">
        <v>2000</v>
      </c>
      <c r="O258" t="s">
        <v>113</v>
      </c>
      <c r="P258">
        <v>5</v>
      </c>
      <c r="Q258" t="s">
        <v>467</v>
      </c>
      <c r="R258">
        <v>152</v>
      </c>
      <c r="S258" t="s">
        <v>468</v>
      </c>
      <c r="T258">
        <v>121</v>
      </c>
      <c r="U258" t="s">
        <v>312</v>
      </c>
      <c r="V258">
        <v>1</v>
      </c>
      <c r="W258" t="s">
        <v>313</v>
      </c>
      <c r="X258" s="64">
        <v>120</v>
      </c>
      <c r="Y258" s="64">
        <v>0</v>
      </c>
      <c r="Z258" s="64">
        <v>522.27</v>
      </c>
      <c r="AA258" s="64">
        <v>0</v>
      </c>
      <c r="AB258" s="64">
        <v>114.4</v>
      </c>
      <c r="AC258" s="64">
        <v>30.5</v>
      </c>
      <c r="AD258" s="9">
        <v>30.5</v>
      </c>
      <c r="AE258" s="64">
        <v>0</v>
      </c>
      <c r="AF258" s="64">
        <v>0</v>
      </c>
      <c r="AG258" s="64">
        <v>0</v>
      </c>
      <c r="AH258" s="64">
        <v>0</v>
      </c>
      <c r="AI258" s="64">
        <v>359.98</v>
      </c>
      <c r="AJ258" s="10">
        <f t="shared" si="9"/>
        <v>1177.6500000000001</v>
      </c>
      <c r="AL258" s="6">
        <f t="shared" si="10"/>
        <v>0</v>
      </c>
      <c r="AN258" s="64">
        <v>0</v>
      </c>
      <c r="AO258" s="64">
        <v>0</v>
      </c>
      <c r="AP258" s="64">
        <v>0</v>
      </c>
      <c r="AQ258" s="64">
        <v>0</v>
      </c>
      <c r="AR258" s="64">
        <v>0</v>
      </c>
      <c r="AS258" s="64">
        <v>0</v>
      </c>
      <c r="AT258" s="64">
        <v>0</v>
      </c>
      <c r="AU258" s="64">
        <v>0</v>
      </c>
      <c r="AV258" s="64">
        <v>0</v>
      </c>
      <c r="AW258" s="64">
        <v>0</v>
      </c>
      <c r="AX258" s="64">
        <v>0</v>
      </c>
      <c r="AY258" s="64">
        <v>0</v>
      </c>
      <c r="AZ258" s="64">
        <v>0</v>
      </c>
      <c r="BA258" s="64">
        <v>0</v>
      </c>
      <c r="BB258" s="64">
        <v>0</v>
      </c>
      <c r="BC258" s="64">
        <v>0</v>
      </c>
      <c r="BD258" s="64">
        <v>0</v>
      </c>
      <c r="BE258" s="64">
        <v>0</v>
      </c>
      <c r="BF258" s="64">
        <v>0</v>
      </c>
      <c r="BG258" s="64">
        <v>0</v>
      </c>
      <c r="BH258" s="64">
        <v>0</v>
      </c>
      <c r="BI258" s="64">
        <v>0</v>
      </c>
      <c r="BJ258" s="64">
        <v>0</v>
      </c>
      <c r="BK258" s="64">
        <v>17620.259999999998</v>
      </c>
      <c r="BL258"/>
      <c r="BN258" s="7">
        <f t="shared" si="11"/>
        <v>817.67</v>
      </c>
    </row>
    <row r="259" spans="1:66" hidden="1">
      <c r="A259">
        <v>981</v>
      </c>
      <c r="B259" t="s">
        <v>532</v>
      </c>
      <c r="C259">
        <v>134</v>
      </c>
      <c r="D259" t="s">
        <v>245</v>
      </c>
      <c r="E259">
        <v>221</v>
      </c>
      <c r="F259">
        <v>512110001</v>
      </c>
      <c r="G259" t="s">
        <v>114</v>
      </c>
      <c r="H259">
        <v>101</v>
      </c>
      <c r="I259" t="s">
        <v>308</v>
      </c>
      <c r="J259" s="8">
        <v>1</v>
      </c>
      <c r="L259">
        <v>2110</v>
      </c>
      <c r="M259" t="s">
        <v>319</v>
      </c>
      <c r="N259">
        <v>2000</v>
      </c>
      <c r="O259" t="s">
        <v>113</v>
      </c>
      <c r="P259">
        <v>6</v>
      </c>
      <c r="Q259" t="s">
        <v>533</v>
      </c>
      <c r="R259">
        <v>134</v>
      </c>
      <c r="S259" t="s">
        <v>534</v>
      </c>
      <c r="T259">
        <v>132</v>
      </c>
      <c r="U259" t="s">
        <v>535</v>
      </c>
      <c r="V259">
        <v>1</v>
      </c>
      <c r="W259" t="s">
        <v>313</v>
      </c>
      <c r="X259" s="64">
        <v>0</v>
      </c>
      <c r="Y259" s="64">
        <v>0</v>
      </c>
      <c r="Z259" s="64">
        <v>0</v>
      </c>
      <c r="AA259" s="64">
        <v>0</v>
      </c>
      <c r="AB259" s="64">
        <v>0</v>
      </c>
      <c r="AC259" s="64">
        <v>0</v>
      </c>
      <c r="AD259" s="9">
        <v>0</v>
      </c>
      <c r="AE259" s="64">
        <v>0</v>
      </c>
      <c r="AF259" s="64">
        <v>0</v>
      </c>
      <c r="AG259" s="64">
        <v>0</v>
      </c>
      <c r="AH259" s="64">
        <v>0</v>
      </c>
      <c r="AI259" s="64">
        <v>0</v>
      </c>
      <c r="AJ259" s="10">
        <f t="shared" ref="AJ259:AJ322" si="12">SUM(X259:AI259)</f>
        <v>0</v>
      </c>
      <c r="AL259" s="6">
        <f t="shared" ref="AL259:AL322" si="13">IF(J259=2,AJ259,0)</f>
        <v>0</v>
      </c>
      <c r="AN259" s="64">
        <v>0</v>
      </c>
      <c r="AO259" s="64">
        <v>0</v>
      </c>
      <c r="AP259" s="64">
        <v>0</v>
      </c>
      <c r="AQ259" s="64">
        <v>0</v>
      </c>
      <c r="AR259" s="64">
        <v>0</v>
      </c>
      <c r="AS259" s="64">
        <v>0</v>
      </c>
      <c r="AT259" s="64">
        <v>0</v>
      </c>
      <c r="AU259" s="64">
        <v>0</v>
      </c>
      <c r="AV259" s="64">
        <v>0</v>
      </c>
      <c r="AW259" s="64">
        <v>0</v>
      </c>
      <c r="AX259" s="64">
        <v>0</v>
      </c>
      <c r="AY259" s="64">
        <v>0</v>
      </c>
      <c r="AZ259" s="64">
        <v>0</v>
      </c>
      <c r="BA259" s="64">
        <v>0</v>
      </c>
      <c r="BB259" s="64">
        <v>0</v>
      </c>
      <c r="BC259" s="64">
        <v>0</v>
      </c>
      <c r="BD259" s="64">
        <v>0</v>
      </c>
      <c r="BE259" s="64">
        <v>0</v>
      </c>
      <c r="BF259" s="64">
        <v>0</v>
      </c>
      <c r="BG259" s="64">
        <v>0</v>
      </c>
      <c r="BH259" s="64">
        <v>0</v>
      </c>
      <c r="BI259" s="64">
        <v>8554</v>
      </c>
      <c r="BJ259" s="64">
        <v>4788.0600000000004</v>
      </c>
      <c r="BK259" s="64">
        <v>0</v>
      </c>
      <c r="BL259"/>
      <c r="BN259" s="7">
        <f t="shared" ref="BN259:BN322" si="14">SUM(X259:AG259)</f>
        <v>0</v>
      </c>
    </row>
    <row r="260" spans="1:66" hidden="1">
      <c r="A260">
        <v>101</v>
      </c>
      <c r="B260" t="s">
        <v>306</v>
      </c>
      <c r="C260">
        <v>139</v>
      </c>
      <c r="D260" t="s">
        <v>307</v>
      </c>
      <c r="E260">
        <v>221</v>
      </c>
      <c r="F260">
        <v>512110001</v>
      </c>
      <c r="G260" t="s">
        <v>114</v>
      </c>
      <c r="H260">
        <v>101</v>
      </c>
      <c r="I260" t="s">
        <v>308</v>
      </c>
      <c r="J260" s="8">
        <v>1</v>
      </c>
      <c r="L260">
        <v>2110</v>
      </c>
      <c r="M260" t="s">
        <v>319</v>
      </c>
      <c r="N260">
        <v>2000</v>
      </c>
      <c r="O260" t="s">
        <v>113</v>
      </c>
      <c r="P260">
        <v>7</v>
      </c>
      <c r="Q260" t="s">
        <v>310</v>
      </c>
      <c r="R260">
        <v>171</v>
      </c>
      <c r="S260" t="s">
        <v>311</v>
      </c>
      <c r="T260">
        <v>121</v>
      </c>
      <c r="U260" t="s">
        <v>312</v>
      </c>
      <c r="V260">
        <v>1</v>
      </c>
      <c r="W260" t="s">
        <v>313</v>
      </c>
      <c r="X260" s="64">
        <v>3915.62</v>
      </c>
      <c r="Y260" s="64">
        <v>1809.96</v>
      </c>
      <c r="Z260" s="64">
        <v>2668.3</v>
      </c>
      <c r="AA260" s="64">
        <v>0</v>
      </c>
      <c r="AB260" s="64">
        <v>999.75</v>
      </c>
      <c r="AC260" s="64">
        <v>0</v>
      </c>
      <c r="AD260" s="9">
        <v>0</v>
      </c>
      <c r="AE260" s="64">
        <v>0</v>
      </c>
      <c r="AF260" s="64">
        <v>1035.48</v>
      </c>
      <c r="AG260" s="64">
        <v>241.96</v>
      </c>
      <c r="AH260" s="64">
        <v>0</v>
      </c>
      <c r="AI260" s="9">
        <v>0</v>
      </c>
      <c r="AJ260" s="10">
        <f t="shared" si="12"/>
        <v>10671.07</v>
      </c>
      <c r="AL260" s="6">
        <f t="shared" si="13"/>
        <v>0</v>
      </c>
      <c r="AN260" s="64">
        <v>0</v>
      </c>
      <c r="AO260" s="64">
        <v>0</v>
      </c>
      <c r="AP260" s="64">
        <v>0</v>
      </c>
      <c r="AQ260" s="64">
        <v>0</v>
      </c>
      <c r="AR260" s="64">
        <v>0</v>
      </c>
      <c r="AS260" s="64">
        <v>0</v>
      </c>
      <c r="AT260" s="64">
        <v>0</v>
      </c>
      <c r="AU260" s="64">
        <v>0</v>
      </c>
      <c r="AV260" s="64">
        <v>0</v>
      </c>
      <c r="AW260" s="64">
        <v>0</v>
      </c>
      <c r="AX260" s="64">
        <v>0</v>
      </c>
      <c r="AY260" s="64">
        <v>0</v>
      </c>
      <c r="AZ260" s="64">
        <v>0</v>
      </c>
      <c r="BA260" s="64">
        <v>0</v>
      </c>
      <c r="BB260" s="64">
        <v>0</v>
      </c>
      <c r="BC260" s="64">
        <v>0</v>
      </c>
      <c r="BD260" s="64">
        <v>0</v>
      </c>
      <c r="BE260" s="64">
        <v>0</v>
      </c>
      <c r="BF260" s="64">
        <v>0</v>
      </c>
      <c r="BG260" s="64">
        <v>0</v>
      </c>
      <c r="BH260" s="64">
        <v>0</v>
      </c>
      <c r="BI260" s="64">
        <v>0</v>
      </c>
      <c r="BJ260" s="64">
        <v>26400</v>
      </c>
      <c r="BK260" s="64">
        <v>0</v>
      </c>
      <c r="BL260"/>
      <c r="BN260" s="7">
        <f t="shared" si="14"/>
        <v>10671.07</v>
      </c>
    </row>
    <row r="261" spans="1:66" hidden="1">
      <c r="A261">
        <v>201</v>
      </c>
      <c r="B261" t="s">
        <v>379</v>
      </c>
      <c r="C261">
        <v>143</v>
      </c>
      <c r="D261" t="s">
        <v>271</v>
      </c>
      <c r="E261">
        <v>222</v>
      </c>
      <c r="F261">
        <v>512110001</v>
      </c>
      <c r="G261" t="s">
        <v>114</v>
      </c>
      <c r="H261">
        <v>602</v>
      </c>
      <c r="I261" t="s">
        <v>380</v>
      </c>
      <c r="J261" s="8">
        <v>1</v>
      </c>
      <c r="L261">
        <v>2110</v>
      </c>
      <c r="M261" t="s">
        <v>319</v>
      </c>
      <c r="N261">
        <v>2000</v>
      </c>
      <c r="O261" t="s">
        <v>113</v>
      </c>
      <c r="P261">
        <v>7</v>
      </c>
      <c r="Q261" t="s">
        <v>310</v>
      </c>
      <c r="R261">
        <v>423</v>
      </c>
      <c r="S261" t="s">
        <v>381</v>
      </c>
      <c r="T261">
        <v>121</v>
      </c>
      <c r="U261" t="s">
        <v>312</v>
      </c>
      <c r="V261">
        <v>1</v>
      </c>
      <c r="W261" t="s">
        <v>313</v>
      </c>
      <c r="X261" s="64">
        <v>580</v>
      </c>
      <c r="Y261" s="64">
        <v>0</v>
      </c>
      <c r="Z261" s="64">
        <v>394.4</v>
      </c>
      <c r="AA261" s="64">
        <v>0</v>
      </c>
      <c r="AB261" s="64">
        <v>0</v>
      </c>
      <c r="AC261" s="64">
        <v>1461.6</v>
      </c>
      <c r="AD261" s="9">
        <v>1090.4000000000001</v>
      </c>
      <c r="AE261" s="64">
        <v>0</v>
      </c>
      <c r="AF261" s="64">
        <v>0</v>
      </c>
      <c r="AG261" s="64">
        <v>0</v>
      </c>
      <c r="AH261" s="64">
        <v>0</v>
      </c>
      <c r="AI261" s="9">
        <v>0</v>
      </c>
      <c r="AJ261" s="10">
        <f t="shared" si="12"/>
        <v>3526.4</v>
      </c>
      <c r="AL261" s="6">
        <f t="shared" si="13"/>
        <v>0</v>
      </c>
      <c r="AN261" s="64">
        <v>0</v>
      </c>
      <c r="AO261" s="64">
        <v>0</v>
      </c>
      <c r="AP261" s="64">
        <v>0</v>
      </c>
      <c r="AQ261" s="64">
        <v>0</v>
      </c>
      <c r="AR261" s="64">
        <v>0</v>
      </c>
      <c r="AS261" s="64">
        <v>0</v>
      </c>
      <c r="AT261" s="64">
        <v>0</v>
      </c>
      <c r="AU261" s="64">
        <v>0</v>
      </c>
      <c r="AV261" s="64">
        <v>0</v>
      </c>
      <c r="AW261" s="64">
        <v>0</v>
      </c>
      <c r="AX261" s="64">
        <v>0</v>
      </c>
      <c r="AY261" s="64">
        <v>0</v>
      </c>
      <c r="AZ261" s="64">
        <v>0</v>
      </c>
      <c r="BA261" s="64">
        <v>0</v>
      </c>
      <c r="BB261" s="64">
        <v>0</v>
      </c>
      <c r="BC261" s="64">
        <v>0</v>
      </c>
      <c r="BD261" s="64">
        <v>0</v>
      </c>
      <c r="BE261" s="64">
        <v>0</v>
      </c>
      <c r="BF261" s="64">
        <v>0</v>
      </c>
      <c r="BG261" s="64">
        <v>0</v>
      </c>
      <c r="BH261" s="64">
        <v>0</v>
      </c>
      <c r="BI261" s="64">
        <v>63220</v>
      </c>
      <c r="BJ261" s="64">
        <v>9268.4</v>
      </c>
      <c r="BK261" s="64">
        <v>0</v>
      </c>
      <c r="BL261"/>
      <c r="BN261" s="7">
        <f t="shared" si="14"/>
        <v>3526.4</v>
      </c>
    </row>
    <row r="262" spans="1:66" hidden="1">
      <c r="A262">
        <v>941</v>
      </c>
      <c r="B262" t="s">
        <v>484</v>
      </c>
      <c r="C262">
        <v>116</v>
      </c>
      <c r="D262" t="s">
        <v>485</v>
      </c>
      <c r="E262">
        <v>221</v>
      </c>
      <c r="F262">
        <v>512110001</v>
      </c>
      <c r="G262" t="s">
        <v>114</v>
      </c>
      <c r="H262">
        <v>101</v>
      </c>
      <c r="I262" t="s">
        <v>308</v>
      </c>
      <c r="J262" s="8">
        <v>1</v>
      </c>
      <c r="L262">
        <v>2110</v>
      </c>
      <c r="M262" t="s">
        <v>319</v>
      </c>
      <c r="N262">
        <v>2000</v>
      </c>
      <c r="O262" t="s">
        <v>113</v>
      </c>
      <c r="P262">
        <v>8</v>
      </c>
      <c r="Q262" t="s">
        <v>486</v>
      </c>
      <c r="R262">
        <v>131</v>
      </c>
      <c r="S262" t="s">
        <v>449</v>
      </c>
      <c r="T262">
        <v>121</v>
      </c>
      <c r="U262" t="s">
        <v>312</v>
      </c>
      <c r="V262">
        <v>1</v>
      </c>
      <c r="W262" t="s">
        <v>313</v>
      </c>
      <c r="X262" s="64">
        <v>0</v>
      </c>
      <c r="Y262" s="64">
        <v>6245</v>
      </c>
      <c r="Z262" s="64">
        <v>324.8</v>
      </c>
      <c r="AA262" s="64">
        <v>159.80000000000001</v>
      </c>
      <c r="AB262" s="64">
        <v>757.12</v>
      </c>
      <c r="AC262" s="64">
        <v>653</v>
      </c>
      <c r="AD262" s="9">
        <v>0</v>
      </c>
      <c r="AE262" s="64">
        <v>0</v>
      </c>
      <c r="AF262" s="64">
        <v>1740</v>
      </c>
      <c r="AG262" s="64">
        <v>0</v>
      </c>
      <c r="AH262" s="64">
        <v>0</v>
      </c>
      <c r="AI262" s="64">
        <v>0</v>
      </c>
      <c r="AJ262" s="10">
        <f t="shared" si="12"/>
        <v>9879.7200000000012</v>
      </c>
      <c r="AL262" s="6">
        <f t="shared" si="13"/>
        <v>0</v>
      </c>
      <c r="AN262" s="64">
        <v>0</v>
      </c>
      <c r="AO262" s="64">
        <v>0</v>
      </c>
      <c r="AP262" s="64">
        <v>0</v>
      </c>
      <c r="AQ262" s="64">
        <v>0</v>
      </c>
      <c r="AR262" s="64">
        <v>0</v>
      </c>
      <c r="AS262" s="64">
        <v>0</v>
      </c>
      <c r="AT262" s="64">
        <v>0</v>
      </c>
      <c r="AU262" s="64">
        <v>0</v>
      </c>
      <c r="AV262" s="64">
        <v>0</v>
      </c>
      <c r="AW262" s="64">
        <v>0</v>
      </c>
      <c r="AX262" s="64">
        <v>0</v>
      </c>
      <c r="AY262" s="64">
        <v>0</v>
      </c>
      <c r="AZ262" s="64">
        <v>5766293.5199999996</v>
      </c>
      <c r="BA262" s="64">
        <v>0</v>
      </c>
      <c r="BB262" s="64">
        <v>0</v>
      </c>
      <c r="BC262" s="64">
        <v>0</v>
      </c>
      <c r="BD262" s="64">
        <v>0</v>
      </c>
      <c r="BE262" s="64">
        <v>0</v>
      </c>
      <c r="BF262" s="64">
        <v>0</v>
      </c>
      <c r="BG262" s="64">
        <v>0</v>
      </c>
      <c r="BH262" s="64">
        <v>0</v>
      </c>
      <c r="BI262" s="64">
        <v>-91772</v>
      </c>
      <c r="BJ262" s="64">
        <v>-34392.449999999997</v>
      </c>
      <c r="BK262" s="64">
        <v>-17620.259999999998</v>
      </c>
      <c r="BL262"/>
      <c r="BN262" s="7">
        <f t="shared" si="14"/>
        <v>9879.7200000000012</v>
      </c>
    </row>
    <row r="263" spans="1:66" hidden="1">
      <c r="A263">
        <v>942</v>
      </c>
      <c r="B263" t="s">
        <v>487</v>
      </c>
      <c r="C263">
        <v>117</v>
      </c>
      <c r="D263" t="s">
        <v>488</v>
      </c>
      <c r="E263">
        <v>221</v>
      </c>
      <c r="F263">
        <v>512110001</v>
      </c>
      <c r="G263" t="s">
        <v>114</v>
      </c>
      <c r="H263">
        <v>101</v>
      </c>
      <c r="I263" t="s">
        <v>308</v>
      </c>
      <c r="J263" s="8">
        <v>1</v>
      </c>
      <c r="L263">
        <v>2110</v>
      </c>
      <c r="M263" t="s">
        <v>319</v>
      </c>
      <c r="N263">
        <v>2000</v>
      </c>
      <c r="O263" t="s">
        <v>113</v>
      </c>
      <c r="P263">
        <v>8</v>
      </c>
      <c r="Q263" t="s">
        <v>486</v>
      </c>
      <c r="R263">
        <v>183</v>
      </c>
      <c r="S263" t="s">
        <v>489</v>
      </c>
      <c r="T263">
        <v>121</v>
      </c>
      <c r="U263" t="s">
        <v>312</v>
      </c>
      <c r="V263">
        <v>1</v>
      </c>
      <c r="W263" t="s">
        <v>313</v>
      </c>
      <c r="X263" s="64">
        <v>0</v>
      </c>
      <c r="Y263" s="64">
        <v>0</v>
      </c>
      <c r="Z263" s="64">
        <v>0</v>
      </c>
      <c r="AA263" s="64">
        <v>0</v>
      </c>
      <c r="AB263" s="64">
        <v>300</v>
      </c>
      <c r="AC263" s="64">
        <v>160.08000000000001</v>
      </c>
      <c r="AD263" s="9">
        <v>0</v>
      </c>
      <c r="AE263" s="64">
        <v>371.2</v>
      </c>
      <c r="AF263" s="64">
        <v>0</v>
      </c>
      <c r="AG263" s="64">
        <v>116</v>
      </c>
      <c r="AH263" s="64">
        <v>0</v>
      </c>
      <c r="AI263" s="64">
        <v>0</v>
      </c>
      <c r="AJ263" s="10">
        <f t="shared" si="12"/>
        <v>947.28</v>
      </c>
      <c r="AL263" s="6">
        <f t="shared" si="13"/>
        <v>0</v>
      </c>
      <c r="AN263" s="64">
        <v>726228</v>
      </c>
      <c r="AO263" s="64">
        <v>0</v>
      </c>
      <c r="AP263" s="64">
        <v>0</v>
      </c>
      <c r="AQ263" s="64">
        <v>0</v>
      </c>
      <c r="AR263" s="64">
        <v>0</v>
      </c>
      <c r="AS263" s="64">
        <v>0</v>
      </c>
      <c r="AT263" s="64">
        <v>0</v>
      </c>
      <c r="AU263" s="64">
        <v>0</v>
      </c>
      <c r="AV263" s="64">
        <v>0</v>
      </c>
      <c r="AW263" s="64">
        <v>0</v>
      </c>
      <c r="AX263" s="64">
        <v>0</v>
      </c>
      <c r="AY263" s="64">
        <v>0</v>
      </c>
      <c r="AZ263" s="64">
        <v>-726228</v>
      </c>
      <c r="BA263" s="64">
        <v>0</v>
      </c>
      <c r="BB263" s="64">
        <v>0</v>
      </c>
      <c r="BC263" s="64">
        <v>0</v>
      </c>
      <c r="BD263" s="64">
        <v>0</v>
      </c>
      <c r="BE263" s="64">
        <v>0</v>
      </c>
      <c r="BF263" s="64">
        <v>0</v>
      </c>
      <c r="BG263" s="64">
        <v>0</v>
      </c>
      <c r="BH263" s="64">
        <v>0</v>
      </c>
      <c r="BI263" s="64">
        <v>0</v>
      </c>
      <c r="BJ263" s="64">
        <v>0</v>
      </c>
      <c r="BK263" s="64">
        <v>0</v>
      </c>
      <c r="BL263"/>
      <c r="BN263" s="7">
        <f t="shared" si="14"/>
        <v>947.28</v>
      </c>
    </row>
    <row r="264" spans="1:66" hidden="1">
      <c r="A264">
        <v>971</v>
      </c>
      <c r="B264" t="s">
        <v>522</v>
      </c>
      <c r="C264">
        <v>161</v>
      </c>
      <c r="D264" t="s">
        <v>592</v>
      </c>
      <c r="E264">
        <v>221</v>
      </c>
      <c r="F264">
        <v>512110001</v>
      </c>
      <c r="G264" t="s">
        <v>114</v>
      </c>
      <c r="H264">
        <v>101</v>
      </c>
      <c r="I264" t="s">
        <v>308</v>
      </c>
      <c r="J264" s="8">
        <v>1</v>
      </c>
      <c r="L264">
        <v>2110</v>
      </c>
      <c r="M264" t="s">
        <v>319</v>
      </c>
      <c r="N264">
        <v>2000</v>
      </c>
      <c r="O264" t="s">
        <v>113</v>
      </c>
      <c r="P264">
        <v>9</v>
      </c>
      <c r="Q264" t="s">
        <v>422</v>
      </c>
      <c r="R264">
        <v>181</v>
      </c>
      <c r="S264" t="s">
        <v>523</v>
      </c>
      <c r="T264">
        <v>131</v>
      </c>
      <c r="U264" t="s">
        <v>524</v>
      </c>
      <c r="V264">
        <v>1</v>
      </c>
      <c r="W264" t="s">
        <v>313</v>
      </c>
      <c r="X264" s="64">
        <v>0</v>
      </c>
      <c r="Y264" s="64">
        <v>0</v>
      </c>
      <c r="Z264" s="64">
        <v>0</v>
      </c>
      <c r="AA264" s="64">
        <v>0</v>
      </c>
      <c r="AB264" s="64">
        <v>0</v>
      </c>
      <c r="AC264" s="64">
        <v>0</v>
      </c>
      <c r="AD264" s="9">
        <v>0</v>
      </c>
      <c r="AE264" s="64">
        <v>285.36</v>
      </c>
      <c r="AF264" s="64">
        <v>0</v>
      </c>
      <c r="AG264" s="64">
        <v>0</v>
      </c>
      <c r="AH264" s="64">
        <v>0</v>
      </c>
      <c r="AI264" s="64">
        <v>0</v>
      </c>
      <c r="AJ264" s="10">
        <f t="shared" si="12"/>
        <v>285.36</v>
      </c>
      <c r="AL264" s="6">
        <f t="shared" si="13"/>
        <v>0</v>
      </c>
      <c r="AN264" s="64">
        <v>17714221</v>
      </c>
      <c r="AO264" s="64">
        <v>0</v>
      </c>
      <c r="AP264" s="64">
        <v>0</v>
      </c>
      <c r="AQ264" s="64">
        <v>0</v>
      </c>
      <c r="AR264" s="64">
        <v>0</v>
      </c>
      <c r="AS264" s="64">
        <v>0</v>
      </c>
      <c r="AT264" s="64">
        <v>0</v>
      </c>
      <c r="AU264" s="64">
        <v>0</v>
      </c>
      <c r="AV264" s="64">
        <v>0</v>
      </c>
      <c r="AW264" s="64">
        <v>0</v>
      </c>
      <c r="AX264" s="64">
        <v>0</v>
      </c>
      <c r="AY264" s="64">
        <v>0</v>
      </c>
      <c r="AZ264" s="64">
        <v>1103939.92</v>
      </c>
      <c r="BA264" s="64">
        <v>0</v>
      </c>
      <c r="BB264" s="64">
        <v>0</v>
      </c>
      <c r="BC264" s="64">
        <v>0</v>
      </c>
      <c r="BD264" s="64">
        <v>0</v>
      </c>
      <c r="BE264" s="64">
        <v>0</v>
      </c>
      <c r="BF264" s="64">
        <v>0</v>
      </c>
      <c r="BG264" s="64">
        <v>0</v>
      </c>
      <c r="BH264" s="64">
        <v>0</v>
      </c>
      <c r="BI264" s="64">
        <v>0</v>
      </c>
      <c r="BJ264" s="64">
        <v>1000000</v>
      </c>
      <c r="BK264" s="64">
        <v>494013.43</v>
      </c>
      <c r="BL264" s="65">
        <f t="shared" ref="BL264:BL274" si="15">SUBTOTAL(9,X264:AI264)</f>
        <v>0</v>
      </c>
      <c r="BN264" s="7">
        <f t="shared" si="14"/>
        <v>285.36</v>
      </c>
    </row>
    <row r="265" spans="1:66" hidden="1">
      <c r="A265">
        <v>972</v>
      </c>
      <c r="B265" t="s">
        <v>527</v>
      </c>
      <c r="C265">
        <v>132</v>
      </c>
      <c r="D265" t="s">
        <v>528</v>
      </c>
      <c r="E265">
        <v>221</v>
      </c>
      <c r="F265">
        <v>512110001</v>
      </c>
      <c r="G265" t="s">
        <v>114</v>
      </c>
      <c r="H265">
        <v>101</v>
      </c>
      <c r="I265" t="s">
        <v>308</v>
      </c>
      <c r="J265" s="8">
        <v>1</v>
      </c>
      <c r="L265">
        <v>2110</v>
      </c>
      <c r="M265" t="s">
        <v>319</v>
      </c>
      <c r="N265">
        <v>2000</v>
      </c>
      <c r="O265" t="s">
        <v>113</v>
      </c>
      <c r="P265">
        <v>9</v>
      </c>
      <c r="Q265" t="s">
        <v>422</v>
      </c>
      <c r="R265">
        <v>181</v>
      </c>
      <c r="S265" t="s">
        <v>523</v>
      </c>
      <c r="T265">
        <v>131</v>
      </c>
      <c r="U265" t="s">
        <v>524</v>
      </c>
      <c r="V265">
        <v>1</v>
      </c>
      <c r="W265" t="s">
        <v>313</v>
      </c>
      <c r="X265" s="64">
        <v>3013</v>
      </c>
      <c r="Y265" s="64">
        <v>12467.74</v>
      </c>
      <c r="Z265" s="64">
        <v>5999.98</v>
      </c>
      <c r="AA265" s="64">
        <v>51798.400000000001</v>
      </c>
      <c r="AB265" s="64">
        <v>3847.6</v>
      </c>
      <c r="AC265" s="64">
        <v>33956.14</v>
      </c>
      <c r="AD265" s="9">
        <v>19412.16</v>
      </c>
      <c r="AE265" s="64">
        <v>0</v>
      </c>
      <c r="AF265" s="64">
        <v>1833</v>
      </c>
      <c r="AG265" s="64">
        <v>18456.810000000001</v>
      </c>
      <c r="AH265" s="64">
        <v>0</v>
      </c>
      <c r="AI265" s="64">
        <v>0</v>
      </c>
      <c r="AJ265" s="10">
        <f t="shared" si="12"/>
        <v>150784.83000000002</v>
      </c>
      <c r="AL265" s="6">
        <f t="shared" si="13"/>
        <v>0</v>
      </c>
      <c r="AN265" s="64">
        <v>500775</v>
      </c>
      <c r="AO265" s="64">
        <v>0</v>
      </c>
      <c r="AP265" s="64">
        <v>0</v>
      </c>
      <c r="AQ265" s="64">
        <v>0</v>
      </c>
      <c r="AR265" s="64">
        <v>0</v>
      </c>
      <c r="AS265" s="64">
        <v>0</v>
      </c>
      <c r="AT265" s="64">
        <v>0</v>
      </c>
      <c r="AU265" s="64">
        <v>0</v>
      </c>
      <c r="AV265" s="64">
        <v>0</v>
      </c>
      <c r="AW265" s="64">
        <v>0</v>
      </c>
      <c r="AX265" s="64">
        <v>0</v>
      </c>
      <c r="AY265" s="64">
        <v>0</v>
      </c>
      <c r="AZ265" s="64">
        <v>200000</v>
      </c>
      <c r="BA265" s="64">
        <v>0</v>
      </c>
      <c r="BB265" s="64">
        <v>0</v>
      </c>
      <c r="BC265" s="64">
        <v>0</v>
      </c>
      <c r="BD265" s="64">
        <v>0</v>
      </c>
      <c r="BE265" s="64">
        <v>0</v>
      </c>
      <c r="BF265" s="64">
        <v>0</v>
      </c>
      <c r="BG265" s="64">
        <v>0</v>
      </c>
      <c r="BH265" s="64">
        <v>0</v>
      </c>
      <c r="BI265" s="64">
        <v>150195.88</v>
      </c>
      <c r="BJ265" s="64">
        <v>70243.03</v>
      </c>
      <c r="BK265" s="64">
        <v>0</v>
      </c>
      <c r="BL265" s="65">
        <f t="shared" si="15"/>
        <v>0</v>
      </c>
      <c r="BN265" s="7">
        <f t="shared" si="14"/>
        <v>150784.83000000002</v>
      </c>
    </row>
    <row r="266" spans="1:66" hidden="1">
      <c r="A266">
        <v>991</v>
      </c>
      <c r="B266" t="s">
        <v>538</v>
      </c>
      <c r="C266">
        <v>136</v>
      </c>
      <c r="D266" t="s">
        <v>539</v>
      </c>
      <c r="E266">
        <v>221</v>
      </c>
      <c r="F266">
        <v>512110001</v>
      </c>
      <c r="G266" t="s">
        <v>114</v>
      </c>
      <c r="H266">
        <v>101</v>
      </c>
      <c r="I266" t="s">
        <v>308</v>
      </c>
      <c r="J266" s="8">
        <v>1</v>
      </c>
      <c r="L266">
        <v>2110</v>
      </c>
      <c r="M266" t="s">
        <v>319</v>
      </c>
      <c r="N266">
        <v>2000</v>
      </c>
      <c r="O266" t="s">
        <v>113</v>
      </c>
      <c r="P266">
        <v>10</v>
      </c>
      <c r="Q266" t="s">
        <v>540</v>
      </c>
      <c r="R266">
        <v>311</v>
      </c>
      <c r="S266" t="s">
        <v>463</v>
      </c>
      <c r="T266">
        <v>121</v>
      </c>
      <c r="U266" t="s">
        <v>312</v>
      </c>
      <c r="V266">
        <v>1</v>
      </c>
      <c r="W266" t="s">
        <v>313</v>
      </c>
      <c r="X266" s="64">
        <v>0</v>
      </c>
      <c r="Y266" s="64">
        <v>0</v>
      </c>
      <c r="Z266" s="64">
        <v>0</v>
      </c>
      <c r="AA266" s="64">
        <v>0</v>
      </c>
      <c r="AB266" s="64">
        <v>167.04</v>
      </c>
      <c r="AC266" s="64">
        <v>139.19999999999999</v>
      </c>
      <c r="AD266" s="9">
        <v>0</v>
      </c>
      <c r="AE266" s="64">
        <v>0</v>
      </c>
      <c r="AF266" s="64">
        <v>150</v>
      </c>
      <c r="AG266" s="64">
        <v>0</v>
      </c>
      <c r="AH266" s="64">
        <v>0</v>
      </c>
      <c r="AI266" s="64">
        <v>0</v>
      </c>
      <c r="AJ266" s="10">
        <f t="shared" si="12"/>
        <v>456.24</v>
      </c>
      <c r="AL266" s="6">
        <f t="shared" si="13"/>
        <v>0</v>
      </c>
      <c r="AN266" s="64">
        <v>69412</v>
      </c>
      <c r="AO266" s="64">
        <v>0</v>
      </c>
      <c r="AP266" s="64">
        <v>0</v>
      </c>
      <c r="AQ266" s="64">
        <v>0</v>
      </c>
      <c r="AR266" s="64">
        <v>0</v>
      </c>
      <c r="AS266" s="64">
        <v>0</v>
      </c>
      <c r="AT266" s="64">
        <v>0</v>
      </c>
      <c r="AU266" s="64">
        <v>0</v>
      </c>
      <c r="AV266" s="64">
        <v>0</v>
      </c>
      <c r="AW266" s="64">
        <v>0</v>
      </c>
      <c r="AX266" s="64">
        <v>0</v>
      </c>
      <c r="AY266" s="64">
        <v>0</v>
      </c>
      <c r="AZ266" s="64">
        <v>0</v>
      </c>
      <c r="BA266" s="64">
        <v>0</v>
      </c>
      <c r="BB266" s="64">
        <v>0</v>
      </c>
      <c r="BC266" s="64">
        <v>0</v>
      </c>
      <c r="BD266" s="64">
        <v>0</v>
      </c>
      <c r="BE266" s="64">
        <v>0</v>
      </c>
      <c r="BF266" s="64">
        <v>0</v>
      </c>
      <c r="BG266" s="64">
        <v>0</v>
      </c>
      <c r="BH266" s="64">
        <v>0</v>
      </c>
      <c r="BI266" s="64">
        <v>0</v>
      </c>
      <c r="BJ266" s="64">
        <v>0</v>
      </c>
      <c r="BK266" s="64">
        <v>-69412</v>
      </c>
      <c r="BL266" s="65">
        <f t="shared" si="15"/>
        <v>0</v>
      </c>
      <c r="BN266" s="7">
        <f t="shared" si="14"/>
        <v>456.24</v>
      </c>
    </row>
    <row r="267" spans="1:66" hidden="1">
      <c r="A267">
        <v>992</v>
      </c>
      <c r="B267" t="s">
        <v>543</v>
      </c>
      <c r="C267">
        <v>137</v>
      </c>
      <c r="D267" t="s">
        <v>544</v>
      </c>
      <c r="E267">
        <v>221</v>
      </c>
      <c r="F267">
        <v>512110001</v>
      </c>
      <c r="G267" t="s">
        <v>114</v>
      </c>
      <c r="H267">
        <v>101</v>
      </c>
      <c r="I267" t="s">
        <v>308</v>
      </c>
      <c r="J267" s="8">
        <v>1</v>
      </c>
      <c r="L267">
        <v>2110</v>
      </c>
      <c r="M267" t="s">
        <v>319</v>
      </c>
      <c r="N267">
        <v>2000</v>
      </c>
      <c r="O267" t="s">
        <v>113</v>
      </c>
      <c r="P267">
        <v>10</v>
      </c>
      <c r="Q267" t="s">
        <v>540</v>
      </c>
      <c r="R267">
        <v>371</v>
      </c>
      <c r="S267" t="s">
        <v>545</v>
      </c>
      <c r="T267">
        <v>121</v>
      </c>
      <c r="U267" t="s">
        <v>312</v>
      </c>
      <c r="V267">
        <v>1</v>
      </c>
      <c r="W267" t="s">
        <v>313</v>
      </c>
      <c r="X267" s="64">
        <v>881.6</v>
      </c>
      <c r="Y267" s="64">
        <v>0</v>
      </c>
      <c r="Z267" s="64">
        <v>0</v>
      </c>
      <c r="AA267" s="64">
        <v>0</v>
      </c>
      <c r="AB267" s="64">
        <v>0</v>
      </c>
      <c r="AC267" s="64">
        <v>280</v>
      </c>
      <c r="AD267" s="9">
        <v>0</v>
      </c>
      <c r="AE267" s="64">
        <v>0</v>
      </c>
      <c r="AF267" s="64">
        <v>0</v>
      </c>
      <c r="AG267" s="64">
        <v>0</v>
      </c>
      <c r="AH267" s="64">
        <v>0</v>
      </c>
      <c r="AI267" s="64">
        <v>0</v>
      </c>
      <c r="AJ267" s="10">
        <f t="shared" si="12"/>
        <v>1161.5999999999999</v>
      </c>
      <c r="AL267" s="6">
        <f t="shared" si="13"/>
        <v>0</v>
      </c>
      <c r="AN267" s="64">
        <v>233432</v>
      </c>
      <c r="AO267" s="64">
        <v>0</v>
      </c>
      <c r="AP267" s="64">
        <v>0</v>
      </c>
      <c r="AQ267" s="64">
        <v>0</v>
      </c>
      <c r="AR267" s="64">
        <v>0</v>
      </c>
      <c r="AS267" s="64">
        <v>0</v>
      </c>
      <c r="AT267" s="64">
        <v>0</v>
      </c>
      <c r="AU267" s="64">
        <v>0</v>
      </c>
      <c r="AV267" s="64">
        <v>0</v>
      </c>
      <c r="AW267" s="64">
        <v>0</v>
      </c>
      <c r="AX267" s="64">
        <v>0</v>
      </c>
      <c r="AY267" s="64">
        <v>0</v>
      </c>
      <c r="AZ267" s="64">
        <v>0</v>
      </c>
      <c r="BA267" s="64">
        <v>0</v>
      </c>
      <c r="BB267" s="64">
        <v>0</v>
      </c>
      <c r="BC267" s="64">
        <v>0</v>
      </c>
      <c r="BD267" s="64">
        <v>0</v>
      </c>
      <c r="BE267" s="64">
        <v>0</v>
      </c>
      <c r="BF267" s="64">
        <v>0</v>
      </c>
      <c r="BG267" s="64">
        <v>0</v>
      </c>
      <c r="BH267" s="64">
        <v>0</v>
      </c>
      <c r="BI267" s="64">
        <v>-78460.100000000006</v>
      </c>
      <c r="BJ267" s="64">
        <v>6600</v>
      </c>
      <c r="BK267" s="64">
        <v>3560</v>
      </c>
      <c r="BL267" s="65">
        <f t="shared" si="15"/>
        <v>0</v>
      </c>
      <c r="BN267" s="7">
        <f t="shared" si="14"/>
        <v>1161.5999999999999</v>
      </c>
    </row>
    <row r="268" spans="1:66" hidden="1">
      <c r="A268">
        <v>961</v>
      </c>
      <c r="B268" t="s">
        <v>80</v>
      </c>
      <c r="C268">
        <v>124</v>
      </c>
      <c r="D268" t="s">
        <v>508</v>
      </c>
      <c r="E268">
        <v>221</v>
      </c>
      <c r="F268">
        <v>512110001</v>
      </c>
      <c r="G268" t="s">
        <v>114</v>
      </c>
      <c r="H268">
        <v>101</v>
      </c>
      <c r="I268" t="s">
        <v>308</v>
      </c>
      <c r="J268" s="8">
        <v>1</v>
      </c>
      <c r="L268">
        <v>2110</v>
      </c>
      <c r="M268" t="s">
        <v>319</v>
      </c>
      <c r="N268">
        <v>2000</v>
      </c>
      <c r="O268" t="s">
        <v>113</v>
      </c>
      <c r="P268">
        <v>11</v>
      </c>
      <c r="Q268" t="s">
        <v>509</v>
      </c>
      <c r="R268">
        <v>241</v>
      </c>
      <c r="S268" t="s">
        <v>445</v>
      </c>
      <c r="T268">
        <v>124</v>
      </c>
      <c r="U268" t="s">
        <v>510</v>
      </c>
      <c r="V268">
        <v>1</v>
      </c>
      <c r="W268" t="s">
        <v>313</v>
      </c>
      <c r="X268" s="64">
        <v>0</v>
      </c>
      <c r="Y268" s="64">
        <v>0</v>
      </c>
      <c r="Z268" s="64">
        <v>0</v>
      </c>
      <c r="AA268" s="64">
        <v>0</v>
      </c>
      <c r="AB268" s="64">
        <v>0</v>
      </c>
      <c r="AC268" s="64">
        <v>624.79999999999995</v>
      </c>
      <c r="AD268" s="9">
        <v>737.92</v>
      </c>
      <c r="AE268" s="64">
        <v>0</v>
      </c>
      <c r="AF268" s="64">
        <v>0</v>
      </c>
      <c r="AG268" s="64">
        <v>0</v>
      </c>
      <c r="AH268" s="64">
        <v>417.6</v>
      </c>
      <c r="AI268" s="64">
        <v>0</v>
      </c>
      <c r="AJ268" s="10">
        <f t="shared" si="12"/>
        <v>1780.3199999999997</v>
      </c>
      <c r="AL268" s="6">
        <f t="shared" si="13"/>
        <v>0</v>
      </c>
      <c r="AN268" s="64">
        <v>13301</v>
      </c>
      <c r="AO268" s="64">
        <v>0</v>
      </c>
      <c r="AP268" s="64">
        <v>0</v>
      </c>
      <c r="AQ268" s="64">
        <v>0</v>
      </c>
      <c r="AR268" s="64">
        <v>0</v>
      </c>
      <c r="AS268" s="64">
        <v>0</v>
      </c>
      <c r="AT268" s="64">
        <v>0</v>
      </c>
      <c r="AU268" s="64">
        <v>0</v>
      </c>
      <c r="AV268" s="64">
        <v>0</v>
      </c>
      <c r="AW268" s="64">
        <v>0</v>
      </c>
      <c r="AX268" s="64">
        <v>0</v>
      </c>
      <c r="AY268" s="64">
        <v>0</v>
      </c>
      <c r="AZ268" s="64">
        <v>1212</v>
      </c>
      <c r="BA268" s="64">
        <v>0</v>
      </c>
      <c r="BB268" s="64">
        <v>0</v>
      </c>
      <c r="BC268" s="64">
        <v>0</v>
      </c>
      <c r="BD268" s="64">
        <v>0</v>
      </c>
      <c r="BE268" s="64">
        <v>0</v>
      </c>
      <c r="BF268" s="64">
        <v>0</v>
      </c>
      <c r="BG268" s="64">
        <v>0</v>
      </c>
      <c r="BH268" s="64">
        <v>0</v>
      </c>
      <c r="BI268" s="64">
        <v>-1413</v>
      </c>
      <c r="BJ268" s="64">
        <v>1600</v>
      </c>
      <c r="BK268" s="64">
        <v>800</v>
      </c>
      <c r="BL268" s="65">
        <f t="shared" si="15"/>
        <v>0</v>
      </c>
      <c r="BN268" s="7">
        <f t="shared" si="14"/>
        <v>1362.7199999999998</v>
      </c>
    </row>
    <row r="269" spans="1:66" hidden="1">
      <c r="A269">
        <v>962</v>
      </c>
      <c r="B269" t="s">
        <v>513</v>
      </c>
      <c r="C269">
        <v>126</v>
      </c>
      <c r="D269" t="s">
        <v>225</v>
      </c>
      <c r="E269">
        <v>221</v>
      </c>
      <c r="F269">
        <v>512110001</v>
      </c>
      <c r="G269" t="s">
        <v>114</v>
      </c>
      <c r="H269">
        <v>101</v>
      </c>
      <c r="I269" t="s">
        <v>308</v>
      </c>
      <c r="J269" s="8">
        <v>1</v>
      </c>
      <c r="L269">
        <v>2110</v>
      </c>
      <c r="M269" t="s">
        <v>319</v>
      </c>
      <c r="N269">
        <v>2000</v>
      </c>
      <c r="O269" t="s">
        <v>113</v>
      </c>
      <c r="P269">
        <v>11</v>
      </c>
      <c r="Q269" t="s">
        <v>509</v>
      </c>
      <c r="R269">
        <v>241</v>
      </c>
      <c r="S269" t="s">
        <v>445</v>
      </c>
      <c r="T269">
        <v>124</v>
      </c>
      <c r="U269" t="s">
        <v>510</v>
      </c>
      <c r="V269">
        <v>1</v>
      </c>
      <c r="W269" t="s">
        <v>313</v>
      </c>
      <c r="X269" s="64">
        <v>2333.61</v>
      </c>
      <c r="Y269" s="64">
        <v>0</v>
      </c>
      <c r="Z269" s="64">
        <v>0</v>
      </c>
      <c r="AA269" s="64">
        <v>0</v>
      </c>
      <c r="AB269" s="64">
        <v>0</v>
      </c>
      <c r="AC269" s="64">
        <v>649.6</v>
      </c>
      <c r="AD269" s="9">
        <v>6908.96</v>
      </c>
      <c r="AE269" s="64">
        <v>0</v>
      </c>
      <c r="AF269" s="64">
        <v>189</v>
      </c>
      <c r="AG269" s="64">
        <v>0</v>
      </c>
      <c r="AH269" s="64">
        <v>0</v>
      </c>
      <c r="AI269" s="64">
        <v>0</v>
      </c>
      <c r="AJ269" s="10">
        <f t="shared" si="12"/>
        <v>10081.17</v>
      </c>
      <c r="AL269" s="6">
        <f t="shared" si="13"/>
        <v>0</v>
      </c>
      <c r="AN269" s="64">
        <v>0</v>
      </c>
      <c r="AO269" s="64">
        <v>0</v>
      </c>
      <c r="AP269" s="64">
        <v>0</v>
      </c>
      <c r="AQ269" s="64">
        <v>0</v>
      </c>
      <c r="AR269" s="64">
        <v>0</v>
      </c>
      <c r="AS269" s="64">
        <v>0</v>
      </c>
      <c r="AT269" s="64">
        <v>0</v>
      </c>
      <c r="AU269" s="64">
        <v>0</v>
      </c>
      <c r="AV269" s="64">
        <v>0</v>
      </c>
      <c r="AW269" s="64">
        <v>0</v>
      </c>
      <c r="AX269" s="64">
        <v>0</v>
      </c>
      <c r="AY269" s="64">
        <v>0</v>
      </c>
      <c r="AZ269" s="64">
        <v>27000</v>
      </c>
      <c r="BA269" s="64">
        <v>0</v>
      </c>
      <c r="BB269" s="64">
        <v>0</v>
      </c>
      <c r="BC269" s="64">
        <v>0</v>
      </c>
      <c r="BD269" s="64">
        <v>0</v>
      </c>
      <c r="BE269" s="64">
        <v>0</v>
      </c>
      <c r="BF269" s="64">
        <v>0</v>
      </c>
      <c r="BG269" s="64">
        <v>0</v>
      </c>
      <c r="BH269" s="64">
        <v>0</v>
      </c>
      <c r="BI269" s="64">
        <v>-27000</v>
      </c>
      <c r="BJ269" s="64">
        <v>0</v>
      </c>
      <c r="BK269" s="64">
        <v>0</v>
      </c>
      <c r="BL269" s="65">
        <f t="shared" si="15"/>
        <v>0</v>
      </c>
      <c r="BN269" s="7">
        <f t="shared" si="14"/>
        <v>10081.17</v>
      </c>
    </row>
    <row r="270" spans="1:66" hidden="1">
      <c r="A270">
        <v>964</v>
      </c>
      <c r="B270" t="s">
        <v>518</v>
      </c>
      <c r="C270">
        <v>128</v>
      </c>
      <c r="D270" t="s">
        <v>519</v>
      </c>
      <c r="E270">
        <v>221</v>
      </c>
      <c r="F270">
        <v>512110001</v>
      </c>
      <c r="G270" t="s">
        <v>114</v>
      </c>
      <c r="H270">
        <v>101</v>
      </c>
      <c r="I270" t="s">
        <v>308</v>
      </c>
      <c r="J270" s="8">
        <v>1</v>
      </c>
      <c r="L270">
        <v>2110</v>
      </c>
      <c r="M270" t="s">
        <v>319</v>
      </c>
      <c r="N270">
        <v>2000</v>
      </c>
      <c r="O270" t="s">
        <v>113</v>
      </c>
      <c r="P270">
        <v>11</v>
      </c>
      <c r="Q270" t="s">
        <v>509</v>
      </c>
      <c r="R270">
        <v>256</v>
      </c>
      <c r="S270" t="s">
        <v>520</v>
      </c>
      <c r="T270">
        <v>121</v>
      </c>
      <c r="U270" t="s">
        <v>312</v>
      </c>
      <c r="V270">
        <v>1</v>
      </c>
      <c r="W270" t="s">
        <v>313</v>
      </c>
      <c r="X270" s="64">
        <v>0</v>
      </c>
      <c r="Y270" s="64">
        <v>0</v>
      </c>
      <c r="Z270" s="64">
        <v>0</v>
      </c>
      <c r="AA270" s="64">
        <v>0</v>
      </c>
      <c r="AB270" s="64">
        <v>885</v>
      </c>
      <c r="AC270" s="64">
        <v>1973.88</v>
      </c>
      <c r="AD270" s="9">
        <v>0</v>
      </c>
      <c r="AE270" s="64">
        <v>500</v>
      </c>
      <c r="AF270" s="64">
        <v>0</v>
      </c>
      <c r="AG270" s="64">
        <v>0</v>
      </c>
      <c r="AH270" s="64">
        <v>0</v>
      </c>
      <c r="AI270" s="64">
        <v>0</v>
      </c>
      <c r="AJ270" s="10">
        <f t="shared" si="12"/>
        <v>3358.88</v>
      </c>
      <c r="AL270" s="6">
        <f t="shared" si="13"/>
        <v>0</v>
      </c>
      <c r="AN270" s="64">
        <v>2710823</v>
      </c>
      <c r="AO270" s="64">
        <v>0</v>
      </c>
      <c r="AP270" s="64">
        <v>0</v>
      </c>
      <c r="AQ270" s="64">
        <v>0</v>
      </c>
      <c r="AR270" s="64">
        <v>0</v>
      </c>
      <c r="AS270" s="64">
        <v>0</v>
      </c>
      <c r="AT270" s="64">
        <v>0</v>
      </c>
      <c r="AU270" s="64">
        <v>0</v>
      </c>
      <c r="AV270" s="64">
        <v>0</v>
      </c>
      <c r="AW270" s="64">
        <v>0</v>
      </c>
      <c r="AX270" s="64">
        <v>0</v>
      </c>
      <c r="AY270" s="64">
        <v>0</v>
      </c>
      <c r="AZ270" s="64">
        <v>-1212</v>
      </c>
      <c r="BA270" s="64">
        <v>0</v>
      </c>
      <c r="BB270" s="64">
        <v>0</v>
      </c>
      <c r="BC270" s="64">
        <v>0</v>
      </c>
      <c r="BD270" s="64">
        <v>0</v>
      </c>
      <c r="BE270" s="64">
        <v>0</v>
      </c>
      <c r="BF270" s="64">
        <v>0</v>
      </c>
      <c r="BG270" s="64">
        <v>0</v>
      </c>
      <c r="BH270" s="64">
        <v>0</v>
      </c>
      <c r="BI270" s="64">
        <v>0</v>
      </c>
      <c r="BJ270" s="64">
        <v>0</v>
      </c>
      <c r="BK270" s="64">
        <v>52103.96</v>
      </c>
      <c r="BL270" s="65">
        <f t="shared" si="15"/>
        <v>0</v>
      </c>
      <c r="BN270" s="7">
        <f t="shared" si="14"/>
        <v>3358.88</v>
      </c>
    </row>
    <row r="271" spans="1:66" hidden="1">
      <c r="A271">
        <v>965</v>
      </c>
      <c r="B271" t="s">
        <v>521</v>
      </c>
      <c r="C271">
        <v>129</v>
      </c>
      <c r="D271" t="s">
        <v>236</v>
      </c>
      <c r="E271">
        <v>221</v>
      </c>
      <c r="F271">
        <v>512110001</v>
      </c>
      <c r="G271" t="s">
        <v>114</v>
      </c>
      <c r="H271">
        <v>101</v>
      </c>
      <c r="I271" t="s">
        <v>308</v>
      </c>
      <c r="J271" s="8">
        <v>1</v>
      </c>
      <c r="L271">
        <v>2110</v>
      </c>
      <c r="M271" t="s">
        <v>319</v>
      </c>
      <c r="N271">
        <v>2000</v>
      </c>
      <c r="O271" t="s">
        <v>113</v>
      </c>
      <c r="P271">
        <v>11</v>
      </c>
      <c r="Q271" t="s">
        <v>509</v>
      </c>
      <c r="R271">
        <v>242</v>
      </c>
      <c r="S271" t="s">
        <v>283</v>
      </c>
      <c r="T271">
        <v>124</v>
      </c>
      <c r="U271" t="s">
        <v>510</v>
      </c>
      <c r="V271">
        <v>1</v>
      </c>
      <c r="W271" t="s">
        <v>313</v>
      </c>
      <c r="X271" s="64">
        <v>0</v>
      </c>
      <c r="Y271" s="64">
        <v>324.8</v>
      </c>
      <c r="Z271" s="64">
        <v>0</v>
      </c>
      <c r="AA271" s="64">
        <v>0</v>
      </c>
      <c r="AB271" s="64">
        <v>0</v>
      </c>
      <c r="AC271" s="64">
        <v>0</v>
      </c>
      <c r="AD271" s="9">
        <v>0</v>
      </c>
      <c r="AE271" s="64">
        <v>0</v>
      </c>
      <c r="AF271" s="64">
        <v>0</v>
      </c>
      <c r="AG271" s="64">
        <v>0</v>
      </c>
      <c r="AH271" s="64">
        <v>0</v>
      </c>
      <c r="AI271" s="64">
        <v>0</v>
      </c>
      <c r="AJ271" s="10">
        <f t="shared" si="12"/>
        <v>324.8</v>
      </c>
      <c r="AL271" s="6">
        <f t="shared" si="13"/>
        <v>0</v>
      </c>
      <c r="AN271" s="64">
        <v>8961</v>
      </c>
      <c r="AO271" s="64">
        <v>0</v>
      </c>
      <c r="AP271" s="64">
        <v>0</v>
      </c>
      <c r="AQ271" s="64">
        <v>0</v>
      </c>
      <c r="AR271" s="64">
        <v>0</v>
      </c>
      <c r="AS271" s="64">
        <v>0</v>
      </c>
      <c r="AT271" s="64">
        <v>0</v>
      </c>
      <c r="AU271" s="64">
        <v>0</v>
      </c>
      <c r="AV271" s="64">
        <v>0</v>
      </c>
      <c r="AW271" s="64">
        <v>0</v>
      </c>
      <c r="AX271" s="64">
        <v>0</v>
      </c>
      <c r="AY271" s="64">
        <v>0</v>
      </c>
      <c r="AZ271" s="64">
        <v>0</v>
      </c>
      <c r="BA271" s="64">
        <v>0</v>
      </c>
      <c r="BB271" s="64">
        <v>0</v>
      </c>
      <c r="BC271" s="64">
        <v>0</v>
      </c>
      <c r="BD271" s="64">
        <v>0</v>
      </c>
      <c r="BE271" s="64">
        <v>0</v>
      </c>
      <c r="BF271" s="64">
        <v>0</v>
      </c>
      <c r="BG271" s="64">
        <v>0</v>
      </c>
      <c r="BH271" s="64">
        <v>0</v>
      </c>
      <c r="BI271" s="64">
        <v>-8961</v>
      </c>
      <c r="BJ271" s="64">
        <v>0</v>
      </c>
      <c r="BK271" s="64">
        <v>0</v>
      </c>
      <c r="BL271" s="65">
        <f t="shared" si="15"/>
        <v>0</v>
      </c>
      <c r="BN271" s="7">
        <f t="shared" si="14"/>
        <v>324.8</v>
      </c>
    </row>
    <row r="272" spans="1:66" hidden="1">
      <c r="A272">
        <v>951</v>
      </c>
      <c r="B272" t="s">
        <v>491</v>
      </c>
      <c r="C272">
        <v>118</v>
      </c>
      <c r="D272" t="s">
        <v>178</v>
      </c>
      <c r="E272">
        <v>221</v>
      </c>
      <c r="F272">
        <v>512110001</v>
      </c>
      <c r="G272" t="s">
        <v>114</v>
      </c>
      <c r="H272">
        <v>101</v>
      </c>
      <c r="I272" t="s">
        <v>308</v>
      </c>
      <c r="J272" s="8">
        <v>1</v>
      </c>
      <c r="L272">
        <v>2110</v>
      </c>
      <c r="M272" t="s">
        <v>319</v>
      </c>
      <c r="N272">
        <v>2000</v>
      </c>
      <c r="O272" t="s">
        <v>113</v>
      </c>
      <c r="P272">
        <v>12</v>
      </c>
      <c r="Q272" t="s">
        <v>401</v>
      </c>
      <c r="R272">
        <v>221</v>
      </c>
      <c r="S272" t="s">
        <v>492</v>
      </c>
      <c r="T272">
        <v>128</v>
      </c>
      <c r="U272" t="s">
        <v>404</v>
      </c>
      <c r="V272">
        <v>1</v>
      </c>
      <c r="W272" t="s">
        <v>313</v>
      </c>
      <c r="X272" s="64">
        <v>1618.12</v>
      </c>
      <c r="Y272" s="64">
        <v>0</v>
      </c>
      <c r="Z272" s="64">
        <v>0</v>
      </c>
      <c r="AA272" s="64">
        <v>0</v>
      </c>
      <c r="AB272" s="64">
        <v>0</v>
      </c>
      <c r="AC272" s="64">
        <v>13014.06</v>
      </c>
      <c r="AD272" s="9">
        <v>0</v>
      </c>
      <c r="AE272" s="64">
        <v>13657.85</v>
      </c>
      <c r="AF272" s="64">
        <v>8788</v>
      </c>
      <c r="AG272" s="64">
        <v>994.1</v>
      </c>
      <c r="AH272" s="64">
        <v>0</v>
      </c>
      <c r="AI272" s="64">
        <v>0</v>
      </c>
      <c r="AJ272" s="10">
        <f t="shared" si="12"/>
        <v>38072.129999999997</v>
      </c>
      <c r="AL272" s="6">
        <f t="shared" si="13"/>
        <v>0</v>
      </c>
      <c r="AN272" s="64">
        <v>111272</v>
      </c>
      <c r="AO272" s="64">
        <v>0</v>
      </c>
      <c r="AP272" s="64">
        <v>0</v>
      </c>
      <c r="AQ272" s="64">
        <v>0</v>
      </c>
      <c r="AR272" s="64">
        <v>0</v>
      </c>
      <c r="AS272" s="64">
        <v>0</v>
      </c>
      <c r="AT272" s="64">
        <v>0</v>
      </c>
      <c r="AU272" s="64">
        <v>0</v>
      </c>
      <c r="AV272" s="64">
        <v>0</v>
      </c>
      <c r="AW272" s="64">
        <v>0</v>
      </c>
      <c r="AX272" s="64">
        <v>0</v>
      </c>
      <c r="AY272" s="64">
        <v>0</v>
      </c>
      <c r="AZ272" s="64">
        <v>0</v>
      </c>
      <c r="BA272" s="64">
        <v>0</v>
      </c>
      <c r="BB272" s="64">
        <v>0</v>
      </c>
      <c r="BC272" s="64">
        <v>0</v>
      </c>
      <c r="BD272" s="64">
        <v>0</v>
      </c>
      <c r="BE272" s="64">
        <v>0</v>
      </c>
      <c r="BF272" s="64">
        <v>0</v>
      </c>
      <c r="BG272" s="64">
        <v>0</v>
      </c>
      <c r="BH272" s="64">
        <v>0</v>
      </c>
      <c r="BI272" s="64">
        <v>-34361.78</v>
      </c>
      <c r="BJ272" s="64">
        <v>-76910.22</v>
      </c>
      <c r="BK272" s="64">
        <v>0</v>
      </c>
      <c r="BL272" s="65">
        <f t="shared" si="15"/>
        <v>0</v>
      </c>
      <c r="BN272" s="7">
        <f t="shared" si="14"/>
        <v>38072.129999999997</v>
      </c>
    </row>
    <row r="273" spans="1:66" hidden="1">
      <c r="A273">
        <v>952</v>
      </c>
      <c r="B273" t="s">
        <v>498</v>
      </c>
      <c r="C273">
        <v>120</v>
      </c>
      <c r="D273" t="s">
        <v>499</v>
      </c>
      <c r="E273">
        <v>221</v>
      </c>
      <c r="F273">
        <v>512110001</v>
      </c>
      <c r="G273" t="s">
        <v>114</v>
      </c>
      <c r="H273">
        <v>101</v>
      </c>
      <c r="I273" t="s">
        <v>308</v>
      </c>
      <c r="J273" s="8">
        <v>1</v>
      </c>
      <c r="L273">
        <v>2110</v>
      </c>
      <c r="M273" t="s">
        <v>319</v>
      </c>
      <c r="N273">
        <v>2000</v>
      </c>
      <c r="O273" t="s">
        <v>113</v>
      </c>
      <c r="P273">
        <v>12</v>
      </c>
      <c r="Q273" t="s">
        <v>401</v>
      </c>
      <c r="R273">
        <v>222</v>
      </c>
      <c r="S273" t="s">
        <v>500</v>
      </c>
      <c r="T273">
        <v>125</v>
      </c>
      <c r="U273" t="s">
        <v>464</v>
      </c>
      <c r="V273">
        <v>1</v>
      </c>
      <c r="W273" t="s">
        <v>313</v>
      </c>
      <c r="X273" s="64">
        <v>0</v>
      </c>
      <c r="Y273" s="64">
        <v>0</v>
      </c>
      <c r="Z273" s="64">
        <v>487.2</v>
      </c>
      <c r="AA273" s="64">
        <v>0</v>
      </c>
      <c r="AB273" s="64">
        <v>860.6</v>
      </c>
      <c r="AC273" s="64">
        <v>0</v>
      </c>
      <c r="AD273" s="9">
        <v>487.2</v>
      </c>
      <c r="AE273" s="64">
        <v>0</v>
      </c>
      <c r="AF273" s="64">
        <v>0</v>
      </c>
      <c r="AG273" s="64">
        <v>0</v>
      </c>
      <c r="AH273" s="64">
        <v>0</v>
      </c>
      <c r="AI273" s="64">
        <v>0</v>
      </c>
      <c r="AJ273" s="10">
        <f t="shared" si="12"/>
        <v>1835</v>
      </c>
      <c r="AL273" s="6">
        <f t="shared" si="13"/>
        <v>0</v>
      </c>
      <c r="AN273" s="64">
        <v>11063</v>
      </c>
      <c r="AO273" s="64">
        <v>0</v>
      </c>
      <c r="AP273" s="64">
        <v>0</v>
      </c>
      <c r="AQ273" s="64">
        <v>0</v>
      </c>
      <c r="AR273" s="64">
        <v>0</v>
      </c>
      <c r="AS273" s="64">
        <v>0</v>
      </c>
      <c r="AT273" s="64">
        <v>0</v>
      </c>
      <c r="AU273" s="64">
        <v>0</v>
      </c>
      <c r="AV273" s="64">
        <v>0</v>
      </c>
      <c r="AW273" s="64">
        <v>0</v>
      </c>
      <c r="AX273" s="64">
        <v>0</v>
      </c>
      <c r="AY273" s="64">
        <v>0</v>
      </c>
      <c r="AZ273" s="64">
        <v>0</v>
      </c>
      <c r="BA273" s="64">
        <v>0</v>
      </c>
      <c r="BB273" s="64">
        <v>0</v>
      </c>
      <c r="BC273" s="64">
        <v>0</v>
      </c>
      <c r="BD273" s="64">
        <v>0</v>
      </c>
      <c r="BE273" s="64">
        <v>0</v>
      </c>
      <c r="BF273" s="64">
        <v>0</v>
      </c>
      <c r="BG273" s="64">
        <v>0</v>
      </c>
      <c r="BH273" s="64">
        <v>0</v>
      </c>
      <c r="BI273" s="64">
        <v>0</v>
      </c>
      <c r="BJ273" s="64">
        <v>-1532.81</v>
      </c>
      <c r="BK273" s="64">
        <v>-9530.19</v>
      </c>
      <c r="BL273" s="65">
        <f t="shared" si="15"/>
        <v>0</v>
      </c>
      <c r="BN273" s="7">
        <f t="shared" si="14"/>
        <v>1835</v>
      </c>
    </row>
    <row r="274" spans="1:66" hidden="1">
      <c r="A274">
        <v>954</v>
      </c>
      <c r="B274" t="s">
        <v>502</v>
      </c>
      <c r="C274">
        <v>122</v>
      </c>
      <c r="D274" t="s">
        <v>503</v>
      </c>
      <c r="E274">
        <v>221</v>
      </c>
      <c r="F274">
        <v>512110001</v>
      </c>
      <c r="G274" t="s">
        <v>114</v>
      </c>
      <c r="H274">
        <v>101</v>
      </c>
      <c r="I274" t="s">
        <v>308</v>
      </c>
      <c r="J274" s="8">
        <v>1</v>
      </c>
      <c r="L274">
        <v>2110</v>
      </c>
      <c r="M274" t="s">
        <v>319</v>
      </c>
      <c r="N274">
        <v>2000</v>
      </c>
      <c r="O274" t="s">
        <v>113</v>
      </c>
      <c r="P274">
        <v>12</v>
      </c>
      <c r="Q274" t="s">
        <v>401</v>
      </c>
      <c r="R274">
        <v>226</v>
      </c>
      <c r="S274" t="s">
        <v>504</v>
      </c>
      <c r="T274">
        <v>121</v>
      </c>
      <c r="U274" t="s">
        <v>312</v>
      </c>
      <c r="V274">
        <v>1</v>
      </c>
      <c r="W274" t="s">
        <v>313</v>
      </c>
      <c r="X274" s="64">
        <v>1160</v>
      </c>
      <c r="Y274" s="64">
        <v>0</v>
      </c>
      <c r="Z274" s="64">
        <v>1168.47</v>
      </c>
      <c r="AA274" s="64">
        <v>0</v>
      </c>
      <c r="AB274" s="64">
        <v>0</v>
      </c>
      <c r="AC274" s="64">
        <v>0</v>
      </c>
      <c r="AD274" s="9">
        <v>0</v>
      </c>
      <c r="AE274" s="64">
        <v>0</v>
      </c>
      <c r="AF274" s="64">
        <v>0</v>
      </c>
      <c r="AG274" s="64">
        <v>0</v>
      </c>
      <c r="AH274" s="64">
        <v>0</v>
      </c>
      <c r="AI274" s="64">
        <v>0</v>
      </c>
      <c r="AJ274" s="10">
        <f t="shared" si="12"/>
        <v>2328.4700000000003</v>
      </c>
      <c r="AL274" s="6">
        <f t="shared" si="13"/>
        <v>0</v>
      </c>
      <c r="AN274" s="64">
        <v>987039</v>
      </c>
      <c r="AO274" s="64">
        <v>0</v>
      </c>
      <c r="AP274" s="64">
        <v>0</v>
      </c>
      <c r="AQ274" s="64">
        <v>0</v>
      </c>
      <c r="AR274" s="64">
        <v>0</v>
      </c>
      <c r="AS274" s="64">
        <v>0</v>
      </c>
      <c r="AT274" s="64">
        <v>0</v>
      </c>
      <c r="AU274" s="64">
        <v>0</v>
      </c>
      <c r="AV274" s="64">
        <v>0</v>
      </c>
      <c r="AW274" s="64">
        <v>0</v>
      </c>
      <c r="AX274" s="64">
        <v>0</v>
      </c>
      <c r="AY274" s="64">
        <v>0</v>
      </c>
      <c r="AZ274" s="64">
        <v>0</v>
      </c>
      <c r="BA274" s="64">
        <v>0</v>
      </c>
      <c r="BB274" s="64">
        <v>0</v>
      </c>
      <c r="BC274" s="64">
        <v>0</v>
      </c>
      <c r="BD274" s="64">
        <v>0</v>
      </c>
      <c r="BE274" s="64">
        <v>0</v>
      </c>
      <c r="BF274" s="64">
        <v>0</v>
      </c>
      <c r="BG274" s="64">
        <v>0</v>
      </c>
      <c r="BH274" s="64">
        <v>0</v>
      </c>
      <c r="BI274" s="64">
        <v>0</v>
      </c>
      <c r="BJ274" s="64">
        <v>0</v>
      </c>
      <c r="BK274" s="64">
        <v>-471535.2</v>
      </c>
      <c r="BL274" s="65">
        <f t="shared" si="15"/>
        <v>0</v>
      </c>
      <c r="BN274" s="7">
        <f t="shared" si="14"/>
        <v>2328.4700000000003</v>
      </c>
    </row>
    <row r="275" spans="1:66" hidden="1">
      <c r="A275">
        <v>111</v>
      </c>
      <c r="B275" t="s">
        <v>84</v>
      </c>
      <c r="C275">
        <v>141</v>
      </c>
      <c r="D275" t="s">
        <v>260</v>
      </c>
      <c r="E275">
        <v>221</v>
      </c>
      <c r="F275">
        <v>512110001</v>
      </c>
      <c r="G275" t="s">
        <v>114</v>
      </c>
      <c r="H275">
        <v>101</v>
      </c>
      <c r="I275" t="s">
        <v>308</v>
      </c>
      <c r="J275" s="8">
        <v>1</v>
      </c>
      <c r="L275">
        <v>2110</v>
      </c>
      <c r="M275" t="s">
        <v>319</v>
      </c>
      <c r="N275">
        <v>2000</v>
      </c>
      <c r="O275" t="s">
        <v>113</v>
      </c>
      <c r="P275">
        <v>13</v>
      </c>
      <c r="Q275" t="s">
        <v>353</v>
      </c>
      <c r="R275">
        <v>263</v>
      </c>
      <c r="S275" t="s">
        <v>354</v>
      </c>
      <c r="T275">
        <v>121</v>
      </c>
      <c r="U275" t="s">
        <v>312</v>
      </c>
      <c r="V275">
        <v>1</v>
      </c>
      <c r="W275" t="s">
        <v>313</v>
      </c>
      <c r="X275" s="64">
        <v>5329.33</v>
      </c>
      <c r="Y275" s="64">
        <v>5466.57</v>
      </c>
      <c r="Z275" s="64">
        <v>3752.19</v>
      </c>
      <c r="AA275" s="64">
        <v>361.5</v>
      </c>
      <c r="AB275" s="64">
        <v>1655.45</v>
      </c>
      <c r="AC275" s="64">
        <v>3067.04</v>
      </c>
      <c r="AD275" s="9">
        <v>5359.17</v>
      </c>
      <c r="AE275" s="64">
        <v>2430.63</v>
      </c>
      <c r="AF275" s="64">
        <v>5079.84</v>
      </c>
      <c r="AG275" s="64">
        <v>1931.92</v>
      </c>
      <c r="AH275" s="64">
        <v>1848.52</v>
      </c>
      <c r="AI275" s="64">
        <v>4206.5600000000004</v>
      </c>
      <c r="AJ275" s="10">
        <f t="shared" si="12"/>
        <v>40488.719999999994</v>
      </c>
      <c r="AL275" s="6">
        <f t="shared" si="13"/>
        <v>0</v>
      </c>
      <c r="AN275" s="64">
        <v>0</v>
      </c>
      <c r="AO275" s="64">
        <v>0</v>
      </c>
      <c r="AP275" s="64">
        <v>0</v>
      </c>
      <c r="AQ275" s="64">
        <v>0</v>
      </c>
      <c r="AR275" s="64">
        <v>0</v>
      </c>
      <c r="AS275" s="64">
        <v>0</v>
      </c>
      <c r="AT275" s="64">
        <v>0</v>
      </c>
      <c r="AU275" s="64">
        <v>0</v>
      </c>
      <c r="AV275" s="64">
        <v>0</v>
      </c>
      <c r="AW275" s="64">
        <v>0</v>
      </c>
      <c r="AX275" s="64">
        <v>0</v>
      </c>
      <c r="AY275" s="64">
        <v>0</v>
      </c>
      <c r="AZ275" s="64">
        <v>1166492.1299999999</v>
      </c>
      <c r="BA275" s="64">
        <v>0</v>
      </c>
      <c r="BB275" s="64">
        <v>0</v>
      </c>
      <c r="BC275" s="64">
        <v>0</v>
      </c>
      <c r="BD275" s="64">
        <v>0</v>
      </c>
      <c r="BE275" s="64">
        <v>0</v>
      </c>
      <c r="BF275" s="64">
        <v>0</v>
      </c>
      <c r="BG275" s="64">
        <v>0</v>
      </c>
      <c r="BH275" s="64">
        <v>0</v>
      </c>
      <c r="BI275" s="64">
        <v>0</v>
      </c>
      <c r="BJ275" s="64">
        <v>0</v>
      </c>
      <c r="BK275" s="64">
        <v>0</v>
      </c>
      <c r="BL275"/>
      <c r="BN275" s="7">
        <f t="shared" si="14"/>
        <v>34433.64</v>
      </c>
    </row>
    <row r="276" spans="1:66" hidden="1">
      <c r="A276">
        <v>102</v>
      </c>
      <c r="B276" t="s">
        <v>343</v>
      </c>
      <c r="C276">
        <v>140</v>
      </c>
      <c r="D276" t="s">
        <v>344</v>
      </c>
      <c r="E276">
        <v>224</v>
      </c>
      <c r="F276">
        <v>512120001</v>
      </c>
      <c r="G276" t="s">
        <v>145</v>
      </c>
      <c r="H276">
        <v>101</v>
      </c>
      <c r="I276" t="s">
        <v>308</v>
      </c>
      <c r="J276" s="8">
        <v>1</v>
      </c>
      <c r="L276">
        <v>2120</v>
      </c>
      <c r="M276" t="s">
        <v>320</v>
      </c>
      <c r="N276">
        <v>2000</v>
      </c>
      <c r="O276" t="s">
        <v>113</v>
      </c>
      <c r="P276">
        <v>4</v>
      </c>
      <c r="Q276" t="s">
        <v>345</v>
      </c>
      <c r="R276">
        <v>172</v>
      </c>
      <c r="S276" t="s">
        <v>281</v>
      </c>
      <c r="T276">
        <v>121</v>
      </c>
      <c r="U276" t="s">
        <v>312</v>
      </c>
      <c r="V276">
        <v>1</v>
      </c>
      <c r="W276" t="s">
        <v>313</v>
      </c>
      <c r="X276" s="64">
        <v>0</v>
      </c>
      <c r="Y276" s="64">
        <v>0</v>
      </c>
      <c r="Z276" s="64">
        <v>0</v>
      </c>
      <c r="AA276" s="64">
        <v>0</v>
      </c>
      <c r="AB276" s="64">
        <v>0</v>
      </c>
      <c r="AC276" s="64">
        <v>0</v>
      </c>
      <c r="AD276" s="9">
        <v>0</v>
      </c>
      <c r="AE276" s="64">
        <v>0</v>
      </c>
      <c r="AF276" s="64">
        <v>0</v>
      </c>
      <c r="AG276" s="64">
        <v>0</v>
      </c>
      <c r="AH276" s="64">
        <v>1786.4</v>
      </c>
      <c r="AI276" s="64">
        <v>0</v>
      </c>
      <c r="AJ276" s="10">
        <f t="shared" si="12"/>
        <v>1786.4</v>
      </c>
      <c r="AL276" s="6">
        <f t="shared" si="13"/>
        <v>0</v>
      </c>
      <c r="AN276" s="64">
        <v>0</v>
      </c>
      <c r="AO276" s="64">
        <v>0</v>
      </c>
      <c r="AP276" s="64">
        <v>0</v>
      </c>
      <c r="AQ276" s="64">
        <v>0</v>
      </c>
      <c r="AR276" s="64">
        <v>0</v>
      </c>
      <c r="AS276" s="64">
        <v>0</v>
      </c>
      <c r="AT276" s="64">
        <v>0</v>
      </c>
      <c r="AU276" s="64">
        <v>0</v>
      </c>
      <c r="AV276" s="64">
        <v>0</v>
      </c>
      <c r="AW276" s="64">
        <v>0</v>
      </c>
      <c r="AX276" s="64">
        <v>0</v>
      </c>
      <c r="AY276" s="64">
        <v>0</v>
      </c>
      <c r="AZ276" s="64">
        <v>22268.05</v>
      </c>
      <c r="BA276" s="64">
        <v>0</v>
      </c>
      <c r="BB276" s="64">
        <v>0</v>
      </c>
      <c r="BC276" s="64">
        <v>0</v>
      </c>
      <c r="BD276" s="64">
        <v>0</v>
      </c>
      <c r="BE276" s="64">
        <v>0</v>
      </c>
      <c r="BF276" s="64">
        <v>0</v>
      </c>
      <c r="BG276" s="64">
        <v>0</v>
      </c>
      <c r="BH276" s="64">
        <v>0</v>
      </c>
      <c r="BI276" s="64">
        <v>0</v>
      </c>
      <c r="BJ276" s="64">
        <v>0</v>
      </c>
      <c r="BK276" s="64">
        <v>-22268.05</v>
      </c>
      <c r="BL276"/>
      <c r="BN276" s="7">
        <f t="shared" si="14"/>
        <v>0</v>
      </c>
    </row>
    <row r="277" spans="1:66" hidden="1">
      <c r="A277">
        <v>921</v>
      </c>
      <c r="B277" t="s">
        <v>454</v>
      </c>
      <c r="C277">
        <v>108</v>
      </c>
      <c r="D277" t="s">
        <v>455</v>
      </c>
      <c r="E277">
        <v>224</v>
      </c>
      <c r="F277">
        <v>512120001</v>
      </c>
      <c r="G277" t="s">
        <v>145</v>
      </c>
      <c r="H277">
        <v>101</v>
      </c>
      <c r="I277" t="s">
        <v>308</v>
      </c>
      <c r="J277" s="8">
        <v>1</v>
      </c>
      <c r="L277">
        <v>2120</v>
      </c>
      <c r="M277" t="s">
        <v>320</v>
      </c>
      <c r="N277">
        <v>2000</v>
      </c>
      <c r="O277" t="s">
        <v>113</v>
      </c>
      <c r="P277">
        <v>4</v>
      </c>
      <c r="Q277" t="s">
        <v>345</v>
      </c>
      <c r="R277">
        <v>132</v>
      </c>
      <c r="S277" t="s">
        <v>456</v>
      </c>
      <c r="T277">
        <v>121</v>
      </c>
      <c r="U277" t="s">
        <v>312</v>
      </c>
      <c r="V277">
        <v>1</v>
      </c>
      <c r="W277" t="s">
        <v>313</v>
      </c>
      <c r="X277" s="64">
        <v>0</v>
      </c>
      <c r="Y277" s="64">
        <v>0</v>
      </c>
      <c r="Z277" s="64">
        <v>0</v>
      </c>
      <c r="AA277" s="64">
        <v>0</v>
      </c>
      <c r="AB277" s="64">
        <v>0</v>
      </c>
      <c r="AC277" s="64">
        <v>0</v>
      </c>
      <c r="AD277" s="9">
        <v>0</v>
      </c>
      <c r="AE277" s="64">
        <v>0</v>
      </c>
      <c r="AF277" s="64">
        <v>0</v>
      </c>
      <c r="AG277" s="64">
        <v>0</v>
      </c>
      <c r="AH277" s="64">
        <v>0</v>
      </c>
      <c r="AI277" s="64">
        <v>0</v>
      </c>
      <c r="AJ277" s="10">
        <f t="shared" si="12"/>
        <v>0</v>
      </c>
      <c r="AL277" s="6">
        <f t="shared" si="13"/>
        <v>0</v>
      </c>
      <c r="AN277" s="64">
        <v>0</v>
      </c>
      <c r="AO277" s="64">
        <v>0</v>
      </c>
      <c r="AP277" s="64">
        <v>0</v>
      </c>
      <c r="AQ277" s="64">
        <v>0</v>
      </c>
      <c r="AR277" s="64">
        <v>0</v>
      </c>
      <c r="AS277" s="64">
        <v>0</v>
      </c>
      <c r="AT277" s="64">
        <v>0</v>
      </c>
      <c r="AU277" s="64">
        <v>0</v>
      </c>
      <c r="AV277" s="64">
        <v>0</v>
      </c>
      <c r="AW277" s="64">
        <v>0</v>
      </c>
      <c r="AX277" s="64">
        <v>0</v>
      </c>
      <c r="AY277" s="64">
        <v>0</v>
      </c>
      <c r="AZ277" s="64">
        <v>0</v>
      </c>
      <c r="BA277" s="64">
        <v>0</v>
      </c>
      <c r="BB277" s="64">
        <v>0</v>
      </c>
      <c r="BC277" s="64">
        <v>0</v>
      </c>
      <c r="BD277" s="64">
        <v>0</v>
      </c>
      <c r="BE277" s="64">
        <v>0</v>
      </c>
      <c r="BF277" s="64">
        <v>0</v>
      </c>
      <c r="BG277" s="64">
        <v>0</v>
      </c>
      <c r="BH277" s="64">
        <v>0</v>
      </c>
      <c r="BI277" s="64">
        <v>0</v>
      </c>
      <c r="BJ277" s="64">
        <v>0</v>
      </c>
      <c r="BK277" s="64">
        <v>32981.46</v>
      </c>
      <c r="BL277"/>
      <c r="BN277" s="7">
        <f t="shared" si="14"/>
        <v>0</v>
      </c>
    </row>
    <row r="278" spans="1:66" hidden="1">
      <c r="A278">
        <v>924</v>
      </c>
      <c r="B278" t="s">
        <v>574</v>
      </c>
      <c r="C278">
        <v>159</v>
      </c>
      <c r="D278" t="s">
        <v>574</v>
      </c>
      <c r="E278">
        <v>224</v>
      </c>
      <c r="F278">
        <v>512120001</v>
      </c>
      <c r="G278" t="s">
        <v>145</v>
      </c>
      <c r="H278">
        <v>101</v>
      </c>
      <c r="I278" t="s">
        <v>308</v>
      </c>
      <c r="J278" s="8">
        <v>1</v>
      </c>
      <c r="L278">
        <v>2120</v>
      </c>
      <c r="M278" t="s">
        <v>320</v>
      </c>
      <c r="N278">
        <v>2000</v>
      </c>
      <c r="O278" t="s">
        <v>113</v>
      </c>
      <c r="P278">
        <v>4</v>
      </c>
      <c r="Q278" t="s">
        <v>345</v>
      </c>
      <c r="R278">
        <v>111</v>
      </c>
      <c r="S278" t="s">
        <v>438</v>
      </c>
      <c r="T278">
        <v>121</v>
      </c>
      <c r="U278" t="s">
        <v>312</v>
      </c>
      <c r="V278">
        <v>1</v>
      </c>
      <c r="W278" t="s">
        <v>313</v>
      </c>
      <c r="X278" s="64">
        <v>0</v>
      </c>
      <c r="Y278" s="64">
        <v>0</v>
      </c>
      <c r="Z278" s="64">
        <v>0</v>
      </c>
      <c r="AA278" s="64">
        <v>0</v>
      </c>
      <c r="AB278" s="64">
        <v>0</v>
      </c>
      <c r="AC278" s="64">
        <v>0</v>
      </c>
      <c r="AD278" s="9">
        <v>0</v>
      </c>
      <c r="AE278" s="64">
        <v>0</v>
      </c>
      <c r="AF278" s="64">
        <v>0</v>
      </c>
      <c r="AG278" s="64">
        <v>835.2</v>
      </c>
      <c r="AH278" s="64">
        <v>0</v>
      </c>
      <c r="AI278" s="64">
        <v>0</v>
      </c>
      <c r="AJ278" s="10">
        <f t="shared" si="12"/>
        <v>835.2</v>
      </c>
      <c r="AL278" s="6">
        <f t="shared" si="13"/>
        <v>0</v>
      </c>
      <c r="AN278" s="64">
        <v>0</v>
      </c>
      <c r="AO278" s="64">
        <v>0</v>
      </c>
      <c r="AP278" s="64">
        <v>0</v>
      </c>
      <c r="AQ278" s="64">
        <v>0</v>
      </c>
      <c r="AR278" s="64">
        <v>0</v>
      </c>
      <c r="AS278" s="64">
        <v>0</v>
      </c>
      <c r="AT278" s="64">
        <v>0</v>
      </c>
      <c r="AU278" s="64">
        <v>0</v>
      </c>
      <c r="AV278" s="64">
        <v>0</v>
      </c>
      <c r="AW278" s="64">
        <v>0</v>
      </c>
      <c r="AX278" s="64">
        <v>0</v>
      </c>
      <c r="AY278" s="64">
        <v>0</v>
      </c>
      <c r="AZ278" s="64">
        <v>10713.41</v>
      </c>
      <c r="BA278" s="64">
        <v>0</v>
      </c>
      <c r="BB278" s="64">
        <v>0</v>
      </c>
      <c r="BC278" s="64">
        <v>0</v>
      </c>
      <c r="BD278" s="64">
        <v>0</v>
      </c>
      <c r="BE278" s="64">
        <v>0</v>
      </c>
      <c r="BF278" s="64">
        <v>0</v>
      </c>
      <c r="BG278" s="64">
        <v>0</v>
      </c>
      <c r="BH278" s="64">
        <v>0</v>
      </c>
      <c r="BI278" s="64">
        <v>0</v>
      </c>
      <c r="BJ278" s="64">
        <v>0</v>
      </c>
      <c r="BK278" s="64">
        <v>-10713.41</v>
      </c>
      <c r="BL278"/>
      <c r="BN278" s="7">
        <f t="shared" si="14"/>
        <v>835.2</v>
      </c>
    </row>
    <row r="279" spans="1:66" hidden="1">
      <c r="A279">
        <v>931</v>
      </c>
      <c r="B279" t="s">
        <v>465</v>
      </c>
      <c r="C279">
        <v>111</v>
      </c>
      <c r="D279" t="s">
        <v>466</v>
      </c>
      <c r="E279">
        <v>224</v>
      </c>
      <c r="F279">
        <v>512120001</v>
      </c>
      <c r="G279" t="s">
        <v>145</v>
      </c>
      <c r="H279">
        <v>101</v>
      </c>
      <c r="I279" t="s">
        <v>308</v>
      </c>
      <c r="J279" s="8">
        <v>1</v>
      </c>
      <c r="L279">
        <v>2120</v>
      </c>
      <c r="M279" t="s">
        <v>320</v>
      </c>
      <c r="N279">
        <v>2000</v>
      </c>
      <c r="O279" t="s">
        <v>113</v>
      </c>
      <c r="P279">
        <v>5</v>
      </c>
      <c r="Q279" t="s">
        <v>467</v>
      </c>
      <c r="R279">
        <v>152</v>
      </c>
      <c r="S279" t="s">
        <v>468</v>
      </c>
      <c r="T279">
        <v>121</v>
      </c>
      <c r="U279" t="s">
        <v>312</v>
      </c>
      <c r="V279">
        <v>1</v>
      </c>
      <c r="W279" t="s">
        <v>313</v>
      </c>
      <c r="X279" s="64">
        <v>0</v>
      </c>
      <c r="Y279" s="64">
        <v>0</v>
      </c>
      <c r="Z279" s="64">
        <v>0</v>
      </c>
      <c r="AA279" s="64">
        <v>0</v>
      </c>
      <c r="AB279" s="64">
        <v>0</v>
      </c>
      <c r="AC279" s="64">
        <v>0</v>
      </c>
      <c r="AD279" s="9">
        <v>0</v>
      </c>
      <c r="AE279" s="64">
        <v>0</v>
      </c>
      <c r="AF279" s="64">
        <v>0</v>
      </c>
      <c r="AG279" s="64">
        <v>0</v>
      </c>
      <c r="AH279" s="64">
        <v>49300</v>
      </c>
      <c r="AI279" s="64">
        <v>0</v>
      </c>
      <c r="AJ279" s="10">
        <f t="shared" si="12"/>
        <v>49300</v>
      </c>
      <c r="AL279" s="6">
        <f t="shared" si="13"/>
        <v>0</v>
      </c>
      <c r="AN279" s="64">
        <v>0</v>
      </c>
      <c r="AO279" s="64">
        <v>0</v>
      </c>
      <c r="AP279" s="64">
        <v>0</v>
      </c>
      <c r="AQ279" s="64">
        <v>0</v>
      </c>
      <c r="AR279" s="64">
        <v>0</v>
      </c>
      <c r="AS279" s="64">
        <v>0</v>
      </c>
      <c r="AT279" s="64">
        <v>0</v>
      </c>
      <c r="AU279" s="64">
        <v>0</v>
      </c>
      <c r="AV279" s="64">
        <v>0</v>
      </c>
      <c r="AW279" s="64">
        <v>0</v>
      </c>
      <c r="AX279" s="64">
        <v>0</v>
      </c>
      <c r="AY279" s="64">
        <v>0</v>
      </c>
      <c r="AZ279" s="64">
        <v>41211.550000000003</v>
      </c>
      <c r="BA279" s="64">
        <v>0</v>
      </c>
      <c r="BB279" s="64">
        <v>0</v>
      </c>
      <c r="BC279" s="64">
        <v>0</v>
      </c>
      <c r="BD279" s="64">
        <v>0</v>
      </c>
      <c r="BE279" s="64">
        <v>0</v>
      </c>
      <c r="BF279" s="64">
        <v>0</v>
      </c>
      <c r="BG279" s="64">
        <v>0</v>
      </c>
      <c r="BH279" s="64">
        <v>0</v>
      </c>
      <c r="BI279" s="64">
        <v>0</v>
      </c>
      <c r="BJ279" s="64">
        <v>0</v>
      </c>
      <c r="BK279" s="64">
        <v>0</v>
      </c>
      <c r="BL279"/>
      <c r="BN279" s="7">
        <f t="shared" si="14"/>
        <v>0</v>
      </c>
    </row>
    <row r="280" spans="1:66" hidden="1">
      <c r="A280">
        <v>932</v>
      </c>
      <c r="B280" t="s">
        <v>477</v>
      </c>
      <c r="C280">
        <v>113</v>
      </c>
      <c r="D280" t="s">
        <v>478</v>
      </c>
      <c r="E280">
        <v>224</v>
      </c>
      <c r="F280">
        <v>512120001</v>
      </c>
      <c r="G280" t="s">
        <v>145</v>
      </c>
      <c r="H280">
        <v>101</v>
      </c>
      <c r="I280" t="s">
        <v>308</v>
      </c>
      <c r="J280" s="8">
        <v>1</v>
      </c>
      <c r="L280">
        <v>2120</v>
      </c>
      <c r="M280" t="s">
        <v>320</v>
      </c>
      <c r="N280">
        <v>2000</v>
      </c>
      <c r="O280" t="s">
        <v>113</v>
      </c>
      <c r="P280">
        <v>5</v>
      </c>
      <c r="Q280" t="s">
        <v>467</v>
      </c>
      <c r="R280">
        <v>152</v>
      </c>
      <c r="S280" t="s">
        <v>468</v>
      </c>
      <c r="T280">
        <v>121</v>
      </c>
      <c r="U280" t="s">
        <v>312</v>
      </c>
      <c r="V280">
        <v>1</v>
      </c>
      <c r="W280" t="s">
        <v>313</v>
      </c>
      <c r="X280" s="64">
        <v>1415.2</v>
      </c>
      <c r="Y280" s="64">
        <v>0</v>
      </c>
      <c r="Z280" s="64">
        <v>0</v>
      </c>
      <c r="AA280" s="64">
        <v>0</v>
      </c>
      <c r="AB280" s="64">
        <v>0</v>
      </c>
      <c r="AC280" s="64">
        <v>0</v>
      </c>
      <c r="AD280" s="9">
        <v>0</v>
      </c>
      <c r="AE280" s="64">
        <v>650</v>
      </c>
      <c r="AF280" s="64">
        <v>0</v>
      </c>
      <c r="AG280" s="64">
        <v>0</v>
      </c>
      <c r="AH280" s="64">
        <v>0</v>
      </c>
      <c r="AI280" s="64">
        <v>0</v>
      </c>
      <c r="AJ280" s="10">
        <f t="shared" si="12"/>
        <v>2065.1999999999998</v>
      </c>
      <c r="AL280" s="6">
        <f t="shared" si="13"/>
        <v>0</v>
      </c>
      <c r="AN280" s="64">
        <v>0</v>
      </c>
      <c r="AO280" s="64">
        <v>0</v>
      </c>
      <c r="AP280" s="64">
        <v>0</v>
      </c>
      <c r="AQ280" s="64">
        <v>0</v>
      </c>
      <c r="AR280" s="64">
        <v>0</v>
      </c>
      <c r="AS280" s="64">
        <v>0</v>
      </c>
      <c r="AT280" s="64">
        <v>0</v>
      </c>
      <c r="AU280" s="64">
        <v>0</v>
      </c>
      <c r="AV280" s="64">
        <v>0</v>
      </c>
      <c r="AW280" s="64">
        <v>0</v>
      </c>
      <c r="AX280" s="64">
        <v>0</v>
      </c>
      <c r="AY280" s="64">
        <v>0</v>
      </c>
      <c r="AZ280" s="64">
        <v>7488.36</v>
      </c>
      <c r="BA280" s="64">
        <v>0</v>
      </c>
      <c r="BB280" s="64">
        <v>0</v>
      </c>
      <c r="BC280" s="64">
        <v>0</v>
      </c>
      <c r="BD280" s="64">
        <v>0</v>
      </c>
      <c r="BE280" s="64">
        <v>0</v>
      </c>
      <c r="BF280" s="64">
        <v>0</v>
      </c>
      <c r="BG280" s="64">
        <v>0</v>
      </c>
      <c r="BH280" s="64">
        <v>0</v>
      </c>
      <c r="BI280" s="64">
        <v>0</v>
      </c>
      <c r="BJ280" s="64">
        <v>0</v>
      </c>
      <c r="BK280" s="64">
        <v>0</v>
      </c>
      <c r="BL280"/>
      <c r="BN280" s="7">
        <f t="shared" si="14"/>
        <v>2065.1999999999998</v>
      </c>
    </row>
    <row r="281" spans="1:66" hidden="1">
      <c r="A281">
        <v>101</v>
      </c>
      <c r="B281" t="s">
        <v>306</v>
      </c>
      <c r="C281">
        <v>139</v>
      </c>
      <c r="D281" t="s">
        <v>307</v>
      </c>
      <c r="E281">
        <v>224</v>
      </c>
      <c r="F281">
        <v>512120001</v>
      </c>
      <c r="G281" t="s">
        <v>145</v>
      </c>
      <c r="H281">
        <v>101</v>
      </c>
      <c r="I281" t="s">
        <v>308</v>
      </c>
      <c r="J281" s="8">
        <v>1</v>
      </c>
      <c r="L281">
        <v>2120</v>
      </c>
      <c r="M281" t="s">
        <v>320</v>
      </c>
      <c r="N281">
        <v>2000</v>
      </c>
      <c r="O281" t="s">
        <v>113</v>
      </c>
      <c r="P281">
        <v>7</v>
      </c>
      <c r="Q281" t="s">
        <v>310</v>
      </c>
      <c r="R281">
        <v>171</v>
      </c>
      <c r="S281" t="s">
        <v>311</v>
      </c>
      <c r="T281">
        <v>121</v>
      </c>
      <c r="U281" t="s">
        <v>312</v>
      </c>
      <c r="V281">
        <v>1</v>
      </c>
      <c r="W281" t="s">
        <v>313</v>
      </c>
      <c r="X281" s="64">
        <v>0</v>
      </c>
      <c r="Y281" s="64">
        <v>0</v>
      </c>
      <c r="Z281" s="64">
        <v>0</v>
      </c>
      <c r="AA281" s="64">
        <v>0</v>
      </c>
      <c r="AB281" s="64">
        <v>649.6</v>
      </c>
      <c r="AC281" s="64">
        <v>0</v>
      </c>
      <c r="AD281" s="9">
        <v>0</v>
      </c>
      <c r="AE281" s="64">
        <v>0</v>
      </c>
      <c r="AF281" s="64">
        <v>6514.46</v>
      </c>
      <c r="AG281" s="64">
        <v>146.16</v>
      </c>
      <c r="AH281" s="64">
        <v>0</v>
      </c>
      <c r="AI281" s="9">
        <v>0</v>
      </c>
      <c r="AJ281" s="10">
        <f t="shared" si="12"/>
        <v>7310.22</v>
      </c>
      <c r="AL281" s="6">
        <f t="shared" si="13"/>
        <v>0</v>
      </c>
      <c r="AN281" s="64">
        <v>0</v>
      </c>
      <c r="AO281" s="64">
        <v>0</v>
      </c>
      <c r="AP281" s="64">
        <v>0</v>
      </c>
      <c r="AQ281" s="64">
        <v>0</v>
      </c>
      <c r="AR281" s="64">
        <v>0</v>
      </c>
      <c r="AS281" s="64">
        <v>0</v>
      </c>
      <c r="AT281" s="64">
        <v>0</v>
      </c>
      <c r="AU281" s="64">
        <v>0</v>
      </c>
      <c r="AV281" s="64">
        <v>0</v>
      </c>
      <c r="AW281" s="64">
        <v>0</v>
      </c>
      <c r="AX281" s="64">
        <v>0</v>
      </c>
      <c r="AY281" s="64">
        <v>0</v>
      </c>
      <c r="AZ281" s="64">
        <v>127927.98</v>
      </c>
      <c r="BA281" s="64">
        <v>0</v>
      </c>
      <c r="BB281" s="64">
        <v>0</v>
      </c>
      <c r="BC281" s="64">
        <v>0</v>
      </c>
      <c r="BD281" s="64">
        <v>0</v>
      </c>
      <c r="BE281" s="64">
        <v>0</v>
      </c>
      <c r="BF281" s="64">
        <v>0</v>
      </c>
      <c r="BG281" s="64">
        <v>0</v>
      </c>
      <c r="BH281" s="64">
        <v>0</v>
      </c>
      <c r="BI281" s="64">
        <v>0</v>
      </c>
      <c r="BJ281" s="64">
        <v>0</v>
      </c>
      <c r="BK281" s="64">
        <v>0</v>
      </c>
      <c r="BL281"/>
      <c r="BN281" s="7">
        <f t="shared" si="14"/>
        <v>7310.22</v>
      </c>
    </row>
    <row r="282" spans="1:66" hidden="1">
      <c r="A282">
        <v>201</v>
      </c>
      <c r="B282" t="s">
        <v>379</v>
      </c>
      <c r="C282">
        <v>143</v>
      </c>
      <c r="D282" t="s">
        <v>271</v>
      </c>
      <c r="E282">
        <v>225</v>
      </c>
      <c r="F282">
        <v>512120001</v>
      </c>
      <c r="G282" t="s">
        <v>145</v>
      </c>
      <c r="H282">
        <v>602</v>
      </c>
      <c r="I282" t="s">
        <v>380</v>
      </c>
      <c r="J282" s="8">
        <v>1</v>
      </c>
      <c r="L282">
        <v>2120</v>
      </c>
      <c r="M282" t="s">
        <v>320</v>
      </c>
      <c r="N282">
        <v>2000</v>
      </c>
      <c r="O282" t="s">
        <v>113</v>
      </c>
      <c r="P282">
        <v>7</v>
      </c>
      <c r="Q282" t="s">
        <v>310</v>
      </c>
      <c r="R282">
        <v>423</v>
      </c>
      <c r="S282" t="s">
        <v>381</v>
      </c>
      <c r="T282">
        <v>121</v>
      </c>
      <c r="U282" t="s">
        <v>312</v>
      </c>
      <c r="V282">
        <v>1</v>
      </c>
      <c r="W282" t="s">
        <v>313</v>
      </c>
      <c r="X282" s="64">
        <v>0</v>
      </c>
      <c r="Y282" s="64">
        <v>0</v>
      </c>
      <c r="Z282" s="64">
        <v>2842</v>
      </c>
      <c r="AA282" s="64">
        <v>243.6</v>
      </c>
      <c r="AB282" s="64">
        <v>2250.4</v>
      </c>
      <c r="AC282" s="64">
        <v>2714.4</v>
      </c>
      <c r="AD282" s="9">
        <v>9106</v>
      </c>
      <c r="AE282" s="64">
        <v>0</v>
      </c>
      <c r="AF282" s="64">
        <v>0</v>
      </c>
      <c r="AG282" s="64">
        <v>1392</v>
      </c>
      <c r="AH282" s="64">
        <v>27956</v>
      </c>
      <c r="AI282" s="9">
        <v>0</v>
      </c>
      <c r="AJ282" s="10">
        <f t="shared" si="12"/>
        <v>46504.4</v>
      </c>
      <c r="AL282" s="6">
        <f t="shared" si="13"/>
        <v>0</v>
      </c>
      <c r="AN282" s="64">
        <v>0</v>
      </c>
      <c r="AO282" s="64">
        <v>0</v>
      </c>
      <c r="AP282" s="64">
        <v>0</v>
      </c>
      <c r="AQ282" s="64">
        <v>0</v>
      </c>
      <c r="AR282" s="64">
        <v>0</v>
      </c>
      <c r="AS282" s="64">
        <v>0</v>
      </c>
      <c r="AT282" s="64">
        <v>0</v>
      </c>
      <c r="AU282" s="64">
        <v>0</v>
      </c>
      <c r="AV282" s="64">
        <v>0</v>
      </c>
      <c r="AW282" s="64">
        <v>0</v>
      </c>
      <c r="AX282" s="64">
        <v>0</v>
      </c>
      <c r="AY282" s="64">
        <v>0</v>
      </c>
      <c r="AZ282" s="64">
        <v>34457.449999999997</v>
      </c>
      <c r="BA282" s="64">
        <v>0</v>
      </c>
      <c r="BB282" s="64">
        <v>0</v>
      </c>
      <c r="BC282" s="64">
        <v>0</v>
      </c>
      <c r="BD282" s="64">
        <v>0</v>
      </c>
      <c r="BE282" s="64">
        <v>0</v>
      </c>
      <c r="BF282" s="64">
        <v>0</v>
      </c>
      <c r="BG282" s="64">
        <v>0</v>
      </c>
      <c r="BH282" s="64">
        <v>0</v>
      </c>
      <c r="BI282" s="64">
        <v>0</v>
      </c>
      <c r="BJ282" s="64">
        <v>0</v>
      </c>
      <c r="BK282" s="64">
        <v>0</v>
      </c>
      <c r="BL282"/>
      <c r="BN282" s="7">
        <f t="shared" si="14"/>
        <v>18548.400000000001</v>
      </c>
    </row>
    <row r="283" spans="1:66" hidden="1">
      <c r="A283">
        <v>942</v>
      </c>
      <c r="B283" t="s">
        <v>487</v>
      </c>
      <c r="C283">
        <v>117</v>
      </c>
      <c r="D283" t="s">
        <v>488</v>
      </c>
      <c r="E283">
        <v>224</v>
      </c>
      <c r="F283">
        <v>512120001</v>
      </c>
      <c r="G283" t="s">
        <v>145</v>
      </c>
      <c r="H283">
        <v>101</v>
      </c>
      <c r="I283" t="s">
        <v>308</v>
      </c>
      <c r="J283" s="8">
        <v>1</v>
      </c>
      <c r="L283">
        <v>2120</v>
      </c>
      <c r="M283" t="s">
        <v>320</v>
      </c>
      <c r="N283">
        <v>2000</v>
      </c>
      <c r="O283" t="s">
        <v>113</v>
      </c>
      <c r="P283">
        <v>8</v>
      </c>
      <c r="Q283" t="s">
        <v>486</v>
      </c>
      <c r="R283">
        <v>183</v>
      </c>
      <c r="S283" t="s">
        <v>489</v>
      </c>
      <c r="T283">
        <v>121</v>
      </c>
      <c r="U283" t="s">
        <v>312</v>
      </c>
      <c r="V283">
        <v>1</v>
      </c>
      <c r="W283" t="s">
        <v>313</v>
      </c>
      <c r="X283" s="64">
        <v>17548.48</v>
      </c>
      <c r="Y283" s="64">
        <v>15868.8</v>
      </c>
      <c r="Z283" s="64">
        <v>11020</v>
      </c>
      <c r="AA283" s="64">
        <v>0</v>
      </c>
      <c r="AB283" s="64">
        <v>1669.24</v>
      </c>
      <c r="AC283" s="64">
        <v>0</v>
      </c>
      <c r="AD283" s="9">
        <v>0</v>
      </c>
      <c r="AE283" s="64">
        <v>10199.879999999999</v>
      </c>
      <c r="AF283" s="64">
        <v>0</v>
      </c>
      <c r="AG283" s="64">
        <v>0</v>
      </c>
      <c r="AH283" s="64">
        <v>10846.67</v>
      </c>
      <c r="AI283" s="64">
        <v>22736</v>
      </c>
      <c r="AJ283" s="10">
        <f t="shared" si="12"/>
        <v>89889.069999999992</v>
      </c>
      <c r="AL283" s="6">
        <f t="shared" si="13"/>
        <v>0</v>
      </c>
      <c r="AN283" s="64">
        <v>0</v>
      </c>
      <c r="AO283" s="64">
        <v>0</v>
      </c>
      <c r="AP283" s="64">
        <v>0</v>
      </c>
      <c r="AQ283" s="64">
        <v>0</v>
      </c>
      <c r="AR283" s="64">
        <v>0</v>
      </c>
      <c r="AS283" s="64">
        <v>0</v>
      </c>
      <c r="AT283" s="64">
        <v>0</v>
      </c>
      <c r="AU283" s="64">
        <v>0</v>
      </c>
      <c r="AV283" s="64">
        <v>0</v>
      </c>
      <c r="AW283" s="64">
        <v>0</v>
      </c>
      <c r="AX283" s="64">
        <v>0</v>
      </c>
      <c r="AY283" s="64">
        <v>0</v>
      </c>
      <c r="AZ283" s="64">
        <v>168770.03</v>
      </c>
      <c r="BA283" s="64">
        <v>0</v>
      </c>
      <c r="BB283" s="64">
        <v>0</v>
      </c>
      <c r="BC283" s="64">
        <v>0</v>
      </c>
      <c r="BD283" s="64">
        <v>0</v>
      </c>
      <c r="BE283" s="64">
        <v>0</v>
      </c>
      <c r="BF283" s="64">
        <v>0</v>
      </c>
      <c r="BG283" s="64">
        <v>0</v>
      </c>
      <c r="BH283" s="64">
        <v>885709.67</v>
      </c>
      <c r="BI283" s="64">
        <v>0</v>
      </c>
      <c r="BJ283" s="64">
        <v>0</v>
      </c>
      <c r="BK283" s="64">
        <v>0</v>
      </c>
      <c r="BL283"/>
      <c r="BN283" s="7">
        <f t="shared" si="14"/>
        <v>56306.399999999994</v>
      </c>
    </row>
    <row r="284" spans="1:66" hidden="1">
      <c r="A284">
        <v>972</v>
      </c>
      <c r="B284" t="s">
        <v>527</v>
      </c>
      <c r="C284">
        <v>132</v>
      </c>
      <c r="D284" t="s">
        <v>528</v>
      </c>
      <c r="E284">
        <v>224</v>
      </c>
      <c r="F284">
        <v>512120001</v>
      </c>
      <c r="G284" t="s">
        <v>145</v>
      </c>
      <c r="H284">
        <v>101</v>
      </c>
      <c r="I284" t="s">
        <v>308</v>
      </c>
      <c r="J284" s="8">
        <v>1</v>
      </c>
      <c r="L284">
        <v>2120</v>
      </c>
      <c r="M284" t="s">
        <v>320</v>
      </c>
      <c r="N284">
        <v>2000</v>
      </c>
      <c r="O284" t="s">
        <v>113</v>
      </c>
      <c r="P284">
        <v>9</v>
      </c>
      <c r="Q284" t="s">
        <v>422</v>
      </c>
      <c r="R284">
        <v>181</v>
      </c>
      <c r="S284" t="s">
        <v>523</v>
      </c>
      <c r="T284">
        <v>131</v>
      </c>
      <c r="U284" t="s">
        <v>524</v>
      </c>
      <c r="V284">
        <v>1</v>
      </c>
      <c r="W284" t="s">
        <v>313</v>
      </c>
      <c r="X284" s="64">
        <v>220795.65</v>
      </c>
      <c r="Y284" s="64">
        <v>26912</v>
      </c>
      <c r="Z284" s="64">
        <v>0</v>
      </c>
      <c r="AA284" s="64">
        <v>0</v>
      </c>
      <c r="AB284" s="64">
        <v>17251.52</v>
      </c>
      <c r="AC284" s="64">
        <v>41541.339999999997</v>
      </c>
      <c r="AD284" s="9">
        <v>44452.36</v>
      </c>
      <c r="AE284" s="64">
        <v>0</v>
      </c>
      <c r="AF284" s="64">
        <v>70058.25</v>
      </c>
      <c r="AG284" s="64">
        <v>37696.519999999997</v>
      </c>
      <c r="AH284" s="64">
        <v>31214.85</v>
      </c>
      <c r="AI284" s="64">
        <v>0</v>
      </c>
      <c r="AJ284" s="10">
        <f t="shared" si="12"/>
        <v>489922.49</v>
      </c>
      <c r="AL284" s="6">
        <f t="shared" si="13"/>
        <v>0</v>
      </c>
      <c r="AN284" s="64">
        <v>0</v>
      </c>
      <c r="AO284" s="64">
        <v>0</v>
      </c>
      <c r="AP284" s="64">
        <v>0</v>
      </c>
      <c r="AQ284" s="64">
        <v>0</v>
      </c>
      <c r="AR284" s="64">
        <v>0</v>
      </c>
      <c r="AS284" s="64">
        <v>0</v>
      </c>
      <c r="AT284" s="64">
        <v>0</v>
      </c>
      <c r="AU284" s="64">
        <v>0</v>
      </c>
      <c r="AV284" s="64">
        <v>0</v>
      </c>
      <c r="AW284" s="64">
        <v>0</v>
      </c>
      <c r="AX284" s="64">
        <v>0</v>
      </c>
      <c r="AY284" s="64">
        <v>0</v>
      </c>
      <c r="AZ284" s="64">
        <v>3725000</v>
      </c>
      <c r="BA284" s="64">
        <v>0</v>
      </c>
      <c r="BB284" s="64">
        <v>0</v>
      </c>
      <c r="BC284" s="64">
        <v>0</v>
      </c>
      <c r="BD284" s="64">
        <v>0</v>
      </c>
      <c r="BE284" s="64">
        <v>0</v>
      </c>
      <c r="BF284" s="64">
        <v>0</v>
      </c>
      <c r="BG284" s="64">
        <v>0</v>
      </c>
      <c r="BH284" s="64">
        <v>0</v>
      </c>
      <c r="BI284" s="64">
        <v>0</v>
      </c>
      <c r="BJ284" s="64">
        <v>0</v>
      </c>
      <c r="BK284" s="64">
        <v>0</v>
      </c>
      <c r="BL284"/>
      <c r="BN284" s="7">
        <f t="shared" si="14"/>
        <v>458707.64</v>
      </c>
    </row>
    <row r="285" spans="1:66" hidden="1">
      <c r="A285">
        <v>992</v>
      </c>
      <c r="B285" t="s">
        <v>543</v>
      </c>
      <c r="C285">
        <v>137</v>
      </c>
      <c r="D285" t="s">
        <v>544</v>
      </c>
      <c r="E285">
        <v>224</v>
      </c>
      <c r="F285">
        <v>512120001</v>
      </c>
      <c r="G285" t="s">
        <v>145</v>
      </c>
      <c r="H285">
        <v>101</v>
      </c>
      <c r="I285" t="s">
        <v>308</v>
      </c>
      <c r="J285" s="8">
        <v>1</v>
      </c>
      <c r="L285">
        <v>2120</v>
      </c>
      <c r="M285" t="s">
        <v>320</v>
      </c>
      <c r="N285">
        <v>2000</v>
      </c>
      <c r="O285" t="s">
        <v>113</v>
      </c>
      <c r="P285">
        <v>10</v>
      </c>
      <c r="Q285" t="s">
        <v>540</v>
      </c>
      <c r="R285">
        <v>371</v>
      </c>
      <c r="S285" t="s">
        <v>545</v>
      </c>
      <c r="T285">
        <v>121</v>
      </c>
      <c r="U285" t="s">
        <v>312</v>
      </c>
      <c r="V285">
        <v>1</v>
      </c>
      <c r="W285" t="s">
        <v>313</v>
      </c>
      <c r="X285" s="64">
        <v>0</v>
      </c>
      <c r="Y285" s="64">
        <v>0</v>
      </c>
      <c r="Z285" s="64">
        <v>0</v>
      </c>
      <c r="AA285" s="64">
        <v>0</v>
      </c>
      <c r="AB285" s="64">
        <v>0</v>
      </c>
      <c r="AC285" s="64">
        <v>0</v>
      </c>
      <c r="AD285" s="9">
        <v>0</v>
      </c>
      <c r="AE285" s="64">
        <v>0</v>
      </c>
      <c r="AF285" s="64">
        <v>0</v>
      </c>
      <c r="AG285" s="64">
        <v>0</v>
      </c>
      <c r="AH285" s="64">
        <v>0</v>
      </c>
      <c r="AI285" s="64">
        <v>2726</v>
      </c>
      <c r="AJ285" s="10">
        <f t="shared" si="12"/>
        <v>2726</v>
      </c>
      <c r="AL285" s="6">
        <f t="shared" si="13"/>
        <v>0</v>
      </c>
      <c r="AN285" s="64">
        <v>0</v>
      </c>
      <c r="AO285" s="64">
        <v>0</v>
      </c>
      <c r="AP285" s="64">
        <v>0</v>
      </c>
      <c r="AQ285" s="64">
        <v>0</v>
      </c>
      <c r="AR285" s="64">
        <v>0</v>
      </c>
      <c r="AS285" s="64">
        <v>0</v>
      </c>
      <c r="AT285" s="64">
        <v>0</v>
      </c>
      <c r="AU285" s="64">
        <v>0</v>
      </c>
      <c r="AV285" s="64">
        <v>0</v>
      </c>
      <c r="AW285" s="64">
        <v>0</v>
      </c>
      <c r="AX285" s="64">
        <v>0</v>
      </c>
      <c r="AY285" s="64">
        <v>0</v>
      </c>
      <c r="AZ285" s="64">
        <v>3747144</v>
      </c>
      <c r="BA285" s="64">
        <v>0</v>
      </c>
      <c r="BB285" s="64">
        <v>0</v>
      </c>
      <c r="BC285" s="64">
        <v>0</v>
      </c>
      <c r="BD285" s="64">
        <v>0</v>
      </c>
      <c r="BE285" s="64">
        <v>0</v>
      </c>
      <c r="BF285" s="64">
        <v>0</v>
      </c>
      <c r="BG285" s="64">
        <v>0</v>
      </c>
      <c r="BH285" s="64">
        <v>0</v>
      </c>
      <c r="BI285" s="64">
        <v>0</v>
      </c>
      <c r="BJ285" s="64">
        <v>0</v>
      </c>
      <c r="BK285" s="64">
        <v>0</v>
      </c>
      <c r="BL285"/>
      <c r="BN285" s="7">
        <f t="shared" si="14"/>
        <v>0</v>
      </c>
    </row>
    <row r="286" spans="1:66" hidden="1">
      <c r="A286">
        <v>961</v>
      </c>
      <c r="B286" t="s">
        <v>80</v>
      </c>
      <c r="C286">
        <v>124</v>
      </c>
      <c r="D286" t="s">
        <v>508</v>
      </c>
      <c r="E286">
        <v>224</v>
      </c>
      <c r="F286">
        <v>512120001</v>
      </c>
      <c r="G286" t="s">
        <v>145</v>
      </c>
      <c r="H286">
        <v>101</v>
      </c>
      <c r="I286" t="s">
        <v>308</v>
      </c>
      <c r="J286" s="8">
        <v>1</v>
      </c>
      <c r="L286">
        <v>2120</v>
      </c>
      <c r="M286" t="s">
        <v>320</v>
      </c>
      <c r="N286">
        <v>2000</v>
      </c>
      <c r="O286" t="s">
        <v>113</v>
      </c>
      <c r="P286">
        <v>11</v>
      </c>
      <c r="Q286" t="s">
        <v>509</v>
      </c>
      <c r="R286">
        <v>241</v>
      </c>
      <c r="S286" t="s">
        <v>445</v>
      </c>
      <c r="T286">
        <v>124</v>
      </c>
      <c r="U286" t="s">
        <v>510</v>
      </c>
      <c r="V286">
        <v>1</v>
      </c>
      <c r="W286" t="s">
        <v>313</v>
      </c>
      <c r="X286" s="64">
        <v>8700</v>
      </c>
      <c r="Y286" s="64">
        <v>2192.4</v>
      </c>
      <c r="Z286" s="64">
        <v>0</v>
      </c>
      <c r="AA286" s="64">
        <v>0</v>
      </c>
      <c r="AB286" s="64">
        <v>0</v>
      </c>
      <c r="AC286" s="64">
        <v>0</v>
      </c>
      <c r="AD286" s="9">
        <v>0</v>
      </c>
      <c r="AE286" s="64">
        <v>0</v>
      </c>
      <c r="AF286" s="64">
        <v>4872</v>
      </c>
      <c r="AG286" s="64">
        <v>0</v>
      </c>
      <c r="AH286" s="64">
        <v>0</v>
      </c>
      <c r="AI286" s="64">
        <v>0</v>
      </c>
      <c r="AJ286" s="10">
        <f t="shared" si="12"/>
        <v>15764.4</v>
      </c>
      <c r="AL286" s="6">
        <f t="shared" si="13"/>
        <v>0</v>
      </c>
      <c r="AN286" s="64">
        <v>2100000</v>
      </c>
      <c r="AO286" s="64">
        <v>0</v>
      </c>
      <c r="AP286" s="64">
        <v>0</v>
      </c>
      <c r="AQ286" s="64">
        <v>0</v>
      </c>
      <c r="AR286" s="64">
        <v>0</v>
      </c>
      <c r="AS286" s="64">
        <v>0</v>
      </c>
      <c r="AT286" s="64">
        <v>0</v>
      </c>
      <c r="AU286" s="64">
        <v>0</v>
      </c>
      <c r="AV286" s="64">
        <v>0</v>
      </c>
      <c r="AW286" s="64">
        <v>0</v>
      </c>
      <c r="AX286" s="64">
        <v>0</v>
      </c>
      <c r="AY286" s="64">
        <v>0</v>
      </c>
      <c r="AZ286" s="64">
        <v>0</v>
      </c>
      <c r="BA286" s="64">
        <v>0</v>
      </c>
      <c r="BB286" s="64">
        <v>0</v>
      </c>
      <c r="BC286" s="64">
        <v>0</v>
      </c>
      <c r="BD286" s="64">
        <v>0</v>
      </c>
      <c r="BE286" s="64">
        <v>0</v>
      </c>
      <c r="BF286" s="64">
        <v>0</v>
      </c>
      <c r="BG286" s="64">
        <v>0</v>
      </c>
      <c r="BH286" s="64">
        <v>0</v>
      </c>
      <c r="BI286" s="64">
        <v>0</v>
      </c>
      <c r="BJ286" s="64">
        <v>0</v>
      </c>
      <c r="BK286" s="64">
        <v>-8868</v>
      </c>
      <c r="BL286"/>
      <c r="BN286" s="7">
        <f t="shared" si="14"/>
        <v>15764.4</v>
      </c>
    </row>
    <row r="287" spans="1:66" hidden="1">
      <c r="A287">
        <v>962</v>
      </c>
      <c r="B287" t="s">
        <v>513</v>
      </c>
      <c r="C287">
        <v>126</v>
      </c>
      <c r="D287" t="s">
        <v>225</v>
      </c>
      <c r="E287">
        <v>224</v>
      </c>
      <c r="F287">
        <v>512120001</v>
      </c>
      <c r="G287" t="s">
        <v>145</v>
      </c>
      <c r="H287">
        <v>101</v>
      </c>
      <c r="I287" t="s">
        <v>308</v>
      </c>
      <c r="J287" s="8">
        <v>1</v>
      </c>
      <c r="L287">
        <v>2120</v>
      </c>
      <c r="M287" t="s">
        <v>320</v>
      </c>
      <c r="N287">
        <v>2000</v>
      </c>
      <c r="O287" t="s">
        <v>113</v>
      </c>
      <c r="P287">
        <v>11</v>
      </c>
      <c r="Q287" t="s">
        <v>509</v>
      </c>
      <c r="R287">
        <v>241</v>
      </c>
      <c r="S287" t="s">
        <v>445</v>
      </c>
      <c r="T287">
        <v>124</v>
      </c>
      <c r="U287" t="s">
        <v>510</v>
      </c>
      <c r="V287">
        <v>1</v>
      </c>
      <c r="W287" t="s">
        <v>313</v>
      </c>
      <c r="X287" s="64">
        <v>0</v>
      </c>
      <c r="Y287" s="64">
        <v>0</v>
      </c>
      <c r="Z287" s="64">
        <v>0</v>
      </c>
      <c r="AA287" s="64">
        <v>0</v>
      </c>
      <c r="AB287" s="64">
        <v>417.6</v>
      </c>
      <c r="AC287" s="64">
        <v>0</v>
      </c>
      <c r="AD287" s="9">
        <v>0</v>
      </c>
      <c r="AE287" s="64">
        <v>0</v>
      </c>
      <c r="AF287" s="64">
        <v>0</v>
      </c>
      <c r="AG287" s="64">
        <v>1705.2</v>
      </c>
      <c r="AH287" s="64">
        <v>0</v>
      </c>
      <c r="AI287" s="64">
        <v>0</v>
      </c>
      <c r="AJ287" s="10">
        <f t="shared" si="12"/>
        <v>2122.8000000000002</v>
      </c>
      <c r="AL287" s="6">
        <f t="shared" si="13"/>
        <v>0</v>
      </c>
      <c r="AN287" s="64">
        <v>183846</v>
      </c>
      <c r="AO287" s="64">
        <v>0</v>
      </c>
      <c r="AP287" s="64">
        <v>0</v>
      </c>
      <c r="AQ287" s="64">
        <v>0</v>
      </c>
      <c r="AR287" s="64">
        <v>0</v>
      </c>
      <c r="AS287" s="64">
        <v>0</v>
      </c>
      <c r="AT287" s="64">
        <v>0</v>
      </c>
      <c r="AU287" s="64">
        <v>0</v>
      </c>
      <c r="AV287" s="64">
        <v>0</v>
      </c>
      <c r="AW287" s="64">
        <v>0</v>
      </c>
      <c r="AX287" s="64">
        <v>0</v>
      </c>
      <c r="AY287" s="64">
        <v>0</v>
      </c>
      <c r="AZ287" s="64">
        <v>0</v>
      </c>
      <c r="BA287" s="64">
        <v>0</v>
      </c>
      <c r="BB287" s="64">
        <v>0</v>
      </c>
      <c r="BC287" s="64">
        <v>0</v>
      </c>
      <c r="BD287" s="64">
        <v>0</v>
      </c>
      <c r="BE287" s="64">
        <v>0</v>
      </c>
      <c r="BF287" s="64">
        <v>0</v>
      </c>
      <c r="BG287" s="64">
        <v>0</v>
      </c>
      <c r="BH287" s="64">
        <v>0</v>
      </c>
      <c r="BI287" s="64">
        <v>0</v>
      </c>
      <c r="BJ287" s="64">
        <v>-1975</v>
      </c>
      <c r="BK287" s="64">
        <v>-148241.64000000001</v>
      </c>
      <c r="BL287"/>
      <c r="BN287" s="7">
        <f t="shared" si="14"/>
        <v>2122.8000000000002</v>
      </c>
    </row>
    <row r="288" spans="1:66" hidden="1">
      <c r="A288">
        <v>965</v>
      </c>
      <c r="B288" t="s">
        <v>521</v>
      </c>
      <c r="C288">
        <v>129</v>
      </c>
      <c r="D288" t="s">
        <v>236</v>
      </c>
      <c r="E288">
        <v>224</v>
      </c>
      <c r="F288">
        <v>512120001</v>
      </c>
      <c r="G288" t="s">
        <v>145</v>
      </c>
      <c r="H288">
        <v>101</v>
      </c>
      <c r="I288" t="s">
        <v>308</v>
      </c>
      <c r="J288" s="8">
        <v>1</v>
      </c>
      <c r="L288">
        <v>2120</v>
      </c>
      <c r="M288" t="s">
        <v>320</v>
      </c>
      <c r="N288">
        <v>2000</v>
      </c>
      <c r="O288" t="s">
        <v>113</v>
      </c>
      <c r="P288">
        <v>11</v>
      </c>
      <c r="Q288" t="s">
        <v>509</v>
      </c>
      <c r="R288">
        <v>242</v>
      </c>
      <c r="S288" t="s">
        <v>283</v>
      </c>
      <c r="T288">
        <v>124</v>
      </c>
      <c r="U288" t="s">
        <v>510</v>
      </c>
      <c r="V288">
        <v>1</v>
      </c>
      <c r="W288" t="s">
        <v>313</v>
      </c>
      <c r="X288" s="64">
        <v>2464.4899999999998</v>
      </c>
      <c r="Y288" s="64">
        <v>0</v>
      </c>
      <c r="Z288" s="64">
        <v>278.39999999999998</v>
      </c>
      <c r="AA288" s="64">
        <v>0</v>
      </c>
      <c r="AB288" s="64">
        <v>0</v>
      </c>
      <c r="AC288" s="64">
        <v>0</v>
      </c>
      <c r="AD288" s="9">
        <v>0</v>
      </c>
      <c r="AE288" s="64">
        <v>0</v>
      </c>
      <c r="AF288" s="64">
        <v>0</v>
      </c>
      <c r="AG288" s="64">
        <v>1410.56</v>
      </c>
      <c r="AH288" s="64">
        <v>0</v>
      </c>
      <c r="AI288" s="64">
        <v>0</v>
      </c>
      <c r="AJ288" s="10">
        <f t="shared" si="12"/>
        <v>4153.45</v>
      </c>
      <c r="AL288" s="6">
        <f t="shared" si="13"/>
        <v>0</v>
      </c>
      <c r="AN288" s="64">
        <v>174262</v>
      </c>
      <c r="AO288" s="64">
        <v>0</v>
      </c>
      <c r="AP288" s="64">
        <v>0</v>
      </c>
      <c r="AQ288" s="64">
        <v>0</v>
      </c>
      <c r="AR288" s="64">
        <v>0</v>
      </c>
      <c r="AS288" s="64">
        <v>0</v>
      </c>
      <c r="AT288" s="64">
        <v>0</v>
      </c>
      <c r="AU288" s="64">
        <v>0</v>
      </c>
      <c r="AV288" s="64">
        <v>0</v>
      </c>
      <c r="AW288" s="64">
        <v>0</v>
      </c>
      <c r="AX288" s="64">
        <v>0</v>
      </c>
      <c r="AY288" s="64">
        <v>0</v>
      </c>
      <c r="AZ288" s="64">
        <v>0</v>
      </c>
      <c r="BA288" s="64">
        <v>0</v>
      </c>
      <c r="BB288" s="64">
        <v>0</v>
      </c>
      <c r="BC288" s="64">
        <v>0</v>
      </c>
      <c r="BD288" s="64">
        <v>0</v>
      </c>
      <c r="BE288" s="64">
        <v>0</v>
      </c>
      <c r="BF288" s="64">
        <v>0</v>
      </c>
      <c r="BG288" s="64">
        <v>0</v>
      </c>
      <c r="BH288" s="64">
        <v>0</v>
      </c>
      <c r="BI288" s="64">
        <v>0</v>
      </c>
      <c r="BJ288" s="64">
        <v>0</v>
      </c>
      <c r="BK288" s="64">
        <v>0</v>
      </c>
      <c r="BL288"/>
      <c r="BN288" s="7">
        <f t="shared" si="14"/>
        <v>4153.45</v>
      </c>
    </row>
    <row r="289" spans="1:66" hidden="1">
      <c r="A289">
        <v>952</v>
      </c>
      <c r="B289" t="s">
        <v>498</v>
      </c>
      <c r="C289">
        <v>120</v>
      </c>
      <c r="D289" t="s">
        <v>499</v>
      </c>
      <c r="E289">
        <v>224</v>
      </c>
      <c r="F289">
        <v>512120001</v>
      </c>
      <c r="G289" t="s">
        <v>145</v>
      </c>
      <c r="H289">
        <v>101</v>
      </c>
      <c r="I289" t="s">
        <v>308</v>
      </c>
      <c r="J289" s="8">
        <v>1</v>
      </c>
      <c r="L289">
        <v>2120</v>
      </c>
      <c r="M289" t="s">
        <v>320</v>
      </c>
      <c r="N289">
        <v>2000</v>
      </c>
      <c r="O289" t="s">
        <v>113</v>
      </c>
      <c r="P289">
        <v>12</v>
      </c>
      <c r="Q289" t="s">
        <v>401</v>
      </c>
      <c r="R289">
        <v>222</v>
      </c>
      <c r="S289" t="s">
        <v>500</v>
      </c>
      <c r="T289">
        <v>125</v>
      </c>
      <c r="U289" t="s">
        <v>464</v>
      </c>
      <c r="V289">
        <v>1</v>
      </c>
      <c r="W289" t="s">
        <v>313</v>
      </c>
      <c r="X289" s="64">
        <v>0</v>
      </c>
      <c r="Y289" s="64">
        <v>0</v>
      </c>
      <c r="Z289" s="64">
        <v>0</v>
      </c>
      <c r="AA289" s="64">
        <v>0</v>
      </c>
      <c r="AB289" s="64">
        <v>0</v>
      </c>
      <c r="AC289" s="64">
        <v>0</v>
      </c>
      <c r="AD289" s="9">
        <v>0</v>
      </c>
      <c r="AE289" s="64">
        <v>0</v>
      </c>
      <c r="AF289" s="64">
        <v>751.68</v>
      </c>
      <c r="AG289" s="64">
        <v>0</v>
      </c>
      <c r="AH289" s="64">
        <v>0</v>
      </c>
      <c r="AI289" s="64">
        <v>0</v>
      </c>
      <c r="AJ289" s="10">
        <f t="shared" si="12"/>
        <v>751.68</v>
      </c>
      <c r="AL289" s="6">
        <f t="shared" si="13"/>
        <v>0</v>
      </c>
      <c r="AN289" s="64">
        <v>0</v>
      </c>
      <c r="AO289" s="64">
        <v>0</v>
      </c>
      <c r="AP289" s="64">
        <v>0</v>
      </c>
      <c r="AQ289" s="64">
        <v>0</v>
      </c>
      <c r="AR289" s="64">
        <v>0</v>
      </c>
      <c r="AS289" s="64">
        <v>0</v>
      </c>
      <c r="AT289" s="64">
        <v>0</v>
      </c>
      <c r="AU289" s="64">
        <v>0</v>
      </c>
      <c r="AV289" s="64">
        <v>0</v>
      </c>
      <c r="AW289" s="64">
        <v>0</v>
      </c>
      <c r="AX289" s="64">
        <v>0</v>
      </c>
      <c r="AY289" s="64">
        <v>0</v>
      </c>
      <c r="AZ289" s="64">
        <v>0</v>
      </c>
      <c r="BA289" s="64">
        <v>0</v>
      </c>
      <c r="BB289" s="64">
        <v>0</v>
      </c>
      <c r="BC289" s="64">
        <v>0</v>
      </c>
      <c r="BD289" s="64">
        <v>0</v>
      </c>
      <c r="BE289" s="64">
        <v>0</v>
      </c>
      <c r="BF289" s="64">
        <v>0</v>
      </c>
      <c r="BG289" s="64">
        <v>0</v>
      </c>
      <c r="BH289" s="64">
        <v>0</v>
      </c>
      <c r="BI289" s="64">
        <v>0</v>
      </c>
      <c r="BJ289" s="64">
        <v>1975</v>
      </c>
      <c r="BK289" s="64">
        <v>0</v>
      </c>
      <c r="BL289"/>
      <c r="BN289" s="7">
        <f t="shared" si="14"/>
        <v>751.68</v>
      </c>
    </row>
    <row r="290" spans="1:66" hidden="1">
      <c r="A290">
        <v>953</v>
      </c>
      <c r="B290" t="s">
        <v>259</v>
      </c>
      <c r="C290">
        <v>121</v>
      </c>
      <c r="D290" t="s">
        <v>196</v>
      </c>
      <c r="E290">
        <v>224</v>
      </c>
      <c r="F290">
        <v>512120001</v>
      </c>
      <c r="G290" t="s">
        <v>145</v>
      </c>
      <c r="H290">
        <v>101</v>
      </c>
      <c r="I290" t="s">
        <v>308</v>
      </c>
      <c r="J290" s="8">
        <v>1</v>
      </c>
      <c r="L290">
        <v>2120</v>
      </c>
      <c r="M290" t="s">
        <v>320</v>
      </c>
      <c r="N290">
        <v>2000</v>
      </c>
      <c r="O290" t="s">
        <v>113</v>
      </c>
      <c r="P290">
        <v>12</v>
      </c>
      <c r="Q290" t="s">
        <v>401</v>
      </c>
      <c r="R290">
        <v>214</v>
      </c>
      <c r="S290" t="s">
        <v>446</v>
      </c>
      <c r="T290">
        <v>125</v>
      </c>
      <c r="U290" t="s">
        <v>464</v>
      </c>
      <c r="V290">
        <v>1</v>
      </c>
      <c r="W290" t="s">
        <v>313</v>
      </c>
      <c r="X290" s="64">
        <v>0</v>
      </c>
      <c r="Y290" s="64">
        <v>0</v>
      </c>
      <c r="Z290" s="64">
        <v>0</v>
      </c>
      <c r="AA290" s="64">
        <v>8700</v>
      </c>
      <c r="AB290" s="64">
        <v>40037.4</v>
      </c>
      <c r="AC290" s="64">
        <v>0</v>
      </c>
      <c r="AD290" s="9">
        <v>4524</v>
      </c>
      <c r="AE290" s="64">
        <v>0</v>
      </c>
      <c r="AF290" s="64">
        <v>0</v>
      </c>
      <c r="AG290" s="64">
        <v>0</v>
      </c>
      <c r="AH290" s="64">
        <v>0</v>
      </c>
      <c r="AI290" s="64">
        <v>161.24</v>
      </c>
      <c r="AJ290" s="10">
        <f t="shared" si="12"/>
        <v>53422.64</v>
      </c>
      <c r="AL290" s="6">
        <f t="shared" si="13"/>
        <v>0</v>
      </c>
      <c r="AN290" s="64">
        <v>0</v>
      </c>
      <c r="AO290" s="64">
        <v>0</v>
      </c>
      <c r="AP290" s="64">
        <v>0</v>
      </c>
      <c r="AQ290" s="64">
        <v>0</v>
      </c>
      <c r="AR290" s="64">
        <v>0</v>
      </c>
      <c r="AS290" s="64">
        <v>0</v>
      </c>
      <c r="AT290" s="64">
        <v>0</v>
      </c>
      <c r="AU290" s="64">
        <v>0</v>
      </c>
      <c r="AV290" s="64">
        <v>0</v>
      </c>
      <c r="AW290" s="64">
        <v>0</v>
      </c>
      <c r="AX290" s="64">
        <v>0</v>
      </c>
      <c r="AY290" s="64">
        <v>0</v>
      </c>
      <c r="AZ290" s="64">
        <v>0</v>
      </c>
      <c r="BA290" s="64">
        <v>0</v>
      </c>
      <c r="BB290" s="64">
        <v>0</v>
      </c>
      <c r="BC290" s="64">
        <v>0</v>
      </c>
      <c r="BD290" s="64">
        <v>0</v>
      </c>
      <c r="BE290" s="64">
        <v>0</v>
      </c>
      <c r="BF290" s="64">
        <v>0</v>
      </c>
      <c r="BG290" s="64">
        <v>0</v>
      </c>
      <c r="BH290" s="64">
        <v>0</v>
      </c>
      <c r="BI290" s="64">
        <v>0</v>
      </c>
      <c r="BJ290" s="64">
        <v>0</v>
      </c>
      <c r="BK290" s="64">
        <v>31266.61</v>
      </c>
      <c r="BL290"/>
      <c r="BN290" s="7">
        <f t="shared" si="14"/>
        <v>53261.4</v>
      </c>
    </row>
    <row r="291" spans="1:66" hidden="1">
      <c r="A291">
        <v>954</v>
      </c>
      <c r="B291" t="s">
        <v>502</v>
      </c>
      <c r="C291">
        <v>122</v>
      </c>
      <c r="D291" t="s">
        <v>503</v>
      </c>
      <c r="E291">
        <v>224</v>
      </c>
      <c r="F291">
        <v>512120001</v>
      </c>
      <c r="G291" t="s">
        <v>145</v>
      </c>
      <c r="H291">
        <v>101</v>
      </c>
      <c r="I291" t="s">
        <v>308</v>
      </c>
      <c r="J291" s="8">
        <v>1</v>
      </c>
      <c r="L291">
        <v>2120</v>
      </c>
      <c r="M291" t="s">
        <v>320</v>
      </c>
      <c r="N291">
        <v>2000</v>
      </c>
      <c r="O291" t="s">
        <v>113</v>
      </c>
      <c r="P291">
        <v>12</v>
      </c>
      <c r="Q291" t="s">
        <v>401</v>
      </c>
      <c r="R291">
        <v>226</v>
      </c>
      <c r="S291" t="s">
        <v>504</v>
      </c>
      <c r="T291">
        <v>121</v>
      </c>
      <c r="U291" t="s">
        <v>312</v>
      </c>
      <c r="V291">
        <v>1</v>
      </c>
      <c r="W291" t="s">
        <v>313</v>
      </c>
      <c r="X291" s="64">
        <v>918.72</v>
      </c>
      <c r="Y291" s="64">
        <v>2296.8000000000002</v>
      </c>
      <c r="Z291" s="64">
        <v>0</v>
      </c>
      <c r="AA291" s="64">
        <v>0</v>
      </c>
      <c r="AB291" s="64">
        <v>0</v>
      </c>
      <c r="AC291" s="64">
        <v>0</v>
      </c>
      <c r="AD291" s="9">
        <v>0</v>
      </c>
      <c r="AE291" s="64">
        <v>0</v>
      </c>
      <c r="AF291" s="64">
        <v>0</v>
      </c>
      <c r="AG291" s="64">
        <v>10403.74</v>
      </c>
      <c r="AH291" s="64">
        <v>0</v>
      </c>
      <c r="AI291" s="64">
        <v>0</v>
      </c>
      <c r="AJ291" s="10">
        <f t="shared" si="12"/>
        <v>13619.26</v>
      </c>
      <c r="AL291" s="6">
        <f t="shared" si="13"/>
        <v>0</v>
      </c>
      <c r="AN291" s="64">
        <v>259655</v>
      </c>
      <c r="AO291" s="64">
        <v>0</v>
      </c>
      <c r="AP291" s="64">
        <v>0</v>
      </c>
      <c r="AQ291" s="64">
        <v>0</v>
      </c>
      <c r="AR291" s="64">
        <v>0</v>
      </c>
      <c r="AS291" s="64">
        <v>0</v>
      </c>
      <c r="AT291" s="64">
        <v>0</v>
      </c>
      <c r="AU291" s="64">
        <v>0</v>
      </c>
      <c r="AV291" s="64">
        <v>0</v>
      </c>
      <c r="AW291" s="64">
        <v>0</v>
      </c>
      <c r="AX291" s="64">
        <v>0</v>
      </c>
      <c r="AY291" s="64">
        <v>0</v>
      </c>
      <c r="AZ291" s="64">
        <v>0</v>
      </c>
      <c r="BA291" s="64">
        <v>0</v>
      </c>
      <c r="BB291" s="64">
        <v>0</v>
      </c>
      <c r="BC291" s="64">
        <v>0</v>
      </c>
      <c r="BD291" s="64">
        <v>0</v>
      </c>
      <c r="BE291" s="64">
        <v>0</v>
      </c>
      <c r="BF291" s="64">
        <v>0</v>
      </c>
      <c r="BG291" s="64">
        <v>0</v>
      </c>
      <c r="BH291" s="64">
        <v>0</v>
      </c>
      <c r="BI291" s="64">
        <v>0</v>
      </c>
      <c r="BJ291" s="64">
        <v>0</v>
      </c>
      <c r="BK291" s="64">
        <v>18358.46</v>
      </c>
      <c r="BL291"/>
      <c r="BN291" s="7">
        <f t="shared" si="14"/>
        <v>13619.26</v>
      </c>
    </row>
    <row r="292" spans="1:66" hidden="1">
      <c r="A292">
        <v>111</v>
      </c>
      <c r="B292" t="s">
        <v>84</v>
      </c>
      <c r="C292">
        <v>141</v>
      </c>
      <c r="D292" t="s">
        <v>260</v>
      </c>
      <c r="E292">
        <v>224</v>
      </c>
      <c r="F292">
        <v>512120001</v>
      </c>
      <c r="G292" t="s">
        <v>145</v>
      </c>
      <c r="H292">
        <v>101</v>
      </c>
      <c r="I292" t="s">
        <v>308</v>
      </c>
      <c r="J292" s="8">
        <v>1</v>
      </c>
      <c r="L292">
        <v>2120</v>
      </c>
      <c r="M292" t="s">
        <v>320</v>
      </c>
      <c r="N292">
        <v>2000</v>
      </c>
      <c r="O292" t="s">
        <v>113</v>
      </c>
      <c r="P292">
        <v>13</v>
      </c>
      <c r="Q292" t="s">
        <v>353</v>
      </c>
      <c r="R292">
        <v>263</v>
      </c>
      <c r="S292" t="s">
        <v>354</v>
      </c>
      <c r="T292">
        <v>121</v>
      </c>
      <c r="U292" t="s">
        <v>312</v>
      </c>
      <c r="V292">
        <v>1</v>
      </c>
      <c r="W292" t="s">
        <v>313</v>
      </c>
      <c r="X292" s="64">
        <v>1723.76</v>
      </c>
      <c r="Y292" s="64">
        <v>1259.06</v>
      </c>
      <c r="Z292" s="64">
        <v>1751.6</v>
      </c>
      <c r="AA292" s="64">
        <v>5220</v>
      </c>
      <c r="AB292" s="64">
        <v>3368.64</v>
      </c>
      <c r="AC292" s="64">
        <v>1767.84</v>
      </c>
      <c r="AD292" s="9">
        <v>3136.64</v>
      </c>
      <c r="AE292" s="64">
        <v>0</v>
      </c>
      <c r="AF292" s="64">
        <v>539.4</v>
      </c>
      <c r="AG292" s="64">
        <v>0</v>
      </c>
      <c r="AH292" s="64">
        <v>2297.96</v>
      </c>
      <c r="AI292" s="64">
        <v>1392</v>
      </c>
      <c r="AJ292" s="10">
        <f t="shared" si="12"/>
        <v>22456.9</v>
      </c>
      <c r="AL292" s="6">
        <f t="shared" si="13"/>
        <v>0</v>
      </c>
      <c r="AN292" s="64">
        <v>27005</v>
      </c>
      <c r="AO292" s="64">
        <v>0</v>
      </c>
      <c r="AP292" s="64">
        <v>0</v>
      </c>
      <c r="AQ292" s="64">
        <v>0</v>
      </c>
      <c r="AR292" s="64">
        <v>0</v>
      </c>
      <c r="AS292" s="64">
        <v>0</v>
      </c>
      <c r="AT292" s="64">
        <v>0</v>
      </c>
      <c r="AU292" s="64">
        <v>0</v>
      </c>
      <c r="AV292" s="64">
        <v>0</v>
      </c>
      <c r="AW292" s="64">
        <v>0</v>
      </c>
      <c r="AX292" s="64">
        <v>0</v>
      </c>
      <c r="AY292" s="64">
        <v>0</v>
      </c>
      <c r="AZ292" s="64">
        <v>0</v>
      </c>
      <c r="BA292" s="64">
        <v>0</v>
      </c>
      <c r="BB292" s="64">
        <v>0</v>
      </c>
      <c r="BC292" s="64">
        <v>0</v>
      </c>
      <c r="BD292" s="64">
        <v>0</v>
      </c>
      <c r="BE292" s="64">
        <v>0</v>
      </c>
      <c r="BF292" s="64">
        <v>0</v>
      </c>
      <c r="BG292" s="64">
        <v>0</v>
      </c>
      <c r="BH292" s="64">
        <v>0</v>
      </c>
      <c r="BI292" s="64">
        <v>0</v>
      </c>
      <c r="BJ292" s="64">
        <v>0</v>
      </c>
      <c r="BK292" s="64">
        <v>5971.5</v>
      </c>
      <c r="BL292"/>
      <c r="BN292" s="7">
        <f t="shared" si="14"/>
        <v>18766.940000000002</v>
      </c>
    </row>
    <row r="293" spans="1:66" hidden="1">
      <c r="A293">
        <v>931</v>
      </c>
      <c r="B293" t="s">
        <v>465</v>
      </c>
      <c r="C293">
        <v>111</v>
      </c>
      <c r="D293" t="s">
        <v>466</v>
      </c>
      <c r="E293">
        <v>227</v>
      </c>
      <c r="F293">
        <v>512140001</v>
      </c>
      <c r="G293" t="s">
        <v>250</v>
      </c>
      <c r="H293">
        <v>101</v>
      </c>
      <c r="I293" t="s">
        <v>308</v>
      </c>
      <c r="J293" s="8">
        <v>1</v>
      </c>
      <c r="L293">
        <v>2140</v>
      </c>
      <c r="M293" t="s">
        <v>321</v>
      </c>
      <c r="N293">
        <v>2000</v>
      </c>
      <c r="O293" t="s">
        <v>113</v>
      </c>
      <c r="P293">
        <v>5</v>
      </c>
      <c r="Q293" t="s">
        <v>467</v>
      </c>
      <c r="R293">
        <v>152</v>
      </c>
      <c r="S293" t="s">
        <v>468</v>
      </c>
      <c r="T293">
        <v>121</v>
      </c>
      <c r="U293" t="s">
        <v>312</v>
      </c>
      <c r="V293">
        <v>1</v>
      </c>
      <c r="W293" t="s">
        <v>313</v>
      </c>
      <c r="X293" s="64">
        <v>0</v>
      </c>
      <c r="Y293" s="64">
        <v>0</v>
      </c>
      <c r="Z293" s="64">
        <v>0</v>
      </c>
      <c r="AA293" s="64">
        <v>0</v>
      </c>
      <c r="AB293" s="64">
        <v>0</v>
      </c>
      <c r="AC293" s="64">
        <v>0</v>
      </c>
      <c r="AD293" s="9">
        <v>0</v>
      </c>
      <c r="AE293" s="64">
        <v>0</v>
      </c>
      <c r="AF293" s="64">
        <v>0</v>
      </c>
      <c r="AG293" s="64">
        <v>0</v>
      </c>
      <c r="AH293" s="64">
        <v>0</v>
      </c>
      <c r="AI293" s="64">
        <v>0</v>
      </c>
      <c r="AJ293" s="10">
        <f t="shared" si="12"/>
        <v>0</v>
      </c>
      <c r="AL293" s="6">
        <f t="shared" si="13"/>
        <v>0</v>
      </c>
      <c r="AN293" s="64">
        <v>52600</v>
      </c>
      <c r="AO293" s="64">
        <v>0</v>
      </c>
      <c r="AP293" s="64">
        <v>0</v>
      </c>
      <c r="AQ293" s="64">
        <v>0</v>
      </c>
      <c r="AR293" s="64">
        <v>0</v>
      </c>
      <c r="AS293" s="64">
        <v>0</v>
      </c>
      <c r="AT293" s="64">
        <v>0</v>
      </c>
      <c r="AU293" s="64">
        <v>0</v>
      </c>
      <c r="AV293" s="64">
        <v>0</v>
      </c>
      <c r="AW293" s="64">
        <v>0</v>
      </c>
      <c r="AX293" s="64">
        <v>0</v>
      </c>
      <c r="AY293" s="64">
        <v>0</v>
      </c>
      <c r="AZ293" s="64">
        <v>0</v>
      </c>
      <c r="BA293" s="64">
        <v>0</v>
      </c>
      <c r="BB293" s="64">
        <v>0</v>
      </c>
      <c r="BC293" s="64">
        <v>0</v>
      </c>
      <c r="BD293" s="64">
        <v>0</v>
      </c>
      <c r="BE293" s="64">
        <v>0</v>
      </c>
      <c r="BF293" s="64">
        <v>0</v>
      </c>
      <c r="BG293" s="64">
        <v>0</v>
      </c>
      <c r="BH293" s="64">
        <v>0</v>
      </c>
      <c r="BI293" s="64">
        <v>0</v>
      </c>
      <c r="BJ293" s="64">
        <v>0</v>
      </c>
      <c r="BK293" s="64">
        <v>10365.68</v>
      </c>
      <c r="BL293"/>
      <c r="BN293" s="7">
        <f t="shared" si="14"/>
        <v>0</v>
      </c>
    </row>
    <row r="294" spans="1:66" hidden="1">
      <c r="A294">
        <v>982</v>
      </c>
      <c r="B294" t="s">
        <v>536</v>
      </c>
      <c r="C294">
        <v>135</v>
      </c>
      <c r="D294" t="s">
        <v>537</v>
      </c>
      <c r="E294">
        <v>227</v>
      </c>
      <c r="F294">
        <v>512140001</v>
      </c>
      <c r="G294" t="s">
        <v>250</v>
      </c>
      <c r="H294">
        <v>101</v>
      </c>
      <c r="I294" t="s">
        <v>308</v>
      </c>
      <c r="J294" s="8">
        <v>1</v>
      </c>
      <c r="L294">
        <v>2140</v>
      </c>
      <c r="M294" t="s">
        <v>321</v>
      </c>
      <c r="N294">
        <v>2000</v>
      </c>
      <c r="O294" t="s">
        <v>113</v>
      </c>
      <c r="P294">
        <v>6</v>
      </c>
      <c r="Q294" t="s">
        <v>533</v>
      </c>
      <c r="R294">
        <v>181</v>
      </c>
      <c r="S294" t="s">
        <v>523</v>
      </c>
      <c r="T294">
        <v>131</v>
      </c>
      <c r="U294" t="s">
        <v>524</v>
      </c>
      <c r="V294">
        <v>1</v>
      </c>
      <c r="W294" t="s">
        <v>313</v>
      </c>
      <c r="X294" s="64">
        <v>0</v>
      </c>
      <c r="Y294" s="64">
        <v>0</v>
      </c>
      <c r="Z294" s="64">
        <v>0</v>
      </c>
      <c r="AA294" s="64">
        <v>0</v>
      </c>
      <c r="AB294" s="64">
        <v>0</v>
      </c>
      <c r="AC294" s="64">
        <v>0</v>
      </c>
      <c r="AD294" s="9">
        <v>0</v>
      </c>
      <c r="AE294" s="64">
        <v>0</v>
      </c>
      <c r="AF294" s="64">
        <v>0</v>
      </c>
      <c r="AG294" s="64">
        <v>0</v>
      </c>
      <c r="AH294" s="64">
        <v>0</v>
      </c>
      <c r="AI294" s="64">
        <v>0</v>
      </c>
      <c r="AJ294" s="10">
        <f t="shared" si="12"/>
        <v>0</v>
      </c>
      <c r="AL294" s="6">
        <f t="shared" si="13"/>
        <v>0</v>
      </c>
      <c r="AN294" s="64">
        <v>199872</v>
      </c>
      <c r="AO294" s="64">
        <v>0</v>
      </c>
      <c r="AP294" s="64">
        <v>0</v>
      </c>
      <c r="AQ294" s="64">
        <v>0</v>
      </c>
      <c r="AR294" s="64">
        <v>0</v>
      </c>
      <c r="AS294" s="64">
        <v>0</v>
      </c>
      <c r="AT294" s="64">
        <v>0</v>
      </c>
      <c r="AU294" s="64">
        <v>0</v>
      </c>
      <c r="AV294" s="64">
        <v>0</v>
      </c>
      <c r="AW294" s="64">
        <v>0</v>
      </c>
      <c r="AX294" s="64">
        <v>0</v>
      </c>
      <c r="AY294" s="64">
        <v>0</v>
      </c>
      <c r="AZ294" s="64">
        <v>0</v>
      </c>
      <c r="BA294" s="64">
        <v>0</v>
      </c>
      <c r="BB294" s="64">
        <v>0</v>
      </c>
      <c r="BC294" s="64">
        <v>0</v>
      </c>
      <c r="BD294" s="64">
        <v>0</v>
      </c>
      <c r="BE294" s="64">
        <v>0</v>
      </c>
      <c r="BF294" s="64">
        <v>0</v>
      </c>
      <c r="BG294" s="64">
        <v>0</v>
      </c>
      <c r="BH294" s="64">
        <v>0</v>
      </c>
      <c r="BI294" s="64">
        <v>0</v>
      </c>
      <c r="BJ294" s="64">
        <v>0</v>
      </c>
      <c r="BK294" s="64">
        <v>-102841.32</v>
      </c>
      <c r="BL294"/>
      <c r="BN294" s="7">
        <f t="shared" si="14"/>
        <v>0</v>
      </c>
    </row>
    <row r="295" spans="1:66" hidden="1">
      <c r="A295">
        <v>941</v>
      </c>
      <c r="B295" t="s">
        <v>484</v>
      </c>
      <c r="C295">
        <v>116</v>
      </c>
      <c r="D295" t="s">
        <v>485</v>
      </c>
      <c r="E295">
        <v>227</v>
      </c>
      <c r="F295">
        <v>512140001</v>
      </c>
      <c r="G295" t="s">
        <v>250</v>
      </c>
      <c r="H295">
        <v>101</v>
      </c>
      <c r="I295" t="s">
        <v>308</v>
      </c>
      <c r="J295" s="8">
        <v>1</v>
      </c>
      <c r="L295">
        <v>2140</v>
      </c>
      <c r="M295" t="s">
        <v>321</v>
      </c>
      <c r="N295">
        <v>2000</v>
      </c>
      <c r="O295" t="s">
        <v>113</v>
      </c>
      <c r="P295">
        <v>8</v>
      </c>
      <c r="Q295" t="s">
        <v>486</v>
      </c>
      <c r="R295">
        <v>131</v>
      </c>
      <c r="S295" t="s">
        <v>449</v>
      </c>
      <c r="T295">
        <v>121</v>
      </c>
      <c r="U295" t="s">
        <v>312</v>
      </c>
      <c r="V295">
        <v>1</v>
      </c>
      <c r="W295" t="s">
        <v>313</v>
      </c>
      <c r="X295" s="64">
        <v>0</v>
      </c>
      <c r="Y295" s="64">
        <v>0</v>
      </c>
      <c r="Z295" s="64">
        <v>0</v>
      </c>
      <c r="AA295" s="64">
        <v>0</v>
      </c>
      <c r="AB295" s="64">
        <v>1461.6</v>
      </c>
      <c r="AC295" s="64">
        <v>0</v>
      </c>
      <c r="AD295" s="9">
        <v>0</v>
      </c>
      <c r="AE295" s="64">
        <v>0</v>
      </c>
      <c r="AF295" s="64">
        <v>0</v>
      </c>
      <c r="AG295" s="64">
        <v>0</v>
      </c>
      <c r="AH295" s="64">
        <v>0</v>
      </c>
      <c r="AI295" s="64">
        <v>0</v>
      </c>
      <c r="AJ295" s="10">
        <f t="shared" si="12"/>
        <v>1461.6</v>
      </c>
      <c r="AL295" s="6">
        <f t="shared" si="13"/>
        <v>0</v>
      </c>
      <c r="AN295" s="64">
        <v>0</v>
      </c>
      <c r="AO295" s="64">
        <v>0</v>
      </c>
      <c r="AP295" s="64">
        <v>0</v>
      </c>
      <c r="AQ295" s="64">
        <v>0</v>
      </c>
      <c r="AR295" s="64">
        <v>0</v>
      </c>
      <c r="AS295" s="64">
        <v>0</v>
      </c>
      <c r="AT295" s="64">
        <v>0</v>
      </c>
      <c r="AU295" s="64">
        <v>0</v>
      </c>
      <c r="AV295" s="64">
        <v>0</v>
      </c>
      <c r="AW295" s="64">
        <v>0</v>
      </c>
      <c r="AX295" s="64">
        <v>0</v>
      </c>
      <c r="AY295" s="64">
        <v>0</v>
      </c>
      <c r="AZ295" s="64">
        <v>590</v>
      </c>
      <c r="BA295" s="64">
        <v>0</v>
      </c>
      <c r="BB295" s="64">
        <v>0</v>
      </c>
      <c r="BC295" s="64">
        <v>0</v>
      </c>
      <c r="BD295" s="64">
        <v>0</v>
      </c>
      <c r="BE295" s="64">
        <v>0</v>
      </c>
      <c r="BF295" s="64">
        <v>0</v>
      </c>
      <c r="BG295" s="64">
        <v>0</v>
      </c>
      <c r="BH295" s="64">
        <v>0</v>
      </c>
      <c r="BI295" s="64">
        <v>0</v>
      </c>
      <c r="BJ295" s="64">
        <v>-10</v>
      </c>
      <c r="BK295" s="64">
        <v>0</v>
      </c>
      <c r="BL295"/>
      <c r="BN295" s="7">
        <f t="shared" si="14"/>
        <v>1461.6</v>
      </c>
    </row>
    <row r="296" spans="1:66" hidden="1">
      <c r="A296">
        <v>992</v>
      </c>
      <c r="B296" t="s">
        <v>543</v>
      </c>
      <c r="C296">
        <v>137</v>
      </c>
      <c r="D296" t="s">
        <v>544</v>
      </c>
      <c r="E296">
        <v>228</v>
      </c>
      <c r="F296">
        <v>512150001</v>
      </c>
      <c r="G296" t="s">
        <v>249</v>
      </c>
      <c r="H296">
        <v>101</v>
      </c>
      <c r="I296" t="s">
        <v>308</v>
      </c>
      <c r="J296" s="8">
        <v>1</v>
      </c>
      <c r="L296">
        <v>2150</v>
      </c>
      <c r="M296" t="s">
        <v>546</v>
      </c>
      <c r="N296">
        <v>2000</v>
      </c>
      <c r="O296" t="s">
        <v>113</v>
      </c>
      <c r="P296">
        <v>10</v>
      </c>
      <c r="Q296" t="s">
        <v>540</v>
      </c>
      <c r="R296">
        <v>371</v>
      </c>
      <c r="S296" t="s">
        <v>545</v>
      </c>
      <c r="T296">
        <v>121</v>
      </c>
      <c r="U296" t="s">
        <v>312</v>
      </c>
      <c r="V296">
        <v>1</v>
      </c>
      <c r="W296" t="s">
        <v>313</v>
      </c>
      <c r="X296" s="64">
        <v>0</v>
      </c>
      <c r="Y296" s="64">
        <v>0</v>
      </c>
      <c r="Z296" s="64">
        <v>0</v>
      </c>
      <c r="AA296" s="64">
        <v>0</v>
      </c>
      <c r="AB296" s="64">
        <v>0</v>
      </c>
      <c r="AC296" s="64">
        <v>0</v>
      </c>
      <c r="AD296" s="9">
        <v>0</v>
      </c>
      <c r="AE296" s="64">
        <v>0</v>
      </c>
      <c r="AF296" s="64">
        <v>0</v>
      </c>
      <c r="AG296" s="64">
        <v>0</v>
      </c>
      <c r="AH296" s="64">
        <v>0</v>
      </c>
      <c r="AI296" s="64">
        <v>0</v>
      </c>
      <c r="AJ296" s="10">
        <f t="shared" si="12"/>
        <v>0</v>
      </c>
      <c r="AL296" s="6">
        <f t="shared" si="13"/>
        <v>0</v>
      </c>
      <c r="AN296" s="64">
        <v>43195</v>
      </c>
      <c r="AO296" s="64">
        <v>0</v>
      </c>
      <c r="AP296" s="64">
        <v>0</v>
      </c>
      <c r="AQ296" s="64">
        <v>0</v>
      </c>
      <c r="AR296" s="64">
        <v>0</v>
      </c>
      <c r="AS296" s="64">
        <v>0</v>
      </c>
      <c r="AT296" s="64">
        <v>0</v>
      </c>
      <c r="AU296" s="64">
        <v>0</v>
      </c>
      <c r="AV296" s="64">
        <v>0</v>
      </c>
      <c r="AW296" s="64">
        <v>0</v>
      </c>
      <c r="AX296" s="64">
        <v>0</v>
      </c>
      <c r="AY296" s="64">
        <v>0</v>
      </c>
      <c r="AZ296" s="64">
        <v>-14290</v>
      </c>
      <c r="BA296" s="64">
        <v>0</v>
      </c>
      <c r="BB296" s="64">
        <v>0</v>
      </c>
      <c r="BC296" s="64">
        <v>0</v>
      </c>
      <c r="BD296" s="64">
        <v>0</v>
      </c>
      <c r="BE296" s="64">
        <v>0</v>
      </c>
      <c r="BF296" s="64">
        <v>0</v>
      </c>
      <c r="BG296" s="64">
        <v>0</v>
      </c>
      <c r="BH296" s="64">
        <v>0</v>
      </c>
      <c r="BI296" s="64">
        <v>0</v>
      </c>
      <c r="BJ296" s="64">
        <v>0</v>
      </c>
      <c r="BK296" s="64">
        <v>-28905</v>
      </c>
      <c r="BL296"/>
      <c r="BN296" s="7">
        <f t="shared" si="14"/>
        <v>0</v>
      </c>
    </row>
    <row r="297" spans="1:66" hidden="1">
      <c r="A297">
        <v>965</v>
      </c>
      <c r="B297" t="s">
        <v>521</v>
      </c>
      <c r="C297">
        <v>129</v>
      </c>
      <c r="D297" t="s">
        <v>236</v>
      </c>
      <c r="E297">
        <v>229</v>
      </c>
      <c r="F297">
        <v>512150003</v>
      </c>
      <c r="G297" t="s">
        <v>591</v>
      </c>
      <c r="H297">
        <v>101</v>
      </c>
      <c r="I297" t="s">
        <v>308</v>
      </c>
      <c r="J297" s="8">
        <v>1</v>
      </c>
      <c r="L297">
        <v>2150</v>
      </c>
      <c r="M297" t="s">
        <v>546</v>
      </c>
      <c r="N297">
        <v>2000</v>
      </c>
      <c r="O297" t="s">
        <v>113</v>
      </c>
      <c r="P297">
        <v>11</v>
      </c>
      <c r="Q297" t="s">
        <v>509</v>
      </c>
      <c r="R297">
        <v>242</v>
      </c>
      <c r="S297" t="s">
        <v>283</v>
      </c>
      <c r="T297">
        <v>124</v>
      </c>
      <c r="U297" t="s">
        <v>510</v>
      </c>
      <c r="V297">
        <v>1</v>
      </c>
      <c r="W297" t="s">
        <v>313</v>
      </c>
      <c r="X297" s="64">
        <v>0</v>
      </c>
      <c r="Y297" s="64">
        <v>0</v>
      </c>
      <c r="Z297" s="64">
        <v>0</v>
      </c>
      <c r="AA297" s="64">
        <v>0</v>
      </c>
      <c r="AB297" s="64">
        <v>0</v>
      </c>
      <c r="AC297" s="64">
        <v>0</v>
      </c>
      <c r="AD297" s="9">
        <v>0</v>
      </c>
      <c r="AE297" s="64">
        <v>0</v>
      </c>
      <c r="AF297" s="64">
        <v>0</v>
      </c>
      <c r="AG297" s="64">
        <v>0</v>
      </c>
      <c r="AH297" s="64">
        <v>7076</v>
      </c>
      <c r="AI297" s="64">
        <v>0</v>
      </c>
      <c r="AJ297" s="10">
        <f t="shared" si="12"/>
        <v>7076</v>
      </c>
      <c r="AL297" s="6">
        <f t="shared" si="13"/>
        <v>0</v>
      </c>
      <c r="AN297" s="64">
        <v>0</v>
      </c>
      <c r="AO297" s="64">
        <v>0</v>
      </c>
      <c r="AP297" s="64">
        <v>0</v>
      </c>
      <c r="AQ297" s="64">
        <v>0</v>
      </c>
      <c r="AR297" s="64">
        <v>0</v>
      </c>
      <c r="AS297" s="64">
        <v>0</v>
      </c>
      <c r="AT297" s="64">
        <v>0</v>
      </c>
      <c r="AU297" s="64">
        <v>0</v>
      </c>
      <c r="AV297" s="64">
        <v>0</v>
      </c>
      <c r="AW297" s="64">
        <v>0</v>
      </c>
      <c r="AX297" s="64">
        <v>0</v>
      </c>
      <c r="AY297" s="64">
        <v>0</v>
      </c>
      <c r="AZ297" s="64">
        <v>2700</v>
      </c>
      <c r="BA297" s="64">
        <v>0</v>
      </c>
      <c r="BB297" s="64">
        <v>0</v>
      </c>
      <c r="BC297" s="64">
        <v>0</v>
      </c>
      <c r="BD297" s="64">
        <v>0</v>
      </c>
      <c r="BE297" s="64">
        <v>0</v>
      </c>
      <c r="BF297" s="64">
        <v>0</v>
      </c>
      <c r="BG297" s="64">
        <v>0</v>
      </c>
      <c r="BH297" s="64">
        <v>0</v>
      </c>
      <c r="BI297" s="64">
        <v>0</v>
      </c>
      <c r="BJ297" s="64">
        <v>-77.59</v>
      </c>
      <c r="BK297" s="64">
        <v>0</v>
      </c>
      <c r="BL297"/>
      <c r="BN297" s="7">
        <f t="shared" si="14"/>
        <v>0</v>
      </c>
    </row>
    <row r="298" spans="1:66" hidden="1">
      <c r="A298">
        <v>102</v>
      </c>
      <c r="B298" t="s">
        <v>343</v>
      </c>
      <c r="C298">
        <v>140</v>
      </c>
      <c r="D298" t="s">
        <v>344</v>
      </c>
      <c r="E298">
        <v>230</v>
      </c>
      <c r="F298">
        <v>512160001</v>
      </c>
      <c r="G298" t="s">
        <v>170</v>
      </c>
      <c r="H298">
        <v>101</v>
      </c>
      <c r="I298" t="s">
        <v>308</v>
      </c>
      <c r="J298" s="8">
        <v>1</v>
      </c>
      <c r="L298">
        <v>2160</v>
      </c>
      <c r="M298" t="s">
        <v>322</v>
      </c>
      <c r="N298">
        <v>2000</v>
      </c>
      <c r="O298" t="s">
        <v>113</v>
      </c>
      <c r="P298">
        <v>4</v>
      </c>
      <c r="Q298" t="s">
        <v>345</v>
      </c>
      <c r="R298">
        <v>172</v>
      </c>
      <c r="S298" t="s">
        <v>281</v>
      </c>
      <c r="T298">
        <v>121</v>
      </c>
      <c r="U298" t="s">
        <v>312</v>
      </c>
      <c r="V298">
        <v>1</v>
      </c>
      <c r="W298" t="s">
        <v>313</v>
      </c>
      <c r="X298" s="64">
        <v>0</v>
      </c>
      <c r="Y298" s="64">
        <v>0</v>
      </c>
      <c r="Z298" s="64">
        <v>2151.88</v>
      </c>
      <c r="AA298" s="64">
        <v>0</v>
      </c>
      <c r="AB298" s="64">
        <v>0</v>
      </c>
      <c r="AC298" s="64">
        <v>0</v>
      </c>
      <c r="AD298" s="9">
        <v>0</v>
      </c>
      <c r="AE298" s="64">
        <v>0</v>
      </c>
      <c r="AF298" s="64">
        <v>0</v>
      </c>
      <c r="AG298" s="64">
        <v>0</v>
      </c>
      <c r="AH298" s="64">
        <v>1814.24</v>
      </c>
      <c r="AI298" s="64">
        <v>1568.32</v>
      </c>
      <c r="AJ298" s="10">
        <f t="shared" si="12"/>
        <v>5534.44</v>
      </c>
      <c r="AL298" s="6">
        <f t="shared" si="13"/>
        <v>0</v>
      </c>
      <c r="AN298" s="64">
        <v>65041</v>
      </c>
      <c r="AO298" s="64">
        <v>0</v>
      </c>
      <c r="AP298" s="64">
        <v>0</v>
      </c>
      <c r="AQ298" s="64">
        <v>0</v>
      </c>
      <c r="AR298" s="64">
        <v>0</v>
      </c>
      <c r="AS298" s="64">
        <v>0</v>
      </c>
      <c r="AT298" s="64">
        <v>0</v>
      </c>
      <c r="AU298" s="64">
        <v>0</v>
      </c>
      <c r="AV298" s="64">
        <v>0</v>
      </c>
      <c r="AW298" s="64">
        <v>0</v>
      </c>
      <c r="AX298" s="64">
        <v>0</v>
      </c>
      <c r="AY298" s="64">
        <v>0</v>
      </c>
      <c r="AZ298" s="64">
        <v>0</v>
      </c>
      <c r="BA298" s="64">
        <v>0</v>
      </c>
      <c r="BB298" s="64">
        <v>0</v>
      </c>
      <c r="BC298" s="64">
        <v>0</v>
      </c>
      <c r="BD298" s="64">
        <v>0</v>
      </c>
      <c r="BE298" s="64">
        <v>0</v>
      </c>
      <c r="BF298" s="64">
        <v>0</v>
      </c>
      <c r="BG298" s="64">
        <v>0</v>
      </c>
      <c r="BH298" s="64">
        <v>-1265</v>
      </c>
      <c r="BI298" s="64">
        <v>0</v>
      </c>
      <c r="BJ298" s="64">
        <v>0</v>
      </c>
      <c r="BK298" s="64">
        <v>-38671.230000000003</v>
      </c>
      <c r="BL298"/>
      <c r="BN298" s="7">
        <f t="shared" si="14"/>
        <v>2151.88</v>
      </c>
    </row>
    <row r="299" spans="1:66" hidden="1">
      <c r="A299">
        <v>921</v>
      </c>
      <c r="B299" t="s">
        <v>454</v>
      </c>
      <c r="C299">
        <v>108</v>
      </c>
      <c r="D299" t="s">
        <v>455</v>
      </c>
      <c r="E299">
        <v>230</v>
      </c>
      <c r="F299">
        <v>512160001</v>
      </c>
      <c r="G299" t="s">
        <v>170</v>
      </c>
      <c r="H299">
        <v>101</v>
      </c>
      <c r="I299" t="s">
        <v>308</v>
      </c>
      <c r="J299" s="8">
        <v>1</v>
      </c>
      <c r="L299">
        <v>2160</v>
      </c>
      <c r="M299" t="s">
        <v>322</v>
      </c>
      <c r="N299">
        <v>2000</v>
      </c>
      <c r="O299" t="s">
        <v>113</v>
      </c>
      <c r="P299">
        <v>4</v>
      </c>
      <c r="Q299" t="s">
        <v>345</v>
      </c>
      <c r="R299">
        <v>132</v>
      </c>
      <c r="S299" t="s">
        <v>456</v>
      </c>
      <c r="T299">
        <v>121</v>
      </c>
      <c r="U299" t="s">
        <v>312</v>
      </c>
      <c r="V299">
        <v>1</v>
      </c>
      <c r="W299" t="s">
        <v>313</v>
      </c>
      <c r="X299" s="64">
        <v>0</v>
      </c>
      <c r="Y299" s="64">
        <v>0</v>
      </c>
      <c r="Z299" s="64">
        <v>374.01</v>
      </c>
      <c r="AA299" s="64">
        <v>0</v>
      </c>
      <c r="AB299" s="64">
        <v>0</v>
      </c>
      <c r="AC299" s="64">
        <v>0</v>
      </c>
      <c r="AD299" s="9">
        <v>0</v>
      </c>
      <c r="AE299" s="64">
        <v>0</v>
      </c>
      <c r="AF299" s="64">
        <v>0</v>
      </c>
      <c r="AG299" s="64">
        <v>0</v>
      </c>
      <c r="AH299" s="64">
        <v>0</v>
      </c>
      <c r="AI299" s="64">
        <v>0</v>
      </c>
      <c r="AJ299" s="10">
        <f t="shared" si="12"/>
        <v>374.01</v>
      </c>
      <c r="AL299" s="6">
        <f t="shared" si="13"/>
        <v>0</v>
      </c>
      <c r="AN299" s="64">
        <v>0</v>
      </c>
      <c r="AO299" s="64">
        <v>0</v>
      </c>
      <c r="AP299" s="64">
        <v>0</v>
      </c>
      <c r="AQ299" s="64">
        <v>0</v>
      </c>
      <c r="AR299" s="64">
        <v>0</v>
      </c>
      <c r="AS299" s="64">
        <v>0</v>
      </c>
      <c r="AT299" s="64">
        <v>0</v>
      </c>
      <c r="AU299" s="64">
        <v>0</v>
      </c>
      <c r="AV299" s="64">
        <v>0</v>
      </c>
      <c r="AW299" s="64">
        <v>0</v>
      </c>
      <c r="AX299" s="64">
        <v>0</v>
      </c>
      <c r="AY299" s="64">
        <v>0</v>
      </c>
      <c r="AZ299" s="64">
        <v>0</v>
      </c>
      <c r="BA299" s="64">
        <v>0</v>
      </c>
      <c r="BB299" s="64">
        <v>0</v>
      </c>
      <c r="BC299" s="64">
        <v>0</v>
      </c>
      <c r="BD299" s="64">
        <v>0</v>
      </c>
      <c r="BE299" s="64">
        <v>0</v>
      </c>
      <c r="BF299" s="64">
        <v>0</v>
      </c>
      <c r="BG299" s="64">
        <v>0</v>
      </c>
      <c r="BH299" s="64">
        <v>0</v>
      </c>
      <c r="BI299" s="64">
        <v>0</v>
      </c>
      <c r="BJ299" s="64">
        <v>195.44</v>
      </c>
      <c r="BK299" s="64">
        <v>0</v>
      </c>
      <c r="BL299"/>
      <c r="BN299" s="7">
        <f t="shared" si="14"/>
        <v>374.01</v>
      </c>
    </row>
    <row r="300" spans="1:66" hidden="1">
      <c r="A300">
        <v>931</v>
      </c>
      <c r="B300" t="s">
        <v>465</v>
      </c>
      <c r="C300">
        <v>111</v>
      </c>
      <c r="D300" t="s">
        <v>466</v>
      </c>
      <c r="E300">
        <v>230</v>
      </c>
      <c r="F300">
        <v>512160001</v>
      </c>
      <c r="G300" t="s">
        <v>170</v>
      </c>
      <c r="H300">
        <v>101</v>
      </c>
      <c r="I300" t="s">
        <v>308</v>
      </c>
      <c r="J300" s="8">
        <v>1</v>
      </c>
      <c r="L300">
        <v>2160</v>
      </c>
      <c r="M300" t="s">
        <v>322</v>
      </c>
      <c r="N300">
        <v>2000</v>
      </c>
      <c r="O300" t="s">
        <v>113</v>
      </c>
      <c r="P300">
        <v>5</v>
      </c>
      <c r="Q300" t="s">
        <v>467</v>
      </c>
      <c r="R300">
        <v>152</v>
      </c>
      <c r="S300" t="s">
        <v>468</v>
      </c>
      <c r="T300">
        <v>121</v>
      </c>
      <c r="U300" t="s">
        <v>312</v>
      </c>
      <c r="V300">
        <v>1</v>
      </c>
      <c r="W300" t="s">
        <v>313</v>
      </c>
      <c r="X300" s="64">
        <v>0</v>
      </c>
      <c r="Y300" s="64">
        <v>0</v>
      </c>
      <c r="Z300" s="64">
        <v>0</v>
      </c>
      <c r="AA300" s="64">
        <v>0</v>
      </c>
      <c r="AB300" s="64">
        <v>0</v>
      </c>
      <c r="AC300" s="64">
        <v>0</v>
      </c>
      <c r="AD300" s="9">
        <v>0</v>
      </c>
      <c r="AE300" s="64">
        <v>0</v>
      </c>
      <c r="AF300" s="64">
        <v>0</v>
      </c>
      <c r="AG300" s="64">
        <v>152.49</v>
      </c>
      <c r="AH300" s="64">
        <v>0</v>
      </c>
      <c r="AI300" s="64">
        <v>0</v>
      </c>
      <c r="AJ300" s="10">
        <f t="shared" si="12"/>
        <v>152.49</v>
      </c>
      <c r="AL300" s="6">
        <f t="shared" si="13"/>
        <v>0</v>
      </c>
      <c r="AN300" s="64">
        <v>0</v>
      </c>
      <c r="AO300" s="64">
        <v>0</v>
      </c>
      <c r="AP300" s="64">
        <v>0</v>
      </c>
      <c r="AQ300" s="64">
        <v>0</v>
      </c>
      <c r="AR300" s="64">
        <v>0</v>
      </c>
      <c r="AS300" s="64">
        <v>0</v>
      </c>
      <c r="AT300" s="64">
        <v>0</v>
      </c>
      <c r="AU300" s="64">
        <v>0</v>
      </c>
      <c r="AV300" s="64">
        <v>0</v>
      </c>
      <c r="AW300" s="64">
        <v>0</v>
      </c>
      <c r="AX300" s="64">
        <v>0</v>
      </c>
      <c r="AY300" s="64">
        <v>0</v>
      </c>
      <c r="AZ300" s="64">
        <v>11000</v>
      </c>
      <c r="BA300" s="64">
        <v>0</v>
      </c>
      <c r="BB300" s="64">
        <v>0</v>
      </c>
      <c r="BC300" s="64">
        <v>0</v>
      </c>
      <c r="BD300" s="64">
        <v>0</v>
      </c>
      <c r="BE300" s="64">
        <v>0</v>
      </c>
      <c r="BF300" s="64">
        <v>0</v>
      </c>
      <c r="BG300" s="64">
        <v>0</v>
      </c>
      <c r="BH300" s="64">
        <v>0</v>
      </c>
      <c r="BI300" s="64">
        <v>0</v>
      </c>
      <c r="BJ300" s="64">
        <v>-26.4</v>
      </c>
      <c r="BK300" s="64">
        <v>0</v>
      </c>
      <c r="BL300"/>
      <c r="BN300" s="7">
        <f t="shared" si="14"/>
        <v>152.49</v>
      </c>
    </row>
    <row r="301" spans="1:66" hidden="1">
      <c r="A301">
        <v>101</v>
      </c>
      <c r="B301" t="s">
        <v>306</v>
      </c>
      <c r="C301">
        <v>139</v>
      </c>
      <c r="D301" t="s">
        <v>307</v>
      </c>
      <c r="E301">
        <v>230</v>
      </c>
      <c r="F301">
        <v>512160001</v>
      </c>
      <c r="G301" t="s">
        <v>170</v>
      </c>
      <c r="H301">
        <v>101</v>
      </c>
      <c r="I301" t="s">
        <v>308</v>
      </c>
      <c r="J301" s="8">
        <v>1</v>
      </c>
      <c r="L301">
        <v>2160</v>
      </c>
      <c r="M301" t="s">
        <v>322</v>
      </c>
      <c r="N301">
        <v>2000</v>
      </c>
      <c r="O301" t="s">
        <v>113</v>
      </c>
      <c r="P301">
        <v>7</v>
      </c>
      <c r="Q301" t="s">
        <v>310</v>
      </c>
      <c r="R301">
        <v>171</v>
      </c>
      <c r="S301" t="s">
        <v>311</v>
      </c>
      <c r="T301">
        <v>121</v>
      </c>
      <c r="U301" t="s">
        <v>312</v>
      </c>
      <c r="V301">
        <v>1</v>
      </c>
      <c r="W301" t="s">
        <v>313</v>
      </c>
      <c r="X301" s="64">
        <v>0</v>
      </c>
      <c r="Y301" s="64">
        <v>0</v>
      </c>
      <c r="Z301" s="64">
        <v>0</v>
      </c>
      <c r="AA301" s="64">
        <v>0</v>
      </c>
      <c r="AB301" s="64">
        <v>0</v>
      </c>
      <c r="AC301" s="64">
        <v>0</v>
      </c>
      <c r="AD301" s="9">
        <v>0</v>
      </c>
      <c r="AE301" s="64">
        <v>0</v>
      </c>
      <c r="AF301" s="64">
        <v>0</v>
      </c>
      <c r="AG301" s="64">
        <v>909.44</v>
      </c>
      <c r="AH301" s="64">
        <v>1100.8399999999999</v>
      </c>
      <c r="AI301" s="9">
        <v>0</v>
      </c>
      <c r="AJ301" s="10">
        <f t="shared" si="12"/>
        <v>2010.28</v>
      </c>
      <c r="AL301" s="6">
        <f t="shared" si="13"/>
        <v>0</v>
      </c>
      <c r="AN301" s="64">
        <v>0</v>
      </c>
      <c r="AO301" s="64">
        <v>0</v>
      </c>
      <c r="AP301" s="64">
        <v>0</v>
      </c>
      <c r="AQ301" s="64">
        <v>0</v>
      </c>
      <c r="AR301" s="64">
        <v>0</v>
      </c>
      <c r="AS301" s="64">
        <v>0</v>
      </c>
      <c r="AT301" s="64">
        <v>0</v>
      </c>
      <c r="AU301" s="64">
        <v>0</v>
      </c>
      <c r="AV301" s="64">
        <v>0</v>
      </c>
      <c r="AW301" s="64">
        <v>0</v>
      </c>
      <c r="AX301" s="64">
        <v>0</v>
      </c>
      <c r="AY301" s="64">
        <v>0</v>
      </c>
      <c r="AZ301" s="64">
        <v>0</v>
      </c>
      <c r="BA301" s="64">
        <v>0</v>
      </c>
      <c r="BB301" s="64">
        <v>0</v>
      </c>
      <c r="BC301" s="64">
        <v>0</v>
      </c>
      <c r="BD301" s="64">
        <v>0</v>
      </c>
      <c r="BE301" s="64">
        <v>0</v>
      </c>
      <c r="BF301" s="64">
        <v>0</v>
      </c>
      <c r="BG301" s="64">
        <v>0</v>
      </c>
      <c r="BH301" s="64">
        <v>580</v>
      </c>
      <c r="BI301" s="64">
        <v>0</v>
      </c>
      <c r="BJ301" s="64">
        <v>0</v>
      </c>
      <c r="BK301" s="64">
        <v>580</v>
      </c>
      <c r="BL301"/>
      <c r="BN301" s="7">
        <f t="shared" si="14"/>
        <v>909.44</v>
      </c>
    </row>
    <row r="302" spans="1:66" hidden="1">
      <c r="A302">
        <v>201</v>
      </c>
      <c r="B302" t="s">
        <v>379</v>
      </c>
      <c r="C302">
        <v>143</v>
      </c>
      <c r="D302" t="s">
        <v>271</v>
      </c>
      <c r="E302">
        <v>231</v>
      </c>
      <c r="F302">
        <v>512160001</v>
      </c>
      <c r="G302" t="s">
        <v>170</v>
      </c>
      <c r="H302">
        <v>602</v>
      </c>
      <c r="I302" t="s">
        <v>380</v>
      </c>
      <c r="J302" s="8">
        <v>1</v>
      </c>
      <c r="L302">
        <v>2160</v>
      </c>
      <c r="M302" t="s">
        <v>322</v>
      </c>
      <c r="N302">
        <v>2000</v>
      </c>
      <c r="O302" t="s">
        <v>113</v>
      </c>
      <c r="P302">
        <v>7</v>
      </c>
      <c r="Q302" t="s">
        <v>310</v>
      </c>
      <c r="R302">
        <v>423</v>
      </c>
      <c r="S302" t="s">
        <v>381</v>
      </c>
      <c r="T302">
        <v>121</v>
      </c>
      <c r="U302" t="s">
        <v>312</v>
      </c>
      <c r="V302">
        <v>1</v>
      </c>
      <c r="W302" t="s">
        <v>313</v>
      </c>
      <c r="X302" s="64">
        <v>689.95</v>
      </c>
      <c r="Y302" s="64">
        <v>1586.52</v>
      </c>
      <c r="Z302" s="64">
        <v>1241.2</v>
      </c>
      <c r="AA302" s="64">
        <v>900.16</v>
      </c>
      <c r="AB302" s="64">
        <v>0</v>
      </c>
      <c r="AC302" s="64">
        <v>0</v>
      </c>
      <c r="AD302" s="9">
        <v>0</v>
      </c>
      <c r="AE302" s="64">
        <v>0</v>
      </c>
      <c r="AF302" s="64">
        <v>1162.32</v>
      </c>
      <c r="AG302" s="64">
        <v>0</v>
      </c>
      <c r="AH302" s="64">
        <v>1636.76</v>
      </c>
      <c r="AI302" s="9">
        <v>0</v>
      </c>
      <c r="AJ302" s="10">
        <f t="shared" si="12"/>
        <v>7216.91</v>
      </c>
      <c r="AL302" s="6">
        <f t="shared" si="13"/>
        <v>0</v>
      </c>
      <c r="AN302" s="64">
        <v>0</v>
      </c>
      <c r="AO302" s="64">
        <v>0</v>
      </c>
      <c r="AP302" s="64">
        <v>0</v>
      </c>
      <c r="AQ302" s="64">
        <v>0</v>
      </c>
      <c r="AR302" s="64">
        <v>0</v>
      </c>
      <c r="AS302" s="64">
        <v>0</v>
      </c>
      <c r="AT302" s="64">
        <v>0</v>
      </c>
      <c r="AU302" s="64">
        <v>0</v>
      </c>
      <c r="AV302" s="64">
        <v>0</v>
      </c>
      <c r="AW302" s="64">
        <v>0</v>
      </c>
      <c r="AX302" s="64">
        <v>0</v>
      </c>
      <c r="AY302" s="64">
        <v>0</v>
      </c>
      <c r="AZ302" s="64">
        <v>7185</v>
      </c>
      <c r="BA302" s="64">
        <v>0</v>
      </c>
      <c r="BB302" s="64">
        <v>0</v>
      </c>
      <c r="BC302" s="64">
        <v>0</v>
      </c>
      <c r="BD302" s="64">
        <v>0</v>
      </c>
      <c r="BE302" s="64">
        <v>0</v>
      </c>
      <c r="BF302" s="64">
        <v>0</v>
      </c>
      <c r="BG302" s="64">
        <v>0</v>
      </c>
      <c r="BH302" s="64">
        <v>500</v>
      </c>
      <c r="BI302" s="64">
        <v>0</v>
      </c>
      <c r="BJ302" s="64">
        <v>-28.45</v>
      </c>
      <c r="BK302" s="64">
        <v>0</v>
      </c>
      <c r="BL302"/>
      <c r="BN302" s="7">
        <f t="shared" si="14"/>
        <v>5580.15</v>
      </c>
    </row>
    <row r="303" spans="1:66" hidden="1">
      <c r="A303">
        <v>941</v>
      </c>
      <c r="B303" t="s">
        <v>484</v>
      </c>
      <c r="C303">
        <v>116</v>
      </c>
      <c r="D303" t="s">
        <v>485</v>
      </c>
      <c r="E303">
        <v>230</v>
      </c>
      <c r="F303">
        <v>512160001</v>
      </c>
      <c r="G303" t="s">
        <v>170</v>
      </c>
      <c r="H303">
        <v>101</v>
      </c>
      <c r="I303" t="s">
        <v>308</v>
      </c>
      <c r="J303" s="8">
        <v>1</v>
      </c>
      <c r="L303">
        <v>2160</v>
      </c>
      <c r="M303" t="s">
        <v>322</v>
      </c>
      <c r="N303">
        <v>2000</v>
      </c>
      <c r="O303" t="s">
        <v>113</v>
      </c>
      <c r="P303">
        <v>8</v>
      </c>
      <c r="Q303" t="s">
        <v>486</v>
      </c>
      <c r="R303">
        <v>131</v>
      </c>
      <c r="S303" t="s">
        <v>449</v>
      </c>
      <c r="T303">
        <v>121</v>
      </c>
      <c r="U303" t="s">
        <v>312</v>
      </c>
      <c r="V303">
        <v>1</v>
      </c>
      <c r="W303" t="s">
        <v>313</v>
      </c>
      <c r="X303" s="64">
        <v>0</v>
      </c>
      <c r="Y303" s="64">
        <v>0</v>
      </c>
      <c r="Z303" s="64">
        <v>0</v>
      </c>
      <c r="AA303" s="64">
        <v>0</v>
      </c>
      <c r="AB303" s="64">
        <v>710.3</v>
      </c>
      <c r="AC303" s="64">
        <v>0</v>
      </c>
      <c r="AD303" s="9">
        <v>0</v>
      </c>
      <c r="AE303" s="64">
        <v>0</v>
      </c>
      <c r="AF303" s="64">
        <v>0</v>
      </c>
      <c r="AG303" s="64">
        <v>0</v>
      </c>
      <c r="AH303" s="64">
        <v>362</v>
      </c>
      <c r="AI303" s="64">
        <v>0</v>
      </c>
      <c r="AJ303" s="10">
        <f t="shared" si="12"/>
        <v>1072.3</v>
      </c>
      <c r="AL303" s="6">
        <f t="shared" si="13"/>
        <v>0</v>
      </c>
      <c r="AN303" s="64">
        <v>0</v>
      </c>
      <c r="AO303" s="64">
        <v>0</v>
      </c>
      <c r="AP303" s="64">
        <v>0</v>
      </c>
      <c r="AQ303" s="64">
        <v>0</v>
      </c>
      <c r="AR303" s="64">
        <v>0</v>
      </c>
      <c r="AS303" s="64">
        <v>0</v>
      </c>
      <c r="AT303" s="64">
        <v>0</v>
      </c>
      <c r="AU303" s="64">
        <v>0</v>
      </c>
      <c r="AV303" s="64">
        <v>0</v>
      </c>
      <c r="AW303" s="64">
        <v>0</v>
      </c>
      <c r="AX303" s="64">
        <v>0</v>
      </c>
      <c r="AY303" s="64">
        <v>0</v>
      </c>
      <c r="AZ303" s="64">
        <v>1426</v>
      </c>
      <c r="BA303" s="64">
        <v>0</v>
      </c>
      <c r="BB303" s="64">
        <v>0</v>
      </c>
      <c r="BC303" s="64">
        <v>0</v>
      </c>
      <c r="BD303" s="64">
        <v>0</v>
      </c>
      <c r="BE303" s="64">
        <v>0</v>
      </c>
      <c r="BF303" s="64">
        <v>0</v>
      </c>
      <c r="BG303" s="64">
        <v>0</v>
      </c>
      <c r="BH303" s="64">
        <v>185</v>
      </c>
      <c r="BI303" s="64">
        <v>0</v>
      </c>
      <c r="BJ303" s="64">
        <v>0</v>
      </c>
      <c r="BK303" s="64">
        <v>0</v>
      </c>
      <c r="BL303"/>
      <c r="BN303" s="7">
        <f t="shared" si="14"/>
        <v>710.3</v>
      </c>
    </row>
    <row r="304" spans="1:66" hidden="1">
      <c r="A304">
        <v>972</v>
      </c>
      <c r="B304" t="s">
        <v>527</v>
      </c>
      <c r="C304">
        <v>132</v>
      </c>
      <c r="D304" t="s">
        <v>528</v>
      </c>
      <c r="E304">
        <v>230</v>
      </c>
      <c r="F304">
        <v>512160001</v>
      </c>
      <c r="G304" t="s">
        <v>170</v>
      </c>
      <c r="H304">
        <v>101</v>
      </c>
      <c r="I304" t="s">
        <v>308</v>
      </c>
      <c r="J304" s="8">
        <v>1</v>
      </c>
      <c r="L304">
        <v>2160</v>
      </c>
      <c r="M304" t="s">
        <v>322</v>
      </c>
      <c r="N304">
        <v>2000</v>
      </c>
      <c r="O304" t="s">
        <v>113</v>
      </c>
      <c r="P304">
        <v>9</v>
      </c>
      <c r="Q304" t="s">
        <v>422</v>
      </c>
      <c r="R304">
        <v>181</v>
      </c>
      <c r="S304" t="s">
        <v>523</v>
      </c>
      <c r="T304">
        <v>131</v>
      </c>
      <c r="U304" t="s">
        <v>524</v>
      </c>
      <c r="V304">
        <v>1</v>
      </c>
      <c r="W304" t="s">
        <v>313</v>
      </c>
      <c r="X304" s="64">
        <v>1136</v>
      </c>
      <c r="Y304" s="64">
        <v>4373.2</v>
      </c>
      <c r="Z304" s="64">
        <v>4228.2</v>
      </c>
      <c r="AA304" s="64">
        <v>1392</v>
      </c>
      <c r="AB304" s="64">
        <v>11008.4</v>
      </c>
      <c r="AC304" s="64">
        <v>4123.8</v>
      </c>
      <c r="AD304" s="9">
        <v>11820.4</v>
      </c>
      <c r="AE304" s="64">
        <v>10249.76</v>
      </c>
      <c r="AF304" s="64">
        <v>3555.93</v>
      </c>
      <c r="AG304" s="64">
        <v>5056.4399999999996</v>
      </c>
      <c r="AH304" s="64">
        <v>5220</v>
      </c>
      <c r="AI304" s="64">
        <v>458.78</v>
      </c>
      <c r="AJ304" s="10">
        <f t="shared" si="12"/>
        <v>62622.91</v>
      </c>
      <c r="AL304" s="6">
        <f t="shared" si="13"/>
        <v>0</v>
      </c>
      <c r="AN304" s="64">
        <v>0</v>
      </c>
      <c r="AO304" s="64">
        <v>0</v>
      </c>
      <c r="AP304" s="64">
        <v>0</v>
      </c>
      <c r="AQ304" s="64">
        <v>0</v>
      </c>
      <c r="AR304" s="64">
        <v>0</v>
      </c>
      <c r="AS304" s="64">
        <v>0</v>
      </c>
      <c r="AT304" s="64">
        <v>0</v>
      </c>
      <c r="AU304" s="64">
        <v>0</v>
      </c>
      <c r="AV304" s="64">
        <v>0</v>
      </c>
      <c r="AW304" s="64">
        <v>0</v>
      </c>
      <c r="AX304" s="64">
        <v>0</v>
      </c>
      <c r="AY304" s="64">
        <v>0</v>
      </c>
      <c r="AZ304" s="64">
        <v>6120</v>
      </c>
      <c r="BA304" s="64">
        <v>0</v>
      </c>
      <c r="BB304" s="64">
        <v>0</v>
      </c>
      <c r="BC304" s="64">
        <v>0</v>
      </c>
      <c r="BD304" s="64">
        <v>0</v>
      </c>
      <c r="BE304" s="64">
        <v>0</v>
      </c>
      <c r="BF304" s="64">
        <v>0</v>
      </c>
      <c r="BG304" s="64">
        <v>0</v>
      </c>
      <c r="BH304" s="64">
        <v>0</v>
      </c>
      <c r="BI304" s="64">
        <v>0</v>
      </c>
      <c r="BJ304" s="64">
        <v>-130.59</v>
      </c>
      <c r="BK304" s="64">
        <v>-5989.41</v>
      </c>
      <c r="BL304"/>
      <c r="BN304" s="7">
        <f t="shared" si="14"/>
        <v>56944.130000000005</v>
      </c>
    </row>
    <row r="305" spans="1:66" hidden="1">
      <c r="A305">
        <v>991</v>
      </c>
      <c r="B305" t="s">
        <v>538</v>
      </c>
      <c r="C305">
        <v>136</v>
      </c>
      <c r="D305" t="s">
        <v>539</v>
      </c>
      <c r="E305">
        <v>230</v>
      </c>
      <c r="F305">
        <v>512160001</v>
      </c>
      <c r="G305" t="s">
        <v>170</v>
      </c>
      <c r="H305">
        <v>101</v>
      </c>
      <c r="I305" t="s">
        <v>308</v>
      </c>
      <c r="J305" s="8">
        <v>1</v>
      </c>
      <c r="L305">
        <v>2160</v>
      </c>
      <c r="M305" t="s">
        <v>322</v>
      </c>
      <c r="N305">
        <v>2000</v>
      </c>
      <c r="O305" t="s">
        <v>113</v>
      </c>
      <c r="P305">
        <v>10</v>
      </c>
      <c r="Q305" t="s">
        <v>540</v>
      </c>
      <c r="R305">
        <v>311</v>
      </c>
      <c r="S305" t="s">
        <v>463</v>
      </c>
      <c r="T305">
        <v>121</v>
      </c>
      <c r="U305" t="s">
        <v>312</v>
      </c>
      <c r="V305">
        <v>1</v>
      </c>
      <c r="W305" t="s">
        <v>313</v>
      </c>
      <c r="X305" s="64">
        <v>0</v>
      </c>
      <c r="Y305" s="64">
        <v>0</v>
      </c>
      <c r="Z305" s="64">
        <v>0</v>
      </c>
      <c r="AA305" s="64">
        <v>0</v>
      </c>
      <c r="AB305" s="64">
        <v>0</v>
      </c>
      <c r="AC305" s="64">
        <v>0</v>
      </c>
      <c r="AD305" s="9">
        <v>0</v>
      </c>
      <c r="AE305" s="64">
        <v>1014.77</v>
      </c>
      <c r="AF305" s="64">
        <v>0</v>
      </c>
      <c r="AG305" s="64">
        <v>0</v>
      </c>
      <c r="AH305" s="64">
        <v>0</v>
      </c>
      <c r="AI305" s="64">
        <v>0</v>
      </c>
      <c r="AJ305" s="10">
        <f t="shared" si="12"/>
        <v>1014.77</v>
      </c>
      <c r="AL305" s="6">
        <f t="shared" si="13"/>
        <v>0</v>
      </c>
      <c r="AN305" s="64">
        <v>674599</v>
      </c>
      <c r="AO305" s="64">
        <v>0</v>
      </c>
      <c r="AP305" s="64">
        <v>0</v>
      </c>
      <c r="AQ305" s="64">
        <v>0</v>
      </c>
      <c r="AR305" s="64">
        <v>0</v>
      </c>
      <c r="AS305" s="64">
        <v>0</v>
      </c>
      <c r="AT305" s="64">
        <v>0</v>
      </c>
      <c r="AU305" s="64">
        <v>0</v>
      </c>
      <c r="AV305" s="64">
        <v>0</v>
      </c>
      <c r="AW305" s="64">
        <v>0</v>
      </c>
      <c r="AX305" s="64">
        <v>0</v>
      </c>
      <c r="AY305" s="64">
        <v>0</v>
      </c>
      <c r="AZ305" s="64">
        <v>-25000</v>
      </c>
      <c r="BA305" s="64">
        <v>0</v>
      </c>
      <c r="BB305" s="64">
        <v>0</v>
      </c>
      <c r="BC305" s="64">
        <v>0</v>
      </c>
      <c r="BD305" s="64">
        <v>0</v>
      </c>
      <c r="BE305" s="64">
        <v>0</v>
      </c>
      <c r="BF305" s="64">
        <v>0</v>
      </c>
      <c r="BG305" s="64">
        <v>0</v>
      </c>
      <c r="BH305" s="64">
        <v>0</v>
      </c>
      <c r="BI305" s="64">
        <v>0</v>
      </c>
      <c r="BJ305" s="64">
        <v>0</v>
      </c>
      <c r="BK305" s="64">
        <v>-186045.73</v>
      </c>
      <c r="BL305"/>
      <c r="BN305" s="7">
        <f t="shared" si="14"/>
        <v>1014.77</v>
      </c>
    </row>
    <row r="306" spans="1:66" hidden="1">
      <c r="A306">
        <v>992</v>
      </c>
      <c r="B306" t="s">
        <v>543</v>
      </c>
      <c r="C306">
        <v>137</v>
      </c>
      <c r="D306" t="s">
        <v>544</v>
      </c>
      <c r="E306">
        <v>230</v>
      </c>
      <c r="F306">
        <v>512160001</v>
      </c>
      <c r="G306" t="s">
        <v>170</v>
      </c>
      <c r="H306">
        <v>101</v>
      </c>
      <c r="I306" t="s">
        <v>308</v>
      </c>
      <c r="J306" s="8">
        <v>1</v>
      </c>
      <c r="L306">
        <v>2160</v>
      </c>
      <c r="M306" t="s">
        <v>322</v>
      </c>
      <c r="N306">
        <v>2000</v>
      </c>
      <c r="O306" t="s">
        <v>113</v>
      </c>
      <c r="P306">
        <v>10</v>
      </c>
      <c r="Q306" t="s">
        <v>540</v>
      </c>
      <c r="R306">
        <v>371</v>
      </c>
      <c r="S306" t="s">
        <v>545</v>
      </c>
      <c r="T306">
        <v>121</v>
      </c>
      <c r="U306" t="s">
        <v>312</v>
      </c>
      <c r="V306">
        <v>1</v>
      </c>
      <c r="W306" t="s">
        <v>313</v>
      </c>
      <c r="X306" s="64">
        <v>0</v>
      </c>
      <c r="Y306" s="64">
        <v>0</v>
      </c>
      <c r="Z306" s="64">
        <v>0</v>
      </c>
      <c r="AA306" s="64">
        <v>0</v>
      </c>
      <c r="AB306" s="64">
        <v>0</v>
      </c>
      <c r="AC306" s="64">
        <v>0</v>
      </c>
      <c r="AD306" s="9">
        <v>0</v>
      </c>
      <c r="AE306" s="64">
        <v>0</v>
      </c>
      <c r="AF306" s="64">
        <v>0</v>
      </c>
      <c r="AG306" s="64">
        <v>484.88</v>
      </c>
      <c r="AH306" s="64">
        <v>0</v>
      </c>
      <c r="AI306" s="64">
        <v>0</v>
      </c>
      <c r="AJ306" s="10">
        <f t="shared" si="12"/>
        <v>484.88</v>
      </c>
      <c r="AL306" s="6">
        <f t="shared" si="13"/>
        <v>0</v>
      </c>
      <c r="AN306" s="64">
        <v>196933</v>
      </c>
      <c r="AO306" s="64">
        <v>0</v>
      </c>
      <c r="AP306" s="64">
        <v>0</v>
      </c>
      <c r="AQ306" s="64">
        <v>0</v>
      </c>
      <c r="AR306" s="64">
        <v>0</v>
      </c>
      <c r="AS306" s="64">
        <v>0</v>
      </c>
      <c r="AT306" s="64">
        <v>0</v>
      </c>
      <c r="AU306" s="64">
        <v>0</v>
      </c>
      <c r="AV306" s="64">
        <v>0</v>
      </c>
      <c r="AW306" s="64">
        <v>0</v>
      </c>
      <c r="AX306" s="64">
        <v>0</v>
      </c>
      <c r="AY306" s="64">
        <v>0</v>
      </c>
      <c r="AZ306" s="64">
        <v>0</v>
      </c>
      <c r="BA306" s="64">
        <v>0</v>
      </c>
      <c r="BB306" s="64">
        <v>0</v>
      </c>
      <c r="BC306" s="64">
        <v>0</v>
      </c>
      <c r="BD306" s="64">
        <v>0</v>
      </c>
      <c r="BE306" s="64">
        <v>0</v>
      </c>
      <c r="BF306" s="64">
        <v>0</v>
      </c>
      <c r="BG306" s="64">
        <v>0</v>
      </c>
      <c r="BH306" s="64">
        <v>0</v>
      </c>
      <c r="BI306" s="64">
        <v>15000</v>
      </c>
      <c r="BJ306" s="64">
        <v>19569.240000000002</v>
      </c>
      <c r="BK306" s="64">
        <v>23333.33</v>
      </c>
      <c r="BL306"/>
      <c r="BN306" s="7">
        <f t="shared" si="14"/>
        <v>484.88</v>
      </c>
    </row>
    <row r="307" spans="1:66" hidden="1">
      <c r="A307">
        <v>961</v>
      </c>
      <c r="B307" t="s">
        <v>80</v>
      </c>
      <c r="C307">
        <v>124</v>
      </c>
      <c r="D307" t="s">
        <v>508</v>
      </c>
      <c r="E307">
        <v>230</v>
      </c>
      <c r="F307">
        <v>512160001</v>
      </c>
      <c r="G307" t="s">
        <v>170</v>
      </c>
      <c r="H307">
        <v>101</v>
      </c>
      <c r="I307" t="s">
        <v>308</v>
      </c>
      <c r="J307" s="8">
        <v>1</v>
      </c>
      <c r="L307">
        <v>2160</v>
      </c>
      <c r="M307" t="s">
        <v>322</v>
      </c>
      <c r="N307">
        <v>2000</v>
      </c>
      <c r="O307" t="s">
        <v>113</v>
      </c>
      <c r="P307">
        <v>11</v>
      </c>
      <c r="Q307" t="s">
        <v>509</v>
      </c>
      <c r="R307">
        <v>241</v>
      </c>
      <c r="S307" t="s">
        <v>445</v>
      </c>
      <c r="T307">
        <v>124</v>
      </c>
      <c r="U307" t="s">
        <v>510</v>
      </c>
      <c r="V307">
        <v>1</v>
      </c>
      <c r="W307" t="s">
        <v>313</v>
      </c>
      <c r="X307" s="64">
        <v>2591.9</v>
      </c>
      <c r="Y307" s="64">
        <v>0</v>
      </c>
      <c r="Z307" s="64">
        <v>0</v>
      </c>
      <c r="AA307" s="64">
        <v>0</v>
      </c>
      <c r="AB307" s="64">
        <v>0</v>
      </c>
      <c r="AC307" s="64">
        <v>0</v>
      </c>
      <c r="AD307" s="9">
        <v>0</v>
      </c>
      <c r="AE307" s="64">
        <v>0</v>
      </c>
      <c r="AF307" s="64">
        <v>0</v>
      </c>
      <c r="AG307" s="64">
        <v>0</v>
      </c>
      <c r="AH307" s="64">
        <v>0</v>
      </c>
      <c r="AI307" s="64">
        <v>0</v>
      </c>
      <c r="AJ307" s="10">
        <f t="shared" si="12"/>
        <v>2591.9</v>
      </c>
      <c r="AL307" s="6">
        <f t="shared" si="13"/>
        <v>0</v>
      </c>
      <c r="AN307" s="64">
        <v>0</v>
      </c>
      <c r="AO307" s="64">
        <v>0</v>
      </c>
      <c r="AP307" s="64">
        <v>0</v>
      </c>
      <c r="AQ307" s="64">
        <v>0</v>
      </c>
      <c r="AR307" s="64">
        <v>0</v>
      </c>
      <c r="AS307" s="64">
        <v>0</v>
      </c>
      <c r="AT307" s="64">
        <v>0</v>
      </c>
      <c r="AU307" s="64">
        <v>0</v>
      </c>
      <c r="AV307" s="64">
        <v>0</v>
      </c>
      <c r="AW307" s="64">
        <v>0</v>
      </c>
      <c r="AX307" s="64">
        <v>0</v>
      </c>
      <c r="AY307" s="64">
        <v>0</v>
      </c>
      <c r="AZ307" s="64">
        <v>100</v>
      </c>
      <c r="BA307" s="64">
        <v>0</v>
      </c>
      <c r="BB307" s="64">
        <v>0</v>
      </c>
      <c r="BC307" s="64">
        <v>0</v>
      </c>
      <c r="BD307" s="64">
        <v>0</v>
      </c>
      <c r="BE307" s="64">
        <v>0</v>
      </c>
      <c r="BF307" s="64">
        <v>0</v>
      </c>
      <c r="BG307" s="64">
        <v>0</v>
      </c>
      <c r="BH307" s="64">
        <v>0</v>
      </c>
      <c r="BI307" s="64">
        <v>0</v>
      </c>
      <c r="BJ307" s="64">
        <v>-99.73</v>
      </c>
      <c r="BK307" s="64">
        <v>0</v>
      </c>
      <c r="BL307"/>
      <c r="BN307" s="7">
        <f t="shared" si="14"/>
        <v>2591.9</v>
      </c>
    </row>
    <row r="308" spans="1:66" hidden="1">
      <c r="A308">
        <v>962</v>
      </c>
      <c r="B308" t="s">
        <v>513</v>
      </c>
      <c r="C308">
        <v>126</v>
      </c>
      <c r="D308" t="s">
        <v>225</v>
      </c>
      <c r="E308">
        <v>230</v>
      </c>
      <c r="F308">
        <v>512160001</v>
      </c>
      <c r="G308" t="s">
        <v>170</v>
      </c>
      <c r="H308">
        <v>101</v>
      </c>
      <c r="I308" t="s">
        <v>308</v>
      </c>
      <c r="J308" s="8">
        <v>1</v>
      </c>
      <c r="L308">
        <v>2160</v>
      </c>
      <c r="M308" t="s">
        <v>322</v>
      </c>
      <c r="N308">
        <v>2000</v>
      </c>
      <c r="O308" t="s">
        <v>113</v>
      </c>
      <c r="P308">
        <v>11</v>
      </c>
      <c r="Q308" t="s">
        <v>509</v>
      </c>
      <c r="R308">
        <v>241</v>
      </c>
      <c r="S308" t="s">
        <v>445</v>
      </c>
      <c r="T308">
        <v>124</v>
      </c>
      <c r="U308" t="s">
        <v>510</v>
      </c>
      <c r="V308">
        <v>1</v>
      </c>
      <c r="W308" t="s">
        <v>313</v>
      </c>
      <c r="X308" s="64">
        <v>0</v>
      </c>
      <c r="Y308" s="64">
        <v>0</v>
      </c>
      <c r="Z308" s="64">
        <v>944.24</v>
      </c>
      <c r="AA308" s="64">
        <v>1292.24</v>
      </c>
      <c r="AB308" s="64">
        <v>0</v>
      </c>
      <c r="AC308" s="64">
        <v>0</v>
      </c>
      <c r="AD308" s="9">
        <v>0</v>
      </c>
      <c r="AE308" s="64">
        <v>0</v>
      </c>
      <c r="AF308" s="64">
        <v>1010.89</v>
      </c>
      <c r="AG308" s="64">
        <v>0</v>
      </c>
      <c r="AH308" s="64">
        <v>0</v>
      </c>
      <c r="AI308" s="64">
        <v>1800.32</v>
      </c>
      <c r="AJ308" s="10">
        <f t="shared" si="12"/>
        <v>5047.6899999999996</v>
      </c>
      <c r="AL308" s="6">
        <f t="shared" si="13"/>
        <v>0</v>
      </c>
      <c r="AN308" s="64">
        <v>65424</v>
      </c>
      <c r="AO308" s="64">
        <v>0</v>
      </c>
      <c r="AP308" s="64">
        <v>0</v>
      </c>
      <c r="AQ308" s="64">
        <v>0</v>
      </c>
      <c r="AR308" s="64">
        <v>0</v>
      </c>
      <c r="AS308" s="64">
        <v>0</v>
      </c>
      <c r="AT308" s="64">
        <v>0</v>
      </c>
      <c r="AU308" s="64">
        <v>0</v>
      </c>
      <c r="AV308" s="64">
        <v>0</v>
      </c>
      <c r="AW308" s="64">
        <v>0</v>
      </c>
      <c r="AX308" s="64">
        <v>0</v>
      </c>
      <c r="AY308" s="64">
        <v>0</v>
      </c>
      <c r="AZ308" s="64">
        <v>0</v>
      </c>
      <c r="BA308" s="64">
        <v>0</v>
      </c>
      <c r="BB308" s="64">
        <v>0</v>
      </c>
      <c r="BC308" s="64">
        <v>0</v>
      </c>
      <c r="BD308" s="64">
        <v>0</v>
      </c>
      <c r="BE308" s="64">
        <v>0</v>
      </c>
      <c r="BF308" s="64">
        <v>0</v>
      </c>
      <c r="BG308" s="64">
        <v>0</v>
      </c>
      <c r="BH308" s="64">
        <v>0</v>
      </c>
      <c r="BI308" s="64">
        <v>0</v>
      </c>
      <c r="BJ308" s="64">
        <v>0</v>
      </c>
      <c r="BK308" s="64">
        <v>-59054.75</v>
      </c>
      <c r="BL308"/>
      <c r="BN308" s="7">
        <f t="shared" si="14"/>
        <v>3247.37</v>
      </c>
    </row>
    <row r="309" spans="1:66" hidden="1">
      <c r="A309">
        <v>965</v>
      </c>
      <c r="B309" t="s">
        <v>521</v>
      </c>
      <c r="C309">
        <v>129</v>
      </c>
      <c r="D309" t="s">
        <v>236</v>
      </c>
      <c r="E309">
        <v>230</v>
      </c>
      <c r="F309">
        <v>512160001</v>
      </c>
      <c r="G309" t="s">
        <v>170</v>
      </c>
      <c r="H309">
        <v>101</v>
      </c>
      <c r="I309" t="s">
        <v>308</v>
      </c>
      <c r="J309" s="8">
        <v>1</v>
      </c>
      <c r="L309">
        <v>2160</v>
      </c>
      <c r="M309" t="s">
        <v>322</v>
      </c>
      <c r="N309">
        <v>2000</v>
      </c>
      <c r="O309" t="s">
        <v>113</v>
      </c>
      <c r="P309">
        <v>11</v>
      </c>
      <c r="Q309" t="s">
        <v>509</v>
      </c>
      <c r="R309">
        <v>242</v>
      </c>
      <c r="S309" t="s">
        <v>283</v>
      </c>
      <c r="T309">
        <v>124</v>
      </c>
      <c r="U309" t="s">
        <v>510</v>
      </c>
      <c r="V309">
        <v>1</v>
      </c>
      <c r="W309" t="s">
        <v>313</v>
      </c>
      <c r="X309" s="64">
        <v>479.9</v>
      </c>
      <c r="Y309" s="64">
        <v>0</v>
      </c>
      <c r="Z309" s="64">
        <v>0</v>
      </c>
      <c r="AA309" s="64">
        <v>448.85</v>
      </c>
      <c r="AB309" s="64">
        <v>0</v>
      </c>
      <c r="AC309" s="64">
        <v>713.72</v>
      </c>
      <c r="AD309" s="9">
        <v>0</v>
      </c>
      <c r="AE309" s="64">
        <v>861.92</v>
      </c>
      <c r="AF309" s="64">
        <v>524.32000000000005</v>
      </c>
      <c r="AG309" s="64">
        <v>0</v>
      </c>
      <c r="AH309" s="64">
        <v>1161.1600000000001</v>
      </c>
      <c r="AI309" s="64">
        <v>0</v>
      </c>
      <c r="AJ309" s="10">
        <f t="shared" si="12"/>
        <v>4189.87</v>
      </c>
      <c r="AL309" s="6">
        <f t="shared" si="13"/>
        <v>0</v>
      </c>
      <c r="AN309" s="64">
        <v>76325</v>
      </c>
      <c r="AO309" s="64">
        <v>0</v>
      </c>
      <c r="AP309" s="64">
        <v>0</v>
      </c>
      <c r="AQ309" s="64">
        <v>0</v>
      </c>
      <c r="AR309" s="64">
        <v>0</v>
      </c>
      <c r="AS309" s="64">
        <v>0</v>
      </c>
      <c r="AT309" s="64">
        <v>0</v>
      </c>
      <c r="AU309" s="64">
        <v>0</v>
      </c>
      <c r="AV309" s="64">
        <v>0</v>
      </c>
      <c r="AW309" s="64">
        <v>0</v>
      </c>
      <c r="AX309" s="64">
        <v>0</v>
      </c>
      <c r="AY309" s="64">
        <v>0</v>
      </c>
      <c r="AZ309" s="64">
        <v>-100</v>
      </c>
      <c r="BA309" s="64">
        <v>0</v>
      </c>
      <c r="BB309" s="64">
        <v>0</v>
      </c>
      <c r="BC309" s="64">
        <v>0</v>
      </c>
      <c r="BD309" s="64">
        <v>0</v>
      </c>
      <c r="BE309" s="64">
        <v>0</v>
      </c>
      <c r="BF309" s="64">
        <v>0</v>
      </c>
      <c r="BG309" s="64">
        <v>0</v>
      </c>
      <c r="BH309" s="64">
        <v>0</v>
      </c>
      <c r="BI309" s="64">
        <v>0</v>
      </c>
      <c r="BJ309" s="64">
        <v>0</v>
      </c>
      <c r="BK309" s="64">
        <v>-36109.5</v>
      </c>
      <c r="BL309"/>
      <c r="BN309" s="7">
        <f t="shared" si="14"/>
        <v>3028.71</v>
      </c>
    </row>
    <row r="310" spans="1:66" hidden="1">
      <c r="A310">
        <v>953</v>
      </c>
      <c r="B310" t="s">
        <v>259</v>
      </c>
      <c r="C310">
        <v>121</v>
      </c>
      <c r="D310" t="s">
        <v>196</v>
      </c>
      <c r="E310">
        <v>230</v>
      </c>
      <c r="F310">
        <v>512160001</v>
      </c>
      <c r="G310" t="s">
        <v>170</v>
      </c>
      <c r="H310">
        <v>101</v>
      </c>
      <c r="I310" t="s">
        <v>308</v>
      </c>
      <c r="J310" s="8">
        <v>1</v>
      </c>
      <c r="L310">
        <v>2160</v>
      </c>
      <c r="M310" t="s">
        <v>322</v>
      </c>
      <c r="N310">
        <v>2000</v>
      </c>
      <c r="O310" t="s">
        <v>113</v>
      </c>
      <c r="P310">
        <v>12</v>
      </c>
      <c r="Q310" t="s">
        <v>401</v>
      </c>
      <c r="R310">
        <v>214</v>
      </c>
      <c r="S310" t="s">
        <v>446</v>
      </c>
      <c r="T310">
        <v>125</v>
      </c>
      <c r="U310" t="s">
        <v>464</v>
      </c>
      <c r="V310">
        <v>1</v>
      </c>
      <c r="W310" t="s">
        <v>313</v>
      </c>
      <c r="X310" s="64">
        <v>0</v>
      </c>
      <c r="Y310" s="64">
        <v>4512.3999999999996</v>
      </c>
      <c r="Z310" s="64">
        <v>5065.49</v>
      </c>
      <c r="AA310" s="64">
        <v>0</v>
      </c>
      <c r="AB310" s="64">
        <v>28029.09</v>
      </c>
      <c r="AC310" s="64">
        <v>14811.37</v>
      </c>
      <c r="AD310" s="9">
        <v>34881.660000000003</v>
      </c>
      <c r="AE310" s="64">
        <v>43773.03</v>
      </c>
      <c r="AF310" s="64">
        <v>7680.99</v>
      </c>
      <c r="AG310" s="64">
        <v>0</v>
      </c>
      <c r="AH310" s="64">
        <v>4785.58</v>
      </c>
      <c r="AI310" s="64">
        <v>0</v>
      </c>
      <c r="AJ310" s="10">
        <f t="shared" si="12"/>
        <v>143539.60999999999</v>
      </c>
      <c r="AL310" s="6">
        <f t="shared" si="13"/>
        <v>0</v>
      </c>
      <c r="AN310" s="64">
        <v>12660</v>
      </c>
      <c r="AO310" s="64">
        <v>0</v>
      </c>
      <c r="AP310" s="64">
        <v>0</v>
      </c>
      <c r="AQ310" s="64">
        <v>0</v>
      </c>
      <c r="AR310" s="64">
        <v>0</v>
      </c>
      <c r="AS310" s="64">
        <v>0</v>
      </c>
      <c r="AT310" s="64">
        <v>0</v>
      </c>
      <c r="AU310" s="64">
        <v>0</v>
      </c>
      <c r="AV310" s="64">
        <v>0</v>
      </c>
      <c r="AW310" s="64">
        <v>0</v>
      </c>
      <c r="AX310" s="64">
        <v>0</v>
      </c>
      <c r="AY310" s="64">
        <v>0</v>
      </c>
      <c r="AZ310" s="64">
        <v>0</v>
      </c>
      <c r="BA310" s="64">
        <v>0</v>
      </c>
      <c r="BB310" s="64">
        <v>0</v>
      </c>
      <c r="BC310" s="64">
        <v>0</v>
      </c>
      <c r="BD310" s="64">
        <v>0</v>
      </c>
      <c r="BE310" s="64">
        <v>0</v>
      </c>
      <c r="BF310" s="64">
        <v>0</v>
      </c>
      <c r="BG310" s="64">
        <v>0</v>
      </c>
      <c r="BH310" s="64">
        <v>0</v>
      </c>
      <c r="BI310" s="64">
        <v>0</v>
      </c>
      <c r="BJ310" s="64">
        <v>0</v>
      </c>
      <c r="BK310" s="64">
        <v>-12660</v>
      </c>
      <c r="BL310"/>
      <c r="BN310" s="7">
        <f t="shared" si="14"/>
        <v>138754.03</v>
      </c>
    </row>
    <row r="311" spans="1:66" hidden="1">
      <c r="A311">
        <v>954</v>
      </c>
      <c r="B311" t="s">
        <v>502</v>
      </c>
      <c r="C311">
        <v>122</v>
      </c>
      <c r="D311" t="s">
        <v>503</v>
      </c>
      <c r="E311">
        <v>230</v>
      </c>
      <c r="F311">
        <v>512160001</v>
      </c>
      <c r="G311" t="s">
        <v>170</v>
      </c>
      <c r="H311">
        <v>101</v>
      </c>
      <c r="I311" t="s">
        <v>308</v>
      </c>
      <c r="J311" s="8">
        <v>1</v>
      </c>
      <c r="L311">
        <v>2160</v>
      </c>
      <c r="M311" t="s">
        <v>322</v>
      </c>
      <c r="N311">
        <v>2000</v>
      </c>
      <c r="O311" t="s">
        <v>113</v>
      </c>
      <c r="P311">
        <v>12</v>
      </c>
      <c r="Q311" t="s">
        <v>401</v>
      </c>
      <c r="R311">
        <v>226</v>
      </c>
      <c r="S311" t="s">
        <v>504</v>
      </c>
      <c r="T311">
        <v>121</v>
      </c>
      <c r="U311" t="s">
        <v>312</v>
      </c>
      <c r="V311">
        <v>1</v>
      </c>
      <c r="W311" t="s">
        <v>313</v>
      </c>
      <c r="X311" s="64">
        <v>0</v>
      </c>
      <c r="Y311" s="64">
        <v>11054.8</v>
      </c>
      <c r="Z311" s="64">
        <v>3640.84</v>
      </c>
      <c r="AA311" s="64">
        <v>0</v>
      </c>
      <c r="AB311" s="64">
        <v>2902.6</v>
      </c>
      <c r="AC311" s="64">
        <v>14839.83</v>
      </c>
      <c r="AD311" s="9">
        <v>13843.44</v>
      </c>
      <c r="AE311" s="64">
        <v>1765.13</v>
      </c>
      <c r="AF311" s="64">
        <v>18084.599999999999</v>
      </c>
      <c r="AG311" s="64">
        <v>3384.3</v>
      </c>
      <c r="AH311" s="64">
        <v>6997.12</v>
      </c>
      <c r="AI311" s="64">
        <v>3862.8</v>
      </c>
      <c r="AJ311" s="10">
        <f t="shared" si="12"/>
        <v>80375.459999999992</v>
      </c>
      <c r="AL311" s="6">
        <f t="shared" si="13"/>
        <v>0</v>
      </c>
      <c r="AN311" s="64">
        <v>0</v>
      </c>
      <c r="AO311" s="64">
        <v>0</v>
      </c>
      <c r="AP311" s="64">
        <v>0</v>
      </c>
      <c r="AQ311" s="64">
        <v>0</v>
      </c>
      <c r="AR311" s="64">
        <v>0</v>
      </c>
      <c r="AS311" s="64">
        <v>0</v>
      </c>
      <c r="AT311" s="64">
        <v>0</v>
      </c>
      <c r="AU311" s="64">
        <v>0</v>
      </c>
      <c r="AV311" s="64">
        <v>0</v>
      </c>
      <c r="AW311" s="64">
        <v>0</v>
      </c>
      <c r="AX311" s="64">
        <v>0</v>
      </c>
      <c r="AY311" s="64">
        <v>0</v>
      </c>
      <c r="AZ311" s="64">
        <v>0</v>
      </c>
      <c r="BA311" s="64">
        <v>0</v>
      </c>
      <c r="BB311" s="64">
        <v>0</v>
      </c>
      <c r="BC311" s="64">
        <v>0</v>
      </c>
      <c r="BD311" s="64">
        <v>0</v>
      </c>
      <c r="BE311" s="64">
        <v>0</v>
      </c>
      <c r="BF311" s="64">
        <v>0</v>
      </c>
      <c r="BG311" s="64">
        <v>0</v>
      </c>
      <c r="BH311" s="64">
        <v>0</v>
      </c>
      <c r="BI311" s="64">
        <v>0</v>
      </c>
      <c r="BJ311" s="64">
        <v>0</v>
      </c>
      <c r="BK311" s="64">
        <v>2717</v>
      </c>
      <c r="BL311"/>
      <c r="BN311" s="7">
        <f t="shared" si="14"/>
        <v>69515.539999999994</v>
      </c>
    </row>
    <row r="312" spans="1:66" hidden="1">
      <c r="A312">
        <v>111</v>
      </c>
      <c r="B312" t="s">
        <v>84</v>
      </c>
      <c r="C312">
        <v>141</v>
      </c>
      <c r="D312" t="s">
        <v>260</v>
      </c>
      <c r="E312">
        <v>230</v>
      </c>
      <c r="F312">
        <v>512160001</v>
      </c>
      <c r="G312" t="s">
        <v>170</v>
      </c>
      <c r="H312">
        <v>101</v>
      </c>
      <c r="I312" t="s">
        <v>308</v>
      </c>
      <c r="J312" s="8">
        <v>1</v>
      </c>
      <c r="L312">
        <v>2160</v>
      </c>
      <c r="M312" t="s">
        <v>322</v>
      </c>
      <c r="N312">
        <v>2000</v>
      </c>
      <c r="O312" t="s">
        <v>113</v>
      </c>
      <c r="P312">
        <v>13</v>
      </c>
      <c r="Q312" t="s">
        <v>353</v>
      </c>
      <c r="R312">
        <v>263</v>
      </c>
      <c r="S312" t="s">
        <v>354</v>
      </c>
      <c r="T312">
        <v>121</v>
      </c>
      <c r="U312" t="s">
        <v>312</v>
      </c>
      <c r="V312">
        <v>1</v>
      </c>
      <c r="W312" t="s">
        <v>313</v>
      </c>
      <c r="X312" s="64">
        <v>135</v>
      </c>
      <c r="Y312" s="64">
        <v>3626</v>
      </c>
      <c r="Z312" s="64">
        <v>4333.8999999999996</v>
      </c>
      <c r="AA312" s="64">
        <v>780.08</v>
      </c>
      <c r="AB312" s="64">
        <v>5902.29</v>
      </c>
      <c r="AC312" s="64">
        <v>208.8</v>
      </c>
      <c r="AD312" s="9">
        <v>1941.84</v>
      </c>
      <c r="AE312" s="64">
        <v>605.80999999999995</v>
      </c>
      <c r="AF312" s="64">
        <v>2868.97</v>
      </c>
      <c r="AG312" s="64">
        <v>5388.24</v>
      </c>
      <c r="AH312" s="64">
        <v>1084.5999999999999</v>
      </c>
      <c r="AI312" s="64">
        <v>0</v>
      </c>
      <c r="AJ312" s="10">
        <f t="shared" si="12"/>
        <v>26875.53</v>
      </c>
      <c r="AL312" s="6">
        <f t="shared" si="13"/>
        <v>0</v>
      </c>
      <c r="AN312" s="64">
        <v>747877</v>
      </c>
      <c r="AO312" s="64">
        <v>0</v>
      </c>
      <c r="AP312" s="64">
        <v>0</v>
      </c>
      <c r="AQ312" s="64">
        <v>0</v>
      </c>
      <c r="AR312" s="64">
        <v>0</v>
      </c>
      <c r="AS312" s="64">
        <v>0</v>
      </c>
      <c r="AT312" s="64">
        <v>0</v>
      </c>
      <c r="AU312" s="64">
        <v>0</v>
      </c>
      <c r="AV312" s="64">
        <v>0</v>
      </c>
      <c r="AW312" s="64">
        <v>0</v>
      </c>
      <c r="AX312" s="64">
        <v>0</v>
      </c>
      <c r="AY312" s="64">
        <v>0</v>
      </c>
      <c r="AZ312" s="64">
        <v>-50610</v>
      </c>
      <c r="BA312" s="64">
        <v>0</v>
      </c>
      <c r="BB312" s="64">
        <v>0</v>
      </c>
      <c r="BC312" s="64">
        <v>0</v>
      </c>
      <c r="BD312" s="64">
        <v>0</v>
      </c>
      <c r="BE312" s="64">
        <v>0</v>
      </c>
      <c r="BF312" s="64">
        <v>0</v>
      </c>
      <c r="BG312" s="64">
        <v>0</v>
      </c>
      <c r="BH312" s="64">
        <v>0</v>
      </c>
      <c r="BI312" s="64">
        <v>-49644</v>
      </c>
      <c r="BJ312" s="64">
        <v>0</v>
      </c>
      <c r="BK312" s="64">
        <v>-381703.1</v>
      </c>
      <c r="BL312"/>
      <c r="BN312" s="7">
        <f t="shared" si="14"/>
        <v>25790.93</v>
      </c>
    </row>
    <row r="313" spans="1:66" hidden="1">
      <c r="A313">
        <v>911</v>
      </c>
      <c r="B313" t="s">
        <v>447</v>
      </c>
      <c r="C313">
        <v>107</v>
      </c>
      <c r="D313" t="s">
        <v>120</v>
      </c>
      <c r="E313">
        <v>233</v>
      </c>
      <c r="F313">
        <v>512210001</v>
      </c>
      <c r="G313" t="s">
        <v>127</v>
      </c>
      <c r="H313">
        <v>101</v>
      </c>
      <c r="I313" t="s">
        <v>308</v>
      </c>
      <c r="J313" s="8">
        <v>1</v>
      </c>
      <c r="L313">
        <v>2210</v>
      </c>
      <c r="M313" t="s">
        <v>323</v>
      </c>
      <c r="N313">
        <v>2000</v>
      </c>
      <c r="O313" t="s">
        <v>113</v>
      </c>
      <c r="P313">
        <v>1</v>
      </c>
      <c r="Q313" t="s">
        <v>448</v>
      </c>
      <c r="R313">
        <v>131</v>
      </c>
      <c r="S313" t="s">
        <v>449</v>
      </c>
      <c r="T313">
        <v>121</v>
      </c>
      <c r="U313" t="s">
        <v>312</v>
      </c>
      <c r="V313">
        <v>1</v>
      </c>
      <c r="W313" t="s">
        <v>313</v>
      </c>
      <c r="X313" s="64">
        <v>0</v>
      </c>
      <c r="Y313" s="64">
        <v>264</v>
      </c>
      <c r="Z313" s="64">
        <v>0</v>
      </c>
      <c r="AA313" s="64">
        <v>0</v>
      </c>
      <c r="AB313" s="64">
        <v>462</v>
      </c>
      <c r="AC313" s="64">
        <v>0</v>
      </c>
      <c r="AD313" s="9">
        <v>330</v>
      </c>
      <c r="AE313" s="64">
        <v>0</v>
      </c>
      <c r="AF313" s="64">
        <v>0</v>
      </c>
      <c r="AG313" s="64">
        <v>0</v>
      </c>
      <c r="AH313" s="64">
        <v>0</v>
      </c>
      <c r="AI313" s="64">
        <v>0</v>
      </c>
      <c r="AJ313" s="10">
        <f t="shared" si="12"/>
        <v>1056</v>
      </c>
      <c r="AL313" s="6">
        <f t="shared" si="13"/>
        <v>0</v>
      </c>
      <c r="AN313" s="64">
        <v>94974</v>
      </c>
      <c r="AO313" s="64">
        <v>0</v>
      </c>
      <c r="AP313" s="64">
        <v>0</v>
      </c>
      <c r="AQ313" s="64">
        <v>0</v>
      </c>
      <c r="AR313" s="64">
        <v>0</v>
      </c>
      <c r="AS313" s="64">
        <v>0</v>
      </c>
      <c r="AT313" s="64">
        <v>0</v>
      </c>
      <c r="AU313" s="64">
        <v>0</v>
      </c>
      <c r="AV313" s="64">
        <v>0</v>
      </c>
      <c r="AW313" s="64">
        <v>0</v>
      </c>
      <c r="AX313" s="64">
        <v>0</v>
      </c>
      <c r="AY313" s="64">
        <v>0</v>
      </c>
      <c r="AZ313" s="64">
        <v>0</v>
      </c>
      <c r="BA313" s="64">
        <v>0</v>
      </c>
      <c r="BB313" s="64">
        <v>0</v>
      </c>
      <c r="BC313" s="64">
        <v>0</v>
      </c>
      <c r="BD313" s="64">
        <v>0</v>
      </c>
      <c r="BE313" s="64">
        <v>0</v>
      </c>
      <c r="BF313" s="64">
        <v>0</v>
      </c>
      <c r="BG313" s="64">
        <v>0</v>
      </c>
      <c r="BH313" s="64">
        <v>0</v>
      </c>
      <c r="BI313" s="64">
        <v>0</v>
      </c>
      <c r="BJ313" s="64">
        <v>0</v>
      </c>
      <c r="BK313" s="64">
        <v>-30150.48</v>
      </c>
      <c r="BL313"/>
      <c r="BN313" s="7">
        <f t="shared" si="14"/>
        <v>1056</v>
      </c>
    </row>
    <row r="314" spans="1:66" hidden="1">
      <c r="A314">
        <v>911</v>
      </c>
      <c r="B314" t="s">
        <v>447</v>
      </c>
      <c r="C314">
        <v>107</v>
      </c>
      <c r="D314" t="s">
        <v>120</v>
      </c>
      <c r="E314">
        <v>236</v>
      </c>
      <c r="F314">
        <v>512210003</v>
      </c>
      <c r="G314" t="s">
        <v>128</v>
      </c>
      <c r="H314">
        <v>101</v>
      </c>
      <c r="I314" t="s">
        <v>308</v>
      </c>
      <c r="J314" s="8">
        <v>1</v>
      </c>
      <c r="L314">
        <v>2210</v>
      </c>
      <c r="M314" t="s">
        <v>323</v>
      </c>
      <c r="N314">
        <v>2000</v>
      </c>
      <c r="O314" t="s">
        <v>113</v>
      </c>
      <c r="P314">
        <v>1</v>
      </c>
      <c r="Q314" t="s">
        <v>448</v>
      </c>
      <c r="R314">
        <v>131</v>
      </c>
      <c r="S314" t="s">
        <v>449</v>
      </c>
      <c r="T314">
        <v>121</v>
      </c>
      <c r="U314" t="s">
        <v>312</v>
      </c>
      <c r="V314">
        <v>1</v>
      </c>
      <c r="W314" t="s">
        <v>313</v>
      </c>
      <c r="X314" s="64">
        <v>990</v>
      </c>
      <c r="Y314" s="64">
        <v>462</v>
      </c>
      <c r="Z314" s="64">
        <v>220</v>
      </c>
      <c r="AA314" s="64">
        <v>2248</v>
      </c>
      <c r="AB314" s="64">
        <v>946</v>
      </c>
      <c r="AC314" s="64">
        <v>1266</v>
      </c>
      <c r="AD314" s="9">
        <v>1588</v>
      </c>
      <c r="AE314" s="64">
        <v>4047</v>
      </c>
      <c r="AF314" s="64">
        <v>5686.01</v>
      </c>
      <c r="AG314" s="64">
        <v>5285</v>
      </c>
      <c r="AH314" s="64">
        <v>0</v>
      </c>
      <c r="AI314" s="64">
        <v>4092</v>
      </c>
      <c r="AJ314" s="10">
        <f t="shared" si="12"/>
        <v>26830.010000000002</v>
      </c>
      <c r="AL314" s="6">
        <f t="shared" si="13"/>
        <v>0</v>
      </c>
      <c r="AN314" s="64">
        <v>2644</v>
      </c>
      <c r="AO314" s="64">
        <v>0</v>
      </c>
      <c r="AP314" s="64">
        <v>0</v>
      </c>
      <c r="AQ314" s="64">
        <v>0</v>
      </c>
      <c r="AR314" s="64">
        <v>0</v>
      </c>
      <c r="AS314" s="64">
        <v>0</v>
      </c>
      <c r="AT314" s="64">
        <v>0</v>
      </c>
      <c r="AU314" s="64">
        <v>0</v>
      </c>
      <c r="AV314" s="64">
        <v>0</v>
      </c>
      <c r="AW314" s="64">
        <v>0</v>
      </c>
      <c r="AX314" s="64">
        <v>0</v>
      </c>
      <c r="AY314" s="64">
        <v>0</v>
      </c>
      <c r="AZ314" s="64">
        <v>0</v>
      </c>
      <c r="BA314" s="64">
        <v>0</v>
      </c>
      <c r="BB314" s="64">
        <v>0</v>
      </c>
      <c r="BC314" s="64">
        <v>0</v>
      </c>
      <c r="BD314" s="64">
        <v>0</v>
      </c>
      <c r="BE314" s="64">
        <v>0</v>
      </c>
      <c r="BF314" s="64">
        <v>0</v>
      </c>
      <c r="BG314" s="64">
        <v>0</v>
      </c>
      <c r="BH314" s="64">
        <v>0</v>
      </c>
      <c r="BI314" s="64">
        <v>0</v>
      </c>
      <c r="BJ314" s="64">
        <v>-326.54000000000002</v>
      </c>
      <c r="BK314" s="64">
        <v>10704.24</v>
      </c>
      <c r="BL314"/>
      <c r="BN314" s="7">
        <f t="shared" si="14"/>
        <v>22738.010000000002</v>
      </c>
    </row>
    <row r="315" spans="1:66" hidden="1">
      <c r="A315">
        <v>911</v>
      </c>
      <c r="B315" t="s">
        <v>447</v>
      </c>
      <c r="C315">
        <v>107</v>
      </c>
      <c r="D315" t="s">
        <v>120</v>
      </c>
      <c r="E315">
        <v>240</v>
      </c>
      <c r="F315">
        <v>512210005</v>
      </c>
      <c r="G315" t="s">
        <v>262</v>
      </c>
      <c r="H315">
        <v>101</v>
      </c>
      <c r="I315" t="s">
        <v>308</v>
      </c>
      <c r="J315" s="8">
        <v>1</v>
      </c>
      <c r="L315">
        <v>2210</v>
      </c>
      <c r="M315" t="s">
        <v>323</v>
      </c>
      <c r="N315">
        <v>2000</v>
      </c>
      <c r="O315" t="s">
        <v>113</v>
      </c>
      <c r="P315">
        <v>1</v>
      </c>
      <c r="Q315" t="s">
        <v>448</v>
      </c>
      <c r="R315">
        <v>131</v>
      </c>
      <c r="S315" t="s">
        <v>449</v>
      </c>
      <c r="T315">
        <v>121</v>
      </c>
      <c r="U315" t="s">
        <v>312</v>
      </c>
      <c r="V315">
        <v>1</v>
      </c>
      <c r="W315" t="s">
        <v>313</v>
      </c>
      <c r="X315" s="64">
        <v>0</v>
      </c>
      <c r="Y315" s="64">
        <v>0</v>
      </c>
      <c r="Z315" s="64">
        <v>0</v>
      </c>
      <c r="AA315" s="64">
        <v>0</v>
      </c>
      <c r="AB315" s="64">
        <v>0</v>
      </c>
      <c r="AC315" s="64">
        <v>0</v>
      </c>
      <c r="AD315" s="9">
        <v>0</v>
      </c>
      <c r="AE315" s="64">
        <v>0</v>
      </c>
      <c r="AF315" s="64">
        <v>0</v>
      </c>
      <c r="AG315" s="64">
        <v>0</v>
      </c>
      <c r="AH315" s="64">
        <v>0</v>
      </c>
      <c r="AI315" s="64">
        <v>0</v>
      </c>
      <c r="AJ315" s="10">
        <f t="shared" si="12"/>
        <v>0</v>
      </c>
      <c r="AL315" s="6">
        <f t="shared" si="13"/>
        <v>0</v>
      </c>
      <c r="AN315" s="64">
        <v>0</v>
      </c>
      <c r="AO315" s="64">
        <v>0</v>
      </c>
      <c r="AP315" s="64">
        <v>0</v>
      </c>
      <c r="AQ315" s="64">
        <v>0</v>
      </c>
      <c r="AR315" s="64">
        <v>0</v>
      </c>
      <c r="AS315" s="64">
        <v>0</v>
      </c>
      <c r="AT315" s="64">
        <v>0</v>
      </c>
      <c r="AU315" s="64">
        <v>0</v>
      </c>
      <c r="AV315" s="64">
        <v>0</v>
      </c>
      <c r="AW315" s="64">
        <v>0</v>
      </c>
      <c r="AX315" s="64">
        <v>0</v>
      </c>
      <c r="AY315" s="64">
        <v>0</v>
      </c>
      <c r="AZ315" s="64">
        <v>680</v>
      </c>
      <c r="BA315" s="64">
        <v>0</v>
      </c>
      <c r="BB315" s="64">
        <v>0</v>
      </c>
      <c r="BC315" s="64">
        <v>0</v>
      </c>
      <c r="BD315" s="64">
        <v>0</v>
      </c>
      <c r="BE315" s="64">
        <v>0</v>
      </c>
      <c r="BF315" s="64">
        <v>0</v>
      </c>
      <c r="BG315" s="64">
        <v>0</v>
      </c>
      <c r="BH315" s="64">
        <v>0</v>
      </c>
      <c r="BI315" s="64">
        <v>0</v>
      </c>
      <c r="BJ315" s="64">
        <v>-146.4</v>
      </c>
      <c r="BK315" s="64">
        <v>0</v>
      </c>
      <c r="BL315"/>
      <c r="BN315" s="7">
        <f t="shared" si="14"/>
        <v>0</v>
      </c>
    </row>
    <row r="316" spans="1:66" hidden="1">
      <c r="A316">
        <v>102</v>
      </c>
      <c r="B316" t="s">
        <v>343</v>
      </c>
      <c r="C316">
        <v>140</v>
      </c>
      <c r="D316" t="s">
        <v>344</v>
      </c>
      <c r="E316">
        <v>233</v>
      </c>
      <c r="F316">
        <v>512210001</v>
      </c>
      <c r="G316" t="s">
        <v>127</v>
      </c>
      <c r="H316">
        <v>101</v>
      </c>
      <c r="I316" t="s">
        <v>308</v>
      </c>
      <c r="J316" s="8">
        <v>1</v>
      </c>
      <c r="L316">
        <v>2210</v>
      </c>
      <c r="M316" t="s">
        <v>323</v>
      </c>
      <c r="N316">
        <v>2000</v>
      </c>
      <c r="O316" t="s">
        <v>113</v>
      </c>
      <c r="P316">
        <v>4</v>
      </c>
      <c r="Q316" t="s">
        <v>345</v>
      </c>
      <c r="R316">
        <v>172</v>
      </c>
      <c r="S316" t="s">
        <v>281</v>
      </c>
      <c r="T316">
        <v>121</v>
      </c>
      <c r="U316" t="s">
        <v>312</v>
      </c>
      <c r="V316">
        <v>1</v>
      </c>
      <c r="W316" t="s">
        <v>313</v>
      </c>
      <c r="X316" s="64">
        <v>0</v>
      </c>
      <c r="Y316" s="64">
        <v>0</v>
      </c>
      <c r="Z316" s="64">
        <v>0</v>
      </c>
      <c r="AA316" s="64">
        <v>0</v>
      </c>
      <c r="AB316" s="64">
        <v>360</v>
      </c>
      <c r="AC316" s="64">
        <v>0</v>
      </c>
      <c r="AD316" s="9">
        <v>0</v>
      </c>
      <c r="AE316" s="64">
        <v>3001.52</v>
      </c>
      <c r="AF316" s="64">
        <v>0</v>
      </c>
      <c r="AG316" s="64">
        <v>7492.65</v>
      </c>
      <c r="AH316" s="64">
        <v>1500.01</v>
      </c>
      <c r="AI316" s="64">
        <v>0</v>
      </c>
      <c r="AJ316" s="10">
        <f t="shared" si="12"/>
        <v>12354.18</v>
      </c>
      <c r="AL316" s="6">
        <f t="shared" si="13"/>
        <v>0</v>
      </c>
      <c r="AN316" s="64">
        <v>7792</v>
      </c>
      <c r="AO316" s="64">
        <v>0</v>
      </c>
      <c r="AP316" s="64">
        <v>0</v>
      </c>
      <c r="AQ316" s="64">
        <v>0</v>
      </c>
      <c r="AR316" s="64">
        <v>0</v>
      </c>
      <c r="AS316" s="64">
        <v>0</v>
      </c>
      <c r="AT316" s="64">
        <v>0</v>
      </c>
      <c r="AU316" s="64">
        <v>0</v>
      </c>
      <c r="AV316" s="64">
        <v>0</v>
      </c>
      <c r="AW316" s="64">
        <v>0</v>
      </c>
      <c r="AX316" s="64">
        <v>0</v>
      </c>
      <c r="AY316" s="64">
        <v>0</v>
      </c>
      <c r="AZ316" s="64">
        <v>0</v>
      </c>
      <c r="BA316" s="64">
        <v>0</v>
      </c>
      <c r="BB316" s="64">
        <v>0</v>
      </c>
      <c r="BC316" s="64">
        <v>0</v>
      </c>
      <c r="BD316" s="64">
        <v>0</v>
      </c>
      <c r="BE316" s="64">
        <v>0</v>
      </c>
      <c r="BF316" s="64">
        <v>0</v>
      </c>
      <c r="BG316" s="64">
        <v>0</v>
      </c>
      <c r="BH316" s="64">
        <v>0</v>
      </c>
      <c r="BI316" s="64">
        <v>0</v>
      </c>
      <c r="BJ316" s="64">
        <v>0</v>
      </c>
      <c r="BK316" s="64">
        <v>-6736</v>
      </c>
      <c r="BL316"/>
      <c r="BN316" s="7">
        <f t="shared" si="14"/>
        <v>10854.17</v>
      </c>
    </row>
    <row r="317" spans="1:66" hidden="1">
      <c r="A317">
        <v>921</v>
      </c>
      <c r="B317" t="s">
        <v>454</v>
      </c>
      <c r="C317">
        <v>108</v>
      </c>
      <c r="D317" t="s">
        <v>455</v>
      </c>
      <c r="E317">
        <v>236</v>
      </c>
      <c r="F317">
        <v>512210003</v>
      </c>
      <c r="G317" t="s">
        <v>128</v>
      </c>
      <c r="H317">
        <v>101</v>
      </c>
      <c r="I317" t="s">
        <v>308</v>
      </c>
      <c r="J317" s="8">
        <v>1</v>
      </c>
      <c r="L317">
        <v>2210</v>
      </c>
      <c r="M317" t="s">
        <v>323</v>
      </c>
      <c r="N317">
        <v>2000</v>
      </c>
      <c r="O317" t="s">
        <v>113</v>
      </c>
      <c r="P317">
        <v>4</v>
      </c>
      <c r="Q317" t="s">
        <v>345</v>
      </c>
      <c r="R317">
        <v>132</v>
      </c>
      <c r="S317" t="s">
        <v>456</v>
      </c>
      <c r="T317">
        <v>121</v>
      </c>
      <c r="U317" t="s">
        <v>312</v>
      </c>
      <c r="V317">
        <v>1</v>
      </c>
      <c r="W317" t="s">
        <v>313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0</v>
      </c>
      <c r="AD317" s="9">
        <v>0</v>
      </c>
      <c r="AE317" s="64">
        <v>0</v>
      </c>
      <c r="AF317" s="64">
        <v>0</v>
      </c>
      <c r="AG317" s="64">
        <v>0</v>
      </c>
      <c r="AH317" s="64">
        <v>0</v>
      </c>
      <c r="AI317" s="64">
        <v>0</v>
      </c>
      <c r="AJ317" s="10">
        <f t="shared" si="12"/>
        <v>0</v>
      </c>
      <c r="AL317" s="6">
        <f t="shared" si="13"/>
        <v>0</v>
      </c>
      <c r="AN317" s="64">
        <v>11742</v>
      </c>
      <c r="AO317" s="64">
        <v>0</v>
      </c>
      <c r="AP317" s="64">
        <v>0</v>
      </c>
      <c r="AQ317" s="64">
        <v>0</v>
      </c>
      <c r="AR317" s="64">
        <v>0</v>
      </c>
      <c r="AS317" s="64">
        <v>0</v>
      </c>
      <c r="AT317" s="64">
        <v>0</v>
      </c>
      <c r="AU317" s="64">
        <v>0</v>
      </c>
      <c r="AV317" s="64">
        <v>0</v>
      </c>
      <c r="AW317" s="64">
        <v>0</v>
      </c>
      <c r="AX317" s="64">
        <v>0</v>
      </c>
      <c r="AY317" s="64">
        <v>0</v>
      </c>
      <c r="AZ317" s="64">
        <v>5000</v>
      </c>
      <c r="BA317" s="64">
        <v>0</v>
      </c>
      <c r="BB317" s="64">
        <v>0</v>
      </c>
      <c r="BC317" s="64">
        <v>0</v>
      </c>
      <c r="BD317" s="64">
        <v>0</v>
      </c>
      <c r="BE317" s="64">
        <v>0</v>
      </c>
      <c r="BF317" s="64">
        <v>0</v>
      </c>
      <c r="BG317" s="64">
        <v>0</v>
      </c>
      <c r="BH317" s="64">
        <v>2494</v>
      </c>
      <c r="BI317" s="64">
        <v>3600</v>
      </c>
      <c r="BJ317" s="64">
        <v>-97.99</v>
      </c>
      <c r="BK317" s="64">
        <v>4092</v>
      </c>
      <c r="BL317"/>
      <c r="BN317" s="7">
        <f t="shared" si="14"/>
        <v>0</v>
      </c>
    </row>
    <row r="318" spans="1:66" hidden="1">
      <c r="A318">
        <v>924</v>
      </c>
      <c r="B318" t="s">
        <v>574</v>
      </c>
      <c r="C318">
        <v>159</v>
      </c>
      <c r="D318" t="s">
        <v>574</v>
      </c>
      <c r="E318">
        <v>239</v>
      </c>
      <c r="F318">
        <v>512210004</v>
      </c>
      <c r="G318" t="s">
        <v>261</v>
      </c>
      <c r="H318">
        <v>101</v>
      </c>
      <c r="I318" t="s">
        <v>308</v>
      </c>
      <c r="J318" s="8">
        <v>1</v>
      </c>
      <c r="L318">
        <v>2210</v>
      </c>
      <c r="M318" t="s">
        <v>323</v>
      </c>
      <c r="N318">
        <v>2000</v>
      </c>
      <c r="O318" t="s">
        <v>113</v>
      </c>
      <c r="P318">
        <v>4</v>
      </c>
      <c r="Q318" t="s">
        <v>345</v>
      </c>
      <c r="R318">
        <v>111</v>
      </c>
      <c r="S318" t="s">
        <v>438</v>
      </c>
      <c r="T318">
        <v>121</v>
      </c>
      <c r="U318" t="s">
        <v>312</v>
      </c>
      <c r="V318">
        <v>1</v>
      </c>
      <c r="W318" t="s">
        <v>313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0</v>
      </c>
      <c r="AD318" s="9">
        <v>0</v>
      </c>
      <c r="AE318" s="64">
        <v>0</v>
      </c>
      <c r="AF318" s="64">
        <v>0</v>
      </c>
      <c r="AG318" s="64">
        <v>0</v>
      </c>
      <c r="AH318" s="64">
        <v>2983.15</v>
      </c>
      <c r="AI318" s="64">
        <v>0</v>
      </c>
      <c r="AJ318" s="10">
        <f t="shared" si="12"/>
        <v>2983.15</v>
      </c>
      <c r="AL318" s="6">
        <f t="shared" si="13"/>
        <v>0</v>
      </c>
      <c r="AN318" s="64">
        <v>15074</v>
      </c>
      <c r="AO318" s="64">
        <v>0</v>
      </c>
      <c r="AP318" s="64">
        <v>0</v>
      </c>
      <c r="AQ318" s="64">
        <v>0</v>
      </c>
      <c r="AR318" s="64">
        <v>0</v>
      </c>
      <c r="AS318" s="64">
        <v>0</v>
      </c>
      <c r="AT318" s="64">
        <v>0</v>
      </c>
      <c r="AU318" s="64">
        <v>0</v>
      </c>
      <c r="AV318" s="64">
        <v>0</v>
      </c>
      <c r="AW318" s="64">
        <v>0</v>
      </c>
      <c r="AX318" s="64">
        <v>0</v>
      </c>
      <c r="AY318" s="64">
        <v>0</v>
      </c>
      <c r="AZ318" s="64">
        <v>-680</v>
      </c>
      <c r="BA318" s="64">
        <v>0</v>
      </c>
      <c r="BB318" s="64">
        <v>0</v>
      </c>
      <c r="BC318" s="64">
        <v>0</v>
      </c>
      <c r="BD318" s="64">
        <v>0</v>
      </c>
      <c r="BE318" s="64">
        <v>0</v>
      </c>
      <c r="BF318" s="64">
        <v>0</v>
      </c>
      <c r="BG318" s="64">
        <v>0</v>
      </c>
      <c r="BH318" s="64">
        <v>0</v>
      </c>
      <c r="BI318" s="64">
        <v>0</v>
      </c>
      <c r="BJ318" s="64">
        <v>0</v>
      </c>
      <c r="BK318" s="64">
        <v>-14394</v>
      </c>
      <c r="BL318"/>
      <c r="BN318" s="7">
        <f t="shared" si="14"/>
        <v>0</v>
      </c>
    </row>
    <row r="319" spans="1:66" hidden="1">
      <c r="A319">
        <v>931</v>
      </c>
      <c r="B319" t="s">
        <v>465</v>
      </c>
      <c r="C319">
        <v>111</v>
      </c>
      <c r="D319" t="s">
        <v>466</v>
      </c>
      <c r="E319">
        <v>233</v>
      </c>
      <c r="F319">
        <v>512210001</v>
      </c>
      <c r="G319" t="s">
        <v>127</v>
      </c>
      <c r="H319">
        <v>101</v>
      </c>
      <c r="I319" t="s">
        <v>308</v>
      </c>
      <c r="J319" s="8">
        <v>1</v>
      </c>
      <c r="L319">
        <v>2210</v>
      </c>
      <c r="M319" t="s">
        <v>323</v>
      </c>
      <c r="N319">
        <v>2000</v>
      </c>
      <c r="O319" t="s">
        <v>113</v>
      </c>
      <c r="P319">
        <v>5</v>
      </c>
      <c r="Q319" t="s">
        <v>467</v>
      </c>
      <c r="R319">
        <v>152</v>
      </c>
      <c r="S319" t="s">
        <v>468</v>
      </c>
      <c r="T319">
        <v>121</v>
      </c>
      <c r="U319" t="s">
        <v>312</v>
      </c>
      <c r="V319">
        <v>1</v>
      </c>
      <c r="W319" t="s">
        <v>313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9">
        <v>0</v>
      </c>
      <c r="AE319" s="64">
        <v>0</v>
      </c>
      <c r="AF319" s="64">
        <v>0</v>
      </c>
      <c r="AG319" s="64">
        <v>0</v>
      </c>
      <c r="AH319" s="64">
        <v>366</v>
      </c>
      <c r="AI319" s="64">
        <v>0</v>
      </c>
      <c r="AJ319" s="10">
        <f t="shared" si="12"/>
        <v>366</v>
      </c>
      <c r="AL319" s="6">
        <f t="shared" si="13"/>
        <v>0</v>
      </c>
      <c r="AN319" s="64">
        <v>223120</v>
      </c>
      <c r="AO319" s="64">
        <v>0</v>
      </c>
      <c r="AP319" s="64">
        <v>0</v>
      </c>
      <c r="AQ319" s="64">
        <v>0</v>
      </c>
      <c r="AR319" s="64">
        <v>0</v>
      </c>
      <c r="AS319" s="64">
        <v>0</v>
      </c>
      <c r="AT319" s="64">
        <v>0</v>
      </c>
      <c r="AU319" s="64">
        <v>0</v>
      </c>
      <c r="AV319" s="64">
        <v>0</v>
      </c>
      <c r="AW319" s="64">
        <v>0</v>
      </c>
      <c r="AX319" s="64">
        <v>0</v>
      </c>
      <c r="AY319" s="64">
        <v>0</v>
      </c>
      <c r="AZ319" s="64">
        <v>-9500</v>
      </c>
      <c r="BA319" s="64">
        <v>0</v>
      </c>
      <c r="BB319" s="64">
        <v>0</v>
      </c>
      <c r="BC319" s="64">
        <v>0</v>
      </c>
      <c r="BD319" s="64">
        <v>0</v>
      </c>
      <c r="BE319" s="64">
        <v>0</v>
      </c>
      <c r="BF319" s="64">
        <v>0</v>
      </c>
      <c r="BG319" s="64">
        <v>0</v>
      </c>
      <c r="BH319" s="64">
        <v>140000</v>
      </c>
      <c r="BI319" s="64">
        <v>-117272.3</v>
      </c>
      <c r="BJ319" s="64">
        <v>0</v>
      </c>
      <c r="BK319" s="64">
        <v>-95759.38</v>
      </c>
      <c r="BL319"/>
      <c r="BN319" s="7">
        <f t="shared" si="14"/>
        <v>0</v>
      </c>
    </row>
    <row r="320" spans="1:66" hidden="1">
      <c r="A320">
        <v>931</v>
      </c>
      <c r="B320" t="s">
        <v>465</v>
      </c>
      <c r="C320">
        <v>111</v>
      </c>
      <c r="D320" t="s">
        <v>466</v>
      </c>
      <c r="E320">
        <v>236</v>
      </c>
      <c r="F320">
        <v>512210003</v>
      </c>
      <c r="G320" t="s">
        <v>128</v>
      </c>
      <c r="H320">
        <v>101</v>
      </c>
      <c r="I320" t="s">
        <v>308</v>
      </c>
      <c r="J320" s="8">
        <v>1</v>
      </c>
      <c r="L320">
        <v>2210</v>
      </c>
      <c r="M320" t="s">
        <v>323</v>
      </c>
      <c r="N320">
        <v>2000</v>
      </c>
      <c r="O320" t="s">
        <v>113</v>
      </c>
      <c r="P320">
        <v>5</v>
      </c>
      <c r="Q320" t="s">
        <v>467</v>
      </c>
      <c r="R320">
        <v>152</v>
      </c>
      <c r="S320" t="s">
        <v>468</v>
      </c>
      <c r="T320">
        <v>121</v>
      </c>
      <c r="U320" t="s">
        <v>312</v>
      </c>
      <c r="V320">
        <v>1</v>
      </c>
      <c r="W320" t="s">
        <v>313</v>
      </c>
      <c r="X320" s="64">
        <v>0</v>
      </c>
      <c r="Y320" s="64">
        <v>0</v>
      </c>
      <c r="Z320" s="64">
        <v>0</v>
      </c>
      <c r="AA320" s="64">
        <v>0</v>
      </c>
      <c r="AB320" s="64">
        <v>0</v>
      </c>
      <c r="AC320" s="64">
        <v>0</v>
      </c>
      <c r="AD320" s="9">
        <v>0</v>
      </c>
      <c r="AE320" s="64">
        <v>0</v>
      </c>
      <c r="AF320" s="64">
        <v>0</v>
      </c>
      <c r="AG320" s="64">
        <v>0</v>
      </c>
      <c r="AH320" s="64">
        <v>821.68</v>
      </c>
      <c r="AI320" s="64">
        <v>705</v>
      </c>
      <c r="AJ320" s="10">
        <f t="shared" si="12"/>
        <v>1526.6799999999998</v>
      </c>
      <c r="AL320" s="6">
        <f t="shared" si="13"/>
        <v>0</v>
      </c>
      <c r="AN320" s="64">
        <v>0</v>
      </c>
      <c r="AO320" s="64">
        <v>0</v>
      </c>
      <c r="AP320" s="64">
        <v>0</v>
      </c>
      <c r="AQ320" s="64">
        <v>0</v>
      </c>
      <c r="AR320" s="64">
        <v>0</v>
      </c>
      <c r="AS320" s="64">
        <v>0</v>
      </c>
      <c r="AT320" s="64">
        <v>0</v>
      </c>
      <c r="AU320" s="64">
        <v>0</v>
      </c>
      <c r="AV320" s="64">
        <v>0</v>
      </c>
      <c r="AW320" s="64">
        <v>0</v>
      </c>
      <c r="AX320" s="64">
        <v>0</v>
      </c>
      <c r="AY320" s="64">
        <v>0</v>
      </c>
      <c r="AZ320" s="64">
        <v>0</v>
      </c>
      <c r="BA320" s="64">
        <v>0</v>
      </c>
      <c r="BB320" s="64">
        <v>0</v>
      </c>
      <c r="BC320" s="64">
        <v>0</v>
      </c>
      <c r="BD320" s="64">
        <v>0</v>
      </c>
      <c r="BE320" s="64">
        <v>0</v>
      </c>
      <c r="BF320" s="64">
        <v>0</v>
      </c>
      <c r="BG320" s="64">
        <v>0</v>
      </c>
      <c r="BH320" s="64">
        <v>0</v>
      </c>
      <c r="BI320" s="64">
        <v>7030</v>
      </c>
      <c r="BJ320" s="64">
        <v>0</v>
      </c>
      <c r="BK320" s="64">
        <v>-416.4</v>
      </c>
      <c r="BL320"/>
      <c r="BN320" s="7">
        <f t="shared" si="14"/>
        <v>0</v>
      </c>
    </row>
    <row r="321" spans="1:66" hidden="1">
      <c r="A321">
        <v>932</v>
      </c>
      <c r="B321" t="s">
        <v>477</v>
      </c>
      <c r="C321">
        <v>113</v>
      </c>
      <c r="D321" t="s">
        <v>478</v>
      </c>
      <c r="E321">
        <v>236</v>
      </c>
      <c r="F321">
        <v>512210003</v>
      </c>
      <c r="G321" t="s">
        <v>128</v>
      </c>
      <c r="H321">
        <v>101</v>
      </c>
      <c r="I321" t="s">
        <v>308</v>
      </c>
      <c r="J321" s="8">
        <v>1</v>
      </c>
      <c r="L321">
        <v>2210</v>
      </c>
      <c r="M321" t="s">
        <v>323</v>
      </c>
      <c r="N321">
        <v>2000</v>
      </c>
      <c r="O321" t="s">
        <v>113</v>
      </c>
      <c r="P321">
        <v>5</v>
      </c>
      <c r="Q321" t="s">
        <v>467</v>
      </c>
      <c r="R321">
        <v>152</v>
      </c>
      <c r="S321" t="s">
        <v>468</v>
      </c>
      <c r="T321">
        <v>121</v>
      </c>
      <c r="U321" t="s">
        <v>312</v>
      </c>
      <c r="V321">
        <v>1</v>
      </c>
      <c r="W321" t="s">
        <v>313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9">
        <v>0</v>
      </c>
      <c r="AE321" s="64">
        <v>0</v>
      </c>
      <c r="AF321" s="64">
        <v>360</v>
      </c>
      <c r="AG321" s="64">
        <v>0</v>
      </c>
      <c r="AH321" s="64">
        <v>0</v>
      </c>
      <c r="AI321" s="64">
        <v>0</v>
      </c>
      <c r="AJ321" s="10">
        <f t="shared" si="12"/>
        <v>360</v>
      </c>
      <c r="AL321" s="6">
        <f t="shared" si="13"/>
        <v>0</v>
      </c>
      <c r="AN321" s="64">
        <v>5082</v>
      </c>
      <c r="AO321" s="64">
        <v>0</v>
      </c>
      <c r="AP321" s="64">
        <v>0</v>
      </c>
      <c r="AQ321" s="64">
        <v>0</v>
      </c>
      <c r="AR321" s="64">
        <v>0</v>
      </c>
      <c r="AS321" s="64">
        <v>0</v>
      </c>
      <c r="AT321" s="64">
        <v>0</v>
      </c>
      <c r="AU321" s="64">
        <v>0</v>
      </c>
      <c r="AV321" s="64">
        <v>0</v>
      </c>
      <c r="AW321" s="64">
        <v>0</v>
      </c>
      <c r="AX321" s="64">
        <v>0</v>
      </c>
      <c r="AY321" s="64">
        <v>0</v>
      </c>
      <c r="AZ321" s="64">
        <v>0</v>
      </c>
      <c r="BA321" s="64">
        <v>0</v>
      </c>
      <c r="BB321" s="64">
        <v>0</v>
      </c>
      <c r="BC321" s="64">
        <v>0</v>
      </c>
      <c r="BD321" s="64">
        <v>0</v>
      </c>
      <c r="BE321" s="64">
        <v>0</v>
      </c>
      <c r="BF321" s="64">
        <v>0</v>
      </c>
      <c r="BG321" s="64">
        <v>0</v>
      </c>
      <c r="BH321" s="64">
        <v>0</v>
      </c>
      <c r="BI321" s="64">
        <v>0</v>
      </c>
      <c r="BJ321" s="64">
        <v>0</v>
      </c>
      <c r="BK321" s="64">
        <v>-4908</v>
      </c>
      <c r="BL321"/>
      <c r="BN321" s="7">
        <f t="shared" si="14"/>
        <v>360</v>
      </c>
    </row>
    <row r="322" spans="1:66" hidden="1">
      <c r="A322">
        <v>981</v>
      </c>
      <c r="B322" t="s">
        <v>532</v>
      </c>
      <c r="C322">
        <v>134</v>
      </c>
      <c r="D322" t="s">
        <v>245</v>
      </c>
      <c r="E322">
        <v>236</v>
      </c>
      <c r="F322">
        <v>512210003</v>
      </c>
      <c r="G322" t="s">
        <v>128</v>
      </c>
      <c r="H322">
        <v>101</v>
      </c>
      <c r="I322" t="s">
        <v>308</v>
      </c>
      <c r="J322" s="8">
        <v>1</v>
      </c>
      <c r="L322">
        <v>2210</v>
      </c>
      <c r="M322" t="s">
        <v>323</v>
      </c>
      <c r="N322">
        <v>2000</v>
      </c>
      <c r="O322" t="s">
        <v>113</v>
      </c>
      <c r="P322">
        <v>6</v>
      </c>
      <c r="Q322" t="s">
        <v>533</v>
      </c>
      <c r="R322">
        <v>134</v>
      </c>
      <c r="S322" t="s">
        <v>534</v>
      </c>
      <c r="T322">
        <v>132</v>
      </c>
      <c r="U322" t="s">
        <v>535</v>
      </c>
      <c r="V322">
        <v>1</v>
      </c>
      <c r="W322" t="s">
        <v>313</v>
      </c>
      <c r="X322" s="64">
        <v>0</v>
      </c>
      <c r="Y322" s="64">
        <v>0</v>
      </c>
      <c r="Z322" s="64">
        <v>0</v>
      </c>
      <c r="AA322" s="64">
        <v>0</v>
      </c>
      <c r="AB322" s="64">
        <v>0</v>
      </c>
      <c r="AC322" s="64">
        <v>0</v>
      </c>
      <c r="AD322" s="9">
        <v>0</v>
      </c>
      <c r="AE322" s="64">
        <v>463.95</v>
      </c>
      <c r="AF322" s="64">
        <v>506</v>
      </c>
      <c r="AG322" s="64">
        <v>0</v>
      </c>
      <c r="AH322" s="64">
        <v>0</v>
      </c>
      <c r="AI322" s="64">
        <v>0</v>
      </c>
      <c r="AJ322" s="10">
        <f t="shared" si="12"/>
        <v>969.95</v>
      </c>
      <c r="AL322" s="6">
        <f t="shared" si="13"/>
        <v>0</v>
      </c>
      <c r="AN322" s="64">
        <v>3767</v>
      </c>
      <c r="AO322" s="64">
        <v>0</v>
      </c>
      <c r="AP322" s="64">
        <v>0</v>
      </c>
      <c r="AQ322" s="64">
        <v>0</v>
      </c>
      <c r="AR322" s="64">
        <v>0</v>
      </c>
      <c r="AS322" s="64">
        <v>0</v>
      </c>
      <c r="AT322" s="64">
        <v>0</v>
      </c>
      <c r="AU322" s="64">
        <v>0</v>
      </c>
      <c r="AV322" s="64">
        <v>0</v>
      </c>
      <c r="AW322" s="64">
        <v>0</v>
      </c>
      <c r="AX322" s="64">
        <v>0</v>
      </c>
      <c r="AY322" s="64">
        <v>0</v>
      </c>
      <c r="AZ322" s="64">
        <v>0</v>
      </c>
      <c r="BA322" s="64">
        <v>0</v>
      </c>
      <c r="BB322" s="64">
        <v>0</v>
      </c>
      <c r="BC322" s="64">
        <v>0</v>
      </c>
      <c r="BD322" s="64">
        <v>0</v>
      </c>
      <c r="BE322" s="64">
        <v>0</v>
      </c>
      <c r="BF322" s="64">
        <v>0</v>
      </c>
      <c r="BG322" s="64">
        <v>0</v>
      </c>
      <c r="BH322" s="64">
        <v>0</v>
      </c>
      <c r="BI322" s="64">
        <v>0</v>
      </c>
      <c r="BJ322" s="64">
        <v>-2688.2</v>
      </c>
      <c r="BK322" s="64">
        <v>0</v>
      </c>
      <c r="BL322"/>
      <c r="BN322" s="7">
        <f t="shared" si="14"/>
        <v>969.95</v>
      </c>
    </row>
    <row r="323" spans="1:66" hidden="1">
      <c r="A323">
        <v>101</v>
      </c>
      <c r="B323" t="s">
        <v>306</v>
      </c>
      <c r="C323">
        <v>139</v>
      </c>
      <c r="D323" t="s">
        <v>307</v>
      </c>
      <c r="E323">
        <v>233</v>
      </c>
      <c r="F323">
        <v>512210001</v>
      </c>
      <c r="G323" t="s">
        <v>127</v>
      </c>
      <c r="H323">
        <v>101</v>
      </c>
      <c r="I323" t="s">
        <v>308</v>
      </c>
      <c r="J323" s="8">
        <v>1</v>
      </c>
      <c r="L323">
        <v>2210</v>
      </c>
      <c r="M323" t="s">
        <v>323</v>
      </c>
      <c r="N323">
        <v>2000</v>
      </c>
      <c r="O323" t="s">
        <v>113</v>
      </c>
      <c r="P323">
        <v>7</v>
      </c>
      <c r="Q323" t="s">
        <v>310</v>
      </c>
      <c r="R323">
        <v>171</v>
      </c>
      <c r="S323" t="s">
        <v>311</v>
      </c>
      <c r="T323">
        <v>121</v>
      </c>
      <c r="U323" t="s">
        <v>312</v>
      </c>
      <c r="V323">
        <v>1</v>
      </c>
      <c r="W323" t="s">
        <v>313</v>
      </c>
      <c r="X323" s="64">
        <v>0</v>
      </c>
      <c r="Y323" s="64">
        <v>0</v>
      </c>
      <c r="Z323" s="64">
        <v>1046</v>
      </c>
      <c r="AA323" s="64">
        <v>0</v>
      </c>
      <c r="AB323" s="64">
        <v>0</v>
      </c>
      <c r="AC323" s="64">
        <v>0</v>
      </c>
      <c r="AD323" s="9">
        <v>0</v>
      </c>
      <c r="AE323" s="64">
        <v>1105.0899999999999</v>
      </c>
      <c r="AF323" s="64">
        <v>10276</v>
      </c>
      <c r="AG323" s="64">
        <v>6912</v>
      </c>
      <c r="AH323" s="64">
        <v>0</v>
      </c>
      <c r="AI323" s="9">
        <v>0</v>
      </c>
      <c r="AJ323" s="10">
        <f t="shared" ref="AJ323:AJ386" si="16">SUM(X323:AI323)</f>
        <v>19339.09</v>
      </c>
      <c r="AL323" s="6">
        <f t="shared" ref="AL323:AL386" si="17">IF(J323=2,AJ323,0)</f>
        <v>0</v>
      </c>
      <c r="AN323" s="64">
        <v>1343779</v>
      </c>
      <c r="AO323" s="64">
        <v>0</v>
      </c>
      <c r="AP323" s="64">
        <v>0</v>
      </c>
      <c r="AQ323" s="64">
        <v>0</v>
      </c>
      <c r="AR323" s="64">
        <v>0</v>
      </c>
      <c r="AS323" s="64">
        <v>0</v>
      </c>
      <c r="AT323" s="64">
        <v>0</v>
      </c>
      <c r="AU323" s="64">
        <v>0</v>
      </c>
      <c r="AV323" s="64">
        <v>0</v>
      </c>
      <c r="AW323" s="64">
        <v>0</v>
      </c>
      <c r="AX323" s="64">
        <v>0</v>
      </c>
      <c r="AY323" s="64">
        <v>0</v>
      </c>
      <c r="AZ323" s="64">
        <v>-1000</v>
      </c>
      <c r="BA323" s="64">
        <v>0</v>
      </c>
      <c r="BB323" s="64">
        <v>0</v>
      </c>
      <c r="BC323" s="64">
        <v>0</v>
      </c>
      <c r="BD323" s="64">
        <v>0</v>
      </c>
      <c r="BE323" s="64">
        <v>0</v>
      </c>
      <c r="BF323" s="64">
        <v>0</v>
      </c>
      <c r="BG323" s="64">
        <v>0</v>
      </c>
      <c r="BH323" s="64">
        <v>0</v>
      </c>
      <c r="BI323" s="64">
        <v>157007</v>
      </c>
      <c r="BJ323" s="64">
        <v>141847</v>
      </c>
      <c r="BK323" s="64">
        <v>62020</v>
      </c>
      <c r="BL323"/>
      <c r="BN323" s="7">
        <f t="shared" ref="BN323:BN386" si="18">SUM(X323:AG323)</f>
        <v>19339.09</v>
      </c>
    </row>
    <row r="324" spans="1:66" hidden="1">
      <c r="A324">
        <v>101</v>
      </c>
      <c r="B324" t="s">
        <v>306</v>
      </c>
      <c r="C324">
        <v>139</v>
      </c>
      <c r="D324" t="s">
        <v>307</v>
      </c>
      <c r="E324">
        <v>236</v>
      </c>
      <c r="F324">
        <v>512210003</v>
      </c>
      <c r="G324" t="s">
        <v>128</v>
      </c>
      <c r="H324">
        <v>101</v>
      </c>
      <c r="I324" t="s">
        <v>308</v>
      </c>
      <c r="J324" s="8">
        <v>1</v>
      </c>
      <c r="L324">
        <v>2210</v>
      </c>
      <c r="M324" t="s">
        <v>323</v>
      </c>
      <c r="N324">
        <v>2000</v>
      </c>
      <c r="O324" t="s">
        <v>113</v>
      </c>
      <c r="P324">
        <v>7</v>
      </c>
      <c r="Q324" t="s">
        <v>310</v>
      </c>
      <c r="R324">
        <v>171</v>
      </c>
      <c r="S324" t="s">
        <v>311</v>
      </c>
      <c r="T324">
        <v>121</v>
      </c>
      <c r="U324" t="s">
        <v>312</v>
      </c>
      <c r="V324">
        <v>1</v>
      </c>
      <c r="W324" t="s">
        <v>313</v>
      </c>
      <c r="X324" s="64">
        <v>81.489999999999995</v>
      </c>
      <c r="Y324" s="64">
        <v>0</v>
      </c>
      <c r="Z324" s="64">
        <v>0</v>
      </c>
      <c r="AA324" s="64">
        <v>113</v>
      </c>
      <c r="AB324" s="64">
        <v>0</v>
      </c>
      <c r="AC324" s="64">
        <v>0</v>
      </c>
      <c r="AD324" s="9">
        <v>0</v>
      </c>
      <c r="AE324" s="64">
        <v>1000</v>
      </c>
      <c r="AF324" s="64">
        <v>352</v>
      </c>
      <c r="AG324" s="64">
        <v>1544.01</v>
      </c>
      <c r="AH324" s="64">
        <v>720</v>
      </c>
      <c r="AI324" s="9">
        <v>95.96</v>
      </c>
      <c r="AJ324" s="10">
        <f t="shared" si="16"/>
        <v>3906.46</v>
      </c>
      <c r="AL324" s="6">
        <f t="shared" si="17"/>
        <v>0</v>
      </c>
      <c r="AN324" s="64">
        <v>0</v>
      </c>
      <c r="AO324" s="64">
        <v>0</v>
      </c>
      <c r="AP324" s="64">
        <v>0</v>
      </c>
      <c r="AQ324" s="64">
        <v>0</v>
      </c>
      <c r="AR324" s="64">
        <v>0</v>
      </c>
      <c r="AS324" s="64">
        <v>0</v>
      </c>
      <c r="AT324" s="64">
        <v>0</v>
      </c>
      <c r="AU324" s="64">
        <v>0</v>
      </c>
      <c r="AV324" s="64">
        <v>0</v>
      </c>
      <c r="AW324" s="64">
        <v>0</v>
      </c>
      <c r="AX324" s="64">
        <v>0</v>
      </c>
      <c r="AY324" s="64">
        <v>0</v>
      </c>
      <c r="AZ324" s="64">
        <v>430000</v>
      </c>
      <c r="BA324" s="64">
        <v>0</v>
      </c>
      <c r="BB324" s="64">
        <v>0</v>
      </c>
      <c r="BC324" s="64">
        <v>0</v>
      </c>
      <c r="BD324" s="64">
        <v>0</v>
      </c>
      <c r="BE324" s="64">
        <v>0</v>
      </c>
      <c r="BF324" s="64">
        <v>0</v>
      </c>
      <c r="BG324" s="64">
        <v>0</v>
      </c>
      <c r="BH324" s="64">
        <v>0</v>
      </c>
      <c r="BI324" s="64">
        <v>0</v>
      </c>
      <c r="BJ324" s="64">
        <v>0</v>
      </c>
      <c r="BK324" s="64">
        <v>-7588</v>
      </c>
      <c r="BL324"/>
      <c r="BN324" s="7">
        <f t="shared" si="18"/>
        <v>3090.5</v>
      </c>
    </row>
    <row r="325" spans="1:66" hidden="1">
      <c r="A325">
        <v>201</v>
      </c>
      <c r="B325" t="s">
        <v>379</v>
      </c>
      <c r="C325">
        <v>143</v>
      </c>
      <c r="D325" t="s">
        <v>271</v>
      </c>
      <c r="E325">
        <v>234</v>
      </c>
      <c r="F325">
        <v>512210001</v>
      </c>
      <c r="G325" t="s">
        <v>127</v>
      </c>
      <c r="H325">
        <v>602</v>
      </c>
      <c r="I325" t="s">
        <v>380</v>
      </c>
      <c r="J325" s="8">
        <v>1</v>
      </c>
      <c r="L325">
        <v>2210</v>
      </c>
      <c r="M325" t="s">
        <v>323</v>
      </c>
      <c r="N325">
        <v>2000</v>
      </c>
      <c r="O325" t="s">
        <v>113</v>
      </c>
      <c r="P325">
        <v>7</v>
      </c>
      <c r="Q325" t="s">
        <v>310</v>
      </c>
      <c r="R325">
        <v>423</v>
      </c>
      <c r="S325" t="s">
        <v>381</v>
      </c>
      <c r="T325">
        <v>121</v>
      </c>
      <c r="U325" t="s">
        <v>312</v>
      </c>
      <c r="V325">
        <v>1</v>
      </c>
      <c r="W325" t="s">
        <v>313</v>
      </c>
      <c r="X325" s="64">
        <v>96297.22</v>
      </c>
      <c r="Y325" s="64">
        <v>114104.59</v>
      </c>
      <c r="Z325" s="64">
        <v>88360.88</v>
      </c>
      <c r="AA325" s="64">
        <v>45552.45</v>
      </c>
      <c r="AB325" s="64">
        <v>136169.51</v>
      </c>
      <c r="AC325" s="64">
        <v>63429.08</v>
      </c>
      <c r="AD325" s="9">
        <v>89430.51</v>
      </c>
      <c r="AE325" s="64">
        <v>42286.16</v>
      </c>
      <c r="AF325" s="64">
        <v>103551.49</v>
      </c>
      <c r="AG325" s="64">
        <v>64800</v>
      </c>
      <c r="AH325" s="64">
        <v>88256.58</v>
      </c>
      <c r="AI325" s="9">
        <v>66492.02</v>
      </c>
      <c r="AJ325" s="10">
        <f t="shared" si="16"/>
        <v>998730.49</v>
      </c>
      <c r="AL325" s="6">
        <f t="shared" si="17"/>
        <v>0</v>
      </c>
      <c r="AN325" s="64">
        <v>1000000</v>
      </c>
      <c r="AO325" s="64">
        <v>0</v>
      </c>
      <c r="AP325" s="64">
        <v>0</v>
      </c>
      <c r="AQ325" s="64">
        <v>0</v>
      </c>
      <c r="AR325" s="64">
        <v>0</v>
      </c>
      <c r="AS325" s="64">
        <v>0</v>
      </c>
      <c r="AT325" s="64">
        <v>0</v>
      </c>
      <c r="AU325" s="64">
        <v>0</v>
      </c>
      <c r="AV325" s="64">
        <v>0</v>
      </c>
      <c r="AW325" s="64">
        <v>0</v>
      </c>
      <c r="AX325" s="64">
        <v>0</v>
      </c>
      <c r="AY325" s="64">
        <v>0</v>
      </c>
      <c r="AZ325" s="64">
        <v>0</v>
      </c>
      <c r="BA325" s="64">
        <v>0</v>
      </c>
      <c r="BB325" s="64">
        <v>0</v>
      </c>
      <c r="BC325" s="64">
        <v>0</v>
      </c>
      <c r="BD325" s="64">
        <v>0</v>
      </c>
      <c r="BE325" s="64">
        <v>0</v>
      </c>
      <c r="BF325" s="64">
        <v>0</v>
      </c>
      <c r="BG325" s="64">
        <v>0</v>
      </c>
      <c r="BH325" s="64">
        <v>0</v>
      </c>
      <c r="BI325" s="64">
        <v>0</v>
      </c>
      <c r="BJ325" s="64">
        <v>-761853</v>
      </c>
      <c r="BK325" s="64">
        <v>38270</v>
      </c>
      <c r="BL325"/>
      <c r="BN325" s="7">
        <f t="shared" si="18"/>
        <v>843981.89</v>
      </c>
    </row>
    <row r="326" spans="1:66" hidden="1">
      <c r="A326">
        <v>201</v>
      </c>
      <c r="B326" t="s">
        <v>379</v>
      </c>
      <c r="C326">
        <v>143</v>
      </c>
      <c r="D326" t="s">
        <v>271</v>
      </c>
      <c r="E326">
        <v>237</v>
      </c>
      <c r="F326">
        <v>512210003</v>
      </c>
      <c r="G326" t="s">
        <v>128</v>
      </c>
      <c r="H326">
        <v>602</v>
      </c>
      <c r="I326" t="s">
        <v>380</v>
      </c>
      <c r="J326" s="8">
        <v>1</v>
      </c>
      <c r="L326">
        <v>2210</v>
      </c>
      <c r="M326" t="s">
        <v>323</v>
      </c>
      <c r="N326">
        <v>2000</v>
      </c>
      <c r="O326" t="s">
        <v>113</v>
      </c>
      <c r="P326">
        <v>7</v>
      </c>
      <c r="Q326" t="s">
        <v>310</v>
      </c>
      <c r="R326">
        <v>423</v>
      </c>
      <c r="S326" t="s">
        <v>381</v>
      </c>
      <c r="T326">
        <v>121</v>
      </c>
      <c r="U326" t="s">
        <v>312</v>
      </c>
      <c r="V326">
        <v>1</v>
      </c>
      <c r="W326" t="s">
        <v>313</v>
      </c>
      <c r="X326" s="64">
        <v>0</v>
      </c>
      <c r="Y326" s="64">
        <v>0</v>
      </c>
      <c r="Z326" s="64">
        <v>0</v>
      </c>
      <c r="AA326" s="64">
        <v>0</v>
      </c>
      <c r="AB326" s="64">
        <v>0</v>
      </c>
      <c r="AC326" s="64">
        <v>0</v>
      </c>
      <c r="AD326" s="9">
        <v>0</v>
      </c>
      <c r="AE326" s="64">
        <v>0</v>
      </c>
      <c r="AF326" s="64">
        <v>866</v>
      </c>
      <c r="AG326" s="64">
        <v>0</v>
      </c>
      <c r="AH326" s="64">
        <v>0</v>
      </c>
      <c r="AI326" s="9">
        <v>0</v>
      </c>
      <c r="AJ326" s="10">
        <f t="shared" si="16"/>
        <v>866</v>
      </c>
      <c r="AL326" s="6">
        <f t="shared" si="17"/>
        <v>0</v>
      </c>
      <c r="AN326" s="64">
        <v>916611</v>
      </c>
      <c r="AO326" s="64">
        <v>0</v>
      </c>
      <c r="AP326" s="64">
        <v>0</v>
      </c>
      <c r="AQ326" s="64">
        <v>0</v>
      </c>
      <c r="AR326" s="64">
        <v>0</v>
      </c>
      <c r="AS326" s="64">
        <v>0</v>
      </c>
      <c r="AT326" s="64">
        <v>0</v>
      </c>
      <c r="AU326" s="64">
        <v>0</v>
      </c>
      <c r="AV326" s="64">
        <v>0</v>
      </c>
      <c r="AW326" s="64">
        <v>0</v>
      </c>
      <c r="AX326" s="64">
        <v>0</v>
      </c>
      <c r="AY326" s="64">
        <v>0</v>
      </c>
      <c r="AZ326" s="64">
        <v>-50000</v>
      </c>
      <c r="BA326" s="64">
        <v>0</v>
      </c>
      <c r="BB326" s="64">
        <v>0</v>
      </c>
      <c r="BC326" s="64">
        <v>0</v>
      </c>
      <c r="BD326" s="64">
        <v>0</v>
      </c>
      <c r="BE326" s="64">
        <v>0</v>
      </c>
      <c r="BF326" s="64">
        <v>0</v>
      </c>
      <c r="BG326" s="64">
        <v>0</v>
      </c>
      <c r="BH326" s="64">
        <v>0</v>
      </c>
      <c r="BI326" s="64">
        <v>0</v>
      </c>
      <c r="BJ326" s="64">
        <v>-40000</v>
      </c>
      <c r="BK326" s="64">
        <v>-152127.4</v>
      </c>
      <c r="BL326"/>
      <c r="BN326" s="7">
        <f t="shared" si="18"/>
        <v>866</v>
      </c>
    </row>
    <row r="327" spans="1:66" hidden="1">
      <c r="A327">
        <v>941</v>
      </c>
      <c r="B327" t="s">
        <v>484</v>
      </c>
      <c r="C327">
        <v>116</v>
      </c>
      <c r="D327" t="s">
        <v>485</v>
      </c>
      <c r="E327">
        <v>233</v>
      </c>
      <c r="F327">
        <v>512210001</v>
      </c>
      <c r="G327" t="s">
        <v>127</v>
      </c>
      <c r="H327">
        <v>101</v>
      </c>
      <c r="I327" t="s">
        <v>308</v>
      </c>
      <c r="J327" s="8">
        <v>1</v>
      </c>
      <c r="L327">
        <v>2210</v>
      </c>
      <c r="M327" t="s">
        <v>323</v>
      </c>
      <c r="N327">
        <v>2000</v>
      </c>
      <c r="O327" t="s">
        <v>113</v>
      </c>
      <c r="P327">
        <v>8</v>
      </c>
      <c r="Q327" t="s">
        <v>486</v>
      </c>
      <c r="R327">
        <v>131</v>
      </c>
      <c r="S327" t="s">
        <v>449</v>
      </c>
      <c r="T327">
        <v>121</v>
      </c>
      <c r="U327" t="s">
        <v>312</v>
      </c>
      <c r="V327">
        <v>1</v>
      </c>
      <c r="W327" t="s">
        <v>313</v>
      </c>
      <c r="X327" s="64">
        <v>0</v>
      </c>
      <c r="Y327" s="64">
        <v>0</v>
      </c>
      <c r="Z327" s="64">
        <v>0</v>
      </c>
      <c r="AA327" s="64">
        <v>0</v>
      </c>
      <c r="AB327" s="64">
        <v>1564.7</v>
      </c>
      <c r="AC327" s="64">
        <v>0</v>
      </c>
      <c r="AD327" s="9">
        <v>1895</v>
      </c>
      <c r="AE327" s="64">
        <v>0</v>
      </c>
      <c r="AF327" s="64">
        <v>0</v>
      </c>
      <c r="AG327" s="64">
        <v>1854.41</v>
      </c>
      <c r="AH327" s="64">
        <v>2178.0700000000002</v>
      </c>
      <c r="AI327" s="64">
        <v>0</v>
      </c>
      <c r="AJ327" s="10">
        <f t="shared" si="16"/>
        <v>7492.18</v>
      </c>
      <c r="AL327" s="6">
        <f t="shared" si="17"/>
        <v>0</v>
      </c>
      <c r="AN327" s="64">
        <v>0</v>
      </c>
      <c r="AO327" s="64">
        <v>0</v>
      </c>
      <c r="AP327" s="64">
        <v>0</v>
      </c>
      <c r="AQ327" s="64">
        <v>0</v>
      </c>
      <c r="AR327" s="64">
        <v>0</v>
      </c>
      <c r="AS327" s="64">
        <v>0</v>
      </c>
      <c r="AT327" s="64">
        <v>0</v>
      </c>
      <c r="AU327" s="64">
        <v>0</v>
      </c>
      <c r="AV327" s="64">
        <v>0</v>
      </c>
      <c r="AW327" s="64">
        <v>0</v>
      </c>
      <c r="AX327" s="64">
        <v>0</v>
      </c>
      <c r="AY327" s="64">
        <v>0</v>
      </c>
      <c r="AZ327" s="64">
        <v>6000</v>
      </c>
      <c r="BA327" s="64">
        <v>0</v>
      </c>
      <c r="BB327" s="64">
        <v>0</v>
      </c>
      <c r="BC327" s="64">
        <v>0</v>
      </c>
      <c r="BD327" s="64">
        <v>0</v>
      </c>
      <c r="BE327" s="64">
        <v>0</v>
      </c>
      <c r="BF327" s="64">
        <v>0</v>
      </c>
      <c r="BG327" s="64">
        <v>0</v>
      </c>
      <c r="BH327" s="64">
        <v>0</v>
      </c>
      <c r="BI327" s="64">
        <v>0</v>
      </c>
      <c r="BJ327" s="64">
        <v>-495</v>
      </c>
      <c r="BK327" s="64">
        <v>0</v>
      </c>
      <c r="BL327"/>
      <c r="BN327" s="7">
        <f t="shared" si="18"/>
        <v>5314.11</v>
      </c>
    </row>
    <row r="328" spans="1:66" hidden="1">
      <c r="A328">
        <v>941</v>
      </c>
      <c r="B328" t="s">
        <v>484</v>
      </c>
      <c r="C328">
        <v>116</v>
      </c>
      <c r="D328" t="s">
        <v>485</v>
      </c>
      <c r="E328">
        <v>236</v>
      </c>
      <c r="F328">
        <v>512210003</v>
      </c>
      <c r="G328" t="s">
        <v>128</v>
      </c>
      <c r="H328">
        <v>101</v>
      </c>
      <c r="I328" t="s">
        <v>308</v>
      </c>
      <c r="J328" s="8">
        <v>1</v>
      </c>
      <c r="L328">
        <v>2210</v>
      </c>
      <c r="M328" t="s">
        <v>323</v>
      </c>
      <c r="N328">
        <v>2000</v>
      </c>
      <c r="O328" t="s">
        <v>113</v>
      </c>
      <c r="P328">
        <v>8</v>
      </c>
      <c r="Q328" t="s">
        <v>486</v>
      </c>
      <c r="R328">
        <v>131</v>
      </c>
      <c r="S328" t="s">
        <v>449</v>
      </c>
      <c r="T328">
        <v>121</v>
      </c>
      <c r="U328" t="s">
        <v>312</v>
      </c>
      <c r="V328">
        <v>1</v>
      </c>
      <c r="W328" t="s">
        <v>313</v>
      </c>
      <c r="X328" s="64">
        <v>0</v>
      </c>
      <c r="Y328" s="64">
        <v>0</v>
      </c>
      <c r="Z328" s="64">
        <v>0</v>
      </c>
      <c r="AA328" s="64">
        <v>521</v>
      </c>
      <c r="AB328" s="64">
        <v>1541.51</v>
      </c>
      <c r="AC328" s="64">
        <v>0</v>
      </c>
      <c r="AD328" s="9">
        <v>0</v>
      </c>
      <c r="AE328" s="64">
        <v>0</v>
      </c>
      <c r="AF328" s="64">
        <v>2309.4</v>
      </c>
      <c r="AG328" s="64">
        <v>3058.61</v>
      </c>
      <c r="AH328" s="64">
        <v>1259.53</v>
      </c>
      <c r="AI328" s="64">
        <v>0</v>
      </c>
      <c r="AJ328" s="10">
        <f t="shared" si="16"/>
        <v>8690.0500000000011</v>
      </c>
      <c r="AL328" s="6">
        <f t="shared" si="17"/>
        <v>0</v>
      </c>
      <c r="AN328" s="64">
        <v>5803</v>
      </c>
      <c r="AO328" s="64">
        <v>0</v>
      </c>
      <c r="AP328" s="64">
        <v>0</v>
      </c>
      <c r="AQ328" s="64">
        <v>0</v>
      </c>
      <c r="AR328" s="64">
        <v>0</v>
      </c>
      <c r="AS328" s="64">
        <v>0</v>
      </c>
      <c r="AT328" s="64">
        <v>0</v>
      </c>
      <c r="AU328" s="64">
        <v>0</v>
      </c>
      <c r="AV328" s="64">
        <v>0</v>
      </c>
      <c r="AW328" s="64">
        <v>0</v>
      </c>
      <c r="AX328" s="64">
        <v>0</v>
      </c>
      <c r="AY328" s="64">
        <v>0</v>
      </c>
      <c r="AZ328" s="64">
        <v>0</v>
      </c>
      <c r="BA328" s="64">
        <v>0</v>
      </c>
      <c r="BB328" s="64">
        <v>0</v>
      </c>
      <c r="BC328" s="64">
        <v>0</v>
      </c>
      <c r="BD328" s="64">
        <v>0</v>
      </c>
      <c r="BE328" s="64">
        <v>0</v>
      </c>
      <c r="BF328" s="64">
        <v>0</v>
      </c>
      <c r="BG328" s="64">
        <v>0</v>
      </c>
      <c r="BH328" s="64">
        <v>0</v>
      </c>
      <c r="BI328" s="64">
        <v>-3200</v>
      </c>
      <c r="BJ328" s="64">
        <v>-2603</v>
      </c>
      <c r="BK328" s="64">
        <v>0</v>
      </c>
      <c r="BL328"/>
      <c r="BN328" s="7">
        <f t="shared" si="18"/>
        <v>7430.52</v>
      </c>
    </row>
    <row r="329" spans="1:66" hidden="1">
      <c r="A329">
        <v>941</v>
      </c>
      <c r="B329" t="s">
        <v>484</v>
      </c>
      <c r="C329">
        <v>116</v>
      </c>
      <c r="D329" t="s">
        <v>485</v>
      </c>
      <c r="E329">
        <v>239</v>
      </c>
      <c r="F329">
        <v>512210004</v>
      </c>
      <c r="G329" t="s">
        <v>261</v>
      </c>
      <c r="H329">
        <v>101</v>
      </c>
      <c r="I329" t="s">
        <v>308</v>
      </c>
      <c r="J329" s="8">
        <v>1</v>
      </c>
      <c r="L329">
        <v>2210</v>
      </c>
      <c r="M329" t="s">
        <v>323</v>
      </c>
      <c r="N329">
        <v>2000</v>
      </c>
      <c r="O329" t="s">
        <v>113</v>
      </c>
      <c r="P329">
        <v>8</v>
      </c>
      <c r="Q329" t="s">
        <v>486</v>
      </c>
      <c r="R329">
        <v>131</v>
      </c>
      <c r="S329" t="s">
        <v>449</v>
      </c>
      <c r="T329">
        <v>121</v>
      </c>
      <c r="U329" t="s">
        <v>312</v>
      </c>
      <c r="V329">
        <v>1</v>
      </c>
      <c r="W329" t="s">
        <v>313</v>
      </c>
      <c r="X329" s="64">
        <v>0</v>
      </c>
      <c r="Y329" s="64">
        <v>0</v>
      </c>
      <c r="Z329" s="64">
        <v>0</v>
      </c>
      <c r="AA329" s="64">
        <v>0</v>
      </c>
      <c r="AB329" s="64">
        <v>0</v>
      </c>
      <c r="AC329" s="64">
        <v>0</v>
      </c>
      <c r="AD329" s="9">
        <v>0</v>
      </c>
      <c r="AE329" s="64">
        <v>0</v>
      </c>
      <c r="AF329" s="64">
        <v>0</v>
      </c>
      <c r="AG329" s="64">
        <v>0</v>
      </c>
      <c r="AH329" s="64">
        <v>641.65</v>
      </c>
      <c r="AI329" s="64">
        <v>0</v>
      </c>
      <c r="AJ329" s="10">
        <f t="shared" si="16"/>
        <v>641.65</v>
      </c>
      <c r="AL329" s="6">
        <f t="shared" si="17"/>
        <v>0</v>
      </c>
      <c r="AN329" s="64">
        <v>668014</v>
      </c>
      <c r="AO329" s="64">
        <v>0</v>
      </c>
      <c r="AP329" s="64">
        <v>0</v>
      </c>
      <c r="AQ329" s="64">
        <v>0</v>
      </c>
      <c r="AR329" s="64">
        <v>0</v>
      </c>
      <c r="AS329" s="64">
        <v>0</v>
      </c>
      <c r="AT329" s="64">
        <v>0</v>
      </c>
      <c r="AU329" s="64">
        <v>0</v>
      </c>
      <c r="AV329" s="64">
        <v>0</v>
      </c>
      <c r="AW329" s="64">
        <v>0</v>
      </c>
      <c r="AX329" s="64">
        <v>0</v>
      </c>
      <c r="AY329" s="64">
        <v>0</v>
      </c>
      <c r="AZ329" s="64">
        <v>-4217</v>
      </c>
      <c r="BA329" s="64">
        <v>0</v>
      </c>
      <c r="BB329" s="64">
        <v>0</v>
      </c>
      <c r="BC329" s="64">
        <v>0</v>
      </c>
      <c r="BD329" s="64">
        <v>0</v>
      </c>
      <c r="BE329" s="64">
        <v>0</v>
      </c>
      <c r="BF329" s="64">
        <v>0</v>
      </c>
      <c r="BG329" s="64">
        <v>0</v>
      </c>
      <c r="BH329" s="64">
        <v>50000</v>
      </c>
      <c r="BI329" s="64">
        <v>66622.3</v>
      </c>
      <c r="BJ329" s="64">
        <v>33038.57</v>
      </c>
      <c r="BK329" s="64">
        <v>0</v>
      </c>
      <c r="BL329"/>
      <c r="BN329" s="7">
        <f t="shared" si="18"/>
        <v>0</v>
      </c>
    </row>
    <row r="330" spans="1:66" hidden="1">
      <c r="A330">
        <v>942</v>
      </c>
      <c r="B330" t="s">
        <v>487</v>
      </c>
      <c r="C330">
        <v>117</v>
      </c>
      <c r="D330" t="s">
        <v>488</v>
      </c>
      <c r="E330">
        <v>236</v>
      </c>
      <c r="F330">
        <v>512210003</v>
      </c>
      <c r="G330" t="s">
        <v>128</v>
      </c>
      <c r="H330">
        <v>101</v>
      </c>
      <c r="I330" t="s">
        <v>308</v>
      </c>
      <c r="J330" s="8">
        <v>1</v>
      </c>
      <c r="L330">
        <v>2210</v>
      </c>
      <c r="M330" t="s">
        <v>323</v>
      </c>
      <c r="N330">
        <v>2000</v>
      </c>
      <c r="O330" t="s">
        <v>113</v>
      </c>
      <c r="P330">
        <v>8</v>
      </c>
      <c r="Q330" t="s">
        <v>486</v>
      </c>
      <c r="R330">
        <v>183</v>
      </c>
      <c r="S330" t="s">
        <v>489</v>
      </c>
      <c r="T330">
        <v>121</v>
      </c>
      <c r="U330" t="s">
        <v>312</v>
      </c>
      <c r="V330">
        <v>1</v>
      </c>
      <c r="W330" t="s">
        <v>313</v>
      </c>
      <c r="X330" s="64">
        <v>0</v>
      </c>
      <c r="Y330" s="64">
        <v>0</v>
      </c>
      <c r="Z330" s="64">
        <v>929</v>
      </c>
      <c r="AA330" s="64">
        <v>0</v>
      </c>
      <c r="AB330" s="64">
        <v>0</v>
      </c>
      <c r="AC330" s="64">
        <v>0</v>
      </c>
      <c r="AD330" s="9">
        <v>0</v>
      </c>
      <c r="AE330" s="64">
        <v>0</v>
      </c>
      <c r="AF330" s="64">
        <v>0</v>
      </c>
      <c r="AG330" s="64">
        <v>0</v>
      </c>
      <c r="AH330" s="64">
        <v>0</v>
      </c>
      <c r="AI330" s="64">
        <v>0</v>
      </c>
      <c r="AJ330" s="10">
        <f t="shared" si="16"/>
        <v>929</v>
      </c>
      <c r="AL330" s="6">
        <f t="shared" si="17"/>
        <v>0</v>
      </c>
      <c r="AN330" s="64">
        <v>104889</v>
      </c>
      <c r="AO330" s="64">
        <v>0</v>
      </c>
      <c r="AP330" s="64">
        <v>0</v>
      </c>
      <c r="AQ330" s="64">
        <v>0</v>
      </c>
      <c r="AR330" s="64">
        <v>0</v>
      </c>
      <c r="AS330" s="64">
        <v>0</v>
      </c>
      <c r="AT330" s="64">
        <v>0</v>
      </c>
      <c r="AU330" s="64">
        <v>0</v>
      </c>
      <c r="AV330" s="64">
        <v>0</v>
      </c>
      <c r="AW330" s="64">
        <v>0</v>
      </c>
      <c r="AX330" s="64">
        <v>0</v>
      </c>
      <c r="AY330" s="64">
        <v>0</v>
      </c>
      <c r="AZ330" s="64">
        <v>-5000</v>
      </c>
      <c r="BA330" s="64">
        <v>0</v>
      </c>
      <c r="BB330" s="64">
        <v>0</v>
      </c>
      <c r="BC330" s="64">
        <v>0</v>
      </c>
      <c r="BD330" s="64">
        <v>0</v>
      </c>
      <c r="BE330" s="64">
        <v>0</v>
      </c>
      <c r="BF330" s="64">
        <v>0</v>
      </c>
      <c r="BG330" s="64">
        <v>0</v>
      </c>
      <c r="BH330" s="64">
        <v>-2494</v>
      </c>
      <c r="BI330" s="64">
        <v>-15000</v>
      </c>
      <c r="BJ330" s="64">
        <v>-34674.5</v>
      </c>
      <c r="BK330" s="64">
        <v>-9652.33</v>
      </c>
      <c r="BL330"/>
      <c r="BN330" s="7">
        <f t="shared" si="18"/>
        <v>929</v>
      </c>
    </row>
    <row r="331" spans="1:66" hidden="1">
      <c r="A331">
        <v>972</v>
      </c>
      <c r="B331" t="s">
        <v>527</v>
      </c>
      <c r="C331">
        <v>132</v>
      </c>
      <c r="D331" t="s">
        <v>528</v>
      </c>
      <c r="E331">
        <v>236</v>
      </c>
      <c r="F331">
        <v>512210003</v>
      </c>
      <c r="G331" t="s">
        <v>128</v>
      </c>
      <c r="H331">
        <v>101</v>
      </c>
      <c r="I331" t="s">
        <v>308</v>
      </c>
      <c r="J331" s="8">
        <v>1</v>
      </c>
      <c r="L331">
        <v>2210</v>
      </c>
      <c r="M331" t="s">
        <v>323</v>
      </c>
      <c r="N331">
        <v>2000</v>
      </c>
      <c r="O331" t="s">
        <v>113</v>
      </c>
      <c r="P331">
        <v>9</v>
      </c>
      <c r="Q331" t="s">
        <v>422</v>
      </c>
      <c r="R331">
        <v>181</v>
      </c>
      <c r="S331" t="s">
        <v>523</v>
      </c>
      <c r="T331">
        <v>131</v>
      </c>
      <c r="U331" t="s">
        <v>524</v>
      </c>
      <c r="V331">
        <v>1</v>
      </c>
      <c r="W331" t="s">
        <v>313</v>
      </c>
      <c r="X331" s="64">
        <v>0</v>
      </c>
      <c r="Y331" s="64">
        <v>0</v>
      </c>
      <c r="Z331" s="64">
        <v>0</v>
      </c>
      <c r="AA331" s="64">
        <v>0</v>
      </c>
      <c r="AB331" s="64">
        <v>0</v>
      </c>
      <c r="AC331" s="64">
        <v>0</v>
      </c>
      <c r="AD331" s="9">
        <v>0</v>
      </c>
      <c r="AE331" s="64">
        <v>0</v>
      </c>
      <c r="AF331" s="64">
        <v>0</v>
      </c>
      <c r="AG331" s="64">
        <v>0</v>
      </c>
      <c r="AH331" s="64">
        <v>1469.64</v>
      </c>
      <c r="AI331" s="64">
        <v>0</v>
      </c>
      <c r="AJ331" s="10">
        <f t="shared" si="16"/>
        <v>1469.64</v>
      </c>
      <c r="AL331" s="6">
        <f t="shared" si="17"/>
        <v>0</v>
      </c>
      <c r="AN331" s="64">
        <v>0</v>
      </c>
      <c r="AO331" s="64">
        <v>0</v>
      </c>
      <c r="AP331" s="64">
        <v>0</v>
      </c>
      <c r="AQ331" s="64">
        <v>0</v>
      </c>
      <c r="AR331" s="64">
        <v>0</v>
      </c>
      <c r="AS331" s="64">
        <v>0</v>
      </c>
      <c r="AT331" s="64">
        <v>0</v>
      </c>
      <c r="AU331" s="64">
        <v>0</v>
      </c>
      <c r="AV331" s="64">
        <v>0</v>
      </c>
      <c r="AW331" s="64">
        <v>0</v>
      </c>
      <c r="AX331" s="64">
        <v>0</v>
      </c>
      <c r="AY331" s="64">
        <v>0</v>
      </c>
      <c r="AZ331" s="64">
        <v>550</v>
      </c>
      <c r="BA331" s="64">
        <v>0</v>
      </c>
      <c r="BB331" s="64">
        <v>0</v>
      </c>
      <c r="BC331" s="64">
        <v>0</v>
      </c>
      <c r="BD331" s="64">
        <v>0</v>
      </c>
      <c r="BE331" s="64">
        <v>0</v>
      </c>
      <c r="BF331" s="64">
        <v>0</v>
      </c>
      <c r="BG331" s="64">
        <v>0</v>
      </c>
      <c r="BH331" s="64">
        <v>0</v>
      </c>
      <c r="BI331" s="64">
        <v>0</v>
      </c>
      <c r="BJ331" s="64">
        <v>-550</v>
      </c>
      <c r="BK331" s="64">
        <v>0</v>
      </c>
      <c r="BL331"/>
      <c r="BN331" s="7">
        <f t="shared" si="18"/>
        <v>0</v>
      </c>
    </row>
    <row r="332" spans="1:66" hidden="1">
      <c r="A332">
        <v>991</v>
      </c>
      <c r="B332" t="s">
        <v>538</v>
      </c>
      <c r="C332">
        <v>136</v>
      </c>
      <c r="D332" t="s">
        <v>539</v>
      </c>
      <c r="E332">
        <v>233</v>
      </c>
      <c r="F332">
        <v>512210001</v>
      </c>
      <c r="G332" t="s">
        <v>127</v>
      </c>
      <c r="H332">
        <v>101</v>
      </c>
      <c r="I332" t="s">
        <v>308</v>
      </c>
      <c r="J332" s="8">
        <v>1</v>
      </c>
      <c r="L332">
        <v>2210</v>
      </c>
      <c r="M332" t="s">
        <v>323</v>
      </c>
      <c r="N332">
        <v>2000</v>
      </c>
      <c r="O332" t="s">
        <v>113</v>
      </c>
      <c r="P332">
        <v>10</v>
      </c>
      <c r="Q332" t="s">
        <v>540</v>
      </c>
      <c r="R332">
        <v>311</v>
      </c>
      <c r="S332" t="s">
        <v>463</v>
      </c>
      <c r="T332">
        <v>121</v>
      </c>
      <c r="U332" t="s">
        <v>312</v>
      </c>
      <c r="V332">
        <v>1</v>
      </c>
      <c r="W332" t="s">
        <v>313</v>
      </c>
      <c r="X332" s="64">
        <v>0</v>
      </c>
      <c r="Y332" s="64">
        <v>0</v>
      </c>
      <c r="Z332" s="64">
        <v>0</v>
      </c>
      <c r="AA332" s="64">
        <v>0</v>
      </c>
      <c r="AB332" s="64">
        <v>0</v>
      </c>
      <c r="AC332" s="64">
        <v>0</v>
      </c>
      <c r="AD332" s="9">
        <v>0</v>
      </c>
      <c r="AE332" s="64">
        <v>0</v>
      </c>
      <c r="AF332" s="64">
        <v>0</v>
      </c>
      <c r="AG332" s="64">
        <v>0</v>
      </c>
      <c r="AH332" s="64">
        <v>0</v>
      </c>
      <c r="AI332" s="64">
        <v>0</v>
      </c>
      <c r="AJ332" s="10">
        <f t="shared" si="16"/>
        <v>0</v>
      </c>
      <c r="AL332" s="6">
        <f t="shared" si="17"/>
        <v>0</v>
      </c>
      <c r="AN332" s="64">
        <v>34834</v>
      </c>
      <c r="AO332" s="64">
        <v>0</v>
      </c>
      <c r="AP332" s="64">
        <v>0</v>
      </c>
      <c r="AQ332" s="64">
        <v>0</v>
      </c>
      <c r="AR332" s="64">
        <v>0</v>
      </c>
      <c r="AS332" s="64">
        <v>0</v>
      </c>
      <c r="AT332" s="64">
        <v>0</v>
      </c>
      <c r="AU332" s="64">
        <v>0</v>
      </c>
      <c r="AV332" s="64">
        <v>0</v>
      </c>
      <c r="AW332" s="64">
        <v>0</v>
      </c>
      <c r="AX332" s="64">
        <v>0</v>
      </c>
      <c r="AY332" s="64">
        <v>0</v>
      </c>
      <c r="AZ332" s="64">
        <v>0</v>
      </c>
      <c r="BA332" s="64">
        <v>0</v>
      </c>
      <c r="BB332" s="64">
        <v>0</v>
      </c>
      <c r="BC332" s="64">
        <v>0</v>
      </c>
      <c r="BD332" s="64">
        <v>0</v>
      </c>
      <c r="BE332" s="64">
        <v>0</v>
      </c>
      <c r="BF332" s="64">
        <v>0</v>
      </c>
      <c r="BG332" s="64">
        <v>-3420.36</v>
      </c>
      <c r="BH332" s="64">
        <v>0</v>
      </c>
      <c r="BI332" s="64">
        <v>0</v>
      </c>
      <c r="BJ332" s="64">
        <v>0</v>
      </c>
      <c r="BK332" s="64">
        <v>-28905.86</v>
      </c>
      <c r="BL332"/>
      <c r="BN332" s="7">
        <f t="shared" si="18"/>
        <v>0</v>
      </c>
    </row>
    <row r="333" spans="1:66" hidden="1">
      <c r="A333">
        <v>992</v>
      </c>
      <c r="B333" t="s">
        <v>543</v>
      </c>
      <c r="C333">
        <v>137</v>
      </c>
      <c r="D333" t="s">
        <v>544</v>
      </c>
      <c r="E333">
        <v>236</v>
      </c>
      <c r="F333">
        <v>512210003</v>
      </c>
      <c r="G333" t="s">
        <v>128</v>
      </c>
      <c r="H333">
        <v>101</v>
      </c>
      <c r="I333" t="s">
        <v>308</v>
      </c>
      <c r="J333" s="8">
        <v>1</v>
      </c>
      <c r="L333">
        <v>2210</v>
      </c>
      <c r="M333" t="s">
        <v>323</v>
      </c>
      <c r="N333">
        <v>2000</v>
      </c>
      <c r="O333" t="s">
        <v>113</v>
      </c>
      <c r="P333">
        <v>10</v>
      </c>
      <c r="Q333" t="s">
        <v>540</v>
      </c>
      <c r="R333">
        <v>371</v>
      </c>
      <c r="S333" t="s">
        <v>545</v>
      </c>
      <c r="T333">
        <v>121</v>
      </c>
      <c r="U333" t="s">
        <v>312</v>
      </c>
      <c r="V333">
        <v>1</v>
      </c>
      <c r="W333" t="s">
        <v>313</v>
      </c>
      <c r="X333" s="64">
        <v>0</v>
      </c>
      <c r="Y333" s="64">
        <v>0</v>
      </c>
      <c r="Z333" s="64">
        <v>0</v>
      </c>
      <c r="AA333" s="64">
        <v>0</v>
      </c>
      <c r="AB333" s="64">
        <v>0</v>
      </c>
      <c r="AC333" s="64">
        <v>0</v>
      </c>
      <c r="AD333" s="9">
        <v>0</v>
      </c>
      <c r="AE333" s="64">
        <v>0</v>
      </c>
      <c r="AF333" s="64">
        <v>0</v>
      </c>
      <c r="AG333" s="64">
        <v>0</v>
      </c>
      <c r="AH333" s="64">
        <v>0</v>
      </c>
      <c r="AI333" s="64">
        <v>510</v>
      </c>
      <c r="AJ333" s="10">
        <f t="shared" si="16"/>
        <v>510</v>
      </c>
      <c r="AL333" s="6">
        <f t="shared" si="17"/>
        <v>0</v>
      </c>
      <c r="AN333" s="64">
        <v>6180</v>
      </c>
      <c r="AO333" s="64">
        <v>0</v>
      </c>
      <c r="AP333" s="64">
        <v>0</v>
      </c>
      <c r="AQ333" s="64">
        <v>0</v>
      </c>
      <c r="AR333" s="64">
        <v>0</v>
      </c>
      <c r="AS333" s="64">
        <v>0</v>
      </c>
      <c r="AT333" s="64">
        <v>0</v>
      </c>
      <c r="AU333" s="64">
        <v>0</v>
      </c>
      <c r="AV333" s="64">
        <v>0</v>
      </c>
      <c r="AW333" s="64">
        <v>0</v>
      </c>
      <c r="AX333" s="64">
        <v>0</v>
      </c>
      <c r="AY333" s="64">
        <v>0</v>
      </c>
      <c r="AZ333" s="64">
        <v>0</v>
      </c>
      <c r="BA333" s="64">
        <v>0</v>
      </c>
      <c r="BB333" s="64">
        <v>0</v>
      </c>
      <c r="BC333" s="64">
        <v>0</v>
      </c>
      <c r="BD333" s="64">
        <v>0</v>
      </c>
      <c r="BE333" s="64">
        <v>0</v>
      </c>
      <c r="BF333" s="64">
        <v>0</v>
      </c>
      <c r="BG333" s="64">
        <v>0</v>
      </c>
      <c r="BH333" s="64">
        <v>0</v>
      </c>
      <c r="BI333" s="64">
        <v>0</v>
      </c>
      <c r="BJ333" s="64">
        <v>0</v>
      </c>
      <c r="BK333" s="64">
        <v>-6180</v>
      </c>
      <c r="BL333"/>
      <c r="BN333" s="7">
        <f t="shared" si="18"/>
        <v>0</v>
      </c>
    </row>
    <row r="334" spans="1:66" hidden="1">
      <c r="A334">
        <v>961</v>
      </c>
      <c r="B334" t="s">
        <v>80</v>
      </c>
      <c r="C334">
        <v>124</v>
      </c>
      <c r="D334" t="s">
        <v>508</v>
      </c>
      <c r="E334">
        <v>233</v>
      </c>
      <c r="F334">
        <v>512210001</v>
      </c>
      <c r="G334" t="s">
        <v>127</v>
      </c>
      <c r="H334">
        <v>101</v>
      </c>
      <c r="I334" t="s">
        <v>308</v>
      </c>
      <c r="J334" s="8">
        <v>1</v>
      </c>
      <c r="L334">
        <v>2210</v>
      </c>
      <c r="M334" t="s">
        <v>323</v>
      </c>
      <c r="N334">
        <v>2000</v>
      </c>
      <c r="O334" t="s">
        <v>113</v>
      </c>
      <c r="P334">
        <v>11</v>
      </c>
      <c r="Q334" t="s">
        <v>509</v>
      </c>
      <c r="R334">
        <v>241</v>
      </c>
      <c r="S334" t="s">
        <v>445</v>
      </c>
      <c r="T334">
        <v>124</v>
      </c>
      <c r="U334" t="s">
        <v>510</v>
      </c>
      <c r="V334">
        <v>1</v>
      </c>
      <c r="W334" t="s">
        <v>313</v>
      </c>
      <c r="X334" s="64">
        <v>0</v>
      </c>
      <c r="Y334" s="64">
        <v>0</v>
      </c>
      <c r="Z334" s="64">
        <v>0</v>
      </c>
      <c r="AA334" s="64">
        <v>0</v>
      </c>
      <c r="AB334" s="64">
        <v>0</v>
      </c>
      <c r="AC334" s="64">
        <v>0</v>
      </c>
      <c r="AD334" s="9">
        <v>0</v>
      </c>
      <c r="AE334" s="64">
        <v>0</v>
      </c>
      <c r="AF334" s="64">
        <v>510</v>
      </c>
      <c r="AG334" s="64">
        <v>0</v>
      </c>
      <c r="AH334" s="64">
        <v>0</v>
      </c>
      <c r="AI334" s="64">
        <v>0</v>
      </c>
      <c r="AJ334" s="10">
        <f t="shared" si="16"/>
        <v>510</v>
      </c>
      <c r="AL334" s="6">
        <f t="shared" si="17"/>
        <v>0</v>
      </c>
      <c r="AN334" s="64">
        <v>110523</v>
      </c>
      <c r="AO334" s="64">
        <v>0</v>
      </c>
      <c r="AP334" s="64">
        <v>0</v>
      </c>
      <c r="AQ334" s="64">
        <v>0</v>
      </c>
      <c r="AR334" s="64">
        <v>0</v>
      </c>
      <c r="AS334" s="64">
        <v>0</v>
      </c>
      <c r="AT334" s="64">
        <v>0</v>
      </c>
      <c r="AU334" s="64">
        <v>0</v>
      </c>
      <c r="AV334" s="64">
        <v>0</v>
      </c>
      <c r="AW334" s="64">
        <v>0</v>
      </c>
      <c r="AX334" s="64">
        <v>0</v>
      </c>
      <c r="AY334" s="64">
        <v>0</v>
      </c>
      <c r="AZ334" s="64">
        <v>0</v>
      </c>
      <c r="BA334" s="64">
        <v>0</v>
      </c>
      <c r="BB334" s="64">
        <v>0</v>
      </c>
      <c r="BC334" s="64">
        <v>0</v>
      </c>
      <c r="BD334" s="64">
        <v>0</v>
      </c>
      <c r="BE334" s="64">
        <v>0</v>
      </c>
      <c r="BF334" s="64">
        <v>0</v>
      </c>
      <c r="BG334" s="64">
        <v>0</v>
      </c>
      <c r="BH334" s="64">
        <v>0</v>
      </c>
      <c r="BI334" s="64">
        <v>-100000</v>
      </c>
      <c r="BJ334" s="64">
        <v>0</v>
      </c>
      <c r="BK334" s="64">
        <v>-10523</v>
      </c>
      <c r="BL334"/>
      <c r="BN334" s="7">
        <f t="shared" si="18"/>
        <v>510</v>
      </c>
    </row>
    <row r="335" spans="1:66" hidden="1">
      <c r="A335">
        <v>961</v>
      </c>
      <c r="B335" t="s">
        <v>80</v>
      </c>
      <c r="C335">
        <v>124</v>
      </c>
      <c r="D335" t="s">
        <v>508</v>
      </c>
      <c r="E335">
        <v>236</v>
      </c>
      <c r="F335">
        <v>512210003</v>
      </c>
      <c r="G335" t="s">
        <v>128</v>
      </c>
      <c r="H335">
        <v>101</v>
      </c>
      <c r="I335" t="s">
        <v>308</v>
      </c>
      <c r="J335" s="8">
        <v>1</v>
      </c>
      <c r="L335">
        <v>2210</v>
      </c>
      <c r="M335" t="s">
        <v>323</v>
      </c>
      <c r="N335">
        <v>2000</v>
      </c>
      <c r="O335" t="s">
        <v>113</v>
      </c>
      <c r="P335">
        <v>11</v>
      </c>
      <c r="Q335" t="s">
        <v>509</v>
      </c>
      <c r="R335">
        <v>241</v>
      </c>
      <c r="S335" t="s">
        <v>445</v>
      </c>
      <c r="T335">
        <v>124</v>
      </c>
      <c r="U335" t="s">
        <v>510</v>
      </c>
      <c r="V335">
        <v>1</v>
      </c>
      <c r="W335" t="s">
        <v>313</v>
      </c>
      <c r="X335" s="64">
        <v>0</v>
      </c>
      <c r="Y335" s="64">
        <v>0</v>
      </c>
      <c r="Z335" s="64">
        <v>0</v>
      </c>
      <c r="AA335" s="64">
        <v>0</v>
      </c>
      <c r="AB335" s="64">
        <v>0</v>
      </c>
      <c r="AC335" s="64">
        <v>0</v>
      </c>
      <c r="AD335" s="9">
        <v>0</v>
      </c>
      <c r="AE335" s="64">
        <v>0</v>
      </c>
      <c r="AF335" s="64">
        <v>462</v>
      </c>
      <c r="AG335" s="64">
        <v>0</v>
      </c>
      <c r="AH335" s="64">
        <v>0</v>
      </c>
      <c r="AI335" s="64">
        <v>0</v>
      </c>
      <c r="AJ335" s="10">
        <f t="shared" si="16"/>
        <v>462</v>
      </c>
      <c r="AL335" s="6">
        <f t="shared" si="17"/>
        <v>0</v>
      </c>
      <c r="AN335" s="64">
        <v>14514</v>
      </c>
      <c r="AO335" s="64">
        <v>0</v>
      </c>
      <c r="AP335" s="64">
        <v>0</v>
      </c>
      <c r="AQ335" s="64">
        <v>0</v>
      </c>
      <c r="AR335" s="64">
        <v>0</v>
      </c>
      <c r="AS335" s="64">
        <v>0</v>
      </c>
      <c r="AT335" s="64">
        <v>0</v>
      </c>
      <c r="AU335" s="64">
        <v>0</v>
      </c>
      <c r="AV335" s="64">
        <v>0</v>
      </c>
      <c r="AW335" s="64">
        <v>0</v>
      </c>
      <c r="AX335" s="64">
        <v>0</v>
      </c>
      <c r="AY335" s="64">
        <v>0</v>
      </c>
      <c r="AZ335" s="64">
        <v>6000</v>
      </c>
      <c r="BA335" s="64">
        <v>0</v>
      </c>
      <c r="BB335" s="64">
        <v>0</v>
      </c>
      <c r="BC335" s="64">
        <v>0</v>
      </c>
      <c r="BD335" s="64">
        <v>0</v>
      </c>
      <c r="BE335" s="64">
        <v>0</v>
      </c>
      <c r="BF335" s="64">
        <v>0</v>
      </c>
      <c r="BG335" s="64">
        <v>0</v>
      </c>
      <c r="BH335" s="64">
        <v>0</v>
      </c>
      <c r="BI335" s="64">
        <v>0</v>
      </c>
      <c r="BJ335" s="64">
        <v>-3172.2</v>
      </c>
      <c r="BK335" s="64">
        <v>0</v>
      </c>
      <c r="BL335"/>
      <c r="BN335" s="7">
        <f t="shared" si="18"/>
        <v>462</v>
      </c>
    </row>
    <row r="336" spans="1:66" hidden="1">
      <c r="A336">
        <v>962</v>
      </c>
      <c r="B336" t="s">
        <v>513</v>
      </c>
      <c r="C336">
        <v>126</v>
      </c>
      <c r="D336" t="s">
        <v>225</v>
      </c>
      <c r="E336">
        <v>233</v>
      </c>
      <c r="F336">
        <v>512210001</v>
      </c>
      <c r="G336" t="s">
        <v>127</v>
      </c>
      <c r="H336">
        <v>101</v>
      </c>
      <c r="I336" t="s">
        <v>308</v>
      </c>
      <c r="J336" s="8">
        <v>1</v>
      </c>
      <c r="L336">
        <v>2210</v>
      </c>
      <c r="M336" t="s">
        <v>323</v>
      </c>
      <c r="N336">
        <v>2000</v>
      </c>
      <c r="O336" t="s">
        <v>113</v>
      </c>
      <c r="P336">
        <v>11</v>
      </c>
      <c r="Q336" t="s">
        <v>509</v>
      </c>
      <c r="R336">
        <v>241</v>
      </c>
      <c r="S336" t="s">
        <v>445</v>
      </c>
      <c r="T336">
        <v>124</v>
      </c>
      <c r="U336" t="s">
        <v>510</v>
      </c>
      <c r="V336">
        <v>1</v>
      </c>
      <c r="W336" t="s">
        <v>313</v>
      </c>
      <c r="X336" s="64">
        <v>884.61</v>
      </c>
      <c r="Y336" s="64">
        <v>0</v>
      </c>
      <c r="Z336" s="64">
        <v>0</v>
      </c>
      <c r="AA336" s="64">
        <v>0</v>
      </c>
      <c r="AB336" s="64">
        <v>0</v>
      </c>
      <c r="AC336" s="64">
        <v>0</v>
      </c>
      <c r="AD336" s="9">
        <v>0</v>
      </c>
      <c r="AE336" s="64">
        <v>0</v>
      </c>
      <c r="AF336" s="64">
        <v>0</v>
      </c>
      <c r="AG336" s="64">
        <v>0</v>
      </c>
      <c r="AH336" s="64">
        <v>0</v>
      </c>
      <c r="AI336" s="64">
        <v>0</v>
      </c>
      <c r="AJ336" s="10">
        <f t="shared" si="16"/>
        <v>884.61</v>
      </c>
      <c r="AL336" s="6">
        <f t="shared" si="17"/>
        <v>0</v>
      </c>
      <c r="AN336" s="64">
        <v>52313</v>
      </c>
      <c r="AO336" s="64">
        <v>0</v>
      </c>
      <c r="AP336" s="64">
        <v>0</v>
      </c>
      <c r="AQ336" s="64">
        <v>0</v>
      </c>
      <c r="AR336" s="64">
        <v>0</v>
      </c>
      <c r="AS336" s="64">
        <v>0</v>
      </c>
      <c r="AT336" s="64">
        <v>0</v>
      </c>
      <c r="AU336" s="64">
        <v>0</v>
      </c>
      <c r="AV336" s="64">
        <v>0</v>
      </c>
      <c r="AW336" s="64">
        <v>0</v>
      </c>
      <c r="AX336" s="64">
        <v>0</v>
      </c>
      <c r="AY336" s="64">
        <v>0</v>
      </c>
      <c r="AZ336" s="64">
        <v>0</v>
      </c>
      <c r="BA336" s="64">
        <v>0</v>
      </c>
      <c r="BB336" s="64">
        <v>0</v>
      </c>
      <c r="BC336" s="64">
        <v>0</v>
      </c>
      <c r="BD336" s="64">
        <v>0</v>
      </c>
      <c r="BE336" s="64">
        <v>0</v>
      </c>
      <c r="BF336" s="64">
        <v>0</v>
      </c>
      <c r="BG336" s="64">
        <v>0</v>
      </c>
      <c r="BH336" s="64">
        <v>0</v>
      </c>
      <c r="BI336" s="64">
        <v>0</v>
      </c>
      <c r="BJ336" s="64">
        <v>0</v>
      </c>
      <c r="BK336" s="64">
        <v>-51313</v>
      </c>
      <c r="BL336"/>
      <c r="BN336" s="7">
        <f t="shared" si="18"/>
        <v>884.61</v>
      </c>
    </row>
    <row r="337" spans="1:66" hidden="1">
      <c r="A337">
        <v>962</v>
      </c>
      <c r="B337" t="s">
        <v>513</v>
      </c>
      <c r="C337">
        <v>126</v>
      </c>
      <c r="D337" t="s">
        <v>225</v>
      </c>
      <c r="E337">
        <v>236</v>
      </c>
      <c r="F337">
        <v>512210003</v>
      </c>
      <c r="G337" t="s">
        <v>128</v>
      </c>
      <c r="H337">
        <v>101</v>
      </c>
      <c r="I337" t="s">
        <v>308</v>
      </c>
      <c r="J337" s="8">
        <v>1</v>
      </c>
      <c r="L337">
        <v>2210</v>
      </c>
      <c r="M337" t="s">
        <v>323</v>
      </c>
      <c r="N337">
        <v>2000</v>
      </c>
      <c r="O337" t="s">
        <v>113</v>
      </c>
      <c r="P337">
        <v>11</v>
      </c>
      <c r="Q337" t="s">
        <v>509</v>
      </c>
      <c r="R337">
        <v>241</v>
      </c>
      <c r="S337" t="s">
        <v>445</v>
      </c>
      <c r="T337">
        <v>124</v>
      </c>
      <c r="U337" t="s">
        <v>510</v>
      </c>
      <c r="V337">
        <v>1</v>
      </c>
      <c r="W337" t="s">
        <v>313</v>
      </c>
      <c r="X337" s="64">
        <v>0</v>
      </c>
      <c r="Y337" s="64">
        <v>161</v>
      </c>
      <c r="Z337" s="64">
        <v>227</v>
      </c>
      <c r="AA337" s="64">
        <v>0</v>
      </c>
      <c r="AB337" s="64">
        <v>0</v>
      </c>
      <c r="AC337" s="64">
        <v>0</v>
      </c>
      <c r="AD337" s="9">
        <v>0</v>
      </c>
      <c r="AE337" s="64">
        <v>720</v>
      </c>
      <c r="AF337" s="64">
        <v>0</v>
      </c>
      <c r="AG337" s="64">
        <v>1440</v>
      </c>
      <c r="AH337" s="64">
        <v>0</v>
      </c>
      <c r="AI337" s="64">
        <v>520</v>
      </c>
      <c r="AJ337" s="10">
        <f t="shared" si="16"/>
        <v>3068</v>
      </c>
      <c r="AL337" s="6">
        <f t="shared" si="17"/>
        <v>0</v>
      </c>
      <c r="AN337" s="64">
        <v>72862</v>
      </c>
      <c r="AO337" s="64">
        <v>0</v>
      </c>
      <c r="AP337" s="64">
        <v>0</v>
      </c>
      <c r="AQ337" s="64">
        <v>0</v>
      </c>
      <c r="AR337" s="64">
        <v>0</v>
      </c>
      <c r="AS337" s="64">
        <v>0</v>
      </c>
      <c r="AT337" s="64">
        <v>0</v>
      </c>
      <c r="AU337" s="64">
        <v>0</v>
      </c>
      <c r="AV337" s="64">
        <v>0</v>
      </c>
      <c r="AW337" s="64">
        <v>0</v>
      </c>
      <c r="AX337" s="64">
        <v>0</v>
      </c>
      <c r="AY337" s="64">
        <v>0</v>
      </c>
      <c r="AZ337" s="64">
        <v>-6000</v>
      </c>
      <c r="BA337" s="64">
        <v>0</v>
      </c>
      <c r="BB337" s="64">
        <v>0</v>
      </c>
      <c r="BC337" s="64">
        <v>0</v>
      </c>
      <c r="BD337" s="64">
        <v>0</v>
      </c>
      <c r="BE337" s="64">
        <v>0</v>
      </c>
      <c r="BF337" s="64">
        <v>0</v>
      </c>
      <c r="BG337" s="64">
        <v>0</v>
      </c>
      <c r="BH337" s="64">
        <v>0</v>
      </c>
      <c r="BI337" s="64">
        <v>-57113</v>
      </c>
      <c r="BJ337" s="64">
        <v>0</v>
      </c>
      <c r="BK337" s="64">
        <v>-9749</v>
      </c>
      <c r="BL337"/>
      <c r="BN337" s="7">
        <f t="shared" si="18"/>
        <v>2548</v>
      </c>
    </row>
    <row r="338" spans="1:66" hidden="1">
      <c r="A338">
        <v>965</v>
      </c>
      <c r="B338" t="s">
        <v>521</v>
      </c>
      <c r="C338">
        <v>129</v>
      </c>
      <c r="D338" t="s">
        <v>236</v>
      </c>
      <c r="E338">
        <v>236</v>
      </c>
      <c r="F338">
        <v>512210003</v>
      </c>
      <c r="G338" t="s">
        <v>128</v>
      </c>
      <c r="H338">
        <v>101</v>
      </c>
      <c r="I338" t="s">
        <v>308</v>
      </c>
      <c r="J338" s="8">
        <v>1</v>
      </c>
      <c r="L338">
        <v>2210</v>
      </c>
      <c r="M338" t="s">
        <v>323</v>
      </c>
      <c r="N338">
        <v>2000</v>
      </c>
      <c r="O338" t="s">
        <v>113</v>
      </c>
      <c r="P338">
        <v>11</v>
      </c>
      <c r="Q338" t="s">
        <v>509</v>
      </c>
      <c r="R338">
        <v>242</v>
      </c>
      <c r="S338" t="s">
        <v>283</v>
      </c>
      <c r="T338">
        <v>124</v>
      </c>
      <c r="U338" t="s">
        <v>510</v>
      </c>
      <c r="V338">
        <v>1</v>
      </c>
      <c r="W338" t="s">
        <v>313</v>
      </c>
      <c r="X338" s="64">
        <v>0</v>
      </c>
      <c r="Y338" s="64">
        <v>0</v>
      </c>
      <c r="Z338" s="64">
        <v>0</v>
      </c>
      <c r="AA338" s="64">
        <v>0</v>
      </c>
      <c r="AB338" s="64">
        <v>135</v>
      </c>
      <c r="AC338" s="64">
        <v>0</v>
      </c>
      <c r="AD338" s="9">
        <v>0</v>
      </c>
      <c r="AE338" s="64">
        <v>135</v>
      </c>
      <c r="AF338" s="64">
        <v>0</v>
      </c>
      <c r="AG338" s="64">
        <v>0</v>
      </c>
      <c r="AH338" s="64">
        <v>0</v>
      </c>
      <c r="AI338" s="64">
        <v>0</v>
      </c>
      <c r="AJ338" s="10">
        <f t="shared" si="16"/>
        <v>270</v>
      </c>
      <c r="AL338" s="6">
        <f t="shared" si="17"/>
        <v>0</v>
      </c>
      <c r="AN338" s="64">
        <v>15450</v>
      </c>
      <c r="AO338" s="64">
        <v>0</v>
      </c>
      <c r="AP338" s="64">
        <v>0</v>
      </c>
      <c r="AQ338" s="64">
        <v>0</v>
      </c>
      <c r="AR338" s="64">
        <v>0</v>
      </c>
      <c r="AS338" s="64">
        <v>0</v>
      </c>
      <c r="AT338" s="64">
        <v>0</v>
      </c>
      <c r="AU338" s="64">
        <v>0</v>
      </c>
      <c r="AV338" s="64">
        <v>0</v>
      </c>
      <c r="AW338" s="64">
        <v>0</v>
      </c>
      <c r="AX338" s="64">
        <v>0</v>
      </c>
      <c r="AY338" s="64">
        <v>0</v>
      </c>
      <c r="AZ338" s="64">
        <v>0</v>
      </c>
      <c r="BA338" s="64">
        <v>0</v>
      </c>
      <c r="BB338" s="64">
        <v>0</v>
      </c>
      <c r="BC338" s="64">
        <v>0</v>
      </c>
      <c r="BD338" s="64">
        <v>0</v>
      </c>
      <c r="BE338" s="64">
        <v>0</v>
      </c>
      <c r="BF338" s="64">
        <v>0</v>
      </c>
      <c r="BG338" s="64">
        <v>0</v>
      </c>
      <c r="BH338" s="64">
        <v>0</v>
      </c>
      <c r="BI338" s="64">
        <v>-7030</v>
      </c>
      <c r="BJ338" s="64">
        <v>0</v>
      </c>
      <c r="BK338" s="64">
        <v>-8420</v>
      </c>
      <c r="BL338"/>
      <c r="BN338" s="7">
        <f t="shared" si="18"/>
        <v>270</v>
      </c>
    </row>
    <row r="339" spans="1:66" hidden="1">
      <c r="A339">
        <v>952</v>
      </c>
      <c r="B339" t="s">
        <v>498</v>
      </c>
      <c r="C339">
        <v>120</v>
      </c>
      <c r="D339" t="s">
        <v>499</v>
      </c>
      <c r="E339">
        <v>233</v>
      </c>
      <c r="F339">
        <v>512210001</v>
      </c>
      <c r="G339" t="s">
        <v>127</v>
      </c>
      <c r="H339">
        <v>101</v>
      </c>
      <c r="I339" t="s">
        <v>308</v>
      </c>
      <c r="J339" s="8">
        <v>1</v>
      </c>
      <c r="L339">
        <v>2210</v>
      </c>
      <c r="M339" t="s">
        <v>323</v>
      </c>
      <c r="N339">
        <v>2000</v>
      </c>
      <c r="O339" t="s">
        <v>113</v>
      </c>
      <c r="P339">
        <v>12</v>
      </c>
      <c r="Q339" t="s">
        <v>401</v>
      </c>
      <c r="R339">
        <v>222</v>
      </c>
      <c r="S339" t="s">
        <v>500</v>
      </c>
      <c r="T339">
        <v>125</v>
      </c>
      <c r="U339" t="s">
        <v>464</v>
      </c>
      <c r="V339">
        <v>1</v>
      </c>
      <c r="W339" t="s">
        <v>313</v>
      </c>
      <c r="X339" s="64">
        <v>0</v>
      </c>
      <c r="Y339" s="64">
        <v>0</v>
      </c>
      <c r="Z339" s="64">
        <v>0</v>
      </c>
      <c r="AA339" s="64">
        <v>0</v>
      </c>
      <c r="AB339" s="64">
        <v>0</v>
      </c>
      <c r="AC339" s="64">
        <v>0</v>
      </c>
      <c r="AD339" s="9">
        <v>0</v>
      </c>
      <c r="AE339" s="64">
        <v>0</v>
      </c>
      <c r="AF339" s="64">
        <v>0</v>
      </c>
      <c r="AG339" s="64">
        <v>0</v>
      </c>
      <c r="AH339" s="64">
        <v>0</v>
      </c>
      <c r="AI339" s="64">
        <v>0</v>
      </c>
      <c r="AJ339" s="10">
        <f t="shared" si="16"/>
        <v>0</v>
      </c>
      <c r="AL339" s="6">
        <f t="shared" si="17"/>
        <v>0</v>
      </c>
      <c r="AN339" s="64">
        <v>5150</v>
      </c>
      <c r="AO339" s="64">
        <v>0</v>
      </c>
      <c r="AP339" s="64">
        <v>0</v>
      </c>
      <c r="AQ339" s="64">
        <v>0</v>
      </c>
      <c r="AR339" s="64">
        <v>0</v>
      </c>
      <c r="AS339" s="64">
        <v>0</v>
      </c>
      <c r="AT339" s="64">
        <v>0</v>
      </c>
      <c r="AU339" s="64">
        <v>0</v>
      </c>
      <c r="AV339" s="64">
        <v>0</v>
      </c>
      <c r="AW339" s="64">
        <v>0</v>
      </c>
      <c r="AX339" s="64">
        <v>0</v>
      </c>
      <c r="AY339" s="64">
        <v>0</v>
      </c>
      <c r="AZ339" s="64">
        <v>0</v>
      </c>
      <c r="BA339" s="64">
        <v>0</v>
      </c>
      <c r="BB339" s="64">
        <v>0</v>
      </c>
      <c r="BC339" s="64">
        <v>0</v>
      </c>
      <c r="BD339" s="64">
        <v>0</v>
      </c>
      <c r="BE339" s="64">
        <v>0</v>
      </c>
      <c r="BF339" s="64">
        <v>0</v>
      </c>
      <c r="BG339" s="64">
        <v>0</v>
      </c>
      <c r="BH339" s="64">
        <v>0</v>
      </c>
      <c r="BI339" s="64">
        <v>0</v>
      </c>
      <c r="BJ339" s="64">
        <v>0</v>
      </c>
      <c r="BK339" s="64">
        <v>-5150</v>
      </c>
      <c r="BL339"/>
      <c r="BN339" s="7">
        <f t="shared" si="18"/>
        <v>0</v>
      </c>
    </row>
    <row r="340" spans="1:66" hidden="1">
      <c r="A340">
        <v>952</v>
      </c>
      <c r="B340" t="s">
        <v>498</v>
      </c>
      <c r="C340">
        <v>120</v>
      </c>
      <c r="D340" t="s">
        <v>499</v>
      </c>
      <c r="E340">
        <v>236</v>
      </c>
      <c r="F340">
        <v>512210003</v>
      </c>
      <c r="G340" t="s">
        <v>128</v>
      </c>
      <c r="H340">
        <v>101</v>
      </c>
      <c r="I340" t="s">
        <v>308</v>
      </c>
      <c r="J340" s="8">
        <v>1</v>
      </c>
      <c r="L340">
        <v>2210</v>
      </c>
      <c r="M340" t="s">
        <v>323</v>
      </c>
      <c r="N340">
        <v>2000</v>
      </c>
      <c r="O340" t="s">
        <v>113</v>
      </c>
      <c r="P340">
        <v>12</v>
      </c>
      <c r="Q340" t="s">
        <v>401</v>
      </c>
      <c r="R340">
        <v>222</v>
      </c>
      <c r="S340" t="s">
        <v>500</v>
      </c>
      <c r="T340">
        <v>125</v>
      </c>
      <c r="U340" t="s">
        <v>464</v>
      </c>
      <c r="V340">
        <v>1</v>
      </c>
      <c r="W340" t="s">
        <v>313</v>
      </c>
      <c r="X340" s="64">
        <v>0</v>
      </c>
      <c r="Y340" s="64">
        <v>0</v>
      </c>
      <c r="Z340" s="64">
        <v>0</v>
      </c>
      <c r="AA340" s="64">
        <v>0</v>
      </c>
      <c r="AB340" s="64">
        <v>0</v>
      </c>
      <c r="AC340" s="64">
        <v>0</v>
      </c>
      <c r="AD340" s="9">
        <v>160.02000000000001</v>
      </c>
      <c r="AE340" s="64">
        <v>0</v>
      </c>
      <c r="AF340" s="64">
        <v>369.33</v>
      </c>
      <c r="AG340" s="64">
        <v>0</v>
      </c>
      <c r="AH340" s="64">
        <v>0</v>
      </c>
      <c r="AI340" s="64">
        <v>0</v>
      </c>
      <c r="AJ340" s="10">
        <f t="shared" si="16"/>
        <v>529.35</v>
      </c>
      <c r="AL340" s="6">
        <f t="shared" si="17"/>
        <v>0</v>
      </c>
      <c r="AN340" s="64">
        <v>1338992</v>
      </c>
      <c r="AO340" s="64">
        <v>0</v>
      </c>
      <c r="AP340" s="64">
        <v>0</v>
      </c>
      <c r="AQ340" s="64">
        <v>0</v>
      </c>
      <c r="AR340" s="64">
        <v>0</v>
      </c>
      <c r="AS340" s="64">
        <v>0</v>
      </c>
      <c r="AT340" s="64">
        <v>0</v>
      </c>
      <c r="AU340" s="64">
        <v>0</v>
      </c>
      <c r="AV340" s="64">
        <v>0</v>
      </c>
      <c r="AW340" s="64">
        <v>0</v>
      </c>
      <c r="AX340" s="64">
        <v>0</v>
      </c>
      <c r="AY340" s="64">
        <v>0</v>
      </c>
      <c r="AZ340" s="64">
        <v>0</v>
      </c>
      <c r="BA340" s="64">
        <v>0</v>
      </c>
      <c r="BB340" s="64">
        <v>0</v>
      </c>
      <c r="BC340" s="64">
        <v>0</v>
      </c>
      <c r="BD340" s="64">
        <v>0</v>
      </c>
      <c r="BE340" s="64">
        <v>0</v>
      </c>
      <c r="BF340" s="64">
        <v>0</v>
      </c>
      <c r="BG340" s="64">
        <v>0</v>
      </c>
      <c r="BH340" s="64">
        <v>-10000</v>
      </c>
      <c r="BI340" s="64">
        <v>0</v>
      </c>
      <c r="BJ340" s="64">
        <v>-4000</v>
      </c>
      <c r="BK340" s="64">
        <v>-222555.18</v>
      </c>
      <c r="BL340"/>
      <c r="BN340" s="7">
        <f t="shared" si="18"/>
        <v>529.35</v>
      </c>
    </row>
    <row r="341" spans="1:66" hidden="1">
      <c r="A341">
        <v>953</v>
      </c>
      <c r="B341" t="s">
        <v>259</v>
      </c>
      <c r="C341">
        <v>121</v>
      </c>
      <c r="D341" t="s">
        <v>196</v>
      </c>
      <c r="E341">
        <v>236</v>
      </c>
      <c r="F341">
        <v>512210003</v>
      </c>
      <c r="G341" t="s">
        <v>128</v>
      </c>
      <c r="H341">
        <v>101</v>
      </c>
      <c r="I341" t="s">
        <v>308</v>
      </c>
      <c r="J341" s="8">
        <v>1</v>
      </c>
      <c r="L341">
        <v>2210</v>
      </c>
      <c r="M341" t="s">
        <v>323</v>
      </c>
      <c r="N341">
        <v>2000</v>
      </c>
      <c r="O341" t="s">
        <v>113</v>
      </c>
      <c r="P341">
        <v>12</v>
      </c>
      <c r="Q341" t="s">
        <v>401</v>
      </c>
      <c r="R341">
        <v>214</v>
      </c>
      <c r="S341" t="s">
        <v>446</v>
      </c>
      <c r="T341">
        <v>125</v>
      </c>
      <c r="U341" t="s">
        <v>464</v>
      </c>
      <c r="V341">
        <v>1</v>
      </c>
      <c r="W341" t="s">
        <v>313</v>
      </c>
      <c r="X341" s="64">
        <v>0</v>
      </c>
      <c r="Y341" s="64">
        <v>0</v>
      </c>
      <c r="Z341" s="64">
        <v>0</v>
      </c>
      <c r="AA341" s="64">
        <v>0</v>
      </c>
      <c r="AB341" s="64">
        <v>0</v>
      </c>
      <c r="AC341" s="64">
        <v>0</v>
      </c>
      <c r="AD341" s="9">
        <v>0</v>
      </c>
      <c r="AE341" s="64">
        <v>0</v>
      </c>
      <c r="AF341" s="64">
        <v>0</v>
      </c>
      <c r="AG341" s="64">
        <v>0</v>
      </c>
      <c r="AH341" s="64">
        <v>0</v>
      </c>
      <c r="AI341" s="64">
        <v>451.2</v>
      </c>
      <c r="AJ341" s="10">
        <f t="shared" si="16"/>
        <v>451.2</v>
      </c>
      <c r="AL341" s="6">
        <f t="shared" si="17"/>
        <v>0</v>
      </c>
      <c r="AN341" s="64">
        <v>103913</v>
      </c>
      <c r="AO341" s="64">
        <v>0</v>
      </c>
      <c r="AP341" s="64">
        <v>0</v>
      </c>
      <c r="AQ341" s="64">
        <v>0</v>
      </c>
      <c r="AR341" s="64">
        <v>0</v>
      </c>
      <c r="AS341" s="64">
        <v>0</v>
      </c>
      <c r="AT341" s="64">
        <v>0</v>
      </c>
      <c r="AU341" s="64">
        <v>0</v>
      </c>
      <c r="AV341" s="64">
        <v>0</v>
      </c>
      <c r="AW341" s="64">
        <v>0</v>
      </c>
      <c r="AX341" s="64">
        <v>0</v>
      </c>
      <c r="AY341" s="64">
        <v>0</v>
      </c>
      <c r="AZ341" s="64">
        <v>0</v>
      </c>
      <c r="BA341" s="64">
        <v>0</v>
      </c>
      <c r="BB341" s="64">
        <v>0</v>
      </c>
      <c r="BC341" s="64">
        <v>0</v>
      </c>
      <c r="BD341" s="64">
        <v>0</v>
      </c>
      <c r="BE341" s="64">
        <v>0</v>
      </c>
      <c r="BF341" s="64">
        <v>0</v>
      </c>
      <c r="BG341" s="64">
        <v>0</v>
      </c>
      <c r="BH341" s="64">
        <v>0</v>
      </c>
      <c r="BI341" s="64">
        <v>-7000</v>
      </c>
      <c r="BJ341" s="64">
        <v>0</v>
      </c>
      <c r="BK341" s="64">
        <v>-55850.85</v>
      </c>
      <c r="BL341"/>
      <c r="BN341" s="7">
        <f t="shared" si="18"/>
        <v>0</v>
      </c>
    </row>
    <row r="342" spans="1:66" hidden="1">
      <c r="A342">
        <v>954</v>
      </c>
      <c r="B342" t="s">
        <v>502</v>
      </c>
      <c r="C342">
        <v>122</v>
      </c>
      <c r="D342" t="s">
        <v>503</v>
      </c>
      <c r="E342">
        <v>233</v>
      </c>
      <c r="F342">
        <v>512210001</v>
      </c>
      <c r="G342" t="s">
        <v>127</v>
      </c>
      <c r="H342">
        <v>101</v>
      </c>
      <c r="I342" t="s">
        <v>308</v>
      </c>
      <c r="J342" s="8">
        <v>1</v>
      </c>
      <c r="L342">
        <v>2210</v>
      </c>
      <c r="M342" t="s">
        <v>323</v>
      </c>
      <c r="N342">
        <v>2000</v>
      </c>
      <c r="O342" t="s">
        <v>113</v>
      </c>
      <c r="P342">
        <v>12</v>
      </c>
      <c r="Q342" t="s">
        <v>401</v>
      </c>
      <c r="R342">
        <v>226</v>
      </c>
      <c r="S342" t="s">
        <v>504</v>
      </c>
      <c r="T342">
        <v>121</v>
      </c>
      <c r="U342" t="s">
        <v>312</v>
      </c>
      <c r="V342">
        <v>1</v>
      </c>
      <c r="W342" t="s">
        <v>313</v>
      </c>
      <c r="X342" s="64">
        <v>0</v>
      </c>
      <c r="Y342" s="64">
        <v>0</v>
      </c>
      <c r="Z342" s="64">
        <v>0</v>
      </c>
      <c r="AA342" s="64">
        <v>3480</v>
      </c>
      <c r="AB342" s="64">
        <v>0</v>
      </c>
      <c r="AC342" s="64">
        <v>0</v>
      </c>
      <c r="AD342" s="9">
        <v>0</v>
      </c>
      <c r="AE342" s="64">
        <v>0</v>
      </c>
      <c r="AF342" s="64">
        <v>1879.2</v>
      </c>
      <c r="AG342" s="64">
        <v>0</v>
      </c>
      <c r="AH342" s="64">
        <v>0</v>
      </c>
      <c r="AI342" s="64">
        <v>0</v>
      </c>
      <c r="AJ342" s="10">
        <f t="shared" si="16"/>
        <v>5359.2</v>
      </c>
      <c r="AL342" s="6">
        <f t="shared" si="17"/>
        <v>0</v>
      </c>
      <c r="AN342" s="64">
        <v>167800</v>
      </c>
      <c r="AO342" s="64">
        <v>0</v>
      </c>
      <c r="AP342" s="64">
        <v>0</v>
      </c>
      <c r="AQ342" s="64">
        <v>0</v>
      </c>
      <c r="AR342" s="64">
        <v>0</v>
      </c>
      <c r="AS342" s="64">
        <v>0</v>
      </c>
      <c r="AT342" s="64">
        <v>0</v>
      </c>
      <c r="AU342" s="64">
        <v>0</v>
      </c>
      <c r="AV342" s="64">
        <v>0</v>
      </c>
      <c r="AW342" s="64">
        <v>0</v>
      </c>
      <c r="AX342" s="64">
        <v>0</v>
      </c>
      <c r="AY342" s="64">
        <v>0</v>
      </c>
      <c r="AZ342" s="64">
        <v>0</v>
      </c>
      <c r="BA342" s="64">
        <v>0</v>
      </c>
      <c r="BB342" s="64">
        <v>0</v>
      </c>
      <c r="BC342" s="64">
        <v>0</v>
      </c>
      <c r="BD342" s="64">
        <v>0</v>
      </c>
      <c r="BE342" s="64">
        <v>0</v>
      </c>
      <c r="BF342" s="64">
        <v>0</v>
      </c>
      <c r="BG342" s="64">
        <v>0</v>
      </c>
      <c r="BH342" s="64">
        <v>0</v>
      </c>
      <c r="BI342" s="64">
        <v>0</v>
      </c>
      <c r="BJ342" s="64">
        <v>0</v>
      </c>
      <c r="BK342" s="64">
        <v>-37605.22</v>
      </c>
      <c r="BL342"/>
      <c r="BN342" s="7">
        <f t="shared" si="18"/>
        <v>5359.2</v>
      </c>
    </row>
    <row r="343" spans="1:66" hidden="1">
      <c r="A343">
        <v>954</v>
      </c>
      <c r="B343" t="s">
        <v>502</v>
      </c>
      <c r="C343">
        <v>122</v>
      </c>
      <c r="D343" t="s">
        <v>503</v>
      </c>
      <c r="E343">
        <v>236</v>
      </c>
      <c r="F343">
        <v>512210003</v>
      </c>
      <c r="G343" t="s">
        <v>128</v>
      </c>
      <c r="H343">
        <v>101</v>
      </c>
      <c r="I343" t="s">
        <v>308</v>
      </c>
      <c r="J343" s="8">
        <v>1</v>
      </c>
      <c r="L343">
        <v>2210</v>
      </c>
      <c r="M343" t="s">
        <v>323</v>
      </c>
      <c r="N343">
        <v>2000</v>
      </c>
      <c r="O343" t="s">
        <v>113</v>
      </c>
      <c r="P343">
        <v>12</v>
      </c>
      <c r="Q343" t="s">
        <v>401</v>
      </c>
      <c r="R343">
        <v>226</v>
      </c>
      <c r="S343" t="s">
        <v>504</v>
      </c>
      <c r="T343">
        <v>121</v>
      </c>
      <c r="U343" t="s">
        <v>312</v>
      </c>
      <c r="V343">
        <v>1</v>
      </c>
      <c r="W343" t="s">
        <v>313</v>
      </c>
      <c r="X343" s="64">
        <v>0</v>
      </c>
      <c r="Y343" s="64">
        <v>0</v>
      </c>
      <c r="Z343" s="64">
        <v>0</v>
      </c>
      <c r="AA343" s="64">
        <v>0</v>
      </c>
      <c r="AB343" s="64">
        <v>0</v>
      </c>
      <c r="AC343" s="64">
        <v>0</v>
      </c>
      <c r="AD343" s="9">
        <v>0</v>
      </c>
      <c r="AE343" s="64">
        <v>0</v>
      </c>
      <c r="AF343" s="64">
        <v>396</v>
      </c>
      <c r="AG343" s="64">
        <v>0</v>
      </c>
      <c r="AH343" s="64">
        <v>0</v>
      </c>
      <c r="AI343" s="64">
        <v>0</v>
      </c>
      <c r="AJ343" s="10">
        <f t="shared" si="16"/>
        <v>396</v>
      </c>
      <c r="AL343" s="6">
        <f t="shared" si="17"/>
        <v>0</v>
      </c>
      <c r="AN343" s="64">
        <v>12361</v>
      </c>
      <c r="AO343" s="64">
        <v>0</v>
      </c>
      <c r="AP343" s="64">
        <v>0</v>
      </c>
      <c r="AQ343" s="64">
        <v>0</v>
      </c>
      <c r="AR343" s="64">
        <v>0</v>
      </c>
      <c r="AS343" s="64">
        <v>0</v>
      </c>
      <c r="AT343" s="64">
        <v>0</v>
      </c>
      <c r="AU343" s="64">
        <v>0</v>
      </c>
      <c r="AV343" s="64">
        <v>0</v>
      </c>
      <c r="AW343" s="64">
        <v>0</v>
      </c>
      <c r="AX343" s="64">
        <v>0</v>
      </c>
      <c r="AY343" s="64">
        <v>0</v>
      </c>
      <c r="AZ343" s="64">
        <v>0</v>
      </c>
      <c r="BA343" s="64">
        <v>0</v>
      </c>
      <c r="BB343" s="64">
        <v>0</v>
      </c>
      <c r="BC343" s="64">
        <v>0</v>
      </c>
      <c r="BD343" s="64">
        <v>0</v>
      </c>
      <c r="BE343" s="64">
        <v>0</v>
      </c>
      <c r="BF343" s="64">
        <v>0</v>
      </c>
      <c r="BG343" s="64">
        <v>0</v>
      </c>
      <c r="BH343" s="64">
        <v>0</v>
      </c>
      <c r="BI343" s="64">
        <v>0</v>
      </c>
      <c r="BJ343" s="64">
        <v>0</v>
      </c>
      <c r="BK343" s="64">
        <v>-4990.83</v>
      </c>
      <c r="BL343"/>
      <c r="BN343" s="7">
        <f t="shared" si="18"/>
        <v>396</v>
      </c>
    </row>
    <row r="344" spans="1:66" hidden="1">
      <c r="A344">
        <v>111</v>
      </c>
      <c r="B344" t="s">
        <v>84</v>
      </c>
      <c r="C344">
        <v>141</v>
      </c>
      <c r="D344" t="s">
        <v>260</v>
      </c>
      <c r="E344">
        <v>233</v>
      </c>
      <c r="F344">
        <v>512210001</v>
      </c>
      <c r="G344" t="s">
        <v>127</v>
      </c>
      <c r="H344">
        <v>101</v>
      </c>
      <c r="I344" t="s">
        <v>308</v>
      </c>
      <c r="J344" s="8">
        <v>1</v>
      </c>
      <c r="L344">
        <v>2210</v>
      </c>
      <c r="M344" t="s">
        <v>323</v>
      </c>
      <c r="N344">
        <v>2000</v>
      </c>
      <c r="O344" t="s">
        <v>113</v>
      </c>
      <c r="P344">
        <v>13</v>
      </c>
      <c r="Q344" t="s">
        <v>353</v>
      </c>
      <c r="R344">
        <v>263</v>
      </c>
      <c r="S344" t="s">
        <v>354</v>
      </c>
      <c r="T344">
        <v>121</v>
      </c>
      <c r="U344" t="s">
        <v>312</v>
      </c>
      <c r="V344">
        <v>1</v>
      </c>
      <c r="W344" t="s">
        <v>313</v>
      </c>
      <c r="X344" s="64">
        <v>987.52</v>
      </c>
      <c r="Y344" s="64">
        <v>2156.54</v>
      </c>
      <c r="Z344" s="64">
        <v>1832</v>
      </c>
      <c r="AA344" s="64">
        <v>2784</v>
      </c>
      <c r="AB344" s="64">
        <v>754</v>
      </c>
      <c r="AC344" s="64">
        <v>0</v>
      </c>
      <c r="AD344" s="9">
        <v>0</v>
      </c>
      <c r="AE344" s="64">
        <v>0</v>
      </c>
      <c r="AF344" s="64">
        <v>0</v>
      </c>
      <c r="AG344" s="64">
        <v>0</v>
      </c>
      <c r="AH344" s="64">
        <v>3670.73</v>
      </c>
      <c r="AI344" s="64">
        <v>0</v>
      </c>
      <c r="AJ344" s="10">
        <f t="shared" si="16"/>
        <v>12184.789999999999</v>
      </c>
      <c r="AL344" s="6">
        <f t="shared" si="17"/>
        <v>0</v>
      </c>
      <c r="AN344" s="64">
        <v>8261</v>
      </c>
      <c r="AO344" s="64">
        <v>0</v>
      </c>
      <c r="AP344" s="64">
        <v>0</v>
      </c>
      <c r="AQ344" s="64">
        <v>0</v>
      </c>
      <c r="AR344" s="64">
        <v>0</v>
      </c>
      <c r="AS344" s="64">
        <v>0</v>
      </c>
      <c r="AT344" s="64">
        <v>0</v>
      </c>
      <c r="AU344" s="64">
        <v>0</v>
      </c>
      <c r="AV344" s="64">
        <v>0</v>
      </c>
      <c r="AW344" s="64">
        <v>0</v>
      </c>
      <c r="AX344" s="64">
        <v>0</v>
      </c>
      <c r="AY344" s="64">
        <v>0</v>
      </c>
      <c r="AZ344" s="64">
        <v>0</v>
      </c>
      <c r="BA344" s="64">
        <v>0</v>
      </c>
      <c r="BB344" s="64">
        <v>0</v>
      </c>
      <c r="BC344" s="64">
        <v>0</v>
      </c>
      <c r="BD344" s="64">
        <v>0</v>
      </c>
      <c r="BE344" s="64">
        <v>0</v>
      </c>
      <c r="BF344" s="64">
        <v>0</v>
      </c>
      <c r="BG344" s="64">
        <v>0</v>
      </c>
      <c r="BH344" s="64">
        <v>5000</v>
      </c>
      <c r="BI344" s="64">
        <v>0</v>
      </c>
      <c r="BJ344" s="64">
        <v>6458.15</v>
      </c>
      <c r="BK344" s="64">
        <v>-1118.6400000000001</v>
      </c>
      <c r="BL344"/>
      <c r="BN344" s="7">
        <f t="shared" si="18"/>
        <v>8514.06</v>
      </c>
    </row>
    <row r="345" spans="1:66" hidden="1">
      <c r="A345">
        <v>111</v>
      </c>
      <c r="B345" t="s">
        <v>84</v>
      </c>
      <c r="C345">
        <v>141</v>
      </c>
      <c r="D345" t="s">
        <v>260</v>
      </c>
      <c r="E345">
        <v>236</v>
      </c>
      <c r="F345">
        <v>512210003</v>
      </c>
      <c r="G345" t="s">
        <v>128</v>
      </c>
      <c r="H345">
        <v>101</v>
      </c>
      <c r="I345" t="s">
        <v>308</v>
      </c>
      <c r="J345" s="8">
        <v>1</v>
      </c>
      <c r="L345">
        <v>2210</v>
      </c>
      <c r="M345" t="s">
        <v>323</v>
      </c>
      <c r="N345">
        <v>2000</v>
      </c>
      <c r="O345" t="s">
        <v>113</v>
      </c>
      <c r="P345">
        <v>13</v>
      </c>
      <c r="Q345" t="s">
        <v>353</v>
      </c>
      <c r="R345">
        <v>263</v>
      </c>
      <c r="S345" t="s">
        <v>354</v>
      </c>
      <c r="T345">
        <v>121</v>
      </c>
      <c r="U345" t="s">
        <v>312</v>
      </c>
      <c r="V345">
        <v>1</v>
      </c>
      <c r="W345" t="s">
        <v>313</v>
      </c>
      <c r="X345" s="64">
        <v>1591</v>
      </c>
      <c r="Y345" s="64">
        <v>918.95</v>
      </c>
      <c r="Z345" s="64">
        <v>1847.46</v>
      </c>
      <c r="AA345" s="64">
        <v>512.05999999999995</v>
      </c>
      <c r="AB345" s="64">
        <v>1658.8</v>
      </c>
      <c r="AC345" s="64">
        <v>1125.1300000000001</v>
      </c>
      <c r="AD345" s="9">
        <v>2482.17</v>
      </c>
      <c r="AE345" s="64">
        <v>1280.01</v>
      </c>
      <c r="AF345" s="64">
        <v>100</v>
      </c>
      <c r="AG345" s="64">
        <v>212</v>
      </c>
      <c r="AH345" s="64">
        <v>321.3</v>
      </c>
      <c r="AI345" s="64">
        <v>323</v>
      </c>
      <c r="AJ345" s="10">
        <f t="shared" si="16"/>
        <v>12371.88</v>
      </c>
      <c r="AL345" s="6">
        <f t="shared" si="17"/>
        <v>0</v>
      </c>
      <c r="AN345" s="64">
        <v>8527</v>
      </c>
      <c r="AO345" s="64">
        <v>0</v>
      </c>
      <c r="AP345" s="64">
        <v>0</v>
      </c>
      <c r="AQ345" s="64">
        <v>0</v>
      </c>
      <c r="AR345" s="64">
        <v>0</v>
      </c>
      <c r="AS345" s="64">
        <v>0</v>
      </c>
      <c r="AT345" s="64">
        <v>0</v>
      </c>
      <c r="AU345" s="64">
        <v>0</v>
      </c>
      <c r="AV345" s="64">
        <v>0</v>
      </c>
      <c r="AW345" s="64">
        <v>0</v>
      </c>
      <c r="AX345" s="64">
        <v>0</v>
      </c>
      <c r="AY345" s="64">
        <v>0</v>
      </c>
      <c r="AZ345" s="64">
        <v>-2600</v>
      </c>
      <c r="BA345" s="64">
        <v>0</v>
      </c>
      <c r="BB345" s="64">
        <v>0</v>
      </c>
      <c r="BC345" s="64">
        <v>0</v>
      </c>
      <c r="BD345" s="64">
        <v>0</v>
      </c>
      <c r="BE345" s="64">
        <v>0</v>
      </c>
      <c r="BF345" s="64">
        <v>0</v>
      </c>
      <c r="BG345" s="64">
        <v>0</v>
      </c>
      <c r="BH345" s="64">
        <v>-1600</v>
      </c>
      <c r="BI345" s="64">
        <v>0</v>
      </c>
      <c r="BJ345" s="64">
        <v>676.01</v>
      </c>
      <c r="BK345" s="64">
        <v>1734.15</v>
      </c>
      <c r="BL345"/>
      <c r="BN345" s="7">
        <f t="shared" si="18"/>
        <v>11727.58</v>
      </c>
    </row>
    <row r="346" spans="1:66" hidden="1">
      <c r="A346">
        <v>111</v>
      </c>
      <c r="B346" t="s">
        <v>84</v>
      </c>
      <c r="C346">
        <v>141</v>
      </c>
      <c r="D346" t="s">
        <v>260</v>
      </c>
      <c r="E346">
        <v>239</v>
      </c>
      <c r="F346">
        <v>512210004</v>
      </c>
      <c r="G346" t="s">
        <v>261</v>
      </c>
      <c r="H346">
        <v>101</v>
      </c>
      <c r="I346" t="s">
        <v>308</v>
      </c>
      <c r="J346" s="8">
        <v>1</v>
      </c>
      <c r="L346">
        <v>2210</v>
      </c>
      <c r="M346" t="s">
        <v>323</v>
      </c>
      <c r="N346">
        <v>2000</v>
      </c>
      <c r="O346" t="s">
        <v>113</v>
      </c>
      <c r="P346">
        <v>13</v>
      </c>
      <c r="Q346" t="s">
        <v>353</v>
      </c>
      <c r="R346">
        <v>263</v>
      </c>
      <c r="S346" t="s">
        <v>354</v>
      </c>
      <c r="T346">
        <v>121</v>
      </c>
      <c r="U346" t="s">
        <v>312</v>
      </c>
      <c r="V346">
        <v>1</v>
      </c>
      <c r="W346" t="s">
        <v>313</v>
      </c>
      <c r="X346" s="64">
        <v>0</v>
      </c>
      <c r="Y346" s="64">
        <v>0</v>
      </c>
      <c r="Z346" s="64">
        <v>464</v>
      </c>
      <c r="AA346" s="64">
        <v>0</v>
      </c>
      <c r="AB346" s="64">
        <v>0</v>
      </c>
      <c r="AC346" s="64">
        <v>0</v>
      </c>
      <c r="AD346" s="9">
        <v>0</v>
      </c>
      <c r="AE346" s="64">
        <v>0</v>
      </c>
      <c r="AF346" s="64">
        <v>0</v>
      </c>
      <c r="AG346" s="64">
        <v>0</v>
      </c>
      <c r="AH346" s="64">
        <v>0</v>
      </c>
      <c r="AI346" s="64">
        <v>0</v>
      </c>
      <c r="AJ346" s="10">
        <f t="shared" si="16"/>
        <v>464</v>
      </c>
      <c r="AL346" s="6">
        <f t="shared" si="17"/>
        <v>0</v>
      </c>
      <c r="AN346" s="64">
        <v>146525</v>
      </c>
      <c r="AO346" s="64">
        <v>0</v>
      </c>
      <c r="AP346" s="64">
        <v>0</v>
      </c>
      <c r="AQ346" s="64">
        <v>0</v>
      </c>
      <c r="AR346" s="64">
        <v>0</v>
      </c>
      <c r="AS346" s="64">
        <v>0</v>
      </c>
      <c r="AT346" s="64">
        <v>0</v>
      </c>
      <c r="AU346" s="64">
        <v>0</v>
      </c>
      <c r="AV346" s="64">
        <v>0</v>
      </c>
      <c r="AW346" s="64">
        <v>0</v>
      </c>
      <c r="AX346" s="64">
        <v>0</v>
      </c>
      <c r="AY346" s="64">
        <v>0</v>
      </c>
      <c r="AZ346" s="64">
        <v>0</v>
      </c>
      <c r="BA346" s="64">
        <v>0</v>
      </c>
      <c r="BB346" s="64">
        <v>0</v>
      </c>
      <c r="BC346" s="64">
        <v>0</v>
      </c>
      <c r="BD346" s="64">
        <v>0</v>
      </c>
      <c r="BE346" s="64">
        <v>0</v>
      </c>
      <c r="BF346" s="64">
        <v>0</v>
      </c>
      <c r="BG346" s="64">
        <v>0</v>
      </c>
      <c r="BH346" s="64">
        <v>0</v>
      </c>
      <c r="BI346" s="64">
        <v>0</v>
      </c>
      <c r="BJ346" s="64">
        <v>-4224</v>
      </c>
      <c r="BK346" s="64">
        <v>695.89</v>
      </c>
      <c r="BL346"/>
      <c r="BN346" s="7">
        <f t="shared" si="18"/>
        <v>464</v>
      </c>
    </row>
    <row r="347" spans="1:66" hidden="1">
      <c r="A347">
        <v>111</v>
      </c>
      <c r="B347" t="s">
        <v>84</v>
      </c>
      <c r="C347">
        <v>141</v>
      </c>
      <c r="D347" t="s">
        <v>260</v>
      </c>
      <c r="E347">
        <v>240</v>
      </c>
      <c r="F347">
        <v>512210005</v>
      </c>
      <c r="G347" t="s">
        <v>262</v>
      </c>
      <c r="H347">
        <v>101</v>
      </c>
      <c r="I347" t="s">
        <v>308</v>
      </c>
      <c r="J347" s="8">
        <v>1</v>
      </c>
      <c r="L347">
        <v>2210</v>
      </c>
      <c r="M347" t="s">
        <v>323</v>
      </c>
      <c r="N347">
        <v>2000</v>
      </c>
      <c r="O347" t="s">
        <v>113</v>
      </c>
      <c r="P347">
        <v>13</v>
      </c>
      <c r="Q347" t="s">
        <v>353</v>
      </c>
      <c r="R347">
        <v>263</v>
      </c>
      <c r="S347" t="s">
        <v>354</v>
      </c>
      <c r="T347">
        <v>121</v>
      </c>
      <c r="U347" t="s">
        <v>312</v>
      </c>
      <c r="V347">
        <v>1</v>
      </c>
      <c r="W347" t="s">
        <v>313</v>
      </c>
      <c r="X347" s="64">
        <v>22105.95</v>
      </c>
      <c r="Y347" s="64">
        <v>33117.64</v>
      </c>
      <c r="Z347" s="64">
        <v>38925.089999999997</v>
      </c>
      <c r="AA347" s="64">
        <v>7965.08</v>
      </c>
      <c r="AB347" s="64">
        <v>8359.76</v>
      </c>
      <c r="AC347" s="64">
        <v>4003.04</v>
      </c>
      <c r="AD347" s="9">
        <v>9964.1200000000008</v>
      </c>
      <c r="AE347" s="64">
        <v>49971.95</v>
      </c>
      <c r="AF347" s="64">
        <v>35219.760000000002</v>
      </c>
      <c r="AG347" s="64">
        <v>31311.35</v>
      </c>
      <c r="AH347" s="64">
        <v>9346.4699999999993</v>
      </c>
      <c r="AI347" s="64">
        <v>39400.89</v>
      </c>
      <c r="AJ347" s="10">
        <f t="shared" si="16"/>
        <v>289691.09999999998</v>
      </c>
      <c r="AL347" s="6">
        <f t="shared" si="17"/>
        <v>0</v>
      </c>
      <c r="AN347" s="64">
        <v>0</v>
      </c>
      <c r="AO347" s="64">
        <v>0</v>
      </c>
      <c r="AP347" s="64">
        <v>0</v>
      </c>
      <c r="AQ347" s="64">
        <v>0</v>
      </c>
      <c r="AR347" s="64">
        <v>0</v>
      </c>
      <c r="AS347" s="64">
        <v>0</v>
      </c>
      <c r="AT347" s="64">
        <v>0</v>
      </c>
      <c r="AU347" s="64">
        <v>0</v>
      </c>
      <c r="AV347" s="64">
        <v>0</v>
      </c>
      <c r="AW347" s="64">
        <v>0</v>
      </c>
      <c r="AX347" s="64">
        <v>0</v>
      </c>
      <c r="AY347" s="64">
        <v>0</v>
      </c>
      <c r="AZ347" s="64">
        <v>9750</v>
      </c>
      <c r="BA347" s="64">
        <v>0</v>
      </c>
      <c r="BB347" s="64">
        <v>0</v>
      </c>
      <c r="BC347" s="64">
        <v>0</v>
      </c>
      <c r="BD347" s="64">
        <v>0</v>
      </c>
      <c r="BE347" s="64">
        <v>0</v>
      </c>
      <c r="BF347" s="64">
        <v>0</v>
      </c>
      <c r="BG347" s="64">
        <v>0</v>
      </c>
      <c r="BH347" s="64">
        <v>0</v>
      </c>
      <c r="BI347" s="64">
        <v>2000</v>
      </c>
      <c r="BJ347" s="64">
        <v>-1060.01</v>
      </c>
      <c r="BK347" s="64">
        <v>0</v>
      </c>
      <c r="BL347"/>
      <c r="BN347" s="7">
        <f t="shared" si="18"/>
        <v>240943.74</v>
      </c>
    </row>
    <row r="348" spans="1:66" hidden="1">
      <c r="A348">
        <v>963</v>
      </c>
      <c r="B348" t="s">
        <v>515</v>
      </c>
      <c r="C348">
        <v>127</v>
      </c>
      <c r="D348" t="s">
        <v>516</v>
      </c>
      <c r="E348">
        <v>240</v>
      </c>
      <c r="F348">
        <v>512210005</v>
      </c>
      <c r="G348" t="s">
        <v>262</v>
      </c>
      <c r="H348">
        <v>101</v>
      </c>
      <c r="I348" t="s">
        <v>308</v>
      </c>
      <c r="J348" s="8">
        <v>1</v>
      </c>
      <c r="L348">
        <v>2210</v>
      </c>
      <c r="M348" t="s">
        <v>323</v>
      </c>
      <c r="N348">
        <v>2000</v>
      </c>
      <c r="O348" t="s">
        <v>113</v>
      </c>
      <c r="P348">
        <v>13</v>
      </c>
      <c r="Q348" t="s">
        <v>353</v>
      </c>
      <c r="R348">
        <v>231</v>
      </c>
      <c r="S348" t="s">
        <v>517</v>
      </c>
      <c r="T348">
        <v>124</v>
      </c>
      <c r="U348" t="s">
        <v>510</v>
      </c>
      <c r="V348">
        <v>1</v>
      </c>
      <c r="W348" t="s">
        <v>313</v>
      </c>
      <c r="X348" s="64">
        <v>0</v>
      </c>
      <c r="Y348" s="64">
        <v>0</v>
      </c>
      <c r="Z348" s="64">
        <v>0</v>
      </c>
      <c r="AA348" s="64">
        <v>0</v>
      </c>
      <c r="AB348" s="64">
        <v>0</v>
      </c>
      <c r="AC348" s="64">
        <v>0</v>
      </c>
      <c r="AD348" s="9">
        <v>0</v>
      </c>
      <c r="AE348" s="64">
        <v>0</v>
      </c>
      <c r="AF348" s="64">
        <v>1083.21</v>
      </c>
      <c r="AG348" s="64">
        <v>0</v>
      </c>
      <c r="AH348" s="64">
        <v>0</v>
      </c>
      <c r="AI348" s="64">
        <v>0</v>
      </c>
      <c r="AJ348" s="10">
        <f t="shared" si="16"/>
        <v>1083.21</v>
      </c>
      <c r="AL348" s="6">
        <f t="shared" si="17"/>
        <v>0</v>
      </c>
      <c r="AN348" s="64">
        <v>19014</v>
      </c>
      <c r="AO348" s="64">
        <v>0</v>
      </c>
      <c r="AP348" s="64">
        <v>0</v>
      </c>
      <c r="AQ348" s="64">
        <v>0</v>
      </c>
      <c r="AR348" s="64">
        <v>0</v>
      </c>
      <c r="AS348" s="64">
        <v>0</v>
      </c>
      <c r="AT348" s="64">
        <v>0</v>
      </c>
      <c r="AU348" s="64">
        <v>0</v>
      </c>
      <c r="AV348" s="64">
        <v>0</v>
      </c>
      <c r="AW348" s="64">
        <v>0</v>
      </c>
      <c r="AX348" s="64">
        <v>0</v>
      </c>
      <c r="AY348" s="64">
        <v>0</v>
      </c>
      <c r="AZ348" s="64">
        <v>-18224.009999999998</v>
      </c>
      <c r="BA348" s="64">
        <v>0</v>
      </c>
      <c r="BB348" s="64">
        <v>0</v>
      </c>
      <c r="BC348" s="64">
        <v>0</v>
      </c>
      <c r="BD348" s="64">
        <v>0</v>
      </c>
      <c r="BE348" s="64">
        <v>0</v>
      </c>
      <c r="BF348" s="64">
        <v>0</v>
      </c>
      <c r="BG348" s="64">
        <v>0</v>
      </c>
      <c r="BH348" s="64">
        <v>0</v>
      </c>
      <c r="BI348" s="64">
        <v>0</v>
      </c>
      <c r="BJ348" s="64">
        <v>-789.99</v>
      </c>
      <c r="BK348" s="64">
        <v>0</v>
      </c>
      <c r="BL348"/>
      <c r="BN348" s="7">
        <f t="shared" si="18"/>
        <v>1083.21</v>
      </c>
    </row>
    <row r="349" spans="1:66" hidden="1">
      <c r="A349">
        <v>902</v>
      </c>
      <c r="B349" t="s">
        <v>439</v>
      </c>
      <c r="C349">
        <v>101</v>
      </c>
      <c r="D349" t="s">
        <v>110</v>
      </c>
      <c r="E349">
        <v>241</v>
      </c>
      <c r="F349">
        <v>512420001</v>
      </c>
      <c r="G349" t="s">
        <v>115</v>
      </c>
      <c r="H349">
        <v>101</v>
      </c>
      <c r="I349" t="s">
        <v>308</v>
      </c>
      <c r="J349" s="8">
        <v>1</v>
      </c>
      <c r="L349">
        <v>2420</v>
      </c>
      <c r="M349" t="s">
        <v>324</v>
      </c>
      <c r="N349">
        <v>2000</v>
      </c>
      <c r="O349" t="s">
        <v>113</v>
      </c>
      <c r="P349">
        <v>3</v>
      </c>
      <c r="Q349" t="s">
        <v>440</v>
      </c>
      <c r="R349">
        <v>111</v>
      </c>
      <c r="S349" t="s">
        <v>438</v>
      </c>
      <c r="T349">
        <v>121</v>
      </c>
      <c r="U349" t="s">
        <v>312</v>
      </c>
      <c r="V349">
        <v>1</v>
      </c>
      <c r="W349" t="s">
        <v>313</v>
      </c>
      <c r="X349" s="64">
        <v>0</v>
      </c>
      <c r="Y349" s="64">
        <v>0</v>
      </c>
      <c r="Z349" s="64">
        <v>0</v>
      </c>
      <c r="AA349" s="64">
        <v>0</v>
      </c>
      <c r="AB349" s="64">
        <v>0</v>
      </c>
      <c r="AC349" s="64">
        <v>0</v>
      </c>
      <c r="AD349" s="9">
        <v>0</v>
      </c>
      <c r="AE349" s="64">
        <v>0</v>
      </c>
      <c r="AF349" s="64">
        <v>0</v>
      </c>
      <c r="AG349" s="64">
        <v>0</v>
      </c>
      <c r="AH349" s="64">
        <v>0</v>
      </c>
      <c r="AI349" s="64">
        <v>0</v>
      </c>
      <c r="AJ349" s="10">
        <f t="shared" si="16"/>
        <v>0</v>
      </c>
      <c r="AL349" s="6">
        <f t="shared" si="17"/>
        <v>0</v>
      </c>
      <c r="AN349" s="64">
        <v>0</v>
      </c>
      <c r="AO349" s="64">
        <v>0</v>
      </c>
      <c r="AP349" s="64">
        <v>0</v>
      </c>
      <c r="AQ349" s="64">
        <v>0</v>
      </c>
      <c r="AR349" s="64">
        <v>0</v>
      </c>
      <c r="AS349" s="64">
        <v>0</v>
      </c>
      <c r="AT349" s="64">
        <v>0</v>
      </c>
      <c r="AU349" s="64">
        <v>0</v>
      </c>
      <c r="AV349" s="64">
        <v>0</v>
      </c>
      <c r="AW349" s="64">
        <v>0</v>
      </c>
      <c r="AX349" s="64">
        <v>0</v>
      </c>
      <c r="AY349" s="64">
        <v>0</v>
      </c>
      <c r="AZ349" s="64">
        <v>374.01</v>
      </c>
      <c r="BA349" s="64">
        <v>0</v>
      </c>
      <c r="BB349" s="64">
        <v>0</v>
      </c>
      <c r="BC349" s="64">
        <v>0</v>
      </c>
      <c r="BD349" s="64">
        <v>0</v>
      </c>
      <c r="BE349" s="64">
        <v>0</v>
      </c>
      <c r="BF349" s="64">
        <v>0</v>
      </c>
      <c r="BG349" s="64">
        <v>0</v>
      </c>
      <c r="BH349" s="64">
        <v>0</v>
      </c>
      <c r="BI349" s="64">
        <v>0</v>
      </c>
      <c r="BJ349" s="64">
        <v>0</v>
      </c>
      <c r="BK349" s="64">
        <v>0</v>
      </c>
      <c r="BL349"/>
      <c r="BN349" s="7">
        <f t="shared" si="18"/>
        <v>0</v>
      </c>
    </row>
    <row r="350" spans="1:66" hidden="1">
      <c r="A350">
        <v>101</v>
      </c>
      <c r="B350" t="s">
        <v>306</v>
      </c>
      <c r="C350">
        <v>139</v>
      </c>
      <c r="D350" t="s">
        <v>307</v>
      </c>
      <c r="E350">
        <v>241</v>
      </c>
      <c r="F350">
        <v>512420001</v>
      </c>
      <c r="G350" t="s">
        <v>115</v>
      </c>
      <c r="H350">
        <v>101</v>
      </c>
      <c r="I350" t="s">
        <v>308</v>
      </c>
      <c r="J350" s="8">
        <v>1</v>
      </c>
      <c r="L350">
        <v>2420</v>
      </c>
      <c r="M350" t="s">
        <v>324</v>
      </c>
      <c r="N350">
        <v>2000</v>
      </c>
      <c r="O350" t="s">
        <v>113</v>
      </c>
      <c r="P350">
        <v>7</v>
      </c>
      <c r="Q350" t="s">
        <v>310</v>
      </c>
      <c r="R350">
        <v>171</v>
      </c>
      <c r="S350" t="s">
        <v>311</v>
      </c>
      <c r="T350">
        <v>121</v>
      </c>
      <c r="U350" t="s">
        <v>312</v>
      </c>
      <c r="V350">
        <v>1</v>
      </c>
      <c r="W350" t="s">
        <v>313</v>
      </c>
      <c r="X350" s="64">
        <v>0</v>
      </c>
      <c r="Y350" s="64">
        <v>0</v>
      </c>
      <c r="Z350" s="64">
        <v>0</v>
      </c>
      <c r="AA350" s="64">
        <v>348</v>
      </c>
      <c r="AB350" s="64">
        <v>16646.27</v>
      </c>
      <c r="AC350" s="64">
        <v>0</v>
      </c>
      <c r="AD350" s="9">
        <v>3682.54</v>
      </c>
      <c r="AE350" s="64">
        <v>2615.34</v>
      </c>
      <c r="AF350" s="64">
        <v>0</v>
      </c>
      <c r="AG350" s="64">
        <v>0</v>
      </c>
      <c r="AH350" s="64">
        <v>0</v>
      </c>
      <c r="AI350" s="9">
        <v>0</v>
      </c>
      <c r="AJ350" s="10">
        <f t="shared" si="16"/>
        <v>23292.15</v>
      </c>
      <c r="AL350" s="6">
        <f t="shared" si="17"/>
        <v>0</v>
      </c>
      <c r="AN350" s="64">
        <v>18819</v>
      </c>
      <c r="AO350" s="64">
        <v>0</v>
      </c>
      <c r="AP350" s="64">
        <v>0</v>
      </c>
      <c r="AQ350" s="64">
        <v>0</v>
      </c>
      <c r="AR350" s="64">
        <v>0</v>
      </c>
      <c r="AS350" s="64">
        <v>0</v>
      </c>
      <c r="AT350" s="64">
        <v>0</v>
      </c>
      <c r="AU350" s="64">
        <v>0</v>
      </c>
      <c r="AV350" s="64">
        <v>0</v>
      </c>
      <c r="AW350" s="64">
        <v>0</v>
      </c>
      <c r="AX350" s="64">
        <v>0</v>
      </c>
      <c r="AY350" s="64">
        <v>0</v>
      </c>
      <c r="AZ350" s="64">
        <v>-14650</v>
      </c>
      <c r="BA350" s="64">
        <v>0</v>
      </c>
      <c r="BB350" s="64">
        <v>0</v>
      </c>
      <c r="BC350" s="64">
        <v>0</v>
      </c>
      <c r="BD350" s="64">
        <v>0</v>
      </c>
      <c r="BE350" s="64">
        <v>0</v>
      </c>
      <c r="BF350" s="64">
        <v>0</v>
      </c>
      <c r="BG350" s="64">
        <v>0</v>
      </c>
      <c r="BH350" s="64">
        <v>-113.24</v>
      </c>
      <c r="BI350" s="64">
        <v>0</v>
      </c>
      <c r="BJ350" s="64">
        <v>-4055.76</v>
      </c>
      <c r="BK350" s="64">
        <v>0</v>
      </c>
      <c r="BL350"/>
      <c r="BN350" s="7">
        <f t="shared" si="18"/>
        <v>23292.15</v>
      </c>
    </row>
    <row r="351" spans="1:66" hidden="1">
      <c r="A351">
        <v>201</v>
      </c>
      <c r="B351" t="s">
        <v>379</v>
      </c>
      <c r="C351">
        <v>143</v>
      </c>
      <c r="D351" t="s">
        <v>271</v>
      </c>
      <c r="E351">
        <v>242</v>
      </c>
      <c r="F351">
        <v>512420001</v>
      </c>
      <c r="G351" t="s">
        <v>115</v>
      </c>
      <c r="H351">
        <v>602</v>
      </c>
      <c r="I351" t="s">
        <v>380</v>
      </c>
      <c r="J351" s="8">
        <v>1</v>
      </c>
      <c r="L351">
        <v>2420</v>
      </c>
      <c r="M351" t="s">
        <v>324</v>
      </c>
      <c r="N351">
        <v>2000</v>
      </c>
      <c r="O351" t="s">
        <v>113</v>
      </c>
      <c r="P351">
        <v>7</v>
      </c>
      <c r="Q351" t="s">
        <v>310</v>
      </c>
      <c r="R351">
        <v>423</v>
      </c>
      <c r="S351" t="s">
        <v>381</v>
      </c>
      <c r="T351">
        <v>121</v>
      </c>
      <c r="U351" t="s">
        <v>312</v>
      </c>
      <c r="V351">
        <v>1</v>
      </c>
      <c r="W351" t="s">
        <v>313</v>
      </c>
      <c r="X351" s="64">
        <v>21301.46</v>
      </c>
      <c r="Y351" s="64">
        <v>16104.46</v>
      </c>
      <c r="Z351" s="64">
        <v>432.22</v>
      </c>
      <c r="AA351" s="64">
        <v>0</v>
      </c>
      <c r="AB351" s="64">
        <v>979.5</v>
      </c>
      <c r="AC351" s="64">
        <v>0</v>
      </c>
      <c r="AD351" s="9">
        <v>6650</v>
      </c>
      <c r="AE351" s="64">
        <v>13076.68</v>
      </c>
      <c r="AF351" s="64">
        <v>14101.57</v>
      </c>
      <c r="AG351" s="64">
        <v>15774.27</v>
      </c>
      <c r="AH351" s="64">
        <v>0</v>
      </c>
      <c r="AI351" s="9">
        <v>0</v>
      </c>
      <c r="AJ351" s="10">
        <f t="shared" si="16"/>
        <v>88420.160000000003</v>
      </c>
      <c r="AL351" s="6">
        <f t="shared" si="17"/>
        <v>0</v>
      </c>
      <c r="AN351" s="64">
        <v>0</v>
      </c>
      <c r="AO351" s="64">
        <v>0</v>
      </c>
      <c r="AP351" s="64">
        <v>0</v>
      </c>
      <c r="AQ351" s="64">
        <v>0</v>
      </c>
      <c r="AR351" s="64">
        <v>0</v>
      </c>
      <c r="AS351" s="64">
        <v>0</v>
      </c>
      <c r="AT351" s="64">
        <v>0</v>
      </c>
      <c r="AU351" s="64">
        <v>0</v>
      </c>
      <c r="AV351" s="64">
        <v>0</v>
      </c>
      <c r="AW351" s="64">
        <v>0</v>
      </c>
      <c r="AX351" s="64">
        <v>0</v>
      </c>
      <c r="AY351" s="64">
        <v>0</v>
      </c>
      <c r="AZ351" s="64">
        <v>1800</v>
      </c>
      <c r="BA351" s="64">
        <v>0</v>
      </c>
      <c r="BB351" s="64">
        <v>0</v>
      </c>
      <c r="BC351" s="64">
        <v>0</v>
      </c>
      <c r="BD351" s="64">
        <v>0</v>
      </c>
      <c r="BE351" s="64">
        <v>0</v>
      </c>
      <c r="BF351" s="64">
        <v>0</v>
      </c>
      <c r="BG351" s="64">
        <v>0</v>
      </c>
      <c r="BH351" s="64">
        <v>200</v>
      </c>
      <c r="BI351" s="64">
        <v>0</v>
      </c>
      <c r="BJ351" s="64">
        <v>-141.88999999999999</v>
      </c>
      <c r="BK351" s="64">
        <v>0</v>
      </c>
      <c r="BL351"/>
      <c r="BN351" s="7">
        <f t="shared" si="18"/>
        <v>88420.160000000003</v>
      </c>
    </row>
    <row r="352" spans="1:66" hidden="1">
      <c r="A352">
        <v>942</v>
      </c>
      <c r="B352" t="s">
        <v>487</v>
      </c>
      <c r="C352">
        <v>117</v>
      </c>
      <c r="D352" t="s">
        <v>488</v>
      </c>
      <c r="E352">
        <v>241</v>
      </c>
      <c r="F352">
        <v>512420001</v>
      </c>
      <c r="G352" t="s">
        <v>115</v>
      </c>
      <c r="H352">
        <v>101</v>
      </c>
      <c r="I352" t="s">
        <v>308</v>
      </c>
      <c r="J352" s="8">
        <v>1</v>
      </c>
      <c r="L352">
        <v>2420</v>
      </c>
      <c r="M352" t="s">
        <v>324</v>
      </c>
      <c r="N352">
        <v>2000</v>
      </c>
      <c r="O352" t="s">
        <v>113</v>
      </c>
      <c r="P352">
        <v>8</v>
      </c>
      <c r="Q352" t="s">
        <v>486</v>
      </c>
      <c r="R352">
        <v>183</v>
      </c>
      <c r="S352" t="s">
        <v>489</v>
      </c>
      <c r="T352">
        <v>121</v>
      </c>
      <c r="U352" t="s">
        <v>312</v>
      </c>
      <c r="V352">
        <v>1</v>
      </c>
      <c r="W352" t="s">
        <v>313</v>
      </c>
      <c r="X352" s="64">
        <v>0</v>
      </c>
      <c r="Y352" s="64">
        <v>75.2</v>
      </c>
      <c r="Z352" s="64">
        <v>0</v>
      </c>
      <c r="AA352" s="64">
        <v>0</v>
      </c>
      <c r="AB352" s="64">
        <v>0</v>
      </c>
      <c r="AC352" s="64">
        <v>0</v>
      </c>
      <c r="AD352" s="9">
        <v>0</v>
      </c>
      <c r="AE352" s="64">
        <v>0</v>
      </c>
      <c r="AF352" s="64">
        <v>0</v>
      </c>
      <c r="AG352" s="64">
        <v>0</v>
      </c>
      <c r="AH352" s="64">
        <v>0</v>
      </c>
      <c r="AI352" s="64">
        <v>0</v>
      </c>
      <c r="AJ352" s="10">
        <f t="shared" si="16"/>
        <v>75.2</v>
      </c>
      <c r="AL352" s="6">
        <f t="shared" si="17"/>
        <v>0</v>
      </c>
      <c r="AN352" s="64">
        <v>30307</v>
      </c>
      <c r="AO352" s="64">
        <v>0</v>
      </c>
      <c r="AP352" s="64">
        <v>0</v>
      </c>
      <c r="AQ352" s="64">
        <v>0</v>
      </c>
      <c r="AR352" s="64">
        <v>0</v>
      </c>
      <c r="AS352" s="64">
        <v>0</v>
      </c>
      <c r="AT352" s="64">
        <v>0</v>
      </c>
      <c r="AU352" s="64">
        <v>0</v>
      </c>
      <c r="AV352" s="64">
        <v>0</v>
      </c>
      <c r="AW352" s="64">
        <v>0</v>
      </c>
      <c r="AX352" s="64">
        <v>0</v>
      </c>
      <c r="AY352" s="64">
        <v>0</v>
      </c>
      <c r="AZ352" s="64">
        <v>48000</v>
      </c>
      <c r="BA352" s="64">
        <v>0</v>
      </c>
      <c r="BB352" s="64">
        <v>0</v>
      </c>
      <c r="BC352" s="64">
        <v>0</v>
      </c>
      <c r="BD352" s="64">
        <v>0</v>
      </c>
      <c r="BE352" s="64">
        <v>0</v>
      </c>
      <c r="BF352" s="64">
        <v>0</v>
      </c>
      <c r="BG352" s="64">
        <v>0</v>
      </c>
      <c r="BH352" s="64">
        <v>22194.799999999999</v>
      </c>
      <c r="BI352" s="64">
        <v>7000</v>
      </c>
      <c r="BJ352" s="64">
        <v>16000</v>
      </c>
      <c r="BK352" s="64">
        <v>9403.91</v>
      </c>
      <c r="BL352"/>
      <c r="BN352" s="7">
        <f t="shared" si="18"/>
        <v>75.2</v>
      </c>
    </row>
    <row r="353" spans="1:66" hidden="1">
      <c r="A353">
        <v>962</v>
      </c>
      <c r="B353" t="s">
        <v>513</v>
      </c>
      <c r="C353">
        <v>126</v>
      </c>
      <c r="D353" t="s">
        <v>225</v>
      </c>
      <c r="E353">
        <v>241</v>
      </c>
      <c r="F353">
        <v>512420001</v>
      </c>
      <c r="G353" t="s">
        <v>115</v>
      </c>
      <c r="H353">
        <v>101</v>
      </c>
      <c r="I353" t="s">
        <v>308</v>
      </c>
      <c r="J353" s="8">
        <v>1</v>
      </c>
      <c r="L353">
        <v>2420</v>
      </c>
      <c r="M353" t="s">
        <v>324</v>
      </c>
      <c r="N353">
        <v>2000</v>
      </c>
      <c r="O353" t="s">
        <v>113</v>
      </c>
      <c r="P353">
        <v>11</v>
      </c>
      <c r="Q353" t="s">
        <v>509</v>
      </c>
      <c r="R353">
        <v>241</v>
      </c>
      <c r="S353" t="s">
        <v>445</v>
      </c>
      <c r="T353">
        <v>124</v>
      </c>
      <c r="U353" t="s">
        <v>510</v>
      </c>
      <c r="V353">
        <v>1</v>
      </c>
      <c r="W353" t="s">
        <v>313</v>
      </c>
      <c r="X353" s="64">
        <v>0</v>
      </c>
      <c r="Y353" s="64">
        <v>0</v>
      </c>
      <c r="Z353" s="64">
        <v>0</v>
      </c>
      <c r="AA353" s="64">
        <v>0</v>
      </c>
      <c r="AB353" s="64">
        <v>45584.28</v>
      </c>
      <c r="AC353" s="64">
        <v>0</v>
      </c>
      <c r="AD353" s="9">
        <v>0</v>
      </c>
      <c r="AE353" s="64">
        <v>0</v>
      </c>
      <c r="AF353" s="64">
        <v>4189.6000000000004</v>
      </c>
      <c r="AG353" s="64">
        <v>1098.93</v>
      </c>
      <c r="AH353" s="64">
        <v>0</v>
      </c>
      <c r="AI353" s="64">
        <v>0</v>
      </c>
      <c r="AJ353" s="10">
        <f t="shared" si="16"/>
        <v>50872.81</v>
      </c>
      <c r="AL353" s="6">
        <f t="shared" si="17"/>
        <v>0</v>
      </c>
      <c r="AN353" s="64">
        <v>0</v>
      </c>
      <c r="AO353" s="64">
        <v>0</v>
      </c>
      <c r="AP353" s="64">
        <v>0</v>
      </c>
      <c r="AQ353" s="64">
        <v>0</v>
      </c>
      <c r="AR353" s="64">
        <v>0</v>
      </c>
      <c r="AS353" s="64">
        <v>0</v>
      </c>
      <c r="AT353" s="64">
        <v>0</v>
      </c>
      <c r="AU353" s="64">
        <v>0</v>
      </c>
      <c r="AV353" s="64">
        <v>0</v>
      </c>
      <c r="AW353" s="64">
        <v>0</v>
      </c>
      <c r="AX353" s="64">
        <v>0</v>
      </c>
      <c r="AY353" s="64">
        <v>0</v>
      </c>
      <c r="AZ353" s="64">
        <v>28700</v>
      </c>
      <c r="BA353" s="64">
        <v>0</v>
      </c>
      <c r="BB353" s="64">
        <v>0</v>
      </c>
      <c r="BC353" s="64">
        <v>0</v>
      </c>
      <c r="BD353" s="64">
        <v>0</v>
      </c>
      <c r="BE353" s="64">
        <v>0</v>
      </c>
      <c r="BF353" s="64">
        <v>0</v>
      </c>
      <c r="BG353" s="64">
        <v>0</v>
      </c>
      <c r="BH353" s="64">
        <v>10000</v>
      </c>
      <c r="BI353" s="64">
        <v>0</v>
      </c>
      <c r="BJ353" s="64">
        <v>-55.21</v>
      </c>
      <c r="BK353" s="64">
        <v>4867.5</v>
      </c>
      <c r="BL353"/>
      <c r="BN353" s="7">
        <f t="shared" si="18"/>
        <v>50872.81</v>
      </c>
    </row>
    <row r="354" spans="1:66" hidden="1">
      <c r="A354">
        <v>951</v>
      </c>
      <c r="B354" t="s">
        <v>491</v>
      </c>
      <c r="C354">
        <v>118</v>
      </c>
      <c r="D354" t="s">
        <v>178</v>
      </c>
      <c r="E354">
        <v>241</v>
      </c>
      <c r="F354">
        <v>512420001</v>
      </c>
      <c r="G354" t="s">
        <v>115</v>
      </c>
      <c r="H354">
        <v>101</v>
      </c>
      <c r="I354" t="s">
        <v>308</v>
      </c>
      <c r="J354" s="8">
        <v>1</v>
      </c>
      <c r="L354">
        <v>2420</v>
      </c>
      <c r="M354" t="s">
        <v>324</v>
      </c>
      <c r="N354">
        <v>2000</v>
      </c>
      <c r="O354" t="s">
        <v>113</v>
      </c>
      <c r="P354">
        <v>12</v>
      </c>
      <c r="Q354" t="s">
        <v>401</v>
      </c>
      <c r="R354">
        <v>221</v>
      </c>
      <c r="S354" t="s">
        <v>492</v>
      </c>
      <c r="T354">
        <v>128</v>
      </c>
      <c r="U354" t="s">
        <v>404</v>
      </c>
      <c r="V354">
        <v>1</v>
      </c>
      <c r="W354" t="s">
        <v>313</v>
      </c>
      <c r="X354" s="64">
        <v>0</v>
      </c>
      <c r="Y354" s="64">
        <v>356.18</v>
      </c>
      <c r="Z354" s="64">
        <v>0</v>
      </c>
      <c r="AA354" s="64">
        <v>0</v>
      </c>
      <c r="AB354" s="64">
        <v>2896.8</v>
      </c>
      <c r="AC354" s="64">
        <v>0</v>
      </c>
      <c r="AD354" s="9">
        <v>7064.4</v>
      </c>
      <c r="AE354" s="64">
        <v>0</v>
      </c>
      <c r="AF354" s="64">
        <v>0</v>
      </c>
      <c r="AG354" s="64">
        <v>0</v>
      </c>
      <c r="AH354" s="64">
        <v>0</v>
      </c>
      <c r="AI354" s="64">
        <v>0</v>
      </c>
      <c r="AJ354" s="10">
        <f t="shared" si="16"/>
        <v>10317.379999999999</v>
      </c>
      <c r="AL354" s="6">
        <f t="shared" si="17"/>
        <v>0</v>
      </c>
      <c r="AN354" s="64">
        <v>0</v>
      </c>
      <c r="AO354" s="64">
        <v>0</v>
      </c>
      <c r="AP354" s="64">
        <v>0</v>
      </c>
      <c r="AQ354" s="64">
        <v>0</v>
      </c>
      <c r="AR354" s="64">
        <v>0</v>
      </c>
      <c r="AS354" s="64">
        <v>0</v>
      </c>
      <c r="AT354" s="64">
        <v>0</v>
      </c>
      <c r="AU354" s="64">
        <v>0</v>
      </c>
      <c r="AV354" s="64">
        <v>0</v>
      </c>
      <c r="AW354" s="64">
        <v>0</v>
      </c>
      <c r="AX354" s="64">
        <v>0</v>
      </c>
      <c r="AY354" s="64">
        <v>0</v>
      </c>
      <c r="AZ354" s="64">
        <v>1300</v>
      </c>
      <c r="BA354" s="64">
        <v>0</v>
      </c>
      <c r="BB354" s="64">
        <v>0</v>
      </c>
      <c r="BC354" s="64">
        <v>0</v>
      </c>
      <c r="BD354" s="64">
        <v>0</v>
      </c>
      <c r="BE354" s="64">
        <v>0</v>
      </c>
      <c r="BF354" s="64">
        <v>0</v>
      </c>
      <c r="BG354" s="64">
        <v>0</v>
      </c>
      <c r="BH354" s="64">
        <v>0</v>
      </c>
      <c r="BI354" s="64">
        <v>0</v>
      </c>
      <c r="BJ354" s="64">
        <v>-225</v>
      </c>
      <c r="BK354" s="64">
        <v>0</v>
      </c>
      <c r="BL354"/>
      <c r="BN354" s="7">
        <f t="shared" si="18"/>
        <v>10317.379999999999</v>
      </c>
    </row>
    <row r="355" spans="1:66" hidden="1">
      <c r="A355">
        <v>951</v>
      </c>
      <c r="B355" t="s">
        <v>491</v>
      </c>
      <c r="C355">
        <v>118</v>
      </c>
      <c r="D355" t="s">
        <v>178</v>
      </c>
      <c r="E355">
        <v>244</v>
      </c>
      <c r="F355">
        <v>512420002</v>
      </c>
      <c r="G355" t="s">
        <v>179</v>
      </c>
      <c r="H355">
        <v>101</v>
      </c>
      <c r="I355" t="s">
        <v>308</v>
      </c>
      <c r="J355" s="8">
        <v>1</v>
      </c>
      <c r="L355">
        <v>2420</v>
      </c>
      <c r="M355" t="s">
        <v>324</v>
      </c>
      <c r="N355">
        <v>2000</v>
      </c>
      <c r="O355" t="s">
        <v>113</v>
      </c>
      <c r="P355">
        <v>12</v>
      </c>
      <c r="Q355" t="s">
        <v>401</v>
      </c>
      <c r="R355">
        <v>221</v>
      </c>
      <c r="S355" t="s">
        <v>492</v>
      </c>
      <c r="T355">
        <v>128</v>
      </c>
      <c r="U355" t="s">
        <v>404</v>
      </c>
      <c r="V355">
        <v>1</v>
      </c>
      <c r="W355" t="s">
        <v>313</v>
      </c>
      <c r="X355" s="64">
        <v>66120</v>
      </c>
      <c r="Y355" s="64">
        <v>395821.47</v>
      </c>
      <c r="Z355" s="64">
        <v>2877.52</v>
      </c>
      <c r="AA355" s="64">
        <v>0</v>
      </c>
      <c r="AB355" s="64">
        <v>0</v>
      </c>
      <c r="AC355" s="64">
        <v>0</v>
      </c>
      <c r="AD355" s="9">
        <v>0</v>
      </c>
      <c r="AE355" s="64">
        <v>0</v>
      </c>
      <c r="AF355" s="64">
        <v>0</v>
      </c>
      <c r="AG355" s="64">
        <v>0</v>
      </c>
      <c r="AH355" s="64">
        <v>0</v>
      </c>
      <c r="AI355" s="64">
        <v>0</v>
      </c>
      <c r="AJ355" s="10">
        <f t="shared" si="16"/>
        <v>464818.99</v>
      </c>
      <c r="AL355" s="6">
        <f t="shared" si="17"/>
        <v>0</v>
      </c>
      <c r="AN355" s="64">
        <v>0</v>
      </c>
      <c r="AO355" s="64">
        <v>0</v>
      </c>
      <c r="AP355" s="64">
        <v>0</v>
      </c>
      <c r="AQ355" s="64">
        <v>0</v>
      </c>
      <c r="AR355" s="64">
        <v>0</v>
      </c>
      <c r="AS355" s="64">
        <v>0</v>
      </c>
      <c r="AT355" s="64">
        <v>0</v>
      </c>
      <c r="AU355" s="64">
        <v>0</v>
      </c>
      <c r="AV355" s="64">
        <v>0</v>
      </c>
      <c r="AW355" s="64">
        <v>0</v>
      </c>
      <c r="AX355" s="64">
        <v>0</v>
      </c>
      <c r="AY355" s="64">
        <v>0</v>
      </c>
      <c r="AZ355" s="64">
        <v>700</v>
      </c>
      <c r="BA355" s="64">
        <v>0</v>
      </c>
      <c r="BB355" s="64">
        <v>0</v>
      </c>
      <c r="BC355" s="64">
        <v>0</v>
      </c>
      <c r="BD355" s="64">
        <v>0</v>
      </c>
      <c r="BE355" s="64">
        <v>0</v>
      </c>
      <c r="BF355" s="64">
        <v>0</v>
      </c>
      <c r="BG355" s="64">
        <v>0</v>
      </c>
      <c r="BH355" s="64">
        <v>0</v>
      </c>
      <c r="BI355" s="64">
        <v>0</v>
      </c>
      <c r="BJ355" s="64">
        <v>0</v>
      </c>
      <c r="BK355" s="64">
        <v>0</v>
      </c>
      <c r="BL355"/>
      <c r="BN355" s="7">
        <f t="shared" si="18"/>
        <v>464818.99</v>
      </c>
    </row>
    <row r="356" spans="1:66" hidden="1">
      <c r="A356">
        <v>953</v>
      </c>
      <c r="B356" t="s">
        <v>259</v>
      </c>
      <c r="C356">
        <v>121</v>
      </c>
      <c r="D356" t="s">
        <v>196</v>
      </c>
      <c r="E356">
        <v>241</v>
      </c>
      <c r="F356">
        <v>512420001</v>
      </c>
      <c r="G356" t="s">
        <v>115</v>
      </c>
      <c r="H356">
        <v>101</v>
      </c>
      <c r="I356" t="s">
        <v>308</v>
      </c>
      <c r="J356" s="8">
        <v>1</v>
      </c>
      <c r="L356">
        <v>2420</v>
      </c>
      <c r="M356" t="s">
        <v>324</v>
      </c>
      <c r="N356">
        <v>2000</v>
      </c>
      <c r="O356" t="s">
        <v>113</v>
      </c>
      <c r="P356">
        <v>12</v>
      </c>
      <c r="Q356" t="s">
        <v>401</v>
      </c>
      <c r="R356">
        <v>214</v>
      </c>
      <c r="S356" t="s">
        <v>446</v>
      </c>
      <c r="T356">
        <v>125</v>
      </c>
      <c r="U356" t="s">
        <v>464</v>
      </c>
      <c r="V356">
        <v>1</v>
      </c>
      <c r="W356" t="s">
        <v>313</v>
      </c>
      <c r="X356" s="64">
        <v>0</v>
      </c>
      <c r="Y356" s="64">
        <v>4171.2</v>
      </c>
      <c r="Z356" s="64">
        <v>2161.08</v>
      </c>
      <c r="AA356" s="64">
        <v>0</v>
      </c>
      <c r="AB356" s="64">
        <v>0</v>
      </c>
      <c r="AC356" s="64">
        <v>0</v>
      </c>
      <c r="AD356" s="9">
        <v>0</v>
      </c>
      <c r="AE356" s="64">
        <v>0</v>
      </c>
      <c r="AF356" s="64">
        <v>3011.89</v>
      </c>
      <c r="AG356" s="64">
        <v>4231.8999999999996</v>
      </c>
      <c r="AH356" s="64">
        <v>900</v>
      </c>
      <c r="AI356" s="64">
        <v>0</v>
      </c>
      <c r="AJ356" s="10">
        <f t="shared" si="16"/>
        <v>14476.07</v>
      </c>
      <c r="AL356" s="6">
        <f t="shared" si="17"/>
        <v>0</v>
      </c>
      <c r="AN356" s="64">
        <v>0</v>
      </c>
      <c r="AO356" s="64">
        <v>0</v>
      </c>
      <c r="AP356" s="64">
        <v>0</v>
      </c>
      <c r="AQ356" s="64">
        <v>0</v>
      </c>
      <c r="AR356" s="64">
        <v>0</v>
      </c>
      <c r="AS356" s="64">
        <v>0</v>
      </c>
      <c r="AT356" s="64">
        <v>0</v>
      </c>
      <c r="AU356" s="64">
        <v>0</v>
      </c>
      <c r="AV356" s="64">
        <v>0</v>
      </c>
      <c r="AW356" s="64">
        <v>0</v>
      </c>
      <c r="AX356" s="64">
        <v>0</v>
      </c>
      <c r="AY356" s="64">
        <v>0</v>
      </c>
      <c r="AZ356" s="64">
        <v>0</v>
      </c>
      <c r="BA356" s="64">
        <v>0</v>
      </c>
      <c r="BB356" s="64">
        <v>0</v>
      </c>
      <c r="BC356" s="64">
        <v>0</v>
      </c>
      <c r="BD356" s="64">
        <v>0</v>
      </c>
      <c r="BE356" s="64">
        <v>0</v>
      </c>
      <c r="BF356" s="64">
        <v>0</v>
      </c>
      <c r="BG356" s="64">
        <v>0</v>
      </c>
      <c r="BH356" s="64">
        <v>1600</v>
      </c>
      <c r="BI356" s="64">
        <v>0</v>
      </c>
      <c r="BJ356" s="64">
        <v>-10.050000000000001</v>
      </c>
      <c r="BK356" s="64">
        <v>0</v>
      </c>
      <c r="BL356"/>
      <c r="BN356" s="7">
        <f t="shared" si="18"/>
        <v>13576.07</v>
      </c>
    </row>
    <row r="357" spans="1:66" hidden="1">
      <c r="A357">
        <v>954</v>
      </c>
      <c r="B357" t="s">
        <v>502</v>
      </c>
      <c r="C357">
        <v>122</v>
      </c>
      <c r="D357" t="s">
        <v>503</v>
      </c>
      <c r="E357">
        <v>241</v>
      </c>
      <c r="F357">
        <v>512420001</v>
      </c>
      <c r="G357" t="s">
        <v>115</v>
      </c>
      <c r="H357">
        <v>101</v>
      </c>
      <c r="I357" t="s">
        <v>308</v>
      </c>
      <c r="J357" s="8">
        <v>1</v>
      </c>
      <c r="L357">
        <v>2420</v>
      </c>
      <c r="M357" t="s">
        <v>324</v>
      </c>
      <c r="N357">
        <v>2000</v>
      </c>
      <c r="O357" t="s">
        <v>113</v>
      </c>
      <c r="P357">
        <v>12</v>
      </c>
      <c r="Q357" t="s">
        <v>401</v>
      </c>
      <c r="R357">
        <v>226</v>
      </c>
      <c r="S357" t="s">
        <v>504</v>
      </c>
      <c r="T357">
        <v>121</v>
      </c>
      <c r="U357" t="s">
        <v>312</v>
      </c>
      <c r="V357">
        <v>1</v>
      </c>
      <c r="W357" t="s">
        <v>313</v>
      </c>
      <c r="X357" s="64">
        <v>0</v>
      </c>
      <c r="Y357" s="64">
        <v>28309.91</v>
      </c>
      <c r="Z357" s="64">
        <v>8384.36</v>
      </c>
      <c r="AA357" s="64">
        <v>6149.03</v>
      </c>
      <c r="AB357" s="64">
        <v>80627.56</v>
      </c>
      <c r="AC357" s="64">
        <v>11436.17</v>
      </c>
      <c r="AD357" s="9">
        <v>20038.84</v>
      </c>
      <c r="AE357" s="64">
        <v>911.99</v>
      </c>
      <c r="AF357" s="64">
        <v>50073.29</v>
      </c>
      <c r="AG357" s="64">
        <v>50008.58</v>
      </c>
      <c r="AH357" s="64">
        <v>138422.94</v>
      </c>
      <c r="AI357" s="64">
        <v>54887.12</v>
      </c>
      <c r="AJ357" s="10">
        <f t="shared" si="16"/>
        <v>449249.79</v>
      </c>
      <c r="AL357" s="6">
        <f t="shared" si="17"/>
        <v>0</v>
      </c>
      <c r="AN357" s="64">
        <v>3225</v>
      </c>
      <c r="AO357" s="64">
        <v>0</v>
      </c>
      <c r="AP357" s="64">
        <v>0</v>
      </c>
      <c r="AQ357" s="64">
        <v>0</v>
      </c>
      <c r="AR357" s="64">
        <v>0</v>
      </c>
      <c r="AS357" s="64">
        <v>0</v>
      </c>
      <c r="AT357" s="64">
        <v>0</v>
      </c>
      <c r="AU357" s="64">
        <v>0</v>
      </c>
      <c r="AV357" s="64">
        <v>0</v>
      </c>
      <c r="AW357" s="64">
        <v>0</v>
      </c>
      <c r="AX357" s="64">
        <v>0</v>
      </c>
      <c r="AY357" s="64">
        <v>0</v>
      </c>
      <c r="AZ357" s="64">
        <v>-2200</v>
      </c>
      <c r="BA357" s="64">
        <v>0</v>
      </c>
      <c r="BB357" s="64">
        <v>0</v>
      </c>
      <c r="BC357" s="64">
        <v>0</v>
      </c>
      <c r="BD357" s="64">
        <v>0</v>
      </c>
      <c r="BE357" s="64">
        <v>0</v>
      </c>
      <c r="BF357" s="64">
        <v>0</v>
      </c>
      <c r="BG357" s="64">
        <v>0</v>
      </c>
      <c r="BH357" s="64">
        <v>0</v>
      </c>
      <c r="BI357" s="64">
        <v>0</v>
      </c>
      <c r="BJ357" s="64">
        <v>-605.08000000000004</v>
      </c>
      <c r="BK357" s="64">
        <v>0</v>
      </c>
      <c r="BL357"/>
      <c r="BN357" s="7">
        <f t="shared" si="18"/>
        <v>255939.72999999998</v>
      </c>
    </row>
    <row r="358" spans="1:66" hidden="1">
      <c r="A358">
        <v>954</v>
      </c>
      <c r="B358" t="s">
        <v>502</v>
      </c>
      <c r="C358">
        <v>122</v>
      </c>
      <c r="D358" t="s">
        <v>503</v>
      </c>
      <c r="E358">
        <v>244</v>
      </c>
      <c r="F358">
        <v>512420002</v>
      </c>
      <c r="G358" t="s">
        <v>179</v>
      </c>
      <c r="H358">
        <v>101</v>
      </c>
      <c r="I358" t="s">
        <v>308</v>
      </c>
      <c r="J358" s="8">
        <v>1</v>
      </c>
      <c r="L358">
        <v>2420</v>
      </c>
      <c r="M358" t="s">
        <v>324</v>
      </c>
      <c r="N358">
        <v>2000</v>
      </c>
      <c r="O358" t="s">
        <v>113</v>
      </c>
      <c r="P358">
        <v>12</v>
      </c>
      <c r="Q358" t="s">
        <v>401</v>
      </c>
      <c r="R358">
        <v>226</v>
      </c>
      <c r="S358" t="s">
        <v>504</v>
      </c>
      <c r="T358">
        <v>121</v>
      </c>
      <c r="U358" t="s">
        <v>312</v>
      </c>
      <c r="V358">
        <v>1</v>
      </c>
      <c r="W358" t="s">
        <v>313</v>
      </c>
      <c r="X358" s="64">
        <v>0</v>
      </c>
      <c r="Y358" s="64">
        <v>3944</v>
      </c>
      <c r="Z358" s="64">
        <v>0</v>
      </c>
      <c r="AA358" s="64">
        <v>52896</v>
      </c>
      <c r="AB358" s="64">
        <v>378972</v>
      </c>
      <c r="AC358" s="64">
        <v>278602.90000000002</v>
      </c>
      <c r="AD358" s="9">
        <v>415308.67</v>
      </c>
      <c r="AE358" s="64">
        <v>319634.46000000002</v>
      </c>
      <c r="AF358" s="64">
        <v>368450.28</v>
      </c>
      <c r="AG358" s="64">
        <v>265308.07</v>
      </c>
      <c r="AH358" s="64">
        <v>495120.4</v>
      </c>
      <c r="AI358" s="64">
        <v>447908.06</v>
      </c>
      <c r="AJ358" s="10">
        <f t="shared" si="16"/>
        <v>3026144.8400000003</v>
      </c>
      <c r="AL358" s="6">
        <f t="shared" si="17"/>
        <v>0</v>
      </c>
      <c r="AN358" s="64">
        <v>0</v>
      </c>
      <c r="AO358" s="64">
        <v>0</v>
      </c>
      <c r="AP358" s="64">
        <v>0</v>
      </c>
      <c r="AQ358" s="64">
        <v>0</v>
      </c>
      <c r="AR358" s="64">
        <v>0</v>
      </c>
      <c r="AS358" s="64">
        <v>0</v>
      </c>
      <c r="AT358" s="64">
        <v>0</v>
      </c>
      <c r="AU358" s="64">
        <v>0</v>
      </c>
      <c r="AV358" s="64">
        <v>0</v>
      </c>
      <c r="AW358" s="64">
        <v>0</v>
      </c>
      <c r="AX358" s="64">
        <v>0</v>
      </c>
      <c r="AY358" s="64">
        <v>0</v>
      </c>
      <c r="AZ358" s="64">
        <v>0</v>
      </c>
      <c r="BA358" s="64">
        <v>0</v>
      </c>
      <c r="BB358" s="64">
        <v>0</v>
      </c>
      <c r="BC358" s="64">
        <v>0</v>
      </c>
      <c r="BD358" s="64">
        <v>0</v>
      </c>
      <c r="BE358" s="64">
        <v>0</v>
      </c>
      <c r="BF358" s="64">
        <v>0</v>
      </c>
      <c r="BG358" s="64">
        <v>2478.46</v>
      </c>
      <c r="BH358" s="64">
        <v>0</v>
      </c>
      <c r="BI358" s="64">
        <v>-2108</v>
      </c>
      <c r="BJ358" s="64">
        <v>-370.46</v>
      </c>
      <c r="BK358" s="64">
        <v>0</v>
      </c>
      <c r="BL358"/>
      <c r="BN358" s="7">
        <f t="shared" si="18"/>
        <v>2083116.3800000001</v>
      </c>
    </row>
    <row r="359" spans="1:66" hidden="1">
      <c r="A359">
        <v>111</v>
      </c>
      <c r="B359" t="s">
        <v>84</v>
      </c>
      <c r="C359">
        <v>141</v>
      </c>
      <c r="D359" t="s">
        <v>260</v>
      </c>
      <c r="E359">
        <v>241</v>
      </c>
      <c r="F359">
        <v>512420001</v>
      </c>
      <c r="G359" t="s">
        <v>115</v>
      </c>
      <c r="H359">
        <v>101</v>
      </c>
      <c r="I359" t="s">
        <v>308</v>
      </c>
      <c r="J359" s="8">
        <v>1</v>
      </c>
      <c r="L359">
        <v>2420</v>
      </c>
      <c r="M359" t="s">
        <v>324</v>
      </c>
      <c r="N359">
        <v>2000</v>
      </c>
      <c r="O359" t="s">
        <v>113</v>
      </c>
      <c r="P359">
        <v>13</v>
      </c>
      <c r="Q359" t="s">
        <v>353</v>
      </c>
      <c r="R359">
        <v>263</v>
      </c>
      <c r="S359" t="s">
        <v>354</v>
      </c>
      <c r="T359">
        <v>121</v>
      </c>
      <c r="U359" t="s">
        <v>312</v>
      </c>
      <c r="V359">
        <v>1</v>
      </c>
      <c r="W359" t="s">
        <v>313</v>
      </c>
      <c r="X359" s="64">
        <v>121.79</v>
      </c>
      <c r="Y359" s="64">
        <v>9868.9699999999993</v>
      </c>
      <c r="Z359" s="64">
        <v>0</v>
      </c>
      <c r="AA359" s="64">
        <v>0</v>
      </c>
      <c r="AB359" s="64">
        <v>1052.83</v>
      </c>
      <c r="AC359" s="64">
        <v>1526.56</v>
      </c>
      <c r="AD359" s="9">
        <v>0</v>
      </c>
      <c r="AE359" s="64">
        <v>0</v>
      </c>
      <c r="AF359" s="64">
        <v>0</v>
      </c>
      <c r="AG359" s="64">
        <v>6770.31</v>
      </c>
      <c r="AH359" s="64">
        <v>0</v>
      </c>
      <c r="AI359" s="64">
        <v>0</v>
      </c>
      <c r="AJ359" s="10">
        <f t="shared" si="16"/>
        <v>19340.46</v>
      </c>
      <c r="AL359" s="6">
        <f t="shared" si="17"/>
        <v>0</v>
      </c>
      <c r="AN359" s="64">
        <v>0</v>
      </c>
      <c r="AO359" s="64">
        <v>0</v>
      </c>
      <c r="AP359" s="64">
        <v>0</v>
      </c>
      <c r="AQ359" s="64">
        <v>0</v>
      </c>
      <c r="AR359" s="64">
        <v>0</v>
      </c>
      <c r="AS359" s="64">
        <v>0</v>
      </c>
      <c r="AT359" s="64">
        <v>0</v>
      </c>
      <c r="AU359" s="64">
        <v>0</v>
      </c>
      <c r="AV359" s="64">
        <v>0</v>
      </c>
      <c r="AW359" s="64">
        <v>0</v>
      </c>
      <c r="AX359" s="64">
        <v>0</v>
      </c>
      <c r="AY359" s="64">
        <v>0</v>
      </c>
      <c r="AZ359" s="64">
        <v>600</v>
      </c>
      <c r="BA359" s="64">
        <v>0</v>
      </c>
      <c r="BB359" s="64">
        <v>0</v>
      </c>
      <c r="BC359" s="64">
        <v>0</v>
      </c>
      <c r="BD359" s="64">
        <v>0</v>
      </c>
      <c r="BE359" s="64">
        <v>0</v>
      </c>
      <c r="BF359" s="64">
        <v>0</v>
      </c>
      <c r="BG359" s="64">
        <v>0</v>
      </c>
      <c r="BH359" s="64">
        <v>2805.2</v>
      </c>
      <c r="BI359" s="64">
        <v>0</v>
      </c>
      <c r="BJ359" s="64">
        <v>-24.2</v>
      </c>
      <c r="BK359" s="64">
        <v>116</v>
      </c>
      <c r="BL359"/>
      <c r="BN359" s="7">
        <f t="shared" si="18"/>
        <v>19340.46</v>
      </c>
    </row>
    <row r="360" spans="1:66" hidden="1">
      <c r="A360">
        <v>102</v>
      </c>
      <c r="B360" t="s">
        <v>343</v>
      </c>
      <c r="C360">
        <v>140</v>
      </c>
      <c r="D360" t="s">
        <v>344</v>
      </c>
      <c r="E360">
        <v>245</v>
      </c>
      <c r="F360">
        <v>512460001</v>
      </c>
      <c r="G360" t="s">
        <v>85</v>
      </c>
      <c r="H360">
        <v>101</v>
      </c>
      <c r="I360" t="s">
        <v>308</v>
      </c>
      <c r="J360" s="8">
        <v>1</v>
      </c>
      <c r="L360">
        <v>2460</v>
      </c>
      <c r="M360" t="s">
        <v>355</v>
      </c>
      <c r="N360">
        <v>2000</v>
      </c>
      <c r="O360" t="s">
        <v>113</v>
      </c>
      <c r="P360">
        <v>4</v>
      </c>
      <c r="Q360" t="s">
        <v>345</v>
      </c>
      <c r="R360">
        <v>172</v>
      </c>
      <c r="S360" t="s">
        <v>281</v>
      </c>
      <c r="T360">
        <v>121</v>
      </c>
      <c r="U360" t="s">
        <v>312</v>
      </c>
      <c r="V360">
        <v>1</v>
      </c>
      <c r="W360" t="s">
        <v>313</v>
      </c>
      <c r="X360" s="64">
        <v>0</v>
      </c>
      <c r="Y360" s="64">
        <v>0</v>
      </c>
      <c r="Z360" s="64">
        <v>0</v>
      </c>
      <c r="AA360" s="64">
        <v>7592.2</v>
      </c>
      <c r="AB360" s="64">
        <v>1107.46</v>
      </c>
      <c r="AC360" s="64">
        <v>0</v>
      </c>
      <c r="AD360" s="9">
        <v>0</v>
      </c>
      <c r="AE360" s="64">
        <v>0</v>
      </c>
      <c r="AF360" s="64">
        <v>165.88</v>
      </c>
      <c r="AG360" s="64">
        <v>0</v>
      </c>
      <c r="AH360" s="64">
        <v>0</v>
      </c>
      <c r="AI360" s="64">
        <v>0</v>
      </c>
      <c r="AJ360" s="10">
        <f t="shared" si="16"/>
        <v>8865.5399999999991</v>
      </c>
      <c r="AL360" s="6">
        <f t="shared" si="17"/>
        <v>0</v>
      </c>
      <c r="AN360" s="64">
        <v>0</v>
      </c>
      <c r="AO360" s="64">
        <v>0</v>
      </c>
      <c r="AP360" s="64">
        <v>0</v>
      </c>
      <c r="AQ360" s="64">
        <v>0</v>
      </c>
      <c r="AR360" s="64">
        <v>0</v>
      </c>
      <c r="AS360" s="64">
        <v>0</v>
      </c>
      <c r="AT360" s="64">
        <v>0</v>
      </c>
      <c r="AU360" s="64">
        <v>0</v>
      </c>
      <c r="AV360" s="64">
        <v>0</v>
      </c>
      <c r="AW360" s="64">
        <v>0</v>
      </c>
      <c r="AX360" s="64">
        <v>0</v>
      </c>
      <c r="AY360" s="64">
        <v>0</v>
      </c>
      <c r="AZ360" s="64">
        <v>1250</v>
      </c>
      <c r="BA360" s="64">
        <v>0</v>
      </c>
      <c r="BB360" s="64">
        <v>0</v>
      </c>
      <c r="BC360" s="64">
        <v>0</v>
      </c>
      <c r="BD360" s="64">
        <v>0</v>
      </c>
      <c r="BE360" s="64">
        <v>0</v>
      </c>
      <c r="BF360" s="64">
        <v>0</v>
      </c>
      <c r="BG360" s="64">
        <v>0</v>
      </c>
      <c r="BH360" s="64">
        <v>0</v>
      </c>
      <c r="BI360" s="64">
        <v>0</v>
      </c>
      <c r="BJ360" s="64">
        <v>0</v>
      </c>
      <c r="BK360" s="64">
        <v>0</v>
      </c>
      <c r="BL360"/>
      <c r="BN360" s="7">
        <f t="shared" si="18"/>
        <v>8865.5399999999991</v>
      </c>
    </row>
    <row r="361" spans="1:66" hidden="1">
      <c r="A361">
        <v>101</v>
      </c>
      <c r="B361" t="s">
        <v>306</v>
      </c>
      <c r="C361">
        <v>139</v>
      </c>
      <c r="D361" t="s">
        <v>307</v>
      </c>
      <c r="E361">
        <v>245</v>
      </c>
      <c r="F361">
        <v>512460001</v>
      </c>
      <c r="G361" t="s">
        <v>85</v>
      </c>
      <c r="H361">
        <v>101</v>
      </c>
      <c r="I361" t="s">
        <v>308</v>
      </c>
      <c r="J361" s="8">
        <v>1</v>
      </c>
      <c r="L361">
        <v>2460</v>
      </c>
      <c r="M361" t="s">
        <v>355</v>
      </c>
      <c r="N361">
        <v>2000</v>
      </c>
      <c r="O361" t="s">
        <v>113</v>
      </c>
      <c r="P361">
        <v>7</v>
      </c>
      <c r="Q361" t="s">
        <v>310</v>
      </c>
      <c r="R361">
        <v>171</v>
      </c>
      <c r="S361" t="s">
        <v>311</v>
      </c>
      <c r="T361">
        <v>121</v>
      </c>
      <c r="U361" t="s">
        <v>312</v>
      </c>
      <c r="V361">
        <v>1</v>
      </c>
      <c r="W361" t="s">
        <v>313</v>
      </c>
      <c r="X361" s="64">
        <v>0</v>
      </c>
      <c r="Y361" s="64">
        <v>0</v>
      </c>
      <c r="Z361" s="64">
        <v>149</v>
      </c>
      <c r="AA361" s="64">
        <v>0</v>
      </c>
      <c r="AB361" s="64">
        <v>0</v>
      </c>
      <c r="AC361" s="64">
        <v>0</v>
      </c>
      <c r="AD361" s="9">
        <v>0</v>
      </c>
      <c r="AE361" s="64">
        <v>0</v>
      </c>
      <c r="AF361" s="64">
        <v>147.52000000000001</v>
      </c>
      <c r="AG361" s="64">
        <v>0</v>
      </c>
      <c r="AH361" s="64">
        <v>0</v>
      </c>
      <c r="AI361" s="9">
        <v>0</v>
      </c>
      <c r="AJ361" s="10">
        <f t="shared" si="16"/>
        <v>296.52</v>
      </c>
      <c r="AL361" s="6">
        <f t="shared" si="17"/>
        <v>0</v>
      </c>
      <c r="AN361" s="64">
        <v>2418</v>
      </c>
      <c r="AO361" s="64">
        <v>0</v>
      </c>
      <c r="AP361" s="64">
        <v>0</v>
      </c>
      <c r="AQ361" s="64">
        <v>0</v>
      </c>
      <c r="AR361" s="64">
        <v>0</v>
      </c>
      <c r="AS361" s="64">
        <v>0</v>
      </c>
      <c r="AT361" s="64">
        <v>0</v>
      </c>
      <c r="AU361" s="64">
        <v>0</v>
      </c>
      <c r="AV361" s="64">
        <v>0</v>
      </c>
      <c r="AW361" s="64">
        <v>0</v>
      </c>
      <c r="AX361" s="64">
        <v>0</v>
      </c>
      <c r="AY361" s="64">
        <v>0</v>
      </c>
      <c r="AZ361" s="64">
        <v>16000</v>
      </c>
      <c r="BA361" s="64">
        <v>0</v>
      </c>
      <c r="BB361" s="64">
        <v>0</v>
      </c>
      <c r="BC361" s="64">
        <v>0</v>
      </c>
      <c r="BD361" s="64">
        <v>0</v>
      </c>
      <c r="BE361" s="64">
        <v>0</v>
      </c>
      <c r="BF361" s="64">
        <v>0</v>
      </c>
      <c r="BG361" s="64">
        <v>0</v>
      </c>
      <c r="BH361" s="64">
        <v>885.38</v>
      </c>
      <c r="BI361" s="64">
        <v>0</v>
      </c>
      <c r="BJ361" s="64">
        <v>-110</v>
      </c>
      <c r="BK361" s="64">
        <v>0</v>
      </c>
      <c r="BL361"/>
      <c r="BN361" s="7">
        <f t="shared" si="18"/>
        <v>296.52</v>
      </c>
    </row>
    <row r="362" spans="1:66" hidden="1">
      <c r="A362">
        <v>201</v>
      </c>
      <c r="B362" t="s">
        <v>379</v>
      </c>
      <c r="C362">
        <v>143</v>
      </c>
      <c r="D362" t="s">
        <v>271</v>
      </c>
      <c r="E362">
        <v>246</v>
      </c>
      <c r="F362">
        <v>512460001</v>
      </c>
      <c r="G362" t="s">
        <v>85</v>
      </c>
      <c r="H362">
        <v>602</v>
      </c>
      <c r="I362" t="s">
        <v>380</v>
      </c>
      <c r="J362" s="8">
        <v>1</v>
      </c>
      <c r="L362">
        <v>2460</v>
      </c>
      <c r="M362" t="s">
        <v>355</v>
      </c>
      <c r="N362">
        <v>2000</v>
      </c>
      <c r="O362" t="s">
        <v>113</v>
      </c>
      <c r="P362">
        <v>7</v>
      </c>
      <c r="Q362" t="s">
        <v>310</v>
      </c>
      <c r="R362">
        <v>423</v>
      </c>
      <c r="S362" t="s">
        <v>381</v>
      </c>
      <c r="T362">
        <v>121</v>
      </c>
      <c r="U362" t="s">
        <v>312</v>
      </c>
      <c r="V362">
        <v>1</v>
      </c>
      <c r="W362" t="s">
        <v>313</v>
      </c>
      <c r="X362" s="64">
        <v>0</v>
      </c>
      <c r="Y362" s="64">
        <v>0</v>
      </c>
      <c r="Z362" s="64">
        <v>0</v>
      </c>
      <c r="AA362" s="64">
        <v>0</v>
      </c>
      <c r="AB362" s="64">
        <v>6603.13</v>
      </c>
      <c r="AC362" s="64">
        <v>0</v>
      </c>
      <c r="AD362" s="9">
        <v>11165.38</v>
      </c>
      <c r="AE362" s="64">
        <v>0</v>
      </c>
      <c r="AF362" s="64">
        <v>0</v>
      </c>
      <c r="AG362" s="64">
        <v>1703.95</v>
      </c>
      <c r="AH362" s="64">
        <v>0</v>
      </c>
      <c r="AI362" s="9">
        <v>0</v>
      </c>
      <c r="AJ362" s="10">
        <f t="shared" si="16"/>
        <v>19472.46</v>
      </c>
      <c r="AL362" s="6">
        <f t="shared" si="17"/>
        <v>0</v>
      </c>
      <c r="AN362" s="64">
        <v>5000</v>
      </c>
      <c r="AO362" s="64">
        <v>0</v>
      </c>
      <c r="AP362" s="64">
        <v>0</v>
      </c>
      <c r="AQ362" s="64">
        <v>0</v>
      </c>
      <c r="AR362" s="64">
        <v>0</v>
      </c>
      <c r="AS362" s="64">
        <v>0</v>
      </c>
      <c r="AT362" s="64">
        <v>0</v>
      </c>
      <c r="AU362" s="64">
        <v>0</v>
      </c>
      <c r="AV362" s="64">
        <v>0</v>
      </c>
      <c r="AW362" s="64">
        <v>0</v>
      </c>
      <c r="AX362" s="64">
        <v>0</v>
      </c>
      <c r="AY362" s="64">
        <v>0</v>
      </c>
      <c r="AZ362" s="64">
        <v>-3080</v>
      </c>
      <c r="BA362" s="64">
        <v>0</v>
      </c>
      <c r="BB362" s="64">
        <v>0</v>
      </c>
      <c r="BC362" s="64">
        <v>0</v>
      </c>
      <c r="BD362" s="64">
        <v>0</v>
      </c>
      <c r="BE362" s="64">
        <v>0</v>
      </c>
      <c r="BF362" s="64">
        <v>0</v>
      </c>
      <c r="BG362" s="64">
        <v>0</v>
      </c>
      <c r="BH362" s="64">
        <v>-1085.3800000000001</v>
      </c>
      <c r="BI362" s="64">
        <v>0</v>
      </c>
      <c r="BJ362" s="64">
        <v>-834.62</v>
      </c>
      <c r="BK362" s="64">
        <v>0</v>
      </c>
      <c r="BL362"/>
      <c r="BN362" s="7">
        <f t="shared" si="18"/>
        <v>19472.46</v>
      </c>
    </row>
    <row r="363" spans="1:66" hidden="1">
      <c r="A363">
        <v>942</v>
      </c>
      <c r="B363" t="s">
        <v>487</v>
      </c>
      <c r="C363">
        <v>117</v>
      </c>
      <c r="D363" t="s">
        <v>488</v>
      </c>
      <c r="E363">
        <v>245</v>
      </c>
      <c r="F363">
        <v>512460001</v>
      </c>
      <c r="G363" t="s">
        <v>85</v>
      </c>
      <c r="H363">
        <v>101</v>
      </c>
      <c r="I363" t="s">
        <v>308</v>
      </c>
      <c r="J363" s="8">
        <v>1</v>
      </c>
      <c r="L363">
        <v>2460</v>
      </c>
      <c r="M363" t="s">
        <v>355</v>
      </c>
      <c r="N363">
        <v>2000</v>
      </c>
      <c r="O363" t="s">
        <v>113</v>
      </c>
      <c r="P363">
        <v>8</v>
      </c>
      <c r="Q363" t="s">
        <v>486</v>
      </c>
      <c r="R363">
        <v>183</v>
      </c>
      <c r="S363" t="s">
        <v>489</v>
      </c>
      <c r="T363">
        <v>121</v>
      </c>
      <c r="U363" t="s">
        <v>312</v>
      </c>
      <c r="V363">
        <v>1</v>
      </c>
      <c r="W363" t="s">
        <v>313</v>
      </c>
      <c r="X363" s="64">
        <v>0</v>
      </c>
      <c r="Y363" s="64">
        <v>319.05</v>
      </c>
      <c r="Z363" s="64">
        <v>685.37</v>
      </c>
      <c r="AA363" s="64">
        <v>0</v>
      </c>
      <c r="AB363" s="64">
        <v>0</v>
      </c>
      <c r="AC363" s="64">
        <v>0</v>
      </c>
      <c r="AD363" s="9">
        <v>0</v>
      </c>
      <c r="AE363" s="64">
        <v>0</v>
      </c>
      <c r="AF363" s="64">
        <v>0</v>
      </c>
      <c r="AG363" s="64">
        <v>0</v>
      </c>
      <c r="AH363" s="64">
        <v>0</v>
      </c>
      <c r="AI363" s="64">
        <v>0</v>
      </c>
      <c r="AJ363" s="10">
        <f t="shared" si="16"/>
        <v>1004.4200000000001</v>
      </c>
      <c r="AL363" s="6">
        <f t="shared" si="17"/>
        <v>0</v>
      </c>
      <c r="AN363" s="64">
        <v>0</v>
      </c>
      <c r="AO363" s="64">
        <v>0</v>
      </c>
      <c r="AP363" s="64">
        <v>0</v>
      </c>
      <c r="AQ363" s="64">
        <v>0</v>
      </c>
      <c r="AR363" s="64">
        <v>0</v>
      </c>
      <c r="AS363" s="64">
        <v>0</v>
      </c>
      <c r="AT363" s="64">
        <v>0</v>
      </c>
      <c r="AU363" s="64">
        <v>0</v>
      </c>
      <c r="AV363" s="64">
        <v>0</v>
      </c>
      <c r="AW363" s="64">
        <v>0</v>
      </c>
      <c r="AX363" s="64">
        <v>0</v>
      </c>
      <c r="AY363" s="64">
        <v>0</v>
      </c>
      <c r="AZ363" s="64">
        <v>112600</v>
      </c>
      <c r="BA363" s="64">
        <v>0</v>
      </c>
      <c r="BB363" s="64">
        <v>0</v>
      </c>
      <c r="BC363" s="64">
        <v>0</v>
      </c>
      <c r="BD363" s="64">
        <v>0</v>
      </c>
      <c r="BE363" s="64">
        <v>0</v>
      </c>
      <c r="BF363" s="64">
        <v>0</v>
      </c>
      <c r="BG363" s="64">
        <v>0</v>
      </c>
      <c r="BH363" s="64">
        <v>0</v>
      </c>
      <c r="BI363" s="64">
        <v>0</v>
      </c>
      <c r="BJ363" s="64">
        <v>-80</v>
      </c>
      <c r="BK363" s="64">
        <v>0</v>
      </c>
      <c r="BL363"/>
      <c r="BN363" s="7">
        <f t="shared" si="18"/>
        <v>1004.4200000000001</v>
      </c>
    </row>
    <row r="364" spans="1:66" hidden="1">
      <c r="A364">
        <v>972</v>
      </c>
      <c r="B364" t="s">
        <v>527</v>
      </c>
      <c r="C364">
        <v>132</v>
      </c>
      <c r="D364" t="s">
        <v>528</v>
      </c>
      <c r="E364">
        <v>245</v>
      </c>
      <c r="F364">
        <v>512460001</v>
      </c>
      <c r="G364" t="s">
        <v>85</v>
      </c>
      <c r="H364">
        <v>101</v>
      </c>
      <c r="I364" t="s">
        <v>308</v>
      </c>
      <c r="J364" s="8">
        <v>1</v>
      </c>
      <c r="L364">
        <v>2460</v>
      </c>
      <c r="M364" t="s">
        <v>355</v>
      </c>
      <c r="N364">
        <v>2000</v>
      </c>
      <c r="O364" t="s">
        <v>113</v>
      </c>
      <c r="P364">
        <v>9</v>
      </c>
      <c r="Q364" t="s">
        <v>422</v>
      </c>
      <c r="R364">
        <v>181</v>
      </c>
      <c r="S364" t="s">
        <v>523</v>
      </c>
      <c r="T364">
        <v>131</v>
      </c>
      <c r="U364" t="s">
        <v>524</v>
      </c>
      <c r="V364">
        <v>1</v>
      </c>
      <c r="W364" t="s">
        <v>313</v>
      </c>
      <c r="X364" s="64">
        <v>0</v>
      </c>
      <c r="Y364" s="64">
        <v>0</v>
      </c>
      <c r="Z364" s="64">
        <v>79.39</v>
      </c>
      <c r="AA364" s="64">
        <v>0</v>
      </c>
      <c r="AB364" s="64">
        <v>0</v>
      </c>
      <c r="AC364" s="64">
        <v>0</v>
      </c>
      <c r="AD364" s="9">
        <v>0</v>
      </c>
      <c r="AE364" s="64">
        <v>0</v>
      </c>
      <c r="AF364" s="64">
        <v>0</v>
      </c>
      <c r="AG364" s="64">
        <v>0</v>
      </c>
      <c r="AH364" s="64">
        <v>0</v>
      </c>
      <c r="AI364" s="64">
        <v>0</v>
      </c>
      <c r="AJ364" s="10">
        <f t="shared" si="16"/>
        <v>79.39</v>
      </c>
      <c r="AL364" s="6">
        <f t="shared" si="17"/>
        <v>0</v>
      </c>
      <c r="AN364" s="64">
        <v>0</v>
      </c>
      <c r="AO364" s="64">
        <v>0</v>
      </c>
      <c r="AP364" s="64">
        <v>0</v>
      </c>
      <c r="AQ364" s="64">
        <v>0</v>
      </c>
      <c r="AR364" s="64">
        <v>0</v>
      </c>
      <c r="AS364" s="64">
        <v>0</v>
      </c>
      <c r="AT364" s="64">
        <v>0</v>
      </c>
      <c r="AU364" s="64">
        <v>0</v>
      </c>
      <c r="AV364" s="64">
        <v>0</v>
      </c>
      <c r="AW364" s="64">
        <v>0</v>
      </c>
      <c r="AX364" s="64">
        <v>0</v>
      </c>
      <c r="AY364" s="64">
        <v>0</v>
      </c>
      <c r="AZ364" s="64">
        <v>0</v>
      </c>
      <c r="BA364" s="64">
        <v>0</v>
      </c>
      <c r="BB364" s="64">
        <v>0</v>
      </c>
      <c r="BC364" s="64">
        <v>0</v>
      </c>
      <c r="BD364" s="64">
        <v>0</v>
      </c>
      <c r="BE364" s="64">
        <v>0</v>
      </c>
      <c r="BF364" s="64">
        <v>0</v>
      </c>
      <c r="BG364" s="64">
        <v>0</v>
      </c>
      <c r="BH364" s="64">
        <v>0</v>
      </c>
      <c r="BI364" s="64">
        <v>0</v>
      </c>
      <c r="BJ364" s="64">
        <v>0</v>
      </c>
      <c r="BK364" s="64">
        <v>712.41</v>
      </c>
      <c r="BL364"/>
      <c r="BN364" s="7">
        <f t="shared" si="18"/>
        <v>79.39</v>
      </c>
    </row>
    <row r="365" spans="1:66" hidden="1">
      <c r="A365">
        <v>961</v>
      </c>
      <c r="B365" t="s">
        <v>80</v>
      </c>
      <c r="C365">
        <v>124</v>
      </c>
      <c r="D365" t="s">
        <v>508</v>
      </c>
      <c r="E365">
        <v>245</v>
      </c>
      <c r="F365">
        <v>512460001</v>
      </c>
      <c r="G365" t="s">
        <v>85</v>
      </c>
      <c r="H365">
        <v>101</v>
      </c>
      <c r="I365" t="s">
        <v>308</v>
      </c>
      <c r="J365" s="8">
        <v>1</v>
      </c>
      <c r="L365">
        <v>2460</v>
      </c>
      <c r="M365" t="s">
        <v>355</v>
      </c>
      <c r="N365">
        <v>2000</v>
      </c>
      <c r="O365" t="s">
        <v>113</v>
      </c>
      <c r="P365">
        <v>11</v>
      </c>
      <c r="Q365" t="s">
        <v>509</v>
      </c>
      <c r="R365">
        <v>241</v>
      </c>
      <c r="S365" t="s">
        <v>445</v>
      </c>
      <c r="T365">
        <v>124</v>
      </c>
      <c r="U365" t="s">
        <v>510</v>
      </c>
      <c r="V365">
        <v>1</v>
      </c>
      <c r="W365" t="s">
        <v>313</v>
      </c>
      <c r="X365" s="64">
        <v>1330.38</v>
      </c>
      <c r="Y365" s="64">
        <v>0</v>
      </c>
      <c r="Z365" s="64">
        <v>0</v>
      </c>
      <c r="AA365" s="64">
        <v>0</v>
      </c>
      <c r="AB365" s="64">
        <v>0</v>
      </c>
      <c r="AC365" s="64">
        <v>0</v>
      </c>
      <c r="AD365" s="9">
        <v>0</v>
      </c>
      <c r="AE365" s="64">
        <v>0</v>
      </c>
      <c r="AF365" s="64">
        <v>2668</v>
      </c>
      <c r="AG365" s="64">
        <v>0</v>
      </c>
      <c r="AH365" s="64">
        <v>0</v>
      </c>
      <c r="AI365" s="64">
        <v>0</v>
      </c>
      <c r="AJ365" s="10">
        <f t="shared" si="16"/>
        <v>3998.38</v>
      </c>
      <c r="AL365" s="6">
        <f t="shared" si="17"/>
        <v>0</v>
      </c>
      <c r="AN365" s="64">
        <v>0</v>
      </c>
      <c r="AO365" s="64">
        <v>0</v>
      </c>
      <c r="AP365" s="64">
        <v>0</v>
      </c>
      <c r="AQ365" s="64">
        <v>0</v>
      </c>
      <c r="AR365" s="64">
        <v>0</v>
      </c>
      <c r="AS365" s="64">
        <v>0</v>
      </c>
      <c r="AT365" s="64">
        <v>0</v>
      </c>
      <c r="AU365" s="64">
        <v>0</v>
      </c>
      <c r="AV365" s="64">
        <v>0</v>
      </c>
      <c r="AW365" s="64">
        <v>0</v>
      </c>
      <c r="AX365" s="64">
        <v>0</v>
      </c>
      <c r="AY365" s="64">
        <v>0</v>
      </c>
      <c r="AZ365" s="64">
        <v>580</v>
      </c>
      <c r="BA365" s="64">
        <v>0</v>
      </c>
      <c r="BB365" s="64">
        <v>0</v>
      </c>
      <c r="BC365" s="64">
        <v>0</v>
      </c>
      <c r="BD365" s="64">
        <v>0</v>
      </c>
      <c r="BE365" s="64">
        <v>0</v>
      </c>
      <c r="BF365" s="64">
        <v>0</v>
      </c>
      <c r="BG365" s="64">
        <v>0</v>
      </c>
      <c r="BH365" s="64">
        <v>0</v>
      </c>
      <c r="BI365" s="64">
        <v>0</v>
      </c>
      <c r="BJ365" s="64">
        <v>0</v>
      </c>
      <c r="BK365" s="64">
        <v>0</v>
      </c>
      <c r="BL365"/>
      <c r="BN365" s="7">
        <f t="shared" si="18"/>
        <v>3998.38</v>
      </c>
    </row>
    <row r="366" spans="1:66" hidden="1">
      <c r="A366">
        <v>962</v>
      </c>
      <c r="B366" t="s">
        <v>513</v>
      </c>
      <c r="C366">
        <v>126</v>
      </c>
      <c r="D366" t="s">
        <v>225</v>
      </c>
      <c r="E366">
        <v>245</v>
      </c>
      <c r="F366">
        <v>512460001</v>
      </c>
      <c r="G366" t="s">
        <v>85</v>
      </c>
      <c r="H366">
        <v>101</v>
      </c>
      <c r="I366" t="s">
        <v>308</v>
      </c>
      <c r="J366" s="8">
        <v>1</v>
      </c>
      <c r="L366">
        <v>2460</v>
      </c>
      <c r="M366" t="s">
        <v>355</v>
      </c>
      <c r="N366">
        <v>2000</v>
      </c>
      <c r="O366" t="s">
        <v>113</v>
      </c>
      <c r="P366">
        <v>11</v>
      </c>
      <c r="Q366" t="s">
        <v>509</v>
      </c>
      <c r="R366">
        <v>241</v>
      </c>
      <c r="S366" t="s">
        <v>445</v>
      </c>
      <c r="T366">
        <v>124</v>
      </c>
      <c r="U366" t="s">
        <v>510</v>
      </c>
      <c r="V366">
        <v>1</v>
      </c>
      <c r="W366" t="s">
        <v>313</v>
      </c>
      <c r="X366" s="64">
        <v>0</v>
      </c>
      <c r="Y366" s="64">
        <v>6234.18</v>
      </c>
      <c r="Z366" s="64">
        <v>0</v>
      </c>
      <c r="AA366" s="64">
        <v>236.12</v>
      </c>
      <c r="AB366" s="64">
        <v>1550.34</v>
      </c>
      <c r="AC366" s="64">
        <v>0</v>
      </c>
      <c r="AD366" s="9">
        <v>0</v>
      </c>
      <c r="AE366" s="64">
        <v>0</v>
      </c>
      <c r="AF366" s="64">
        <v>2989.57</v>
      </c>
      <c r="AG366" s="64">
        <v>1620.11</v>
      </c>
      <c r="AH366" s="64">
        <v>0</v>
      </c>
      <c r="AI366" s="64">
        <v>6672.4</v>
      </c>
      <c r="AJ366" s="10">
        <f t="shared" si="16"/>
        <v>19302.72</v>
      </c>
      <c r="AL366" s="6">
        <f t="shared" si="17"/>
        <v>0</v>
      </c>
      <c r="AN366" s="64">
        <v>0</v>
      </c>
      <c r="AO366" s="64">
        <v>0</v>
      </c>
      <c r="AP366" s="64">
        <v>0</v>
      </c>
      <c r="AQ366" s="64">
        <v>0</v>
      </c>
      <c r="AR366" s="64">
        <v>0</v>
      </c>
      <c r="AS366" s="64">
        <v>0</v>
      </c>
      <c r="AT366" s="64">
        <v>0</v>
      </c>
      <c r="AU366" s="64">
        <v>0</v>
      </c>
      <c r="AV366" s="64">
        <v>0</v>
      </c>
      <c r="AW366" s="64">
        <v>0</v>
      </c>
      <c r="AX366" s="64">
        <v>0</v>
      </c>
      <c r="AY366" s="64">
        <v>0</v>
      </c>
      <c r="AZ366" s="64">
        <v>4600</v>
      </c>
      <c r="BA366" s="64">
        <v>0</v>
      </c>
      <c r="BB366" s="64">
        <v>0</v>
      </c>
      <c r="BC366" s="64">
        <v>0</v>
      </c>
      <c r="BD366" s="64">
        <v>0</v>
      </c>
      <c r="BE366" s="64">
        <v>0</v>
      </c>
      <c r="BF366" s="64">
        <v>0</v>
      </c>
      <c r="BG366" s="64">
        <v>0</v>
      </c>
      <c r="BH366" s="64">
        <v>0</v>
      </c>
      <c r="BI366" s="64">
        <v>-2000</v>
      </c>
      <c r="BJ366" s="64">
        <v>-20.010000000000002</v>
      </c>
      <c r="BK366" s="64">
        <v>0</v>
      </c>
      <c r="BL366"/>
      <c r="BN366" s="7">
        <f t="shared" si="18"/>
        <v>12630.320000000002</v>
      </c>
    </row>
    <row r="367" spans="1:66" hidden="1">
      <c r="A367">
        <v>965</v>
      </c>
      <c r="B367" t="s">
        <v>521</v>
      </c>
      <c r="C367">
        <v>129</v>
      </c>
      <c r="D367" t="s">
        <v>236</v>
      </c>
      <c r="E367">
        <v>245</v>
      </c>
      <c r="F367">
        <v>512460001</v>
      </c>
      <c r="G367" t="s">
        <v>85</v>
      </c>
      <c r="H367">
        <v>101</v>
      </c>
      <c r="I367" t="s">
        <v>308</v>
      </c>
      <c r="J367" s="8">
        <v>1</v>
      </c>
      <c r="L367">
        <v>2460</v>
      </c>
      <c r="M367" t="s">
        <v>355</v>
      </c>
      <c r="N367">
        <v>2000</v>
      </c>
      <c r="O367" t="s">
        <v>113</v>
      </c>
      <c r="P367">
        <v>11</v>
      </c>
      <c r="Q367" t="s">
        <v>509</v>
      </c>
      <c r="R367">
        <v>242</v>
      </c>
      <c r="S367" t="s">
        <v>283</v>
      </c>
      <c r="T367">
        <v>124</v>
      </c>
      <c r="U367" t="s">
        <v>510</v>
      </c>
      <c r="V367">
        <v>1</v>
      </c>
      <c r="W367" t="s">
        <v>313</v>
      </c>
      <c r="X367" s="64">
        <v>0</v>
      </c>
      <c r="Y367" s="64">
        <v>0</v>
      </c>
      <c r="Z367" s="64">
        <v>0</v>
      </c>
      <c r="AA367" s="64">
        <v>0</v>
      </c>
      <c r="AB367" s="64">
        <v>0</v>
      </c>
      <c r="AC367" s="64">
        <v>0</v>
      </c>
      <c r="AD367" s="9">
        <v>0</v>
      </c>
      <c r="AE367" s="64">
        <v>0</v>
      </c>
      <c r="AF367" s="64">
        <v>298.58</v>
      </c>
      <c r="AG367" s="64">
        <v>0</v>
      </c>
      <c r="AH367" s="64">
        <v>0</v>
      </c>
      <c r="AI367" s="64">
        <v>0</v>
      </c>
      <c r="AJ367" s="10">
        <f t="shared" si="16"/>
        <v>298.58</v>
      </c>
      <c r="AL367" s="6">
        <f t="shared" si="17"/>
        <v>0</v>
      </c>
      <c r="AN367" s="64">
        <v>2032</v>
      </c>
      <c r="AO367" s="64">
        <v>0</v>
      </c>
      <c r="AP367" s="64">
        <v>0</v>
      </c>
      <c r="AQ367" s="64">
        <v>0</v>
      </c>
      <c r="AR367" s="64">
        <v>0</v>
      </c>
      <c r="AS367" s="64">
        <v>0</v>
      </c>
      <c r="AT367" s="64">
        <v>0</v>
      </c>
      <c r="AU367" s="64">
        <v>0</v>
      </c>
      <c r="AV367" s="64">
        <v>0</v>
      </c>
      <c r="AW367" s="64">
        <v>0</v>
      </c>
      <c r="AX367" s="64">
        <v>0</v>
      </c>
      <c r="AY367" s="64">
        <v>0</v>
      </c>
      <c r="AZ367" s="64">
        <v>7500</v>
      </c>
      <c r="BA367" s="64">
        <v>0</v>
      </c>
      <c r="BB367" s="64">
        <v>0</v>
      </c>
      <c r="BC367" s="64">
        <v>0</v>
      </c>
      <c r="BD367" s="64">
        <v>0</v>
      </c>
      <c r="BE367" s="64">
        <v>0</v>
      </c>
      <c r="BF367" s="64">
        <v>0</v>
      </c>
      <c r="BG367" s="64">
        <v>-2478.46</v>
      </c>
      <c r="BH367" s="64">
        <v>5000</v>
      </c>
      <c r="BI367" s="64">
        <v>0</v>
      </c>
      <c r="BJ367" s="64">
        <v>-1302.56</v>
      </c>
      <c r="BK367" s="64">
        <v>602</v>
      </c>
      <c r="BL367"/>
      <c r="BN367" s="7">
        <f t="shared" si="18"/>
        <v>298.58</v>
      </c>
    </row>
    <row r="368" spans="1:66" hidden="1">
      <c r="A368">
        <v>951</v>
      </c>
      <c r="B368" t="s">
        <v>491</v>
      </c>
      <c r="C368">
        <v>118</v>
      </c>
      <c r="D368" t="s">
        <v>178</v>
      </c>
      <c r="E368">
        <v>245</v>
      </c>
      <c r="F368">
        <v>512460001</v>
      </c>
      <c r="G368" t="s">
        <v>85</v>
      </c>
      <c r="H368">
        <v>101</v>
      </c>
      <c r="I368" t="s">
        <v>308</v>
      </c>
      <c r="J368" s="8">
        <v>1</v>
      </c>
      <c r="L368">
        <v>2460</v>
      </c>
      <c r="M368" t="s">
        <v>355</v>
      </c>
      <c r="N368">
        <v>2000</v>
      </c>
      <c r="O368" t="s">
        <v>113</v>
      </c>
      <c r="P368">
        <v>12</v>
      </c>
      <c r="Q368" t="s">
        <v>401</v>
      </c>
      <c r="R368">
        <v>221</v>
      </c>
      <c r="S368" t="s">
        <v>492</v>
      </c>
      <c r="T368">
        <v>128</v>
      </c>
      <c r="U368" t="s">
        <v>404</v>
      </c>
      <c r="V368">
        <v>1</v>
      </c>
      <c r="W368" t="s">
        <v>313</v>
      </c>
      <c r="X368" s="64">
        <v>0</v>
      </c>
      <c r="Y368" s="64">
        <v>0</v>
      </c>
      <c r="Z368" s="64">
        <v>320</v>
      </c>
      <c r="AA368" s="64">
        <v>0</v>
      </c>
      <c r="AB368" s="64">
        <v>0</v>
      </c>
      <c r="AC368" s="64">
        <v>0</v>
      </c>
      <c r="AD368" s="9">
        <v>0</v>
      </c>
      <c r="AE368" s="64">
        <v>0</v>
      </c>
      <c r="AF368" s="64">
        <v>0</v>
      </c>
      <c r="AG368" s="64">
        <v>0</v>
      </c>
      <c r="AH368" s="64">
        <v>1103.95</v>
      </c>
      <c r="AI368" s="64">
        <v>640</v>
      </c>
      <c r="AJ368" s="10">
        <f t="shared" si="16"/>
        <v>2063.9499999999998</v>
      </c>
      <c r="AL368" s="6">
        <f t="shared" si="17"/>
        <v>0</v>
      </c>
      <c r="AN368" s="64">
        <v>17425</v>
      </c>
      <c r="AO368" s="64">
        <v>0</v>
      </c>
      <c r="AP368" s="64">
        <v>0</v>
      </c>
      <c r="AQ368" s="64">
        <v>0</v>
      </c>
      <c r="AR368" s="64">
        <v>0</v>
      </c>
      <c r="AS368" s="64">
        <v>0</v>
      </c>
      <c r="AT368" s="64">
        <v>0</v>
      </c>
      <c r="AU368" s="64">
        <v>0</v>
      </c>
      <c r="AV368" s="64">
        <v>0</v>
      </c>
      <c r="AW368" s="64">
        <v>0</v>
      </c>
      <c r="AX368" s="64">
        <v>0</v>
      </c>
      <c r="AY368" s="64">
        <v>0</v>
      </c>
      <c r="AZ368" s="64">
        <v>12500</v>
      </c>
      <c r="BA368" s="64">
        <v>0</v>
      </c>
      <c r="BB368" s="64">
        <v>0</v>
      </c>
      <c r="BC368" s="64">
        <v>0</v>
      </c>
      <c r="BD368" s="64">
        <v>0</v>
      </c>
      <c r="BE368" s="64">
        <v>0</v>
      </c>
      <c r="BF368" s="64">
        <v>0</v>
      </c>
      <c r="BG368" s="64">
        <v>0</v>
      </c>
      <c r="BH368" s="64">
        <v>3113.24</v>
      </c>
      <c r="BI368" s="64">
        <v>2108</v>
      </c>
      <c r="BJ368" s="64">
        <v>1308.1500000000001</v>
      </c>
      <c r="BK368" s="64">
        <v>2818.26</v>
      </c>
      <c r="BL368"/>
      <c r="BN368" s="7">
        <f t="shared" si="18"/>
        <v>320</v>
      </c>
    </row>
    <row r="369" spans="1:66" hidden="1">
      <c r="A369">
        <v>953</v>
      </c>
      <c r="B369" t="s">
        <v>259</v>
      </c>
      <c r="C369">
        <v>121</v>
      </c>
      <c r="D369" t="s">
        <v>196</v>
      </c>
      <c r="E369">
        <v>245</v>
      </c>
      <c r="F369">
        <v>512460001</v>
      </c>
      <c r="G369" t="s">
        <v>85</v>
      </c>
      <c r="H369">
        <v>101</v>
      </c>
      <c r="I369" t="s">
        <v>308</v>
      </c>
      <c r="J369" s="8">
        <v>1</v>
      </c>
      <c r="L369">
        <v>2460</v>
      </c>
      <c r="M369" t="s">
        <v>355</v>
      </c>
      <c r="N369">
        <v>2000</v>
      </c>
      <c r="O369" t="s">
        <v>113</v>
      </c>
      <c r="P369">
        <v>12</v>
      </c>
      <c r="Q369" t="s">
        <v>401</v>
      </c>
      <c r="R369">
        <v>214</v>
      </c>
      <c r="S369" t="s">
        <v>446</v>
      </c>
      <c r="T369">
        <v>125</v>
      </c>
      <c r="U369" t="s">
        <v>464</v>
      </c>
      <c r="V369">
        <v>1</v>
      </c>
      <c r="W369" t="s">
        <v>313</v>
      </c>
      <c r="X369" s="64">
        <v>0</v>
      </c>
      <c r="Y369" s="64">
        <v>0</v>
      </c>
      <c r="Z369" s="64">
        <v>0</v>
      </c>
      <c r="AA369" s="64">
        <v>0</v>
      </c>
      <c r="AB369" s="64">
        <v>3838.28</v>
      </c>
      <c r="AC369" s="64">
        <v>0</v>
      </c>
      <c r="AD369" s="9">
        <v>0</v>
      </c>
      <c r="AE369" s="64">
        <v>5049.99</v>
      </c>
      <c r="AF369" s="64">
        <v>1573.66</v>
      </c>
      <c r="AG369" s="64">
        <v>4040.28</v>
      </c>
      <c r="AH369" s="64">
        <v>0</v>
      </c>
      <c r="AI369" s="64">
        <v>0</v>
      </c>
      <c r="AJ369" s="10">
        <f t="shared" si="16"/>
        <v>14502.210000000001</v>
      </c>
      <c r="AL369" s="6">
        <f t="shared" si="17"/>
        <v>0</v>
      </c>
      <c r="AN369" s="64">
        <v>13855</v>
      </c>
      <c r="AO369" s="64">
        <v>0</v>
      </c>
      <c r="AP369" s="64">
        <v>0</v>
      </c>
      <c r="AQ369" s="64">
        <v>0</v>
      </c>
      <c r="AR369" s="64">
        <v>0</v>
      </c>
      <c r="AS369" s="64">
        <v>0</v>
      </c>
      <c r="AT369" s="64">
        <v>0</v>
      </c>
      <c r="AU369" s="64">
        <v>0</v>
      </c>
      <c r="AV369" s="64">
        <v>0</v>
      </c>
      <c r="AW369" s="64">
        <v>0</v>
      </c>
      <c r="AX369" s="64">
        <v>0</v>
      </c>
      <c r="AY369" s="64">
        <v>0</v>
      </c>
      <c r="AZ369" s="64">
        <v>-3000</v>
      </c>
      <c r="BA369" s="64">
        <v>0</v>
      </c>
      <c r="BB369" s="64">
        <v>0</v>
      </c>
      <c r="BC369" s="64">
        <v>0</v>
      </c>
      <c r="BD369" s="64">
        <v>0</v>
      </c>
      <c r="BE369" s="64">
        <v>0</v>
      </c>
      <c r="BF369" s="64">
        <v>0</v>
      </c>
      <c r="BG369" s="64">
        <v>0</v>
      </c>
      <c r="BH369" s="64">
        <v>0</v>
      </c>
      <c r="BI369" s="64">
        <v>0</v>
      </c>
      <c r="BJ369" s="64">
        <v>-2438.6</v>
      </c>
      <c r="BK369" s="64">
        <v>0</v>
      </c>
      <c r="BL369"/>
      <c r="BN369" s="7">
        <f t="shared" si="18"/>
        <v>14502.210000000001</v>
      </c>
    </row>
    <row r="370" spans="1:66" hidden="1">
      <c r="A370">
        <v>954</v>
      </c>
      <c r="B370" t="s">
        <v>502</v>
      </c>
      <c r="C370">
        <v>122</v>
      </c>
      <c r="D370" t="s">
        <v>503</v>
      </c>
      <c r="E370">
        <v>245</v>
      </c>
      <c r="F370">
        <v>512460001</v>
      </c>
      <c r="G370" t="s">
        <v>85</v>
      </c>
      <c r="H370">
        <v>101</v>
      </c>
      <c r="I370" t="s">
        <v>308</v>
      </c>
      <c r="J370" s="8">
        <v>1</v>
      </c>
      <c r="L370">
        <v>2460</v>
      </c>
      <c r="M370" t="s">
        <v>355</v>
      </c>
      <c r="N370">
        <v>2000</v>
      </c>
      <c r="O370" t="s">
        <v>113</v>
      </c>
      <c r="P370">
        <v>12</v>
      </c>
      <c r="Q370" t="s">
        <v>401</v>
      </c>
      <c r="R370">
        <v>226</v>
      </c>
      <c r="S370" t="s">
        <v>504</v>
      </c>
      <c r="T370">
        <v>121</v>
      </c>
      <c r="U370" t="s">
        <v>312</v>
      </c>
      <c r="V370">
        <v>1</v>
      </c>
      <c r="W370" t="s">
        <v>313</v>
      </c>
      <c r="X370" s="64">
        <v>8187.28</v>
      </c>
      <c r="Y370" s="64">
        <v>988.46</v>
      </c>
      <c r="Z370" s="64">
        <v>67581.72</v>
      </c>
      <c r="AA370" s="64">
        <v>6005.93</v>
      </c>
      <c r="AB370" s="64">
        <v>165831.10999999999</v>
      </c>
      <c r="AC370" s="64">
        <v>8097.44</v>
      </c>
      <c r="AD370" s="9">
        <v>10936.48</v>
      </c>
      <c r="AE370" s="64">
        <v>232636.95</v>
      </c>
      <c r="AF370" s="64">
        <v>160621</v>
      </c>
      <c r="AG370" s="64">
        <v>59129.72</v>
      </c>
      <c r="AH370" s="64">
        <v>24338.98</v>
      </c>
      <c r="AI370" s="64">
        <v>92849.97</v>
      </c>
      <c r="AJ370" s="10">
        <f t="shared" si="16"/>
        <v>837205.03999999992</v>
      </c>
      <c r="AL370" s="6">
        <f t="shared" si="17"/>
        <v>0</v>
      </c>
      <c r="AN370" s="64">
        <v>13919</v>
      </c>
      <c r="AO370" s="64">
        <v>0</v>
      </c>
      <c r="AP370" s="64">
        <v>0</v>
      </c>
      <c r="AQ370" s="64">
        <v>0</v>
      </c>
      <c r="AR370" s="64">
        <v>0</v>
      </c>
      <c r="AS370" s="64">
        <v>0</v>
      </c>
      <c r="AT370" s="64">
        <v>0</v>
      </c>
      <c r="AU370" s="64">
        <v>0</v>
      </c>
      <c r="AV370" s="64">
        <v>0</v>
      </c>
      <c r="AW370" s="64">
        <v>0</v>
      </c>
      <c r="AX370" s="64">
        <v>0</v>
      </c>
      <c r="AY370" s="64">
        <v>0</v>
      </c>
      <c r="AZ370" s="64">
        <v>10200</v>
      </c>
      <c r="BA370" s="64">
        <v>0</v>
      </c>
      <c r="BB370" s="64">
        <v>0</v>
      </c>
      <c r="BC370" s="64">
        <v>0</v>
      </c>
      <c r="BD370" s="64">
        <v>0</v>
      </c>
      <c r="BE370" s="64">
        <v>0</v>
      </c>
      <c r="BF370" s="64">
        <v>0</v>
      </c>
      <c r="BG370" s="64">
        <v>0</v>
      </c>
      <c r="BH370" s="64">
        <v>0</v>
      </c>
      <c r="BI370" s="64">
        <v>0</v>
      </c>
      <c r="BJ370" s="64">
        <v>-49</v>
      </c>
      <c r="BK370" s="64">
        <v>0</v>
      </c>
      <c r="BL370"/>
      <c r="BN370" s="7">
        <f t="shared" si="18"/>
        <v>720016.09</v>
      </c>
    </row>
    <row r="371" spans="1:66" hidden="1">
      <c r="A371">
        <v>111</v>
      </c>
      <c r="B371" t="s">
        <v>84</v>
      </c>
      <c r="C371">
        <v>141</v>
      </c>
      <c r="D371" t="s">
        <v>260</v>
      </c>
      <c r="E371">
        <v>245</v>
      </c>
      <c r="F371">
        <v>512460001</v>
      </c>
      <c r="G371" t="s">
        <v>85</v>
      </c>
      <c r="H371">
        <v>101</v>
      </c>
      <c r="I371" t="s">
        <v>308</v>
      </c>
      <c r="J371" s="8">
        <v>1</v>
      </c>
      <c r="L371">
        <v>2460</v>
      </c>
      <c r="M371" t="s">
        <v>355</v>
      </c>
      <c r="N371">
        <v>2000</v>
      </c>
      <c r="O371" t="s">
        <v>113</v>
      </c>
      <c r="P371">
        <v>13</v>
      </c>
      <c r="Q371" t="s">
        <v>353</v>
      </c>
      <c r="R371">
        <v>263</v>
      </c>
      <c r="S371" t="s">
        <v>354</v>
      </c>
      <c r="T371">
        <v>121</v>
      </c>
      <c r="U371" t="s">
        <v>312</v>
      </c>
      <c r="V371">
        <v>1</v>
      </c>
      <c r="W371" t="s">
        <v>313</v>
      </c>
      <c r="X371" s="64">
        <v>0</v>
      </c>
      <c r="Y371" s="64">
        <v>1030.01</v>
      </c>
      <c r="Z371" s="64">
        <v>1350.43</v>
      </c>
      <c r="AA371" s="64">
        <v>0</v>
      </c>
      <c r="AB371" s="64">
        <v>66700</v>
      </c>
      <c r="AC371" s="64">
        <v>92.8</v>
      </c>
      <c r="AD371" s="9">
        <v>348.27</v>
      </c>
      <c r="AE371" s="64">
        <v>0</v>
      </c>
      <c r="AF371" s="64">
        <v>0</v>
      </c>
      <c r="AG371" s="64">
        <v>0</v>
      </c>
      <c r="AH371" s="64">
        <v>239.61</v>
      </c>
      <c r="AI371" s="64">
        <v>683.46</v>
      </c>
      <c r="AJ371" s="10">
        <f t="shared" si="16"/>
        <v>70444.580000000016</v>
      </c>
      <c r="AL371" s="6">
        <f t="shared" si="17"/>
        <v>0</v>
      </c>
      <c r="AN371" s="64">
        <v>0</v>
      </c>
      <c r="AO371" s="64">
        <v>0</v>
      </c>
      <c r="AP371" s="64">
        <v>0</v>
      </c>
      <c r="AQ371" s="64">
        <v>0</v>
      </c>
      <c r="AR371" s="64">
        <v>0</v>
      </c>
      <c r="AS371" s="64">
        <v>0</v>
      </c>
      <c r="AT371" s="64">
        <v>0</v>
      </c>
      <c r="AU371" s="64">
        <v>0</v>
      </c>
      <c r="AV371" s="64">
        <v>0</v>
      </c>
      <c r="AW371" s="64">
        <v>0</v>
      </c>
      <c r="AX371" s="64">
        <v>0</v>
      </c>
      <c r="AY371" s="64">
        <v>0</v>
      </c>
      <c r="AZ371" s="64">
        <v>0</v>
      </c>
      <c r="BA371" s="64">
        <v>0</v>
      </c>
      <c r="BB371" s="64">
        <v>0</v>
      </c>
      <c r="BC371" s="64">
        <v>0</v>
      </c>
      <c r="BD371" s="64">
        <v>0</v>
      </c>
      <c r="BE371" s="64">
        <v>0</v>
      </c>
      <c r="BF371" s="64">
        <v>0</v>
      </c>
      <c r="BG371" s="64">
        <v>0</v>
      </c>
      <c r="BH371" s="64">
        <v>0</v>
      </c>
      <c r="BI371" s="64">
        <v>0</v>
      </c>
      <c r="BJ371" s="64">
        <v>4224</v>
      </c>
      <c r="BK371" s="64">
        <v>0</v>
      </c>
      <c r="BL371"/>
      <c r="BN371" s="7">
        <f t="shared" si="18"/>
        <v>69521.510000000009</v>
      </c>
    </row>
    <row r="372" spans="1:66" hidden="1">
      <c r="A372">
        <v>963</v>
      </c>
      <c r="B372" t="s">
        <v>515</v>
      </c>
      <c r="C372">
        <v>127</v>
      </c>
      <c r="D372" t="s">
        <v>516</v>
      </c>
      <c r="E372">
        <v>245</v>
      </c>
      <c r="F372">
        <v>512460001</v>
      </c>
      <c r="G372" t="s">
        <v>85</v>
      </c>
      <c r="H372">
        <v>101</v>
      </c>
      <c r="I372" t="s">
        <v>308</v>
      </c>
      <c r="J372" s="8">
        <v>1</v>
      </c>
      <c r="L372">
        <v>2460</v>
      </c>
      <c r="M372" t="s">
        <v>355</v>
      </c>
      <c r="N372">
        <v>2000</v>
      </c>
      <c r="O372" t="s">
        <v>113</v>
      </c>
      <c r="P372">
        <v>13</v>
      </c>
      <c r="Q372" t="s">
        <v>353</v>
      </c>
      <c r="R372">
        <v>231</v>
      </c>
      <c r="S372" t="s">
        <v>517</v>
      </c>
      <c r="T372">
        <v>124</v>
      </c>
      <c r="U372" t="s">
        <v>510</v>
      </c>
      <c r="V372">
        <v>1</v>
      </c>
      <c r="W372" t="s">
        <v>313</v>
      </c>
      <c r="X372" s="64">
        <v>0</v>
      </c>
      <c r="Y372" s="64">
        <v>0</v>
      </c>
      <c r="Z372" s="64">
        <v>0</v>
      </c>
      <c r="AA372" s="64">
        <v>0</v>
      </c>
      <c r="AB372" s="64">
        <v>0</v>
      </c>
      <c r="AC372" s="64">
        <v>0</v>
      </c>
      <c r="AD372" s="9">
        <v>0</v>
      </c>
      <c r="AE372" s="64">
        <v>0</v>
      </c>
      <c r="AF372" s="64">
        <v>3127.63</v>
      </c>
      <c r="AG372" s="64">
        <v>0</v>
      </c>
      <c r="AH372" s="64">
        <v>0</v>
      </c>
      <c r="AI372" s="64">
        <v>0</v>
      </c>
      <c r="AJ372" s="10">
        <f t="shared" si="16"/>
        <v>3127.63</v>
      </c>
      <c r="AL372" s="6">
        <f t="shared" si="17"/>
        <v>0</v>
      </c>
      <c r="AN372" s="64">
        <v>0</v>
      </c>
      <c r="AO372" s="64">
        <v>0</v>
      </c>
      <c r="AP372" s="64">
        <v>0</v>
      </c>
      <c r="AQ372" s="64">
        <v>0</v>
      </c>
      <c r="AR372" s="64">
        <v>0</v>
      </c>
      <c r="AS372" s="64">
        <v>0</v>
      </c>
      <c r="AT372" s="64">
        <v>0</v>
      </c>
      <c r="AU372" s="64">
        <v>0</v>
      </c>
      <c r="AV372" s="64">
        <v>0</v>
      </c>
      <c r="AW372" s="64">
        <v>0</v>
      </c>
      <c r="AX372" s="64">
        <v>0</v>
      </c>
      <c r="AY372" s="64">
        <v>0</v>
      </c>
      <c r="AZ372" s="64">
        <v>0</v>
      </c>
      <c r="BA372" s="64">
        <v>0</v>
      </c>
      <c r="BB372" s="64">
        <v>0</v>
      </c>
      <c r="BC372" s="64">
        <v>0</v>
      </c>
      <c r="BD372" s="64">
        <v>0</v>
      </c>
      <c r="BE372" s="64">
        <v>0</v>
      </c>
      <c r="BF372" s="64">
        <v>0</v>
      </c>
      <c r="BG372" s="64">
        <v>0</v>
      </c>
      <c r="BH372" s="64">
        <v>0</v>
      </c>
      <c r="BI372" s="64">
        <v>0</v>
      </c>
      <c r="BJ372" s="64">
        <v>0</v>
      </c>
      <c r="BK372" s="64">
        <v>7113.4</v>
      </c>
      <c r="BL372"/>
      <c r="BN372" s="7">
        <f t="shared" si="18"/>
        <v>3127.63</v>
      </c>
    </row>
    <row r="373" spans="1:66" hidden="1">
      <c r="A373">
        <v>961</v>
      </c>
      <c r="B373" t="s">
        <v>80</v>
      </c>
      <c r="C373">
        <v>124</v>
      </c>
      <c r="D373" t="s">
        <v>508</v>
      </c>
      <c r="E373">
        <v>247</v>
      </c>
      <c r="F373">
        <v>512470001</v>
      </c>
      <c r="G373" t="s">
        <v>263</v>
      </c>
      <c r="H373">
        <v>101</v>
      </c>
      <c r="I373" t="s">
        <v>308</v>
      </c>
      <c r="J373" s="8">
        <v>1</v>
      </c>
      <c r="L373">
        <v>2470</v>
      </c>
      <c r="M373" t="s">
        <v>356</v>
      </c>
      <c r="N373">
        <v>2000</v>
      </c>
      <c r="O373" t="s">
        <v>113</v>
      </c>
      <c r="P373">
        <v>11</v>
      </c>
      <c r="Q373" t="s">
        <v>509</v>
      </c>
      <c r="R373">
        <v>241</v>
      </c>
      <c r="S373" t="s">
        <v>445</v>
      </c>
      <c r="T373">
        <v>124</v>
      </c>
      <c r="U373" t="s">
        <v>510</v>
      </c>
      <c r="V373">
        <v>1</v>
      </c>
      <c r="W373" t="s">
        <v>313</v>
      </c>
      <c r="X373" s="64">
        <v>0</v>
      </c>
      <c r="Y373" s="64">
        <v>0</v>
      </c>
      <c r="Z373" s="64">
        <v>0</v>
      </c>
      <c r="AA373" s="64">
        <v>8120</v>
      </c>
      <c r="AB373" s="64">
        <v>0</v>
      </c>
      <c r="AC373" s="64">
        <v>0</v>
      </c>
      <c r="AD373" s="9">
        <v>0</v>
      </c>
      <c r="AE373" s="64">
        <v>0</v>
      </c>
      <c r="AF373" s="64">
        <v>0</v>
      </c>
      <c r="AG373" s="64">
        <v>0</v>
      </c>
      <c r="AH373" s="64">
        <v>0</v>
      </c>
      <c r="AI373" s="64">
        <v>0</v>
      </c>
      <c r="AJ373" s="10">
        <f t="shared" si="16"/>
        <v>8120</v>
      </c>
      <c r="AL373" s="6">
        <f t="shared" si="17"/>
        <v>0</v>
      </c>
      <c r="AN373" s="64">
        <v>669500</v>
      </c>
      <c r="AO373" s="64">
        <v>0</v>
      </c>
      <c r="AP373" s="64">
        <v>0</v>
      </c>
      <c r="AQ373" s="64">
        <v>0</v>
      </c>
      <c r="AR373" s="64">
        <v>0</v>
      </c>
      <c r="AS373" s="64">
        <v>0</v>
      </c>
      <c r="AT373" s="64">
        <v>0</v>
      </c>
      <c r="AU373" s="64">
        <v>0</v>
      </c>
      <c r="AV373" s="64">
        <v>0</v>
      </c>
      <c r="AW373" s="64">
        <v>0</v>
      </c>
      <c r="AX373" s="64">
        <v>0</v>
      </c>
      <c r="AY373" s="64">
        <v>0</v>
      </c>
      <c r="AZ373" s="64">
        <v>0</v>
      </c>
      <c r="BA373" s="64">
        <v>0</v>
      </c>
      <c r="BB373" s="64">
        <v>0</v>
      </c>
      <c r="BC373" s="64">
        <v>0</v>
      </c>
      <c r="BD373" s="64">
        <v>0</v>
      </c>
      <c r="BE373" s="64">
        <v>0</v>
      </c>
      <c r="BF373" s="64">
        <v>0</v>
      </c>
      <c r="BG373" s="64">
        <v>0</v>
      </c>
      <c r="BH373" s="64">
        <v>-8000</v>
      </c>
      <c r="BI373" s="64">
        <v>0</v>
      </c>
      <c r="BJ373" s="64">
        <v>-1000</v>
      </c>
      <c r="BK373" s="64">
        <v>54500</v>
      </c>
      <c r="BL373"/>
      <c r="BN373" s="7">
        <f t="shared" si="18"/>
        <v>8120</v>
      </c>
    </row>
    <row r="374" spans="1:66" hidden="1">
      <c r="A374">
        <v>951</v>
      </c>
      <c r="B374" t="s">
        <v>491</v>
      </c>
      <c r="C374">
        <v>118</v>
      </c>
      <c r="D374" t="s">
        <v>178</v>
      </c>
      <c r="E374">
        <v>247</v>
      </c>
      <c r="F374">
        <v>512470001</v>
      </c>
      <c r="G374" t="s">
        <v>263</v>
      </c>
      <c r="H374">
        <v>101</v>
      </c>
      <c r="I374" t="s">
        <v>308</v>
      </c>
      <c r="J374" s="8">
        <v>2</v>
      </c>
      <c r="K374" s="8" t="s">
        <v>101</v>
      </c>
      <c r="L374">
        <v>2470</v>
      </c>
      <c r="M374" t="s">
        <v>356</v>
      </c>
      <c r="N374">
        <v>2000</v>
      </c>
      <c r="O374" t="s">
        <v>113</v>
      </c>
      <c r="P374">
        <v>12</v>
      </c>
      <c r="Q374" t="s">
        <v>401</v>
      </c>
      <c r="R374">
        <v>221</v>
      </c>
      <c r="S374" t="s">
        <v>492</v>
      </c>
      <c r="T374">
        <v>128</v>
      </c>
      <c r="U374" t="s">
        <v>404</v>
      </c>
      <c r="V374">
        <v>1</v>
      </c>
      <c r="W374" t="s">
        <v>313</v>
      </c>
      <c r="X374" s="64">
        <v>0</v>
      </c>
      <c r="Y374" s="64">
        <v>0</v>
      </c>
      <c r="Z374" s="64">
        <v>0</v>
      </c>
      <c r="AA374" s="64">
        <v>0</v>
      </c>
      <c r="AB374" s="64">
        <v>0</v>
      </c>
      <c r="AC374" s="64">
        <v>0</v>
      </c>
      <c r="AD374" s="9">
        <v>0</v>
      </c>
      <c r="AE374" s="64">
        <v>0</v>
      </c>
      <c r="AF374" s="64">
        <v>7076</v>
      </c>
      <c r="AG374" s="64">
        <v>36041.199999999997</v>
      </c>
      <c r="AH374" s="64">
        <v>0</v>
      </c>
      <c r="AI374" s="64">
        <v>0</v>
      </c>
      <c r="AJ374" s="10">
        <f t="shared" si="16"/>
        <v>43117.2</v>
      </c>
      <c r="AL374" s="6">
        <f t="shared" si="17"/>
        <v>43117.2</v>
      </c>
      <c r="AN374" s="64">
        <v>0</v>
      </c>
      <c r="AO374" s="64">
        <v>0</v>
      </c>
      <c r="AP374" s="64">
        <v>0</v>
      </c>
      <c r="AQ374" s="64">
        <v>0</v>
      </c>
      <c r="AR374" s="64">
        <v>0</v>
      </c>
      <c r="AS374" s="64">
        <v>0</v>
      </c>
      <c r="AT374" s="64">
        <v>0</v>
      </c>
      <c r="AU374" s="64">
        <v>0</v>
      </c>
      <c r="AV374" s="64">
        <v>0</v>
      </c>
      <c r="AW374" s="64">
        <v>0</v>
      </c>
      <c r="AX374" s="64">
        <v>0</v>
      </c>
      <c r="AY374" s="64">
        <v>0</v>
      </c>
      <c r="AZ374" s="64">
        <v>8770</v>
      </c>
      <c r="BA374" s="64">
        <v>0</v>
      </c>
      <c r="BB374" s="64">
        <v>0</v>
      </c>
      <c r="BC374" s="64">
        <v>0</v>
      </c>
      <c r="BD374" s="64">
        <v>0</v>
      </c>
      <c r="BE374" s="64">
        <v>0</v>
      </c>
      <c r="BF374" s="64">
        <v>0</v>
      </c>
      <c r="BG374" s="64">
        <v>0</v>
      </c>
      <c r="BH374" s="64">
        <v>0</v>
      </c>
      <c r="BI374" s="64">
        <v>0</v>
      </c>
      <c r="BJ374" s="64">
        <v>0</v>
      </c>
      <c r="BK374" s="64">
        <v>0</v>
      </c>
      <c r="BL374"/>
      <c r="BN374" s="7">
        <f t="shared" si="18"/>
        <v>43117.2</v>
      </c>
    </row>
    <row r="375" spans="1:66" hidden="1">
      <c r="A375">
        <v>954</v>
      </c>
      <c r="B375" t="s">
        <v>502</v>
      </c>
      <c r="C375">
        <v>122</v>
      </c>
      <c r="D375" t="s">
        <v>503</v>
      </c>
      <c r="E375">
        <v>247</v>
      </c>
      <c r="F375">
        <v>512470001</v>
      </c>
      <c r="G375" t="s">
        <v>263</v>
      </c>
      <c r="H375">
        <v>101</v>
      </c>
      <c r="I375" t="s">
        <v>308</v>
      </c>
      <c r="J375" s="8">
        <v>1</v>
      </c>
      <c r="L375">
        <v>2470</v>
      </c>
      <c r="M375" t="s">
        <v>356</v>
      </c>
      <c r="N375">
        <v>2000</v>
      </c>
      <c r="O375" t="s">
        <v>113</v>
      </c>
      <c r="P375">
        <v>12</v>
      </c>
      <c r="Q375" t="s">
        <v>401</v>
      </c>
      <c r="R375">
        <v>226</v>
      </c>
      <c r="S375" t="s">
        <v>504</v>
      </c>
      <c r="T375">
        <v>121</v>
      </c>
      <c r="U375" t="s">
        <v>312</v>
      </c>
      <c r="V375">
        <v>1</v>
      </c>
      <c r="W375" t="s">
        <v>313</v>
      </c>
      <c r="X375" s="64">
        <v>0</v>
      </c>
      <c r="Y375" s="64">
        <v>249.71</v>
      </c>
      <c r="Z375" s="64">
        <v>0</v>
      </c>
      <c r="AA375" s="64">
        <v>0</v>
      </c>
      <c r="AB375" s="64">
        <v>0</v>
      </c>
      <c r="AC375" s="64">
        <v>0</v>
      </c>
      <c r="AD375" s="9">
        <v>0</v>
      </c>
      <c r="AE375" s="64">
        <v>0</v>
      </c>
      <c r="AF375" s="64">
        <v>0</v>
      </c>
      <c r="AG375" s="64">
        <v>0</v>
      </c>
      <c r="AH375" s="64">
        <v>0</v>
      </c>
      <c r="AI375" s="64">
        <v>0</v>
      </c>
      <c r="AJ375" s="10">
        <f t="shared" si="16"/>
        <v>249.71</v>
      </c>
      <c r="AL375" s="6">
        <f t="shared" si="17"/>
        <v>0</v>
      </c>
      <c r="AN375" s="64">
        <v>0</v>
      </c>
      <c r="AO375" s="64">
        <v>0</v>
      </c>
      <c r="AP375" s="64">
        <v>0</v>
      </c>
      <c r="AQ375" s="64">
        <v>0</v>
      </c>
      <c r="AR375" s="64">
        <v>0</v>
      </c>
      <c r="AS375" s="64">
        <v>0</v>
      </c>
      <c r="AT375" s="64">
        <v>0</v>
      </c>
      <c r="AU375" s="64">
        <v>0</v>
      </c>
      <c r="AV375" s="64">
        <v>0</v>
      </c>
      <c r="AW375" s="64">
        <v>0</v>
      </c>
      <c r="AX375" s="64">
        <v>0</v>
      </c>
      <c r="AY375" s="64">
        <v>0</v>
      </c>
      <c r="AZ375" s="64">
        <v>0</v>
      </c>
      <c r="BA375" s="64">
        <v>0</v>
      </c>
      <c r="BB375" s="64">
        <v>0</v>
      </c>
      <c r="BC375" s="64">
        <v>0</v>
      </c>
      <c r="BD375" s="64">
        <v>0</v>
      </c>
      <c r="BE375" s="64">
        <v>0</v>
      </c>
      <c r="BF375" s="64">
        <v>0</v>
      </c>
      <c r="BG375" s="64">
        <v>0</v>
      </c>
      <c r="BH375" s="64">
        <v>0</v>
      </c>
      <c r="BI375" s="64">
        <v>0</v>
      </c>
      <c r="BJ375" s="64">
        <v>151100</v>
      </c>
      <c r="BK375" s="64">
        <v>0</v>
      </c>
      <c r="BL375"/>
      <c r="BN375" s="7">
        <f t="shared" si="18"/>
        <v>249.71</v>
      </c>
    </row>
    <row r="376" spans="1:66" hidden="1">
      <c r="A376">
        <v>111</v>
      </c>
      <c r="B376" t="s">
        <v>84</v>
      </c>
      <c r="C376">
        <v>141</v>
      </c>
      <c r="D376" t="s">
        <v>260</v>
      </c>
      <c r="E376">
        <v>247</v>
      </c>
      <c r="F376">
        <v>512470001</v>
      </c>
      <c r="G376" t="s">
        <v>263</v>
      </c>
      <c r="H376">
        <v>101</v>
      </c>
      <c r="I376" t="s">
        <v>308</v>
      </c>
      <c r="J376" s="8">
        <v>1</v>
      </c>
      <c r="L376">
        <v>2470</v>
      </c>
      <c r="M376" t="s">
        <v>356</v>
      </c>
      <c r="N376">
        <v>2000</v>
      </c>
      <c r="O376" t="s">
        <v>113</v>
      </c>
      <c r="P376">
        <v>13</v>
      </c>
      <c r="Q376" t="s">
        <v>353</v>
      </c>
      <c r="R376">
        <v>263</v>
      </c>
      <c r="S376" t="s">
        <v>354</v>
      </c>
      <c r="T376">
        <v>121</v>
      </c>
      <c r="U376" t="s">
        <v>312</v>
      </c>
      <c r="V376">
        <v>1</v>
      </c>
      <c r="W376" t="s">
        <v>313</v>
      </c>
      <c r="X376" s="64">
        <v>0</v>
      </c>
      <c r="Y376" s="64">
        <v>0</v>
      </c>
      <c r="Z376" s="64">
        <v>0</v>
      </c>
      <c r="AA376" s="64">
        <v>0</v>
      </c>
      <c r="AB376" s="64">
        <v>0</v>
      </c>
      <c r="AC376" s="64">
        <v>0</v>
      </c>
      <c r="AD376" s="9">
        <v>0</v>
      </c>
      <c r="AE376" s="64">
        <v>0</v>
      </c>
      <c r="AF376" s="64">
        <v>0</v>
      </c>
      <c r="AG376" s="64">
        <v>0</v>
      </c>
      <c r="AH376" s="64">
        <v>0</v>
      </c>
      <c r="AI376" s="64">
        <v>0</v>
      </c>
      <c r="AJ376" s="10">
        <f t="shared" si="16"/>
        <v>0</v>
      </c>
      <c r="AL376" s="6">
        <f t="shared" si="17"/>
        <v>0</v>
      </c>
      <c r="AN376" s="64">
        <v>265263</v>
      </c>
      <c r="AO376" s="64">
        <v>0</v>
      </c>
      <c r="AP376" s="64">
        <v>0</v>
      </c>
      <c r="AQ376" s="64">
        <v>0</v>
      </c>
      <c r="AR376" s="64">
        <v>0</v>
      </c>
      <c r="AS376" s="64">
        <v>0</v>
      </c>
      <c r="AT376" s="64">
        <v>0</v>
      </c>
      <c r="AU376" s="64">
        <v>0</v>
      </c>
      <c r="AV376" s="64">
        <v>0</v>
      </c>
      <c r="AW376" s="64">
        <v>0</v>
      </c>
      <c r="AX376" s="64">
        <v>0</v>
      </c>
      <c r="AY376" s="64">
        <v>0</v>
      </c>
      <c r="AZ376" s="64">
        <v>0</v>
      </c>
      <c r="BA376" s="64">
        <v>0</v>
      </c>
      <c r="BB376" s="64">
        <v>0</v>
      </c>
      <c r="BC376" s="64">
        <v>0</v>
      </c>
      <c r="BD376" s="64">
        <v>0</v>
      </c>
      <c r="BE376" s="64">
        <v>0</v>
      </c>
      <c r="BF376" s="64">
        <v>0</v>
      </c>
      <c r="BG376" s="64">
        <v>0</v>
      </c>
      <c r="BH376" s="64">
        <v>0</v>
      </c>
      <c r="BI376" s="64">
        <v>0</v>
      </c>
      <c r="BJ376" s="64">
        <v>0</v>
      </c>
      <c r="BK376" s="64">
        <v>-34240.480000000003</v>
      </c>
      <c r="BL376"/>
      <c r="BN376" s="7">
        <f t="shared" si="18"/>
        <v>0</v>
      </c>
    </row>
    <row r="377" spans="1:66" hidden="1">
      <c r="A377">
        <v>902</v>
      </c>
      <c r="B377" t="s">
        <v>439</v>
      </c>
      <c r="C377">
        <v>101</v>
      </c>
      <c r="D377" t="s">
        <v>110</v>
      </c>
      <c r="E377">
        <v>250</v>
      </c>
      <c r="F377">
        <v>512490002</v>
      </c>
      <c r="G377" t="s">
        <v>181</v>
      </c>
      <c r="H377">
        <v>101</v>
      </c>
      <c r="I377" t="s">
        <v>308</v>
      </c>
      <c r="J377" s="8">
        <v>1</v>
      </c>
      <c r="L377">
        <v>2490</v>
      </c>
      <c r="M377" t="s">
        <v>325</v>
      </c>
      <c r="N377">
        <v>2000</v>
      </c>
      <c r="O377" t="s">
        <v>113</v>
      </c>
      <c r="P377">
        <v>3</v>
      </c>
      <c r="Q377" t="s">
        <v>440</v>
      </c>
      <c r="R377">
        <v>111</v>
      </c>
      <c r="S377" t="s">
        <v>438</v>
      </c>
      <c r="T377">
        <v>121</v>
      </c>
      <c r="U377" t="s">
        <v>312</v>
      </c>
      <c r="V377">
        <v>1</v>
      </c>
      <c r="W377" t="s">
        <v>313</v>
      </c>
      <c r="X377" s="64">
        <v>0</v>
      </c>
      <c r="Y377" s="64">
        <v>0</v>
      </c>
      <c r="Z377" s="64">
        <v>2622.41</v>
      </c>
      <c r="AA377" s="64">
        <v>0</v>
      </c>
      <c r="AB377" s="64">
        <v>0</v>
      </c>
      <c r="AC377" s="64">
        <v>0</v>
      </c>
      <c r="AD377" s="9">
        <v>0</v>
      </c>
      <c r="AE377" s="64">
        <v>0</v>
      </c>
      <c r="AF377" s="64">
        <v>0</v>
      </c>
      <c r="AG377" s="64">
        <v>0</v>
      </c>
      <c r="AH377" s="64">
        <v>0</v>
      </c>
      <c r="AI377" s="64">
        <v>0</v>
      </c>
      <c r="AJ377" s="10">
        <f t="shared" si="16"/>
        <v>2622.41</v>
      </c>
      <c r="AL377" s="6">
        <f t="shared" si="17"/>
        <v>0</v>
      </c>
      <c r="AN377" s="64">
        <v>27682</v>
      </c>
      <c r="AO377" s="64">
        <v>0</v>
      </c>
      <c r="AP377" s="64">
        <v>0</v>
      </c>
      <c r="AQ377" s="64">
        <v>0</v>
      </c>
      <c r="AR377" s="64">
        <v>0</v>
      </c>
      <c r="AS377" s="64">
        <v>0</v>
      </c>
      <c r="AT377" s="64">
        <v>0</v>
      </c>
      <c r="AU377" s="64">
        <v>0</v>
      </c>
      <c r="AV377" s="64">
        <v>0</v>
      </c>
      <c r="AW377" s="64">
        <v>0</v>
      </c>
      <c r="AX377" s="64">
        <v>0</v>
      </c>
      <c r="AY377" s="64">
        <v>0</v>
      </c>
      <c r="AZ377" s="64">
        <v>0</v>
      </c>
      <c r="BA377" s="64">
        <v>0</v>
      </c>
      <c r="BB377" s="64">
        <v>0</v>
      </c>
      <c r="BC377" s="64">
        <v>0</v>
      </c>
      <c r="BD377" s="64">
        <v>0</v>
      </c>
      <c r="BE377" s="64">
        <v>0</v>
      </c>
      <c r="BF377" s="64">
        <v>0</v>
      </c>
      <c r="BG377" s="64">
        <v>0</v>
      </c>
      <c r="BH377" s="64">
        <v>0</v>
      </c>
      <c r="BI377" s="64">
        <v>0</v>
      </c>
      <c r="BJ377" s="64">
        <v>0</v>
      </c>
      <c r="BK377" s="64">
        <v>-11433.62</v>
      </c>
      <c r="BL377"/>
      <c r="BN377" s="7">
        <f t="shared" si="18"/>
        <v>2622.41</v>
      </c>
    </row>
    <row r="378" spans="1:66" hidden="1">
      <c r="A378">
        <v>102</v>
      </c>
      <c r="B378" t="s">
        <v>343</v>
      </c>
      <c r="C378">
        <v>140</v>
      </c>
      <c r="D378" t="s">
        <v>344</v>
      </c>
      <c r="E378">
        <v>248</v>
      </c>
      <c r="F378">
        <v>512490001</v>
      </c>
      <c r="G378" t="s">
        <v>180</v>
      </c>
      <c r="H378">
        <v>101</v>
      </c>
      <c r="I378" t="s">
        <v>308</v>
      </c>
      <c r="J378" s="8">
        <v>1</v>
      </c>
      <c r="L378">
        <v>2490</v>
      </c>
      <c r="M378" t="s">
        <v>325</v>
      </c>
      <c r="N378">
        <v>2000</v>
      </c>
      <c r="O378" t="s">
        <v>113</v>
      </c>
      <c r="P378">
        <v>4</v>
      </c>
      <c r="Q378" t="s">
        <v>345</v>
      </c>
      <c r="R378">
        <v>172</v>
      </c>
      <c r="S378" t="s">
        <v>281</v>
      </c>
      <c r="T378">
        <v>121</v>
      </c>
      <c r="U378" t="s">
        <v>312</v>
      </c>
      <c r="V378">
        <v>1</v>
      </c>
      <c r="W378" t="s">
        <v>313</v>
      </c>
      <c r="X378" s="64">
        <v>0</v>
      </c>
      <c r="Y378" s="64">
        <v>0</v>
      </c>
      <c r="Z378" s="64">
        <v>0</v>
      </c>
      <c r="AA378" s="64">
        <v>0</v>
      </c>
      <c r="AB378" s="64">
        <v>0</v>
      </c>
      <c r="AC378" s="64">
        <v>0</v>
      </c>
      <c r="AD378" s="9">
        <v>0</v>
      </c>
      <c r="AE378" s="64">
        <v>0</v>
      </c>
      <c r="AF378" s="64">
        <v>469.2</v>
      </c>
      <c r="AG378" s="64">
        <v>0</v>
      </c>
      <c r="AH378" s="64">
        <v>0</v>
      </c>
      <c r="AI378" s="64">
        <v>0</v>
      </c>
      <c r="AJ378" s="10">
        <f t="shared" si="16"/>
        <v>469.2</v>
      </c>
      <c r="AL378" s="6">
        <f t="shared" si="17"/>
        <v>0</v>
      </c>
      <c r="AN378" s="64">
        <v>40400</v>
      </c>
      <c r="AO378" s="64">
        <v>0</v>
      </c>
      <c r="AP378" s="64">
        <v>0</v>
      </c>
      <c r="AQ378" s="64">
        <v>0</v>
      </c>
      <c r="AR378" s="64">
        <v>0</v>
      </c>
      <c r="AS378" s="64">
        <v>0</v>
      </c>
      <c r="AT378" s="64">
        <v>0</v>
      </c>
      <c r="AU378" s="64">
        <v>0</v>
      </c>
      <c r="AV378" s="64">
        <v>0</v>
      </c>
      <c r="AW378" s="64">
        <v>0</v>
      </c>
      <c r="AX378" s="64">
        <v>0</v>
      </c>
      <c r="AY378" s="64">
        <v>0</v>
      </c>
      <c r="AZ378" s="64">
        <v>0</v>
      </c>
      <c r="BA378" s="64">
        <v>0</v>
      </c>
      <c r="BB378" s="64">
        <v>0</v>
      </c>
      <c r="BC378" s="64">
        <v>0</v>
      </c>
      <c r="BD378" s="64">
        <v>0</v>
      </c>
      <c r="BE378" s="64">
        <v>0</v>
      </c>
      <c r="BF378" s="64">
        <v>0</v>
      </c>
      <c r="BG378" s="64">
        <v>0</v>
      </c>
      <c r="BH378" s="64">
        <v>0</v>
      </c>
      <c r="BI378" s="64">
        <v>0</v>
      </c>
      <c r="BJ378" s="64">
        <v>0</v>
      </c>
      <c r="BK378" s="64">
        <v>2680.6</v>
      </c>
      <c r="BL378"/>
      <c r="BN378" s="7">
        <f t="shared" si="18"/>
        <v>469.2</v>
      </c>
    </row>
    <row r="379" spans="1:66" hidden="1">
      <c r="A379">
        <v>102</v>
      </c>
      <c r="B379" t="s">
        <v>343</v>
      </c>
      <c r="C379">
        <v>140</v>
      </c>
      <c r="D379" t="s">
        <v>344</v>
      </c>
      <c r="E379">
        <v>250</v>
      </c>
      <c r="F379">
        <v>512490002</v>
      </c>
      <c r="G379" t="s">
        <v>181</v>
      </c>
      <c r="H379">
        <v>101</v>
      </c>
      <c r="I379" t="s">
        <v>308</v>
      </c>
      <c r="J379" s="8">
        <v>1</v>
      </c>
      <c r="L379">
        <v>2490</v>
      </c>
      <c r="M379" t="s">
        <v>325</v>
      </c>
      <c r="N379">
        <v>2000</v>
      </c>
      <c r="O379" t="s">
        <v>113</v>
      </c>
      <c r="P379">
        <v>4</v>
      </c>
      <c r="Q379" t="s">
        <v>345</v>
      </c>
      <c r="R379">
        <v>172</v>
      </c>
      <c r="S379" t="s">
        <v>281</v>
      </c>
      <c r="T379">
        <v>121</v>
      </c>
      <c r="U379" t="s">
        <v>312</v>
      </c>
      <c r="V379">
        <v>1</v>
      </c>
      <c r="W379" t="s">
        <v>313</v>
      </c>
      <c r="X379" s="64">
        <v>0</v>
      </c>
      <c r="Y379" s="64">
        <v>0</v>
      </c>
      <c r="Z379" s="64">
        <v>0</v>
      </c>
      <c r="AA379" s="64">
        <v>0</v>
      </c>
      <c r="AB379" s="64">
        <v>0</v>
      </c>
      <c r="AC379" s="64">
        <v>0</v>
      </c>
      <c r="AD379" s="9">
        <v>0</v>
      </c>
      <c r="AE379" s="64">
        <v>0</v>
      </c>
      <c r="AF379" s="64">
        <v>0</v>
      </c>
      <c r="AG379" s="64">
        <v>0</v>
      </c>
      <c r="AH379" s="64">
        <v>0</v>
      </c>
      <c r="AI379" s="64">
        <v>0</v>
      </c>
      <c r="AJ379" s="10">
        <f t="shared" si="16"/>
        <v>0</v>
      </c>
      <c r="AL379" s="6">
        <f t="shared" si="17"/>
        <v>0</v>
      </c>
      <c r="AN379" s="64">
        <v>77700</v>
      </c>
      <c r="AO379" s="64">
        <v>0</v>
      </c>
      <c r="AP379" s="64">
        <v>0</v>
      </c>
      <c r="AQ379" s="64">
        <v>0</v>
      </c>
      <c r="AR379" s="64">
        <v>0</v>
      </c>
      <c r="AS379" s="64">
        <v>0</v>
      </c>
      <c r="AT379" s="64">
        <v>0</v>
      </c>
      <c r="AU379" s="64">
        <v>0</v>
      </c>
      <c r="AV379" s="64">
        <v>0</v>
      </c>
      <c r="AW379" s="64">
        <v>0</v>
      </c>
      <c r="AX379" s="64">
        <v>0</v>
      </c>
      <c r="AY379" s="64">
        <v>0</v>
      </c>
      <c r="AZ379" s="64">
        <v>0</v>
      </c>
      <c r="BA379" s="64">
        <v>0</v>
      </c>
      <c r="BB379" s="64">
        <v>0</v>
      </c>
      <c r="BC379" s="64">
        <v>0</v>
      </c>
      <c r="BD379" s="64">
        <v>0</v>
      </c>
      <c r="BE379" s="64">
        <v>0</v>
      </c>
      <c r="BF379" s="64">
        <v>0</v>
      </c>
      <c r="BG379" s="64">
        <v>0</v>
      </c>
      <c r="BH379" s="64">
        <v>0</v>
      </c>
      <c r="BI379" s="64">
        <v>0</v>
      </c>
      <c r="BJ379" s="64">
        <v>0</v>
      </c>
      <c r="BK379" s="64">
        <v>-77700</v>
      </c>
      <c r="BL379"/>
      <c r="BN379" s="7">
        <f t="shared" si="18"/>
        <v>0</v>
      </c>
    </row>
    <row r="380" spans="1:66" hidden="1">
      <c r="A380">
        <v>921</v>
      </c>
      <c r="B380" t="s">
        <v>454</v>
      </c>
      <c r="C380">
        <v>108</v>
      </c>
      <c r="D380" t="s">
        <v>455</v>
      </c>
      <c r="E380">
        <v>250</v>
      </c>
      <c r="F380">
        <v>512490002</v>
      </c>
      <c r="G380" t="s">
        <v>181</v>
      </c>
      <c r="H380">
        <v>101</v>
      </c>
      <c r="I380" t="s">
        <v>308</v>
      </c>
      <c r="J380" s="8">
        <v>1</v>
      </c>
      <c r="L380">
        <v>2490</v>
      </c>
      <c r="M380" t="s">
        <v>325</v>
      </c>
      <c r="N380">
        <v>2000</v>
      </c>
      <c r="O380" t="s">
        <v>113</v>
      </c>
      <c r="P380">
        <v>4</v>
      </c>
      <c r="Q380" t="s">
        <v>345</v>
      </c>
      <c r="R380">
        <v>132</v>
      </c>
      <c r="S380" t="s">
        <v>456</v>
      </c>
      <c r="T380">
        <v>121</v>
      </c>
      <c r="U380" t="s">
        <v>312</v>
      </c>
      <c r="V380">
        <v>1</v>
      </c>
      <c r="W380" t="s">
        <v>313</v>
      </c>
      <c r="X380" s="64">
        <v>0</v>
      </c>
      <c r="Y380" s="64">
        <v>1711.44</v>
      </c>
      <c r="Z380" s="64">
        <v>0</v>
      </c>
      <c r="AA380" s="64">
        <v>0</v>
      </c>
      <c r="AB380" s="64">
        <v>0</v>
      </c>
      <c r="AC380" s="64">
        <v>0</v>
      </c>
      <c r="AD380" s="9">
        <v>0</v>
      </c>
      <c r="AE380" s="64">
        <v>0</v>
      </c>
      <c r="AF380" s="64">
        <v>146.66999999999999</v>
      </c>
      <c r="AG380" s="64">
        <v>0</v>
      </c>
      <c r="AH380" s="64">
        <v>0</v>
      </c>
      <c r="AI380" s="64">
        <v>0</v>
      </c>
      <c r="AJ380" s="10">
        <f t="shared" si="16"/>
        <v>1858.1100000000001</v>
      </c>
      <c r="AL380" s="6">
        <f t="shared" si="17"/>
        <v>0</v>
      </c>
      <c r="AN380" s="64">
        <v>0</v>
      </c>
      <c r="AO380" s="64">
        <v>0</v>
      </c>
      <c r="AP380" s="64">
        <v>0</v>
      </c>
      <c r="AQ380" s="64">
        <v>0</v>
      </c>
      <c r="AR380" s="64">
        <v>0</v>
      </c>
      <c r="AS380" s="64">
        <v>0</v>
      </c>
      <c r="AT380" s="64">
        <v>0</v>
      </c>
      <c r="AU380" s="64">
        <v>0</v>
      </c>
      <c r="AV380" s="64">
        <v>0</v>
      </c>
      <c r="AW380" s="64">
        <v>0</v>
      </c>
      <c r="AX380" s="64">
        <v>0</v>
      </c>
      <c r="AY380" s="64">
        <v>0</v>
      </c>
      <c r="AZ380" s="64">
        <v>0</v>
      </c>
      <c r="BA380" s="64">
        <v>0</v>
      </c>
      <c r="BB380" s="64">
        <v>0</v>
      </c>
      <c r="BC380" s="64">
        <v>0</v>
      </c>
      <c r="BD380" s="64">
        <v>0</v>
      </c>
      <c r="BE380" s="64">
        <v>0</v>
      </c>
      <c r="BF380" s="64">
        <v>0</v>
      </c>
      <c r="BG380" s="64">
        <v>0</v>
      </c>
      <c r="BH380" s="64">
        <v>0</v>
      </c>
      <c r="BI380" s="64">
        <v>0</v>
      </c>
      <c r="BJ380" s="64">
        <v>32458.79</v>
      </c>
      <c r="BK380" s="64">
        <v>0</v>
      </c>
      <c r="BL380"/>
      <c r="BN380" s="7">
        <f t="shared" si="18"/>
        <v>1858.1100000000001</v>
      </c>
    </row>
    <row r="381" spans="1:66" hidden="1">
      <c r="A381">
        <v>922</v>
      </c>
      <c r="B381" t="s">
        <v>458</v>
      </c>
      <c r="C381">
        <v>109</v>
      </c>
      <c r="D381" t="s">
        <v>459</v>
      </c>
      <c r="E381">
        <v>250</v>
      </c>
      <c r="F381">
        <v>512490002</v>
      </c>
      <c r="G381" t="s">
        <v>181</v>
      </c>
      <c r="H381">
        <v>101</v>
      </c>
      <c r="I381" t="s">
        <v>308</v>
      </c>
      <c r="J381" s="8">
        <v>1</v>
      </c>
      <c r="L381">
        <v>2490</v>
      </c>
      <c r="M381" t="s">
        <v>325</v>
      </c>
      <c r="N381">
        <v>2000</v>
      </c>
      <c r="O381" t="s">
        <v>113</v>
      </c>
      <c r="P381">
        <v>4</v>
      </c>
      <c r="Q381" t="s">
        <v>345</v>
      </c>
      <c r="R381">
        <v>135</v>
      </c>
      <c r="S381" t="s">
        <v>460</v>
      </c>
      <c r="T381">
        <v>121</v>
      </c>
      <c r="U381" t="s">
        <v>312</v>
      </c>
      <c r="V381">
        <v>1</v>
      </c>
      <c r="W381" t="s">
        <v>313</v>
      </c>
      <c r="X381" s="64">
        <v>0</v>
      </c>
      <c r="Y381" s="64">
        <v>0</v>
      </c>
      <c r="Z381" s="64">
        <v>0</v>
      </c>
      <c r="AA381" s="64">
        <v>0</v>
      </c>
      <c r="AB381" s="64">
        <v>0</v>
      </c>
      <c r="AC381" s="64">
        <v>0</v>
      </c>
      <c r="AD381" s="9">
        <v>0</v>
      </c>
      <c r="AE381" s="64">
        <v>2981.44</v>
      </c>
      <c r="AF381" s="64">
        <v>0</v>
      </c>
      <c r="AG381" s="64">
        <v>0</v>
      </c>
      <c r="AH381" s="64">
        <v>0</v>
      </c>
      <c r="AI381" s="64">
        <v>0</v>
      </c>
      <c r="AJ381" s="10">
        <f t="shared" si="16"/>
        <v>2981.44</v>
      </c>
      <c r="AL381" s="6">
        <f t="shared" si="17"/>
        <v>0</v>
      </c>
      <c r="AN381" s="64">
        <v>0</v>
      </c>
      <c r="AO381" s="64">
        <v>0</v>
      </c>
      <c r="AP381" s="64">
        <v>0</v>
      </c>
      <c r="AQ381" s="64">
        <v>0</v>
      </c>
      <c r="AR381" s="64">
        <v>0</v>
      </c>
      <c r="AS381" s="64">
        <v>0</v>
      </c>
      <c r="AT381" s="64">
        <v>0</v>
      </c>
      <c r="AU381" s="64">
        <v>0</v>
      </c>
      <c r="AV381" s="64">
        <v>0</v>
      </c>
      <c r="AW381" s="64">
        <v>0</v>
      </c>
      <c r="AX381" s="64">
        <v>0</v>
      </c>
      <c r="AY381" s="64">
        <v>0</v>
      </c>
      <c r="AZ381" s="64">
        <v>0</v>
      </c>
      <c r="BA381" s="64">
        <v>0</v>
      </c>
      <c r="BB381" s="64">
        <v>0</v>
      </c>
      <c r="BC381" s="64">
        <v>0</v>
      </c>
      <c r="BD381" s="64">
        <v>0</v>
      </c>
      <c r="BE381" s="64">
        <v>0</v>
      </c>
      <c r="BF381" s="64">
        <v>0</v>
      </c>
      <c r="BG381" s="64">
        <v>0</v>
      </c>
      <c r="BH381" s="64">
        <v>400</v>
      </c>
      <c r="BI381" s="64">
        <v>0</v>
      </c>
      <c r="BJ381" s="64">
        <v>400</v>
      </c>
      <c r="BK381" s="64">
        <v>100</v>
      </c>
      <c r="BL381"/>
      <c r="BN381" s="7">
        <f t="shared" si="18"/>
        <v>2981.44</v>
      </c>
    </row>
    <row r="382" spans="1:66" hidden="1">
      <c r="A382">
        <v>931</v>
      </c>
      <c r="B382" t="s">
        <v>465</v>
      </c>
      <c r="C382">
        <v>111</v>
      </c>
      <c r="D382" t="s">
        <v>466</v>
      </c>
      <c r="E382">
        <v>248</v>
      </c>
      <c r="F382">
        <v>512490001</v>
      </c>
      <c r="G382" t="s">
        <v>180</v>
      </c>
      <c r="H382">
        <v>101</v>
      </c>
      <c r="I382" t="s">
        <v>308</v>
      </c>
      <c r="J382" s="8">
        <v>1</v>
      </c>
      <c r="L382">
        <v>2490</v>
      </c>
      <c r="M382" t="s">
        <v>325</v>
      </c>
      <c r="N382">
        <v>2000</v>
      </c>
      <c r="O382" t="s">
        <v>113</v>
      </c>
      <c r="P382">
        <v>5</v>
      </c>
      <c r="Q382" t="s">
        <v>467</v>
      </c>
      <c r="R382">
        <v>152</v>
      </c>
      <c r="S382" t="s">
        <v>468</v>
      </c>
      <c r="T382">
        <v>121</v>
      </c>
      <c r="U382" t="s">
        <v>312</v>
      </c>
      <c r="V382">
        <v>1</v>
      </c>
      <c r="W382" t="s">
        <v>313</v>
      </c>
      <c r="X382" s="64">
        <v>0</v>
      </c>
      <c r="Y382" s="64">
        <v>0</v>
      </c>
      <c r="Z382" s="64">
        <v>0</v>
      </c>
      <c r="AA382" s="64">
        <v>0</v>
      </c>
      <c r="AB382" s="64">
        <v>0</v>
      </c>
      <c r="AC382" s="64">
        <v>0</v>
      </c>
      <c r="AD382" s="9">
        <v>0</v>
      </c>
      <c r="AE382" s="64">
        <v>0</v>
      </c>
      <c r="AF382" s="64">
        <v>0</v>
      </c>
      <c r="AG382" s="64">
        <v>0</v>
      </c>
      <c r="AH382" s="64">
        <v>0</v>
      </c>
      <c r="AI382" s="64">
        <v>157.26</v>
      </c>
      <c r="AJ382" s="10">
        <f t="shared" si="16"/>
        <v>157.26</v>
      </c>
      <c r="AL382" s="6">
        <f t="shared" si="17"/>
        <v>0</v>
      </c>
      <c r="AN382" s="64">
        <v>3002</v>
      </c>
      <c r="AO382" s="64">
        <v>0</v>
      </c>
      <c r="AP382" s="64">
        <v>0</v>
      </c>
      <c r="AQ382" s="64">
        <v>0</v>
      </c>
      <c r="AR382" s="64">
        <v>0</v>
      </c>
      <c r="AS382" s="64">
        <v>0</v>
      </c>
      <c r="AT382" s="64">
        <v>0</v>
      </c>
      <c r="AU382" s="64">
        <v>0</v>
      </c>
      <c r="AV382" s="64">
        <v>0</v>
      </c>
      <c r="AW382" s="64">
        <v>0</v>
      </c>
      <c r="AX382" s="64">
        <v>0</v>
      </c>
      <c r="AY382" s="64">
        <v>0</v>
      </c>
      <c r="AZ382" s="64">
        <v>0</v>
      </c>
      <c r="BA382" s="64">
        <v>0</v>
      </c>
      <c r="BB382" s="64">
        <v>0</v>
      </c>
      <c r="BC382" s="64">
        <v>0</v>
      </c>
      <c r="BD382" s="64">
        <v>0</v>
      </c>
      <c r="BE382" s="64">
        <v>0</v>
      </c>
      <c r="BF382" s="64">
        <v>0</v>
      </c>
      <c r="BG382" s="64">
        <v>0</v>
      </c>
      <c r="BH382" s="64">
        <v>0</v>
      </c>
      <c r="BI382" s="64">
        <v>0</v>
      </c>
      <c r="BJ382" s="64">
        <v>0</v>
      </c>
      <c r="BK382" s="64">
        <v>-3002</v>
      </c>
      <c r="BL382"/>
      <c r="BN382" s="7">
        <f t="shared" si="18"/>
        <v>0</v>
      </c>
    </row>
    <row r="383" spans="1:66" hidden="1">
      <c r="A383">
        <v>931</v>
      </c>
      <c r="B383" t="s">
        <v>465</v>
      </c>
      <c r="C383">
        <v>111</v>
      </c>
      <c r="D383" t="s">
        <v>466</v>
      </c>
      <c r="E383">
        <v>250</v>
      </c>
      <c r="F383">
        <v>512490002</v>
      </c>
      <c r="G383" t="s">
        <v>181</v>
      </c>
      <c r="H383">
        <v>101</v>
      </c>
      <c r="I383" t="s">
        <v>308</v>
      </c>
      <c r="J383" s="8">
        <v>1</v>
      </c>
      <c r="L383">
        <v>2490</v>
      </c>
      <c r="M383" t="s">
        <v>325</v>
      </c>
      <c r="N383">
        <v>2000</v>
      </c>
      <c r="O383" t="s">
        <v>113</v>
      </c>
      <c r="P383">
        <v>5</v>
      </c>
      <c r="Q383" t="s">
        <v>467</v>
      </c>
      <c r="R383">
        <v>152</v>
      </c>
      <c r="S383" t="s">
        <v>468</v>
      </c>
      <c r="T383">
        <v>121</v>
      </c>
      <c r="U383" t="s">
        <v>312</v>
      </c>
      <c r="V383">
        <v>1</v>
      </c>
      <c r="W383" t="s">
        <v>313</v>
      </c>
      <c r="X383" s="64">
        <v>0</v>
      </c>
      <c r="Y383" s="64">
        <v>0</v>
      </c>
      <c r="Z383" s="64">
        <v>0</v>
      </c>
      <c r="AA383" s="64">
        <v>0</v>
      </c>
      <c r="AB383" s="64">
        <v>0</v>
      </c>
      <c r="AC383" s="64">
        <v>0</v>
      </c>
      <c r="AD383" s="9">
        <v>0</v>
      </c>
      <c r="AE383" s="64">
        <v>5962.88</v>
      </c>
      <c r="AF383" s="64">
        <v>0</v>
      </c>
      <c r="AG383" s="64">
        <v>0</v>
      </c>
      <c r="AH383" s="64">
        <v>0</v>
      </c>
      <c r="AI383" s="64">
        <v>0</v>
      </c>
      <c r="AJ383" s="10">
        <f t="shared" si="16"/>
        <v>5962.88</v>
      </c>
      <c r="AL383" s="6">
        <f t="shared" si="17"/>
        <v>0</v>
      </c>
      <c r="AN383" s="64">
        <v>4484</v>
      </c>
      <c r="AO383" s="64">
        <v>0</v>
      </c>
      <c r="AP383" s="64">
        <v>0</v>
      </c>
      <c r="AQ383" s="64">
        <v>0</v>
      </c>
      <c r="AR383" s="64">
        <v>0</v>
      </c>
      <c r="AS383" s="64">
        <v>0</v>
      </c>
      <c r="AT383" s="64">
        <v>0</v>
      </c>
      <c r="AU383" s="64">
        <v>0</v>
      </c>
      <c r="AV383" s="64">
        <v>0</v>
      </c>
      <c r="AW383" s="64">
        <v>0</v>
      </c>
      <c r="AX383" s="64">
        <v>0</v>
      </c>
      <c r="AY383" s="64">
        <v>0</v>
      </c>
      <c r="AZ383" s="64">
        <v>0</v>
      </c>
      <c r="BA383" s="64">
        <v>0</v>
      </c>
      <c r="BB383" s="64">
        <v>0</v>
      </c>
      <c r="BC383" s="64">
        <v>0</v>
      </c>
      <c r="BD383" s="64">
        <v>0</v>
      </c>
      <c r="BE383" s="64">
        <v>0</v>
      </c>
      <c r="BF383" s="64">
        <v>0</v>
      </c>
      <c r="BG383" s="64">
        <v>0</v>
      </c>
      <c r="BH383" s="64">
        <v>0</v>
      </c>
      <c r="BI383" s="64">
        <v>0</v>
      </c>
      <c r="BJ383" s="64">
        <v>0</v>
      </c>
      <c r="BK383" s="64">
        <v>-4484</v>
      </c>
      <c r="BL383"/>
      <c r="BN383" s="7">
        <f t="shared" si="18"/>
        <v>5962.88</v>
      </c>
    </row>
    <row r="384" spans="1:66" hidden="1">
      <c r="A384">
        <v>932</v>
      </c>
      <c r="B384" t="s">
        <v>477</v>
      </c>
      <c r="C384">
        <v>113</v>
      </c>
      <c r="D384" t="s">
        <v>478</v>
      </c>
      <c r="E384">
        <v>250</v>
      </c>
      <c r="F384">
        <v>512490002</v>
      </c>
      <c r="G384" t="s">
        <v>181</v>
      </c>
      <c r="H384">
        <v>101</v>
      </c>
      <c r="I384" t="s">
        <v>308</v>
      </c>
      <c r="J384" s="8">
        <v>1</v>
      </c>
      <c r="L384">
        <v>2490</v>
      </c>
      <c r="M384" t="s">
        <v>325</v>
      </c>
      <c r="N384">
        <v>2000</v>
      </c>
      <c r="O384" t="s">
        <v>113</v>
      </c>
      <c r="P384">
        <v>5</v>
      </c>
      <c r="Q384" t="s">
        <v>467</v>
      </c>
      <c r="R384">
        <v>152</v>
      </c>
      <c r="S384" t="s">
        <v>468</v>
      </c>
      <c r="T384">
        <v>121</v>
      </c>
      <c r="U384" t="s">
        <v>312</v>
      </c>
      <c r="V384">
        <v>1</v>
      </c>
      <c r="W384" t="s">
        <v>313</v>
      </c>
      <c r="X384" s="64">
        <v>0</v>
      </c>
      <c r="Y384" s="64">
        <v>0</v>
      </c>
      <c r="Z384" s="64">
        <v>0</v>
      </c>
      <c r="AA384" s="64">
        <v>0</v>
      </c>
      <c r="AB384" s="64">
        <v>0</v>
      </c>
      <c r="AC384" s="64">
        <v>0</v>
      </c>
      <c r="AD384" s="9">
        <v>0</v>
      </c>
      <c r="AE384" s="64">
        <v>2981.4</v>
      </c>
      <c r="AF384" s="64">
        <v>0</v>
      </c>
      <c r="AG384" s="64">
        <v>0</v>
      </c>
      <c r="AH384" s="64">
        <v>0</v>
      </c>
      <c r="AI384" s="64">
        <v>0</v>
      </c>
      <c r="AJ384" s="10">
        <f t="shared" si="16"/>
        <v>2981.4</v>
      </c>
      <c r="AL384" s="6">
        <f t="shared" si="17"/>
        <v>0</v>
      </c>
      <c r="AN384" s="64">
        <v>99557</v>
      </c>
      <c r="AO384" s="64">
        <v>0</v>
      </c>
      <c r="AP384" s="64">
        <v>0</v>
      </c>
      <c r="AQ384" s="64">
        <v>0</v>
      </c>
      <c r="AR384" s="64">
        <v>0</v>
      </c>
      <c r="AS384" s="64">
        <v>0</v>
      </c>
      <c r="AT384" s="64">
        <v>0</v>
      </c>
      <c r="AU384" s="64">
        <v>0</v>
      </c>
      <c r="AV384" s="64">
        <v>0</v>
      </c>
      <c r="AW384" s="64">
        <v>0</v>
      </c>
      <c r="AX384" s="64">
        <v>0</v>
      </c>
      <c r="AY384" s="64">
        <v>0</v>
      </c>
      <c r="AZ384" s="64">
        <v>0</v>
      </c>
      <c r="BA384" s="64">
        <v>0</v>
      </c>
      <c r="BB384" s="64">
        <v>0</v>
      </c>
      <c r="BC384" s="64">
        <v>0</v>
      </c>
      <c r="BD384" s="64">
        <v>0</v>
      </c>
      <c r="BE384" s="64">
        <v>0</v>
      </c>
      <c r="BF384" s="64">
        <v>0</v>
      </c>
      <c r="BG384" s="64">
        <v>0</v>
      </c>
      <c r="BH384" s="64">
        <v>0</v>
      </c>
      <c r="BI384" s="64">
        <v>0</v>
      </c>
      <c r="BJ384" s="64">
        <v>0</v>
      </c>
      <c r="BK384" s="64">
        <v>-45549.03</v>
      </c>
      <c r="BL384"/>
      <c r="BN384" s="7">
        <f t="shared" si="18"/>
        <v>2981.4</v>
      </c>
    </row>
    <row r="385" spans="1:66" hidden="1">
      <c r="A385">
        <v>981</v>
      </c>
      <c r="B385" t="s">
        <v>532</v>
      </c>
      <c r="C385">
        <v>134</v>
      </c>
      <c r="D385" t="s">
        <v>245</v>
      </c>
      <c r="E385">
        <v>250</v>
      </c>
      <c r="F385">
        <v>512490002</v>
      </c>
      <c r="G385" t="s">
        <v>181</v>
      </c>
      <c r="H385">
        <v>101</v>
      </c>
      <c r="I385" t="s">
        <v>308</v>
      </c>
      <c r="J385" s="8">
        <v>1</v>
      </c>
      <c r="L385">
        <v>2490</v>
      </c>
      <c r="M385" t="s">
        <v>325</v>
      </c>
      <c r="N385">
        <v>2000</v>
      </c>
      <c r="O385" t="s">
        <v>113</v>
      </c>
      <c r="P385">
        <v>6</v>
      </c>
      <c r="Q385" t="s">
        <v>533</v>
      </c>
      <c r="R385">
        <v>134</v>
      </c>
      <c r="S385" t="s">
        <v>534</v>
      </c>
      <c r="T385">
        <v>132</v>
      </c>
      <c r="U385" t="s">
        <v>535</v>
      </c>
      <c r="V385">
        <v>1</v>
      </c>
      <c r="W385" t="s">
        <v>313</v>
      </c>
      <c r="X385" s="64">
        <v>0</v>
      </c>
      <c r="Y385" s="64">
        <v>0</v>
      </c>
      <c r="Z385" s="64">
        <v>0</v>
      </c>
      <c r="AA385" s="64">
        <v>0</v>
      </c>
      <c r="AB385" s="64">
        <v>0</v>
      </c>
      <c r="AC385" s="64">
        <v>0</v>
      </c>
      <c r="AD385" s="9">
        <v>1786.61</v>
      </c>
      <c r="AE385" s="64">
        <v>0</v>
      </c>
      <c r="AF385" s="64">
        <v>0</v>
      </c>
      <c r="AG385" s="64">
        <v>0</v>
      </c>
      <c r="AH385" s="64">
        <v>0</v>
      </c>
      <c r="AI385" s="64">
        <v>0</v>
      </c>
      <c r="AJ385" s="10">
        <f t="shared" si="16"/>
        <v>1786.61</v>
      </c>
      <c r="AL385" s="6">
        <f t="shared" si="17"/>
        <v>0</v>
      </c>
      <c r="AN385" s="64">
        <v>0</v>
      </c>
      <c r="AO385" s="64">
        <v>0</v>
      </c>
      <c r="AP385" s="64">
        <v>0</v>
      </c>
      <c r="AQ385" s="64">
        <v>0</v>
      </c>
      <c r="AR385" s="64">
        <v>0</v>
      </c>
      <c r="AS385" s="64">
        <v>0</v>
      </c>
      <c r="AT385" s="64">
        <v>0</v>
      </c>
      <c r="AU385" s="64">
        <v>0</v>
      </c>
      <c r="AV385" s="64">
        <v>0</v>
      </c>
      <c r="AW385" s="64">
        <v>0</v>
      </c>
      <c r="AX385" s="64">
        <v>0</v>
      </c>
      <c r="AY385" s="64">
        <v>0</v>
      </c>
      <c r="AZ385" s="64">
        <v>290</v>
      </c>
      <c r="BA385" s="64">
        <v>0</v>
      </c>
      <c r="BB385" s="64">
        <v>0</v>
      </c>
      <c r="BC385" s="64">
        <v>0</v>
      </c>
      <c r="BD385" s="64">
        <v>0</v>
      </c>
      <c r="BE385" s="64">
        <v>0</v>
      </c>
      <c r="BF385" s="64">
        <v>0</v>
      </c>
      <c r="BG385" s="64">
        <v>0</v>
      </c>
      <c r="BH385" s="64">
        <v>0</v>
      </c>
      <c r="BI385" s="64">
        <v>0</v>
      </c>
      <c r="BJ385" s="64">
        <v>0</v>
      </c>
      <c r="BK385" s="64">
        <v>0</v>
      </c>
      <c r="BL385"/>
      <c r="BN385" s="7">
        <f t="shared" si="18"/>
        <v>1786.61</v>
      </c>
    </row>
    <row r="386" spans="1:66" hidden="1">
      <c r="A386">
        <v>101</v>
      </c>
      <c r="B386" t="s">
        <v>306</v>
      </c>
      <c r="C386">
        <v>139</v>
      </c>
      <c r="D386" t="s">
        <v>307</v>
      </c>
      <c r="E386">
        <v>248</v>
      </c>
      <c r="F386">
        <v>512490001</v>
      </c>
      <c r="G386" t="s">
        <v>180</v>
      </c>
      <c r="H386">
        <v>101</v>
      </c>
      <c r="I386" t="s">
        <v>308</v>
      </c>
      <c r="J386" s="8">
        <v>1</v>
      </c>
      <c r="L386">
        <v>2490</v>
      </c>
      <c r="M386" t="s">
        <v>325</v>
      </c>
      <c r="N386">
        <v>2000</v>
      </c>
      <c r="O386" t="s">
        <v>113</v>
      </c>
      <c r="P386">
        <v>7</v>
      </c>
      <c r="Q386" t="s">
        <v>310</v>
      </c>
      <c r="R386">
        <v>171</v>
      </c>
      <c r="S386" t="s">
        <v>311</v>
      </c>
      <c r="T386">
        <v>121</v>
      </c>
      <c r="U386" t="s">
        <v>312</v>
      </c>
      <c r="V386">
        <v>1</v>
      </c>
      <c r="W386" t="s">
        <v>313</v>
      </c>
      <c r="X386" s="64">
        <v>0</v>
      </c>
      <c r="Y386" s="64">
        <v>0</v>
      </c>
      <c r="Z386" s="64">
        <v>0</v>
      </c>
      <c r="AA386" s="64">
        <v>0</v>
      </c>
      <c r="AB386" s="64">
        <v>0</v>
      </c>
      <c r="AC386" s="64">
        <v>0</v>
      </c>
      <c r="AD386" s="9">
        <v>0</v>
      </c>
      <c r="AE386" s="64">
        <v>0</v>
      </c>
      <c r="AF386" s="64">
        <v>454.93</v>
      </c>
      <c r="AG386" s="64">
        <v>0</v>
      </c>
      <c r="AH386" s="64">
        <v>0</v>
      </c>
      <c r="AI386" s="9">
        <v>0</v>
      </c>
      <c r="AJ386" s="10">
        <f t="shared" si="16"/>
        <v>454.93</v>
      </c>
      <c r="AL386" s="6">
        <f t="shared" si="17"/>
        <v>0</v>
      </c>
      <c r="AN386" s="64">
        <v>0</v>
      </c>
      <c r="AO386" s="64">
        <v>0</v>
      </c>
      <c r="AP386" s="64">
        <v>0</v>
      </c>
      <c r="AQ386" s="64">
        <v>0</v>
      </c>
      <c r="AR386" s="64">
        <v>0</v>
      </c>
      <c r="AS386" s="64">
        <v>0</v>
      </c>
      <c r="AT386" s="64">
        <v>0</v>
      </c>
      <c r="AU386" s="64">
        <v>0</v>
      </c>
      <c r="AV386" s="64">
        <v>0</v>
      </c>
      <c r="AW386" s="64">
        <v>0</v>
      </c>
      <c r="AX386" s="64">
        <v>0</v>
      </c>
      <c r="AY386" s="64">
        <v>0</v>
      </c>
      <c r="AZ386" s="64">
        <v>0</v>
      </c>
      <c r="BA386" s="64">
        <v>0</v>
      </c>
      <c r="BB386" s="64">
        <v>0</v>
      </c>
      <c r="BC386" s="64">
        <v>0</v>
      </c>
      <c r="BD386" s="64">
        <v>0</v>
      </c>
      <c r="BE386" s="64">
        <v>0</v>
      </c>
      <c r="BF386" s="64">
        <v>0</v>
      </c>
      <c r="BG386" s="64">
        <v>2981.44</v>
      </c>
      <c r="BH386" s="64">
        <v>0</v>
      </c>
      <c r="BI386" s="64">
        <v>0</v>
      </c>
      <c r="BJ386" s="64">
        <v>0</v>
      </c>
      <c r="BK386" s="64">
        <v>0</v>
      </c>
      <c r="BL386"/>
      <c r="BN386" s="7">
        <f t="shared" si="18"/>
        <v>454.93</v>
      </c>
    </row>
    <row r="387" spans="1:66" hidden="1">
      <c r="A387">
        <v>101</v>
      </c>
      <c r="B387" t="s">
        <v>306</v>
      </c>
      <c r="C387">
        <v>139</v>
      </c>
      <c r="D387" t="s">
        <v>307</v>
      </c>
      <c r="E387">
        <v>250</v>
      </c>
      <c r="F387">
        <v>512490002</v>
      </c>
      <c r="G387" t="s">
        <v>181</v>
      </c>
      <c r="H387">
        <v>101</v>
      </c>
      <c r="I387" t="s">
        <v>308</v>
      </c>
      <c r="J387" s="8">
        <v>1</v>
      </c>
      <c r="L387">
        <v>2490</v>
      </c>
      <c r="M387" t="s">
        <v>325</v>
      </c>
      <c r="N387">
        <v>2000</v>
      </c>
      <c r="O387" t="s">
        <v>113</v>
      </c>
      <c r="P387">
        <v>7</v>
      </c>
      <c r="Q387" t="s">
        <v>310</v>
      </c>
      <c r="R387">
        <v>171</v>
      </c>
      <c r="S387" t="s">
        <v>311</v>
      </c>
      <c r="T387">
        <v>121</v>
      </c>
      <c r="U387" t="s">
        <v>312</v>
      </c>
      <c r="V387">
        <v>1</v>
      </c>
      <c r="W387" t="s">
        <v>313</v>
      </c>
      <c r="X387" s="64">
        <v>0</v>
      </c>
      <c r="Y387" s="64">
        <v>0</v>
      </c>
      <c r="Z387" s="64">
        <v>1441.54</v>
      </c>
      <c r="AA387" s="64">
        <v>0</v>
      </c>
      <c r="AB387" s="64">
        <v>14341.68</v>
      </c>
      <c r="AC387" s="64">
        <v>19766.330000000002</v>
      </c>
      <c r="AD387" s="9">
        <v>0</v>
      </c>
      <c r="AE387" s="64">
        <v>1490.72</v>
      </c>
      <c r="AF387" s="64">
        <v>0</v>
      </c>
      <c r="AG387" s="64">
        <v>0</v>
      </c>
      <c r="AH387" s="64">
        <v>0</v>
      </c>
      <c r="AI387" s="9">
        <v>0</v>
      </c>
      <c r="AJ387" s="10">
        <f t="shared" ref="AJ387:AJ450" si="19">SUM(X387:AI387)</f>
        <v>37040.270000000004</v>
      </c>
      <c r="AL387" s="6">
        <f t="shared" ref="AL387:AL450" si="20">IF(J387=2,AJ387,0)</f>
        <v>0</v>
      </c>
      <c r="AN387" s="64">
        <v>9891</v>
      </c>
      <c r="AO387" s="64">
        <v>0</v>
      </c>
      <c r="AP387" s="64">
        <v>0</v>
      </c>
      <c r="AQ387" s="64">
        <v>0</v>
      </c>
      <c r="AR387" s="64">
        <v>0</v>
      </c>
      <c r="AS387" s="64">
        <v>0</v>
      </c>
      <c r="AT387" s="64">
        <v>0</v>
      </c>
      <c r="AU387" s="64">
        <v>0</v>
      </c>
      <c r="AV387" s="64">
        <v>0</v>
      </c>
      <c r="AW387" s="64">
        <v>0</v>
      </c>
      <c r="AX387" s="64">
        <v>0</v>
      </c>
      <c r="AY387" s="64">
        <v>0</v>
      </c>
      <c r="AZ387" s="64">
        <v>-750</v>
      </c>
      <c r="BA387" s="64">
        <v>0</v>
      </c>
      <c r="BB387" s="64">
        <v>0</v>
      </c>
      <c r="BC387" s="64">
        <v>0</v>
      </c>
      <c r="BD387" s="64">
        <v>0</v>
      </c>
      <c r="BE387" s="64">
        <v>0</v>
      </c>
      <c r="BF387" s="64">
        <v>0</v>
      </c>
      <c r="BG387" s="64">
        <v>-2981.44</v>
      </c>
      <c r="BH387" s="64">
        <v>0</v>
      </c>
      <c r="BI387" s="64">
        <v>0</v>
      </c>
      <c r="BJ387" s="64">
        <v>0</v>
      </c>
      <c r="BK387" s="64">
        <v>-1977.66</v>
      </c>
      <c r="BL387"/>
      <c r="BN387" s="7">
        <f t="shared" ref="BN387:BN450" si="21">SUM(X387:AG387)</f>
        <v>37040.270000000004</v>
      </c>
    </row>
    <row r="388" spans="1:66" hidden="1">
      <c r="A388">
        <v>201</v>
      </c>
      <c r="B388" t="s">
        <v>379</v>
      </c>
      <c r="C388">
        <v>143</v>
      </c>
      <c r="D388" t="s">
        <v>271</v>
      </c>
      <c r="E388">
        <v>249</v>
      </c>
      <c r="F388">
        <v>512490001</v>
      </c>
      <c r="G388" t="s">
        <v>180</v>
      </c>
      <c r="H388">
        <v>602</v>
      </c>
      <c r="I388" t="s">
        <v>380</v>
      </c>
      <c r="J388" s="8">
        <v>1</v>
      </c>
      <c r="L388">
        <v>2490</v>
      </c>
      <c r="M388" t="s">
        <v>325</v>
      </c>
      <c r="N388">
        <v>2000</v>
      </c>
      <c r="O388" t="s">
        <v>113</v>
      </c>
      <c r="P388">
        <v>7</v>
      </c>
      <c r="Q388" t="s">
        <v>310</v>
      </c>
      <c r="R388">
        <v>423</v>
      </c>
      <c r="S388" t="s">
        <v>381</v>
      </c>
      <c r="T388">
        <v>121</v>
      </c>
      <c r="U388" t="s">
        <v>312</v>
      </c>
      <c r="V388">
        <v>1</v>
      </c>
      <c r="W388" t="s">
        <v>313</v>
      </c>
      <c r="X388" s="64">
        <v>11064.11</v>
      </c>
      <c r="Y388" s="64">
        <v>0</v>
      </c>
      <c r="Z388" s="64">
        <v>0</v>
      </c>
      <c r="AA388" s="64">
        <v>0</v>
      </c>
      <c r="AB388" s="64">
        <v>0</v>
      </c>
      <c r="AC388" s="64">
        <v>0</v>
      </c>
      <c r="AD388" s="9">
        <v>0</v>
      </c>
      <c r="AE388" s="64">
        <v>0</v>
      </c>
      <c r="AF388" s="64">
        <v>0</v>
      </c>
      <c r="AG388" s="64">
        <v>0</v>
      </c>
      <c r="AH388" s="64">
        <v>0</v>
      </c>
      <c r="AI388" s="9">
        <v>0</v>
      </c>
      <c r="AJ388" s="10">
        <f t="shared" si="19"/>
        <v>11064.11</v>
      </c>
      <c r="AL388" s="6">
        <f t="shared" si="20"/>
        <v>0</v>
      </c>
      <c r="AN388" s="64">
        <v>0</v>
      </c>
      <c r="AO388" s="64">
        <v>0</v>
      </c>
      <c r="AP388" s="64">
        <v>0</v>
      </c>
      <c r="AQ388" s="64">
        <v>0</v>
      </c>
      <c r="AR388" s="64">
        <v>0</v>
      </c>
      <c r="AS388" s="64">
        <v>0</v>
      </c>
      <c r="AT388" s="64">
        <v>0</v>
      </c>
      <c r="AU388" s="64">
        <v>0</v>
      </c>
      <c r="AV388" s="64">
        <v>0</v>
      </c>
      <c r="AW388" s="64">
        <v>0</v>
      </c>
      <c r="AX388" s="64">
        <v>0</v>
      </c>
      <c r="AY388" s="64">
        <v>0</v>
      </c>
      <c r="AZ388" s="64">
        <v>460</v>
      </c>
      <c r="BA388" s="64">
        <v>0</v>
      </c>
      <c r="BB388" s="64">
        <v>0</v>
      </c>
      <c r="BC388" s="64">
        <v>0</v>
      </c>
      <c r="BD388" s="64">
        <v>0</v>
      </c>
      <c r="BE388" s="64">
        <v>0</v>
      </c>
      <c r="BF388" s="64">
        <v>0</v>
      </c>
      <c r="BG388" s="64">
        <v>0</v>
      </c>
      <c r="BH388" s="64">
        <v>0</v>
      </c>
      <c r="BI388" s="64">
        <v>0</v>
      </c>
      <c r="BJ388" s="64">
        <v>0</v>
      </c>
      <c r="BK388" s="64">
        <v>0</v>
      </c>
      <c r="BL388"/>
      <c r="BN388" s="7">
        <f t="shared" si="21"/>
        <v>11064.11</v>
      </c>
    </row>
    <row r="389" spans="1:66" hidden="1">
      <c r="A389">
        <v>201</v>
      </c>
      <c r="B389" t="s">
        <v>379</v>
      </c>
      <c r="C389">
        <v>143</v>
      </c>
      <c r="D389" t="s">
        <v>271</v>
      </c>
      <c r="E389">
        <v>251</v>
      </c>
      <c r="F389">
        <v>512490002</v>
      </c>
      <c r="G389" t="s">
        <v>181</v>
      </c>
      <c r="H389">
        <v>602</v>
      </c>
      <c r="I389" t="s">
        <v>380</v>
      </c>
      <c r="J389" s="8">
        <v>1</v>
      </c>
      <c r="L389">
        <v>2490</v>
      </c>
      <c r="M389" t="s">
        <v>325</v>
      </c>
      <c r="N389">
        <v>2000</v>
      </c>
      <c r="O389" t="s">
        <v>113</v>
      </c>
      <c r="P389">
        <v>7</v>
      </c>
      <c r="Q389" t="s">
        <v>310</v>
      </c>
      <c r="R389">
        <v>423</v>
      </c>
      <c r="S389" t="s">
        <v>381</v>
      </c>
      <c r="T389">
        <v>121</v>
      </c>
      <c r="U389" t="s">
        <v>312</v>
      </c>
      <c r="V389">
        <v>1</v>
      </c>
      <c r="W389" t="s">
        <v>313</v>
      </c>
      <c r="X389" s="64">
        <v>30213.65</v>
      </c>
      <c r="Y389" s="64">
        <v>1897.74</v>
      </c>
      <c r="Z389" s="64">
        <v>0</v>
      </c>
      <c r="AA389" s="64">
        <v>6526.91</v>
      </c>
      <c r="AB389" s="64">
        <v>381.74</v>
      </c>
      <c r="AC389" s="64">
        <v>0</v>
      </c>
      <c r="AD389" s="9">
        <v>488.36</v>
      </c>
      <c r="AE389" s="64">
        <v>0</v>
      </c>
      <c r="AF389" s="64">
        <v>0</v>
      </c>
      <c r="AG389" s="64">
        <v>0</v>
      </c>
      <c r="AH389" s="64">
        <v>2923.2</v>
      </c>
      <c r="AI389" s="9">
        <v>0</v>
      </c>
      <c r="AJ389" s="10">
        <f t="shared" si="19"/>
        <v>42431.6</v>
      </c>
      <c r="AL389" s="6">
        <f t="shared" si="20"/>
        <v>0</v>
      </c>
      <c r="AN389" s="64">
        <v>0</v>
      </c>
      <c r="AO389" s="64">
        <v>0</v>
      </c>
      <c r="AP389" s="64">
        <v>0</v>
      </c>
      <c r="AQ389" s="64">
        <v>0</v>
      </c>
      <c r="AR389" s="64">
        <v>0</v>
      </c>
      <c r="AS389" s="64">
        <v>0</v>
      </c>
      <c r="AT389" s="64">
        <v>0</v>
      </c>
      <c r="AU389" s="64">
        <v>0</v>
      </c>
      <c r="AV389" s="64">
        <v>0</v>
      </c>
      <c r="AW389" s="64">
        <v>0</v>
      </c>
      <c r="AX389" s="64">
        <v>0</v>
      </c>
      <c r="AY389" s="64">
        <v>0</v>
      </c>
      <c r="AZ389" s="64">
        <v>46400</v>
      </c>
      <c r="BA389" s="64">
        <v>0</v>
      </c>
      <c r="BB389" s="64">
        <v>0</v>
      </c>
      <c r="BC389" s="64">
        <v>0</v>
      </c>
      <c r="BD389" s="64">
        <v>0</v>
      </c>
      <c r="BE389" s="64">
        <v>0</v>
      </c>
      <c r="BF389" s="64">
        <v>0</v>
      </c>
      <c r="BG389" s="64">
        <v>0</v>
      </c>
      <c r="BH389" s="64">
        <v>0</v>
      </c>
      <c r="BI389" s="64">
        <v>0</v>
      </c>
      <c r="BJ389" s="64">
        <v>0</v>
      </c>
      <c r="BK389" s="64">
        <v>0</v>
      </c>
      <c r="BL389"/>
      <c r="BN389" s="7">
        <f t="shared" si="21"/>
        <v>39508.400000000001</v>
      </c>
    </row>
    <row r="390" spans="1:66" hidden="1">
      <c r="A390">
        <v>941</v>
      </c>
      <c r="B390" t="s">
        <v>484</v>
      </c>
      <c r="C390">
        <v>116</v>
      </c>
      <c r="D390" t="s">
        <v>485</v>
      </c>
      <c r="E390">
        <v>248</v>
      </c>
      <c r="F390">
        <v>512490001</v>
      </c>
      <c r="G390" t="s">
        <v>180</v>
      </c>
      <c r="H390">
        <v>101</v>
      </c>
      <c r="I390" t="s">
        <v>308</v>
      </c>
      <c r="J390" s="8">
        <v>1</v>
      </c>
      <c r="L390">
        <v>2490</v>
      </c>
      <c r="M390" t="s">
        <v>325</v>
      </c>
      <c r="N390">
        <v>2000</v>
      </c>
      <c r="O390" t="s">
        <v>113</v>
      </c>
      <c r="P390">
        <v>8</v>
      </c>
      <c r="Q390" t="s">
        <v>486</v>
      </c>
      <c r="R390">
        <v>131</v>
      </c>
      <c r="S390" t="s">
        <v>449</v>
      </c>
      <c r="T390">
        <v>121</v>
      </c>
      <c r="U390" t="s">
        <v>312</v>
      </c>
      <c r="V390">
        <v>1</v>
      </c>
      <c r="W390" t="s">
        <v>313</v>
      </c>
      <c r="X390" s="64">
        <v>0</v>
      </c>
      <c r="Y390" s="64">
        <v>0</v>
      </c>
      <c r="Z390" s="64">
        <v>0</v>
      </c>
      <c r="AA390" s="64">
        <v>0</v>
      </c>
      <c r="AB390" s="64">
        <v>0</v>
      </c>
      <c r="AC390" s="64">
        <v>0</v>
      </c>
      <c r="AD390" s="9">
        <v>0</v>
      </c>
      <c r="AE390" s="64">
        <v>0</v>
      </c>
      <c r="AF390" s="64">
        <v>948.98</v>
      </c>
      <c r="AG390" s="64">
        <v>0</v>
      </c>
      <c r="AH390" s="64">
        <v>0</v>
      </c>
      <c r="AI390" s="64">
        <v>0</v>
      </c>
      <c r="AJ390" s="10">
        <f t="shared" si="19"/>
        <v>948.98</v>
      </c>
      <c r="AL390" s="6">
        <f t="shared" si="20"/>
        <v>0</v>
      </c>
      <c r="AN390" s="64">
        <v>0</v>
      </c>
      <c r="AO390" s="64">
        <v>0</v>
      </c>
      <c r="AP390" s="64">
        <v>0</v>
      </c>
      <c r="AQ390" s="64">
        <v>0</v>
      </c>
      <c r="AR390" s="64">
        <v>0</v>
      </c>
      <c r="AS390" s="64">
        <v>0</v>
      </c>
      <c r="AT390" s="64">
        <v>0</v>
      </c>
      <c r="AU390" s="64">
        <v>0</v>
      </c>
      <c r="AV390" s="64">
        <v>0</v>
      </c>
      <c r="AW390" s="64">
        <v>0</v>
      </c>
      <c r="AX390" s="64">
        <v>0</v>
      </c>
      <c r="AY390" s="64">
        <v>0</v>
      </c>
      <c r="AZ390" s="64">
        <v>2600</v>
      </c>
      <c r="BA390" s="64">
        <v>0</v>
      </c>
      <c r="BB390" s="64">
        <v>0</v>
      </c>
      <c r="BC390" s="64">
        <v>0</v>
      </c>
      <c r="BD390" s="64">
        <v>0</v>
      </c>
      <c r="BE390" s="64">
        <v>0</v>
      </c>
      <c r="BF390" s="64">
        <v>0</v>
      </c>
      <c r="BG390" s="64">
        <v>0</v>
      </c>
      <c r="BH390" s="64">
        <v>0</v>
      </c>
      <c r="BI390" s="64">
        <v>0</v>
      </c>
      <c r="BJ390" s="64">
        <v>-1600</v>
      </c>
      <c r="BK390" s="64">
        <v>0</v>
      </c>
      <c r="BL390"/>
      <c r="BN390" s="7">
        <f t="shared" si="21"/>
        <v>948.98</v>
      </c>
    </row>
    <row r="391" spans="1:66" hidden="1">
      <c r="A391">
        <v>942</v>
      </c>
      <c r="B391" t="s">
        <v>487</v>
      </c>
      <c r="C391">
        <v>117</v>
      </c>
      <c r="D391" t="s">
        <v>488</v>
      </c>
      <c r="E391">
        <v>248</v>
      </c>
      <c r="F391">
        <v>512490001</v>
      </c>
      <c r="G391" t="s">
        <v>180</v>
      </c>
      <c r="H391">
        <v>101</v>
      </c>
      <c r="I391" t="s">
        <v>308</v>
      </c>
      <c r="J391" s="8">
        <v>1</v>
      </c>
      <c r="L391">
        <v>2490</v>
      </c>
      <c r="M391" t="s">
        <v>325</v>
      </c>
      <c r="N391">
        <v>2000</v>
      </c>
      <c r="O391" t="s">
        <v>113</v>
      </c>
      <c r="P391">
        <v>8</v>
      </c>
      <c r="Q391" t="s">
        <v>486</v>
      </c>
      <c r="R391">
        <v>183</v>
      </c>
      <c r="S391" t="s">
        <v>489</v>
      </c>
      <c r="T391">
        <v>121</v>
      </c>
      <c r="U391" t="s">
        <v>312</v>
      </c>
      <c r="V391">
        <v>1</v>
      </c>
      <c r="W391" t="s">
        <v>313</v>
      </c>
      <c r="X391" s="64">
        <v>0</v>
      </c>
      <c r="Y391" s="64">
        <v>0</v>
      </c>
      <c r="Z391" s="64">
        <v>0</v>
      </c>
      <c r="AA391" s="64">
        <v>0</v>
      </c>
      <c r="AB391" s="64">
        <v>0</v>
      </c>
      <c r="AC391" s="64">
        <v>0</v>
      </c>
      <c r="AD391" s="9">
        <v>0</v>
      </c>
      <c r="AE391" s="64">
        <v>0</v>
      </c>
      <c r="AF391" s="64">
        <v>0</v>
      </c>
      <c r="AG391" s="64">
        <v>0</v>
      </c>
      <c r="AH391" s="64">
        <v>0</v>
      </c>
      <c r="AI391" s="64">
        <v>89.03</v>
      </c>
      <c r="AJ391" s="10">
        <f t="shared" si="19"/>
        <v>89.03</v>
      </c>
      <c r="AL391" s="6">
        <f t="shared" si="20"/>
        <v>0</v>
      </c>
      <c r="AN391" s="64">
        <v>0</v>
      </c>
      <c r="AO391" s="64">
        <v>0</v>
      </c>
      <c r="AP391" s="64">
        <v>0</v>
      </c>
      <c r="AQ391" s="64">
        <v>0</v>
      </c>
      <c r="AR391" s="64">
        <v>0</v>
      </c>
      <c r="AS391" s="64">
        <v>0</v>
      </c>
      <c r="AT391" s="64">
        <v>0</v>
      </c>
      <c r="AU391" s="64">
        <v>0</v>
      </c>
      <c r="AV391" s="64">
        <v>0</v>
      </c>
      <c r="AW391" s="64">
        <v>0</v>
      </c>
      <c r="AX391" s="64">
        <v>0</v>
      </c>
      <c r="AY391" s="64">
        <v>0</v>
      </c>
      <c r="AZ391" s="64">
        <v>0</v>
      </c>
      <c r="BA391" s="64">
        <v>0</v>
      </c>
      <c r="BB391" s="64">
        <v>0</v>
      </c>
      <c r="BC391" s="64">
        <v>0</v>
      </c>
      <c r="BD391" s="64">
        <v>0</v>
      </c>
      <c r="BE391" s="64">
        <v>0</v>
      </c>
      <c r="BF391" s="64">
        <v>0</v>
      </c>
      <c r="BG391" s="64">
        <v>0</v>
      </c>
      <c r="BH391" s="64">
        <v>0</v>
      </c>
      <c r="BI391" s="64">
        <v>0</v>
      </c>
      <c r="BJ391" s="64">
        <v>0</v>
      </c>
      <c r="BK391" s="64">
        <v>114</v>
      </c>
      <c r="BL391"/>
      <c r="BN391" s="7">
        <f t="shared" si="21"/>
        <v>0</v>
      </c>
    </row>
    <row r="392" spans="1:66" hidden="1">
      <c r="A392">
        <v>942</v>
      </c>
      <c r="B392" t="s">
        <v>487</v>
      </c>
      <c r="C392">
        <v>117</v>
      </c>
      <c r="D392" t="s">
        <v>488</v>
      </c>
      <c r="E392">
        <v>250</v>
      </c>
      <c r="F392">
        <v>512490002</v>
      </c>
      <c r="G392" t="s">
        <v>181</v>
      </c>
      <c r="H392">
        <v>101</v>
      </c>
      <c r="I392" t="s">
        <v>308</v>
      </c>
      <c r="J392" s="8">
        <v>1</v>
      </c>
      <c r="L392">
        <v>2490</v>
      </c>
      <c r="M392" t="s">
        <v>325</v>
      </c>
      <c r="N392">
        <v>2000</v>
      </c>
      <c r="O392" t="s">
        <v>113</v>
      </c>
      <c r="P392">
        <v>8</v>
      </c>
      <c r="Q392" t="s">
        <v>486</v>
      </c>
      <c r="R392">
        <v>183</v>
      </c>
      <c r="S392" t="s">
        <v>489</v>
      </c>
      <c r="T392">
        <v>121</v>
      </c>
      <c r="U392" t="s">
        <v>312</v>
      </c>
      <c r="V392">
        <v>1</v>
      </c>
      <c r="W392" t="s">
        <v>313</v>
      </c>
      <c r="X392" s="64">
        <v>0</v>
      </c>
      <c r="Y392" s="64">
        <v>3412.4</v>
      </c>
      <c r="Z392" s="64">
        <v>0</v>
      </c>
      <c r="AA392" s="64">
        <v>0</v>
      </c>
      <c r="AB392" s="64">
        <v>0</v>
      </c>
      <c r="AC392" s="64">
        <v>0</v>
      </c>
      <c r="AD392" s="9">
        <v>0</v>
      </c>
      <c r="AE392" s="64">
        <v>0</v>
      </c>
      <c r="AF392" s="64">
        <v>0</v>
      </c>
      <c r="AG392" s="64">
        <v>1258.82</v>
      </c>
      <c r="AH392" s="64">
        <v>0</v>
      </c>
      <c r="AI392" s="64">
        <v>0</v>
      </c>
      <c r="AJ392" s="10">
        <f t="shared" si="19"/>
        <v>4671.22</v>
      </c>
      <c r="AL392" s="6">
        <f t="shared" si="20"/>
        <v>0</v>
      </c>
      <c r="AN392" s="64">
        <v>492594</v>
      </c>
      <c r="AO392" s="64">
        <v>0</v>
      </c>
      <c r="AP392" s="64">
        <v>0</v>
      </c>
      <c r="AQ392" s="64">
        <v>0</v>
      </c>
      <c r="AR392" s="64">
        <v>0</v>
      </c>
      <c r="AS392" s="64">
        <v>0</v>
      </c>
      <c r="AT392" s="64">
        <v>0</v>
      </c>
      <c r="AU392" s="64">
        <v>0</v>
      </c>
      <c r="AV392" s="64">
        <v>0</v>
      </c>
      <c r="AW392" s="64">
        <v>0</v>
      </c>
      <c r="AX392" s="64">
        <v>0</v>
      </c>
      <c r="AY392" s="64">
        <v>0</v>
      </c>
      <c r="AZ392" s="64">
        <v>0</v>
      </c>
      <c r="BA392" s="64">
        <v>0</v>
      </c>
      <c r="BB392" s="64">
        <v>0</v>
      </c>
      <c r="BC392" s="64">
        <v>0</v>
      </c>
      <c r="BD392" s="64">
        <v>0</v>
      </c>
      <c r="BE392" s="64">
        <v>0</v>
      </c>
      <c r="BF392" s="64">
        <v>0</v>
      </c>
      <c r="BG392" s="64">
        <v>0</v>
      </c>
      <c r="BH392" s="64">
        <v>0</v>
      </c>
      <c r="BI392" s="64">
        <v>0</v>
      </c>
      <c r="BJ392" s="64">
        <v>-1000</v>
      </c>
      <c r="BK392" s="64">
        <v>-88726.22</v>
      </c>
      <c r="BL392"/>
      <c r="BN392" s="7">
        <f t="shared" si="21"/>
        <v>4671.22</v>
      </c>
    </row>
    <row r="393" spans="1:66" hidden="1">
      <c r="A393">
        <v>972</v>
      </c>
      <c r="B393" t="s">
        <v>527</v>
      </c>
      <c r="C393">
        <v>132</v>
      </c>
      <c r="D393" t="s">
        <v>528</v>
      </c>
      <c r="E393">
        <v>248</v>
      </c>
      <c r="F393">
        <v>512490001</v>
      </c>
      <c r="G393" t="s">
        <v>180</v>
      </c>
      <c r="H393">
        <v>101</v>
      </c>
      <c r="I393" t="s">
        <v>308</v>
      </c>
      <c r="J393" s="8">
        <v>1</v>
      </c>
      <c r="L393">
        <v>2490</v>
      </c>
      <c r="M393" t="s">
        <v>325</v>
      </c>
      <c r="N393">
        <v>2000</v>
      </c>
      <c r="O393" t="s">
        <v>113</v>
      </c>
      <c r="P393">
        <v>9</v>
      </c>
      <c r="Q393" t="s">
        <v>422</v>
      </c>
      <c r="R393">
        <v>181</v>
      </c>
      <c r="S393" t="s">
        <v>523</v>
      </c>
      <c r="T393">
        <v>131</v>
      </c>
      <c r="U393" t="s">
        <v>524</v>
      </c>
      <c r="V393">
        <v>1</v>
      </c>
      <c r="W393" t="s">
        <v>313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9">
        <v>0</v>
      </c>
      <c r="AE393" s="64">
        <v>0</v>
      </c>
      <c r="AF393" s="64">
        <v>0</v>
      </c>
      <c r="AG393" s="64">
        <v>0</v>
      </c>
      <c r="AH393" s="64">
        <v>0</v>
      </c>
      <c r="AI393" s="64">
        <v>1349.49</v>
      </c>
      <c r="AJ393" s="10">
        <f t="shared" si="19"/>
        <v>1349.49</v>
      </c>
      <c r="AL393" s="6">
        <f t="shared" si="20"/>
        <v>0</v>
      </c>
      <c r="AN393" s="64">
        <v>42240</v>
      </c>
      <c r="AO393" s="64">
        <v>0</v>
      </c>
      <c r="AP393" s="64">
        <v>0</v>
      </c>
      <c r="AQ393" s="64">
        <v>0</v>
      </c>
      <c r="AR393" s="64">
        <v>0</v>
      </c>
      <c r="AS393" s="64">
        <v>0</v>
      </c>
      <c r="AT393" s="64">
        <v>0</v>
      </c>
      <c r="AU393" s="64">
        <v>0</v>
      </c>
      <c r="AV393" s="64">
        <v>0</v>
      </c>
      <c r="AW393" s="64">
        <v>0</v>
      </c>
      <c r="AX393" s="64">
        <v>0</v>
      </c>
      <c r="AY393" s="64">
        <v>0</v>
      </c>
      <c r="AZ393" s="64">
        <v>0</v>
      </c>
      <c r="BA393" s="64">
        <v>0</v>
      </c>
      <c r="BB393" s="64">
        <v>0</v>
      </c>
      <c r="BC393" s="64">
        <v>0</v>
      </c>
      <c r="BD393" s="64">
        <v>0</v>
      </c>
      <c r="BE393" s="64">
        <v>0</v>
      </c>
      <c r="BF393" s="64">
        <v>0</v>
      </c>
      <c r="BG393" s="64">
        <v>0</v>
      </c>
      <c r="BH393" s="64">
        <v>0</v>
      </c>
      <c r="BI393" s="64">
        <v>-3000</v>
      </c>
      <c r="BJ393" s="64">
        <v>-1100</v>
      </c>
      <c r="BK393" s="64">
        <v>-22965.040000000001</v>
      </c>
      <c r="BL393"/>
      <c r="BN393" s="7">
        <f t="shared" si="21"/>
        <v>0</v>
      </c>
    </row>
    <row r="394" spans="1:66" hidden="1">
      <c r="A394">
        <v>972</v>
      </c>
      <c r="B394" t="s">
        <v>527</v>
      </c>
      <c r="C394">
        <v>132</v>
      </c>
      <c r="D394" t="s">
        <v>528</v>
      </c>
      <c r="E394">
        <v>250</v>
      </c>
      <c r="F394">
        <v>512490002</v>
      </c>
      <c r="G394" t="s">
        <v>181</v>
      </c>
      <c r="H394">
        <v>101</v>
      </c>
      <c r="I394" t="s">
        <v>308</v>
      </c>
      <c r="J394" s="8">
        <v>1</v>
      </c>
      <c r="L394">
        <v>2490</v>
      </c>
      <c r="M394" t="s">
        <v>325</v>
      </c>
      <c r="N394">
        <v>2000</v>
      </c>
      <c r="O394" t="s">
        <v>113</v>
      </c>
      <c r="P394">
        <v>9</v>
      </c>
      <c r="Q394" t="s">
        <v>422</v>
      </c>
      <c r="R394">
        <v>181</v>
      </c>
      <c r="S394" t="s">
        <v>523</v>
      </c>
      <c r="T394">
        <v>131</v>
      </c>
      <c r="U394" t="s">
        <v>524</v>
      </c>
      <c r="V394">
        <v>1</v>
      </c>
      <c r="W394" t="s">
        <v>313</v>
      </c>
      <c r="X394" s="64">
        <v>0</v>
      </c>
      <c r="Y394" s="64">
        <v>0</v>
      </c>
      <c r="Z394" s="64">
        <v>0</v>
      </c>
      <c r="AA394" s="64">
        <v>0</v>
      </c>
      <c r="AB394" s="64">
        <v>2598.4</v>
      </c>
      <c r="AC394" s="64">
        <v>0</v>
      </c>
      <c r="AD394" s="9">
        <v>0</v>
      </c>
      <c r="AE394" s="64">
        <v>0</v>
      </c>
      <c r="AF394" s="64">
        <v>0</v>
      </c>
      <c r="AG394" s="64">
        <v>0</v>
      </c>
      <c r="AH394" s="64">
        <v>0</v>
      </c>
      <c r="AI394" s="64">
        <v>0</v>
      </c>
      <c r="AJ394" s="10">
        <f t="shared" si="19"/>
        <v>2598.4</v>
      </c>
      <c r="AL394" s="6">
        <f t="shared" si="20"/>
        <v>0</v>
      </c>
      <c r="AN394" s="64">
        <v>39882</v>
      </c>
      <c r="AO394" s="64">
        <v>0</v>
      </c>
      <c r="AP394" s="64">
        <v>0</v>
      </c>
      <c r="AQ394" s="64">
        <v>0</v>
      </c>
      <c r="AR394" s="64">
        <v>0</v>
      </c>
      <c r="AS394" s="64">
        <v>0</v>
      </c>
      <c r="AT394" s="64">
        <v>0</v>
      </c>
      <c r="AU394" s="64">
        <v>0</v>
      </c>
      <c r="AV394" s="64">
        <v>0</v>
      </c>
      <c r="AW394" s="64">
        <v>0</v>
      </c>
      <c r="AX394" s="64">
        <v>0</v>
      </c>
      <c r="AY394" s="64">
        <v>0</v>
      </c>
      <c r="AZ394" s="64">
        <v>0</v>
      </c>
      <c r="BA394" s="64">
        <v>0</v>
      </c>
      <c r="BB394" s="64">
        <v>0</v>
      </c>
      <c r="BC394" s="64">
        <v>0</v>
      </c>
      <c r="BD394" s="64">
        <v>0</v>
      </c>
      <c r="BE394" s="64">
        <v>0</v>
      </c>
      <c r="BF394" s="64">
        <v>0</v>
      </c>
      <c r="BG394" s="64">
        <v>0</v>
      </c>
      <c r="BH394" s="64">
        <v>0</v>
      </c>
      <c r="BI394" s="64">
        <v>0</v>
      </c>
      <c r="BJ394" s="64">
        <v>0</v>
      </c>
      <c r="BK394" s="64">
        <v>11069.64</v>
      </c>
      <c r="BL394"/>
      <c r="BN394" s="7">
        <f t="shared" si="21"/>
        <v>2598.4</v>
      </c>
    </row>
    <row r="395" spans="1:66" hidden="1">
      <c r="A395">
        <v>992</v>
      </c>
      <c r="B395" t="s">
        <v>543</v>
      </c>
      <c r="C395">
        <v>137</v>
      </c>
      <c r="D395" t="s">
        <v>544</v>
      </c>
      <c r="E395">
        <v>250</v>
      </c>
      <c r="F395">
        <v>512490002</v>
      </c>
      <c r="G395" t="s">
        <v>181</v>
      </c>
      <c r="H395">
        <v>101</v>
      </c>
      <c r="I395" t="s">
        <v>308</v>
      </c>
      <c r="J395" s="8">
        <v>1</v>
      </c>
      <c r="L395">
        <v>2490</v>
      </c>
      <c r="M395" t="s">
        <v>325</v>
      </c>
      <c r="N395">
        <v>2000</v>
      </c>
      <c r="O395" t="s">
        <v>113</v>
      </c>
      <c r="P395">
        <v>10</v>
      </c>
      <c r="Q395" t="s">
        <v>540</v>
      </c>
      <c r="R395">
        <v>371</v>
      </c>
      <c r="S395" t="s">
        <v>545</v>
      </c>
      <c r="T395">
        <v>121</v>
      </c>
      <c r="U395" t="s">
        <v>312</v>
      </c>
      <c r="V395">
        <v>1</v>
      </c>
      <c r="W395" t="s">
        <v>313</v>
      </c>
      <c r="X395" s="64">
        <v>0</v>
      </c>
      <c r="Y395" s="64">
        <v>0</v>
      </c>
      <c r="Z395" s="64">
        <v>0</v>
      </c>
      <c r="AA395" s="64">
        <v>0</v>
      </c>
      <c r="AB395" s="64">
        <v>0</v>
      </c>
      <c r="AC395" s="64">
        <v>0</v>
      </c>
      <c r="AD395" s="9">
        <v>0</v>
      </c>
      <c r="AE395" s="64">
        <v>0</v>
      </c>
      <c r="AF395" s="64">
        <v>1762.47</v>
      </c>
      <c r="AG395" s="64">
        <v>0</v>
      </c>
      <c r="AH395" s="64">
        <v>0</v>
      </c>
      <c r="AI395" s="64">
        <v>0</v>
      </c>
      <c r="AJ395" s="10">
        <f t="shared" si="19"/>
        <v>1762.47</v>
      </c>
      <c r="AL395" s="6">
        <f t="shared" si="20"/>
        <v>0</v>
      </c>
      <c r="AN395" s="64">
        <v>68049</v>
      </c>
      <c r="AO395" s="64">
        <v>0</v>
      </c>
      <c r="AP395" s="64">
        <v>0</v>
      </c>
      <c r="AQ395" s="64">
        <v>0</v>
      </c>
      <c r="AR395" s="64">
        <v>0</v>
      </c>
      <c r="AS395" s="64">
        <v>0</v>
      </c>
      <c r="AT395" s="64">
        <v>0</v>
      </c>
      <c r="AU395" s="64">
        <v>0</v>
      </c>
      <c r="AV395" s="64">
        <v>0</v>
      </c>
      <c r="AW395" s="64">
        <v>0</v>
      </c>
      <c r="AX395" s="64">
        <v>0</v>
      </c>
      <c r="AY395" s="64">
        <v>0</v>
      </c>
      <c r="AZ395" s="64">
        <v>32601</v>
      </c>
      <c r="BA395" s="64">
        <v>0</v>
      </c>
      <c r="BB395" s="64">
        <v>0</v>
      </c>
      <c r="BC395" s="64">
        <v>0</v>
      </c>
      <c r="BD395" s="64">
        <v>0</v>
      </c>
      <c r="BE395" s="64">
        <v>0</v>
      </c>
      <c r="BF395" s="64">
        <v>0</v>
      </c>
      <c r="BG395" s="64">
        <v>0</v>
      </c>
      <c r="BH395" s="64">
        <v>0</v>
      </c>
      <c r="BI395" s="64">
        <v>0</v>
      </c>
      <c r="BJ395" s="64">
        <v>-1060</v>
      </c>
      <c r="BK395" s="64">
        <v>-15543.82</v>
      </c>
      <c r="BL395"/>
      <c r="BN395" s="7">
        <f t="shared" si="21"/>
        <v>1762.47</v>
      </c>
    </row>
    <row r="396" spans="1:66" hidden="1">
      <c r="A396">
        <v>961</v>
      </c>
      <c r="B396" t="s">
        <v>80</v>
      </c>
      <c r="C396">
        <v>124</v>
      </c>
      <c r="D396" t="s">
        <v>508</v>
      </c>
      <c r="E396">
        <v>248</v>
      </c>
      <c r="F396">
        <v>512490001</v>
      </c>
      <c r="G396" t="s">
        <v>180</v>
      </c>
      <c r="H396">
        <v>101</v>
      </c>
      <c r="I396" t="s">
        <v>308</v>
      </c>
      <c r="J396" s="8">
        <v>1</v>
      </c>
      <c r="L396">
        <v>2490</v>
      </c>
      <c r="M396" t="s">
        <v>325</v>
      </c>
      <c r="N396">
        <v>2000</v>
      </c>
      <c r="O396" t="s">
        <v>113</v>
      </c>
      <c r="P396">
        <v>11</v>
      </c>
      <c r="Q396" t="s">
        <v>509</v>
      </c>
      <c r="R396">
        <v>241</v>
      </c>
      <c r="S396" t="s">
        <v>445</v>
      </c>
      <c r="T396">
        <v>124</v>
      </c>
      <c r="U396" t="s">
        <v>510</v>
      </c>
      <c r="V396">
        <v>1</v>
      </c>
      <c r="W396" t="s">
        <v>313</v>
      </c>
      <c r="X396" s="64">
        <v>0</v>
      </c>
      <c r="Y396" s="64">
        <v>0</v>
      </c>
      <c r="Z396" s="64">
        <v>0</v>
      </c>
      <c r="AA396" s="64">
        <v>0</v>
      </c>
      <c r="AB396" s="64">
        <v>0</v>
      </c>
      <c r="AC396" s="64">
        <v>0</v>
      </c>
      <c r="AD396" s="9">
        <v>0</v>
      </c>
      <c r="AE396" s="64">
        <v>0</v>
      </c>
      <c r="AF396" s="64">
        <v>0</v>
      </c>
      <c r="AG396" s="64">
        <v>0</v>
      </c>
      <c r="AH396" s="64">
        <v>0</v>
      </c>
      <c r="AI396" s="64">
        <v>112.07</v>
      </c>
      <c r="AJ396" s="10">
        <f t="shared" si="19"/>
        <v>112.07</v>
      </c>
      <c r="AL396" s="6">
        <f t="shared" si="20"/>
        <v>0</v>
      </c>
      <c r="AN396" s="64">
        <v>5064</v>
      </c>
      <c r="AO396" s="64">
        <v>0</v>
      </c>
      <c r="AP396" s="64">
        <v>0</v>
      </c>
      <c r="AQ396" s="64">
        <v>0</v>
      </c>
      <c r="AR396" s="64">
        <v>0</v>
      </c>
      <c r="AS396" s="64">
        <v>0</v>
      </c>
      <c r="AT396" s="64">
        <v>0</v>
      </c>
      <c r="AU396" s="64">
        <v>0</v>
      </c>
      <c r="AV396" s="64">
        <v>0</v>
      </c>
      <c r="AW396" s="64">
        <v>0</v>
      </c>
      <c r="AX396" s="64">
        <v>0</v>
      </c>
      <c r="AY396" s="64">
        <v>0</v>
      </c>
      <c r="AZ396" s="64">
        <v>0</v>
      </c>
      <c r="BA396" s="64">
        <v>0</v>
      </c>
      <c r="BB396" s="64">
        <v>0</v>
      </c>
      <c r="BC396" s="64">
        <v>0</v>
      </c>
      <c r="BD396" s="64">
        <v>0</v>
      </c>
      <c r="BE396" s="64">
        <v>0</v>
      </c>
      <c r="BF396" s="64">
        <v>0</v>
      </c>
      <c r="BG396" s="64">
        <v>0</v>
      </c>
      <c r="BH396" s="64">
        <v>0</v>
      </c>
      <c r="BI396" s="64">
        <v>0</v>
      </c>
      <c r="BJ396" s="64">
        <v>0</v>
      </c>
      <c r="BK396" s="64">
        <v>-3564</v>
      </c>
      <c r="BL396"/>
      <c r="BN396" s="7">
        <f t="shared" si="21"/>
        <v>0</v>
      </c>
    </row>
    <row r="397" spans="1:66" hidden="1">
      <c r="A397">
        <v>961</v>
      </c>
      <c r="B397" t="s">
        <v>80</v>
      </c>
      <c r="C397">
        <v>124</v>
      </c>
      <c r="D397" t="s">
        <v>508</v>
      </c>
      <c r="E397">
        <v>250</v>
      </c>
      <c r="F397">
        <v>512490002</v>
      </c>
      <c r="G397" t="s">
        <v>181</v>
      </c>
      <c r="H397">
        <v>101</v>
      </c>
      <c r="I397" t="s">
        <v>308</v>
      </c>
      <c r="J397" s="8">
        <v>1</v>
      </c>
      <c r="L397">
        <v>2490</v>
      </c>
      <c r="M397" t="s">
        <v>325</v>
      </c>
      <c r="N397">
        <v>2000</v>
      </c>
      <c r="O397" t="s">
        <v>113</v>
      </c>
      <c r="P397">
        <v>11</v>
      </c>
      <c r="Q397" t="s">
        <v>509</v>
      </c>
      <c r="R397">
        <v>241</v>
      </c>
      <c r="S397" t="s">
        <v>445</v>
      </c>
      <c r="T397">
        <v>124</v>
      </c>
      <c r="U397" t="s">
        <v>510</v>
      </c>
      <c r="V397">
        <v>1</v>
      </c>
      <c r="W397" t="s">
        <v>313</v>
      </c>
      <c r="X397" s="64">
        <v>0</v>
      </c>
      <c r="Y397" s="64">
        <v>0</v>
      </c>
      <c r="Z397" s="64">
        <v>0</v>
      </c>
      <c r="AA397" s="64">
        <v>697.29</v>
      </c>
      <c r="AB397" s="64">
        <v>0</v>
      </c>
      <c r="AC397" s="64">
        <v>0</v>
      </c>
      <c r="AD397" s="9">
        <v>0</v>
      </c>
      <c r="AE397" s="64">
        <v>0</v>
      </c>
      <c r="AF397" s="64">
        <v>0</v>
      </c>
      <c r="AG397" s="64">
        <v>0</v>
      </c>
      <c r="AH397" s="64">
        <v>0</v>
      </c>
      <c r="AI397" s="64">
        <v>0</v>
      </c>
      <c r="AJ397" s="10">
        <f t="shared" si="19"/>
        <v>697.29</v>
      </c>
      <c r="AL397" s="6">
        <f t="shared" si="20"/>
        <v>0</v>
      </c>
      <c r="AN397" s="64">
        <v>2985</v>
      </c>
      <c r="AO397" s="64">
        <v>0</v>
      </c>
      <c r="AP397" s="64">
        <v>0</v>
      </c>
      <c r="AQ397" s="64">
        <v>0</v>
      </c>
      <c r="AR397" s="64">
        <v>0</v>
      </c>
      <c r="AS397" s="64">
        <v>0</v>
      </c>
      <c r="AT397" s="64">
        <v>0</v>
      </c>
      <c r="AU397" s="64">
        <v>0</v>
      </c>
      <c r="AV397" s="64">
        <v>0</v>
      </c>
      <c r="AW397" s="64">
        <v>0</v>
      </c>
      <c r="AX397" s="64">
        <v>0</v>
      </c>
      <c r="AY397" s="64">
        <v>0</v>
      </c>
      <c r="AZ397" s="64">
        <v>0</v>
      </c>
      <c r="BA397" s="64">
        <v>0</v>
      </c>
      <c r="BB397" s="64">
        <v>0</v>
      </c>
      <c r="BC397" s="64">
        <v>0</v>
      </c>
      <c r="BD397" s="64">
        <v>0</v>
      </c>
      <c r="BE397" s="64">
        <v>0</v>
      </c>
      <c r="BF397" s="64">
        <v>0</v>
      </c>
      <c r="BG397" s="64">
        <v>0</v>
      </c>
      <c r="BH397" s="64">
        <v>0</v>
      </c>
      <c r="BI397" s="64">
        <v>-1405</v>
      </c>
      <c r="BJ397" s="64">
        <v>0</v>
      </c>
      <c r="BK397" s="64">
        <v>-1580</v>
      </c>
      <c r="BL397"/>
      <c r="BN397" s="7">
        <f t="shared" si="21"/>
        <v>697.29</v>
      </c>
    </row>
    <row r="398" spans="1:66" hidden="1">
      <c r="A398">
        <v>962</v>
      </c>
      <c r="B398" t="s">
        <v>513</v>
      </c>
      <c r="C398">
        <v>126</v>
      </c>
      <c r="D398" t="s">
        <v>225</v>
      </c>
      <c r="E398">
        <v>248</v>
      </c>
      <c r="F398">
        <v>512490001</v>
      </c>
      <c r="G398" t="s">
        <v>180</v>
      </c>
      <c r="H398">
        <v>101</v>
      </c>
      <c r="I398" t="s">
        <v>308</v>
      </c>
      <c r="J398" s="8">
        <v>1</v>
      </c>
      <c r="L398">
        <v>2490</v>
      </c>
      <c r="M398" t="s">
        <v>325</v>
      </c>
      <c r="N398">
        <v>2000</v>
      </c>
      <c r="O398" t="s">
        <v>113</v>
      </c>
      <c r="P398">
        <v>11</v>
      </c>
      <c r="Q398" t="s">
        <v>509</v>
      </c>
      <c r="R398">
        <v>241</v>
      </c>
      <c r="S398" t="s">
        <v>445</v>
      </c>
      <c r="T398">
        <v>124</v>
      </c>
      <c r="U398" t="s">
        <v>510</v>
      </c>
      <c r="V398">
        <v>1</v>
      </c>
      <c r="W398" t="s">
        <v>313</v>
      </c>
      <c r="X398" s="64">
        <v>0</v>
      </c>
      <c r="Y398" s="64">
        <v>1157.92</v>
      </c>
      <c r="Z398" s="64">
        <v>8780.35</v>
      </c>
      <c r="AA398" s="64">
        <v>0</v>
      </c>
      <c r="AB398" s="64">
        <v>1174.26</v>
      </c>
      <c r="AC398" s="64">
        <v>0</v>
      </c>
      <c r="AD398" s="9">
        <v>0</v>
      </c>
      <c r="AE398" s="64">
        <v>0</v>
      </c>
      <c r="AF398" s="64">
        <v>18665.310000000001</v>
      </c>
      <c r="AG398" s="64">
        <v>161.13</v>
      </c>
      <c r="AH398" s="64">
        <v>611.67999999999995</v>
      </c>
      <c r="AI398" s="64">
        <v>532.13</v>
      </c>
      <c r="AJ398" s="10">
        <f t="shared" si="19"/>
        <v>31082.780000000006</v>
      </c>
      <c r="AL398" s="6">
        <f t="shared" si="20"/>
        <v>0</v>
      </c>
      <c r="AN398" s="64">
        <v>0</v>
      </c>
      <c r="AO398" s="64">
        <v>0</v>
      </c>
      <c r="AP398" s="64">
        <v>0</v>
      </c>
      <c r="AQ398" s="64">
        <v>0</v>
      </c>
      <c r="AR398" s="64">
        <v>0</v>
      </c>
      <c r="AS398" s="64">
        <v>0</v>
      </c>
      <c r="AT398" s="64">
        <v>0</v>
      </c>
      <c r="AU398" s="64">
        <v>0</v>
      </c>
      <c r="AV398" s="64">
        <v>0</v>
      </c>
      <c r="AW398" s="64">
        <v>0</v>
      </c>
      <c r="AX398" s="64">
        <v>0</v>
      </c>
      <c r="AY398" s="64">
        <v>0</v>
      </c>
      <c r="AZ398" s="64">
        <v>0</v>
      </c>
      <c r="BA398" s="64">
        <v>0</v>
      </c>
      <c r="BB398" s="64">
        <v>0</v>
      </c>
      <c r="BC398" s="64">
        <v>0</v>
      </c>
      <c r="BD398" s="64">
        <v>0</v>
      </c>
      <c r="BE398" s="64">
        <v>0</v>
      </c>
      <c r="BF398" s="64">
        <v>0</v>
      </c>
      <c r="BG398" s="64">
        <v>0</v>
      </c>
      <c r="BH398" s="64">
        <v>0</v>
      </c>
      <c r="BI398" s="64">
        <v>0</v>
      </c>
      <c r="BJ398" s="64">
        <v>1000</v>
      </c>
      <c r="BK398" s="64">
        <v>-400</v>
      </c>
      <c r="BL398"/>
      <c r="BN398" s="7">
        <f t="shared" si="21"/>
        <v>29938.970000000005</v>
      </c>
    </row>
    <row r="399" spans="1:66" hidden="1">
      <c r="A399">
        <v>962</v>
      </c>
      <c r="B399" t="s">
        <v>513</v>
      </c>
      <c r="C399">
        <v>126</v>
      </c>
      <c r="D399" t="s">
        <v>225</v>
      </c>
      <c r="E399">
        <v>250</v>
      </c>
      <c r="F399">
        <v>512490002</v>
      </c>
      <c r="G399" t="s">
        <v>181</v>
      </c>
      <c r="H399">
        <v>101</v>
      </c>
      <c r="I399" t="s">
        <v>308</v>
      </c>
      <c r="J399" s="8">
        <v>1</v>
      </c>
      <c r="L399">
        <v>2490</v>
      </c>
      <c r="M399" t="s">
        <v>325</v>
      </c>
      <c r="N399">
        <v>2000</v>
      </c>
      <c r="O399" t="s">
        <v>113</v>
      </c>
      <c r="P399">
        <v>11</v>
      </c>
      <c r="Q399" t="s">
        <v>509</v>
      </c>
      <c r="R399">
        <v>241</v>
      </c>
      <c r="S399" t="s">
        <v>445</v>
      </c>
      <c r="T399">
        <v>124</v>
      </c>
      <c r="U399" t="s">
        <v>510</v>
      </c>
      <c r="V399">
        <v>1</v>
      </c>
      <c r="W399" t="s">
        <v>313</v>
      </c>
      <c r="X399" s="64">
        <v>0</v>
      </c>
      <c r="Y399" s="64">
        <v>2838.32</v>
      </c>
      <c r="Z399" s="64">
        <v>0</v>
      </c>
      <c r="AA399" s="64">
        <v>0</v>
      </c>
      <c r="AB399" s="64">
        <v>0</v>
      </c>
      <c r="AC399" s="64">
        <v>0</v>
      </c>
      <c r="AD399" s="9">
        <v>0</v>
      </c>
      <c r="AE399" s="64">
        <v>0</v>
      </c>
      <c r="AF399" s="64">
        <v>14483.12</v>
      </c>
      <c r="AG399" s="64">
        <v>1878</v>
      </c>
      <c r="AH399" s="64">
        <v>1363.31</v>
      </c>
      <c r="AI399" s="64">
        <v>0</v>
      </c>
      <c r="AJ399" s="10">
        <f t="shared" si="19"/>
        <v>20562.750000000004</v>
      </c>
      <c r="AL399" s="6">
        <f t="shared" si="20"/>
        <v>0</v>
      </c>
      <c r="AN399" s="64">
        <v>84942</v>
      </c>
      <c r="AO399" s="64">
        <v>0</v>
      </c>
      <c r="AP399" s="64">
        <v>0</v>
      </c>
      <c r="AQ399" s="64">
        <v>0</v>
      </c>
      <c r="AR399" s="64">
        <v>0</v>
      </c>
      <c r="AS399" s="64">
        <v>0</v>
      </c>
      <c r="AT399" s="64">
        <v>0</v>
      </c>
      <c r="AU399" s="64">
        <v>0</v>
      </c>
      <c r="AV399" s="64">
        <v>0</v>
      </c>
      <c r="AW399" s="64">
        <v>0</v>
      </c>
      <c r="AX399" s="64">
        <v>0</v>
      </c>
      <c r="AY399" s="64">
        <v>0</v>
      </c>
      <c r="AZ399" s="64">
        <v>0</v>
      </c>
      <c r="BA399" s="64">
        <v>0</v>
      </c>
      <c r="BB399" s="64">
        <v>0</v>
      </c>
      <c r="BC399" s="64">
        <v>0</v>
      </c>
      <c r="BD399" s="64">
        <v>0</v>
      </c>
      <c r="BE399" s="64">
        <v>0</v>
      </c>
      <c r="BF399" s="64">
        <v>0</v>
      </c>
      <c r="BG399" s="64">
        <v>0</v>
      </c>
      <c r="BH399" s="64">
        <v>0</v>
      </c>
      <c r="BI399" s="64">
        <v>-4856</v>
      </c>
      <c r="BJ399" s="64">
        <v>-2000</v>
      </c>
      <c r="BK399" s="64">
        <v>-39067.86</v>
      </c>
      <c r="BL399"/>
      <c r="BN399" s="7">
        <f t="shared" si="21"/>
        <v>19199.440000000002</v>
      </c>
    </row>
    <row r="400" spans="1:66" hidden="1">
      <c r="A400">
        <v>965</v>
      </c>
      <c r="B400" t="s">
        <v>521</v>
      </c>
      <c r="C400">
        <v>129</v>
      </c>
      <c r="D400" t="s">
        <v>236</v>
      </c>
      <c r="E400">
        <v>248</v>
      </c>
      <c r="F400">
        <v>512490001</v>
      </c>
      <c r="G400" t="s">
        <v>180</v>
      </c>
      <c r="H400">
        <v>101</v>
      </c>
      <c r="I400" t="s">
        <v>308</v>
      </c>
      <c r="J400" s="8">
        <v>1</v>
      </c>
      <c r="L400">
        <v>2490</v>
      </c>
      <c r="M400" t="s">
        <v>325</v>
      </c>
      <c r="N400">
        <v>2000</v>
      </c>
      <c r="O400" t="s">
        <v>113</v>
      </c>
      <c r="P400">
        <v>11</v>
      </c>
      <c r="Q400" t="s">
        <v>509</v>
      </c>
      <c r="R400">
        <v>242</v>
      </c>
      <c r="S400" t="s">
        <v>283</v>
      </c>
      <c r="T400">
        <v>124</v>
      </c>
      <c r="U400" t="s">
        <v>510</v>
      </c>
      <c r="V400">
        <v>1</v>
      </c>
      <c r="W400" t="s">
        <v>313</v>
      </c>
      <c r="X400" s="64">
        <v>0</v>
      </c>
      <c r="Y400" s="64">
        <v>0</v>
      </c>
      <c r="Z400" s="64">
        <v>0</v>
      </c>
      <c r="AA400" s="64">
        <v>0</v>
      </c>
      <c r="AB400" s="64">
        <v>0</v>
      </c>
      <c r="AC400" s="64">
        <v>0</v>
      </c>
      <c r="AD400" s="9">
        <v>1609.12</v>
      </c>
      <c r="AE400" s="64">
        <v>0</v>
      </c>
      <c r="AF400" s="64">
        <v>9085.91</v>
      </c>
      <c r="AG400" s="64">
        <v>1651.52</v>
      </c>
      <c r="AH400" s="64">
        <v>0</v>
      </c>
      <c r="AI400" s="64">
        <v>0</v>
      </c>
      <c r="AJ400" s="10">
        <f t="shared" si="19"/>
        <v>12346.55</v>
      </c>
      <c r="AL400" s="6">
        <f t="shared" si="20"/>
        <v>0</v>
      </c>
      <c r="AN400" s="64">
        <v>0</v>
      </c>
      <c r="AO400" s="64">
        <v>0</v>
      </c>
      <c r="AP400" s="64">
        <v>0</v>
      </c>
      <c r="AQ400" s="64">
        <v>0</v>
      </c>
      <c r="AR400" s="64">
        <v>0</v>
      </c>
      <c r="AS400" s="64">
        <v>0</v>
      </c>
      <c r="AT400" s="64">
        <v>0</v>
      </c>
      <c r="AU400" s="64">
        <v>0</v>
      </c>
      <c r="AV400" s="64">
        <v>0</v>
      </c>
      <c r="AW400" s="64">
        <v>0</v>
      </c>
      <c r="AX400" s="64">
        <v>0</v>
      </c>
      <c r="AY400" s="64">
        <v>0</v>
      </c>
      <c r="AZ400" s="64">
        <v>948</v>
      </c>
      <c r="BA400" s="64">
        <v>0</v>
      </c>
      <c r="BB400" s="64">
        <v>0</v>
      </c>
      <c r="BC400" s="64">
        <v>0</v>
      </c>
      <c r="BD400" s="64">
        <v>0</v>
      </c>
      <c r="BE400" s="64">
        <v>0</v>
      </c>
      <c r="BF400" s="64">
        <v>0</v>
      </c>
      <c r="BG400" s="64">
        <v>0</v>
      </c>
      <c r="BH400" s="64">
        <v>0</v>
      </c>
      <c r="BI400" s="64">
        <v>0</v>
      </c>
      <c r="BJ400" s="64">
        <v>-66.400000000000006</v>
      </c>
      <c r="BK400" s="64">
        <v>0</v>
      </c>
      <c r="BL400"/>
      <c r="BN400" s="7">
        <f t="shared" si="21"/>
        <v>12346.55</v>
      </c>
    </row>
    <row r="401" spans="1:66" hidden="1">
      <c r="A401">
        <v>965</v>
      </c>
      <c r="B401" t="s">
        <v>521</v>
      </c>
      <c r="C401">
        <v>129</v>
      </c>
      <c r="D401" t="s">
        <v>236</v>
      </c>
      <c r="E401">
        <v>250</v>
      </c>
      <c r="F401">
        <v>512490002</v>
      </c>
      <c r="G401" t="s">
        <v>181</v>
      </c>
      <c r="H401">
        <v>101</v>
      </c>
      <c r="I401" t="s">
        <v>308</v>
      </c>
      <c r="J401" s="8">
        <v>1</v>
      </c>
      <c r="L401">
        <v>2490</v>
      </c>
      <c r="M401" t="s">
        <v>325</v>
      </c>
      <c r="N401">
        <v>2000</v>
      </c>
      <c r="O401" t="s">
        <v>113</v>
      </c>
      <c r="P401">
        <v>11</v>
      </c>
      <c r="Q401" t="s">
        <v>509</v>
      </c>
      <c r="R401">
        <v>242</v>
      </c>
      <c r="S401" t="s">
        <v>283</v>
      </c>
      <c r="T401">
        <v>124</v>
      </c>
      <c r="U401" t="s">
        <v>510</v>
      </c>
      <c r="V401">
        <v>1</v>
      </c>
      <c r="W401" t="s">
        <v>313</v>
      </c>
      <c r="X401" s="64">
        <v>1392.94</v>
      </c>
      <c r="Y401" s="64">
        <v>0</v>
      </c>
      <c r="Z401" s="64">
        <v>0</v>
      </c>
      <c r="AA401" s="64">
        <v>0</v>
      </c>
      <c r="AB401" s="64">
        <v>0</v>
      </c>
      <c r="AC401" s="64">
        <v>0</v>
      </c>
      <c r="AD401" s="9">
        <v>0</v>
      </c>
      <c r="AE401" s="64">
        <v>0</v>
      </c>
      <c r="AF401" s="64">
        <v>0</v>
      </c>
      <c r="AG401" s="64">
        <v>0</v>
      </c>
      <c r="AH401" s="64">
        <v>0</v>
      </c>
      <c r="AI401" s="64">
        <v>0</v>
      </c>
      <c r="AJ401" s="10">
        <f t="shared" si="19"/>
        <v>1392.94</v>
      </c>
      <c r="AL401" s="6">
        <f t="shared" si="20"/>
        <v>0</v>
      </c>
      <c r="AN401" s="64">
        <v>51789</v>
      </c>
      <c r="AO401" s="64">
        <v>0</v>
      </c>
      <c r="AP401" s="64">
        <v>0</v>
      </c>
      <c r="AQ401" s="64">
        <v>0</v>
      </c>
      <c r="AR401" s="64">
        <v>0</v>
      </c>
      <c r="AS401" s="64">
        <v>0</v>
      </c>
      <c r="AT401" s="64">
        <v>0</v>
      </c>
      <c r="AU401" s="64">
        <v>0</v>
      </c>
      <c r="AV401" s="64">
        <v>0</v>
      </c>
      <c r="AW401" s="64">
        <v>0</v>
      </c>
      <c r="AX401" s="64">
        <v>0</v>
      </c>
      <c r="AY401" s="64">
        <v>0</v>
      </c>
      <c r="AZ401" s="64">
        <v>-19473</v>
      </c>
      <c r="BA401" s="64">
        <v>0</v>
      </c>
      <c r="BB401" s="64">
        <v>0</v>
      </c>
      <c r="BC401" s="64">
        <v>0</v>
      </c>
      <c r="BD401" s="64">
        <v>0</v>
      </c>
      <c r="BE401" s="64">
        <v>0</v>
      </c>
      <c r="BF401" s="64">
        <v>0</v>
      </c>
      <c r="BG401" s="64">
        <v>0</v>
      </c>
      <c r="BH401" s="64">
        <v>0</v>
      </c>
      <c r="BI401" s="64">
        <v>4500</v>
      </c>
      <c r="BJ401" s="64">
        <v>10534.83</v>
      </c>
      <c r="BK401" s="64">
        <v>592.79999999999995</v>
      </c>
      <c r="BL401"/>
      <c r="BN401" s="7">
        <f t="shared" si="21"/>
        <v>1392.94</v>
      </c>
    </row>
    <row r="402" spans="1:66" hidden="1">
      <c r="A402">
        <v>951</v>
      </c>
      <c r="B402" t="s">
        <v>491</v>
      </c>
      <c r="C402">
        <v>118</v>
      </c>
      <c r="D402" t="s">
        <v>178</v>
      </c>
      <c r="E402">
        <v>248</v>
      </c>
      <c r="F402">
        <v>512490001</v>
      </c>
      <c r="G402" t="s">
        <v>180</v>
      </c>
      <c r="H402">
        <v>101</v>
      </c>
      <c r="I402" t="s">
        <v>308</v>
      </c>
      <c r="J402" s="8">
        <v>1</v>
      </c>
      <c r="L402">
        <v>2490</v>
      </c>
      <c r="M402" t="s">
        <v>325</v>
      </c>
      <c r="N402">
        <v>2000</v>
      </c>
      <c r="O402" t="s">
        <v>113</v>
      </c>
      <c r="P402">
        <v>12</v>
      </c>
      <c r="Q402" t="s">
        <v>401</v>
      </c>
      <c r="R402">
        <v>221</v>
      </c>
      <c r="S402" t="s">
        <v>492</v>
      </c>
      <c r="T402">
        <v>128</v>
      </c>
      <c r="U402" t="s">
        <v>404</v>
      </c>
      <c r="V402">
        <v>1</v>
      </c>
      <c r="W402" t="s">
        <v>313</v>
      </c>
      <c r="X402" s="64">
        <v>0</v>
      </c>
      <c r="Y402" s="64">
        <v>0</v>
      </c>
      <c r="Z402" s="64">
        <v>0</v>
      </c>
      <c r="AA402" s="64">
        <v>0</v>
      </c>
      <c r="AB402" s="64">
        <v>0</v>
      </c>
      <c r="AC402" s="64">
        <v>0</v>
      </c>
      <c r="AD402" s="9">
        <v>0</v>
      </c>
      <c r="AE402" s="64">
        <v>0</v>
      </c>
      <c r="AF402" s="64">
        <v>0</v>
      </c>
      <c r="AG402" s="64">
        <v>0</v>
      </c>
      <c r="AH402" s="64">
        <v>0</v>
      </c>
      <c r="AI402" s="64">
        <v>442.03</v>
      </c>
      <c r="AJ402" s="10">
        <f t="shared" si="19"/>
        <v>442.03</v>
      </c>
      <c r="AL402" s="6">
        <f t="shared" si="20"/>
        <v>0</v>
      </c>
      <c r="AN402" s="64">
        <v>0</v>
      </c>
      <c r="AO402" s="64">
        <v>0</v>
      </c>
      <c r="AP402" s="64">
        <v>0</v>
      </c>
      <c r="AQ402" s="64">
        <v>0</v>
      </c>
      <c r="AR402" s="64">
        <v>0</v>
      </c>
      <c r="AS402" s="64">
        <v>0</v>
      </c>
      <c r="AT402" s="64">
        <v>0</v>
      </c>
      <c r="AU402" s="64">
        <v>0</v>
      </c>
      <c r="AV402" s="64">
        <v>0</v>
      </c>
      <c r="AW402" s="64">
        <v>0</v>
      </c>
      <c r="AX402" s="64">
        <v>0</v>
      </c>
      <c r="AY402" s="64">
        <v>0</v>
      </c>
      <c r="AZ402" s="64">
        <v>0</v>
      </c>
      <c r="BA402" s="64">
        <v>0</v>
      </c>
      <c r="BB402" s="64">
        <v>0</v>
      </c>
      <c r="BC402" s="64">
        <v>0</v>
      </c>
      <c r="BD402" s="64">
        <v>0</v>
      </c>
      <c r="BE402" s="64">
        <v>0</v>
      </c>
      <c r="BF402" s="64">
        <v>0</v>
      </c>
      <c r="BG402" s="64">
        <v>0</v>
      </c>
      <c r="BH402" s="64">
        <v>0</v>
      </c>
      <c r="BI402" s="64">
        <v>405</v>
      </c>
      <c r="BJ402" s="64">
        <v>0</v>
      </c>
      <c r="BK402" s="64">
        <v>0</v>
      </c>
      <c r="BL402"/>
      <c r="BN402" s="7">
        <f t="shared" si="21"/>
        <v>0</v>
      </c>
    </row>
    <row r="403" spans="1:66" hidden="1">
      <c r="A403">
        <v>951</v>
      </c>
      <c r="B403" t="s">
        <v>491</v>
      </c>
      <c r="C403">
        <v>118</v>
      </c>
      <c r="D403" t="s">
        <v>178</v>
      </c>
      <c r="E403">
        <v>250</v>
      </c>
      <c r="F403">
        <v>512490002</v>
      </c>
      <c r="G403" t="s">
        <v>181</v>
      </c>
      <c r="H403">
        <v>101</v>
      </c>
      <c r="I403" t="s">
        <v>308</v>
      </c>
      <c r="J403" s="8">
        <v>2</v>
      </c>
      <c r="K403" s="8" t="s">
        <v>101</v>
      </c>
      <c r="L403">
        <v>2490</v>
      </c>
      <c r="M403" t="s">
        <v>325</v>
      </c>
      <c r="N403">
        <v>2000</v>
      </c>
      <c r="O403" t="s">
        <v>113</v>
      </c>
      <c r="P403">
        <v>12</v>
      </c>
      <c r="Q403" t="s">
        <v>401</v>
      </c>
      <c r="R403">
        <v>221</v>
      </c>
      <c r="S403" t="s">
        <v>492</v>
      </c>
      <c r="T403">
        <v>128</v>
      </c>
      <c r="U403" t="s">
        <v>404</v>
      </c>
      <c r="V403">
        <v>1</v>
      </c>
      <c r="W403" t="s">
        <v>313</v>
      </c>
      <c r="X403" s="64">
        <v>0</v>
      </c>
      <c r="Y403" s="64">
        <v>2780.45</v>
      </c>
      <c r="Z403" s="64">
        <v>0</v>
      </c>
      <c r="AA403" s="64">
        <v>0</v>
      </c>
      <c r="AB403" s="64">
        <v>1314.48</v>
      </c>
      <c r="AC403" s="64">
        <v>0</v>
      </c>
      <c r="AD403" s="9">
        <v>0</v>
      </c>
      <c r="AE403" s="64">
        <v>0</v>
      </c>
      <c r="AF403" s="64">
        <v>0</v>
      </c>
      <c r="AG403" s="64">
        <v>0</v>
      </c>
      <c r="AH403" s="64">
        <v>0</v>
      </c>
      <c r="AI403" s="64">
        <v>0</v>
      </c>
      <c r="AJ403" s="10">
        <f t="shared" si="19"/>
        <v>4094.93</v>
      </c>
      <c r="AL403" s="6">
        <f t="shared" si="20"/>
        <v>4094.93</v>
      </c>
      <c r="AN403" s="64">
        <v>0</v>
      </c>
      <c r="AO403" s="64">
        <v>0</v>
      </c>
      <c r="AP403" s="64">
        <v>0</v>
      </c>
      <c r="AQ403" s="64">
        <v>0</v>
      </c>
      <c r="AR403" s="64">
        <v>0</v>
      </c>
      <c r="AS403" s="64">
        <v>0</v>
      </c>
      <c r="AT403" s="64">
        <v>0</v>
      </c>
      <c r="AU403" s="64">
        <v>0</v>
      </c>
      <c r="AV403" s="64">
        <v>0</v>
      </c>
      <c r="AW403" s="64">
        <v>0</v>
      </c>
      <c r="AX403" s="64">
        <v>0</v>
      </c>
      <c r="AY403" s="64">
        <v>0</v>
      </c>
      <c r="AZ403" s="64">
        <v>4885</v>
      </c>
      <c r="BA403" s="64">
        <v>0</v>
      </c>
      <c r="BB403" s="64">
        <v>0</v>
      </c>
      <c r="BC403" s="64">
        <v>0</v>
      </c>
      <c r="BD403" s="64">
        <v>0</v>
      </c>
      <c r="BE403" s="64">
        <v>0</v>
      </c>
      <c r="BF403" s="64">
        <v>0</v>
      </c>
      <c r="BG403" s="64">
        <v>0</v>
      </c>
      <c r="BH403" s="64">
        <v>0</v>
      </c>
      <c r="BI403" s="64">
        <v>0</v>
      </c>
      <c r="BJ403" s="64">
        <v>-41.6</v>
      </c>
      <c r="BK403" s="64">
        <v>0</v>
      </c>
      <c r="BL403"/>
      <c r="BN403" s="7">
        <f t="shared" si="21"/>
        <v>4094.93</v>
      </c>
    </row>
    <row r="404" spans="1:66" hidden="1">
      <c r="A404">
        <v>953</v>
      </c>
      <c r="B404" t="s">
        <v>259</v>
      </c>
      <c r="C404">
        <v>121</v>
      </c>
      <c r="D404" t="s">
        <v>196</v>
      </c>
      <c r="E404">
        <v>248</v>
      </c>
      <c r="F404">
        <v>512490001</v>
      </c>
      <c r="G404" t="s">
        <v>180</v>
      </c>
      <c r="H404">
        <v>101</v>
      </c>
      <c r="I404" t="s">
        <v>308</v>
      </c>
      <c r="J404" s="8">
        <v>1</v>
      </c>
      <c r="L404">
        <v>2490</v>
      </c>
      <c r="M404" t="s">
        <v>325</v>
      </c>
      <c r="N404">
        <v>2000</v>
      </c>
      <c r="O404" t="s">
        <v>113</v>
      </c>
      <c r="P404">
        <v>12</v>
      </c>
      <c r="Q404" t="s">
        <v>401</v>
      </c>
      <c r="R404">
        <v>214</v>
      </c>
      <c r="S404" t="s">
        <v>446</v>
      </c>
      <c r="T404">
        <v>125</v>
      </c>
      <c r="U404" t="s">
        <v>464</v>
      </c>
      <c r="V404">
        <v>1</v>
      </c>
      <c r="W404" t="s">
        <v>313</v>
      </c>
      <c r="X404" s="64">
        <v>1110</v>
      </c>
      <c r="Y404" s="64">
        <v>0</v>
      </c>
      <c r="Z404" s="64">
        <v>0</v>
      </c>
      <c r="AA404" s="64">
        <v>0</v>
      </c>
      <c r="AB404" s="64">
        <v>38.880000000000003</v>
      </c>
      <c r="AC404" s="64">
        <v>0</v>
      </c>
      <c r="AD404" s="9">
        <v>0</v>
      </c>
      <c r="AE404" s="64">
        <v>170.75</v>
      </c>
      <c r="AF404" s="64">
        <v>4633</v>
      </c>
      <c r="AG404" s="64">
        <v>719.85</v>
      </c>
      <c r="AH404" s="64">
        <v>0</v>
      </c>
      <c r="AI404" s="64">
        <v>0</v>
      </c>
      <c r="AJ404" s="10">
        <f t="shared" si="19"/>
        <v>6672.4800000000005</v>
      </c>
      <c r="AL404" s="6">
        <f t="shared" si="20"/>
        <v>0</v>
      </c>
      <c r="AN404" s="64">
        <v>0</v>
      </c>
      <c r="AO404" s="64">
        <v>0</v>
      </c>
      <c r="AP404" s="64">
        <v>0</v>
      </c>
      <c r="AQ404" s="64">
        <v>0</v>
      </c>
      <c r="AR404" s="64">
        <v>0</v>
      </c>
      <c r="AS404" s="64">
        <v>0</v>
      </c>
      <c r="AT404" s="64">
        <v>0</v>
      </c>
      <c r="AU404" s="64">
        <v>0</v>
      </c>
      <c r="AV404" s="64">
        <v>0</v>
      </c>
      <c r="AW404" s="64">
        <v>0</v>
      </c>
      <c r="AX404" s="64">
        <v>0</v>
      </c>
      <c r="AY404" s="64">
        <v>0</v>
      </c>
      <c r="AZ404" s="64">
        <v>0</v>
      </c>
      <c r="BA404" s="64">
        <v>0</v>
      </c>
      <c r="BB404" s="64">
        <v>0</v>
      </c>
      <c r="BC404" s="64">
        <v>0</v>
      </c>
      <c r="BD404" s="64">
        <v>0</v>
      </c>
      <c r="BE404" s="64">
        <v>0</v>
      </c>
      <c r="BF404" s="64">
        <v>0</v>
      </c>
      <c r="BG404" s="64">
        <v>0</v>
      </c>
      <c r="BH404" s="64">
        <v>0</v>
      </c>
      <c r="BI404" s="64">
        <v>0</v>
      </c>
      <c r="BJ404" s="64">
        <v>0</v>
      </c>
      <c r="BK404" s="64">
        <v>324.8</v>
      </c>
      <c r="BL404"/>
      <c r="BN404" s="7">
        <f t="shared" si="21"/>
        <v>6672.4800000000005</v>
      </c>
    </row>
    <row r="405" spans="1:66" hidden="1">
      <c r="A405">
        <v>954</v>
      </c>
      <c r="B405" t="s">
        <v>502</v>
      </c>
      <c r="C405">
        <v>122</v>
      </c>
      <c r="D405" t="s">
        <v>503</v>
      </c>
      <c r="E405">
        <v>248</v>
      </c>
      <c r="F405">
        <v>512490001</v>
      </c>
      <c r="G405" t="s">
        <v>180</v>
      </c>
      <c r="H405">
        <v>101</v>
      </c>
      <c r="I405" t="s">
        <v>308</v>
      </c>
      <c r="J405" s="8">
        <v>1</v>
      </c>
      <c r="L405">
        <v>2490</v>
      </c>
      <c r="M405" t="s">
        <v>325</v>
      </c>
      <c r="N405">
        <v>2000</v>
      </c>
      <c r="O405" t="s">
        <v>113</v>
      </c>
      <c r="P405">
        <v>12</v>
      </c>
      <c r="Q405" t="s">
        <v>401</v>
      </c>
      <c r="R405">
        <v>226</v>
      </c>
      <c r="S405" t="s">
        <v>504</v>
      </c>
      <c r="T405">
        <v>121</v>
      </c>
      <c r="U405" t="s">
        <v>312</v>
      </c>
      <c r="V405">
        <v>1</v>
      </c>
      <c r="W405" t="s">
        <v>313</v>
      </c>
      <c r="X405" s="64">
        <v>0</v>
      </c>
      <c r="Y405" s="64">
        <v>0</v>
      </c>
      <c r="Z405" s="64">
        <v>1122</v>
      </c>
      <c r="AA405" s="64">
        <v>0</v>
      </c>
      <c r="AB405" s="64">
        <v>6441.8</v>
      </c>
      <c r="AC405" s="64">
        <v>804.02</v>
      </c>
      <c r="AD405" s="9">
        <v>1139.53</v>
      </c>
      <c r="AE405" s="64">
        <v>1247.2</v>
      </c>
      <c r="AF405" s="64">
        <v>3572.96</v>
      </c>
      <c r="AG405" s="64">
        <v>3288.8</v>
      </c>
      <c r="AH405" s="64">
        <v>422.79</v>
      </c>
      <c r="AI405" s="64">
        <v>11133.22</v>
      </c>
      <c r="AJ405" s="10">
        <f t="shared" si="19"/>
        <v>29172.32</v>
      </c>
      <c r="AL405" s="6">
        <f t="shared" si="20"/>
        <v>0</v>
      </c>
      <c r="AN405" s="64">
        <v>0</v>
      </c>
      <c r="AO405" s="64">
        <v>0</v>
      </c>
      <c r="AP405" s="64">
        <v>0</v>
      </c>
      <c r="AQ405" s="64">
        <v>0</v>
      </c>
      <c r="AR405" s="64">
        <v>0</v>
      </c>
      <c r="AS405" s="64">
        <v>0</v>
      </c>
      <c r="AT405" s="64">
        <v>0</v>
      </c>
      <c r="AU405" s="64">
        <v>0</v>
      </c>
      <c r="AV405" s="64">
        <v>0</v>
      </c>
      <c r="AW405" s="64">
        <v>0</v>
      </c>
      <c r="AX405" s="64">
        <v>0</v>
      </c>
      <c r="AY405" s="64">
        <v>0</v>
      </c>
      <c r="AZ405" s="64">
        <v>16210</v>
      </c>
      <c r="BA405" s="64">
        <v>0</v>
      </c>
      <c r="BB405" s="64">
        <v>0</v>
      </c>
      <c r="BC405" s="64">
        <v>0</v>
      </c>
      <c r="BD405" s="64">
        <v>0</v>
      </c>
      <c r="BE405" s="64">
        <v>0</v>
      </c>
      <c r="BF405" s="64">
        <v>0</v>
      </c>
      <c r="BG405" s="64">
        <v>0</v>
      </c>
      <c r="BH405" s="64">
        <v>0</v>
      </c>
      <c r="BI405" s="64">
        <v>9860</v>
      </c>
      <c r="BJ405" s="64">
        <v>984.4</v>
      </c>
      <c r="BK405" s="64">
        <v>6130</v>
      </c>
      <c r="BL405"/>
      <c r="BN405" s="7">
        <f t="shared" si="21"/>
        <v>17616.310000000001</v>
      </c>
    </row>
    <row r="406" spans="1:66" hidden="1">
      <c r="A406">
        <v>954</v>
      </c>
      <c r="B406" t="s">
        <v>502</v>
      </c>
      <c r="C406">
        <v>122</v>
      </c>
      <c r="D406" t="s">
        <v>503</v>
      </c>
      <c r="E406">
        <v>250</v>
      </c>
      <c r="F406">
        <v>512490002</v>
      </c>
      <c r="G406" t="s">
        <v>181</v>
      </c>
      <c r="H406">
        <v>101</v>
      </c>
      <c r="I406" t="s">
        <v>308</v>
      </c>
      <c r="J406" s="8">
        <v>1</v>
      </c>
      <c r="L406">
        <v>2490</v>
      </c>
      <c r="M406" t="s">
        <v>325</v>
      </c>
      <c r="N406">
        <v>2000</v>
      </c>
      <c r="O406" t="s">
        <v>113</v>
      </c>
      <c r="P406">
        <v>12</v>
      </c>
      <c r="Q406" t="s">
        <v>401</v>
      </c>
      <c r="R406">
        <v>226</v>
      </c>
      <c r="S406" t="s">
        <v>504</v>
      </c>
      <c r="T406">
        <v>121</v>
      </c>
      <c r="U406" t="s">
        <v>312</v>
      </c>
      <c r="V406">
        <v>1</v>
      </c>
      <c r="W406" t="s">
        <v>313</v>
      </c>
      <c r="X406" s="64">
        <v>0</v>
      </c>
      <c r="Y406" s="64">
        <v>1540.89</v>
      </c>
      <c r="Z406" s="64">
        <v>4928</v>
      </c>
      <c r="AA406" s="64">
        <v>19317.419999999998</v>
      </c>
      <c r="AB406" s="64">
        <v>60402.5</v>
      </c>
      <c r="AC406" s="64">
        <v>60010.18</v>
      </c>
      <c r="AD406" s="9">
        <v>22200</v>
      </c>
      <c r="AE406" s="64">
        <v>0</v>
      </c>
      <c r="AF406" s="64">
        <v>96661.04</v>
      </c>
      <c r="AG406" s="64">
        <v>33207.72</v>
      </c>
      <c r="AH406" s="64">
        <v>13133.71</v>
      </c>
      <c r="AI406" s="64">
        <v>63207.09</v>
      </c>
      <c r="AJ406" s="10">
        <f t="shared" si="19"/>
        <v>374608.55000000005</v>
      </c>
      <c r="AL406" s="6">
        <f t="shared" si="20"/>
        <v>0</v>
      </c>
      <c r="AN406" s="64">
        <v>0</v>
      </c>
      <c r="AO406" s="64">
        <v>0</v>
      </c>
      <c r="AP406" s="64">
        <v>0</v>
      </c>
      <c r="AQ406" s="64">
        <v>0</v>
      </c>
      <c r="AR406" s="64">
        <v>0</v>
      </c>
      <c r="AS406" s="64">
        <v>0</v>
      </c>
      <c r="AT406" s="64">
        <v>0</v>
      </c>
      <c r="AU406" s="64">
        <v>0</v>
      </c>
      <c r="AV406" s="64">
        <v>0</v>
      </c>
      <c r="AW406" s="64">
        <v>0</v>
      </c>
      <c r="AX406" s="64">
        <v>0</v>
      </c>
      <c r="AY406" s="64">
        <v>0</v>
      </c>
      <c r="AZ406" s="64">
        <v>4430</v>
      </c>
      <c r="BA406" s="64">
        <v>0</v>
      </c>
      <c r="BB406" s="64">
        <v>0</v>
      </c>
      <c r="BC406" s="64">
        <v>0</v>
      </c>
      <c r="BD406" s="64">
        <v>0</v>
      </c>
      <c r="BE406" s="64">
        <v>0</v>
      </c>
      <c r="BF406" s="64">
        <v>0</v>
      </c>
      <c r="BG406" s="64">
        <v>0</v>
      </c>
      <c r="BH406" s="64">
        <v>0</v>
      </c>
      <c r="BI406" s="64">
        <v>0</v>
      </c>
      <c r="BJ406" s="64">
        <v>-1.1399999999999999</v>
      </c>
      <c r="BK406" s="64">
        <v>0</v>
      </c>
      <c r="BL406"/>
      <c r="BN406" s="7">
        <f t="shared" si="21"/>
        <v>298267.75</v>
      </c>
    </row>
    <row r="407" spans="1:66" hidden="1">
      <c r="A407">
        <v>111</v>
      </c>
      <c r="B407" t="s">
        <v>84</v>
      </c>
      <c r="C407">
        <v>141</v>
      </c>
      <c r="D407" t="s">
        <v>260</v>
      </c>
      <c r="E407">
        <v>248</v>
      </c>
      <c r="F407">
        <v>512490001</v>
      </c>
      <c r="G407" t="s">
        <v>180</v>
      </c>
      <c r="H407">
        <v>101</v>
      </c>
      <c r="I407" t="s">
        <v>308</v>
      </c>
      <c r="J407" s="8">
        <v>1</v>
      </c>
      <c r="L407">
        <v>2490</v>
      </c>
      <c r="M407" t="s">
        <v>325</v>
      </c>
      <c r="N407">
        <v>2000</v>
      </c>
      <c r="O407" t="s">
        <v>113</v>
      </c>
      <c r="P407">
        <v>13</v>
      </c>
      <c r="Q407" t="s">
        <v>353</v>
      </c>
      <c r="R407">
        <v>263</v>
      </c>
      <c r="S407" t="s">
        <v>354</v>
      </c>
      <c r="T407">
        <v>121</v>
      </c>
      <c r="U407" t="s">
        <v>312</v>
      </c>
      <c r="V407">
        <v>1</v>
      </c>
      <c r="W407" t="s">
        <v>313</v>
      </c>
      <c r="X407" s="64">
        <v>0</v>
      </c>
      <c r="Y407" s="64">
        <v>2372.9499999999998</v>
      </c>
      <c r="Z407" s="64">
        <v>793.06</v>
      </c>
      <c r="AA407" s="64">
        <v>0</v>
      </c>
      <c r="AB407" s="64">
        <v>0</v>
      </c>
      <c r="AC407" s="64">
        <v>0</v>
      </c>
      <c r="AD407" s="9">
        <v>0</v>
      </c>
      <c r="AE407" s="64">
        <v>0</v>
      </c>
      <c r="AF407" s="64">
        <v>2498.5100000000002</v>
      </c>
      <c r="AG407" s="64">
        <v>0</v>
      </c>
      <c r="AH407" s="64">
        <v>0</v>
      </c>
      <c r="AI407" s="64">
        <v>0</v>
      </c>
      <c r="AJ407" s="10">
        <f t="shared" si="19"/>
        <v>5664.52</v>
      </c>
      <c r="AL407" s="6">
        <f t="shared" si="20"/>
        <v>0</v>
      </c>
      <c r="AN407" s="64">
        <v>7710</v>
      </c>
      <c r="AO407" s="64">
        <v>0</v>
      </c>
      <c r="AP407" s="64">
        <v>0</v>
      </c>
      <c r="AQ407" s="64">
        <v>0</v>
      </c>
      <c r="AR407" s="64">
        <v>0</v>
      </c>
      <c r="AS407" s="64">
        <v>0</v>
      </c>
      <c r="AT407" s="64">
        <v>0</v>
      </c>
      <c r="AU407" s="64">
        <v>0</v>
      </c>
      <c r="AV407" s="64">
        <v>0</v>
      </c>
      <c r="AW407" s="64">
        <v>0</v>
      </c>
      <c r="AX407" s="64">
        <v>0</v>
      </c>
      <c r="AY407" s="64">
        <v>0</v>
      </c>
      <c r="AZ407" s="64">
        <v>0</v>
      </c>
      <c r="BA407" s="64">
        <v>0</v>
      </c>
      <c r="BB407" s="64">
        <v>0</v>
      </c>
      <c r="BC407" s="64">
        <v>0</v>
      </c>
      <c r="BD407" s="64">
        <v>0</v>
      </c>
      <c r="BE407" s="64">
        <v>0</v>
      </c>
      <c r="BF407" s="64">
        <v>0</v>
      </c>
      <c r="BG407" s="64">
        <v>0</v>
      </c>
      <c r="BH407" s="64">
        <v>0</v>
      </c>
      <c r="BI407" s="64">
        <v>-5004</v>
      </c>
      <c r="BJ407" s="64">
        <v>765.97</v>
      </c>
      <c r="BK407" s="64">
        <v>116</v>
      </c>
      <c r="BL407"/>
      <c r="BN407" s="7">
        <f t="shared" si="21"/>
        <v>5664.52</v>
      </c>
    </row>
    <row r="408" spans="1:66" hidden="1">
      <c r="A408">
        <v>111</v>
      </c>
      <c r="B408" t="s">
        <v>84</v>
      </c>
      <c r="C408">
        <v>141</v>
      </c>
      <c r="D408" t="s">
        <v>260</v>
      </c>
      <c r="E408">
        <v>250</v>
      </c>
      <c r="F408">
        <v>512490002</v>
      </c>
      <c r="G408" t="s">
        <v>181</v>
      </c>
      <c r="H408">
        <v>101</v>
      </c>
      <c r="I408" t="s">
        <v>308</v>
      </c>
      <c r="J408" s="8">
        <v>1</v>
      </c>
      <c r="L408">
        <v>2490</v>
      </c>
      <c r="M408" t="s">
        <v>325</v>
      </c>
      <c r="N408">
        <v>2000</v>
      </c>
      <c r="O408" t="s">
        <v>113</v>
      </c>
      <c r="P408">
        <v>13</v>
      </c>
      <c r="Q408" t="s">
        <v>353</v>
      </c>
      <c r="R408">
        <v>263</v>
      </c>
      <c r="S408" t="s">
        <v>354</v>
      </c>
      <c r="T408">
        <v>121</v>
      </c>
      <c r="U408" t="s">
        <v>312</v>
      </c>
      <c r="V408">
        <v>1</v>
      </c>
      <c r="W408" t="s">
        <v>313</v>
      </c>
      <c r="X408" s="64">
        <v>8240.52</v>
      </c>
      <c r="Y408" s="64">
        <v>16941.400000000001</v>
      </c>
      <c r="Z408" s="64">
        <v>12460.78</v>
      </c>
      <c r="AA408" s="64">
        <v>1448.11</v>
      </c>
      <c r="AB408" s="64">
        <v>18319.189999999999</v>
      </c>
      <c r="AC408" s="64">
        <v>14799.28</v>
      </c>
      <c r="AD408" s="9">
        <v>10370.25</v>
      </c>
      <c r="AE408" s="64">
        <v>0</v>
      </c>
      <c r="AF408" s="64">
        <v>28316.62</v>
      </c>
      <c r="AG408" s="64">
        <v>0</v>
      </c>
      <c r="AH408" s="64">
        <v>298.33999999999997</v>
      </c>
      <c r="AI408" s="64">
        <v>0</v>
      </c>
      <c r="AJ408" s="10">
        <f t="shared" si="19"/>
        <v>111194.48999999999</v>
      </c>
      <c r="AL408" s="6">
        <f t="shared" si="20"/>
        <v>0</v>
      </c>
      <c r="AN408" s="64">
        <v>0</v>
      </c>
      <c r="AO408" s="64">
        <v>0</v>
      </c>
      <c r="AP408" s="64">
        <v>0</v>
      </c>
      <c r="AQ408" s="64">
        <v>0</v>
      </c>
      <c r="AR408" s="64">
        <v>0</v>
      </c>
      <c r="AS408" s="64">
        <v>0</v>
      </c>
      <c r="AT408" s="64">
        <v>0</v>
      </c>
      <c r="AU408" s="64">
        <v>0</v>
      </c>
      <c r="AV408" s="64">
        <v>0</v>
      </c>
      <c r="AW408" s="64">
        <v>0</v>
      </c>
      <c r="AX408" s="64">
        <v>0</v>
      </c>
      <c r="AY408" s="64">
        <v>0</v>
      </c>
      <c r="AZ408" s="64">
        <v>1110</v>
      </c>
      <c r="BA408" s="64">
        <v>0</v>
      </c>
      <c r="BB408" s="64">
        <v>0</v>
      </c>
      <c r="BC408" s="64">
        <v>0</v>
      </c>
      <c r="BD408" s="64">
        <v>0</v>
      </c>
      <c r="BE408" s="64">
        <v>0</v>
      </c>
      <c r="BF408" s="64">
        <v>0</v>
      </c>
      <c r="BG408" s="64">
        <v>0</v>
      </c>
      <c r="BH408" s="64">
        <v>0</v>
      </c>
      <c r="BI408" s="64">
        <v>-500</v>
      </c>
      <c r="BJ408" s="64">
        <v>-110.03</v>
      </c>
      <c r="BK408" s="64">
        <v>0</v>
      </c>
      <c r="BL408"/>
      <c r="BN408" s="7">
        <f t="shared" si="21"/>
        <v>110896.15</v>
      </c>
    </row>
    <row r="409" spans="1:66" hidden="1">
      <c r="A409">
        <v>962</v>
      </c>
      <c r="B409" t="s">
        <v>513</v>
      </c>
      <c r="C409">
        <v>126</v>
      </c>
      <c r="D409" t="s">
        <v>225</v>
      </c>
      <c r="E409">
        <v>252</v>
      </c>
      <c r="F409">
        <v>512520001</v>
      </c>
      <c r="G409" t="s">
        <v>264</v>
      </c>
      <c r="H409">
        <v>101</v>
      </c>
      <c r="I409" t="s">
        <v>308</v>
      </c>
      <c r="J409" s="8">
        <v>1</v>
      </c>
      <c r="L409">
        <v>2520</v>
      </c>
      <c r="M409" t="s">
        <v>357</v>
      </c>
      <c r="N409">
        <v>2000</v>
      </c>
      <c r="O409" t="s">
        <v>113</v>
      </c>
      <c r="P409">
        <v>11</v>
      </c>
      <c r="Q409" t="s">
        <v>509</v>
      </c>
      <c r="R409">
        <v>241</v>
      </c>
      <c r="S409" t="s">
        <v>445</v>
      </c>
      <c r="T409">
        <v>124</v>
      </c>
      <c r="U409" t="s">
        <v>510</v>
      </c>
      <c r="V409">
        <v>1</v>
      </c>
      <c r="W409" t="s">
        <v>313</v>
      </c>
      <c r="X409" s="64">
        <v>0</v>
      </c>
      <c r="Y409" s="64">
        <v>0</v>
      </c>
      <c r="Z409" s="64">
        <v>0</v>
      </c>
      <c r="AA409" s="64">
        <v>0</v>
      </c>
      <c r="AB409" s="64">
        <v>0</v>
      </c>
      <c r="AC409" s="64">
        <v>1017.32</v>
      </c>
      <c r="AD409" s="9">
        <v>0</v>
      </c>
      <c r="AE409" s="64">
        <v>0</v>
      </c>
      <c r="AF409" s="64">
        <v>0</v>
      </c>
      <c r="AG409" s="64">
        <v>0</v>
      </c>
      <c r="AH409" s="64">
        <v>0</v>
      </c>
      <c r="AI409" s="64">
        <v>0</v>
      </c>
      <c r="AJ409" s="10">
        <f t="shared" si="19"/>
        <v>1017.32</v>
      </c>
      <c r="AL409" s="6">
        <f t="shared" si="20"/>
        <v>0</v>
      </c>
      <c r="AN409" s="64">
        <v>0</v>
      </c>
      <c r="AO409" s="64">
        <v>0</v>
      </c>
      <c r="AP409" s="64">
        <v>0</v>
      </c>
      <c r="AQ409" s="64">
        <v>0</v>
      </c>
      <c r="AR409" s="64">
        <v>0</v>
      </c>
      <c r="AS409" s="64">
        <v>0</v>
      </c>
      <c r="AT409" s="64">
        <v>0</v>
      </c>
      <c r="AU409" s="64">
        <v>0</v>
      </c>
      <c r="AV409" s="64">
        <v>0</v>
      </c>
      <c r="AW409" s="64">
        <v>0</v>
      </c>
      <c r="AX409" s="64">
        <v>0</v>
      </c>
      <c r="AY409" s="64">
        <v>0</v>
      </c>
      <c r="AZ409" s="64">
        <v>11000</v>
      </c>
      <c r="BA409" s="64">
        <v>0</v>
      </c>
      <c r="BB409" s="64">
        <v>0</v>
      </c>
      <c r="BC409" s="64">
        <v>0</v>
      </c>
      <c r="BD409" s="64">
        <v>0</v>
      </c>
      <c r="BE409" s="64">
        <v>0</v>
      </c>
      <c r="BF409" s="64">
        <v>0</v>
      </c>
      <c r="BG409" s="64">
        <v>0</v>
      </c>
      <c r="BH409" s="64">
        <v>0</v>
      </c>
      <c r="BI409" s="64">
        <v>0</v>
      </c>
      <c r="BJ409" s="64">
        <v>0</v>
      </c>
      <c r="BK409" s="64">
        <v>0</v>
      </c>
      <c r="BL409"/>
      <c r="BN409" s="7">
        <f t="shared" si="21"/>
        <v>1017.32</v>
      </c>
    </row>
    <row r="410" spans="1:66" hidden="1">
      <c r="A410">
        <v>953</v>
      </c>
      <c r="B410" t="s">
        <v>259</v>
      </c>
      <c r="C410">
        <v>121</v>
      </c>
      <c r="D410" t="s">
        <v>196</v>
      </c>
      <c r="E410">
        <v>252</v>
      </c>
      <c r="F410">
        <v>512520001</v>
      </c>
      <c r="G410" t="s">
        <v>264</v>
      </c>
      <c r="H410">
        <v>101</v>
      </c>
      <c r="I410" t="s">
        <v>308</v>
      </c>
      <c r="J410" s="8">
        <v>1</v>
      </c>
      <c r="L410">
        <v>2520</v>
      </c>
      <c r="M410" t="s">
        <v>357</v>
      </c>
      <c r="N410">
        <v>2000</v>
      </c>
      <c r="O410" t="s">
        <v>113</v>
      </c>
      <c r="P410">
        <v>12</v>
      </c>
      <c r="Q410" t="s">
        <v>401</v>
      </c>
      <c r="R410">
        <v>214</v>
      </c>
      <c r="S410" t="s">
        <v>446</v>
      </c>
      <c r="T410">
        <v>125</v>
      </c>
      <c r="U410" t="s">
        <v>464</v>
      </c>
      <c r="V410">
        <v>1</v>
      </c>
      <c r="W410" t="s">
        <v>313</v>
      </c>
      <c r="X410" s="64">
        <v>0</v>
      </c>
      <c r="Y410" s="64">
        <v>0</v>
      </c>
      <c r="Z410" s="64">
        <v>0</v>
      </c>
      <c r="AA410" s="64">
        <v>0</v>
      </c>
      <c r="AB410" s="64">
        <v>0</v>
      </c>
      <c r="AC410" s="64">
        <v>0</v>
      </c>
      <c r="AD410" s="9">
        <v>420</v>
      </c>
      <c r="AE410" s="64">
        <v>0</v>
      </c>
      <c r="AF410" s="64">
        <v>0</v>
      </c>
      <c r="AG410" s="64">
        <v>0</v>
      </c>
      <c r="AH410" s="64">
        <v>0</v>
      </c>
      <c r="AI410" s="64">
        <v>0</v>
      </c>
      <c r="AJ410" s="10">
        <f t="shared" si="19"/>
        <v>420</v>
      </c>
      <c r="AL410" s="6">
        <f t="shared" si="20"/>
        <v>0</v>
      </c>
      <c r="AN410" s="64">
        <v>0</v>
      </c>
      <c r="AO410" s="64">
        <v>0</v>
      </c>
      <c r="AP410" s="64">
        <v>0</v>
      </c>
      <c r="AQ410" s="64">
        <v>0</v>
      </c>
      <c r="AR410" s="64">
        <v>0</v>
      </c>
      <c r="AS410" s="64">
        <v>0</v>
      </c>
      <c r="AT410" s="64">
        <v>0</v>
      </c>
      <c r="AU410" s="64">
        <v>0</v>
      </c>
      <c r="AV410" s="64">
        <v>0</v>
      </c>
      <c r="AW410" s="64">
        <v>0</v>
      </c>
      <c r="AX410" s="64">
        <v>0</v>
      </c>
      <c r="AY410" s="64">
        <v>0</v>
      </c>
      <c r="AZ410" s="64">
        <v>247780.8</v>
      </c>
      <c r="BA410" s="64">
        <v>0</v>
      </c>
      <c r="BB410" s="64">
        <v>0</v>
      </c>
      <c r="BC410" s="64">
        <v>0</v>
      </c>
      <c r="BD410" s="64">
        <v>0</v>
      </c>
      <c r="BE410" s="64">
        <v>0</v>
      </c>
      <c r="BF410" s="64">
        <v>0</v>
      </c>
      <c r="BG410" s="64">
        <v>0</v>
      </c>
      <c r="BH410" s="64">
        <v>45699.75</v>
      </c>
      <c r="BI410" s="64">
        <v>68249.3</v>
      </c>
      <c r="BJ410" s="64">
        <v>4747.8999999999996</v>
      </c>
      <c r="BK410" s="64">
        <v>54747.9</v>
      </c>
      <c r="BL410"/>
      <c r="BN410" s="7">
        <f t="shared" si="21"/>
        <v>420</v>
      </c>
    </row>
    <row r="411" spans="1:66" hidden="1">
      <c r="A411">
        <v>954</v>
      </c>
      <c r="B411" t="s">
        <v>502</v>
      </c>
      <c r="C411">
        <v>122</v>
      </c>
      <c r="D411" t="s">
        <v>503</v>
      </c>
      <c r="E411">
        <v>252</v>
      </c>
      <c r="F411">
        <v>512520001</v>
      </c>
      <c r="G411" t="s">
        <v>264</v>
      </c>
      <c r="H411">
        <v>101</v>
      </c>
      <c r="I411" t="s">
        <v>308</v>
      </c>
      <c r="J411" s="8">
        <v>1</v>
      </c>
      <c r="L411">
        <v>2520</v>
      </c>
      <c r="M411" t="s">
        <v>357</v>
      </c>
      <c r="N411">
        <v>2000</v>
      </c>
      <c r="O411" t="s">
        <v>113</v>
      </c>
      <c r="P411">
        <v>12</v>
      </c>
      <c r="Q411" t="s">
        <v>401</v>
      </c>
      <c r="R411">
        <v>226</v>
      </c>
      <c r="S411" t="s">
        <v>504</v>
      </c>
      <c r="T411">
        <v>121</v>
      </c>
      <c r="U411" t="s">
        <v>312</v>
      </c>
      <c r="V411">
        <v>1</v>
      </c>
      <c r="W411" t="s">
        <v>313</v>
      </c>
      <c r="X411" s="64">
        <v>0</v>
      </c>
      <c r="Y411" s="64">
        <v>0</v>
      </c>
      <c r="Z411" s="64">
        <v>0</v>
      </c>
      <c r="AA411" s="64">
        <v>0</v>
      </c>
      <c r="AB411" s="64">
        <v>0</v>
      </c>
      <c r="AC411" s="64">
        <v>0</v>
      </c>
      <c r="AD411" s="9">
        <v>1700</v>
      </c>
      <c r="AE411" s="64">
        <v>0</v>
      </c>
      <c r="AF411" s="64">
        <v>0</v>
      </c>
      <c r="AG411" s="64">
        <v>0</v>
      </c>
      <c r="AH411" s="64">
        <v>0</v>
      </c>
      <c r="AI411" s="64">
        <v>5872.38</v>
      </c>
      <c r="AJ411" s="10">
        <f t="shared" si="19"/>
        <v>7572.38</v>
      </c>
      <c r="AL411" s="6">
        <f t="shared" si="20"/>
        <v>0</v>
      </c>
      <c r="AN411" s="64">
        <v>0</v>
      </c>
      <c r="AO411" s="64">
        <v>0</v>
      </c>
      <c r="AP411" s="64">
        <v>0</v>
      </c>
      <c r="AQ411" s="64">
        <v>0</v>
      </c>
      <c r="AR411" s="64">
        <v>0</v>
      </c>
      <c r="AS411" s="64">
        <v>0</v>
      </c>
      <c r="AT411" s="64">
        <v>0</v>
      </c>
      <c r="AU411" s="64">
        <v>0</v>
      </c>
      <c r="AV411" s="64">
        <v>0</v>
      </c>
      <c r="AW411" s="64">
        <v>0</v>
      </c>
      <c r="AX411" s="64">
        <v>0</v>
      </c>
      <c r="AY411" s="64">
        <v>0</v>
      </c>
      <c r="AZ411" s="64">
        <v>5000</v>
      </c>
      <c r="BA411" s="64">
        <v>0</v>
      </c>
      <c r="BB411" s="64">
        <v>0</v>
      </c>
      <c r="BC411" s="64">
        <v>0</v>
      </c>
      <c r="BD411" s="64">
        <v>0</v>
      </c>
      <c r="BE411" s="64">
        <v>0</v>
      </c>
      <c r="BF411" s="64">
        <v>0</v>
      </c>
      <c r="BG411" s="64">
        <v>0</v>
      </c>
      <c r="BH411" s="64">
        <v>0</v>
      </c>
      <c r="BI411" s="64">
        <v>0</v>
      </c>
      <c r="BJ411" s="64">
        <v>0</v>
      </c>
      <c r="BK411" s="64">
        <v>4264.5</v>
      </c>
      <c r="BL411"/>
      <c r="BN411" s="7">
        <f t="shared" si="21"/>
        <v>1700</v>
      </c>
    </row>
    <row r="412" spans="1:66" hidden="1">
      <c r="A412">
        <v>111</v>
      </c>
      <c r="B412" t="s">
        <v>84</v>
      </c>
      <c r="C412">
        <v>141</v>
      </c>
      <c r="D412" t="s">
        <v>260</v>
      </c>
      <c r="E412">
        <v>252</v>
      </c>
      <c r="F412">
        <v>512520001</v>
      </c>
      <c r="G412" t="s">
        <v>264</v>
      </c>
      <c r="H412">
        <v>101</v>
      </c>
      <c r="I412" t="s">
        <v>308</v>
      </c>
      <c r="J412" s="8">
        <v>1</v>
      </c>
      <c r="L412">
        <v>2520</v>
      </c>
      <c r="M412" t="s">
        <v>357</v>
      </c>
      <c r="N412">
        <v>2000</v>
      </c>
      <c r="O412" t="s">
        <v>113</v>
      </c>
      <c r="P412">
        <v>13</v>
      </c>
      <c r="Q412" t="s">
        <v>353</v>
      </c>
      <c r="R412">
        <v>263</v>
      </c>
      <c r="S412" t="s">
        <v>354</v>
      </c>
      <c r="T412">
        <v>121</v>
      </c>
      <c r="U412" t="s">
        <v>312</v>
      </c>
      <c r="V412">
        <v>1</v>
      </c>
      <c r="W412" t="s">
        <v>313</v>
      </c>
      <c r="X412" s="64">
        <v>0</v>
      </c>
      <c r="Y412" s="64">
        <v>0</v>
      </c>
      <c r="Z412" s="64">
        <v>0</v>
      </c>
      <c r="AA412" s="64">
        <v>0</v>
      </c>
      <c r="AB412" s="64">
        <v>547.30999999999995</v>
      </c>
      <c r="AC412" s="64">
        <v>0</v>
      </c>
      <c r="AD412" s="9">
        <v>0</v>
      </c>
      <c r="AE412" s="64">
        <v>0</v>
      </c>
      <c r="AF412" s="64">
        <v>0</v>
      </c>
      <c r="AG412" s="64">
        <v>0</v>
      </c>
      <c r="AH412" s="64">
        <v>0</v>
      </c>
      <c r="AI412" s="64">
        <v>0</v>
      </c>
      <c r="AJ412" s="10">
        <f t="shared" si="19"/>
        <v>547.30999999999995</v>
      </c>
      <c r="AL412" s="6">
        <f t="shared" si="20"/>
        <v>0</v>
      </c>
      <c r="AN412" s="64">
        <v>0</v>
      </c>
      <c r="AO412" s="64">
        <v>0</v>
      </c>
      <c r="AP412" s="64">
        <v>0</v>
      </c>
      <c r="AQ412" s="64">
        <v>0</v>
      </c>
      <c r="AR412" s="64">
        <v>0</v>
      </c>
      <c r="AS412" s="64">
        <v>0</v>
      </c>
      <c r="AT412" s="64">
        <v>0</v>
      </c>
      <c r="AU412" s="64">
        <v>0</v>
      </c>
      <c r="AV412" s="64">
        <v>0</v>
      </c>
      <c r="AW412" s="64">
        <v>0</v>
      </c>
      <c r="AX412" s="64">
        <v>0</v>
      </c>
      <c r="AY412" s="64">
        <v>0</v>
      </c>
      <c r="AZ412" s="64">
        <v>0</v>
      </c>
      <c r="BA412" s="64">
        <v>0</v>
      </c>
      <c r="BB412" s="64">
        <v>0</v>
      </c>
      <c r="BC412" s="64">
        <v>0</v>
      </c>
      <c r="BD412" s="64">
        <v>0</v>
      </c>
      <c r="BE412" s="64">
        <v>0</v>
      </c>
      <c r="BF412" s="64">
        <v>0</v>
      </c>
      <c r="BG412" s="64">
        <v>0</v>
      </c>
      <c r="BH412" s="64">
        <v>0</v>
      </c>
      <c r="BI412" s="64">
        <v>0</v>
      </c>
      <c r="BJ412" s="64">
        <v>0</v>
      </c>
      <c r="BK412" s="64">
        <v>36498.6</v>
      </c>
      <c r="BL412"/>
      <c r="BN412" s="7">
        <f t="shared" si="21"/>
        <v>547.30999999999995</v>
      </c>
    </row>
    <row r="413" spans="1:66" hidden="1">
      <c r="A413">
        <v>102</v>
      </c>
      <c r="B413" t="s">
        <v>343</v>
      </c>
      <c r="C413">
        <v>140</v>
      </c>
      <c r="D413" t="s">
        <v>344</v>
      </c>
      <c r="E413">
        <v>254</v>
      </c>
      <c r="F413">
        <v>512530002</v>
      </c>
      <c r="G413" t="s">
        <v>255</v>
      </c>
      <c r="H413">
        <v>101</v>
      </c>
      <c r="I413" t="s">
        <v>308</v>
      </c>
      <c r="J413" s="8">
        <v>1</v>
      </c>
      <c r="L413">
        <v>2530</v>
      </c>
      <c r="M413" t="s">
        <v>346</v>
      </c>
      <c r="N413">
        <v>2000</v>
      </c>
      <c r="O413" t="s">
        <v>113</v>
      </c>
      <c r="P413">
        <v>4</v>
      </c>
      <c r="Q413" t="s">
        <v>345</v>
      </c>
      <c r="R413">
        <v>172</v>
      </c>
      <c r="S413" t="s">
        <v>281</v>
      </c>
      <c r="T413">
        <v>121</v>
      </c>
      <c r="U413" t="s">
        <v>312</v>
      </c>
      <c r="V413">
        <v>1</v>
      </c>
      <c r="W413" t="s">
        <v>313</v>
      </c>
      <c r="X413" s="64">
        <v>2263.52</v>
      </c>
      <c r="Y413" s="64">
        <v>499</v>
      </c>
      <c r="Z413" s="64">
        <v>696</v>
      </c>
      <c r="AA413" s="64">
        <v>0</v>
      </c>
      <c r="AB413" s="64">
        <v>4007</v>
      </c>
      <c r="AC413" s="64">
        <v>0</v>
      </c>
      <c r="AD413" s="9">
        <v>0</v>
      </c>
      <c r="AE413" s="64">
        <v>498.18</v>
      </c>
      <c r="AF413" s="64">
        <v>0</v>
      </c>
      <c r="AG413" s="64">
        <v>0</v>
      </c>
      <c r="AH413" s="64">
        <v>0</v>
      </c>
      <c r="AI413" s="64">
        <v>3307</v>
      </c>
      <c r="AJ413" s="10">
        <f t="shared" si="19"/>
        <v>11270.7</v>
      </c>
      <c r="AL413" s="6">
        <f t="shared" si="20"/>
        <v>0</v>
      </c>
      <c r="AN413" s="64">
        <v>0</v>
      </c>
      <c r="AO413" s="64">
        <v>0</v>
      </c>
      <c r="AP413" s="64">
        <v>0</v>
      </c>
      <c r="AQ413" s="64">
        <v>0</v>
      </c>
      <c r="AR413" s="64">
        <v>0</v>
      </c>
      <c r="AS413" s="64">
        <v>0</v>
      </c>
      <c r="AT413" s="64">
        <v>0</v>
      </c>
      <c r="AU413" s="64">
        <v>0</v>
      </c>
      <c r="AV413" s="64">
        <v>0</v>
      </c>
      <c r="AW413" s="64">
        <v>0</v>
      </c>
      <c r="AX413" s="64">
        <v>0</v>
      </c>
      <c r="AY413" s="64">
        <v>0</v>
      </c>
      <c r="AZ413" s="64">
        <v>510.8</v>
      </c>
      <c r="BA413" s="64">
        <v>0</v>
      </c>
      <c r="BB413" s="64">
        <v>0</v>
      </c>
      <c r="BC413" s="64">
        <v>0</v>
      </c>
      <c r="BD413" s="64">
        <v>0</v>
      </c>
      <c r="BE413" s="64">
        <v>0</v>
      </c>
      <c r="BF413" s="64">
        <v>0</v>
      </c>
      <c r="BG413" s="64">
        <v>0</v>
      </c>
      <c r="BH413" s="64">
        <v>0</v>
      </c>
      <c r="BI413" s="64">
        <v>0</v>
      </c>
      <c r="BJ413" s="64">
        <v>0</v>
      </c>
      <c r="BK413" s="64">
        <v>0</v>
      </c>
      <c r="BL413"/>
      <c r="BN413" s="7">
        <f t="shared" si="21"/>
        <v>7963.7000000000007</v>
      </c>
    </row>
    <row r="414" spans="1:66" hidden="1">
      <c r="A414">
        <v>101</v>
      </c>
      <c r="B414" t="s">
        <v>306</v>
      </c>
      <c r="C414">
        <v>139</v>
      </c>
      <c r="D414" t="s">
        <v>307</v>
      </c>
      <c r="E414">
        <v>254</v>
      </c>
      <c r="F414">
        <v>512530002</v>
      </c>
      <c r="G414" t="s">
        <v>255</v>
      </c>
      <c r="H414">
        <v>101</v>
      </c>
      <c r="I414" t="s">
        <v>308</v>
      </c>
      <c r="J414" s="8">
        <v>1</v>
      </c>
      <c r="L414">
        <v>2530</v>
      </c>
      <c r="M414" t="s">
        <v>346</v>
      </c>
      <c r="N414">
        <v>2000</v>
      </c>
      <c r="O414" t="s">
        <v>113</v>
      </c>
      <c r="P414">
        <v>7</v>
      </c>
      <c r="Q414" t="s">
        <v>310</v>
      </c>
      <c r="R414">
        <v>171</v>
      </c>
      <c r="S414" t="s">
        <v>311</v>
      </c>
      <c r="T414">
        <v>121</v>
      </c>
      <c r="U414" t="s">
        <v>312</v>
      </c>
      <c r="V414">
        <v>1</v>
      </c>
      <c r="W414" t="s">
        <v>313</v>
      </c>
      <c r="X414" s="64">
        <v>0</v>
      </c>
      <c r="Y414" s="64">
        <v>0</v>
      </c>
      <c r="Z414" s="64">
        <v>0</v>
      </c>
      <c r="AA414" s="64">
        <v>0</v>
      </c>
      <c r="AB414" s="64">
        <v>0</v>
      </c>
      <c r="AC414" s="64">
        <v>0</v>
      </c>
      <c r="AD414" s="9">
        <v>0</v>
      </c>
      <c r="AE414" s="64">
        <v>0</v>
      </c>
      <c r="AF414" s="64">
        <v>403.69</v>
      </c>
      <c r="AG414" s="64">
        <v>0</v>
      </c>
      <c r="AH414" s="64">
        <v>0</v>
      </c>
      <c r="AI414" s="9">
        <v>0</v>
      </c>
      <c r="AJ414" s="10">
        <f t="shared" si="19"/>
        <v>403.69</v>
      </c>
      <c r="AL414" s="6">
        <f t="shared" si="20"/>
        <v>0</v>
      </c>
      <c r="AN414" s="64">
        <v>0</v>
      </c>
      <c r="AO414" s="64">
        <v>0</v>
      </c>
      <c r="AP414" s="64">
        <v>0</v>
      </c>
      <c r="AQ414" s="64">
        <v>0</v>
      </c>
      <c r="AR414" s="64">
        <v>0</v>
      </c>
      <c r="AS414" s="64">
        <v>0</v>
      </c>
      <c r="AT414" s="64">
        <v>0</v>
      </c>
      <c r="AU414" s="64">
        <v>0</v>
      </c>
      <c r="AV414" s="64">
        <v>0</v>
      </c>
      <c r="AW414" s="64">
        <v>0</v>
      </c>
      <c r="AX414" s="64">
        <v>0</v>
      </c>
      <c r="AY414" s="64">
        <v>0</v>
      </c>
      <c r="AZ414" s="64">
        <v>0</v>
      </c>
      <c r="BA414" s="64">
        <v>0</v>
      </c>
      <c r="BB414" s="64">
        <v>0</v>
      </c>
      <c r="BC414" s="64">
        <v>0</v>
      </c>
      <c r="BD414" s="64">
        <v>0</v>
      </c>
      <c r="BE414" s="64">
        <v>0</v>
      </c>
      <c r="BF414" s="64">
        <v>0</v>
      </c>
      <c r="BG414" s="64">
        <v>0</v>
      </c>
      <c r="BH414" s="64">
        <v>0</v>
      </c>
      <c r="BI414" s="64">
        <v>0</v>
      </c>
      <c r="BJ414" s="64">
        <v>0</v>
      </c>
      <c r="BK414" s="64">
        <v>5548.34</v>
      </c>
      <c r="BL414"/>
      <c r="BN414" s="7">
        <f t="shared" si="21"/>
        <v>403.69</v>
      </c>
    </row>
    <row r="415" spans="1:66" hidden="1">
      <c r="A415">
        <v>201</v>
      </c>
      <c r="B415" t="s">
        <v>379</v>
      </c>
      <c r="C415">
        <v>143</v>
      </c>
      <c r="D415" t="s">
        <v>271</v>
      </c>
      <c r="E415">
        <v>253</v>
      </c>
      <c r="F415">
        <v>512530002</v>
      </c>
      <c r="G415" t="s">
        <v>255</v>
      </c>
      <c r="H415">
        <v>602</v>
      </c>
      <c r="I415" t="s">
        <v>380</v>
      </c>
      <c r="J415" s="8">
        <v>1</v>
      </c>
      <c r="L415">
        <v>2530</v>
      </c>
      <c r="M415" t="s">
        <v>346</v>
      </c>
      <c r="N415">
        <v>2000</v>
      </c>
      <c r="O415" t="s">
        <v>113</v>
      </c>
      <c r="P415">
        <v>7</v>
      </c>
      <c r="Q415" t="s">
        <v>310</v>
      </c>
      <c r="R415">
        <v>423</v>
      </c>
      <c r="S415" t="s">
        <v>381</v>
      </c>
      <c r="T415">
        <v>121</v>
      </c>
      <c r="U415" t="s">
        <v>312</v>
      </c>
      <c r="V415">
        <v>1</v>
      </c>
      <c r="W415" t="s">
        <v>313</v>
      </c>
      <c r="X415" s="64">
        <v>5307</v>
      </c>
      <c r="Y415" s="64">
        <v>0</v>
      </c>
      <c r="Z415" s="64">
        <v>0</v>
      </c>
      <c r="AA415" s="64">
        <v>0</v>
      </c>
      <c r="AB415" s="64">
        <v>0</v>
      </c>
      <c r="AC415" s="64">
        <v>0</v>
      </c>
      <c r="AD415" s="9">
        <v>0</v>
      </c>
      <c r="AE415" s="64">
        <v>0</v>
      </c>
      <c r="AF415" s="64">
        <v>0</v>
      </c>
      <c r="AG415" s="64">
        <v>0</v>
      </c>
      <c r="AH415" s="64">
        <v>0</v>
      </c>
      <c r="AI415" s="9">
        <v>0</v>
      </c>
      <c r="AJ415" s="10">
        <f t="shared" si="19"/>
        <v>5307</v>
      </c>
      <c r="AL415" s="6">
        <f t="shared" si="20"/>
        <v>0</v>
      </c>
      <c r="AN415" s="64">
        <v>20000</v>
      </c>
      <c r="AO415" s="64">
        <v>0</v>
      </c>
      <c r="AP415" s="64">
        <v>0</v>
      </c>
      <c r="AQ415" s="64">
        <v>0</v>
      </c>
      <c r="AR415" s="64">
        <v>0</v>
      </c>
      <c r="AS415" s="64">
        <v>0</v>
      </c>
      <c r="AT415" s="64">
        <v>0</v>
      </c>
      <c r="AU415" s="64">
        <v>0</v>
      </c>
      <c r="AV415" s="64">
        <v>0</v>
      </c>
      <c r="AW415" s="64">
        <v>0</v>
      </c>
      <c r="AX415" s="64">
        <v>0</v>
      </c>
      <c r="AY415" s="64">
        <v>0</v>
      </c>
      <c r="AZ415" s="64">
        <v>-3900</v>
      </c>
      <c r="BA415" s="64">
        <v>0</v>
      </c>
      <c r="BB415" s="64">
        <v>0</v>
      </c>
      <c r="BC415" s="64">
        <v>0</v>
      </c>
      <c r="BD415" s="64">
        <v>0</v>
      </c>
      <c r="BE415" s="64">
        <v>0</v>
      </c>
      <c r="BF415" s="64">
        <v>0</v>
      </c>
      <c r="BG415" s="64">
        <v>0</v>
      </c>
      <c r="BH415" s="64">
        <v>-540</v>
      </c>
      <c r="BI415" s="64">
        <v>0</v>
      </c>
      <c r="BJ415" s="64">
        <v>0</v>
      </c>
      <c r="BK415" s="64">
        <v>-13426.88</v>
      </c>
      <c r="BL415"/>
      <c r="BN415" s="7">
        <f t="shared" si="21"/>
        <v>5307</v>
      </c>
    </row>
    <row r="416" spans="1:66" hidden="1">
      <c r="A416">
        <v>111</v>
      </c>
      <c r="B416" t="s">
        <v>84</v>
      </c>
      <c r="C416">
        <v>141</v>
      </c>
      <c r="D416" t="s">
        <v>260</v>
      </c>
      <c r="E416">
        <v>254</v>
      </c>
      <c r="F416">
        <v>512530002</v>
      </c>
      <c r="G416" t="s">
        <v>255</v>
      </c>
      <c r="H416">
        <v>101</v>
      </c>
      <c r="I416" t="s">
        <v>308</v>
      </c>
      <c r="J416" s="8">
        <v>1</v>
      </c>
      <c r="L416">
        <v>2530</v>
      </c>
      <c r="M416" t="s">
        <v>346</v>
      </c>
      <c r="N416">
        <v>2000</v>
      </c>
      <c r="O416" t="s">
        <v>113</v>
      </c>
      <c r="P416">
        <v>13</v>
      </c>
      <c r="Q416" t="s">
        <v>353</v>
      </c>
      <c r="R416">
        <v>263</v>
      </c>
      <c r="S416" t="s">
        <v>354</v>
      </c>
      <c r="T416">
        <v>121</v>
      </c>
      <c r="U416" t="s">
        <v>312</v>
      </c>
      <c r="V416">
        <v>1</v>
      </c>
      <c r="W416" t="s">
        <v>313</v>
      </c>
      <c r="X416" s="64">
        <v>60</v>
      </c>
      <c r="Y416" s="64">
        <v>7250</v>
      </c>
      <c r="Z416" s="64">
        <v>8819.9599999999991</v>
      </c>
      <c r="AA416" s="64">
        <v>82</v>
      </c>
      <c r="AB416" s="64">
        <v>0</v>
      </c>
      <c r="AC416" s="64">
        <v>0</v>
      </c>
      <c r="AD416" s="9">
        <v>0</v>
      </c>
      <c r="AE416" s="64">
        <v>0</v>
      </c>
      <c r="AF416" s="64">
        <v>4990.24</v>
      </c>
      <c r="AG416" s="64">
        <v>2760</v>
      </c>
      <c r="AH416" s="64">
        <v>0</v>
      </c>
      <c r="AI416" s="64">
        <v>0</v>
      </c>
      <c r="AJ416" s="10">
        <f t="shared" si="19"/>
        <v>23962.199999999997</v>
      </c>
      <c r="AL416" s="6">
        <f t="shared" si="20"/>
        <v>0</v>
      </c>
      <c r="AN416" s="64">
        <v>0</v>
      </c>
      <c r="AO416" s="64">
        <v>0</v>
      </c>
      <c r="AP416" s="64">
        <v>0</v>
      </c>
      <c r="AQ416" s="64">
        <v>0</v>
      </c>
      <c r="AR416" s="64">
        <v>0</v>
      </c>
      <c r="AS416" s="64">
        <v>0</v>
      </c>
      <c r="AT416" s="64">
        <v>0</v>
      </c>
      <c r="AU416" s="64">
        <v>0</v>
      </c>
      <c r="AV416" s="64">
        <v>0</v>
      </c>
      <c r="AW416" s="64">
        <v>0</v>
      </c>
      <c r="AX416" s="64">
        <v>0</v>
      </c>
      <c r="AY416" s="64">
        <v>0</v>
      </c>
      <c r="AZ416" s="64">
        <v>0</v>
      </c>
      <c r="BA416" s="64">
        <v>0</v>
      </c>
      <c r="BB416" s="64">
        <v>0</v>
      </c>
      <c r="BC416" s="64">
        <v>0</v>
      </c>
      <c r="BD416" s="64">
        <v>0</v>
      </c>
      <c r="BE416" s="64">
        <v>0</v>
      </c>
      <c r="BF416" s="64">
        <v>0</v>
      </c>
      <c r="BG416" s="64">
        <v>0</v>
      </c>
      <c r="BH416" s="64">
        <v>0</v>
      </c>
      <c r="BI416" s="64">
        <v>835.2</v>
      </c>
      <c r="BJ416" s="64">
        <v>0</v>
      </c>
      <c r="BK416" s="64">
        <v>0</v>
      </c>
      <c r="BL416"/>
      <c r="BN416" s="7">
        <f t="shared" si="21"/>
        <v>23962.199999999997</v>
      </c>
    </row>
    <row r="417" spans="1:66" hidden="1">
      <c r="A417">
        <v>963</v>
      </c>
      <c r="B417" t="s">
        <v>515</v>
      </c>
      <c r="C417">
        <v>127</v>
      </c>
      <c r="D417" t="s">
        <v>516</v>
      </c>
      <c r="E417">
        <v>254</v>
      </c>
      <c r="F417">
        <v>512530002</v>
      </c>
      <c r="G417" t="s">
        <v>255</v>
      </c>
      <c r="H417">
        <v>101</v>
      </c>
      <c r="I417" t="s">
        <v>308</v>
      </c>
      <c r="J417" s="8">
        <v>1</v>
      </c>
      <c r="L417">
        <v>2530</v>
      </c>
      <c r="M417" t="s">
        <v>346</v>
      </c>
      <c r="N417">
        <v>2000</v>
      </c>
      <c r="O417" t="s">
        <v>113</v>
      </c>
      <c r="P417">
        <v>13</v>
      </c>
      <c r="Q417" t="s">
        <v>353</v>
      </c>
      <c r="R417">
        <v>231</v>
      </c>
      <c r="S417" t="s">
        <v>517</v>
      </c>
      <c r="T417">
        <v>124</v>
      </c>
      <c r="U417" t="s">
        <v>510</v>
      </c>
      <c r="V417">
        <v>1</v>
      </c>
      <c r="W417" t="s">
        <v>313</v>
      </c>
      <c r="X417" s="64">
        <v>0</v>
      </c>
      <c r="Y417" s="64">
        <v>0</v>
      </c>
      <c r="Z417" s="64">
        <v>0</v>
      </c>
      <c r="AA417" s="64">
        <v>0</v>
      </c>
      <c r="AB417" s="64">
        <v>0</v>
      </c>
      <c r="AC417" s="64">
        <v>0</v>
      </c>
      <c r="AD417" s="9">
        <v>0</v>
      </c>
      <c r="AE417" s="64">
        <v>0</v>
      </c>
      <c r="AF417" s="64">
        <v>0</v>
      </c>
      <c r="AG417" s="64">
        <v>0</v>
      </c>
      <c r="AH417" s="64">
        <v>0</v>
      </c>
      <c r="AI417" s="64">
        <v>2013</v>
      </c>
      <c r="AJ417" s="10">
        <f t="shared" si="19"/>
        <v>2013</v>
      </c>
      <c r="AL417" s="6">
        <f t="shared" si="20"/>
        <v>0</v>
      </c>
      <c r="AN417" s="64">
        <v>0</v>
      </c>
      <c r="AO417" s="64">
        <v>0</v>
      </c>
      <c r="AP417" s="64">
        <v>0</v>
      </c>
      <c r="AQ417" s="64">
        <v>0</v>
      </c>
      <c r="AR417" s="64">
        <v>0</v>
      </c>
      <c r="AS417" s="64">
        <v>0</v>
      </c>
      <c r="AT417" s="64">
        <v>0</v>
      </c>
      <c r="AU417" s="64">
        <v>0</v>
      </c>
      <c r="AV417" s="64">
        <v>0</v>
      </c>
      <c r="AW417" s="64">
        <v>0</v>
      </c>
      <c r="AX417" s="64">
        <v>0</v>
      </c>
      <c r="AY417" s="64">
        <v>0</v>
      </c>
      <c r="AZ417" s="64">
        <v>0</v>
      </c>
      <c r="BA417" s="64">
        <v>0</v>
      </c>
      <c r="BB417" s="64">
        <v>0</v>
      </c>
      <c r="BC417" s="64">
        <v>0</v>
      </c>
      <c r="BD417" s="64">
        <v>0</v>
      </c>
      <c r="BE417" s="64">
        <v>0</v>
      </c>
      <c r="BF417" s="64">
        <v>0</v>
      </c>
      <c r="BG417" s="64">
        <v>0</v>
      </c>
      <c r="BH417" s="64">
        <v>0</v>
      </c>
      <c r="BI417" s="64">
        <v>0</v>
      </c>
      <c r="BJ417" s="64">
        <v>2983.15</v>
      </c>
      <c r="BK417" s="64">
        <v>0</v>
      </c>
      <c r="BL417"/>
      <c r="BN417" s="7">
        <f t="shared" si="21"/>
        <v>0</v>
      </c>
    </row>
    <row r="418" spans="1:66" hidden="1">
      <c r="A418">
        <v>102</v>
      </c>
      <c r="B418" t="s">
        <v>343</v>
      </c>
      <c r="C418">
        <v>140</v>
      </c>
      <c r="D418" t="s">
        <v>344</v>
      </c>
      <c r="E418">
        <v>256</v>
      </c>
      <c r="F418">
        <v>512540001</v>
      </c>
      <c r="G418" t="s">
        <v>256</v>
      </c>
      <c r="H418">
        <v>101</v>
      </c>
      <c r="I418" t="s">
        <v>308</v>
      </c>
      <c r="J418" s="8">
        <v>1</v>
      </c>
      <c r="L418">
        <v>2540</v>
      </c>
      <c r="M418" t="s">
        <v>347</v>
      </c>
      <c r="N418">
        <v>2000</v>
      </c>
      <c r="O418" t="s">
        <v>113</v>
      </c>
      <c r="P418">
        <v>4</v>
      </c>
      <c r="Q418" t="s">
        <v>345</v>
      </c>
      <c r="R418">
        <v>172</v>
      </c>
      <c r="S418" t="s">
        <v>281</v>
      </c>
      <c r="T418">
        <v>121</v>
      </c>
      <c r="U418" t="s">
        <v>312</v>
      </c>
      <c r="V418">
        <v>1</v>
      </c>
      <c r="W418" t="s">
        <v>313</v>
      </c>
      <c r="X418" s="64">
        <v>0</v>
      </c>
      <c r="Y418" s="64">
        <v>0</v>
      </c>
      <c r="Z418" s="64">
        <v>0</v>
      </c>
      <c r="AA418" s="64">
        <v>0</v>
      </c>
      <c r="AB418" s="64">
        <v>0</v>
      </c>
      <c r="AC418" s="64">
        <v>0</v>
      </c>
      <c r="AD418" s="9">
        <v>0</v>
      </c>
      <c r="AE418" s="64">
        <v>0</v>
      </c>
      <c r="AF418" s="64">
        <v>0</v>
      </c>
      <c r="AG418" s="64">
        <v>0</v>
      </c>
      <c r="AH418" s="64">
        <v>0</v>
      </c>
      <c r="AI418" s="64">
        <v>0</v>
      </c>
      <c r="AJ418" s="10">
        <f t="shared" si="19"/>
        <v>0</v>
      </c>
      <c r="AL418" s="6">
        <f t="shared" si="20"/>
        <v>0</v>
      </c>
      <c r="AN418" s="64">
        <v>9600</v>
      </c>
      <c r="AO418" s="64">
        <v>0</v>
      </c>
      <c r="AP418" s="64">
        <v>0</v>
      </c>
      <c r="AQ418" s="64">
        <v>0</v>
      </c>
      <c r="AR418" s="64">
        <v>0</v>
      </c>
      <c r="AS418" s="64">
        <v>0</v>
      </c>
      <c r="AT418" s="64">
        <v>0</v>
      </c>
      <c r="AU418" s="64">
        <v>0</v>
      </c>
      <c r="AV418" s="64">
        <v>0</v>
      </c>
      <c r="AW418" s="64">
        <v>0</v>
      </c>
      <c r="AX418" s="64">
        <v>0</v>
      </c>
      <c r="AY418" s="64">
        <v>0</v>
      </c>
      <c r="AZ418" s="64">
        <v>0</v>
      </c>
      <c r="BA418" s="64">
        <v>0</v>
      </c>
      <c r="BB418" s="64">
        <v>0</v>
      </c>
      <c r="BC418" s="64">
        <v>0</v>
      </c>
      <c r="BD418" s="64">
        <v>0</v>
      </c>
      <c r="BE418" s="64">
        <v>0</v>
      </c>
      <c r="BF418" s="64">
        <v>0</v>
      </c>
      <c r="BG418" s="64">
        <v>21000</v>
      </c>
      <c r="BH418" s="64">
        <v>0</v>
      </c>
      <c r="BI418" s="64">
        <v>-18249.3</v>
      </c>
      <c r="BJ418" s="64">
        <v>0</v>
      </c>
      <c r="BK418" s="64">
        <v>-12350.7</v>
      </c>
      <c r="BL418"/>
      <c r="BN418" s="7">
        <f t="shared" si="21"/>
        <v>0</v>
      </c>
    </row>
    <row r="419" spans="1:66" hidden="1">
      <c r="A419">
        <v>111</v>
      </c>
      <c r="B419" t="s">
        <v>84</v>
      </c>
      <c r="C419">
        <v>141</v>
      </c>
      <c r="D419" t="s">
        <v>260</v>
      </c>
      <c r="E419">
        <v>256</v>
      </c>
      <c r="F419">
        <v>512540001</v>
      </c>
      <c r="G419" t="s">
        <v>256</v>
      </c>
      <c r="H419">
        <v>101</v>
      </c>
      <c r="I419" t="s">
        <v>308</v>
      </c>
      <c r="J419" s="8">
        <v>1</v>
      </c>
      <c r="L419">
        <v>2540</v>
      </c>
      <c r="M419" t="s">
        <v>347</v>
      </c>
      <c r="N419">
        <v>2000</v>
      </c>
      <c r="O419" t="s">
        <v>113</v>
      </c>
      <c r="P419">
        <v>13</v>
      </c>
      <c r="Q419" t="s">
        <v>353</v>
      </c>
      <c r="R419">
        <v>263</v>
      </c>
      <c r="S419" t="s">
        <v>354</v>
      </c>
      <c r="T419">
        <v>121</v>
      </c>
      <c r="U419" t="s">
        <v>312</v>
      </c>
      <c r="V419">
        <v>1</v>
      </c>
      <c r="W419" t="s">
        <v>313</v>
      </c>
      <c r="X419" s="64">
        <v>3968.09</v>
      </c>
      <c r="Y419" s="64">
        <v>8664.02</v>
      </c>
      <c r="Z419" s="64">
        <v>1355.92</v>
      </c>
      <c r="AA419" s="64">
        <v>132</v>
      </c>
      <c r="AB419" s="64">
        <v>4098.75</v>
      </c>
      <c r="AC419" s="64">
        <v>8716.11</v>
      </c>
      <c r="AD419" s="9">
        <v>8921.31</v>
      </c>
      <c r="AE419" s="64">
        <v>8688.36</v>
      </c>
      <c r="AF419" s="64">
        <v>10251.73</v>
      </c>
      <c r="AG419" s="64">
        <v>4686.3</v>
      </c>
      <c r="AH419" s="64">
        <v>0</v>
      </c>
      <c r="AI419" s="64">
        <v>0</v>
      </c>
      <c r="AJ419" s="10">
        <f t="shared" si="19"/>
        <v>59482.59</v>
      </c>
      <c r="AL419" s="6">
        <f t="shared" si="20"/>
        <v>0</v>
      </c>
      <c r="AN419" s="64">
        <v>0</v>
      </c>
      <c r="AO419" s="64">
        <v>0</v>
      </c>
      <c r="AP419" s="64">
        <v>0</v>
      </c>
      <c r="AQ419" s="64">
        <v>0</v>
      </c>
      <c r="AR419" s="64">
        <v>0</v>
      </c>
      <c r="AS419" s="64">
        <v>0</v>
      </c>
      <c r="AT419" s="64">
        <v>0</v>
      </c>
      <c r="AU419" s="64">
        <v>0</v>
      </c>
      <c r="AV419" s="64">
        <v>0</v>
      </c>
      <c r="AW419" s="64">
        <v>0</v>
      </c>
      <c r="AX419" s="64">
        <v>0</v>
      </c>
      <c r="AY419" s="64">
        <v>0</v>
      </c>
      <c r="AZ419" s="64">
        <v>3900</v>
      </c>
      <c r="BA419" s="64">
        <v>0</v>
      </c>
      <c r="BB419" s="64">
        <v>0</v>
      </c>
      <c r="BC419" s="64">
        <v>0</v>
      </c>
      <c r="BD419" s="64">
        <v>0</v>
      </c>
      <c r="BE419" s="64">
        <v>0</v>
      </c>
      <c r="BF419" s="64">
        <v>0</v>
      </c>
      <c r="BG419" s="64">
        <v>0</v>
      </c>
      <c r="BH419" s="64">
        <v>0</v>
      </c>
      <c r="BI419" s="64">
        <v>0</v>
      </c>
      <c r="BJ419" s="64">
        <v>-14</v>
      </c>
      <c r="BK419" s="64">
        <v>0</v>
      </c>
      <c r="BL419"/>
      <c r="BN419" s="7">
        <f t="shared" si="21"/>
        <v>59482.59</v>
      </c>
    </row>
    <row r="420" spans="1:66" hidden="1">
      <c r="A420">
        <v>201</v>
      </c>
      <c r="B420" t="s">
        <v>379</v>
      </c>
      <c r="C420">
        <v>143</v>
      </c>
      <c r="D420" t="s">
        <v>271</v>
      </c>
      <c r="E420">
        <v>257</v>
      </c>
      <c r="F420">
        <v>512590001</v>
      </c>
      <c r="G420" t="s">
        <v>272</v>
      </c>
      <c r="H420">
        <v>602</v>
      </c>
      <c r="I420" t="s">
        <v>380</v>
      </c>
      <c r="J420" s="8">
        <v>1</v>
      </c>
      <c r="L420">
        <v>2590</v>
      </c>
      <c r="M420" t="s">
        <v>382</v>
      </c>
      <c r="N420">
        <v>2000</v>
      </c>
      <c r="O420" t="s">
        <v>113</v>
      </c>
      <c r="P420">
        <v>7</v>
      </c>
      <c r="Q420" t="s">
        <v>310</v>
      </c>
      <c r="R420">
        <v>423</v>
      </c>
      <c r="S420" t="s">
        <v>381</v>
      </c>
      <c r="T420">
        <v>121</v>
      </c>
      <c r="U420" t="s">
        <v>312</v>
      </c>
      <c r="V420">
        <v>1</v>
      </c>
      <c r="W420" t="s">
        <v>313</v>
      </c>
      <c r="X420" s="64">
        <v>0</v>
      </c>
      <c r="Y420" s="64">
        <v>0</v>
      </c>
      <c r="Z420" s="64">
        <v>0</v>
      </c>
      <c r="AA420" s="64">
        <v>0</v>
      </c>
      <c r="AB420" s="64">
        <v>0</v>
      </c>
      <c r="AC420" s="64">
        <v>0</v>
      </c>
      <c r="AD420" s="9">
        <v>0</v>
      </c>
      <c r="AE420" s="64">
        <v>0</v>
      </c>
      <c r="AF420" s="64">
        <v>0</v>
      </c>
      <c r="AG420" s="64">
        <v>0</v>
      </c>
      <c r="AH420" s="64">
        <v>0</v>
      </c>
      <c r="AI420" s="9">
        <v>0</v>
      </c>
      <c r="AJ420" s="10">
        <f t="shared" si="19"/>
        <v>0</v>
      </c>
      <c r="AL420" s="6">
        <f t="shared" si="20"/>
        <v>0</v>
      </c>
      <c r="AN420" s="64">
        <v>0</v>
      </c>
      <c r="AO420" s="64">
        <v>0</v>
      </c>
      <c r="AP420" s="64">
        <v>0</v>
      </c>
      <c r="AQ420" s="64">
        <v>0</v>
      </c>
      <c r="AR420" s="64">
        <v>0</v>
      </c>
      <c r="AS420" s="64">
        <v>0</v>
      </c>
      <c r="AT420" s="64">
        <v>0</v>
      </c>
      <c r="AU420" s="64">
        <v>0</v>
      </c>
      <c r="AV420" s="64">
        <v>0</v>
      </c>
      <c r="AW420" s="64">
        <v>0</v>
      </c>
      <c r="AX420" s="64">
        <v>0</v>
      </c>
      <c r="AY420" s="64">
        <v>0</v>
      </c>
      <c r="AZ420" s="64">
        <v>1600</v>
      </c>
      <c r="BA420" s="64">
        <v>0</v>
      </c>
      <c r="BB420" s="64">
        <v>0</v>
      </c>
      <c r="BC420" s="64">
        <v>0</v>
      </c>
      <c r="BD420" s="64">
        <v>0</v>
      </c>
      <c r="BE420" s="64">
        <v>0</v>
      </c>
      <c r="BF420" s="64">
        <v>0</v>
      </c>
      <c r="BG420" s="64">
        <v>1000</v>
      </c>
      <c r="BH420" s="64">
        <v>0</v>
      </c>
      <c r="BI420" s="64">
        <v>0</v>
      </c>
      <c r="BJ420" s="64">
        <v>-1600</v>
      </c>
      <c r="BK420" s="64">
        <v>0</v>
      </c>
      <c r="BL420"/>
      <c r="BN420" s="7">
        <f t="shared" si="21"/>
        <v>0</v>
      </c>
    </row>
    <row r="421" spans="1:66" hidden="1">
      <c r="A421">
        <v>911</v>
      </c>
      <c r="B421" t="s">
        <v>447</v>
      </c>
      <c r="C421">
        <v>107</v>
      </c>
      <c r="D421" t="s">
        <v>120</v>
      </c>
      <c r="E421">
        <v>260</v>
      </c>
      <c r="F421">
        <v>512610001</v>
      </c>
      <c r="G421" t="s">
        <v>116</v>
      </c>
      <c r="H421">
        <v>101</v>
      </c>
      <c r="I421" t="s">
        <v>308</v>
      </c>
      <c r="J421" s="8">
        <v>1</v>
      </c>
      <c r="L421">
        <v>2610</v>
      </c>
      <c r="M421" t="s">
        <v>326</v>
      </c>
      <c r="N421">
        <v>2000</v>
      </c>
      <c r="O421" t="s">
        <v>113</v>
      </c>
      <c r="P421">
        <v>1</v>
      </c>
      <c r="Q421" t="s">
        <v>448</v>
      </c>
      <c r="R421">
        <v>131</v>
      </c>
      <c r="S421" t="s">
        <v>449</v>
      </c>
      <c r="T421">
        <v>121</v>
      </c>
      <c r="U421" t="s">
        <v>312</v>
      </c>
      <c r="V421">
        <v>1</v>
      </c>
      <c r="W421" t="s">
        <v>313</v>
      </c>
      <c r="X421" s="64">
        <v>8514.34</v>
      </c>
      <c r="Y421" s="64">
        <v>7134.69</v>
      </c>
      <c r="Z421" s="64">
        <v>9379.9</v>
      </c>
      <c r="AA421" s="64">
        <v>10645.74</v>
      </c>
      <c r="AB421" s="64">
        <v>7182.8</v>
      </c>
      <c r="AC421" s="64">
        <v>8048.81</v>
      </c>
      <c r="AD421" s="9">
        <v>13490.89</v>
      </c>
      <c r="AE421" s="64">
        <v>10472.719999999999</v>
      </c>
      <c r="AF421" s="64">
        <v>22102.84</v>
      </c>
      <c r="AG421" s="64">
        <v>22374.09</v>
      </c>
      <c r="AH421" s="64">
        <v>21241.5</v>
      </c>
      <c r="AI421" s="64">
        <v>0</v>
      </c>
      <c r="AJ421" s="10">
        <f t="shared" si="19"/>
        <v>140588.32</v>
      </c>
      <c r="AL421" s="6">
        <f t="shared" si="20"/>
        <v>0</v>
      </c>
      <c r="AN421" s="64">
        <v>0</v>
      </c>
      <c r="AO421" s="64">
        <v>0</v>
      </c>
      <c r="AP421" s="64">
        <v>0</v>
      </c>
      <c r="AQ421" s="64">
        <v>0</v>
      </c>
      <c r="AR421" s="64">
        <v>0</v>
      </c>
      <c r="AS421" s="64">
        <v>0</v>
      </c>
      <c r="AT421" s="64">
        <v>0</v>
      </c>
      <c r="AU421" s="64">
        <v>0</v>
      </c>
      <c r="AV421" s="64">
        <v>0</v>
      </c>
      <c r="AW421" s="64">
        <v>0</v>
      </c>
      <c r="AX421" s="64">
        <v>0</v>
      </c>
      <c r="AY421" s="64">
        <v>0</v>
      </c>
      <c r="AZ421" s="64">
        <v>0</v>
      </c>
      <c r="BA421" s="64">
        <v>0</v>
      </c>
      <c r="BB421" s="64">
        <v>0</v>
      </c>
      <c r="BC421" s="64">
        <v>0</v>
      </c>
      <c r="BD421" s="64">
        <v>0</v>
      </c>
      <c r="BE421" s="64">
        <v>0</v>
      </c>
      <c r="BF421" s="64">
        <v>0</v>
      </c>
      <c r="BG421" s="64">
        <v>0</v>
      </c>
      <c r="BH421" s="64">
        <v>540</v>
      </c>
      <c r="BI421" s="64">
        <v>640</v>
      </c>
      <c r="BJ421" s="64">
        <v>-9.74</v>
      </c>
      <c r="BK421" s="64">
        <v>0</v>
      </c>
      <c r="BL421"/>
      <c r="BN421" s="7">
        <f t="shared" si="21"/>
        <v>119346.81999999999</v>
      </c>
    </row>
    <row r="422" spans="1:66" hidden="1">
      <c r="A422">
        <v>911</v>
      </c>
      <c r="B422" t="s">
        <v>447</v>
      </c>
      <c r="C422">
        <v>107</v>
      </c>
      <c r="D422" t="s">
        <v>120</v>
      </c>
      <c r="E422">
        <v>266</v>
      </c>
      <c r="F422">
        <v>512610003</v>
      </c>
      <c r="G422" t="s">
        <v>182</v>
      </c>
      <c r="H422">
        <v>101</v>
      </c>
      <c r="I422" t="s">
        <v>308</v>
      </c>
      <c r="J422" s="8">
        <v>1</v>
      </c>
      <c r="L422">
        <v>2610</v>
      </c>
      <c r="M422" t="s">
        <v>326</v>
      </c>
      <c r="N422">
        <v>2000</v>
      </c>
      <c r="O422" t="s">
        <v>113</v>
      </c>
      <c r="P422">
        <v>1</v>
      </c>
      <c r="Q422" t="s">
        <v>448</v>
      </c>
      <c r="R422">
        <v>131</v>
      </c>
      <c r="S422" t="s">
        <v>449</v>
      </c>
      <c r="T422">
        <v>121</v>
      </c>
      <c r="U422" t="s">
        <v>312</v>
      </c>
      <c r="V422">
        <v>1</v>
      </c>
      <c r="W422" t="s">
        <v>313</v>
      </c>
      <c r="X422" s="64">
        <v>0</v>
      </c>
      <c r="Y422" s="64">
        <v>0</v>
      </c>
      <c r="Z422" s="64">
        <v>0</v>
      </c>
      <c r="AA422" s="64">
        <v>0</v>
      </c>
      <c r="AB422" s="64">
        <v>0</v>
      </c>
      <c r="AC422" s="64">
        <v>0</v>
      </c>
      <c r="AD422" s="9">
        <v>0</v>
      </c>
      <c r="AE422" s="64">
        <v>0</v>
      </c>
      <c r="AF422" s="64">
        <v>0</v>
      </c>
      <c r="AG422" s="64">
        <v>1332.45</v>
      </c>
      <c r="AH422" s="64">
        <v>5281.15</v>
      </c>
      <c r="AI422" s="64">
        <v>0</v>
      </c>
      <c r="AJ422" s="10">
        <f t="shared" si="19"/>
        <v>6613.5999999999995</v>
      </c>
      <c r="AL422" s="6">
        <f t="shared" si="20"/>
        <v>0</v>
      </c>
      <c r="AN422" s="64">
        <v>0</v>
      </c>
      <c r="AO422" s="64">
        <v>0</v>
      </c>
      <c r="AP422" s="64">
        <v>0</v>
      </c>
      <c r="AQ422" s="64">
        <v>0</v>
      </c>
      <c r="AR422" s="64">
        <v>0</v>
      </c>
      <c r="AS422" s="64">
        <v>0</v>
      </c>
      <c r="AT422" s="64">
        <v>0</v>
      </c>
      <c r="AU422" s="64">
        <v>0</v>
      </c>
      <c r="AV422" s="64">
        <v>0</v>
      </c>
      <c r="AW422" s="64">
        <v>0</v>
      </c>
      <c r="AX422" s="64">
        <v>0</v>
      </c>
      <c r="AY422" s="64">
        <v>0</v>
      </c>
      <c r="AZ422" s="64">
        <v>0</v>
      </c>
      <c r="BA422" s="64">
        <v>0</v>
      </c>
      <c r="BB422" s="64">
        <v>0</v>
      </c>
      <c r="BC422" s="64">
        <v>0</v>
      </c>
      <c r="BD422" s="64">
        <v>0</v>
      </c>
      <c r="BE422" s="64">
        <v>0</v>
      </c>
      <c r="BF422" s="64">
        <v>0</v>
      </c>
      <c r="BG422" s="64">
        <v>0</v>
      </c>
      <c r="BH422" s="64">
        <v>0</v>
      </c>
      <c r="BI422" s="64">
        <v>0</v>
      </c>
      <c r="BJ422" s="64">
        <v>0</v>
      </c>
      <c r="BK422" s="64">
        <v>4524</v>
      </c>
      <c r="BL422"/>
      <c r="BN422" s="7">
        <f t="shared" si="21"/>
        <v>1332.45</v>
      </c>
    </row>
    <row r="423" spans="1:66" hidden="1">
      <c r="A423">
        <v>902</v>
      </c>
      <c r="B423" t="s">
        <v>439</v>
      </c>
      <c r="C423">
        <v>101</v>
      </c>
      <c r="D423" t="s">
        <v>110</v>
      </c>
      <c r="E423">
        <v>260</v>
      </c>
      <c r="F423">
        <v>512610001</v>
      </c>
      <c r="G423" t="s">
        <v>116</v>
      </c>
      <c r="H423">
        <v>101</v>
      </c>
      <c r="I423" t="s">
        <v>308</v>
      </c>
      <c r="J423" s="8">
        <v>1</v>
      </c>
      <c r="L423">
        <v>2610</v>
      </c>
      <c r="M423" t="s">
        <v>326</v>
      </c>
      <c r="N423">
        <v>2000</v>
      </c>
      <c r="O423" t="s">
        <v>113</v>
      </c>
      <c r="P423">
        <v>3</v>
      </c>
      <c r="Q423" t="s">
        <v>440</v>
      </c>
      <c r="R423">
        <v>111</v>
      </c>
      <c r="S423" t="s">
        <v>438</v>
      </c>
      <c r="T423">
        <v>121</v>
      </c>
      <c r="U423" t="s">
        <v>312</v>
      </c>
      <c r="V423">
        <v>1</v>
      </c>
      <c r="W423" t="s">
        <v>313</v>
      </c>
      <c r="X423" s="64">
        <v>1525</v>
      </c>
      <c r="Y423" s="64">
        <v>961</v>
      </c>
      <c r="Z423" s="64">
        <v>2780.26</v>
      </c>
      <c r="AA423" s="64">
        <v>1597</v>
      </c>
      <c r="AB423" s="64">
        <v>1343</v>
      </c>
      <c r="AC423" s="64">
        <v>2384</v>
      </c>
      <c r="AD423" s="9">
        <v>2360.61</v>
      </c>
      <c r="AE423" s="64">
        <v>2571.5</v>
      </c>
      <c r="AF423" s="64">
        <v>3590.8</v>
      </c>
      <c r="AG423" s="64">
        <v>2997</v>
      </c>
      <c r="AH423" s="64">
        <v>2595</v>
      </c>
      <c r="AI423" s="64">
        <v>399.6</v>
      </c>
      <c r="AJ423" s="10">
        <f t="shared" si="19"/>
        <v>25104.77</v>
      </c>
      <c r="AL423" s="6">
        <f t="shared" si="20"/>
        <v>0</v>
      </c>
      <c r="AN423" s="64">
        <v>0</v>
      </c>
      <c r="AO423" s="64">
        <v>0</v>
      </c>
      <c r="AP423" s="64">
        <v>0</v>
      </c>
      <c r="AQ423" s="64">
        <v>0</v>
      </c>
      <c r="AR423" s="64">
        <v>0</v>
      </c>
      <c r="AS423" s="64">
        <v>0</v>
      </c>
      <c r="AT423" s="64">
        <v>0</v>
      </c>
      <c r="AU423" s="64">
        <v>0</v>
      </c>
      <c r="AV423" s="64">
        <v>0</v>
      </c>
      <c r="AW423" s="64">
        <v>0</v>
      </c>
      <c r="AX423" s="64">
        <v>0</v>
      </c>
      <c r="AY423" s="64">
        <v>0</v>
      </c>
      <c r="AZ423" s="64">
        <v>0</v>
      </c>
      <c r="BA423" s="64">
        <v>0</v>
      </c>
      <c r="BB423" s="64">
        <v>0</v>
      </c>
      <c r="BC423" s="64">
        <v>0</v>
      </c>
      <c r="BD423" s="64">
        <v>0</v>
      </c>
      <c r="BE423" s="64">
        <v>0</v>
      </c>
      <c r="BF423" s="64">
        <v>0</v>
      </c>
      <c r="BG423" s="64">
        <v>73680.460000000006</v>
      </c>
      <c r="BH423" s="64">
        <v>-11330</v>
      </c>
      <c r="BI423" s="64">
        <v>-1475.2</v>
      </c>
      <c r="BJ423" s="64">
        <v>-3100</v>
      </c>
      <c r="BK423" s="64">
        <v>-34302.26</v>
      </c>
      <c r="BL423"/>
      <c r="BN423" s="7">
        <f t="shared" si="21"/>
        <v>22110.170000000002</v>
      </c>
    </row>
    <row r="424" spans="1:66" hidden="1">
      <c r="A424">
        <v>102</v>
      </c>
      <c r="B424" t="s">
        <v>343</v>
      </c>
      <c r="C424">
        <v>140</v>
      </c>
      <c r="D424" t="s">
        <v>344</v>
      </c>
      <c r="E424">
        <v>260</v>
      </c>
      <c r="F424">
        <v>512610001</v>
      </c>
      <c r="G424" t="s">
        <v>116</v>
      </c>
      <c r="H424">
        <v>101</v>
      </c>
      <c r="I424" t="s">
        <v>308</v>
      </c>
      <c r="J424" s="8">
        <v>1</v>
      </c>
      <c r="L424">
        <v>2610</v>
      </c>
      <c r="M424" t="s">
        <v>326</v>
      </c>
      <c r="N424">
        <v>2000</v>
      </c>
      <c r="O424" t="s">
        <v>113</v>
      </c>
      <c r="P424">
        <v>4</v>
      </c>
      <c r="Q424" t="s">
        <v>345</v>
      </c>
      <c r="R424">
        <v>172</v>
      </c>
      <c r="S424" t="s">
        <v>281</v>
      </c>
      <c r="T424">
        <v>121</v>
      </c>
      <c r="U424" t="s">
        <v>312</v>
      </c>
      <c r="V424">
        <v>1</v>
      </c>
      <c r="W424" t="s">
        <v>313</v>
      </c>
      <c r="X424" s="64">
        <v>0</v>
      </c>
      <c r="Y424" s="64">
        <v>0</v>
      </c>
      <c r="Z424" s="64">
        <v>0</v>
      </c>
      <c r="AA424" s="64">
        <v>0</v>
      </c>
      <c r="AB424" s="64">
        <v>0</v>
      </c>
      <c r="AC424" s="64">
        <v>0</v>
      </c>
      <c r="AD424" s="9">
        <v>0</v>
      </c>
      <c r="AE424" s="64">
        <v>0</v>
      </c>
      <c r="AF424" s="64">
        <v>0</v>
      </c>
      <c r="AG424" s="64">
        <v>0</v>
      </c>
      <c r="AH424" s="64">
        <v>31098.26</v>
      </c>
      <c r="AI424" s="64">
        <v>8682.73</v>
      </c>
      <c r="AJ424" s="10">
        <f t="shared" si="19"/>
        <v>39780.99</v>
      </c>
      <c r="AL424" s="6">
        <f t="shared" si="20"/>
        <v>0</v>
      </c>
      <c r="AN424" s="64">
        <v>61322</v>
      </c>
      <c r="AO424" s="64">
        <v>0</v>
      </c>
      <c r="AP424" s="64">
        <v>0</v>
      </c>
      <c r="AQ424" s="64">
        <v>0</v>
      </c>
      <c r="AR424" s="64">
        <v>0</v>
      </c>
      <c r="AS424" s="64">
        <v>0</v>
      </c>
      <c r="AT424" s="64">
        <v>0</v>
      </c>
      <c r="AU424" s="64">
        <v>0</v>
      </c>
      <c r="AV424" s="64">
        <v>0</v>
      </c>
      <c r="AW424" s="64">
        <v>0</v>
      </c>
      <c r="AX424" s="64">
        <v>0</v>
      </c>
      <c r="AY424" s="64">
        <v>0</v>
      </c>
      <c r="AZ424" s="64">
        <v>0</v>
      </c>
      <c r="BA424" s="64">
        <v>0</v>
      </c>
      <c r="BB424" s="64">
        <v>0</v>
      </c>
      <c r="BC424" s="64">
        <v>0</v>
      </c>
      <c r="BD424" s="64">
        <v>0</v>
      </c>
      <c r="BE424" s="64">
        <v>0</v>
      </c>
      <c r="BF424" s="64">
        <v>0</v>
      </c>
      <c r="BG424" s="64">
        <v>0</v>
      </c>
      <c r="BH424" s="64">
        <v>11330</v>
      </c>
      <c r="BI424" s="64">
        <v>0</v>
      </c>
      <c r="BJ424" s="64">
        <v>0</v>
      </c>
      <c r="BK424" s="64">
        <v>-19344.990000000002</v>
      </c>
      <c r="BL424"/>
      <c r="BN424" s="7">
        <f t="shared" si="21"/>
        <v>0</v>
      </c>
    </row>
    <row r="425" spans="1:66" hidden="1">
      <c r="A425">
        <v>102</v>
      </c>
      <c r="B425" t="s">
        <v>343</v>
      </c>
      <c r="C425">
        <v>140</v>
      </c>
      <c r="D425" t="s">
        <v>344</v>
      </c>
      <c r="E425">
        <v>263</v>
      </c>
      <c r="F425">
        <v>512610002</v>
      </c>
      <c r="G425" t="s">
        <v>156</v>
      </c>
      <c r="H425">
        <v>101</v>
      </c>
      <c r="I425" t="s">
        <v>308</v>
      </c>
      <c r="J425" s="8">
        <v>1</v>
      </c>
      <c r="L425">
        <v>2610</v>
      </c>
      <c r="M425" t="s">
        <v>326</v>
      </c>
      <c r="N425">
        <v>2000</v>
      </c>
      <c r="O425" t="s">
        <v>113</v>
      </c>
      <c r="P425">
        <v>4</v>
      </c>
      <c r="Q425" t="s">
        <v>345</v>
      </c>
      <c r="R425">
        <v>172</v>
      </c>
      <c r="S425" t="s">
        <v>281</v>
      </c>
      <c r="T425">
        <v>121</v>
      </c>
      <c r="U425" t="s">
        <v>312</v>
      </c>
      <c r="V425">
        <v>1</v>
      </c>
      <c r="W425" t="s">
        <v>313</v>
      </c>
      <c r="X425" s="64">
        <v>0</v>
      </c>
      <c r="Y425" s="64">
        <v>0</v>
      </c>
      <c r="Z425" s="64">
        <v>0</v>
      </c>
      <c r="AA425" s="64">
        <v>5300.12</v>
      </c>
      <c r="AB425" s="64">
        <v>0</v>
      </c>
      <c r="AC425" s="64">
        <v>0</v>
      </c>
      <c r="AD425" s="9">
        <v>0</v>
      </c>
      <c r="AE425" s="64">
        <v>0</v>
      </c>
      <c r="AF425" s="64">
        <v>0</v>
      </c>
      <c r="AG425" s="64">
        <v>5962.71</v>
      </c>
      <c r="AH425" s="64">
        <v>27449.48</v>
      </c>
      <c r="AI425" s="64">
        <v>0</v>
      </c>
      <c r="AJ425" s="10">
        <f t="shared" si="19"/>
        <v>38712.31</v>
      </c>
      <c r="AL425" s="6">
        <f t="shared" si="20"/>
        <v>0</v>
      </c>
      <c r="AN425" s="64">
        <v>0</v>
      </c>
      <c r="AO425" s="64">
        <v>0</v>
      </c>
      <c r="AP425" s="64">
        <v>0</v>
      </c>
      <c r="AQ425" s="64">
        <v>0</v>
      </c>
      <c r="AR425" s="64">
        <v>0</v>
      </c>
      <c r="AS425" s="64">
        <v>0</v>
      </c>
      <c r="AT425" s="64">
        <v>0</v>
      </c>
      <c r="AU425" s="64">
        <v>0</v>
      </c>
      <c r="AV425" s="64">
        <v>0</v>
      </c>
      <c r="AW425" s="64">
        <v>0</v>
      </c>
      <c r="AX425" s="64">
        <v>0</v>
      </c>
      <c r="AY425" s="64">
        <v>0</v>
      </c>
      <c r="AZ425" s="64">
        <v>0</v>
      </c>
      <c r="BA425" s="64">
        <v>0</v>
      </c>
      <c r="BB425" s="64">
        <v>0</v>
      </c>
      <c r="BC425" s="64">
        <v>0</v>
      </c>
      <c r="BD425" s="64">
        <v>0</v>
      </c>
      <c r="BE425" s="64">
        <v>0</v>
      </c>
      <c r="BF425" s="64">
        <v>0</v>
      </c>
      <c r="BG425" s="64">
        <v>0</v>
      </c>
      <c r="BH425" s="64">
        <v>0</v>
      </c>
      <c r="BI425" s="64">
        <v>0</v>
      </c>
      <c r="BJ425" s="64">
        <v>11263</v>
      </c>
      <c r="BK425" s="64">
        <v>0</v>
      </c>
      <c r="BL425"/>
      <c r="BN425" s="7">
        <f t="shared" si="21"/>
        <v>11262.83</v>
      </c>
    </row>
    <row r="426" spans="1:66" hidden="1">
      <c r="A426">
        <v>102</v>
      </c>
      <c r="B426" t="s">
        <v>343</v>
      </c>
      <c r="C426">
        <v>140</v>
      </c>
      <c r="D426" t="s">
        <v>344</v>
      </c>
      <c r="E426">
        <v>269</v>
      </c>
      <c r="F426">
        <v>512610004</v>
      </c>
      <c r="G426" t="s">
        <v>183</v>
      </c>
      <c r="H426">
        <v>101</v>
      </c>
      <c r="I426" t="s">
        <v>308</v>
      </c>
      <c r="J426" s="8">
        <v>1</v>
      </c>
      <c r="L426">
        <v>2610</v>
      </c>
      <c r="M426" t="s">
        <v>326</v>
      </c>
      <c r="N426">
        <v>2000</v>
      </c>
      <c r="O426" t="s">
        <v>113</v>
      </c>
      <c r="P426">
        <v>4</v>
      </c>
      <c r="Q426" t="s">
        <v>345</v>
      </c>
      <c r="R426">
        <v>172</v>
      </c>
      <c r="S426" t="s">
        <v>281</v>
      </c>
      <c r="T426">
        <v>121</v>
      </c>
      <c r="U426" t="s">
        <v>312</v>
      </c>
      <c r="V426">
        <v>1</v>
      </c>
      <c r="W426" t="s">
        <v>313</v>
      </c>
      <c r="X426" s="64">
        <v>0</v>
      </c>
      <c r="Y426" s="64">
        <v>0</v>
      </c>
      <c r="Z426" s="64">
        <v>0</v>
      </c>
      <c r="AA426" s="64">
        <v>0</v>
      </c>
      <c r="AB426" s="64">
        <v>0</v>
      </c>
      <c r="AC426" s="64">
        <v>0</v>
      </c>
      <c r="AD426" s="9">
        <v>0</v>
      </c>
      <c r="AE426" s="64">
        <v>0</v>
      </c>
      <c r="AF426" s="64">
        <v>0</v>
      </c>
      <c r="AG426" s="64">
        <v>850</v>
      </c>
      <c r="AH426" s="64">
        <v>0</v>
      </c>
      <c r="AI426" s="64">
        <v>0</v>
      </c>
      <c r="AJ426" s="10">
        <f t="shared" si="19"/>
        <v>850</v>
      </c>
      <c r="AL426" s="6">
        <f t="shared" si="20"/>
        <v>0</v>
      </c>
      <c r="AN426" s="64">
        <v>0</v>
      </c>
      <c r="AO426" s="64">
        <v>0</v>
      </c>
      <c r="AP426" s="64">
        <v>0</v>
      </c>
      <c r="AQ426" s="64">
        <v>0</v>
      </c>
      <c r="AR426" s="64">
        <v>0</v>
      </c>
      <c r="AS426" s="64">
        <v>0</v>
      </c>
      <c r="AT426" s="64">
        <v>0</v>
      </c>
      <c r="AU426" s="64">
        <v>0</v>
      </c>
      <c r="AV426" s="64">
        <v>0</v>
      </c>
      <c r="AW426" s="64">
        <v>0</v>
      </c>
      <c r="AX426" s="64">
        <v>0</v>
      </c>
      <c r="AY426" s="64">
        <v>0</v>
      </c>
      <c r="AZ426" s="64">
        <v>65001</v>
      </c>
      <c r="BA426" s="64">
        <v>0</v>
      </c>
      <c r="BB426" s="64">
        <v>0</v>
      </c>
      <c r="BC426" s="64">
        <v>0</v>
      </c>
      <c r="BD426" s="64">
        <v>0</v>
      </c>
      <c r="BE426" s="64">
        <v>0</v>
      </c>
      <c r="BF426" s="64">
        <v>0</v>
      </c>
      <c r="BG426" s="64">
        <v>0</v>
      </c>
      <c r="BH426" s="64">
        <v>0</v>
      </c>
      <c r="BI426" s="64">
        <v>0</v>
      </c>
      <c r="BJ426" s="64">
        <v>0</v>
      </c>
      <c r="BK426" s="64">
        <v>0</v>
      </c>
      <c r="BL426"/>
      <c r="BN426" s="7">
        <f t="shared" si="21"/>
        <v>850</v>
      </c>
    </row>
    <row r="427" spans="1:66" hidden="1">
      <c r="A427">
        <v>921</v>
      </c>
      <c r="B427" t="s">
        <v>454</v>
      </c>
      <c r="C427">
        <v>108</v>
      </c>
      <c r="D427" t="s">
        <v>455</v>
      </c>
      <c r="E427">
        <v>260</v>
      </c>
      <c r="F427">
        <v>512610001</v>
      </c>
      <c r="G427" t="s">
        <v>116</v>
      </c>
      <c r="H427">
        <v>101</v>
      </c>
      <c r="I427" t="s">
        <v>308</v>
      </c>
      <c r="J427" s="8">
        <v>1</v>
      </c>
      <c r="L427">
        <v>2610</v>
      </c>
      <c r="M427" t="s">
        <v>326</v>
      </c>
      <c r="N427">
        <v>2000</v>
      </c>
      <c r="O427" t="s">
        <v>113</v>
      </c>
      <c r="P427">
        <v>4</v>
      </c>
      <c r="Q427" t="s">
        <v>345</v>
      </c>
      <c r="R427">
        <v>132</v>
      </c>
      <c r="S427" t="s">
        <v>456</v>
      </c>
      <c r="T427">
        <v>121</v>
      </c>
      <c r="U427" t="s">
        <v>312</v>
      </c>
      <c r="V427">
        <v>1</v>
      </c>
      <c r="W427" t="s">
        <v>313</v>
      </c>
      <c r="X427" s="64">
        <v>8100.03</v>
      </c>
      <c r="Y427" s="64">
        <v>8485.08</v>
      </c>
      <c r="Z427" s="64">
        <v>6925.5</v>
      </c>
      <c r="AA427" s="64">
        <v>7997.5</v>
      </c>
      <c r="AB427" s="64">
        <v>6360.2</v>
      </c>
      <c r="AC427" s="64">
        <v>8763</v>
      </c>
      <c r="AD427" s="9">
        <v>10455.200000000001</v>
      </c>
      <c r="AE427" s="64">
        <v>12760.75</v>
      </c>
      <c r="AF427" s="64">
        <v>21024.65</v>
      </c>
      <c r="AG427" s="64">
        <v>16480.5</v>
      </c>
      <c r="AH427" s="64">
        <v>14670.9</v>
      </c>
      <c r="AI427" s="64">
        <v>9612.61</v>
      </c>
      <c r="AJ427" s="10">
        <f t="shared" si="19"/>
        <v>131635.91999999998</v>
      </c>
      <c r="AL427" s="6">
        <f t="shared" si="20"/>
        <v>0</v>
      </c>
      <c r="AN427" s="64">
        <v>0</v>
      </c>
      <c r="AO427" s="64">
        <v>0</v>
      </c>
      <c r="AP427" s="64">
        <v>0</v>
      </c>
      <c r="AQ427" s="64">
        <v>0</v>
      </c>
      <c r="AR427" s="64">
        <v>0</v>
      </c>
      <c r="AS427" s="64">
        <v>0</v>
      </c>
      <c r="AT427" s="64">
        <v>0</v>
      </c>
      <c r="AU427" s="64">
        <v>0</v>
      </c>
      <c r="AV427" s="64">
        <v>0</v>
      </c>
      <c r="AW427" s="64">
        <v>0</v>
      </c>
      <c r="AX427" s="64">
        <v>0</v>
      </c>
      <c r="AY427" s="64">
        <v>0</v>
      </c>
      <c r="AZ427" s="64">
        <v>1013</v>
      </c>
      <c r="BA427" s="64">
        <v>0</v>
      </c>
      <c r="BB427" s="64">
        <v>0</v>
      </c>
      <c r="BC427" s="64">
        <v>0</v>
      </c>
      <c r="BD427" s="64">
        <v>0</v>
      </c>
      <c r="BE427" s="64">
        <v>0</v>
      </c>
      <c r="BF427" s="64">
        <v>0</v>
      </c>
      <c r="BG427" s="64">
        <v>0</v>
      </c>
      <c r="BH427" s="64">
        <v>0</v>
      </c>
      <c r="BI427" s="64">
        <v>0</v>
      </c>
      <c r="BJ427" s="64">
        <v>-0.4</v>
      </c>
      <c r="BK427" s="64">
        <v>0</v>
      </c>
      <c r="BL427"/>
      <c r="BN427" s="7">
        <f t="shared" si="21"/>
        <v>107352.41</v>
      </c>
    </row>
    <row r="428" spans="1:66" hidden="1">
      <c r="A428">
        <v>921</v>
      </c>
      <c r="B428" t="s">
        <v>454</v>
      </c>
      <c r="C428">
        <v>108</v>
      </c>
      <c r="D428" t="s">
        <v>455</v>
      </c>
      <c r="E428">
        <v>263</v>
      </c>
      <c r="F428">
        <v>512610002</v>
      </c>
      <c r="G428" t="s">
        <v>156</v>
      </c>
      <c r="H428">
        <v>101</v>
      </c>
      <c r="I428" t="s">
        <v>308</v>
      </c>
      <c r="J428" s="8">
        <v>1</v>
      </c>
      <c r="L428">
        <v>2610</v>
      </c>
      <c r="M428" t="s">
        <v>326</v>
      </c>
      <c r="N428">
        <v>2000</v>
      </c>
      <c r="O428" t="s">
        <v>113</v>
      </c>
      <c r="P428">
        <v>4</v>
      </c>
      <c r="Q428" t="s">
        <v>345</v>
      </c>
      <c r="R428">
        <v>132</v>
      </c>
      <c r="S428" t="s">
        <v>456</v>
      </c>
      <c r="T428">
        <v>121</v>
      </c>
      <c r="U428" t="s">
        <v>312</v>
      </c>
      <c r="V428">
        <v>1</v>
      </c>
      <c r="W428" t="s">
        <v>313</v>
      </c>
      <c r="X428" s="64">
        <v>1030</v>
      </c>
      <c r="Y428" s="64">
        <v>3232.5</v>
      </c>
      <c r="Z428" s="64">
        <v>7985.5</v>
      </c>
      <c r="AA428" s="64">
        <v>1293</v>
      </c>
      <c r="AB428" s="64">
        <v>0</v>
      </c>
      <c r="AC428" s="64">
        <v>3290.5</v>
      </c>
      <c r="AD428" s="9">
        <v>4182.49</v>
      </c>
      <c r="AE428" s="64">
        <v>5056.7700000000004</v>
      </c>
      <c r="AF428" s="64">
        <v>3915</v>
      </c>
      <c r="AG428" s="64">
        <v>4987</v>
      </c>
      <c r="AH428" s="64">
        <v>3672.03</v>
      </c>
      <c r="AI428" s="64">
        <v>4867.5</v>
      </c>
      <c r="AJ428" s="10">
        <f t="shared" si="19"/>
        <v>43512.289999999994</v>
      </c>
      <c r="AL428" s="6">
        <f t="shared" si="20"/>
        <v>0</v>
      </c>
      <c r="AN428" s="64">
        <v>30000</v>
      </c>
      <c r="AO428" s="64">
        <v>0</v>
      </c>
      <c r="AP428" s="64">
        <v>0</v>
      </c>
      <c r="AQ428" s="64">
        <v>0</v>
      </c>
      <c r="AR428" s="64">
        <v>0</v>
      </c>
      <c r="AS428" s="64">
        <v>0</v>
      </c>
      <c r="AT428" s="64">
        <v>0</v>
      </c>
      <c r="AU428" s="64">
        <v>0</v>
      </c>
      <c r="AV428" s="64">
        <v>0</v>
      </c>
      <c r="AW428" s="64">
        <v>0</v>
      </c>
      <c r="AX428" s="64">
        <v>0</v>
      </c>
      <c r="AY428" s="64">
        <v>0</v>
      </c>
      <c r="AZ428" s="64">
        <v>-8863</v>
      </c>
      <c r="BA428" s="64">
        <v>0</v>
      </c>
      <c r="BB428" s="64">
        <v>0</v>
      </c>
      <c r="BC428" s="64">
        <v>0</v>
      </c>
      <c r="BD428" s="64">
        <v>0</v>
      </c>
      <c r="BE428" s="64">
        <v>0</v>
      </c>
      <c r="BF428" s="64">
        <v>0</v>
      </c>
      <c r="BG428" s="64">
        <v>-21000</v>
      </c>
      <c r="BH428" s="64">
        <v>0</v>
      </c>
      <c r="BI428" s="64">
        <v>0</v>
      </c>
      <c r="BJ428" s="64">
        <v>0</v>
      </c>
      <c r="BK428" s="64">
        <v>-137</v>
      </c>
      <c r="BL428"/>
      <c r="BN428" s="7">
        <f t="shared" si="21"/>
        <v>34972.759999999995</v>
      </c>
    </row>
    <row r="429" spans="1:66" hidden="1">
      <c r="A429">
        <v>921</v>
      </c>
      <c r="B429" t="s">
        <v>454</v>
      </c>
      <c r="C429">
        <v>108</v>
      </c>
      <c r="D429" t="s">
        <v>455</v>
      </c>
      <c r="E429">
        <v>269</v>
      </c>
      <c r="F429">
        <v>512610004</v>
      </c>
      <c r="G429" t="s">
        <v>183</v>
      </c>
      <c r="H429">
        <v>101</v>
      </c>
      <c r="I429" t="s">
        <v>308</v>
      </c>
      <c r="J429" s="8">
        <v>1</v>
      </c>
      <c r="L429">
        <v>2610</v>
      </c>
      <c r="M429" t="s">
        <v>326</v>
      </c>
      <c r="N429">
        <v>2000</v>
      </c>
      <c r="O429" t="s">
        <v>113</v>
      </c>
      <c r="P429">
        <v>4</v>
      </c>
      <c r="Q429" t="s">
        <v>345</v>
      </c>
      <c r="R429">
        <v>132</v>
      </c>
      <c r="S429" t="s">
        <v>456</v>
      </c>
      <c r="T429">
        <v>121</v>
      </c>
      <c r="U429" t="s">
        <v>312</v>
      </c>
      <c r="V429">
        <v>1</v>
      </c>
      <c r="W429" t="s">
        <v>313</v>
      </c>
      <c r="X429" s="64">
        <v>0</v>
      </c>
      <c r="Y429" s="64">
        <v>0</v>
      </c>
      <c r="Z429" s="64">
        <v>0</v>
      </c>
      <c r="AA429" s="64">
        <v>0</v>
      </c>
      <c r="AB429" s="64">
        <v>1075</v>
      </c>
      <c r="AC429" s="64">
        <v>0</v>
      </c>
      <c r="AD429" s="9">
        <v>0</v>
      </c>
      <c r="AE429" s="64">
        <v>0</v>
      </c>
      <c r="AF429" s="64">
        <v>0</v>
      </c>
      <c r="AG429" s="64">
        <v>0</v>
      </c>
      <c r="AH429" s="64">
        <v>0</v>
      </c>
      <c r="AI429" s="64">
        <v>0</v>
      </c>
      <c r="AJ429" s="10">
        <f t="shared" si="19"/>
        <v>1075</v>
      </c>
      <c r="AL429" s="6">
        <f t="shared" si="20"/>
        <v>0</v>
      </c>
      <c r="AN429" s="64">
        <v>0</v>
      </c>
      <c r="AO429" s="64">
        <v>0</v>
      </c>
      <c r="AP429" s="64">
        <v>0</v>
      </c>
      <c r="AQ429" s="64">
        <v>0</v>
      </c>
      <c r="AR429" s="64">
        <v>0</v>
      </c>
      <c r="AS429" s="64">
        <v>0</v>
      </c>
      <c r="AT429" s="64">
        <v>0</v>
      </c>
      <c r="AU429" s="64">
        <v>0</v>
      </c>
      <c r="AV429" s="64">
        <v>0</v>
      </c>
      <c r="AW429" s="64">
        <v>0</v>
      </c>
      <c r="AX429" s="64">
        <v>0</v>
      </c>
      <c r="AY429" s="64">
        <v>0</v>
      </c>
      <c r="AZ429" s="64">
        <v>1500</v>
      </c>
      <c r="BA429" s="64">
        <v>0</v>
      </c>
      <c r="BB429" s="64">
        <v>0</v>
      </c>
      <c r="BC429" s="64">
        <v>0</v>
      </c>
      <c r="BD429" s="64">
        <v>0</v>
      </c>
      <c r="BE429" s="64">
        <v>0</v>
      </c>
      <c r="BF429" s="64">
        <v>0</v>
      </c>
      <c r="BG429" s="64">
        <v>-1000</v>
      </c>
      <c r="BH429" s="64">
        <v>0</v>
      </c>
      <c r="BI429" s="64">
        <v>0</v>
      </c>
      <c r="BJ429" s="64">
        <v>-500</v>
      </c>
      <c r="BK429" s="64">
        <v>0</v>
      </c>
      <c r="BL429"/>
      <c r="BN429" s="7">
        <f t="shared" si="21"/>
        <v>1075</v>
      </c>
    </row>
    <row r="430" spans="1:66" hidden="1">
      <c r="A430">
        <v>922</v>
      </c>
      <c r="B430" t="s">
        <v>458</v>
      </c>
      <c r="C430">
        <v>109</v>
      </c>
      <c r="D430" t="s">
        <v>459</v>
      </c>
      <c r="E430">
        <v>260</v>
      </c>
      <c r="F430">
        <v>512610001</v>
      </c>
      <c r="G430" t="s">
        <v>116</v>
      </c>
      <c r="H430">
        <v>101</v>
      </c>
      <c r="I430" t="s">
        <v>308</v>
      </c>
      <c r="J430" s="8">
        <v>1</v>
      </c>
      <c r="L430">
        <v>2610</v>
      </c>
      <c r="M430" t="s">
        <v>326</v>
      </c>
      <c r="N430">
        <v>2000</v>
      </c>
      <c r="O430" t="s">
        <v>113</v>
      </c>
      <c r="P430">
        <v>4</v>
      </c>
      <c r="Q430" t="s">
        <v>345</v>
      </c>
      <c r="R430">
        <v>135</v>
      </c>
      <c r="S430" t="s">
        <v>460</v>
      </c>
      <c r="T430">
        <v>121</v>
      </c>
      <c r="U430" t="s">
        <v>312</v>
      </c>
      <c r="V430">
        <v>1</v>
      </c>
      <c r="W430" t="s">
        <v>313</v>
      </c>
      <c r="X430" s="64">
        <v>0</v>
      </c>
      <c r="Y430" s="64">
        <v>0</v>
      </c>
      <c r="Z430" s="64">
        <v>0</v>
      </c>
      <c r="AA430" s="64">
        <v>595.5</v>
      </c>
      <c r="AB430" s="64">
        <v>0</v>
      </c>
      <c r="AC430" s="64">
        <v>0</v>
      </c>
      <c r="AD430" s="9">
        <v>396</v>
      </c>
      <c r="AE430" s="64">
        <v>0</v>
      </c>
      <c r="AF430" s="64">
        <v>399.6</v>
      </c>
      <c r="AG430" s="64">
        <v>399.6</v>
      </c>
      <c r="AH430" s="64">
        <v>797.6</v>
      </c>
      <c r="AI430" s="64">
        <v>1593.6</v>
      </c>
      <c r="AJ430" s="10">
        <f t="shared" si="19"/>
        <v>4181.8999999999996</v>
      </c>
      <c r="AL430" s="6">
        <f t="shared" si="20"/>
        <v>0</v>
      </c>
      <c r="AN430" s="64">
        <v>100000</v>
      </c>
      <c r="AO430" s="64">
        <v>0</v>
      </c>
      <c r="AP430" s="64">
        <v>0</v>
      </c>
      <c r="AQ430" s="64">
        <v>0</v>
      </c>
      <c r="AR430" s="64">
        <v>0</v>
      </c>
      <c r="AS430" s="64">
        <v>0</v>
      </c>
      <c r="AT430" s="64">
        <v>0</v>
      </c>
      <c r="AU430" s="64">
        <v>0</v>
      </c>
      <c r="AV430" s="64">
        <v>0</v>
      </c>
      <c r="AW430" s="64">
        <v>0</v>
      </c>
      <c r="AX430" s="64">
        <v>0</v>
      </c>
      <c r="AY430" s="64">
        <v>0</v>
      </c>
      <c r="AZ430" s="64">
        <v>0</v>
      </c>
      <c r="BA430" s="64">
        <v>0</v>
      </c>
      <c r="BB430" s="64">
        <v>0</v>
      </c>
      <c r="BC430" s="64">
        <v>0</v>
      </c>
      <c r="BD430" s="64">
        <v>0</v>
      </c>
      <c r="BE430" s="64">
        <v>0</v>
      </c>
      <c r="BF430" s="64">
        <v>0</v>
      </c>
      <c r="BG430" s="64">
        <v>-73680.460000000006</v>
      </c>
      <c r="BH430" s="64">
        <v>0</v>
      </c>
      <c r="BI430" s="64">
        <v>0</v>
      </c>
      <c r="BJ430" s="64">
        <v>0</v>
      </c>
      <c r="BK430" s="64">
        <v>0</v>
      </c>
      <c r="BL430"/>
      <c r="BN430" s="7">
        <f t="shared" si="21"/>
        <v>1790.6999999999998</v>
      </c>
    </row>
    <row r="431" spans="1:66" hidden="1">
      <c r="A431">
        <v>923</v>
      </c>
      <c r="B431" t="s">
        <v>461</v>
      </c>
      <c r="C431">
        <v>110</v>
      </c>
      <c r="D431" t="s">
        <v>462</v>
      </c>
      <c r="E431">
        <v>260</v>
      </c>
      <c r="F431">
        <v>512610001</v>
      </c>
      <c r="G431" t="s">
        <v>116</v>
      </c>
      <c r="H431">
        <v>101</v>
      </c>
      <c r="I431" t="s">
        <v>308</v>
      </c>
      <c r="J431" s="8">
        <v>1</v>
      </c>
      <c r="L431">
        <v>2610</v>
      </c>
      <c r="M431" t="s">
        <v>326</v>
      </c>
      <c r="N431">
        <v>2000</v>
      </c>
      <c r="O431" t="s">
        <v>113</v>
      </c>
      <c r="P431">
        <v>4</v>
      </c>
      <c r="Q431" t="s">
        <v>345</v>
      </c>
      <c r="R431">
        <v>311</v>
      </c>
      <c r="S431" t="s">
        <v>463</v>
      </c>
      <c r="T431">
        <v>125</v>
      </c>
      <c r="U431" t="s">
        <v>464</v>
      </c>
      <c r="V431">
        <v>1</v>
      </c>
      <c r="W431" t="s">
        <v>313</v>
      </c>
      <c r="X431" s="64">
        <v>2860</v>
      </c>
      <c r="Y431" s="64">
        <v>3519.93</v>
      </c>
      <c r="Z431" s="64">
        <v>3666.25</v>
      </c>
      <c r="AA431" s="64">
        <v>3790.75</v>
      </c>
      <c r="AB431" s="64">
        <v>1488.75</v>
      </c>
      <c r="AC431" s="64">
        <v>1782.75</v>
      </c>
      <c r="AD431" s="9">
        <v>3939.2</v>
      </c>
      <c r="AE431" s="64">
        <v>3160</v>
      </c>
      <c r="AF431" s="64">
        <v>6376.4</v>
      </c>
      <c r="AG431" s="64">
        <v>5984.8</v>
      </c>
      <c r="AH431" s="64">
        <v>5978.8</v>
      </c>
      <c r="AI431" s="64">
        <v>3991.2</v>
      </c>
      <c r="AJ431" s="10">
        <f t="shared" si="19"/>
        <v>46538.83</v>
      </c>
      <c r="AL431" s="6">
        <f t="shared" si="20"/>
        <v>0</v>
      </c>
      <c r="AN431" s="64">
        <v>0</v>
      </c>
      <c r="AO431" s="64">
        <v>0</v>
      </c>
      <c r="AP431" s="64">
        <v>0</v>
      </c>
      <c r="AQ431" s="64">
        <v>0</v>
      </c>
      <c r="AR431" s="64">
        <v>0</v>
      </c>
      <c r="AS431" s="64">
        <v>0</v>
      </c>
      <c r="AT431" s="64">
        <v>0</v>
      </c>
      <c r="AU431" s="64">
        <v>0</v>
      </c>
      <c r="AV431" s="64">
        <v>0</v>
      </c>
      <c r="AW431" s="64">
        <v>0</v>
      </c>
      <c r="AX431" s="64">
        <v>0</v>
      </c>
      <c r="AY431" s="64">
        <v>0</v>
      </c>
      <c r="AZ431" s="64">
        <v>7850</v>
      </c>
      <c r="BA431" s="64">
        <v>0</v>
      </c>
      <c r="BB431" s="64">
        <v>0</v>
      </c>
      <c r="BC431" s="64">
        <v>0</v>
      </c>
      <c r="BD431" s="64">
        <v>0</v>
      </c>
      <c r="BE431" s="64">
        <v>0</v>
      </c>
      <c r="BF431" s="64">
        <v>0</v>
      </c>
      <c r="BG431" s="64">
        <v>0</v>
      </c>
      <c r="BH431" s="64">
        <v>0</v>
      </c>
      <c r="BI431" s="64">
        <v>0</v>
      </c>
      <c r="BJ431" s="64">
        <v>0</v>
      </c>
      <c r="BK431" s="64">
        <v>0</v>
      </c>
      <c r="BL431"/>
      <c r="BN431" s="7">
        <f t="shared" si="21"/>
        <v>36568.83</v>
      </c>
    </row>
    <row r="432" spans="1:66" hidden="1">
      <c r="A432">
        <v>923</v>
      </c>
      <c r="B432" t="s">
        <v>461</v>
      </c>
      <c r="C432">
        <v>110</v>
      </c>
      <c r="D432" t="s">
        <v>462</v>
      </c>
      <c r="E432">
        <v>269</v>
      </c>
      <c r="F432">
        <v>512610004</v>
      </c>
      <c r="G432" t="s">
        <v>183</v>
      </c>
      <c r="H432">
        <v>101</v>
      </c>
      <c r="I432" t="s">
        <v>308</v>
      </c>
      <c r="J432" s="8">
        <v>1</v>
      </c>
      <c r="L432">
        <v>2610</v>
      </c>
      <c r="M432" t="s">
        <v>326</v>
      </c>
      <c r="N432">
        <v>2000</v>
      </c>
      <c r="O432" t="s">
        <v>113</v>
      </c>
      <c r="P432">
        <v>4</v>
      </c>
      <c r="Q432" t="s">
        <v>345</v>
      </c>
      <c r="R432">
        <v>311</v>
      </c>
      <c r="S432" t="s">
        <v>463</v>
      </c>
      <c r="T432">
        <v>125</v>
      </c>
      <c r="U432" t="s">
        <v>464</v>
      </c>
      <c r="V432">
        <v>1</v>
      </c>
      <c r="W432" t="s">
        <v>313</v>
      </c>
      <c r="X432" s="64">
        <v>0</v>
      </c>
      <c r="Y432" s="64">
        <v>0</v>
      </c>
      <c r="Z432" s="64">
        <v>0</v>
      </c>
      <c r="AA432" s="64">
        <v>0</v>
      </c>
      <c r="AB432" s="64">
        <v>0</v>
      </c>
      <c r="AC432" s="64">
        <v>0</v>
      </c>
      <c r="AD432" s="9">
        <v>0</v>
      </c>
      <c r="AE432" s="64">
        <v>0</v>
      </c>
      <c r="AF432" s="64">
        <v>0</v>
      </c>
      <c r="AG432" s="64">
        <v>405</v>
      </c>
      <c r="AH432" s="64">
        <v>0</v>
      </c>
      <c r="AI432" s="64">
        <v>0</v>
      </c>
      <c r="AJ432" s="10">
        <f t="shared" si="19"/>
        <v>405</v>
      </c>
      <c r="AL432" s="6">
        <f t="shared" si="20"/>
        <v>0</v>
      </c>
      <c r="AN432" s="64">
        <v>1174167</v>
      </c>
      <c r="AO432" s="64">
        <v>0</v>
      </c>
      <c r="AP432" s="64">
        <v>0</v>
      </c>
      <c r="AQ432" s="64">
        <v>0</v>
      </c>
      <c r="AR432" s="64">
        <v>0</v>
      </c>
      <c r="AS432" s="64">
        <v>0</v>
      </c>
      <c r="AT432" s="64">
        <v>0</v>
      </c>
      <c r="AU432" s="64">
        <v>0</v>
      </c>
      <c r="AV432" s="64">
        <v>0</v>
      </c>
      <c r="AW432" s="64">
        <v>0</v>
      </c>
      <c r="AX432" s="64">
        <v>0</v>
      </c>
      <c r="AY432" s="64">
        <v>0</v>
      </c>
      <c r="AZ432" s="64">
        <v>0</v>
      </c>
      <c r="BA432" s="64">
        <v>0</v>
      </c>
      <c r="BB432" s="64">
        <v>0</v>
      </c>
      <c r="BC432" s="64">
        <v>0</v>
      </c>
      <c r="BD432" s="64">
        <v>0</v>
      </c>
      <c r="BE432" s="64">
        <v>0</v>
      </c>
      <c r="BF432" s="64">
        <v>0</v>
      </c>
      <c r="BG432" s="64">
        <v>0</v>
      </c>
      <c r="BH432" s="64">
        <v>0</v>
      </c>
      <c r="BI432" s="64">
        <v>0</v>
      </c>
      <c r="BJ432" s="64">
        <v>0</v>
      </c>
      <c r="BK432" s="64">
        <v>27840.58</v>
      </c>
      <c r="BL432"/>
      <c r="BN432" s="7">
        <f t="shared" si="21"/>
        <v>405</v>
      </c>
    </row>
    <row r="433" spans="1:66" hidden="1">
      <c r="A433">
        <v>924</v>
      </c>
      <c r="B433" t="s">
        <v>574</v>
      </c>
      <c r="C433">
        <v>159</v>
      </c>
      <c r="D433" t="s">
        <v>574</v>
      </c>
      <c r="E433">
        <v>260</v>
      </c>
      <c r="F433">
        <v>512610001</v>
      </c>
      <c r="G433" t="s">
        <v>116</v>
      </c>
      <c r="H433">
        <v>101</v>
      </c>
      <c r="I433" t="s">
        <v>308</v>
      </c>
      <c r="J433" s="8">
        <v>1</v>
      </c>
      <c r="L433">
        <v>2610</v>
      </c>
      <c r="M433" t="s">
        <v>326</v>
      </c>
      <c r="N433">
        <v>2000</v>
      </c>
      <c r="O433" t="s">
        <v>113</v>
      </c>
      <c r="P433">
        <v>4</v>
      </c>
      <c r="Q433" t="s">
        <v>345</v>
      </c>
      <c r="R433">
        <v>111</v>
      </c>
      <c r="S433" t="s">
        <v>438</v>
      </c>
      <c r="T433">
        <v>121</v>
      </c>
      <c r="U433" t="s">
        <v>312</v>
      </c>
      <c r="V433">
        <v>1</v>
      </c>
      <c r="W433" t="s">
        <v>313</v>
      </c>
      <c r="X433" s="64">
        <v>0</v>
      </c>
      <c r="Y433" s="64">
        <v>0</v>
      </c>
      <c r="Z433" s="64">
        <v>0</v>
      </c>
      <c r="AA433" s="64">
        <v>0</v>
      </c>
      <c r="AB433" s="64">
        <v>0</v>
      </c>
      <c r="AC433" s="64">
        <v>0</v>
      </c>
      <c r="AD433" s="9">
        <v>0</v>
      </c>
      <c r="AE433" s="64">
        <v>0</v>
      </c>
      <c r="AF433" s="64">
        <v>0</v>
      </c>
      <c r="AG433" s="64">
        <v>0</v>
      </c>
      <c r="AH433" s="64">
        <v>0</v>
      </c>
      <c r="AI433" s="64">
        <v>0</v>
      </c>
      <c r="AJ433" s="10">
        <f t="shared" si="19"/>
        <v>0</v>
      </c>
      <c r="AL433" s="6">
        <f t="shared" si="20"/>
        <v>0</v>
      </c>
      <c r="AN433" s="64">
        <v>90253</v>
      </c>
      <c r="AO433" s="64">
        <v>0</v>
      </c>
      <c r="AP433" s="64">
        <v>0</v>
      </c>
      <c r="AQ433" s="64">
        <v>0</v>
      </c>
      <c r="AR433" s="64">
        <v>0</v>
      </c>
      <c r="AS433" s="64">
        <v>0</v>
      </c>
      <c r="AT433" s="64">
        <v>0</v>
      </c>
      <c r="AU433" s="64">
        <v>0</v>
      </c>
      <c r="AV433" s="64">
        <v>0</v>
      </c>
      <c r="AW433" s="64">
        <v>0</v>
      </c>
      <c r="AX433" s="64">
        <v>0</v>
      </c>
      <c r="AY433" s="64">
        <v>0</v>
      </c>
      <c r="AZ433" s="64">
        <v>0</v>
      </c>
      <c r="BA433" s="64">
        <v>0</v>
      </c>
      <c r="BB433" s="64">
        <v>0</v>
      </c>
      <c r="BC433" s="64">
        <v>0</v>
      </c>
      <c r="BD433" s="64">
        <v>0</v>
      </c>
      <c r="BE433" s="64">
        <v>0</v>
      </c>
      <c r="BF433" s="64">
        <v>0</v>
      </c>
      <c r="BG433" s="64">
        <v>0</v>
      </c>
      <c r="BH433" s="64">
        <v>0</v>
      </c>
      <c r="BI433" s="64">
        <v>0</v>
      </c>
      <c r="BJ433" s="64">
        <v>0</v>
      </c>
      <c r="BK433" s="64">
        <v>-47983.39</v>
      </c>
      <c r="BL433"/>
      <c r="BN433" s="7">
        <f t="shared" si="21"/>
        <v>0</v>
      </c>
    </row>
    <row r="434" spans="1:66" hidden="1">
      <c r="A434">
        <v>925</v>
      </c>
      <c r="B434" t="s">
        <v>576</v>
      </c>
      <c r="C434">
        <v>160</v>
      </c>
      <c r="D434" t="s">
        <v>576</v>
      </c>
      <c r="E434">
        <v>260</v>
      </c>
      <c r="F434">
        <v>512610001</v>
      </c>
      <c r="G434" t="s">
        <v>116</v>
      </c>
      <c r="H434">
        <v>101</v>
      </c>
      <c r="I434" t="s">
        <v>308</v>
      </c>
      <c r="J434" s="8">
        <v>1</v>
      </c>
      <c r="L434">
        <v>2610</v>
      </c>
      <c r="M434" t="s">
        <v>326</v>
      </c>
      <c r="N434">
        <v>2000</v>
      </c>
      <c r="O434" t="s">
        <v>113</v>
      </c>
      <c r="P434">
        <v>4</v>
      </c>
      <c r="Q434" t="s">
        <v>345</v>
      </c>
      <c r="R434">
        <v>111</v>
      </c>
      <c r="S434" t="s">
        <v>438</v>
      </c>
      <c r="T434">
        <v>121</v>
      </c>
      <c r="U434" t="s">
        <v>312</v>
      </c>
      <c r="V434">
        <v>1</v>
      </c>
      <c r="W434" t="s">
        <v>313</v>
      </c>
      <c r="X434" s="64">
        <v>0</v>
      </c>
      <c r="Y434" s="64">
        <v>0</v>
      </c>
      <c r="Z434" s="64">
        <v>0</v>
      </c>
      <c r="AA434" s="64">
        <v>0</v>
      </c>
      <c r="AB434" s="64">
        <v>0</v>
      </c>
      <c r="AC434" s="64">
        <v>0</v>
      </c>
      <c r="AD434" s="9">
        <v>0</v>
      </c>
      <c r="AE434" s="64">
        <v>0</v>
      </c>
      <c r="AF434" s="64">
        <v>0</v>
      </c>
      <c r="AG434" s="64">
        <v>0</v>
      </c>
      <c r="AH434" s="64">
        <v>0</v>
      </c>
      <c r="AI434" s="64">
        <v>0</v>
      </c>
      <c r="AJ434" s="10">
        <f t="shared" si="19"/>
        <v>0</v>
      </c>
      <c r="AL434" s="6">
        <f t="shared" si="20"/>
        <v>0</v>
      </c>
      <c r="AN434" s="64">
        <v>113555</v>
      </c>
      <c r="AO434" s="64">
        <v>0</v>
      </c>
      <c r="AP434" s="64">
        <v>0</v>
      </c>
      <c r="AQ434" s="64">
        <v>0</v>
      </c>
      <c r="AR434" s="64">
        <v>0</v>
      </c>
      <c r="AS434" s="64">
        <v>0</v>
      </c>
      <c r="AT434" s="64">
        <v>0</v>
      </c>
      <c r="AU434" s="64">
        <v>0</v>
      </c>
      <c r="AV434" s="64">
        <v>0</v>
      </c>
      <c r="AW434" s="64">
        <v>0</v>
      </c>
      <c r="AX434" s="64">
        <v>0</v>
      </c>
      <c r="AY434" s="64">
        <v>0</v>
      </c>
      <c r="AZ434" s="64">
        <v>-15000</v>
      </c>
      <c r="BA434" s="64">
        <v>0</v>
      </c>
      <c r="BB434" s="64">
        <v>0</v>
      </c>
      <c r="BC434" s="64">
        <v>0</v>
      </c>
      <c r="BD434" s="64">
        <v>0</v>
      </c>
      <c r="BE434" s="64">
        <v>0</v>
      </c>
      <c r="BF434" s="64">
        <v>0</v>
      </c>
      <c r="BG434" s="64">
        <v>0</v>
      </c>
      <c r="BH434" s="64">
        <v>0</v>
      </c>
      <c r="BI434" s="64">
        <v>0</v>
      </c>
      <c r="BJ434" s="64">
        <v>0</v>
      </c>
      <c r="BK434" s="64">
        <v>31736.75</v>
      </c>
      <c r="BL434"/>
      <c r="BN434" s="7">
        <f t="shared" si="21"/>
        <v>0</v>
      </c>
    </row>
    <row r="435" spans="1:66" hidden="1">
      <c r="A435">
        <v>931</v>
      </c>
      <c r="B435" t="s">
        <v>465</v>
      </c>
      <c r="C435">
        <v>111</v>
      </c>
      <c r="D435" t="s">
        <v>466</v>
      </c>
      <c r="E435">
        <v>260</v>
      </c>
      <c r="F435">
        <v>512610001</v>
      </c>
      <c r="G435" t="s">
        <v>116</v>
      </c>
      <c r="H435">
        <v>101</v>
      </c>
      <c r="I435" t="s">
        <v>308</v>
      </c>
      <c r="J435" s="8">
        <v>1</v>
      </c>
      <c r="L435">
        <v>2610</v>
      </c>
      <c r="M435" t="s">
        <v>326</v>
      </c>
      <c r="N435">
        <v>2000</v>
      </c>
      <c r="O435" t="s">
        <v>113</v>
      </c>
      <c r="P435">
        <v>5</v>
      </c>
      <c r="Q435" t="s">
        <v>467</v>
      </c>
      <c r="R435">
        <v>152</v>
      </c>
      <c r="S435" t="s">
        <v>468</v>
      </c>
      <c r="T435">
        <v>121</v>
      </c>
      <c r="U435" t="s">
        <v>312</v>
      </c>
      <c r="V435">
        <v>1</v>
      </c>
      <c r="W435" t="s">
        <v>313</v>
      </c>
      <c r="X435" s="64">
        <v>3282.02</v>
      </c>
      <c r="Y435" s="64">
        <v>6487.68</v>
      </c>
      <c r="Z435" s="64">
        <v>6037.09</v>
      </c>
      <c r="AA435" s="64">
        <v>5693.89</v>
      </c>
      <c r="AB435" s="64">
        <v>5513.67</v>
      </c>
      <c r="AC435" s="64">
        <v>5651.61</v>
      </c>
      <c r="AD435" s="9">
        <v>6115.42</v>
      </c>
      <c r="AE435" s="64">
        <v>7746.45</v>
      </c>
      <c r="AF435" s="64">
        <v>8598.4699999999993</v>
      </c>
      <c r="AG435" s="64">
        <v>10706.25</v>
      </c>
      <c r="AH435" s="64">
        <v>8667.9500000000007</v>
      </c>
      <c r="AI435" s="64">
        <v>2890.7</v>
      </c>
      <c r="AJ435" s="10">
        <f t="shared" si="19"/>
        <v>77391.199999999983</v>
      </c>
      <c r="AL435" s="6">
        <f t="shared" si="20"/>
        <v>0</v>
      </c>
      <c r="AN435" s="64">
        <v>30262</v>
      </c>
      <c r="AO435" s="64">
        <v>0</v>
      </c>
      <c r="AP435" s="64">
        <v>0</v>
      </c>
      <c r="AQ435" s="64">
        <v>0</v>
      </c>
      <c r="AR435" s="64">
        <v>0</v>
      </c>
      <c r="AS435" s="64">
        <v>0</v>
      </c>
      <c r="AT435" s="64">
        <v>0</v>
      </c>
      <c r="AU435" s="64">
        <v>0</v>
      </c>
      <c r="AV435" s="64">
        <v>0</v>
      </c>
      <c r="AW435" s="64">
        <v>0</v>
      </c>
      <c r="AX435" s="64">
        <v>0</v>
      </c>
      <c r="AY435" s="64">
        <v>0</v>
      </c>
      <c r="AZ435" s="64">
        <v>15000</v>
      </c>
      <c r="BA435" s="64">
        <v>0</v>
      </c>
      <c r="BB435" s="64">
        <v>0</v>
      </c>
      <c r="BC435" s="64">
        <v>0</v>
      </c>
      <c r="BD435" s="64">
        <v>0</v>
      </c>
      <c r="BE435" s="64">
        <v>0</v>
      </c>
      <c r="BF435" s="64">
        <v>0</v>
      </c>
      <c r="BG435" s="64">
        <v>0</v>
      </c>
      <c r="BH435" s="64">
        <v>11503.87</v>
      </c>
      <c r="BI435" s="64">
        <v>13145.48</v>
      </c>
      <c r="BJ435" s="64">
        <v>0</v>
      </c>
      <c r="BK435" s="64">
        <v>1924.28</v>
      </c>
      <c r="BL435"/>
      <c r="BN435" s="7">
        <f t="shared" si="21"/>
        <v>65832.549999999988</v>
      </c>
    </row>
    <row r="436" spans="1:66" hidden="1">
      <c r="A436">
        <v>932</v>
      </c>
      <c r="B436" t="s">
        <v>477</v>
      </c>
      <c r="C436">
        <v>113</v>
      </c>
      <c r="D436" t="s">
        <v>478</v>
      </c>
      <c r="E436">
        <v>260</v>
      </c>
      <c r="F436">
        <v>512610001</v>
      </c>
      <c r="G436" t="s">
        <v>116</v>
      </c>
      <c r="H436">
        <v>101</v>
      </c>
      <c r="I436" t="s">
        <v>308</v>
      </c>
      <c r="J436" s="8">
        <v>1</v>
      </c>
      <c r="L436">
        <v>2610</v>
      </c>
      <c r="M436" t="s">
        <v>326</v>
      </c>
      <c r="N436">
        <v>2000</v>
      </c>
      <c r="O436" t="s">
        <v>113</v>
      </c>
      <c r="P436">
        <v>5</v>
      </c>
      <c r="Q436" t="s">
        <v>467</v>
      </c>
      <c r="R436">
        <v>152</v>
      </c>
      <c r="S436" t="s">
        <v>468</v>
      </c>
      <c r="T436">
        <v>121</v>
      </c>
      <c r="U436" t="s">
        <v>312</v>
      </c>
      <c r="V436">
        <v>1</v>
      </c>
      <c r="W436" t="s">
        <v>313</v>
      </c>
      <c r="X436" s="64">
        <v>1431.25</v>
      </c>
      <c r="Y436" s="64">
        <v>875</v>
      </c>
      <c r="Z436" s="64">
        <v>400</v>
      </c>
      <c r="AA436" s="64">
        <v>298.5</v>
      </c>
      <c r="AB436" s="64">
        <v>894.75</v>
      </c>
      <c r="AC436" s="64">
        <v>2595.75</v>
      </c>
      <c r="AD436" s="9">
        <v>1774.5</v>
      </c>
      <c r="AE436" s="64">
        <v>2667</v>
      </c>
      <c r="AF436" s="64">
        <v>3382.6</v>
      </c>
      <c r="AG436" s="64">
        <v>2397.6</v>
      </c>
      <c r="AH436" s="64">
        <v>1998</v>
      </c>
      <c r="AI436" s="64">
        <v>0</v>
      </c>
      <c r="AJ436" s="10">
        <f t="shared" si="19"/>
        <v>18714.95</v>
      </c>
      <c r="AL436" s="6">
        <f t="shared" si="20"/>
        <v>0</v>
      </c>
      <c r="AN436" s="64">
        <v>25000</v>
      </c>
      <c r="AO436" s="64">
        <v>0</v>
      </c>
      <c r="AP436" s="64">
        <v>0</v>
      </c>
      <c r="AQ436" s="64">
        <v>0</v>
      </c>
      <c r="AR436" s="64">
        <v>0</v>
      </c>
      <c r="AS436" s="64">
        <v>0</v>
      </c>
      <c r="AT436" s="64">
        <v>0</v>
      </c>
      <c r="AU436" s="64">
        <v>0</v>
      </c>
      <c r="AV436" s="64">
        <v>0</v>
      </c>
      <c r="AW436" s="64">
        <v>0</v>
      </c>
      <c r="AX436" s="64">
        <v>0</v>
      </c>
      <c r="AY436" s="64">
        <v>0</v>
      </c>
      <c r="AZ436" s="64">
        <v>-10000</v>
      </c>
      <c r="BA436" s="64">
        <v>0</v>
      </c>
      <c r="BB436" s="64">
        <v>0</v>
      </c>
      <c r="BC436" s="64">
        <v>0</v>
      </c>
      <c r="BD436" s="64">
        <v>0</v>
      </c>
      <c r="BE436" s="64">
        <v>0</v>
      </c>
      <c r="BF436" s="64">
        <v>0</v>
      </c>
      <c r="BG436" s="64">
        <v>0</v>
      </c>
      <c r="BH436" s="64">
        <v>0</v>
      </c>
      <c r="BI436" s="64">
        <v>-6748.9</v>
      </c>
      <c r="BJ436" s="64">
        <v>-8251.1</v>
      </c>
      <c r="BK436" s="64">
        <v>0</v>
      </c>
      <c r="BL436"/>
      <c r="BN436" s="7">
        <f t="shared" si="21"/>
        <v>16716.95</v>
      </c>
    </row>
    <row r="437" spans="1:66" hidden="1">
      <c r="A437">
        <v>981</v>
      </c>
      <c r="B437" t="s">
        <v>532</v>
      </c>
      <c r="C437">
        <v>134</v>
      </c>
      <c r="D437" t="s">
        <v>245</v>
      </c>
      <c r="E437">
        <v>260</v>
      </c>
      <c r="F437">
        <v>512610001</v>
      </c>
      <c r="G437" t="s">
        <v>116</v>
      </c>
      <c r="H437">
        <v>101</v>
      </c>
      <c r="I437" t="s">
        <v>308</v>
      </c>
      <c r="J437" s="8">
        <v>1</v>
      </c>
      <c r="L437">
        <v>2610</v>
      </c>
      <c r="M437" t="s">
        <v>326</v>
      </c>
      <c r="N437">
        <v>2000</v>
      </c>
      <c r="O437" t="s">
        <v>113</v>
      </c>
      <c r="P437">
        <v>6</v>
      </c>
      <c r="Q437" t="s">
        <v>533</v>
      </c>
      <c r="R437">
        <v>134</v>
      </c>
      <c r="S437" t="s">
        <v>534</v>
      </c>
      <c r="T437">
        <v>132</v>
      </c>
      <c r="U437" t="s">
        <v>535</v>
      </c>
      <c r="V437">
        <v>1</v>
      </c>
      <c r="W437" t="s">
        <v>313</v>
      </c>
      <c r="X437" s="64">
        <v>4386</v>
      </c>
      <c r="Y437" s="64">
        <v>3092</v>
      </c>
      <c r="Z437" s="64">
        <v>2836</v>
      </c>
      <c r="AA437" s="64">
        <v>1596</v>
      </c>
      <c r="AB437" s="64">
        <v>2783</v>
      </c>
      <c r="AC437" s="64">
        <v>3194</v>
      </c>
      <c r="AD437" s="9">
        <v>3949.2</v>
      </c>
      <c r="AE437" s="64">
        <v>4738</v>
      </c>
      <c r="AF437" s="64">
        <v>6384.41</v>
      </c>
      <c r="AG437" s="64">
        <v>3992</v>
      </c>
      <c r="AH437" s="64">
        <v>3196.8</v>
      </c>
      <c r="AI437" s="64">
        <v>797.6</v>
      </c>
      <c r="AJ437" s="10">
        <f t="shared" si="19"/>
        <v>40945.01</v>
      </c>
      <c r="AL437" s="6">
        <f t="shared" si="20"/>
        <v>0</v>
      </c>
      <c r="AN437" s="64">
        <v>21761</v>
      </c>
      <c r="AO437" s="64">
        <v>0</v>
      </c>
      <c r="AP437" s="64">
        <v>0</v>
      </c>
      <c r="AQ437" s="64">
        <v>0</v>
      </c>
      <c r="AR437" s="64">
        <v>0</v>
      </c>
      <c r="AS437" s="64">
        <v>0</v>
      </c>
      <c r="AT437" s="64">
        <v>0</v>
      </c>
      <c r="AU437" s="64">
        <v>0</v>
      </c>
      <c r="AV437" s="64">
        <v>0</v>
      </c>
      <c r="AW437" s="64">
        <v>0</v>
      </c>
      <c r="AX437" s="64">
        <v>0</v>
      </c>
      <c r="AY437" s="64">
        <v>0</v>
      </c>
      <c r="AZ437" s="64">
        <v>0</v>
      </c>
      <c r="BA437" s="64">
        <v>0</v>
      </c>
      <c r="BB437" s="64">
        <v>0</v>
      </c>
      <c r="BC437" s="64">
        <v>0</v>
      </c>
      <c r="BD437" s="64">
        <v>0</v>
      </c>
      <c r="BE437" s="64">
        <v>0</v>
      </c>
      <c r="BF437" s="64">
        <v>0</v>
      </c>
      <c r="BG437" s="64">
        <v>0</v>
      </c>
      <c r="BH437" s="64">
        <v>-5600</v>
      </c>
      <c r="BI437" s="64">
        <v>0</v>
      </c>
      <c r="BJ437" s="64">
        <v>-50</v>
      </c>
      <c r="BK437" s="64">
        <v>-4205.6000000000004</v>
      </c>
      <c r="BL437"/>
      <c r="BN437" s="7">
        <f t="shared" si="21"/>
        <v>36950.61</v>
      </c>
    </row>
    <row r="438" spans="1:66" hidden="1">
      <c r="A438">
        <v>101</v>
      </c>
      <c r="B438" t="s">
        <v>306</v>
      </c>
      <c r="C438">
        <v>139</v>
      </c>
      <c r="D438" t="s">
        <v>307</v>
      </c>
      <c r="E438">
        <v>260</v>
      </c>
      <c r="F438">
        <v>512610001</v>
      </c>
      <c r="G438" t="s">
        <v>116</v>
      </c>
      <c r="H438">
        <v>101</v>
      </c>
      <c r="I438" t="s">
        <v>308</v>
      </c>
      <c r="J438" s="8">
        <v>1</v>
      </c>
      <c r="L438">
        <v>2610</v>
      </c>
      <c r="M438" t="s">
        <v>326</v>
      </c>
      <c r="N438">
        <v>2000</v>
      </c>
      <c r="O438" t="s">
        <v>113</v>
      </c>
      <c r="P438">
        <v>7</v>
      </c>
      <c r="Q438" t="s">
        <v>310</v>
      </c>
      <c r="R438">
        <v>171</v>
      </c>
      <c r="S438" t="s">
        <v>311</v>
      </c>
      <c r="T438">
        <v>121</v>
      </c>
      <c r="U438" t="s">
        <v>312</v>
      </c>
      <c r="V438">
        <v>1</v>
      </c>
      <c r="W438" t="s">
        <v>313</v>
      </c>
      <c r="X438" s="64">
        <v>0</v>
      </c>
      <c r="Y438" s="64">
        <v>0</v>
      </c>
      <c r="Z438" s="64">
        <v>0</v>
      </c>
      <c r="AA438" s="64">
        <v>0</v>
      </c>
      <c r="AB438" s="64">
        <v>0</v>
      </c>
      <c r="AC438" s="64">
        <v>0</v>
      </c>
      <c r="AD438" s="9">
        <v>0</v>
      </c>
      <c r="AE438" s="64">
        <v>3000.18</v>
      </c>
      <c r="AF438" s="64">
        <v>29070.9</v>
      </c>
      <c r="AG438" s="64">
        <v>0</v>
      </c>
      <c r="AH438" s="64">
        <v>0</v>
      </c>
      <c r="AI438" s="9">
        <v>0</v>
      </c>
      <c r="AJ438" s="10">
        <f t="shared" si="19"/>
        <v>32071.08</v>
      </c>
      <c r="AL438" s="6">
        <f t="shared" si="20"/>
        <v>0</v>
      </c>
      <c r="AN438" s="64">
        <v>21908</v>
      </c>
      <c r="AO438" s="64">
        <v>0</v>
      </c>
      <c r="AP438" s="64">
        <v>0</v>
      </c>
      <c r="AQ438" s="64">
        <v>0</v>
      </c>
      <c r="AR438" s="64">
        <v>0</v>
      </c>
      <c r="AS438" s="64">
        <v>0</v>
      </c>
      <c r="AT438" s="64">
        <v>0</v>
      </c>
      <c r="AU438" s="64">
        <v>0</v>
      </c>
      <c r="AV438" s="64">
        <v>0</v>
      </c>
      <c r="AW438" s="64">
        <v>0</v>
      </c>
      <c r="AX438" s="64">
        <v>0</v>
      </c>
      <c r="AY438" s="64">
        <v>0</v>
      </c>
      <c r="AZ438" s="64">
        <v>0</v>
      </c>
      <c r="BA438" s="64">
        <v>0</v>
      </c>
      <c r="BB438" s="64">
        <v>0</v>
      </c>
      <c r="BC438" s="64">
        <v>0</v>
      </c>
      <c r="BD438" s="64">
        <v>0</v>
      </c>
      <c r="BE438" s="64">
        <v>0</v>
      </c>
      <c r="BF438" s="64">
        <v>0</v>
      </c>
      <c r="BG438" s="64">
        <v>0</v>
      </c>
      <c r="BH438" s="64">
        <v>0</v>
      </c>
      <c r="BI438" s="64">
        <v>0</v>
      </c>
      <c r="BJ438" s="64">
        <v>-6021.66</v>
      </c>
      <c r="BK438" s="64">
        <v>-12736.33</v>
      </c>
      <c r="BL438"/>
      <c r="BN438" s="7">
        <f t="shared" si="21"/>
        <v>32071.08</v>
      </c>
    </row>
    <row r="439" spans="1:66" hidden="1">
      <c r="A439">
        <v>101</v>
      </c>
      <c r="B439" t="s">
        <v>306</v>
      </c>
      <c r="C439">
        <v>139</v>
      </c>
      <c r="D439" t="s">
        <v>307</v>
      </c>
      <c r="E439">
        <v>266</v>
      </c>
      <c r="F439">
        <v>512610003</v>
      </c>
      <c r="G439" t="s">
        <v>182</v>
      </c>
      <c r="H439">
        <v>101</v>
      </c>
      <c r="I439" t="s">
        <v>308</v>
      </c>
      <c r="J439" s="8">
        <v>1</v>
      </c>
      <c r="L439">
        <v>2610</v>
      </c>
      <c r="M439" t="s">
        <v>326</v>
      </c>
      <c r="N439">
        <v>2000</v>
      </c>
      <c r="O439" t="s">
        <v>113</v>
      </c>
      <c r="P439">
        <v>7</v>
      </c>
      <c r="Q439" t="s">
        <v>310</v>
      </c>
      <c r="R439">
        <v>171</v>
      </c>
      <c r="S439" t="s">
        <v>311</v>
      </c>
      <c r="T439">
        <v>121</v>
      </c>
      <c r="U439" t="s">
        <v>312</v>
      </c>
      <c r="V439">
        <v>1</v>
      </c>
      <c r="W439" t="s">
        <v>313</v>
      </c>
      <c r="X439" s="64">
        <v>0</v>
      </c>
      <c r="Y439" s="64">
        <v>0</v>
      </c>
      <c r="Z439" s="64">
        <v>58281.67</v>
      </c>
      <c r="AA439" s="64">
        <v>46481.279999999999</v>
      </c>
      <c r="AB439" s="64">
        <v>0</v>
      </c>
      <c r="AC439" s="64">
        <v>0</v>
      </c>
      <c r="AD439" s="9">
        <v>0</v>
      </c>
      <c r="AE439" s="64">
        <v>0</v>
      </c>
      <c r="AF439" s="64">
        <v>35085.94</v>
      </c>
      <c r="AG439" s="64">
        <v>0</v>
      </c>
      <c r="AH439" s="64">
        <v>0</v>
      </c>
      <c r="AI439" s="9">
        <v>0</v>
      </c>
      <c r="AJ439" s="10">
        <f t="shared" si="19"/>
        <v>139848.89000000001</v>
      </c>
      <c r="AL439" s="6">
        <f t="shared" si="20"/>
        <v>0</v>
      </c>
      <c r="AN439" s="64">
        <v>65039</v>
      </c>
      <c r="AO439" s="64">
        <v>0</v>
      </c>
      <c r="AP439" s="64">
        <v>0</v>
      </c>
      <c r="AQ439" s="64">
        <v>0</v>
      </c>
      <c r="AR439" s="64">
        <v>0</v>
      </c>
      <c r="AS439" s="64">
        <v>0</v>
      </c>
      <c r="AT439" s="64">
        <v>0</v>
      </c>
      <c r="AU439" s="64">
        <v>0</v>
      </c>
      <c r="AV439" s="64">
        <v>0</v>
      </c>
      <c r="AW439" s="64">
        <v>0</v>
      </c>
      <c r="AX439" s="64">
        <v>0</v>
      </c>
      <c r="AY439" s="64">
        <v>0</v>
      </c>
      <c r="AZ439" s="64">
        <v>0</v>
      </c>
      <c r="BA439" s="64">
        <v>0</v>
      </c>
      <c r="BB439" s="64">
        <v>0</v>
      </c>
      <c r="BC439" s="64">
        <v>0</v>
      </c>
      <c r="BD439" s="64">
        <v>0</v>
      </c>
      <c r="BE439" s="64">
        <v>0</v>
      </c>
      <c r="BF439" s="64">
        <v>0</v>
      </c>
      <c r="BG439" s="64">
        <v>0</v>
      </c>
      <c r="BH439" s="64">
        <v>145.75</v>
      </c>
      <c r="BI439" s="64">
        <v>18603.419999999998</v>
      </c>
      <c r="BJ439" s="64">
        <v>0</v>
      </c>
      <c r="BK439" s="64">
        <v>31287.599999999999</v>
      </c>
      <c r="BL439"/>
      <c r="BN439" s="7">
        <f t="shared" si="21"/>
        <v>139848.89000000001</v>
      </c>
    </row>
    <row r="440" spans="1:66" hidden="1">
      <c r="A440">
        <v>101</v>
      </c>
      <c r="B440" t="s">
        <v>306</v>
      </c>
      <c r="C440">
        <v>139</v>
      </c>
      <c r="D440" t="s">
        <v>307</v>
      </c>
      <c r="E440">
        <v>269</v>
      </c>
      <c r="F440">
        <v>512610004</v>
      </c>
      <c r="G440" t="s">
        <v>183</v>
      </c>
      <c r="H440">
        <v>101</v>
      </c>
      <c r="I440" t="s">
        <v>308</v>
      </c>
      <c r="J440" s="8">
        <v>1</v>
      </c>
      <c r="L440">
        <v>2610</v>
      </c>
      <c r="M440" t="s">
        <v>326</v>
      </c>
      <c r="N440">
        <v>2000</v>
      </c>
      <c r="O440" t="s">
        <v>113</v>
      </c>
      <c r="P440">
        <v>7</v>
      </c>
      <c r="Q440" t="s">
        <v>310</v>
      </c>
      <c r="R440">
        <v>171</v>
      </c>
      <c r="S440" t="s">
        <v>311</v>
      </c>
      <c r="T440">
        <v>121</v>
      </c>
      <c r="U440" t="s">
        <v>312</v>
      </c>
      <c r="V440">
        <v>1</v>
      </c>
      <c r="W440" t="s">
        <v>313</v>
      </c>
      <c r="X440" s="64">
        <v>0</v>
      </c>
      <c r="Y440" s="64">
        <v>0</v>
      </c>
      <c r="Z440" s="64">
        <v>0</v>
      </c>
      <c r="AA440" s="64">
        <v>3069.36</v>
      </c>
      <c r="AB440" s="64">
        <v>13951.78</v>
      </c>
      <c r="AC440" s="64">
        <v>0</v>
      </c>
      <c r="AD440" s="9">
        <v>0</v>
      </c>
      <c r="AE440" s="64">
        <v>0</v>
      </c>
      <c r="AF440" s="64">
        <v>0</v>
      </c>
      <c r="AG440" s="64">
        <v>0</v>
      </c>
      <c r="AH440" s="64">
        <v>0</v>
      </c>
      <c r="AI440" s="9">
        <v>0</v>
      </c>
      <c r="AJ440" s="10">
        <f t="shared" si="19"/>
        <v>17021.14</v>
      </c>
      <c r="AL440" s="6">
        <f t="shared" si="20"/>
        <v>0</v>
      </c>
      <c r="AN440" s="64">
        <v>13093</v>
      </c>
      <c r="AO440" s="64">
        <v>0</v>
      </c>
      <c r="AP440" s="64">
        <v>0</v>
      </c>
      <c r="AQ440" s="64">
        <v>0</v>
      </c>
      <c r="AR440" s="64">
        <v>0</v>
      </c>
      <c r="AS440" s="64">
        <v>0</v>
      </c>
      <c r="AT440" s="64">
        <v>0</v>
      </c>
      <c r="AU440" s="64">
        <v>0</v>
      </c>
      <c r="AV440" s="64">
        <v>0</v>
      </c>
      <c r="AW440" s="64">
        <v>0</v>
      </c>
      <c r="AX440" s="64">
        <v>0</v>
      </c>
      <c r="AY440" s="64">
        <v>0</v>
      </c>
      <c r="AZ440" s="64">
        <v>9150</v>
      </c>
      <c r="BA440" s="64">
        <v>0</v>
      </c>
      <c r="BB440" s="64">
        <v>0</v>
      </c>
      <c r="BC440" s="64">
        <v>0</v>
      </c>
      <c r="BD440" s="64">
        <v>0</v>
      </c>
      <c r="BE440" s="64">
        <v>0</v>
      </c>
      <c r="BF440" s="64">
        <v>0</v>
      </c>
      <c r="BG440" s="64">
        <v>0</v>
      </c>
      <c r="BH440" s="64">
        <v>5600</v>
      </c>
      <c r="BI440" s="64">
        <v>5000</v>
      </c>
      <c r="BJ440" s="64">
        <v>-7379.12</v>
      </c>
      <c r="BK440" s="64">
        <v>618.49</v>
      </c>
      <c r="BL440"/>
      <c r="BN440" s="7">
        <f t="shared" si="21"/>
        <v>17021.14</v>
      </c>
    </row>
    <row r="441" spans="1:66" hidden="1">
      <c r="A441">
        <v>201</v>
      </c>
      <c r="B441" t="s">
        <v>379</v>
      </c>
      <c r="C441">
        <v>143</v>
      </c>
      <c r="D441" t="s">
        <v>271</v>
      </c>
      <c r="E441">
        <v>261</v>
      </c>
      <c r="F441">
        <v>512610001</v>
      </c>
      <c r="G441" t="s">
        <v>116</v>
      </c>
      <c r="H441">
        <v>602</v>
      </c>
      <c r="I441" t="s">
        <v>380</v>
      </c>
      <c r="J441" s="8">
        <v>2</v>
      </c>
      <c r="K441" s="8" t="s">
        <v>102</v>
      </c>
      <c r="L441">
        <v>2610</v>
      </c>
      <c r="M441" t="s">
        <v>326</v>
      </c>
      <c r="N441">
        <v>2000</v>
      </c>
      <c r="O441" t="s">
        <v>113</v>
      </c>
      <c r="P441">
        <v>7</v>
      </c>
      <c r="Q441" t="s">
        <v>310</v>
      </c>
      <c r="R441">
        <v>423</v>
      </c>
      <c r="S441" t="s">
        <v>381</v>
      </c>
      <c r="T441">
        <v>121</v>
      </c>
      <c r="U441" t="s">
        <v>312</v>
      </c>
      <c r="V441">
        <v>1</v>
      </c>
      <c r="W441" t="s">
        <v>313</v>
      </c>
      <c r="X441" s="64">
        <v>192419.85</v>
      </c>
      <c r="Y441" s="64">
        <v>166870.91</v>
      </c>
      <c r="Z441" s="64">
        <v>116438.74</v>
      </c>
      <c r="AA441" s="64">
        <v>108739.07</v>
      </c>
      <c r="AB441" s="64">
        <v>107896.36</v>
      </c>
      <c r="AC441" s="64">
        <v>94787.78</v>
      </c>
      <c r="AD441" s="9">
        <v>117437.97</v>
      </c>
      <c r="AE441" s="64">
        <v>129986.45</v>
      </c>
      <c r="AF441" s="64">
        <v>103595.17</v>
      </c>
      <c r="AG441" s="64">
        <v>230739.97</v>
      </c>
      <c r="AH441" s="64">
        <v>135664.29</v>
      </c>
      <c r="AI441" s="9">
        <v>191461.1</v>
      </c>
      <c r="AJ441" s="10">
        <f t="shared" si="19"/>
        <v>1696037.6600000001</v>
      </c>
      <c r="AL441" s="6">
        <f t="shared" si="20"/>
        <v>1696037.6600000001</v>
      </c>
      <c r="AN441" s="64">
        <v>5197</v>
      </c>
      <c r="AO441" s="64">
        <v>0</v>
      </c>
      <c r="AP441" s="64">
        <v>0</v>
      </c>
      <c r="AQ441" s="64">
        <v>0</v>
      </c>
      <c r="AR441" s="64">
        <v>0</v>
      </c>
      <c r="AS441" s="64">
        <v>0</v>
      </c>
      <c r="AT441" s="64">
        <v>0</v>
      </c>
      <c r="AU441" s="64">
        <v>0</v>
      </c>
      <c r="AV441" s="64">
        <v>0</v>
      </c>
      <c r="AW441" s="64">
        <v>0</v>
      </c>
      <c r="AX441" s="64">
        <v>0</v>
      </c>
      <c r="AY441" s="64">
        <v>0</v>
      </c>
      <c r="AZ441" s="64">
        <v>-5197</v>
      </c>
      <c r="BA441" s="64">
        <v>0</v>
      </c>
      <c r="BB441" s="64">
        <v>0</v>
      </c>
      <c r="BC441" s="64">
        <v>0</v>
      </c>
      <c r="BD441" s="64">
        <v>0</v>
      </c>
      <c r="BE441" s="64">
        <v>0</v>
      </c>
      <c r="BF441" s="64">
        <v>0</v>
      </c>
      <c r="BG441" s="64">
        <v>0</v>
      </c>
      <c r="BH441" s="64">
        <v>0</v>
      </c>
      <c r="BI441" s="64">
        <v>10</v>
      </c>
      <c r="BJ441" s="64">
        <v>49290</v>
      </c>
      <c r="BK441" s="64">
        <v>6960</v>
      </c>
      <c r="BL441"/>
      <c r="BN441" s="7">
        <f t="shared" si="21"/>
        <v>1368912.27</v>
      </c>
    </row>
    <row r="442" spans="1:66" hidden="1">
      <c r="A442">
        <v>201</v>
      </c>
      <c r="B442" t="s">
        <v>379</v>
      </c>
      <c r="C442">
        <v>143</v>
      </c>
      <c r="D442" t="s">
        <v>271</v>
      </c>
      <c r="E442">
        <v>264</v>
      </c>
      <c r="F442">
        <v>512610002</v>
      </c>
      <c r="G442" t="s">
        <v>156</v>
      </c>
      <c r="H442">
        <v>602</v>
      </c>
      <c r="I442" t="s">
        <v>380</v>
      </c>
      <c r="J442" s="8">
        <v>1</v>
      </c>
      <c r="L442">
        <v>2610</v>
      </c>
      <c r="M442" t="s">
        <v>326</v>
      </c>
      <c r="N442">
        <v>2000</v>
      </c>
      <c r="O442" t="s">
        <v>113</v>
      </c>
      <c r="P442">
        <v>7</v>
      </c>
      <c r="Q442" t="s">
        <v>310</v>
      </c>
      <c r="R442">
        <v>423</v>
      </c>
      <c r="S442" t="s">
        <v>381</v>
      </c>
      <c r="T442">
        <v>121</v>
      </c>
      <c r="U442" t="s">
        <v>312</v>
      </c>
      <c r="V442">
        <v>1</v>
      </c>
      <c r="W442" t="s">
        <v>313</v>
      </c>
      <c r="X442" s="64">
        <v>24962.89</v>
      </c>
      <c r="Y442" s="64">
        <v>13766.63</v>
      </c>
      <c r="Z442" s="64">
        <v>25272.63</v>
      </c>
      <c r="AA442" s="64">
        <v>22341.279999999999</v>
      </c>
      <c r="AB442" s="64">
        <v>26734.43</v>
      </c>
      <c r="AC442" s="64">
        <v>27439.15</v>
      </c>
      <c r="AD442" s="9">
        <v>48747.91</v>
      </c>
      <c r="AE442" s="64">
        <v>44513.32</v>
      </c>
      <c r="AF442" s="64">
        <v>30868.65</v>
      </c>
      <c r="AG442" s="64">
        <v>21682.17</v>
      </c>
      <c r="AH442" s="64">
        <v>25581.74</v>
      </c>
      <c r="AI442" s="9">
        <v>39374.949999999997</v>
      </c>
      <c r="AJ442" s="10">
        <f t="shared" si="19"/>
        <v>351285.75</v>
      </c>
      <c r="AL442" s="6">
        <f t="shared" si="20"/>
        <v>0</v>
      </c>
      <c r="AN442" s="64">
        <v>32662</v>
      </c>
      <c r="AO442" s="64">
        <v>0</v>
      </c>
      <c r="AP442" s="64">
        <v>0</v>
      </c>
      <c r="AQ442" s="64">
        <v>0</v>
      </c>
      <c r="AR442" s="64">
        <v>0</v>
      </c>
      <c r="AS442" s="64">
        <v>0</v>
      </c>
      <c r="AT442" s="64">
        <v>0</v>
      </c>
      <c r="AU442" s="64">
        <v>0</v>
      </c>
      <c r="AV442" s="64">
        <v>0</v>
      </c>
      <c r="AW442" s="64">
        <v>0</v>
      </c>
      <c r="AX442" s="64">
        <v>0</v>
      </c>
      <c r="AY442" s="64">
        <v>0</v>
      </c>
      <c r="AZ442" s="64">
        <v>-32661</v>
      </c>
      <c r="BA442" s="64">
        <v>0</v>
      </c>
      <c r="BB442" s="64">
        <v>0</v>
      </c>
      <c r="BC442" s="64">
        <v>0</v>
      </c>
      <c r="BD442" s="64">
        <v>0</v>
      </c>
      <c r="BE442" s="64">
        <v>0</v>
      </c>
      <c r="BF442" s="64">
        <v>0</v>
      </c>
      <c r="BG442" s="64">
        <v>0</v>
      </c>
      <c r="BH442" s="64">
        <v>0</v>
      </c>
      <c r="BI442" s="64">
        <v>-1</v>
      </c>
      <c r="BJ442" s="64">
        <v>0</v>
      </c>
      <c r="BK442" s="64">
        <v>0</v>
      </c>
      <c r="BL442"/>
      <c r="BN442" s="7">
        <f t="shared" si="21"/>
        <v>286329.06</v>
      </c>
    </row>
    <row r="443" spans="1:66" hidden="1">
      <c r="A443">
        <v>201</v>
      </c>
      <c r="B443" t="s">
        <v>379</v>
      </c>
      <c r="C443">
        <v>143</v>
      </c>
      <c r="D443" t="s">
        <v>271</v>
      </c>
      <c r="E443">
        <v>267</v>
      </c>
      <c r="F443">
        <v>512610003</v>
      </c>
      <c r="G443" t="s">
        <v>182</v>
      </c>
      <c r="H443">
        <v>602</v>
      </c>
      <c r="I443" t="s">
        <v>380</v>
      </c>
      <c r="J443" s="8">
        <v>2</v>
      </c>
      <c r="K443" s="8" t="s">
        <v>102</v>
      </c>
      <c r="L443">
        <v>2610</v>
      </c>
      <c r="M443" t="s">
        <v>326</v>
      </c>
      <c r="N443">
        <v>2000</v>
      </c>
      <c r="O443" t="s">
        <v>113</v>
      </c>
      <c r="P443">
        <v>7</v>
      </c>
      <c r="Q443" t="s">
        <v>310</v>
      </c>
      <c r="R443">
        <v>423</v>
      </c>
      <c r="S443" t="s">
        <v>381</v>
      </c>
      <c r="T443">
        <v>121</v>
      </c>
      <c r="U443" t="s">
        <v>312</v>
      </c>
      <c r="V443">
        <v>1</v>
      </c>
      <c r="W443" t="s">
        <v>313</v>
      </c>
      <c r="X443" s="64">
        <v>106362.4</v>
      </c>
      <c r="Y443" s="64">
        <v>59967.09</v>
      </c>
      <c r="Z443" s="64">
        <v>79184.05</v>
      </c>
      <c r="AA443" s="64">
        <v>0</v>
      </c>
      <c r="AB443" s="64">
        <v>246999.55</v>
      </c>
      <c r="AC443" s="64">
        <v>85194.33</v>
      </c>
      <c r="AD443" s="9">
        <v>207628.94</v>
      </c>
      <c r="AE443" s="64">
        <v>134413.81</v>
      </c>
      <c r="AF443" s="64">
        <v>50769.59</v>
      </c>
      <c r="AG443" s="64">
        <v>158770.75</v>
      </c>
      <c r="AH443" s="64">
        <v>82714.16</v>
      </c>
      <c r="AI443" s="9">
        <v>35878.080000000002</v>
      </c>
      <c r="AJ443" s="10">
        <f t="shared" si="19"/>
        <v>1247882.7499999998</v>
      </c>
      <c r="AL443" s="6">
        <f t="shared" si="20"/>
        <v>1247882.7499999998</v>
      </c>
      <c r="AN443" s="64">
        <v>0</v>
      </c>
      <c r="AO443" s="64">
        <v>0</v>
      </c>
      <c r="AP443" s="64">
        <v>0</v>
      </c>
      <c r="AQ443" s="64">
        <v>0</v>
      </c>
      <c r="AR443" s="64">
        <v>0</v>
      </c>
      <c r="AS443" s="64">
        <v>0</v>
      </c>
      <c r="AT443" s="64">
        <v>0</v>
      </c>
      <c r="AU443" s="64">
        <v>0</v>
      </c>
      <c r="AV443" s="64">
        <v>0</v>
      </c>
      <c r="AW443" s="64">
        <v>0</v>
      </c>
      <c r="AX443" s="64">
        <v>0</v>
      </c>
      <c r="AY443" s="64">
        <v>0</v>
      </c>
      <c r="AZ443" s="64">
        <v>0</v>
      </c>
      <c r="BA443" s="64">
        <v>0</v>
      </c>
      <c r="BB443" s="64">
        <v>0</v>
      </c>
      <c r="BC443" s="64">
        <v>0</v>
      </c>
      <c r="BD443" s="64">
        <v>0</v>
      </c>
      <c r="BE443" s="64">
        <v>0</v>
      </c>
      <c r="BF443" s="64">
        <v>0</v>
      </c>
      <c r="BG443" s="64">
        <v>0</v>
      </c>
      <c r="BH443" s="64">
        <v>0</v>
      </c>
      <c r="BI443" s="64">
        <v>152.49</v>
      </c>
      <c r="BJ443" s="64">
        <v>0</v>
      </c>
      <c r="BK443" s="64">
        <v>0</v>
      </c>
      <c r="BL443"/>
      <c r="BN443" s="7">
        <f t="shared" si="21"/>
        <v>1129290.5099999998</v>
      </c>
    </row>
    <row r="444" spans="1:66" hidden="1">
      <c r="A444">
        <v>201</v>
      </c>
      <c r="B444" t="s">
        <v>379</v>
      </c>
      <c r="C444">
        <v>143</v>
      </c>
      <c r="D444" t="s">
        <v>271</v>
      </c>
      <c r="E444">
        <v>270</v>
      </c>
      <c r="F444">
        <v>512610004</v>
      </c>
      <c r="G444" t="s">
        <v>183</v>
      </c>
      <c r="H444">
        <v>602</v>
      </c>
      <c r="I444" t="s">
        <v>380</v>
      </c>
      <c r="J444" s="8">
        <v>1</v>
      </c>
      <c r="L444">
        <v>2610</v>
      </c>
      <c r="M444" t="s">
        <v>326</v>
      </c>
      <c r="N444">
        <v>2000</v>
      </c>
      <c r="O444" t="s">
        <v>113</v>
      </c>
      <c r="P444">
        <v>7</v>
      </c>
      <c r="Q444" t="s">
        <v>310</v>
      </c>
      <c r="R444">
        <v>423</v>
      </c>
      <c r="S444" t="s">
        <v>381</v>
      </c>
      <c r="T444">
        <v>121</v>
      </c>
      <c r="U444" t="s">
        <v>312</v>
      </c>
      <c r="V444">
        <v>1</v>
      </c>
      <c r="W444" t="s">
        <v>313</v>
      </c>
      <c r="X444" s="64">
        <v>3389.06</v>
      </c>
      <c r="Y444" s="64">
        <v>6842.99</v>
      </c>
      <c r="Z444" s="64">
        <v>27240</v>
      </c>
      <c r="AA444" s="64">
        <v>0</v>
      </c>
      <c r="AB444" s="64">
        <v>3683.23</v>
      </c>
      <c r="AC444" s="64">
        <v>0</v>
      </c>
      <c r="AD444" s="9">
        <v>0</v>
      </c>
      <c r="AE444" s="64">
        <v>0</v>
      </c>
      <c r="AF444" s="64">
        <v>392</v>
      </c>
      <c r="AG444" s="64">
        <v>0</v>
      </c>
      <c r="AH444" s="64">
        <v>0</v>
      </c>
      <c r="AI444" s="9">
        <v>0</v>
      </c>
      <c r="AJ444" s="10">
        <f t="shared" si="19"/>
        <v>41547.280000000006</v>
      </c>
      <c r="AL444" s="6">
        <f t="shared" si="20"/>
        <v>0</v>
      </c>
      <c r="AN444" s="64">
        <v>1500</v>
      </c>
      <c r="AO444" s="64">
        <v>0</v>
      </c>
      <c r="AP444" s="64">
        <v>0</v>
      </c>
      <c r="AQ444" s="64">
        <v>0</v>
      </c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0</v>
      </c>
      <c r="AX444" s="64">
        <v>0</v>
      </c>
      <c r="AY444" s="64">
        <v>0</v>
      </c>
      <c r="AZ444" s="64">
        <v>-1000</v>
      </c>
      <c r="BA444" s="64">
        <v>0</v>
      </c>
      <c r="BB444" s="64">
        <v>0</v>
      </c>
      <c r="BC444" s="64">
        <v>0</v>
      </c>
      <c r="BD444" s="64">
        <v>0</v>
      </c>
      <c r="BE444" s="64">
        <v>0</v>
      </c>
      <c r="BF444" s="64">
        <v>0</v>
      </c>
      <c r="BG444" s="64">
        <v>0</v>
      </c>
      <c r="BH444" s="64">
        <v>0</v>
      </c>
      <c r="BI444" s="64">
        <v>0</v>
      </c>
      <c r="BJ444" s="64">
        <v>-134</v>
      </c>
      <c r="BK444" s="64">
        <v>0</v>
      </c>
      <c r="BL444"/>
      <c r="BN444" s="7">
        <f t="shared" si="21"/>
        <v>41547.280000000006</v>
      </c>
    </row>
    <row r="445" spans="1:66" hidden="1">
      <c r="A445">
        <v>941</v>
      </c>
      <c r="B445" t="s">
        <v>484</v>
      </c>
      <c r="C445">
        <v>116</v>
      </c>
      <c r="D445" t="s">
        <v>485</v>
      </c>
      <c r="E445">
        <v>260</v>
      </c>
      <c r="F445">
        <v>512610001</v>
      </c>
      <c r="G445" t="s">
        <v>116</v>
      </c>
      <c r="H445">
        <v>101</v>
      </c>
      <c r="I445" t="s">
        <v>308</v>
      </c>
      <c r="J445" s="8">
        <v>1</v>
      </c>
      <c r="L445">
        <v>2610</v>
      </c>
      <c r="M445" t="s">
        <v>326</v>
      </c>
      <c r="N445">
        <v>2000</v>
      </c>
      <c r="O445" t="s">
        <v>113</v>
      </c>
      <c r="P445">
        <v>8</v>
      </c>
      <c r="Q445" t="s">
        <v>486</v>
      </c>
      <c r="R445">
        <v>131</v>
      </c>
      <c r="S445" t="s">
        <v>449</v>
      </c>
      <c r="T445">
        <v>121</v>
      </c>
      <c r="U445" t="s">
        <v>312</v>
      </c>
      <c r="V445">
        <v>1</v>
      </c>
      <c r="W445" t="s">
        <v>313</v>
      </c>
      <c r="X445" s="64">
        <v>3487.79</v>
      </c>
      <c r="Y445" s="64">
        <v>2489</v>
      </c>
      <c r="Z445" s="64">
        <v>5362.97</v>
      </c>
      <c r="AA445" s="64">
        <v>3597</v>
      </c>
      <c r="AB445" s="64">
        <v>3974</v>
      </c>
      <c r="AC445" s="64">
        <v>6073.02</v>
      </c>
      <c r="AD445" s="9">
        <v>7699.74</v>
      </c>
      <c r="AE445" s="64">
        <v>6970.01</v>
      </c>
      <c r="AF445" s="64">
        <v>9568.6</v>
      </c>
      <c r="AG445" s="64">
        <v>28813.59</v>
      </c>
      <c r="AH445" s="64">
        <v>17013.580000000002</v>
      </c>
      <c r="AI445" s="64">
        <v>18624.96</v>
      </c>
      <c r="AJ445" s="10">
        <f t="shared" si="19"/>
        <v>113674.26000000001</v>
      </c>
      <c r="AL445" s="6">
        <f t="shared" si="20"/>
        <v>0</v>
      </c>
      <c r="AN445" s="64">
        <v>2000</v>
      </c>
      <c r="AO445" s="64">
        <v>0</v>
      </c>
      <c r="AP445" s="64">
        <v>0</v>
      </c>
      <c r="AQ445" s="64">
        <v>0</v>
      </c>
      <c r="AR445" s="64">
        <v>0</v>
      </c>
      <c r="AS445" s="64">
        <v>0</v>
      </c>
      <c r="AT445" s="64">
        <v>0</v>
      </c>
      <c r="AU445" s="64">
        <v>0</v>
      </c>
      <c r="AV445" s="64">
        <v>0</v>
      </c>
      <c r="AW445" s="64">
        <v>0</v>
      </c>
      <c r="AX445" s="64">
        <v>0</v>
      </c>
      <c r="AY445" s="64">
        <v>0</v>
      </c>
      <c r="AZ445" s="64">
        <v>-1700</v>
      </c>
      <c r="BA445" s="64">
        <v>0</v>
      </c>
      <c r="BB445" s="64">
        <v>0</v>
      </c>
      <c r="BC445" s="64">
        <v>0</v>
      </c>
      <c r="BD445" s="64">
        <v>0</v>
      </c>
      <c r="BE445" s="64">
        <v>0</v>
      </c>
      <c r="BF445" s="64">
        <v>0</v>
      </c>
      <c r="BG445" s="64">
        <v>0</v>
      </c>
      <c r="BH445" s="64">
        <v>0</v>
      </c>
      <c r="BI445" s="64">
        <v>0</v>
      </c>
      <c r="BJ445" s="64">
        <v>521.67999999999995</v>
      </c>
      <c r="BK445" s="64">
        <v>705</v>
      </c>
      <c r="BL445"/>
      <c r="BN445" s="7">
        <f t="shared" si="21"/>
        <v>78035.72</v>
      </c>
    </row>
    <row r="446" spans="1:66" hidden="1">
      <c r="A446">
        <v>941</v>
      </c>
      <c r="B446" t="s">
        <v>484</v>
      </c>
      <c r="C446">
        <v>116</v>
      </c>
      <c r="D446" t="s">
        <v>485</v>
      </c>
      <c r="E446">
        <v>266</v>
      </c>
      <c r="F446">
        <v>512610003</v>
      </c>
      <c r="G446" t="s">
        <v>182</v>
      </c>
      <c r="H446">
        <v>101</v>
      </c>
      <c r="I446" t="s">
        <v>308</v>
      </c>
      <c r="J446" s="8">
        <v>1</v>
      </c>
      <c r="L446">
        <v>2610</v>
      </c>
      <c r="M446" t="s">
        <v>326</v>
      </c>
      <c r="N446">
        <v>2000</v>
      </c>
      <c r="O446" t="s">
        <v>113</v>
      </c>
      <c r="P446">
        <v>8</v>
      </c>
      <c r="Q446" t="s">
        <v>486</v>
      </c>
      <c r="R446">
        <v>131</v>
      </c>
      <c r="S446" t="s">
        <v>449</v>
      </c>
      <c r="T446">
        <v>121</v>
      </c>
      <c r="U446" t="s">
        <v>312</v>
      </c>
      <c r="V446">
        <v>1</v>
      </c>
      <c r="W446" t="s">
        <v>313</v>
      </c>
      <c r="X446" s="64">
        <v>0</v>
      </c>
      <c r="Y446" s="64">
        <v>0</v>
      </c>
      <c r="Z446" s="64">
        <v>1029.74</v>
      </c>
      <c r="AA446" s="64">
        <v>0</v>
      </c>
      <c r="AB446" s="64">
        <v>0</v>
      </c>
      <c r="AC446" s="64">
        <v>0</v>
      </c>
      <c r="AD446" s="9">
        <v>0</v>
      </c>
      <c r="AE446" s="64">
        <v>0</v>
      </c>
      <c r="AF446" s="64">
        <v>0</v>
      </c>
      <c r="AG446" s="64">
        <v>0</v>
      </c>
      <c r="AH446" s="64">
        <v>0</v>
      </c>
      <c r="AI446" s="64">
        <v>0</v>
      </c>
      <c r="AJ446" s="10">
        <f t="shared" si="19"/>
        <v>1029.74</v>
      </c>
      <c r="AL446" s="6">
        <f t="shared" si="20"/>
        <v>0</v>
      </c>
      <c r="AN446" s="64">
        <v>0</v>
      </c>
      <c r="AO446" s="64">
        <v>0</v>
      </c>
      <c r="AP446" s="64">
        <v>0</v>
      </c>
      <c r="AQ446" s="64">
        <v>0</v>
      </c>
      <c r="AR446" s="64">
        <v>0</v>
      </c>
      <c r="AS446" s="64">
        <v>0</v>
      </c>
      <c r="AT446" s="64">
        <v>0</v>
      </c>
      <c r="AU446" s="64">
        <v>0</v>
      </c>
      <c r="AV446" s="64">
        <v>0</v>
      </c>
      <c r="AW446" s="64">
        <v>0</v>
      </c>
      <c r="AX446" s="64">
        <v>0</v>
      </c>
      <c r="AY446" s="64">
        <v>0</v>
      </c>
      <c r="AZ446" s="64">
        <v>0</v>
      </c>
      <c r="BA446" s="64">
        <v>0</v>
      </c>
      <c r="BB446" s="64">
        <v>0</v>
      </c>
      <c r="BC446" s="64">
        <v>0</v>
      </c>
      <c r="BD446" s="64">
        <v>0</v>
      </c>
      <c r="BE446" s="64">
        <v>0</v>
      </c>
      <c r="BF446" s="64">
        <v>0</v>
      </c>
      <c r="BG446" s="64">
        <v>0</v>
      </c>
      <c r="BH446" s="64">
        <v>0</v>
      </c>
      <c r="BI446" s="64">
        <v>0</v>
      </c>
      <c r="BJ446" s="64">
        <v>0</v>
      </c>
      <c r="BK446" s="64">
        <v>157.26</v>
      </c>
      <c r="BL446"/>
      <c r="BN446" s="7">
        <f t="shared" si="21"/>
        <v>1029.74</v>
      </c>
    </row>
    <row r="447" spans="1:66" hidden="1">
      <c r="A447">
        <v>942</v>
      </c>
      <c r="B447" t="s">
        <v>487</v>
      </c>
      <c r="C447">
        <v>117</v>
      </c>
      <c r="D447" t="s">
        <v>488</v>
      </c>
      <c r="E447">
        <v>260</v>
      </c>
      <c r="F447">
        <v>512610001</v>
      </c>
      <c r="G447" t="s">
        <v>116</v>
      </c>
      <c r="H447">
        <v>101</v>
      </c>
      <c r="I447" t="s">
        <v>308</v>
      </c>
      <c r="J447" s="8">
        <v>1</v>
      </c>
      <c r="L447">
        <v>2610</v>
      </c>
      <c r="M447" t="s">
        <v>326</v>
      </c>
      <c r="N447">
        <v>2000</v>
      </c>
      <c r="O447" t="s">
        <v>113</v>
      </c>
      <c r="P447">
        <v>8</v>
      </c>
      <c r="Q447" t="s">
        <v>486</v>
      </c>
      <c r="R447">
        <v>183</v>
      </c>
      <c r="S447" t="s">
        <v>489</v>
      </c>
      <c r="T447">
        <v>121</v>
      </c>
      <c r="U447" t="s">
        <v>312</v>
      </c>
      <c r="V447">
        <v>1</v>
      </c>
      <c r="W447" t="s">
        <v>313</v>
      </c>
      <c r="X447" s="64">
        <v>3812</v>
      </c>
      <c r="Y447" s="64">
        <v>2406</v>
      </c>
      <c r="Z447" s="64">
        <v>1621</v>
      </c>
      <c r="AA447" s="64">
        <v>2501</v>
      </c>
      <c r="AB447" s="64">
        <v>993.75</v>
      </c>
      <c r="AC447" s="64">
        <v>1987.5</v>
      </c>
      <c r="AD447" s="9">
        <v>2863.65</v>
      </c>
      <c r="AE447" s="64">
        <v>3753.5</v>
      </c>
      <c r="AF447" s="64">
        <v>6174.2</v>
      </c>
      <c r="AG447" s="64">
        <v>4792.7</v>
      </c>
      <c r="AH447" s="64">
        <v>4490.8999999999996</v>
      </c>
      <c r="AI447" s="64">
        <v>1396.6</v>
      </c>
      <c r="AJ447" s="10">
        <f t="shared" si="19"/>
        <v>36792.800000000003</v>
      </c>
      <c r="AL447" s="6">
        <f t="shared" si="20"/>
        <v>0</v>
      </c>
      <c r="AN447" s="64">
        <v>0</v>
      </c>
      <c r="AO447" s="64">
        <v>0</v>
      </c>
      <c r="AP447" s="64">
        <v>0</v>
      </c>
      <c r="AQ447" s="64">
        <v>0</v>
      </c>
      <c r="AR447" s="64">
        <v>0</v>
      </c>
      <c r="AS447" s="64">
        <v>0</v>
      </c>
      <c r="AT447" s="64">
        <v>0</v>
      </c>
      <c r="AU447" s="64">
        <v>0</v>
      </c>
      <c r="AV447" s="64">
        <v>0</v>
      </c>
      <c r="AW447" s="64">
        <v>0</v>
      </c>
      <c r="AX447" s="64">
        <v>0</v>
      </c>
      <c r="AY447" s="64">
        <v>0</v>
      </c>
      <c r="AZ447" s="64">
        <v>0</v>
      </c>
      <c r="BA447" s="64">
        <v>0</v>
      </c>
      <c r="BB447" s="64">
        <v>0</v>
      </c>
      <c r="BC447" s="64">
        <v>0</v>
      </c>
      <c r="BD447" s="64">
        <v>0</v>
      </c>
      <c r="BE447" s="64">
        <v>0</v>
      </c>
      <c r="BF447" s="64">
        <v>0</v>
      </c>
      <c r="BG447" s="64">
        <v>5962.88</v>
      </c>
      <c r="BH447" s="64">
        <v>0</v>
      </c>
      <c r="BI447" s="64">
        <v>0</v>
      </c>
      <c r="BJ447" s="64">
        <v>0</v>
      </c>
      <c r="BK447" s="64">
        <v>0</v>
      </c>
      <c r="BL447"/>
      <c r="BN447" s="7">
        <f t="shared" si="21"/>
        <v>30905.300000000003</v>
      </c>
    </row>
    <row r="448" spans="1:66" hidden="1">
      <c r="A448">
        <v>971</v>
      </c>
      <c r="B448" t="s">
        <v>522</v>
      </c>
      <c r="C448">
        <v>102</v>
      </c>
      <c r="D448" t="s">
        <v>284</v>
      </c>
      <c r="E448">
        <v>260</v>
      </c>
      <c r="F448">
        <v>512610001</v>
      </c>
      <c r="G448" t="s">
        <v>116</v>
      </c>
      <c r="H448">
        <v>101</v>
      </c>
      <c r="I448" t="s">
        <v>308</v>
      </c>
      <c r="J448" s="8">
        <v>1</v>
      </c>
      <c r="L448">
        <v>2610</v>
      </c>
      <c r="M448" t="s">
        <v>326</v>
      </c>
      <c r="N448">
        <v>2000</v>
      </c>
      <c r="O448" t="s">
        <v>113</v>
      </c>
      <c r="P448">
        <v>9</v>
      </c>
      <c r="Q448" t="s">
        <v>422</v>
      </c>
      <c r="R448">
        <v>312</v>
      </c>
      <c r="S448" t="s">
        <v>443</v>
      </c>
      <c r="T448">
        <v>200</v>
      </c>
      <c r="U448" t="s">
        <v>444</v>
      </c>
      <c r="V448">
        <v>1</v>
      </c>
      <c r="W448" t="s">
        <v>313</v>
      </c>
      <c r="X448" s="64">
        <v>0</v>
      </c>
      <c r="Y448" s="64">
        <v>0</v>
      </c>
      <c r="Z448" s="64">
        <v>0</v>
      </c>
      <c r="AA448" s="64">
        <v>0</v>
      </c>
      <c r="AB448" s="64">
        <v>0</v>
      </c>
      <c r="AC448" s="64">
        <v>0</v>
      </c>
      <c r="AD448" s="9">
        <v>0</v>
      </c>
      <c r="AE448" s="64">
        <v>0</v>
      </c>
      <c r="AF448" s="64">
        <v>0</v>
      </c>
      <c r="AG448" s="64">
        <v>3196.8</v>
      </c>
      <c r="AH448" s="64">
        <v>3992.8</v>
      </c>
      <c r="AI448" s="64">
        <v>0</v>
      </c>
      <c r="AJ448" s="10">
        <f t="shared" si="19"/>
        <v>7189.6</v>
      </c>
      <c r="AL448" s="6">
        <f t="shared" si="20"/>
        <v>0</v>
      </c>
      <c r="AN448" s="64">
        <v>83384</v>
      </c>
      <c r="AO448" s="64">
        <v>0</v>
      </c>
      <c r="AP448" s="64">
        <v>0</v>
      </c>
      <c r="AQ448" s="64">
        <v>0</v>
      </c>
      <c r="AR448" s="64">
        <v>0</v>
      </c>
      <c r="AS448" s="64">
        <v>0</v>
      </c>
      <c r="AT448" s="64">
        <v>0</v>
      </c>
      <c r="AU448" s="64">
        <v>0</v>
      </c>
      <c r="AV448" s="64">
        <v>0</v>
      </c>
      <c r="AW448" s="64">
        <v>0</v>
      </c>
      <c r="AX448" s="64">
        <v>0</v>
      </c>
      <c r="AY448" s="64">
        <v>0</v>
      </c>
      <c r="AZ448" s="64">
        <v>-14890</v>
      </c>
      <c r="BA448" s="64">
        <v>0</v>
      </c>
      <c r="BB448" s="64">
        <v>0</v>
      </c>
      <c r="BC448" s="64">
        <v>0</v>
      </c>
      <c r="BD448" s="64">
        <v>0</v>
      </c>
      <c r="BE448" s="64">
        <v>0</v>
      </c>
      <c r="BF448" s="64">
        <v>0</v>
      </c>
      <c r="BG448" s="64">
        <v>0</v>
      </c>
      <c r="BH448" s="64">
        <v>0</v>
      </c>
      <c r="BI448" s="64">
        <v>0</v>
      </c>
      <c r="BJ448" s="64">
        <v>9999.94</v>
      </c>
      <c r="BK448" s="64">
        <v>-197.24</v>
      </c>
      <c r="BL448"/>
      <c r="BN448" s="7">
        <f t="shared" si="21"/>
        <v>3196.8</v>
      </c>
    </row>
    <row r="449" spans="1:66" hidden="1">
      <c r="A449">
        <v>971</v>
      </c>
      <c r="B449" t="s">
        <v>522</v>
      </c>
      <c r="C449">
        <v>161</v>
      </c>
      <c r="D449" t="s">
        <v>592</v>
      </c>
      <c r="E449">
        <v>260</v>
      </c>
      <c r="F449">
        <v>512610001</v>
      </c>
      <c r="G449" t="s">
        <v>116</v>
      </c>
      <c r="H449">
        <v>101</v>
      </c>
      <c r="I449" t="s">
        <v>308</v>
      </c>
      <c r="J449" s="8">
        <v>1</v>
      </c>
      <c r="L449">
        <v>2610</v>
      </c>
      <c r="M449" t="s">
        <v>326</v>
      </c>
      <c r="N449">
        <v>2000</v>
      </c>
      <c r="O449" t="s">
        <v>113</v>
      </c>
      <c r="P449">
        <v>9</v>
      </c>
      <c r="Q449" t="s">
        <v>422</v>
      </c>
      <c r="R449">
        <v>181</v>
      </c>
      <c r="S449" t="s">
        <v>523</v>
      </c>
      <c r="T449">
        <v>131</v>
      </c>
      <c r="U449" t="s">
        <v>524</v>
      </c>
      <c r="V449">
        <v>1</v>
      </c>
      <c r="W449" t="s">
        <v>313</v>
      </c>
      <c r="X449" s="64">
        <v>0</v>
      </c>
      <c r="Y449" s="64">
        <v>0</v>
      </c>
      <c r="Z449" s="64">
        <v>0</v>
      </c>
      <c r="AA449" s="64">
        <v>0</v>
      </c>
      <c r="AB449" s="64">
        <v>0</v>
      </c>
      <c r="AC449" s="64">
        <v>0</v>
      </c>
      <c r="AD449" s="9">
        <v>0</v>
      </c>
      <c r="AE449" s="64">
        <v>0</v>
      </c>
      <c r="AF449" s="64">
        <v>0</v>
      </c>
      <c r="AG449" s="64">
        <v>0</v>
      </c>
      <c r="AH449" s="64">
        <v>0</v>
      </c>
      <c r="AI449" s="64">
        <v>796</v>
      </c>
      <c r="AJ449" s="10">
        <f t="shared" si="19"/>
        <v>796</v>
      </c>
      <c r="AL449" s="6">
        <f t="shared" si="20"/>
        <v>0</v>
      </c>
      <c r="AN449" s="64">
        <v>17876</v>
      </c>
      <c r="AO449" s="64">
        <v>0</v>
      </c>
      <c r="AP449" s="64">
        <v>0</v>
      </c>
      <c r="AQ449" s="64">
        <v>0</v>
      </c>
      <c r="AR449" s="64">
        <v>0</v>
      </c>
      <c r="AS449" s="64">
        <v>0</v>
      </c>
      <c r="AT449" s="64">
        <v>0</v>
      </c>
      <c r="AU449" s="64">
        <v>0</v>
      </c>
      <c r="AV449" s="64">
        <v>0</v>
      </c>
      <c r="AW449" s="64">
        <v>0</v>
      </c>
      <c r="AX449" s="64">
        <v>0</v>
      </c>
      <c r="AY449" s="64">
        <v>0</v>
      </c>
      <c r="AZ449" s="64">
        <v>-11714.54</v>
      </c>
      <c r="BA449" s="64">
        <v>0</v>
      </c>
      <c r="BB449" s="64">
        <v>0</v>
      </c>
      <c r="BC449" s="64">
        <v>0</v>
      </c>
      <c r="BD449" s="64">
        <v>0</v>
      </c>
      <c r="BE449" s="64">
        <v>0</v>
      </c>
      <c r="BF449" s="64">
        <v>0</v>
      </c>
      <c r="BG449" s="64">
        <v>0</v>
      </c>
      <c r="BH449" s="64">
        <v>0</v>
      </c>
      <c r="BI449" s="64">
        <v>0</v>
      </c>
      <c r="BJ449" s="64">
        <v>-508.56</v>
      </c>
      <c r="BK449" s="64">
        <v>0</v>
      </c>
      <c r="BL449"/>
      <c r="BN449" s="7">
        <f t="shared" si="21"/>
        <v>0</v>
      </c>
    </row>
    <row r="450" spans="1:66" hidden="1">
      <c r="A450">
        <v>972</v>
      </c>
      <c r="B450" t="s">
        <v>527</v>
      </c>
      <c r="C450">
        <v>132</v>
      </c>
      <c r="D450" t="s">
        <v>528</v>
      </c>
      <c r="E450">
        <v>260</v>
      </c>
      <c r="F450">
        <v>512610001</v>
      </c>
      <c r="G450" t="s">
        <v>116</v>
      </c>
      <c r="H450">
        <v>101</v>
      </c>
      <c r="I450" t="s">
        <v>308</v>
      </c>
      <c r="J450" s="8">
        <v>1</v>
      </c>
      <c r="L450">
        <v>2610</v>
      </c>
      <c r="M450" t="s">
        <v>326</v>
      </c>
      <c r="N450">
        <v>2000</v>
      </c>
      <c r="O450" t="s">
        <v>113</v>
      </c>
      <c r="P450">
        <v>9</v>
      </c>
      <c r="Q450" t="s">
        <v>422</v>
      </c>
      <c r="R450">
        <v>181</v>
      </c>
      <c r="S450" t="s">
        <v>523</v>
      </c>
      <c r="T450">
        <v>131</v>
      </c>
      <c r="U450" t="s">
        <v>524</v>
      </c>
      <c r="V450">
        <v>1</v>
      </c>
      <c r="W450" t="s">
        <v>313</v>
      </c>
      <c r="X450" s="64">
        <v>6863.5</v>
      </c>
      <c r="Y450" s="64">
        <v>4039</v>
      </c>
      <c r="Z450" s="64">
        <v>1219.75</v>
      </c>
      <c r="AA450" s="64">
        <v>5049.55</v>
      </c>
      <c r="AB450" s="64">
        <v>3274.35</v>
      </c>
      <c r="AC450" s="64">
        <v>4508.03</v>
      </c>
      <c r="AD450" s="9">
        <v>7439.32</v>
      </c>
      <c r="AE450" s="64">
        <v>2765</v>
      </c>
      <c r="AF450" s="64">
        <v>6713.57</v>
      </c>
      <c r="AG450" s="64">
        <v>2395.6</v>
      </c>
      <c r="AH450" s="64">
        <v>2494.8000000000002</v>
      </c>
      <c r="AI450" s="64">
        <v>797.6</v>
      </c>
      <c r="AJ450" s="10">
        <f t="shared" si="19"/>
        <v>47560.07</v>
      </c>
      <c r="AL450" s="6">
        <f t="shared" si="20"/>
        <v>0</v>
      </c>
      <c r="AN450" s="64">
        <v>4172</v>
      </c>
      <c r="AO450" s="64">
        <v>0</v>
      </c>
      <c r="AP450" s="64">
        <v>0</v>
      </c>
      <c r="AQ450" s="64">
        <v>0</v>
      </c>
      <c r="AR450" s="64">
        <v>0</v>
      </c>
      <c r="AS450" s="64">
        <v>0</v>
      </c>
      <c r="AT450" s="64">
        <v>0</v>
      </c>
      <c r="AU450" s="64">
        <v>0</v>
      </c>
      <c r="AV450" s="64">
        <v>0</v>
      </c>
      <c r="AW450" s="64">
        <v>0</v>
      </c>
      <c r="AX450" s="64">
        <v>0</v>
      </c>
      <c r="AY450" s="64">
        <v>0</v>
      </c>
      <c r="AZ450" s="64">
        <v>31665</v>
      </c>
      <c r="BA450" s="64">
        <v>0</v>
      </c>
      <c r="BB450" s="64">
        <v>0</v>
      </c>
      <c r="BC450" s="64">
        <v>0</v>
      </c>
      <c r="BD450" s="64">
        <v>0</v>
      </c>
      <c r="BE450" s="64">
        <v>0</v>
      </c>
      <c r="BF450" s="64">
        <v>0</v>
      </c>
      <c r="BG450" s="64">
        <v>0</v>
      </c>
      <c r="BH450" s="64">
        <v>0</v>
      </c>
      <c r="BI450" s="64">
        <v>1117.92</v>
      </c>
      <c r="BJ450" s="64">
        <v>-274.91000000000003</v>
      </c>
      <c r="BK450" s="64">
        <v>371.19</v>
      </c>
      <c r="BL450"/>
      <c r="BN450" s="7">
        <f t="shared" si="21"/>
        <v>44267.67</v>
      </c>
    </row>
    <row r="451" spans="1:66" hidden="1">
      <c r="A451">
        <v>972</v>
      </c>
      <c r="B451" t="s">
        <v>527</v>
      </c>
      <c r="C451">
        <v>132</v>
      </c>
      <c r="D451" t="s">
        <v>528</v>
      </c>
      <c r="E451">
        <v>263</v>
      </c>
      <c r="F451">
        <v>512610002</v>
      </c>
      <c r="G451" t="s">
        <v>156</v>
      </c>
      <c r="H451">
        <v>101</v>
      </c>
      <c r="I451" t="s">
        <v>308</v>
      </c>
      <c r="J451" s="8">
        <v>1</v>
      </c>
      <c r="L451">
        <v>2610</v>
      </c>
      <c r="M451" t="s">
        <v>326</v>
      </c>
      <c r="N451">
        <v>2000</v>
      </c>
      <c r="O451" t="s">
        <v>113</v>
      </c>
      <c r="P451">
        <v>9</v>
      </c>
      <c r="Q451" t="s">
        <v>422</v>
      </c>
      <c r="R451">
        <v>181</v>
      </c>
      <c r="S451" t="s">
        <v>523</v>
      </c>
      <c r="T451">
        <v>131</v>
      </c>
      <c r="U451" t="s">
        <v>524</v>
      </c>
      <c r="V451">
        <v>1</v>
      </c>
      <c r="W451" t="s">
        <v>313</v>
      </c>
      <c r="X451" s="64">
        <v>0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9">
        <v>0</v>
      </c>
      <c r="AE451" s="64">
        <v>0</v>
      </c>
      <c r="AF451" s="64">
        <v>0</v>
      </c>
      <c r="AG451" s="64">
        <v>0</v>
      </c>
      <c r="AH451" s="64">
        <v>0</v>
      </c>
      <c r="AI451" s="64">
        <v>0</v>
      </c>
      <c r="AJ451" s="10">
        <f t="shared" ref="AJ451:AJ514" si="22">SUM(X451:AI451)</f>
        <v>0</v>
      </c>
      <c r="AL451" s="6">
        <f t="shared" ref="AL451:AL514" si="23">IF(J451=2,AJ451,0)</f>
        <v>0</v>
      </c>
      <c r="AN451" s="64">
        <v>0</v>
      </c>
      <c r="AO451" s="64">
        <v>0</v>
      </c>
      <c r="AP451" s="64">
        <v>0</v>
      </c>
      <c r="AQ451" s="64">
        <v>0</v>
      </c>
      <c r="AR451" s="64">
        <v>0</v>
      </c>
      <c r="AS451" s="64">
        <v>0</v>
      </c>
      <c r="AT451" s="64">
        <v>0</v>
      </c>
      <c r="AU451" s="64">
        <v>0</v>
      </c>
      <c r="AV451" s="64">
        <v>0</v>
      </c>
      <c r="AW451" s="64">
        <v>0</v>
      </c>
      <c r="AX451" s="64">
        <v>0</v>
      </c>
      <c r="AY451" s="64">
        <v>0</v>
      </c>
      <c r="AZ451" s="64">
        <v>535</v>
      </c>
      <c r="BA451" s="64">
        <v>0</v>
      </c>
      <c r="BB451" s="64">
        <v>0</v>
      </c>
      <c r="BC451" s="64">
        <v>0</v>
      </c>
      <c r="BD451" s="64">
        <v>0</v>
      </c>
      <c r="BE451" s="64">
        <v>0</v>
      </c>
      <c r="BF451" s="64">
        <v>0</v>
      </c>
      <c r="BG451" s="64">
        <v>0</v>
      </c>
      <c r="BH451" s="64">
        <v>0</v>
      </c>
      <c r="BI451" s="64">
        <v>0</v>
      </c>
      <c r="BJ451" s="64">
        <v>0</v>
      </c>
      <c r="BK451" s="64">
        <v>0</v>
      </c>
      <c r="BL451"/>
      <c r="BN451" s="7">
        <f t="shared" ref="BN451:BN514" si="24">SUM(X451:AG451)</f>
        <v>0</v>
      </c>
    </row>
    <row r="452" spans="1:66" hidden="1">
      <c r="A452">
        <v>974</v>
      </c>
      <c r="B452" t="s">
        <v>592</v>
      </c>
      <c r="C452">
        <v>161</v>
      </c>
      <c r="D452" t="s">
        <v>592</v>
      </c>
      <c r="E452">
        <v>260</v>
      </c>
      <c r="F452">
        <v>512610001</v>
      </c>
      <c r="G452" t="s">
        <v>116</v>
      </c>
      <c r="H452">
        <v>101</v>
      </c>
      <c r="I452" t="s">
        <v>308</v>
      </c>
      <c r="J452" s="8">
        <v>1</v>
      </c>
      <c r="L452">
        <v>2610</v>
      </c>
      <c r="M452" t="s">
        <v>326</v>
      </c>
      <c r="N452">
        <v>2000</v>
      </c>
      <c r="O452" t="s">
        <v>113</v>
      </c>
      <c r="P452">
        <v>9</v>
      </c>
      <c r="Q452" t="s">
        <v>422</v>
      </c>
      <c r="R452">
        <v>181</v>
      </c>
      <c r="S452" t="s">
        <v>523</v>
      </c>
      <c r="T452">
        <v>131</v>
      </c>
      <c r="U452" t="s">
        <v>524</v>
      </c>
      <c r="V452">
        <v>1</v>
      </c>
      <c r="W452" t="s">
        <v>313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3194</v>
      </c>
      <c r="AD452" s="9">
        <v>3147.2</v>
      </c>
      <c r="AE452" s="64">
        <v>4750</v>
      </c>
      <c r="AF452" s="64">
        <v>6376.4</v>
      </c>
      <c r="AG452" s="64">
        <v>1598.4</v>
      </c>
      <c r="AH452" s="64">
        <v>796</v>
      </c>
      <c r="AI452" s="64">
        <v>799.2</v>
      </c>
      <c r="AJ452" s="10">
        <f t="shared" si="22"/>
        <v>20661.2</v>
      </c>
      <c r="AL452" s="6">
        <f t="shared" si="23"/>
        <v>0</v>
      </c>
      <c r="AN452" s="64">
        <v>0</v>
      </c>
      <c r="AO452" s="64">
        <v>0</v>
      </c>
      <c r="AP452" s="64">
        <v>0</v>
      </c>
      <c r="AQ452" s="64">
        <v>0</v>
      </c>
      <c r="AR452" s="64">
        <v>0</v>
      </c>
      <c r="AS452" s="64">
        <v>0</v>
      </c>
      <c r="AT452" s="64">
        <v>0</v>
      </c>
      <c r="AU452" s="64">
        <v>0</v>
      </c>
      <c r="AV452" s="64">
        <v>0</v>
      </c>
      <c r="AW452" s="64">
        <v>0</v>
      </c>
      <c r="AX452" s="64">
        <v>0</v>
      </c>
      <c r="AY452" s="64">
        <v>0</v>
      </c>
      <c r="AZ452" s="64">
        <v>0</v>
      </c>
      <c r="BA452" s="64">
        <v>0</v>
      </c>
      <c r="BB452" s="64">
        <v>0</v>
      </c>
      <c r="BC452" s="64">
        <v>0</v>
      </c>
      <c r="BD452" s="64">
        <v>0</v>
      </c>
      <c r="BE452" s="64">
        <v>0</v>
      </c>
      <c r="BF452" s="64">
        <v>0</v>
      </c>
      <c r="BG452" s="64">
        <v>0</v>
      </c>
      <c r="BH452" s="64">
        <v>5000</v>
      </c>
      <c r="BI452" s="64">
        <v>0</v>
      </c>
      <c r="BJ452" s="64">
        <v>0</v>
      </c>
      <c r="BK452" s="64">
        <v>0</v>
      </c>
      <c r="BL452"/>
      <c r="BN452" s="7">
        <f t="shared" si="24"/>
        <v>19066</v>
      </c>
    </row>
    <row r="453" spans="1:66" hidden="1">
      <c r="A453">
        <v>991</v>
      </c>
      <c r="B453" t="s">
        <v>538</v>
      </c>
      <c r="C453">
        <v>136</v>
      </c>
      <c r="D453" t="s">
        <v>539</v>
      </c>
      <c r="E453">
        <v>260</v>
      </c>
      <c r="F453">
        <v>512610001</v>
      </c>
      <c r="G453" t="s">
        <v>116</v>
      </c>
      <c r="H453">
        <v>101</v>
      </c>
      <c r="I453" t="s">
        <v>308</v>
      </c>
      <c r="J453" s="8">
        <v>1</v>
      </c>
      <c r="L453">
        <v>2610</v>
      </c>
      <c r="M453" t="s">
        <v>326</v>
      </c>
      <c r="N453">
        <v>2000</v>
      </c>
      <c r="O453" t="s">
        <v>113</v>
      </c>
      <c r="P453">
        <v>10</v>
      </c>
      <c r="Q453" t="s">
        <v>540</v>
      </c>
      <c r="R453">
        <v>311</v>
      </c>
      <c r="S453" t="s">
        <v>463</v>
      </c>
      <c r="T453">
        <v>121</v>
      </c>
      <c r="U453" t="s">
        <v>312</v>
      </c>
      <c r="V453">
        <v>1</v>
      </c>
      <c r="W453" t="s">
        <v>313</v>
      </c>
      <c r="X453" s="64">
        <v>476.25</v>
      </c>
      <c r="Y453" s="64">
        <v>0</v>
      </c>
      <c r="Z453" s="64">
        <v>410</v>
      </c>
      <c r="AA453" s="64">
        <v>0</v>
      </c>
      <c r="AB453" s="64">
        <v>796.5</v>
      </c>
      <c r="AC453" s="64">
        <v>0</v>
      </c>
      <c r="AD453" s="9">
        <v>1376.5</v>
      </c>
      <c r="AE453" s="64">
        <v>491.25</v>
      </c>
      <c r="AF453" s="64">
        <v>499.5</v>
      </c>
      <c r="AG453" s="64">
        <v>996.5</v>
      </c>
      <c r="AH453" s="64">
        <v>499.5</v>
      </c>
      <c r="AI453" s="64">
        <v>0</v>
      </c>
      <c r="AJ453" s="10">
        <f t="shared" si="22"/>
        <v>5546</v>
      </c>
      <c r="AL453" s="6">
        <f t="shared" si="23"/>
        <v>0</v>
      </c>
      <c r="AN453" s="64">
        <v>0</v>
      </c>
      <c r="AO453" s="64">
        <v>0</v>
      </c>
      <c r="AP453" s="64">
        <v>0</v>
      </c>
      <c r="AQ453" s="64">
        <v>0</v>
      </c>
      <c r="AR453" s="64">
        <v>0</v>
      </c>
      <c r="AS453" s="64">
        <v>0</v>
      </c>
      <c r="AT453" s="64">
        <v>0</v>
      </c>
      <c r="AU453" s="64">
        <v>0</v>
      </c>
      <c r="AV453" s="64">
        <v>0</v>
      </c>
      <c r="AW453" s="64">
        <v>0</v>
      </c>
      <c r="AX453" s="64">
        <v>0</v>
      </c>
      <c r="AY453" s="64">
        <v>0</v>
      </c>
      <c r="AZ453" s="64">
        <v>0</v>
      </c>
      <c r="BA453" s="64">
        <v>0</v>
      </c>
      <c r="BB453" s="64">
        <v>0</v>
      </c>
      <c r="BC453" s="64">
        <v>0</v>
      </c>
      <c r="BD453" s="64">
        <v>0</v>
      </c>
      <c r="BE453" s="64">
        <v>0</v>
      </c>
      <c r="BF453" s="64">
        <v>0</v>
      </c>
      <c r="BG453" s="64">
        <v>1804</v>
      </c>
      <c r="BH453" s="64">
        <v>0</v>
      </c>
      <c r="BI453" s="64">
        <v>0</v>
      </c>
      <c r="BJ453" s="64">
        <v>0</v>
      </c>
      <c r="BK453" s="64">
        <v>0</v>
      </c>
      <c r="BL453"/>
      <c r="BN453" s="7">
        <f t="shared" si="24"/>
        <v>5046.5</v>
      </c>
    </row>
    <row r="454" spans="1:66" hidden="1">
      <c r="A454">
        <v>992</v>
      </c>
      <c r="B454" t="s">
        <v>543</v>
      </c>
      <c r="C454">
        <v>137</v>
      </c>
      <c r="D454" t="s">
        <v>544</v>
      </c>
      <c r="E454">
        <v>260</v>
      </c>
      <c r="F454">
        <v>512610001</v>
      </c>
      <c r="G454" t="s">
        <v>116</v>
      </c>
      <c r="H454">
        <v>101</v>
      </c>
      <c r="I454" t="s">
        <v>308</v>
      </c>
      <c r="J454" s="8">
        <v>1</v>
      </c>
      <c r="L454">
        <v>2610</v>
      </c>
      <c r="M454" t="s">
        <v>326</v>
      </c>
      <c r="N454">
        <v>2000</v>
      </c>
      <c r="O454" t="s">
        <v>113</v>
      </c>
      <c r="P454">
        <v>10</v>
      </c>
      <c r="Q454" t="s">
        <v>540</v>
      </c>
      <c r="R454">
        <v>371</v>
      </c>
      <c r="S454" t="s">
        <v>545</v>
      </c>
      <c r="T454">
        <v>121</v>
      </c>
      <c r="U454" t="s">
        <v>312</v>
      </c>
      <c r="V454">
        <v>1</v>
      </c>
      <c r="W454" t="s">
        <v>313</v>
      </c>
      <c r="X454" s="64">
        <v>0</v>
      </c>
      <c r="Y454" s="64">
        <v>0</v>
      </c>
      <c r="Z454" s="64">
        <v>0</v>
      </c>
      <c r="AA454" s="64">
        <v>501.25</v>
      </c>
      <c r="AB454" s="64">
        <v>0</v>
      </c>
      <c r="AC454" s="64">
        <v>0</v>
      </c>
      <c r="AD454" s="9">
        <v>0</v>
      </c>
      <c r="AE454" s="64">
        <v>1779</v>
      </c>
      <c r="AF454" s="64">
        <v>0</v>
      </c>
      <c r="AG454" s="64">
        <v>0</v>
      </c>
      <c r="AH454" s="64">
        <v>0</v>
      </c>
      <c r="AI454" s="64">
        <v>0</v>
      </c>
      <c r="AJ454" s="10">
        <f t="shared" si="22"/>
        <v>2280.25</v>
      </c>
      <c r="AL454" s="6">
        <f t="shared" si="23"/>
        <v>0</v>
      </c>
      <c r="AN454" s="64">
        <v>5195</v>
      </c>
      <c r="AO454" s="64">
        <v>0</v>
      </c>
      <c r="AP454" s="64">
        <v>0</v>
      </c>
      <c r="AQ454" s="64">
        <v>0</v>
      </c>
      <c r="AR454" s="64">
        <v>0</v>
      </c>
      <c r="AS454" s="64">
        <v>0</v>
      </c>
      <c r="AT454" s="64">
        <v>0</v>
      </c>
      <c r="AU454" s="64">
        <v>0</v>
      </c>
      <c r="AV454" s="64">
        <v>0</v>
      </c>
      <c r="AW454" s="64">
        <v>0</v>
      </c>
      <c r="AX454" s="64">
        <v>0</v>
      </c>
      <c r="AY454" s="64">
        <v>0</v>
      </c>
      <c r="AZ454" s="64">
        <v>500</v>
      </c>
      <c r="BA454" s="64">
        <v>0</v>
      </c>
      <c r="BB454" s="64">
        <v>0</v>
      </c>
      <c r="BC454" s="64">
        <v>0</v>
      </c>
      <c r="BD454" s="64">
        <v>0</v>
      </c>
      <c r="BE454" s="64">
        <v>0</v>
      </c>
      <c r="BF454" s="64">
        <v>0</v>
      </c>
      <c r="BG454" s="64">
        <v>0</v>
      </c>
      <c r="BH454" s="64">
        <v>0</v>
      </c>
      <c r="BI454" s="64">
        <v>808.38</v>
      </c>
      <c r="BJ454" s="64">
        <v>3363.84</v>
      </c>
      <c r="BK454" s="64">
        <v>-3727.88</v>
      </c>
      <c r="BL454"/>
      <c r="BN454" s="7">
        <f t="shared" si="24"/>
        <v>2280.25</v>
      </c>
    </row>
    <row r="455" spans="1:66" hidden="1">
      <c r="A455">
        <v>992</v>
      </c>
      <c r="B455" t="s">
        <v>543</v>
      </c>
      <c r="C455">
        <v>137</v>
      </c>
      <c r="D455" t="s">
        <v>544</v>
      </c>
      <c r="E455">
        <v>266</v>
      </c>
      <c r="F455">
        <v>512610003</v>
      </c>
      <c r="G455" t="s">
        <v>182</v>
      </c>
      <c r="H455">
        <v>101</v>
      </c>
      <c r="I455" t="s">
        <v>308</v>
      </c>
      <c r="J455" s="8">
        <v>1</v>
      </c>
      <c r="L455">
        <v>2610</v>
      </c>
      <c r="M455" t="s">
        <v>326</v>
      </c>
      <c r="N455">
        <v>2000</v>
      </c>
      <c r="O455" t="s">
        <v>113</v>
      </c>
      <c r="P455">
        <v>10</v>
      </c>
      <c r="Q455" t="s">
        <v>540</v>
      </c>
      <c r="R455">
        <v>371</v>
      </c>
      <c r="S455" t="s">
        <v>545</v>
      </c>
      <c r="T455">
        <v>121</v>
      </c>
      <c r="U455" t="s">
        <v>312</v>
      </c>
      <c r="V455">
        <v>1</v>
      </c>
      <c r="W455" t="s">
        <v>313</v>
      </c>
      <c r="X455" s="64">
        <v>0</v>
      </c>
      <c r="Y455" s="64">
        <v>0</v>
      </c>
      <c r="Z455" s="64">
        <v>0</v>
      </c>
      <c r="AA455" s="64">
        <v>0</v>
      </c>
      <c r="AB455" s="64">
        <v>0</v>
      </c>
      <c r="AC455" s="64">
        <v>0</v>
      </c>
      <c r="AD455" s="9">
        <v>0</v>
      </c>
      <c r="AE455" s="64">
        <v>0</v>
      </c>
      <c r="AF455" s="64">
        <v>0</v>
      </c>
      <c r="AG455" s="64">
        <v>0</v>
      </c>
      <c r="AH455" s="64">
        <v>0</v>
      </c>
      <c r="AI455" s="64">
        <v>423.99</v>
      </c>
      <c r="AJ455" s="10">
        <f t="shared" si="22"/>
        <v>423.99</v>
      </c>
      <c r="AL455" s="6">
        <f t="shared" si="23"/>
        <v>0</v>
      </c>
      <c r="AN455" s="64">
        <v>0</v>
      </c>
      <c r="AO455" s="64">
        <v>0</v>
      </c>
      <c r="AP455" s="64">
        <v>0</v>
      </c>
      <c r="AQ455" s="64">
        <v>0</v>
      </c>
      <c r="AR455" s="64">
        <v>0</v>
      </c>
      <c r="AS455" s="64">
        <v>0</v>
      </c>
      <c r="AT455" s="64">
        <v>0</v>
      </c>
      <c r="AU455" s="64">
        <v>0</v>
      </c>
      <c r="AV455" s="64">
        <v>0</v>
      </c>
      <c r="AW455" s="64">
        <v>0</v>
      </c>
      <c r="AX455" s="64">
        <v>0</v>
      </c>
      <c r="AY455" s="64">
        <v>0</v>
      </c>
      <c r="AZ455" s="64">
        <v>23100</v>
      </c>
      <c r="BA455" s="64">
        <v>0</v>
      </c>
      <c r="BB455" s="64">
        <v>0</v>
      </c>
      <c r="BC455" s="64">
        <v>0</v>
      </c>
      <c r="BD455" s="64">
        <v>0</v>
      </c>
      <c r="BE455" s="64">
        <v>0</v>
      </c>
      <c r="BF455" s="64">
        <v>0</v>
      </c>
      <c r="BG455" s="64">
        <v>0</v>
      </c>
      <c r="BH455" s="64">
        <v>0</v>
      </c>
      <c r="BI455" s="64">
        <v>0</v>
      </c>
      <c r="BJ455" s="64">
        <v>-1037.96</v>
      </c>
      <c r="BK455" s="64">
        <v>0</v>
      </c>
      <c r="BL455"/>
      <c r="BN455" s="7">
        <f t="shared" si="24"/>
        <v>0</v>
      </c>
    </row>
    <row r="456" spans="1:66" hidden="1">
      <c r="A456">
        <v>961</v>
      </c>
      <c r="B456" t="s">
        <v>80</v>
      </c>
      <c r="C456">
        <v>124</v>
      </c>
      <c r="D456" t="s">
        <v>508</v>
      </c>
      <c r="E456">
        <v>260</v>
      </c>
      <c r="F456">
        <v>512610001</v>
      </c>
      <c r="G456" t="s">
        <v>116</v>
      </c>
      <c r="H456">
        <v>101</v>
      </c>
      <c r="I456" t="s">
        <v>308</v>
      </c>
      <c r="J456" s="8">
        <v>1</v>
      </c>
      <c r="L456">
        <v>2610</v>
      </c>
      <c r="M456" t="s">
        <v>326</v>
      </c>
      <c r="N456">
        <v>2000</v>
      </c>
      <c r="O456" t="s">
        <v>113</v>
      </c>
      <c r="P456">
        <v>11</v>
      </c>
      <c r="Q456" t="s">
        <v>509</v>
      </c>
      <c r="R456">
        <v>241</v>
      </c>
      <c r="S456" t="s">
        <v>445</v>
      </c>
      <c r="T456">
        <v>124</v>
      </c>
      <c r="U456" t="s">
        <v>510</v>
      </c>
      <c r="V456">
        <v>1</v>
      </c>
      <c r="W456" t="s">
        <v>313</v>
      </c>
      <c r="X456" s="64">
        <v>12292.58</v>
      </c>
      <c r="Y456" s="64">
        <v>8949.5</v>
      </c>
      <c r="Z456" s="64">
        <v>11426.98</v>
      </c>
      <c r="AA456" s="64">
        <v>9228.26</v>
      </c>
      <c r="AB456" s="64">
        <v>10401.5</v>
      </c>
      <c r="AC456" s="64">
        <v>13516.2</v>
      </c>
      <c r="AD456" s="9">
        <v>16024.94</v>
      </c>
      <c r="AE456" s="64">
        <v>12398.2</v>
      </c>
      <c r="AF456" s="64">
        <v>18626.3</v>
      </c>
      <c r="AG456" s="64">
        <v>17581.43</v>
      </c>
      <c r="AH456" s="64">
        <v>12457.9</v>
      </c>
      <c r="AI456" s="64">
        <v>6973.4</v>
      </c>
      <c r="AJ456" s="10">
        <f t="shared" si="22"/>
        <v>149877.19</v>
      </c>
      <c r="AL456" s="6">
        <f t="shared" si="23"/>
        <v>0</v>
      </c>
      <c r="AN456" s="64">
        <v>0</v>
      </c>
      <c r="AO456" s="64">
        <v>0</v>
      </c>
      <c r="AP456" s="64">
        <v>0</v>
      </c>
      <c r="AQ456" s="64">
        <v>0</v>
      </c>
      <c r="AR456" s="64">
        <v>0</v>
      </c>
      <c r="AS456" s="64">
        <v>0</v>
      </c>
      <c r="AT456" s="64">
        <v>0</v>
      </c>
      <c r="AU456" s="64">
        <v>0</v>
      </c>
      <c r="AV456" s="64">
        <v>0</v>
      </c>
      <c r="AW456" s="64">
        <v>0</v>
      </c>
      <c r="AX456" s="64">
        <v>0</v>
      </c>
      <c r="AY456" s="64">
        <v>0</v>
      </c>
      <c r="AZ456" s="64">
        <v>3125657.64</v>
      </c>
      <c r="BA456" s="64">
        <v>0</v>
      </c>
      <c r="BB456" s="64">
        <v>0</v>
      </c>
      <c r="BC456" s="64">
        <v>0</v>
      </c>
      <c r="BD456" s="64">
        <v>0</v>
      </c>
      <c r="BE456" s="64">
        <v>0</v>
      </c>
      <c r="BF456" s="64">
        <v>0</v>
      </c>
      <c r="BG456" s="64">
        <v>0</v>
      </c>
      <c r="BH456" s="64">
        <v>0</v>
      </c>
      <c r="BI456" s="64">
        <v>-152.49</v>
      </c>
      <c r="BJ456" s="64">
        <v>-139.77000000000001</v>
      </c>
      <c r="BK456" s="64">
        <v>0</v>
      </c>
      <c r="BL456"/>
      <c r="BN456" s="7">
        <f t="shared" si="24"/>
        <v>130445.89000000001</v>
      </c>
    </row>
    <row r="457" spans="1:66" hidden="1">
      <c r="A457">
        <v>961</v>
      </c>
      <c r="B457" t="s">
        <v>80</v>
      </c>
      <c r="C457">
        <v>124</v>
      </c>
      <c r="D457" t="s">
        <v>508</v>
      </c>
      <c r="E457">
        <v>266</v>
      </c>
      <c r="F457">
        <v>512610003</v>
      </c>
      <c r="G457" t="s">
        <v>182</v>
      </c>
      <c r="H457">
        <v>101</v>
      </c>
      <c r="I457" t="s">
        <v>308</v>
      </c>
      <c r="J457" s="8">
        <v>1</v>
      </c>
      <c r="L457">
        <v>2610</v>
      </c>
      <c r="M457" t="s">
        <v>326</v>
      </c>
      <c r="N457">
        <v>2000</v>
      </c>
      <c r="O457" t="s">
        <v>113</v>
      </c>
      <c r="P457">
        <v>11</v>
      </c>
      <c r="Q457" t="s">
        <v>509</v>
      </c>
      <c r="R457">
        <v>241</v>
      </c>
      <c r="S457" t="s">
        <v>445</v>
      </c>
      <c r="T457">
        <v>124</v>
      </c>
      <c r="U457" t="s">
        <v>510</v>
      </c>
      <c r="V457">
        <v>1</v>
      </c>
      <c r="W457" t="s">
        <v>313</v>
      </c>
      <c r="X457" s="64">
        <v>0</v>
      </c>
      <c r="Y457" s="64">
        <v>0</v>
      </c>
      <c r="Z457" s="64">
        <v>299.35000000000002</v>
      </c>
      <c r="AA457" s="64">
        <v>300</v>
      </c>
      <c r="AB457" s="64">
        <v>300.02999999999997</v>
      </c>
      <c r="AC457" s="64">
        <v>0</v>
      </c>
      <c r="AD457" s="9">
        <v>299.89</v>
      </c>
      <c r="AE457" s="64">
        <v>0</v>
      </c>
      <c r="AF457" s="64">
        <v>0</v>
      </c>
      <c r="AG457" s="64">
        <v>286.95</v>
      </c>
      <c r="AH457" s="64">
        <v>0</v>
      </c>
      <c r="AI457" s="64">
        <v>0</v>
      </c>
      <c r="AJ457" s="10">
        <f t="shared" si="22"/>
        <v>1486.22</v>
      </c>
      <c r="AL457" s="6">
        <f t="shared" si="23"/>
        <v>0</v>
      </c>
      <c r="AN457" s="64">
        <v>600000</v>
      </c>
      <c r="AO457" s="64">
        <v>0</v>
      </c>
      <c r="AP457" s="64">
        <v>0</v>
      </c>
      <c r="AQ457" s="64">
        <v>0</v>
      </c>
      <c r="AR457" s="64">
        <v>0</v>
      </c>
      <c r="AS457" s="64">
        <v>0</v>
      </c>
      <c r="AT457" s="64">
        <v>0</v>
      </c>
      <c r="AU457" s="64">
        <v>0</v>
      </c>
      <c r="AV457" s="64">
        <v>0</v>
      </c>
      <c r="AW457" s="64">
        <v>0</v>
      </c>
      <c r="AX457" s="64">
        <v>0</v>
      </c>
      <c r="AY457" s="64">
        <v>0</v>
      </c>
      <c r="AZ457" s="64">
        <v>737723</v>
      </c>
      <c r="BA457" s="64">
        <v>0</v>
      </c>
      <c r="BB457" s="64">
        <v>0</v>
      </c>
      <c r="BC457" s="64">
        <v>0</v>
      </c>
      <c r="BD457" s="64">
        <v>0</v>
      </c>
      <c r="BE457" s="64">
        <v>0</v>
      </c>
      <c r="BF457" s="64">
        <v>0</v>
      </c>
      <c r="BG457" s="64">
        <v>26680</v>
      </c>
      <c r="BH457" s="64">
        <v>102080</v>
      </c>
      <c r="BI457" s="64">
        <v>58000</v>
      </c>
      <c r="BJ457" s="64">
        <v>629637</v>
      </c>
      <c r="BK457" s="64">
        <v>363660</v>
      </c>
      <c r="BL457"/>
      <c r="BN457" s="7">
        <f t="shared" si="24"/>
        <v>1486.22</v>
      </c>
    </row>
    <row r="458" spans="1:66" hidden="1">
      <c r="A458">
        <v>962</v>
      </c>
      <c r="B458" t="s">
        <v>513</v>
      </c>
      <c r="C458">
        <v>126</v>
      </c>
      <c r="D458" t="s">
        <v>225</v>
      </c>
      <c r="E458">
        <v>260</v>
      </c>
      <c r="F458">
        <v>512610001</v>
      </c>
      <c r="G458" t="s">
        <v>116</v>
      </c>
      <c r="H458">
        <v>101</v>
      </c>
      <c r="I458" t="s">
        <v>308</v>
      </c>
      <c r="J458" s="8">
        <v>1</v>
      </c>
      <c r="L458">
        <v>2610</v>
      </c>
      <c r="M458" t="s">
        <v>326</v>
      </c>
      <c r="N458">
        <v>2000</v>
      </c>
      <c r="O458" t="s">
        <v>113</v>
      </c>
      <c r="P458">
        <v>11</v>
      </c>
      <c r="Q458" t="s">
        <v>509</v>
      </c>
      <c r="R458">
        <v>241</v>
      </c>
      <c r="S458" t="s">
        <v>445</v>
      </c>
      <c r="T458">
        <v>124</v>
      </c>
      <c r="U458" t="s">
        <v>510</v>
      </c>
      <c r="V458">
        <v>1</v>
      </c>
      <c r="W458" t="s">
        <v>313</v>
      </c>
      <c r="X458" s="64">
        <v>11216.06</v>
      </c>
      <c r="Y458" s="64">
        <v>7248</v>
      </c>
      <c r="Z458" s="64">
        <v>7546</v>
      </c>
      <c r="AA458" s="64">
        <v>10562.45</v>
      </c>
      <c r="AB458" s="64">
        <v>13611.87</v>
      </c>
      <c r="AC458" s="64">
        <v>15536</v>
      </c>
      <c r="AD458" s="9">
        <v>11875.16</v>
      </c>
      <c r="AE458" s="64">
        <v>13885.29</v>
      </c>
      <c r="AF458" s="64">
        <v>11246.75</v>
      </c>
      <c r="AG458" s="64">
        <v>16517.349999999999</v>
      </c>
      <c r="AH458" s="64">
        <v>11715.92</v>
      </c>
      <c r="AI458" s="64">
        <v>9162.82</v>
      </c>
      <c r="AJ458" s="10">
        <f t="shared" si="22"/>
        <v>140123.67000000001</v>
      </c>
      <c r="AL458" s="6">
        <f t="shared" si="23"/>
        <v>0</v>
      </c>
      <c r="AN458" s="64">
        <v>0</v>
      </c>
      <c r="AO458" s="64">
        <v>0</v>
      </c>
      <c r="AP458" s="64">
        <v>0</v>
      </c>
      <c r="AQ458" s="64">
        <v>0</v>
      </c>
      <c r="AR458" s="64">
        <v>0</v>
      </c>
      <c r="AS458" s="64">
        <v>0</v>
      </c>
      <c r="AT458" s="64">
        <v>0</v>
      </c>
      <c r="AU458" s="64">
        <v>0</v>
      </c>
      <c r="AV458" s="64">
        <v>0</v>
      </c>
      <c r="AW458" s="64">
        <v>0</v>
      </c>
      <c r="AX458" s="64">
        <v>0</v>
      </c>
      <c r="AY458" s="64">
        <v>0</v>
      </c>
      <c r="AZ458" s="64">
        <v>6690</v>
      </c>
      <c r="BA458" s="64">
        <v>0</v>
      </c>
      <c r="BB458" s="64">
        <v>0</v>
      </c>
      <c r="BC458" s="64">
        <v>0</v>
      </c>
      <c r="BD458" s="64">
        <v>0</v>
      </c>
      <c r="BE458" s="64">
        <v>0</v>
      </c>
      <c r="BF458" s="64">
        <v>0</v>
      </c>
      <c r="BG458" s="64">
        <v>0</v>
      </c>
      <c r="BH458" s="64">
        <v>0</v>
      </c>
      <c r="BI458" s="64">
        <v>324789</v>
      </c>
      <c r="BJ458" s="64">
        <v>-9</v>
      </c>
      <c r="BK458" s="64">
        <v>0</v>
      </c>
      <c r="BL458"/>
      <c r="BN458" s="7">
        <f t="shared" si="24"/>
        <v>119244.93000000002</v>
      </c>
    </row>
    <row r="459" spans="1:66" hidden="1">
      <c r="A459">
        <v>962</v>
      </c>
      <c r="B459" t="s">
        <v>513</v>
      </c>
      <c r="C459">
        <v>126</v>
      </c>
      <c r="D459" t="s">
        <v>225</v>
      </c>
      <c r="E459">
        <v>263</v>
      </c>
      <c r="F459">
        <v>512610002</v>
      </c>
      <c r="G459" t="s">
        <v>156</v>
      </c>
      <c r="H459">
        <v>101</v>
      </c>
      <c r="I459" t="s">
        <v>308</v>
      </c>
      <c r="J459" s="8">
        <v>1</v>
      </c>
      <c r="L459">
        <v>2610</v>
      </c>
      <c r="M459" t="s">
        <v>326</v>
      </c>
      <c r="N459">
        <v>2000</v>
      </c>
      <c r="O459" t="s">
        <v>113</v>
      </c>
      <c r="P459">
        <v>11</v>
      </c>
      <c r="Q459" t="s">
        <v>509</v>
      </c>
      <c r="R459">
        <v>241</v>
      </c>
      <c r="S459" t="s">
        <v>445</v>
      </c>
      <c r="T459">
        <v>124</v>
      </c>
      <c r="U459" t="s">
        <v>510</v>
      </c>
      <c r="V459">
        <v>1</v>
      </c>
      <c r="W459" t="s">
        <v>313</v>
      </c>
      <c r="X459" s="64">
        <v>0</v>
      </c>
      <c r="Y459" s="64">
        <v>868.09</v>
      </c>
      <c r="Z459" s="64">
        <v>1744</v>
      </c>
      <c r="AA459" s="64">
        <v>1811.83</v>
      </c>
      <c r="AB459" s="64">
        <v>1300</v>
      </c>
      <c r="AC459" s="64">
        <v>2156.15</v>
      </c>
      <c r="AD459" s="9">
        <v>2159.04</v>
      </c>
      <c r="AE459" s="64">
        <v>1735</v>
      </c>
      <c r="AF459" s="64">
        <v>1305</v>
      </c>
      <c r="AG459" s="64">
        <v>2168</v>
      </c>
      <c r="AH459" s="64">
        <v>1728</v>
      </c>
      <c r="AI459" s="64">
        <v>2167.33</v>
      </c>
      <c r="AJ459" s="10">
        <f t="shared" si="22"/>
        <v>19142.440000000002</v>
      </c>
      <c r="AL459" s="6">
        <f t="shared" si="23"/>
        <v>0</v>
      </c>
      <c r="AN459" s="64">
        <v>200000</v>
      </c>
      <c r="AO459" s="64">
        <v>0</v>
      </c>
      <c r="AP459" s="64">
        <v>0</v>
      </c>
      <c r="AQ459" s="64">
        <v>0</v>
      </c>
      <c r="AR459" s="64">
        <v>0</v>
      </c>
      <c r="AS459" s="64">
        <v>0</v>
      </c>
      <c r="AT459" s="64">
        <v>0</v>
      </c>
      <c r="AU459" s="64">
        <v>0</v>
      </c>
      <c r="AV459" s="64">
        <v>0</v>
      </c>
      <c r="AW459" s="64">
        <v>0</v>
      </c>
      <c r="AX459" s="64">
        <v>0</v>
      </c>
      <c r="AY459" s="64">
        <v>0</v>
      </c>
      <c r="AZ459" s="64">
        <v>393088.24</v>
      </c>
      <c r="BA459" s="64">
        <v>0</v>
      </c>
      <c r="BB459" s="64">
        <v>0</v>
      </c>
      <c r="BC459" s="64">
        <v>0</v>
      </c>
      <c r="BD459" s="64">
        <v>0</v>
      </c>
      <c r="BE459" s="64">
        <v>0</v>
      </c>
      <c r="BF459" s="64">
        <v>0</v>
      </c>
      <c r="BG459" s="64">
        <v>0</v>
      </c>
      <c r="BH459" s="64">
        <v>0</v>
      </c>
      <c r="BI459" s="64">
        <v>39013.51</v>
      </c>
      <c r="BJ459" s="64">
        <v>50180.29</v>
      </c>
      <c r="BK459" s="64">
        <v>19200</v>
      </c>
      <c r="BL459"/>
      <c r="BN459" s="7">
        <f t="shared" si="24"/>
        <v>15247.11</v>
      </c>
    </row>
    <row r="460" spans="1:66" hidden="1">
      <c r="A460">
        <v>962</v>
      </c>
      <c r="B460" t="s">
        <v>513</v>
      </c>
      <c r="C460">
        <v>126</v>
      </c>
      <c r="D460" t="s">
        <v>225</v>
      </c>
      <c r="E460">
        <v>269</v>
      </c>
      <c r="F460">
        <v>512610004</v>
      </c>
      <c r="G460" t="s">
        <v>183</v>
      </c>
      <c r="H460">
        <v>101</v>
      </c>
      <c r="I460" t="s">
        <v>308</v>
      </c>
      <c r="J460" s="8">
        <v>1</v>
      </c>
      <c r="L460">
        <v>2610</v>
      </c>
      <c r="M460" t="s">
        <v>326</v>
      </c>
      <c r="N460">
        <v>2000</v>
      </c>
      <c r="O460" t="s">
        <v>113</v>
      </c>
      <c r="P460">
        <v>11</v>
      </c>
      <c r="Q460" t="s">
        <v>509</v>
      </c>
      <c r="R460">
        <v>241</v>
      </c>
      <c r="S460" t="s">
        <v>445</v>
      </c>
      <c r="T460">
        <v>124</v>
      </c>
      <c r="U460" t="s">
        <v>510</v>
      </c>
      <c r="V460">
        <v>1</v>
      </c>
      <c r="W460" t="s">
        <v>313</v>
      </c>
      <c r="X460" s="64">
        <v>0</v>
      </c>
      <c r="Y460" s="64">
        <v>0</v>
      </c>
      <c r="Z460" s="64">
        <v>392</v>
      </c>
      <c r="AA460" s="64">
        <v>0</v>
      </c>
      <c r="AB460" s="64">
        <v>0</v>
      </c>
      <c r="AC460" s="64">
        <v>0</v>
      </c>
      <c r="AD460" s="9">
        <v>0</v>
      </c>
      <c r="AE460" s="64">
        <v>0</v>
      </c>
      <c r="AF460" s="64">
        <v>0</v>
      </c>
      <c r="AG460" s="64">
        <v>0</v>
      </c>
      <c r="AH460" s="64">
        <v>0</v>
      </c>
      <c r="AI460" s="64">
        <v>0</v>
      </c>
      <c r="AJ460" s="10">
        <f t="shared" si="22"/>
        <v>392</v>
      </c>
      <c r="AL460" s="6">
        <f t="shared" si="23"/>
        <v>0</v>
      </c>
      <c r="AN460" s="64">
        <v>0</v>
      </c>
      <c r="AO460" s="64">
        <v>0</v>
      </c>
      <c r="AP460" s="64">
        <v>0</v>
      </c>
      <c r="AQ460" s="64">
        <v>0</v>
      </c>
      <c r="AR460" s="64">
        <v>0</v>
      </c>
      <c r="AS460" s="64">
        <v>0</v>
      </c>
      <c r="AT460" s="64">
        <v>0</v>
      </c>
      <c r="AU460" s="64">
        <v>0</v>
      </c>
      <c r="AV460" s="64">
        <v>0</v>
      </c>
      <c r="AW460" s="64">
        <v>0</v>
      </c>
      <c r="AX460" s="64">
        <v>0</v>
      </c>
      <c r="AY460" s="64">
        <v>0</v>
      </c>
      <c r="AZ460" s="64">
        <v>522</v>
      </c>
      <c r="BA460" s="64">
        <v>0</v>
      </c>
      <c r="BB460" s="64">
        <v>0</v>
      </c>
      <c r="BC460" s="64">
        <v>0</v>
      </c>
      <c r="BD460" s="64">
        <v>0</v>
      </c>
      <c r="BE460" s="64">
        <v>0</v>
      </c>
      <c r="BF460" s="64">
        <v>0</v>
      </c>
      <c r="BG460" s="64">
        <v>0</v>
      </c>
      <c r="BH460" s="64">
        <v>0</v>
      </c>
      <c r="BI460" s="64">
        <v>0</v>
      </c>
      <c r="BJ460" s="64">
        <v>0</v>
      </c>
      <c r="BK460" s="64">
        <v>0</v>
      </c>
      <c r="BL460"/>
      <c r="BN460" s="7">
        <f t="shared" si="24"/>
        <v>392</v>
      </c>
    </row>
    <row r="461" spans="1:66" hidden="1">
      <c r="A461">
        <v>965</v>
      </c>
      <c r="B461" t="s">
        <v>521</v>
      </c>
      <c r="C461">
        <v>129</v>
      </c>
      <c r="D461" t="s">
        <v>236</v>
      </c>
      <c r="E461">
        <v>260</v>
      </c>
      <c r="F461">
        <v>512610001</v>
      </c>
      <c r="G461" t="s">
        <v>116</v>
      </c>
      <c r="H461">
        <v>101</v>
      </c>
      <c r="I461" t="s">
        <v>308</v>
      </c>
      <c r="J461" s="8">
        <v>1</v>
      </c>
      <c r="L461">
        <v>2610</v>
      </c>
      <c r="M461" t="s">
        <v>326</v>
      </c>
      <c r="N461">
        <v>2000</v>
      </c>
      <c r="O461" t="s">
        <v>113</v>
      </c>
      <c r="P461">
        <v>11</v>
      </c>
      <c r="Q461" t="s">
        <v>509</v>
      </c>
      <c r="R461">
        <v>242</v>
      </c>
      <c r="S461" t="s">
        <v>283</v>
      </c>
      <c r="T461">
        <v>124</v>
      </c>
      <c r="U461" t="s">
        <v>510</v>
      </c>
      <c r="V461">
        <v>1</v>
      </c>
      <c r="W461" t="s">
        <v>313</v>
      </c>
      <c r="X461" s="64">
        <v>0</v>
      </c>
      <c r="Y461" s="64">
        <v>0</v>
      </c>
      <c r="Z461" s="64">
        <v>0</v>
      </c>
      <c r="AA461" s="64">
        <v>0</v>
      </c>
      <c r="AB461" s="64">
        <v>0</v>
      </c>
      <c r="AC461" s="64">
        <v>500</v>
      </c>
      <c r="AD461" s="9">
        <v>1579.2</v>
      </c>
      <c r="AE461" s="64">
        <v>0</v>
      </c>
      <c r="AF461" s="64">
        <v>1108.5</v>
      </c>
      <c r="AG461" s="64">
        <v>499.5</v>
      </c>
      <c r="AH461" s="64">
        <v>499.5</v>
      </c>
      <c r="AI461" s="64">
        <v>0</v>
      </c>
      <c r="AJ461" s="10">
        <f t="shared" si="22"/>
        <v>4186.7</v>
      </c>
      <c r="AL461" s="6">
        <f t="shared" si="23"/>
        <v>0</v>
      </c>
      <c r="AN461" s="64">
        <v>9321</v>
      </c>
      <c r="AO461" s="64">
        <v>0</v>
      </c>
      <c r="AP461" s="64">
        <v>0</v>
      </c>
      <c r="AQ461" s="64">
        <v>0</v>
      </c>
      <c r="AR461" s="64">
        <v>0</v>
      </c>
      <c r="AS461" s="64">
        <v>0</v>
      </c>
      <c r="AT461" s="64">
        <v>0</v>
      </c>
      <c r="AU461" s="64">
        <v>0</v>
      </c>
      <c r="AV461" s="64">
        <v>0</v>
      </c>
      <c r="AW461" s="64">
        <v>0</v>
      </c>
      <c r="AX461" s="64">
        <v>0</v>
      </c>
      <c r="AY461" s="64">
        <v>0</v>
      </c>
      <c r="AZ461" s="64">
        <v>-1251.8399999999999</v>
      </c>
      <c r="BA461" s="64">
        <v>0</v>
      </c>
      <c r="BB461" s="64">
        <v>0</v>
      </c>
      <c r="BC461" s="64">
        <v>0</v>
      </c>
      <c r="BD461" s="64">
        <v>0</v>
      </c>
      <c r="BE461" s="64">
        <v>0</v>
      </c>
      <c r="BF461" s="64">
        <v>0</v>
      </c>
      <c r="BG461" s="64">
        <v>0</v>
      </c>
      <c r="BH461" s="64">
        <v>0</v>
      </c>
      <c r="BI461" s="64">
        <v>-5000</v>
      </c>
      <c r="BJ461" s="64">
        <v>-3069.16</v>
      </c>
      <c r="BK461" s="64">
        <v>0</v>
      </c>
      <c r="BL461"/>
      <c r="BN461" s="7">
        <f t="shared" si="24"/>
        <v>3687.2</v>
      </c>
    </row>
    <row r="462" spans="1:66" hidden="1">
      <c r="A462">
        <v>951</v>
      </c>
      <c r="B462" t="s">
        <v>491</v>
      </c>
      <c r="C462">
        <v>118</v>
      </c>
      <c r="D462" t="s">
        <v>178</v>
      </c>
      <c r="E462">
        <v>260</v>
      </c>
      <c r="F462">
        <v>512610001</v>
      </c>
      <c r="G462" t="s">
        <v>116</v>
      </c>
      <c r="H462">
        <v>101</v>
      </c>
      <c r="I462" t="s">
        <v>308</v>
      </c>
      <c r="J462" s="8">
        <v>1</v>
      </c>
      <c r="L462">
        <v>2610</v>
      </c>
      <c r="M462" t="s">
        <v>326</v>
      </c>
      <c r="N462">
        <v>2000</v>
      </c>
      <c r="O462" t="s">
        <v>113</v>
      </c>
      <c r="P462">
        <v>12</v>
      </c>
      <c r="Q462" t="s">
        <v>401</v>
      </c>
      <c r="R462">
        <v>221</v>
      </c>
      <c r="S462" t="s">
        <v>492</v>
      </c>
      <c r="T462">
        <v>128</v>
      </c>
      <c r="U462" t="s">
        <v>404</v>
      </c>
      <c r="V462">
        <v>1</v>
      </c>
      <c r="W462" t="s">
        <v>313</v>
      </c>
      <c r="X462" s="64">
        <v>31084.75</v>
      </c>
      <c r="Y462" s="64">
        <v>26264.23</v>
      </c>
      <c r="Z462" s="64">
        <v>28969.38</v>
      </c>
      <c r="AA462" s="64">
        <v>36355</v>
      </c>
      <c r="AB462" s="64">
        <v>30103.77</v>
      </c>
      <c r="AC462" s="64">
        <v>35431.75</v>
      </c>
      <c r="AD462" s="9">
        <v>50526.68</v>
      </c>
      <c r="AE462" s="64">
        <v>75258.649999999994</v>
      </c>
      <c r="AF462" s="64">
        <v>55091.7</v>
      </c>
      <c r="AG462" s="64">
        <v>56281.46</v>
      </c>
      <c r="AH462" s="64">
        <v>35697.83</v>
      </c>
      <c r="AI462" s="64">
        <v>43803.8</v>
      </c>
      <c r="AJ462" s="10">
        <f t="shared" si="22"/>
        <v>504869</v>
      </c>
      <c r="AL462" s="6">
        <f t="shared" si="23"/>
        <v>0</v>
      </c>
      <c r="AN462" s="64">
        <v>0</v>
      </c>
      <c r="AO462" s="64">
        <v>0</v>
      </c>
      <c r="AP462" s="64">
        <v>0</v>
      </c>
      <c r="AQ462" s="64">
        <v>0</v>
      </c>
      <c r="AR462" s="64">
        <v>0</v>
      </c>
      <c r="AS462" s="64">
        <v>0</v>
      </c>
      <c r="AT462" s="64">
        <v>0</v>
      </c>
      <c r="AU462" s="64">
        <v>0</v>
      </c>
      <c r="AV462" s="64">
        <v>0</v>
      </c>
      <c r="AW462" s="64">
        <v>0</v>
      </c>
      <c r="AX462" s="64">
        <v>0</v>
      </c>
      <c r="AY462" s="64">
        <v>0</v>
      </c>
      <c r="AZ462" s="64">
        <v>150</v>
      </c>
      <c r="BA462" s="64">
        <v>0</v>
      </c>
      <c r="BB462" s="64">
        <v>0</v>
      </c>
      <c r="BC462" s="64">
        <v>0</v>
      </c>
      <c r="BD462" s="64">
        <v>0</v>
      </c>
      <c r="BE462" s="64">
        <v>0</v>
      </c>
      <c r="BF462" s="64">
        <v>0</v>
      </c>
      <c r="BG462" s="64">
        <v>0</v>
      </c>
      <c r="BH462" s="64">
        <v>0</v>
      </c>
      <c r="BI462" s="64">
        <v>0</v>
      </c>
      <c r="BJ462" s="64">
        <v>0</v>
      </c>
      <c r="BK462" s="64">
        <v>0</v>
      </c>
      <c r="BL462"/>
      <c r="BN462" s="7">
        <f t="shared" si="24"/>
        <v>425367.37</v>
      </c>
    </row>
    <row r="463" spans="1:66" hidden="1">
      <c r="A463">
        <v>951</v>
      </c>
      <c r="B463" t="s">
        <v>491</v>
      </c>
      <c r="C463">
        <v>118</v>
      </c>
      <c r="D463" t="s">
        <v>178</v>
      </c>
      <c r="E463">
        <v>263</v>
      </c>
      <c r="F463">
        <v>512610002</v>
      </c>
      <c r="G463" t="s">
        <v>156</v>
      </c>
      <c r="H463">
        <v>101</v>
      </c>
      <c r="I463" t="s">
        <v>308</v>
      </c>
      <c r="J463" s="8">
        <v>1</v>
      </c>
      <c r="L463">
        <v>2610</v>
      </c>
      <c r="M463" t="s">
        <v>326</v>
      </c>
      <c r="N463">
        <v>2000</v>
      </c>
      <c r="O463" t="s">
        <v>113</v>
      </c>
      <c r="P463">
        <v>12</v>
      </c>
      <c r="Q463" t="s">
        <v>401</v>
      </c>
      <c r="R463">
        <v>221</v>
      </c>
      <c r="S463" t="s">
        <v>492</v>
      </c>
      <c r="T463">
        <v>128</v>
      </c>
      <c r="U463" t="s">
        <v>404</v>
      </c>
      <c r="V463">
        <v>1</v>
      </c>
      <c r="W463" t="s">
        <v>313</v>
      </c>
      <c r="X463" s="64">
        <v>20465.63</v>
      </c>
      <c r="Y463" s="64">
        <v>36072.5</v>
      </c>
      <c r="Z463" s="64">
        <v>32180.01</v>
      </c>
      <c r="AA463" s="64">
        <v>36825.160000000003</v>
      </c>
      <c r="AB463" s="64">
        <v>39789.71</v>
      </c>
      <c r="AC463" s="64">
        <v>71472.63</v>
      </c>
      <c r="AD463" s="9">
        <v>67861.09</v>
      </c>
      <c r="AE463" s="64">
        <v>30679.73</v>
      </c>
      <c r="AF463" s="64">
        <v>43330.39</v>
      </c>
      <c r="AG463" s="64">
        <v>83955.64</v>
      </c>
      <c r="AH463" s="64">
        <v>57672</v>
      </c>
      <c r="AI463" s="64">
        <v>63000.01</v>
      </c>
      <c r="AJ463" s="10">
        <f t="shared" si="22"/>
        <v>583304.5</v>
      </c>
      <c r="AL463" s="6">
        <f t="shared" si="23"/>
        <v>0</v>
      </c>
      <c r="AN463" s="64">
        <v>0</v>
      </c>
      <c r="AO463" s="64">
        <v>0</v>
      </c>
      <c r="AP463" s="64">
        <v>0</v>
      </c>
      <c r="AQ463" s="64">
        <v>0</v>
      </c>
      <c r="AR463" s="64">
        <v>0</v>
      </c>
      <c r="AS463" s="64">
        <v>0</v>
      </c>
      <c r="AT463" s="64">
        <v>0</v>
      </c>
      <c r="AU463" s="64">
        <v>0</v>
      </c>
      <c r="AV463" s="64">
        <v>0</v>
      </c>
      <c r="AW463" s="64">
        <v>0</v>
      </c>
      <c r="AX463" s="64">
        <v>0</v>
      </c>
      <c r="AY463" s="64">
        <v>0</v>
      </c>
      <c r="AZ463" s="64">
        <v>3110</v>
      </c>
      <c r="BA463" s="64">
        <v>0</v>
      </c>
      <c r="BB463" s="64">
        <v>0</v>
      </c>
      <c r="BC463" s="64">
        <v>0</v>
      </c>
      <c r="BD463" s="64">
        <v>0</v>
      </c>
      <c r="BE463" s="64">
        <v>0</v>
      </c>
      <c r="BF463" s="64">
        <v>0</v>
      </c>
      <c r="BG463" s="64">
        <v>0</v>
      </c>
      <c r="BH463" s="64">
        <v>0</v>
      </c>
      <c r="BI463" s="64">
        <v>0</v>
      </c>
      <c r="BJ463" s="64">
        <v>-1610.02</v>
      </c>
      <c r="BK463" s="64">
        <v>0</v>
      </c>
      <c r="BL463"/>
      <c r="BN463" s="7">
        <f t="shared" si="24"/>
        <v>462632.49</v>
      </c>
    </row>
    <row r="464" spans="1:66" hidden="1">
      <c r="A464">
        <v>951</v>
      </c>
      <c r="B464" t="s">
        <v>491</v>
      </c>
      <c r="C464">
        <v>118</v>
      </c>
      <c r="D464" t="s">
        <v>178</v>
      </c>
      <c r="E464">
        <v>266</v>
      </c>
      <c r="F464">
        <v>512610003</v>
      </c>
      <c r="G464" t="s">
        <v>182</v>
      </c>
      <c r="H464">
        <v>101</v>
      </c>
      <c r="I464" t="s">
        <v>308</v>
      </c>
      <c r="J464" s="8">
        <v>1</v>
      </c>
      <c r="L464">
        <v>2610</v>
      </c>
      <c r="M464" t="s">
        <v>326</v>
      </c>
      <c r="N464">
        <v>2000</v>
      </c>
      <c r="O464" t="s">
        <v>113</v>
      </c>
      <c r="P464">
        <v>12</v>
      </c>
      <c r="Q464" t="s">
        <v>401</v>
      </c>
      <c r="R464">
        <v>221</v>
      </c>
      <c r="S464" t="s">
        <v>492</v>
      </c>
      <c r="T464">
        <v>128</v>
      </c>
      <c r="U464" t="s">
        <v>404</v>
      </c>
      <c r="V464">
        <v>1</v>
      </c>
      <c r="W464" t="s">
        <v>313</v>
      </c>
      <c r="X464" s="64">
        <v>25662.83</v>
      </c>
      <c r="Y464" s="64">
        <v>8108.98</v>
      </c>
      <c r="Z464" s="64">
        <v>17551.87</v>
      </c>
      <c r="AA464" s="64">
        <v>3072.41</v>
      </c>
      <c r="AB464" s="64">
        <v>18944.7</v>
      </c>
      <c r="AC464" s="64">
        <v>8223.3700000000008</v>
      </c>
      <c r="AD464" s="9">
        <v>10667.28</v>
      </c>
      <c r="AE464" s="64">
        <v>17046.98</v>
      </c>
      <c r="AF464" s="64">
        <v>3449.11</v>
      </c>
      <c r="AG464" s="64">
        <v>12088.15</v>
      </c>
      <c r="AH464" s="64">
        <v>4449.3599999999997</v>
      </c>
      <c r="AI464" s="64">
        <v>424.5</v>
      </c>
      <c r="AJ464" s="10">
        <f t="shared" si="22"/>
        <v>129689.53999999998</v>
      </c>
      <c r="AL464" s="6">
        <f t="shared" si="23"/>
        <v>0</v>
      </c>
      <c r="AN464" s="64">
        <v>2712</v>
      </c>
      <c r="AO464" s="64">
        <v>0</v>
      </c>
      <c r="AP464" s="64">
        <v>0</v>
      </c>
      <c r="AQ464" s="64">
        <v>0</v>
      </c>
      <c r="AR464" s="64">
        <v>0</v>
      </c>
      <c r="AS464" s="64">
        <v>0</v>
      </c>
      <c r="AT464" s="64">
        <v>0</v>
      </c>
      <c r="AU464" s="64">
        <v>0</v>
      </c>
      <c r="AV464" s="64">
        <v>0</v>
      </c>
      <c r="AW464" s="64">
        <v>0</v>
      </c>
      <c r="AX464" s="64">
        <v>0</v>
      </c>
      <c r="AY464" s="64">
        <v>0</v>
      </c>
      <c r="AZ464" s="64">
        <v>0</v>
      </c>
      <c r="BA464" s="64">
        <v>0</v>
      </c>
      <c r="BB464" s="64">
        <v>0</v>
      </c>
      <c r="BC464" s="64">
        <v>0</v>
      </c>
      <c r="BD464" s="64">
        <v>0</v>
      </c>
      <c r="BE464" s="64">
        <v>0</v>
      </c>
      <c r="BF464" s="64">
        <v>0</v>
      </c>
      <c r="BG464" s="64">
        <v>-1804</v>
      </c>
      <c r="BH464" s="64">
        <v>0</v>
      </c>
      <c r="BI464" s="64">
        <v>0</v>
      </c>
      <c r="BJ464" s="64">
        <v>-908</v>
      </c>
      <c r="BK464" s="64">
        <v>671</v>
      </c>
      <c r="BL464"/>
      <c r="BN464" s="7">
        <f t="shared" si="24"/>
        <v>124815.67999999998</v>
      </c>
    </row>
    <row r="465" spans="1:66" hidden="1">
      <c r="A465">
        <v>951</v>
      </c>
      <c r="B465" t="s">
        <v>491</v>
      </c>
      <c r="C465">
        <v>118</v>
      </c>
      <c r="D465" t="s">
        <v>178</v>
      </c>
      <c r="E465">
        <v>269</v>
      </c>
      <c r="F465">
        <v>512610004</v>
      </c>
      <c r="G465" t="s">
        <v>183</v>
      </c>
      <c r="H465">
        <v>101</v>
      </c>
      <c r="I465" t="s">
        <v>308</v>
      </c>
      <c r="J465" s="8">
        <v>1</v>
      </c>
      <c r="L465">
        <v>2610</v>
      </c>
      <c r="M465" t="s">
        <v>326</v>
      </c>
      <c r="N465">
        <v>2000</v>
      </c>
      <c r="O465" t="s">
        <v>113</v>
      </c>
      <c r="P465">
        <v>12</v>
      </c>
      <c r="Q465" t="s">
        <v>401</v>
      </c>
      <c r="R465">
        <v>221</v>
      </c>
      <c r="S465" t="s">
        <v>492</v>
      </c>
      <c r="T465">
        <v>128</v>
      </c>
      <c r="U465" t="s">
        <v>404</v>
      </c>
      <c r="V465">
        <v>1</v>
      </c>
      <c r="W465" t="s">
        <v>313</v>
      </c>
      <c r="X465" s="64">
        <v>0</v>
      </c>
      <c r="Y465" s="64">
        <v>0</v>
      </c>
      <c r="Z465" s="64">
        <v>0</v>
      </c>
      <c r="AA465" s="64">
        <v>0</v>
      </c>
      <c r="AB465" s="64">
        <v>392</v>
      </c>
      <c r="AC465" s="64">
        <v>0</v>
      </c>
      <c r="AD465" s="9">
        <v>0</v>
      </c>
      <c r="AE465" s="64">
        <v>0</v>
      </c>
      <c r="AF465" s="64">
        <v>0</v>
      </c>
      <c r="AG465" s="64">
        <v>0</v>
      </c>
      <c r="AH465" s="64">
        <v>0</v>
      </c>
      <c r="AI465" s="64">
        <v>0</v>
      </c>
      <c r="AJ465" s="10">
        <f t="shared" si="22"/>
        <v>392</v>
      </c>
      <c r="AL465" s="6">
        <f t="shared" si="23"/>
        <v>0</v>
      </c>
      <c r="AN465" s="64">
        <v>2167</v>
      </c>
      <c r="AO465" s="64">
        <v>0</v>
      </c>
      <c r="AP465" s="64">
        <v>0</v>
      </c>
      <c r="AQ465" s="64">
        <v>0</v>
      </c>
      <c r="AR465" s="64">
        <v>0</v>
      </c>
      <c r="AS465" s="64">
        <v>0</v>
      </c>
      <c r="AT465" s="64">
        <v>0</v>
      </c>
      <c r="AU465" s="64">
        <v>0</v>
      </c>
      <c r="AV465" s="64">
        <v>0</v>
      </c>
      <c r="AW465" s="64">
        <v>0</v>
      </c>
      <c r="AX465" s="64">
        <v>0</v>
      </c>
      <c r="AY465" s="64">
        <v>0</v>
      </c>
      <c r="AZ465" s="64">
        <v>-522</v>
      </c>
      <c r="BA465" s="64">
        <v>0</v>
      </c>
      <c r="BB465" s="64">
        <v>0</v>
      </c>
      <c r="BC465" s="64">
        <v>0</v>
      </c>
      <c r="BD465" s="64">
        <v>0</v>
      </c>
      <c r="BE465" s="64">
        <v>0</v>
      </c>
      <c r="BF465" s="64">
        <v>0</v>
      </c>
      <c r="BG465" s="64">
        <v>0</v>
      </c>
      <c r="BH465" s="64">
        <v>0</v>
      </c>
      <c r="BI465" s="64">
        <v>0</v>
      </c>
      <c r="BJ465" s="64">
        <v>-1645</v>
      </c>
      <c r="BK465" s="64">
        <v>0</v>
      </c>
      <c r="BL465"/>
      <c r="BN465" s="7">
        <f t="shared" si="24"/>
        <v>392</v>
      </c>
    </row>
    <row r="466" spans="1:66" hidden="1">
      <c r="A466">
        <v>952</v>
      </c>
      <c r="B466" t="s">
        <v>498</v>
      </c>
      <c r="C466">
        <v>120</v>
      </c>
      <c r="D466" t="s">
        <v>499</v>
      </c>
      <c r="E466">
        <v>260</v>
      </c>
      <c r="F466">
        <v>512610001</v>
      </c>
      <c r="G466" t="s">
        <v>116</v>
      </c>
      <c r="H466">
        <v>101</v>
      </c>
      <c r="I466" t="s">
        <v>308</v>
      </c>
      <c r="J466" s="8">
        <v>1</v>
      </c>
      <c r="L466">
        <v>2610</v>
      </c>
      <c r="M466" t="s">
        <v>326</v>
      </c>
      <c r="N466">
        <v>2000</v>
      </c>
      <c r="O466" t="s">
        <v>113</v>
      </c>
      <c r="P466">
        <v>12</v>
      </c>
      <c r="Q466" t="s">
        <v>401</v>
      </c>
      <c r="R466">
        <v>222</v>
      </c>
      <c r="S466" t="s">
        <v>500</v>
      </c>
      <c r="T466">
        <v>125</v>
      </c>
      <c r="U466" t="s">
        <v>464</v>
      </c>
      <c r="V466">
        <v>1</v>
      </c>
      <c r="W466" t="s">
        <v>313</v>
      </c>
      <c r="X466" s="64">
        <v>952.5</v>
      </c>
      <c r="Y466" s="64">
        <v>2215</v>
      </c>
      <c r="Z466" s="64">
        <v>2864.75</v>
      </c>
      <c r="AA466" s="64">
        <v>890.32</v>
      </c>
      <c r="AB466" s="64">
        <v>1490</v>
      </c>
      <c r="AC466" s="64">
        <v>3427</v>
      </c>
      <c r="AD466" s="9">
        <v>3937</v>
      </c>
      <c r="AE466" s="64">
        <v>3951.01</v>
      </c>
      <c r="AF466" s="64">
        <v>4786.3500000000004</v>
      </c>
      <c r="AG466" s="64">
        <v>4890.91</v>
      </c>
      <c r="AH466" s="64">
        <v>4284</v>
      </c>
      <c r="AI466" s="64">
        <v>3289.1</v>
      </c>
      <c r="AJ466" s="10">
        <f t="shared" si="22"/>
        <v>36977.939999999995</v>
      </c>
      <c r="AL466" s="6">
        <f t="shared" si="23"/>
        <v>0</v>
      </c>
      <c r="AN466" s="64">
        <v>0</v>
      </c>
      <c r="AO466" s="64">
        <v>0</v>
      </c>
      <c r="AP466" s="64">
        <v>0</v>
      </c>
      <c r="AQ466" s="64">
        <v>0</v>
      </c>
      <c r="AR466" s="64">
        <v>0</v>
      </c>
      <c r="AS466" s="64">
        <v>0</v>
      </c>
      <c r="AT466" s="64">
        <v>0</v>
      </c>
      <c r="AU466" s="64">
        <v>0</v>
      </c>
      <c r="AV466" s="64">
        <v>0</v>
      </c>
      <c r="AW466" s="64">
        <v>0</v>
      </c>
      <c r="AX466" s="64">
        <v>0</v>
      </c>
      <c r="AY466" s="64">
        <v>0</v>
      </c>
      <c r="AZ466" s="64">
        <v>679.84</v>
      </c>
      <c r="BA466" s="64">
        <v>0</v>
      </c>
      <c r="BB466" s="64">
        <v>0</v>
      </c>
      <c r="BC466" s="64">
        <v>0</v>
      </c>
      <c r="BD466" s="64">
        <v>0</v>
      </c>
      <c r="BE466" s="64">
        <v>0</v>
      </c>
      <c r="BF466" s="64">
        <v>0</v>
      </c>
      <c r="BG466" s="64">
        <v>0</v>
      </c>
      <c r="BH466" s="64">
        <v>0</v>
      </c>
      <c r="BI466" s="64">
        <v>0</v>
      </c>
      <c r="BJ466" s="64">
        <v>0</v>
      </c>
      <c r="BK466" s="64">
        <v>0</v>
      </c>
      <c r="BL466"/>
      <c r="BN466" s="7">
        <f t="shared" si="24"/>
        <v>29404.84</v>
      </c>
    </row>
    <row r="467" spans="1:66" hidden="1">
      <c r="A467">
        <v>953</v>
      </c>
      <c r="B467" t="s">
        <v>259</v>
      </c>
      <c r="C467">
        <v>121</v>
      </c>
      <c r="D467" t="s">
        <v>196</v>
      </c>
      <c r="E467">
        <v>260</v>
      </c>
      <c r="F467">
        <v>512610001</v>
      </c>
      <c r="G467" t="s">
        <v>116</v>
      </c>
      <c r="H467">
        <v>101</v>
      </c>
      <c r="I467" t="s">
        <v>308</v>
      </c>
      <c r="J467" s="8">
        <v>1</v>
      </c>
      <c r="L467">
        <v>2610</v>
      </c>
      <c r="M467" t="s">
        <v>326</v>
      </c>
      <c r="N467">
        <v>2000</v>
      </c>
      <c r="O467" t="s">
        <v>113</v>
      </c>
      <c r="P467">
        <v>12</v>
      </c>
      <c r="Q467" t="s">
        <v>401</v>
      </c>
      <c r="R467">
        <v>214</v>
      </c>
      <c r="S467" t="s">
        <v>446</v>
      </c>
      <c r="T467">
        <v>125</v>
      </c>
      <c r="U467" t="s">
        <v>464</v>
      </c>
      <c r="V467">
        <v>1</v>
      </c>
      <c r="W467" t="s">
        <v>313</v>
      </c>
      <c r="X467" s="64">
        <v>13081.2</v>
      </c>
      <c r="Y467" s="64">
        <v>13993.88</v>
      </c>
      <c r="Z467" s="64">
        <v>12997.3</v>
      </c>
      <c r="AA467" s="64">
        <v>13184.48</v>
      </c>
      <c r="AB467" s="64">
        <v>12875.52</v>
      </c>
      <c r="AC467" s="64">
        <v>15339.9</v>
      </c>
      <c r="AD467" s="9">
        <v>21914.97</v>
      </c>
      <c r="AE467" s="64">
        <v>21790.33</v>
      </c>
      <c r="AF467" s="64">
        <v>26871.279999999999</v>
      </c>
      <c r="AG467" s="64">
        <v>27516.73</v>
      </c>
      <c r="AH467" s="64">
        <v>28511.58</v>
      </c>
      <c r="AI467" s="64">
        <v>22515.26</v>
      </c>
      <c r="AJ467" s="10">
        <f t="shared" si="22"/>
        <v>230592.43</v>
      </c>
      <c r="AL467" s="6">
        <f t="shared" si="23"/>
        <v>0</v>
      </c>
      <c r="AN467" s="64">
        <v>210000</v>
      </c>
      <c r="AO467" s="64">
        <v>0</v>
      </c>
      <c r="AP467" s="64">
        <v>0</v>
      </c>
      <c r="AQ467" s="64">
        <v>0</v>
      </c>
      <c r="AR467" s="64">
        <v>0</v>
      </c>
      <c r="AS467" s="64">
        <v>0</v>
      </c>
      <c r="AT467" s="64">
        <v>0</v>
      </c>
      <c r="AU467" s="64">
        <v>0</v>
      </c>
      <c r="AV467" s="64">
        <v>0</v>
      </c>
      <c r="AW467" s="64">
        <v>0</v>
      </c>
      <c r="AX467" s="64">
        <v>0</v>
      </c>
      <c r="AY467" s="64">
        <v>0</v>
      </c>
      <c r="AZ467" s="64">
        <v>0</v>
      </c>
      <c r="BA467" s="64">
        <v>0</v>
      </c>
      <c r="BB467" s="64">
        <v>0</v>
      </c>
      <c r="BC467" s="64">
        <v>0</v>
      </c>
      <c r="BD467" s="64">
        <v>0</v>
      </c>
      <c r="BE467" s="64">
        <v>0</v>
      </c>
      <c r="BF467" s="64">
        <v>0</v>
      </c>
      <c r="BG467" s="64">
        <v>-22600</v>
      </c>
      <c r="BH467" s="64">
        <v>0</v>
      </c>
      <c r="BI467" s="64">
        <v>0</v>
      </c>
      <c r="BJ467" s="64">
        <v>0</v>
      </c>
      <c r="BK467" s="64">
        <v>0</v>
      </c>
      <c r="BL467"/>
      <c r="BN467" s="7">
        <f t="shared" si="24"/>
        <v>179565.59</v>
      </c>
    </row>
    <row r="468" spans="1:66" hidden="1">
      <c r="A468">
        <v>953</v>
      </c>
      <c r="B468" t="s">
        <v>259</v>
      </c>
      <c r="C468">
        <v>121</v>
      </c>
      <c r="D468" t="s">
        <v>196</v>
      </c>
      <c r="E468">
        <v>263</v>
      </c>
      <c r="F468">
        <v>512610002</v>
      </c>
      <c r="G468" t="s">
        <v>156</v>
      </c>
      <c r="H468">
        <v>101</v>
      </c>
      <c r="I468" t="s">
        <v>308</v>
      </c>
      <c r="J468" s="8">
        <v>1</v>
      </c>
      <c r="L468">
        <v>2610</v>
      </c>
      <c r="M468" t="s">
        <v>326</v>
      </c>
      <c r="N468">
        <v>2000</v>
      </c>
      <c r="O468" t="s">
        <v>113</v>
      </c>
      <c r="P468">
        <v>12</v>
      </c>
      <c r="Q468" t="s">
        <v>401</v>
      </c>
      <c r="R468">
        <v>214</v>
      </c>
      <c r="S468" t="s">
        <v>446</v>
      </c>
      <c r="T468">
        <v>125</v>
      </c>
      <c r="U468" t="s">
        <v>464</v>
      </c>
      <c r="V468">
        <v>1</v>
      </c>
      <c r="W468" t="s">
        <v>313</v>
      </c>
      <c r="X468" s="64">
        <v>824</v>
      </c>
      <c r="Y468" s="64">
        <v>0</v>
      </c>
      <c r="Z468" s="64">
        <v>0</v>
      </c>
      <c r="AA468" s="64">
        <v>872</v>
      </c>
      <c r="AB468" s="64">
        <v>2604</v>
      </c>
      <c r="AC468" s="64">
        <v>0</v>
      </c>
      <c r="AD468" s="9">
        <v>0</v>
      </c>
      <c r="AE468" s="64">
        <v>1730</v>
      </c>
      <c r="AF468" s="64">
        <v>2610</v>
      </c>
      <c r="AG468" s="64">
        <v>1742</v>
      </c>
      <c r="AH468" s="64">
        <v>0</v>
      </c>
      <c r="AI468" s="64">
        <v>0</v>
      </c>
      <c r="AJ468" s="10">
        <f t="shared" si="22"/>
        <v>10382</v>
      </c>
      <c r="AL468" s="6">
        <f t="shared" si="23"/>
        <v>0</v>
      </c>
      <c r="AN468" s="64">
        <v>0</v>
      </c>
      <c r="AO468" s="64">
        <v>0</v>
      </c>
      <c r="AP468" s="64">
        <v>0</v>
      </c>
      <c r="AQ468" s="64">
        <v>0</v>
      </c>
      <c r="AR468" s="64">
        <v>0</v>
      </c>
      <c r="AS468" s="64">
        <v>0</v>
      </c>
      <c r="AT468" s="64">
        <v>0</v>
      </c>
      <c r="AU468" s="64">
        <v>0</v>
      </c>
      <c r="AV468" s="64">
        <v>0</v>
      </c>
      <c r="AW468" s="64">
        <v>0</v>
      </c>
      <c r="AX468" s="64">
        <v>0</v>
      </c>
      <c r="AY468" s="64">
        <v>0</v>
      </c>
      <c r="AZ468" s="64">
        <v>422</v>
      </c>
      <c r="BA468" s="64">
        <v>0</v>
      </c>
      <c r="BB468" s="64">
        <v>0</v>
      </c>
      <c r="BC468" s="64">
        <v>0</v>
      </c>
      <c r="BD468" s="64">
        <v>0</v>
      </c>
      <c r="BE468" s="64">
        <v>0</v>
      </c>
      <c r="BF468" s="64">
        <v>0</v>
      </c>
      <c r="BG468" s="64">
        <v>0</v>
      </c>
      <c r="BH468" s="64">
        <v>0</v>
      </c>
      <c r="BI468" s="64">
        <v>0</v>
      </c>
      <c r="BJ468" s="64">
        <v>0</v>
      </c>
      <c r="BK468" s="64">
        <v>0</v>
      </c>
      <c r="BL468"/>
      <c r="BN468" s="7">
        <f t="shared" si="24"/>
        <v>10382</v>
      </c>
    </row>
    <row r="469" spans="1:66" hidden="1">
      <c r="A469">
        <v>953</v>
      </c>
      <c r="B469" t="s">
        <v>259</v>
      </c>
      <c r="C469">
        <v>121</v>
      </c>
      <c r="D469" t="s">
        <v>196</v>
      </c>
      <c r="E469">
        <v>266</v>
      </c>
      <c r="F469">
        <v>512610003</v>
      </c>
      <c r="G469" t="s">
        <v>182</v>
      </c>
      <c r="H469">
        <v>101</v>
      </c>
      <c r="I469" t="s">
        <v>308</v>
      </c>
      <c r="J469" s="8">
        <v>1</v>
      </c>
      <c r="L469">
        <v>2610</v>
      </c>
      <c r="M469" t="s">
        <v>326</v>
      </c>
      <c r="N469">
        <v>2000</v>
      </c>
      <c r="O469" t="s">
        <v>113</v>
      </c>
      <c r="P469">
        <v>12</v>
      </c>
      <c r="Q469" t="s">
        <v>401</v>
      </c>
      <c r="R469">
        <v>214</v>
      </c>
      <c r="S469" t="s">
        <v>446</v>
      </c>
      <c r="T469">
        <v>125</v>
      </c>
      <c r="U469" t="s">
        <v>464</v>
      </c>
      <c r="V469">
        <v>1</v>
      </c>
      <c r="W469" t="s">
        <v>313</v>
      </c>
      <c r="X469" s="64">
        <v>0</v>
      </c>
      <c r="Y469" s="64">
        <v>0</v>
      </c>
      <c r="Z469" s="64">
        <v>6188.1</v>
      </c>
      <c r="AA469" s="64">
        <v>1745.28</v>
      </c>
      <c r="AB469" s="64">
        <v>14060.2</v>
      </c>
      <c r="AC469" s="64">
        <v>3944.55</v>
      </c>
      <c r="AD469" s="9">
        <v>5302.08</v>
      </c>
      <c r="AE469" s="64">
        <v>11265.58</v>
      </c>
      <c r="AF469" s="64">
        <v>4544.6400000000003</v>
      </c>
      <c r="AG469" s="64">
        <v>4544.6400000000003</v>
      </c>
      <c r="AH469" s="64">
        <v>0</v>
      </c>
      <c r="AI469" s="64">
        <v>0</v>
      </c>
      <c r="AJ469" s="10">
        <f t="shared" si="22"/>
        <v>51595.07</v>
      </c>
      <c r="AL469" s="6">
        <f t="shared" si="23"/>
        <v>0</v>
      </c>
      <c r="AN469" s="64">
        <v>500000</v>
      </c>
      <c r="AO469" s="64">
        <v>0</v>
      </c>
      <c r="AP469" s="64">
        <v>0</v>
      </c>
      <c r="AQ469" s="64">
        <v>0</v>
      </c>
      <c r="AR469" s="64">
        <v>0</v>
      </c>
      <c r="AS469" s="64">
        <v>0</v>
      </c>
      <c r="AT469" s="64">
        <v>0</v>
      </c>
      <c r="AU469" s="64">
        <v>0</v>
      </c>
      <c r="AV469" s="64">
        <v>0</v>
      </c>
      <c r="AW469" s="64">
        <v>0</v>
      </c>
      <c r="AX469" s="64">
        <v>0</v>
      </c>
      <c r="AY469" s="64">
        <v>0</v>
      </c>
      <c r="AZ469" s="64">
        <v>-70067.240000000005</v>
      </c>
      <c r="BA469" s="64">
        <v>0</v>
      </c>
      <c r="BB469" s="64">
        <v>0</v>
      </c>
      <c r="BC469" s="64">
        <v>0</v>
      </c>
      <c r="BD469" s="64">
        <v>0</v>
      </c>
      <c r="BE469" s="64">
        <v>0</v>
      </c>
      <c r="BF469" s="64">
        <v>0</v>
      </c>
      <c r="BG469" s="64">
        <v>-84402.880000000005</v>
      </c>
      <c r="BH469" s="64">
        <v>-5000</v>
      </c>
      <c r="BI469" s="64">
        <v>-59137.82</v>
      </c>
      <c r="BJ469" s="64">
        <v>-136402.06</v>
      </c>
      <c r="BK469" s="64">
        <v>0</v>
      </c>
      <c r="BL469"/>
      <c r="BN469" s="7">
        <f t="shared" si="24"/>
        <v>51595.07</v>
      </c>
    </row>
    <row r="470" spans="1:66" hidden="1">
      <c r="A470">
        <v>953</v>
      </c>
      <c r="B470" t="s">
        <v>259</v>
      </c>
      <c r="C470">
        <v>121</v>
      </c>
      <c r="D470" t="s">
        <v>196</v>
      </c>
      <c r="E470">
        <v>269</v>
      </c>
      <c r="F470">
        <v>512610004</v>
      </c>
      <c r="G470" t="s">
        <v>183</v>
      </c>
      <c r="H470">
        <v>101</v>
      </c>
      <c r="I470" t="s">
        <v>308</v>
      </c>
      <c r="J470" s="8">
        <v>1</v>
      </c>
      <c r="L470">
        <v>2610</v>
      </c>
      <c r="M470" t="s">
        <v>326</v>
      </c>
      <c r="N470">
        <v>2000</v>
      </c>
      <c r="O470" t="s">
        <v>113</v>
      </c>
      <c r="P470">
        <v>12</v>
      </c>
      <c r="Q470" t="s">
        <v>401</v>
      </c>
      <c r="R470">
        <v>214</v>
      </c>
      <c r="S470" t="s">
        <v>446</v>
      </c>
      <c r="T470">
        <v>125</v>
      </c>
      <c r="U470" t="s">
        <v>464</v>
      </c>
      <c r="V470">
        <v>1</v>
      </c>
      <c r="W470" t="s">
        <v>313</v>
      </c>
      <c r="X470" s="64">
        <v>633.08000000000004</v>
      </c>
      <c r="Y470" s="64">
        <v>0</v>
      </c>
      <c r="Z470" s="64">
        <v>1356.64</v>
      </c>
      <c r="AA470" s="64">
        <v>0</v>
      </c>
      <c r="AB470" s="64">
        <v>633.08000000000004</v>
      </c>
      <c r="AC470" s="64">
        <v>509.19</v>
      </c>
      <c r="AD470" s="9">
        <v>634.26</v>
      </c>
      <c r="AE470" s="64">
        <v>0</v>
      </c>
      <c r="AF470" s="64">
        <v>0</v>
      </c>
      <c r="AG470" s="64">
        <v>0</v>
      </c>
      <c r="AH470" s="64">
        <v>120</v>
      </c>
      <c r="AI470" s="64">
        <v>0</v>
      </c>
      <c r="AJ470" s="10">
        <f t="shared" si="22"/>
        <v>3886.25</v>
      </c>
      <c r="AL470" s="6">
        <f t="shared" si="23"/>
        <v>0</v>
      </c>
      <c r="AN470" s="64">
        <v>2080000</v>
      </c>
      <c r="AO470" s="64">
        <v>0</v>
      </c>
      <c r="AP470" s="64">
        <v>0</v>
      </c>
      <c r="AQ470" s="64">
        <v>0</v>
      </c>
      <c r="AR470" s="64">
        <v>0</v>
      </c>
      <c r="AS470" s="64">
        <v>0</v>
      </c>
      <c r="AT470" s="64">
        <v>0</v>
      </c>
      <c r="AU470" s="64">
        <v>0</v>
      </c>
      <c r="AV470" s="64">
        <v>0</v>
      </c>
      <c r="AW470" s="64">
        <v>0</v>
      </c>
      <c r="AX470" s="64">
        <v>0</v>
      </c>
      <c r="AY470" s="64">
        <v>0</v>
      </c>
      <c r="AZ470" s="64">
        <v>-350815.9</v>
      </c>
      <c r="BA470" s="64">
        <v>0</v>
      </c>
      <c r="BB470" s="64">
        <v>0</v>
      </c>
      <c r="BC470" s="64">
        <v>0</v>
      </c>
      <c r="BD470" s="64">
        <v>0</v>
      </c>
      <c r="BE470" s="64">
        <v>0</v>
      </c>
      <c r="BF470" s="64">
        <v>0</v>
      </c>
      <c r="BG470" s="64">
        <v>0</v>
      </c>
      <c r="BH470" s="64">
        <v>260920.33</v>
      </c>
      <c r="BI470" s="64">
        <v>399513</v>
      </c>
      <c r="BJ470" s="64">
        <v>0</v>
      </c>
      <c r="BK470" s="64">
        <v>397743</v>
      </c>
      <c r="BL470"/>
      <c r="BN470" s="7">
        <f t="shared" si="24"/>
        <v>3766.25</v>
      </c>
    </row>
    <row r="471" spans="1:66" hidden="1">
      <c r="A471">
        <v>954</v>
      </c>
      <c r="B471" t="s">
        <v>502</v>
      </c>
      <c r="C471">
        <v>122</v>
      </c>
      <c r="D471" t="s">
        <v>503</v>
      </c>
      <c r="E471">
        <v>260</v>
      </c>
      <c r="F471">
        <v>512610001</v>
      </c>
      <c r="G471" t="s">
        <v>116</v>
      </c>
      <c r="H471">
        <v>101</v>
      </c>
      <c r="I471" t="s">
        <v>308</v>
      </c>
      <c r="J471" s="8">
        <v>1</v>
      </c>
      <c r="L471">
        <v>2610</v>
      </c>
      <c r="M471" t="s">
        <v>326</v>
      </c>
      <c r="N471">
        <v>2000</v>
      </c>
      <c r="O471" t="s">
        <v>113</v>
      </c>
      <c r="P471">
        <v>12</v>
      </c>
      <c r="Q471" t="s">
        <v>401</v>
      </c>
      <c r="R471">
        <v>226</v>
      </c>
      <c r="S471" t="s">
        <v>504</v>
      </c>
      <c r="T471">
        <v>121</v>
      </c>
      <c r="U471" t="s">
        <v>312</v>
      </c>
      <c r="V471">
        <v>1</v>
      </c>
      <c r="W471" t="s">
        <v>313</v>
      </c>
      <c r="X471" s="64">
        <v>37950.089999999997</v>
      </c>
      <c r="Y471" s="64">
        <v>36700.800000000003</v>
      </c>
      <c r="Z471" s="64">
        <v>35869.71</v>
      </c>
      <c r="AA471" s="64">
        <v>41934.949999999997</v>
      </c>
      <c r="AB471" s="64">
        <v>39928.51</v>
      </c>
      <c r="AC471" s="64">
        <v>38734.26</v>
      </c>
      <c r="AD471" s="9">
        <v>54139.33</v>
      </c>
      <c r="AE471" s="64">
        <v>72908.070000000007</v>
      </c>
      <c r="AF471" s="64">
        <v>69839.199999999997</v>
      </c>
      <c r="AG471" s="64">
        <v>46939.86</v>
      </c>
      <c r="AH471" s="64">
        <v>48664.01</v>
      </c>
      <c r="AI471" s="64">
        <v>51026.79</v>
      </c>
      <c r="AJ471" s="10">
        <f t="shared" si="22"/>
        <v>574635.58000000007</v>
      </c>
      <c r="AL471" s="6">
        <f t="shared" si="23"/>
        <v>0</v>
      </c>
      <c r="AN471" s="64">
        <v>108098</v>
      </c>
      <c r="AO471" s="64">
        <v>0</v>
      </c>
      <c r="AP471" s="64">
        <v>0</v>
      </c>
      <c r="AQ471" s="64">
        <v>0</v>
      </c>
      <c r="AR471" s="64">
        <v>0</v>
      </c>
      <c r="AS471" s="64">
        <v>0</v>
      </c>
      <c r="AT471" s="64">
        <v>0</v>
      </c>
      <c r="AU471" s="64">
        <v>0</v>
      </c>
      <c r="AV471" s="64">
        <v>0</v>
      </c>
      <c r="AW471" s="64">
        <v>0</v>
      </c>
      <c r="AX471" s="64">
        <v>0</v>
      </c>
      <c r="AY471" s="64">
        <v>0</v>
      </c>
      <c r="AZ471" s="64">
        <v>0</v>
      </c>
      <c r="BA471" s="64">
        <v>0</v>
      </c>
      <c r="BB471" s="64">
        <v>0</v>
      </c>
      <c r="BC471" s="64">
        <v>0</v>
      </c>
      <c r="BD471" s="64">
        <v>0</v>
      </c>
      <c r="BE471" s="64">
        <v>0</v>
      </c>
      <c r="BF471" s="64">
        <v>0</v>
      </c>
      <c r="BG471" s="64">
        <v>0</v>
      </c>
      <c r="BH471" s="64">
        <v>0</v>
      </c>
      <c r="BI471" s="64">
        <v>0</v>
      </c>
      <c r="BJ471" s="64">
        <v>-19943</v>
      </c>
      <c r="BK471" s="64">
        <v>-88155</v>
      </c>
      <c r="BL471"/>
      <c r="BN471" s="7">
        <f t="shared" si="24"/>
        <v>474944.78</v>
      </c>
    </row>
    <row r="472" spans="1:66" hidden="1">
      <c r="A472">
        <v>954</v>
      </c>
      <c r="B472" t="s">
        <v>502</v>
      </c>
      <c r="C472">
        <v>122</v>
      </c>
      <c r="D472" t="s">
        <v>503</v>
      </c>
      <c r="E472">
        <v>263</v>
      </c>
      <c r="F472">
        <v>512610002</v>
      </c>
      <c r="G472" t="s">
        <v>156</v>
      </c>
      <c r="H472">
        <v>101</v>
      </c>
      <c r="I472" t="s">
        <v>308</v>
      </c>
      <c r="J472" s="8">
        <v>1</v>
      </c>
      <c r="L472">
        <v>2610</v>
      </c>
      <c r="M472" t="s">
        <v>326</v>
      </c>
      <c r="N472">
        <v>2000</v>
      </c>
      <c r="O472" t="s">
        <v>113</v>
      </c>
      <c r="P472">
        <v>12</v>
      </c>
      <c r="Q472" t="s">
        <v>401</v>
      </c>
      <c r="R472">
        <v>226</v>
      </c>
      <c r="S472" t="s">
        <v>504</v>
      </c>
      <c r="T472">
        <v>121</v>
      </c>
      <c r="U472" t="s">
        <v>312</v>
      </c>
      <c r="V472">
        <v>1</v>
      </c>
      <c r="W472" t="s">
        <v>313</v>
      </c>
      <c r="X472" s="64">
        <v>50594.8</v>
      </c>
      <c r="Y472" s="64">
        <v>62499.17</v>
      </c>
      <c r="Z472" s="64">
        <v>67332.09</v>
      </c>
      <c r="AA472" s="64">
        <v>61764</v>
      </c>
      <c r="AB472" s="64">
        <v>58110.15</v>
      </c>
      <c r="AC472" s="64">
        <v>46134.15</v>
      </c>
      <c r="AD472" s="9">
        <v>80314.41</v>
      </c>
      <c r="AE472" s="64">
        <v>69454.09</v>
      </c>
      <c r="AF472" s="64">
        <v>47850.67</v>
      </c>
      <c r="AG472" s="64">
        <v>60555.1</v>
      </c>
      <c r="AH472" s="64">
        <v>35175.86</v>
      </c>
      <c r="AI472" s="64">
        <v>47715.7</v>
      </c>
      <c r="AJ472" s="10">
        <f t="shared" si="22"/>
        <v>687500.19</v>
      </c>
      <c r="AL472" s="6">
        <f t="shared" si="23"/>
        <v>0</v>
      </c>
      <c r="AN472" s="64">
        <v>0</v>
      </c>
      <c r="AO472" s="64">
        <v>0</v>
      </c>
      <c r="AP472" s="64">
        <v>0</v>
      </c>
      <c r="AQ472" s="64">
        <v>0</v>
      </c>
      <c r="AR472" s="64">
        <v>0</v>
      </c>
      <c r="AS472" s="64">
        <v>0</v>
      </c>
      <c r="AT472" s="64">
        <v>0</v>
      </c>
      <c r="AU472" s="64">
        <v>0</v>
      </c>
      <c r="AV472" s="64">
        <v>0</v>
      </c>
      <c r="AW472" s="64">
        <v>0</v>
      </c>
      <c r="AX472" s="64">
        <v>0</v>
      </c>
      <c r="AY472" s="64">
        <v>0</v>
      </c>
      <c r="AZ472" s="64">
        <v>58062.54</v>
      </c>
      <c r="BA472" s="64">
        <v>0</v>
      </c>
      <c r="BB472" s="64">
        <v>0</v>
      </c>
      <c r="BC472" s="64">
        <v>0</v>
      </c>
      <c r="BD472" s="64">
        <v>0</v>
      </c>
      <c r="BE472" s="64">
        <v>0</v>
      </c>
      <c r="BF472" s="64">
        <v>0</v>
      </c>
      <c r="BG472" s="64">
        <v>0</v>
      </c>
      <c r="BH472" s="64">
        <v>0</v>
      </c>
      <c r="BI472" s="64">
        <v>18200.009999999998</v>
      </c>
      <c r="BJ472" s="64">
        <v>0</v>
      </c>
      <c r="BK472" s="64">
        <v>0</v>
      </c>
      <c r="BL472"/>
      <c r="BN472" s="7">
        <f t="shared" si="24"/>
        <v>604608.63</v>
      </c>
    </row>
    <row r="473" spans="1:66" hidden="1">
      <c r="A473">
        <v>954</v>
      </c>
      <c r="B473" t="s">
        <v>502</v>
      </c>
      <c r="C473">
        <v>122</v>
      </c>
      <c r="D473" t="s">
        <v>503</v>
      </c>
      <c r="E473">
        <v>266</v>
      </c>
      <c r="F473">
        <v>512610003</v>
      </c>
      <c r="G473" t="s">
        <v>182</v>
      </c>
      <c r="H473">
        <v>101</v>
      </c>
      <c r="I473" t="s">
        <v>308</v>
      </c>
      <c r="J473" s="8">
        <v>1</v>
      </c>
      <c r="L473">
        <v>2610</v>
      </c>
      <c r="M473" t="s">
        <v>326</v>
      </c>
      <c r="N473">
        <v>2000</v>
      </c>
      <c r="O473" t="s">
        <v>113</v>
      </c>
      <c r="P473">
        <v>12</v>
      </c>
      <c r="Q473" t="s">
        <v>401</v>
      </c>
      <c r="R473">
        <v>226</v>
      </c>
      <c r="S473" t="s">
        <v>504</v>
      </c>
      <c r="T473">
        <v>121</v>
      </c>
      <c r="U473" t="s">
        <v>312</v>
      </c>
      <c r="V473">
        <v>1</v>
      </c>
      <c r="W473" t="s">
        <v>313</v>
      </c>
      <c r="X473" s="64">
        <v>10337.77</v>
      </c>
      <c r="Y473" s="64">
        <v>6616.64</v>
      </c>
      <c r="Z473" s="64">
        <v>10618.8</v>
      </c>
      <c r="AA473" s="64">
        <v>3919.7</v>
      </c>
      <c r="AB473" s="64">
        <v>14635.83</v>
      </c>
      <c r="AC473" s="64">
        <v>4731.01</v>
      </c>
      <c r="AD473" s="9">
        <v>1578</v>
      </c>
      <c r="AE473" s="64">
        <v>10601.57</v>
      </c>
      <c r="AF473" s="64">
        <v>8344.7800000000007</v>
      </c>
      <c r="AG473" s="64">
        <v>19842.48</v>
      </c>
      <c r="AH473" s="64">
        <v>8229.6</v>
      </c>
      <c r="AI473" s="64">
        <v>2631.9</v>
      </c>
      <c r="AJ473" s="10">
        <f t="shared" si="22"/>
        <v>102088.08</v>
      </c>
      <c r="AL473" s="6">
        <f t="shared" si="23"/>
        <v>0</v>
      </c>
      <c r="AN473" s="64">
        <v>0</v>
      </c>
      <c r="AO473" s="64">
        <v>0</v>
      </c>
      <c r="AP473" s="64">
        <v>0</v>
      </c>
      <c r="AQ473" s="64">
        <v>0</v>
      </c>
      <c r="AR473" s="64">
        <v>0</v>
      </c>
      <c r="AS473" s="64">
        <v>0</v>
      </c>
      <c r="AT473" s="64">
        <v>0</v>
      </c>
      <c r="AU473" s="64">
        <v>0</v>
      </c>
      <c r="AV473" s="64">
        <v>0</v>
      </c>
      <c r="AW473" s="64">
        <v>0</v>
      </c>
      <c r="AX473" s="64">
        <v>0</v>
      </c>
      <c r="AY473" s="64">
        <v>0</v>
      </c>
      <c r="AZ473" s="64">
        <v>446310</v>
      </c>
      <c r="BA473" s="64">
        <v>0</v>
      </c>
      <c r="BB473" s="64">
        <v>0</v>
      </c>
      <c r="BC473" s="64">
        <v>0</v>
      </c>
      <c r="BD473" s="64">
        <v>0</v>
      </c>
      <c r="BE473" s="64">
        <v>0</v>
      </c>
      <c r="BF473" s="64">
        <v>0</v>
      </c>
      <c r="BG473" s="64">
        <v>0</v>
      </c>
      <c r="BH473" s="64">
        <v>223155</v>
      </c>
      <c r="BI473" s="64">
        <v>223155</v>
      </c>
      <c r="BJ473" s="64">
        <v>0</v>
      </c>
      <c r="BK473" s="64">
        <v>0</v>
      </c>
      <c r="BL473"/>
      <c r="BN473" s="7">
        <f t="shared" si="24"/>
        <v>91226.58</v>
      </c>
    </row>
    <row r="474" spans="1:66" hidden="1">
      <c r="A474">
        <v>954</v>
      </c>
      <c r="B474" t="s">
        <v>502</v>
      </c>
      <c r="C474">
        <v>122</v>
      </c>
      <c r="D474" t="s">
        <v>503</v>
      </c>
      <c r="E474">
        <v>269</v>
      </c>
      <c r="F474">
        <v>512610004</v>
      </c>
      <c r="G474" t="s">
        <v>183</v>
      </c>
      <c r="H474">
        <v>101</v>
      </c>
      <c r="I474" t="s">
        <v>308</v>
      </c>
      <c r="J474" s="8">
        <v>1</v>
      </c>
      <c r="L474">
        <v>2610</v>
      </c>
      <c r="M474" t="s">
        <v>326</v>
      </c>
      <c r="N474">
        <v>2000</v>
      </c>
      <c r="O474" t="s">
        <v>113</v>
      </c>
      <c r="P474">
        <v>12</v>
      </c>
      <c r="Q474" t="s">
        <v>401</v>
      </c>
      <c r="R474">
        <v>226</v>
      </c>
      <c r="S474" t="s">
        <v>504</v>
      </c>
      <c r="T474">
        <v>121</v>
      </c>
      <c r="U474" t="s">
        <v>312</v>
      </c>
      <c r="V474">
        <v>1</v>
      </c>
      <c r="W474" t="s">
        <v>313</v>
      </c>
      <c r="X474" s="64">
        <v>23698.87</v>
      </c>
      <c r="Y474" s="64">
        <v>13359.48</v>
      </c>
      <c r="Z474" s="64">
        <v>26199.52</v>
      </c>
      <c r="AA474" s="64">
        <v>649.99</v>
      </c>
      <c r="AB474" s="64">
        <v>42039.28</v>
      </c>
      <c r="AC474" s="64">
        <v>34162.730000000003</v>
      </c>
      <c r="AD474" s="9">
        <v>4053.5</v>
      </c>
      <c r="AE474" s="64">
        <v>21421.599999999999</v>
      </c>
      <c r="AF474" s="64">
        <v>57341.37</v>
      </c>
      <c r="AG474" s="64">
        <v>46976.49</v>
      </c>
      <c r="AH474" s="64">
        <v>15907.66</v>
      </c>
      <c r="AI474" s="64">
        <v>37155.730000000003</v>
      </c>
      <c r="AJ474" s="10">
        <f t="shared" si="22"/>
        <v>322966.21999999997</v>
      </c>
      <c r="AL474" s="6">
        <f t="shared" si="23"/>
        <v>0</v>
      </c>
      <c r="AN474" s="64">
        <v>0</v>
      </c>
      <c r="AO474" s="64">
        <v>0</v>
      </c>
      <c r="AP474" s="64">
        <v>0</v>
      </c>
      <c r="AQ474" s="64">
        <v>0</v>
      </c>
      <c r="AR474" s="64">
        <v>0</v>
      </c>
      <c r="AS474" s="64">
        <v>0</v>
      </c>
      <c r="AT474" s="64">
        <v>0</v>
      </c>
      <c r="AU474" s="64">
        <v>0</v>
      </c>
      <c r="AV474" s="64">
        <v>0</v>
      </c>
      <c r="AW474" s="64">
        <v>0</v>
      </c>
      <c r="AX474" s="64">
        <v>0</v>
      </c>
      <c r="AY474" s="64">
        <v>0</v>
      </c>
      <c r="AZ474" s="64">
        <v>3289431.86</v>
      </c>
      <c r="BA474" s="64">
        <v>0</v>
      </c>
      <c r="BB474" s="64">
        <v>0</v>
      </c>
      <c r="BC474" s="64">
        <v>0</v>
      </c>
      <c r="BD474" s="64">
        <v>0</v>
      </c>
      <c r="BE474" s="64">
        <v>0</v>
      </c>
      <c r="BF474" s="64">
        <v>0</v>
      </c>
      <c r="BG474" s="64">
        <v>-371317.25</v>
      </c>
      <c r="BH474" s="64">
        <v>380687.06</v>
      </c>
      <c r="BI474" s="64">
        <v>-2235113.38</v>
      </c>
      <c r="BJ474" s="64">
        <v>1669455.78</v>
      </c>
      <c r="BK474" s="64">
        <v>-2733144.07</v>
      </c>
      <c r="BL474"/>
      <c r="BN474" s="7">
        <f t="shared" si="24"/>
        <v>269902.83</v>
      </c>
    </row>
    <row r="475" spans="1:66" hidden="1">
      <c r="A475">
        <v>111</v>
      </c>
      <c r="B475" t="s">
        <v>84</v>
      </c>
      <c r="C475">
        <v>141</v>
      </c>
      <c r="D475" t="s">
        <v>260</v>
      </c>
      <c r="E475">
        <v>260</v>
      </c>
      <c r="F475">
        <v>512610001</v>
      </c>
      <c r="G475" t="s">
        <v>116</v>
      </c>
      <c r="H475">
        <v>101</v>
      </c>
      <c r="I475" t="s">
        <v>308</v>
      </c>
      <c r="J475" s="8">
        <v>1</v>
      </c>
      <c r="L475">
        <v>2610</v>
      </c>
      <c r="M475" t="s">
        <v>326</v>
      </c>
      <c r="N475">
        <v>2000</v>
      </c>
      <c r="O475" t="s">
        <v>113</v>
      </c>
      <c r="P475">
        <v>13</v>
      </c>
      <c r="Q475" t="s">
        <v>353</v>
      </c>
      <c r="R475">
        <v>263</v>
      </c>
      <c r="S475" t="s">
        <v>354</v>
      </c>
      <c r="T475">
        <v>121</v>
      </c>
      <c r="U475" t="s">
        <v>312</v>
      </c>
      <c r="V475">
        <v>1</v>
      </c>
      <c r="W475" t="s">
        <v>313</v>
      </c>
      <c r="X475" s="64">
        <v>19186.669999999998</v>
      </c>
      <c r="Y475" s="64">
        <v>27980.23</v>
      </c>
      <c r="Z475" s="64">
        <v>30320.66</v>
      </c>
      <c r="AA475" s="64">
        <v>29413.9</v>
      </c>
      <c r="AB475" s="64">
        <v>15127.57</v>
      </c>
      <c r="AC475" s="64">
        <v>34636.81</v>
      </c>
      <c r="AD475" s="9">
        <v>38614.04</v>
      </c>
      <c r="AE475" s="64">
        <v>51211.19</v>
      </c>
      <c r="AF475" s="64">
        <v>41663.040000000001</v>
      </c>
      <c r="AG475" s="64">
        <v>52212.82</v>
      </c>
      <c r="AH475" s="64">
        <v>28649.53</v>
      </c>
      <c r="AI475" s="64">
        <v>35523.71</v>
      </c>
      <c r="AJ475" s="10">
        <f t="shared" si="22"/>
        <v>404540.17</v>
      </c>
      <c r="AL475" s="6">
        <f t="shared" si="23"/>
        <v>0</v>
      </c>
      <c r="AN475" s="64">
        <v>0</v>
      </c>
      <c r="AO475" s="64">
        <v>0</v>
      </c>
      <c r="AP475" s="64">
        <v>0</v>
      </c>
      <c r="AQ475" s="64">
        <v>0</v>
      </c>
      <c r="AR475" s="64">
        <v>0</v>
      </c>
      <c r="AS475" s="64">
        <v>0</v>
      </c>
      <c r="AT475" s="64">
        <v>0</v>
      </c>
      <c r="AU475" s="64">
        <v>0</v>
      </c>
      <c r="AV475" s="64">
        <v>0</v>
      </c>
      <c r="AW475" s="64">
        <v>0</v>
      </c>
      <c r="AX475" s="64">
        <v>0</v>
      </c>
      <c r="AY475" s="64">
        <v>0</v>
      </c>
      <c r="AZ475" s="64">
        <v>2130000</v>
      </c>
      <c r="BA475" s="64">
        <v>0</v>
      </c>
      <c r="BB475" s="64">
        <v>0</v>
      </c>
      <c r="BC475" s="64">
        <v>0</v>
      </c>
      <c r="BD475" s="64">
        <v>0</v>
      </c>
      <c r="BE475" s="64">
        <v>0</v>
      </c>
      <c r="BF475" s="64">
        <v>0</v>
      </c>
      <c r="BG475" s="64">
        <v>50000</v>
      </c>
      <c r="BH475" s="64">
        <v>110000</v>
      </c>
      <c r="BI475" s="64">
        <v>80000</v>
      </c>
      <c r="BJ475" s="64">
        <v>50000</v>
      </c>
      <c r="BK475" s="64">
        <v>110000</v>
      </c>
      <c r="BL475"/>
      <c r="BN475" s="7">
        <f t="shared" si="24"/>
        <v>340366.93</v>
      </c>
    </row>
    <row r="476" spans="1:66" hidden="1">
      <c r="A476">
        <v>111</v>
      </c>
      <c r="B476" t="s">
        <v>84</v>
      </c>
      <c r="C476">
        <v>141</v>
      </c>
      <c r="D476" t="s">
        <v>260</v>
      </c>
      <c r="E476">
        <v>263</v>
      </c>
      <c r="F476">
        <v>512610002</v>
      </c>
      <c r="G476" t="s">
        <v>156</v>
      </c>
      <c r="H476">
        <v>101</v>
      </c>
      <c r="I476" t="s">
        <v>308</v>
      </c>
      <c r="J476" s="8">
        <v>1</v>
      </c>
      <c r="L476">
        <v>2610</v>
      </c>
      <c r="M476" t="s">
        <v>326</v>
      </c>
      <c r="N476">
        <v>2000</v>
      </c>
      <c r="O476" t="s">
        <v>113</v>
      </c>
      <c r="P476">
        <v>13</v>
      </c>
      <c r="Q476" t="s">
        <v>353</v>
      </c>
      <c r="R476">
        <v>263</v>
      </c>
      <c r="S476" t="s">
        <v>354</v>
      </c>
      <c r="T476">
        <v>121</v>
      </c>
      <c r="U476" t="s">
        <v>312</v>
      </c>
      <c r="V476">
        <v>1</v>
      </c>
      <c r="W476" t="s">
        <v>313</v>
      </c>
      <c r="X476" s="64">
        <v>11515.62</v>
      </c>
      <c r="Y476" s="64">
        <v>23553</v>
      </c>
      <c r="Z476" s="64">
        <v>18756.919999999998</v>
      </c>
      <c r="AA476" s="64">
        <v>23251.09</v>
      </c>
      <c r="AB476" s="64">
        <v>20724.349999999999</v>
      </c>
      <c r="AC476" s="64">
        <v>36384.82</v>
      </c>
      <c r="AD476" s="9">
        <v>25318.2</v>
      </c>
      <c r="AE476" s="64">
        <v>29213.599999999999</v>
      </c>
      <c r="AF476" s="64">
        <v>20285.36</v>
      </c>
      <c r="AG476" s="64">
        <v>38753.879999999997</v>
      </c>
      <c r="AH476" s="64">
        <v>18622.34</v>
      </c>
      <c r="AI476" s="64">
        <v>19289.02</v>
      </c>
      <c r="AJ476" s="10">
        <f t="shared" si="22"/>
        <v>285668.20000000007</v>
      </c>
      <c r="AL476" s="6">
        <f t="shared" si="23"/>
        <v>0</v>
      </c>
      <c r="AN476" s="64">
        <v>0</v>
      </c>
      <c r="AO476" s="64">
        <v>0</v>
      </c>
      <c r="AP476" s="64">
        <v>0</v>
      </c>
      <c r="AQ476" s="64">
        <v>0</v>
      </c>
      <c r="AR476" s="64">
        <v>0</v>
      </c>
      <c r="AS476" s="64">
        <v>0</v>
      </c>
      <c r="AT476" s="64">
        <v>0</v>
      </c>
      <c r="AU476" s="64">
        <v>0</v>
      </c>
      <c r="AV476" s="64">
        <v>0</v>
      </c>
      <c r="AW476" s="64">
        <v>0</v>
      </c>
      <c r="AX476" s="64">
        <v>0</v>
      </c>
      <c r="AY476" s="64">
        <v>0</v>
      </c>
      <c r="AZ476" s="64">
        <v>0</v>
      </c>
      <c r="BA476" s="64">
        <v>0</v>
      </c>
      <c r="BB476" s="64">
        <v>0</v>
      </c>
      <c r="BC476" s="64">
        <v>0</v>
      </c>
      <c r="BD476" s="64">
        <v>0</v>
      </c>
      <c r="BE476" s="64">
        <v>0</v>
      </c>
      <c r="BF476" s="64">
        <v>0</v>
      </c>
      <c r="BG476" s="64">
        <v>0</v>
      </c>
      <c r="BH476" s="64">
        <v>0</v>
      </c>
      <c r="BI476" s="64">
        <v>0</v>
      </c>
      <c r="BJ476" s="64">
        <v>0</v>
      </c>
      <c r="BK476" s="64">
        <v>211990</v>
      </c>
      <c r="BL476"/>
      <c r="BN476" s="7">
        <f t="shared" si="24"/>
        <v>247756.84000000003</v>
      </c>
    </row>
    <row r="477" spans="1:66" hidden="1">
      <c r="A477">
        <v>111</v>
      </c>
      <c r="B477" t="s">
        <v>84</v>
      </c>
      <c r="C477">
        <v>141</v>
      </c>
      <c r="D477" t="s">
        <v>260</v>
      </c>
      <c r="E477">
        <v>266</v>
      </c>
      <c r="F477">
        <v>512610003</v>
      </c>
      <c r="G477" t="s">
        <v>182</v>
      </c>
      <c r="H477">
        <v>101</v>
      </c>
      <c r="I477" t="s">
        <v>308</v>
      </c>
      <c r="J477" s="8">
        <v>1</v>
      </c>
      <c r="L477">
        <v>2610</v>
      </c>
      <c r="M477" t="s">
        <v>326</v>
      </c>
      <c r="N477">
        <v>2000</v>
      </c>
      <c r="O477" t="s">
        <v>113</v>
      </c>
      <c r="P477">
        <v>13</v>
      </c>
      <c r="Q477" t="s">
        <v>353</v>
      </c>
      <c r="R477">
        <v>263</v>
      </c>
      <c r="S477" t="s">
        <v>354</v>
      </c>
      <c r="T477">
        <v>121</v>
      </c>
      <c r="U477" t="s">
        <v>312</v>
      </c>
      <c r="V477">
        <v>1</v>
      </c>
      <c r="W477" t="s">
        <v>313</v>
      </c>
      <c r="X477" s="64">
        <v>3369.05</v>
      </c>
      <c r="Y477" s="64">
        <v>746.17</v>
      </c>
      <c r="Z477" s="64">
        <v>3994.38</v>
      </c>
      <c r="AA477" s="64">
        <v>3049.78</v>
      </c>
      <c r="AB477" s="64">
        <v>9363.08</v>
      </c>
      <c r="AC477" s="64">
        <v>0</v>
      </c>
      <c r="AD477" s="9">
        <v>7664.6</v>
      </c>
      <c r="AE477" s="64">
        <v>16718.28</v>
      </c>
      <c r="AF477" s="64">
        <v>657.16</v>
      </c>
      <c r="AG477" s="64">
        <v>17365.189999999999</v>
      </c>
      <c r="AH477" s="64">
        <v>599.66</v>
      </c>
      <c r="AI477" s="64">
        <v>2096.1</v>
      </c>
      <c r="AJ477" s="10">
        <f t="shared" si="22"/>
        <v>65623.450000000012</v>
      </c>
      <c r="AL477" s="6">
        <f t="shared" si="23"/>
        <v>0</v>
      </c>
      <c r="AN477" s="64">
        <v>613432</v>
      </c>
      <c r="AO477" s="64">
        <v>0</v>
      </c>
      <c r="AP477" s="64">
        <v>0</v>
      </c>
      <c r="AQ477" s="64">
        <v>0</v>
      </c>
      <c r="AR477" s="64">
        <v>0</v>
      </c>
      <c r="AS477" s="64">
        <v>0</v>
      </c>
      <c r="AT477" s="64">
        <v>0</v>
      </c>
      <c r="AU477" s="64">
        <v>0</v>
      </c>
      <c r="AV477" s="64">
        <v>0</v>
      </c>
      <c r="AW477" s="64">
        <v>0</v>
      </c>
      <c r="AX477" s="64">
        <v>0</v>
      </c>
      <c r="AY477" s="64">
        <v>0</v>
      </c>
      <c r="AZ477" s="64">
        <v>0</v>
      </c>
      <c r="BA477" s="64">
        <v>0</v>
      </c>
      <c r="BB477" s="64">
        <v>0</v>
      </c>
      <c r="BC477" s="64">
        <v>0</v>
      </c>
      <c r="BD477" s="64">
        <v>0</v>
      </c>
      <c r="BE477" s="64">
        <v>0</v>
      </c>
      <c r="BF477" s="64">
        <v>0</v>
      </c>
      <c r="BG477" s="64">
        <v>0</v>
      </c>
      <c r="BH477" s="64">
        <v>0</v>
      </c>
      <c r="BI477" s="64">
        <v>0</v>
      </c>
      <c r="BJ477" s="64">
        <v>0</v>
      </c>
      <c r="BK477" s="64">
        <v>-107898.81</v>
      </c>
      <c r="BL477"/>
      <c r="BN477" s="7">
        <f t="shared" si="24"/>
        <v>62927.69</v>
      </c>
    </row>
    <row r="478" spans="1:66" hidden="1">
      <c r="A478">
        <v>111</v>
      </c>
      <c r="B478" t="s">
        <v>84</v>
      </c>
      <c r="C478">
        <v>141</v>
      </c>
      <c r="D478" t="s">
        <v>260</v>
      </c>
      <c r="E478">
        <v>269</v>
      </c>
      <c r="F478">
        <v>512610004</v>
      </c>
      <c r="G478" t="s">
        <v>183</v>
      </c>
      <c r="H478">
        <v>101</v>
      </c>
      <c r="I478" t="s">
        <v>308</v>
      </c>
      <c r="J478" s="8">
        <v>1</v>
      </c>
      <c r="L478">
        <v>2610</v>
      </c>
      <c r="M478" t="s">
        <v>326</v>
      </c>
      <c r="N478">
        <v>2000</v>
      </c>
      <c r="O478" t="s">
        <v>113</v>
      </c>
      <c r="P478">
        <v>13</v>
      </c>
      <c r="Q478" t="s">
        <v>353</v>
      </c>
      <c r="R478">
        <v>263</v>
      </c>
      <c r="S478" t="s">
        <v>354</v>
      </c>
      <c r="T478">
        <v>121</v>
      </c>
      <c r="U478" t="s">
        <v>312</v>
      </c>
      <c r="V478">
        <v>1</v>
      </c>
      <c r="W478" t="s">
        <v>313</v>
      </c>
      <c r="X478" s="64">
        <v>0</v>
      </c>
      <c r="Y478" s="64">
        <v>0</v>
      </c>
      <c r="Z478" s="64">
        <v>0</v>
      </c>
      <c r="AA478" s="64">
        <v>0</v>
      </c>
      <c r="AB478" s="64">
        <v>0</v>
      </c>
      <c r="AC478" s="64">
        <v>0</v>
      </c>
      <c r="AD478" s="9">
        <v>386.89</v>
      </c>
      <c r="AE478" s="64">
        <v>0</v>
      </c>
      <c r="AF478" s="64">
        <v>90</v>
      </c>
      <c r="AG478" s="64">
        <v>0</v>
      </c>
      <c r="AH478" s="64">
        <v>0</v>
      </c>
      <c r="AI478" s="64">
        <v>0</v>
      </c>
      <c r="AJ478" s="10">
        <f t="shared" si="22"/>
        <v>476.89</v>
      </c>
      <c r="AL478" s="6">
        <f t="shared" si="23"/>
        <v>0</v>
      </c>
      <c r="AN478" s="64">
        <v>59493</v>
      </c>
      <c r="AO478" s="64">
        <v>0</v>
      </c>
      <c r="AP478" s="64">
        <v>0</v>
      </c>
      <c r="AQ478" s="64">
        <v>0</v>
      </c>
      <c r="AR478" s="64">
        <v>0</v>
      </c>
      <c r="AS478" s="64">
        <v>0</v>
      </c>
      <c r="AT478" s="64">
        <v>0</v>
      </c>
      <c r="AU478" s="64">
        <v>0</v>
      </c>
      <c r="AV478" s="64">
        <v>0</v>
      </c>
      <c r="AW478" s="64">
        <v>0</v>
      </c>
      <c r="AX478" s="64">
        <v>0</v>
      </c>
      <c r="AY478" s="64">
        <v>0</v>
      </c>
      <c r="AZ478" s="64">
        <v>0</v>
      </c>
      <c r="BA478" s="64">
        <v>0</v>
      </c>
      <c r="BB478" s="64">
        <v>0</v>
      </c>
      <c r="BC478" s="64">
        <v>0</v>
      </c>
      <c r="BD478" s="64">
        <v>0</v>
      </c>
      <c r="BE478" s="64">
        <v>0</v>
      </c>
      <c r="BF478" s="64">
        <v>0</v>
      </c>
      <c r="BG478" s="64">
        <v>0</v>
      </c>
      <c r="BH478" s="64">
        <v>0</v>
      </c>
      <c r="BI478" s="64">
        <v>0</v>
      </c>
      <c r="BJ478" s="64">
        <v>0</v>
      </c>
      <c r="BK478" s="64">
        <v>-8654.57</v>
      </c>
      <c r="BL478"/>
      <c r="BN478" s="7">
        <f t="shared" si="24"/>
        <v>476.89</v>
      </c>
    </row>
    <row r="479" spans="1:66" hidden="1">
      <c r="A479">
        <v>111</v>
      </c>
      <c r="B479" t="s">
        <v>84</v>
      </c>
      <c r="C479">
        <v>141</v>
      </c>
      <c r="D479" t="s">
        <v>260</v>
      </c>
      <c r="E479">
        <v>271</v>
      </c>
      <c r="F479">
        <v>512610009</v>
      </c>
      <c r="G479" t="s">
        <v>553</v>
      </c>
      <c r="H479">
        <v>101</v>
      </c>
      <c r="I479" t="s">
        <v>308</v>
      </c>
      <c r="J479" s="8">
        <v>1</v>
      </c>
      <c r="L479">
        <v>2610</v>
      </c>
      <c r="M479" t="s">
        <v>326</v>
      </c>
      <c r="N479">
        <v>2000</v>
      </c>
      <c r="O479" t="s">
        <v>113</v>
      </c>
      <c r="P479">
        <v>13</v>
      </c>
      <c r="Q479" t="s">
        <v>353</v>
      </c>
      <c r="R479">
        <v>263</v>
      </c>
      <c r="S479" t="s">
        <v>354</v>
      </c>
      <c r="T479">
        <v>121</v>
      </c>
      <c r="U479" t="s">
        <v>312</v>
      </c>
      <c r="V479">
        <v>1</v>
      </c>
      <c r="W479" t="s">
        <v>313</v>
      </c>
      <c r="X479" s="64">
        <v>161</v>
      </c>
      <c r="Y479" s="64">
        <v>73.2</v>
      </c>
      <c r="Z479" s="64">
        <v>0</v>
      </c>
      <c r="AA479" s="64">
        <v>0</v>
      </c>
      <c r="AB479" s="64">
        <v>0</v>
      </c>
      <c r="AC479" s="64">
        <v>0</v>
      </c>
      <c r="AD479" s="9">
        <v>0</v>
      </c>
      <c r="AE479" s="64">
        <v>0</v>
      </c>
      <c r="AF479" s="64">
        <v>0</v>
      </c>
      <c r="AG479" s="64">
        <v>0</v>
      </c>
      <c r="AH479" s="64">
        <v>0</v>
      </c>
      <c r="AI479" s="64">
        <v>0</v>
      </c>
      <c r="AJ479" s="10">
        <f t="shared" si="22"/>
        <v>234.2</v>
      </c>
      <c r="AL479" s="6">
        <f t="shared" si="23"/>
        <v>0</v>
      </c>
      <c r="AN479" s="64">
        <v>142133</v>
      </c>
      <c r="AO479" s="64">
        <v>0</v>
      </c>
      <c r="AP479" s="64">
        <v>0</v>
      </c>
      <c r="AQ479" s="64">
        <v>0</v>
      </c>
      <c r="AR479" s="64">
        <v>0</v>
      </c>
      <c r="AS479" s="64">
        <v>0</v>
      </c>
      <c r="AT479" s="64">
        <v>0</v>
      </c>
      <c r="AU479" s="64">
        <v>0</v>
      </c>
      <c r="AV479" s="64">
        <v>0</v>
      </c>
      <c r="AW479" s="64">
        <v>0</v>
      </c>
      <c r="AX479" s="64">
        <v>0</v>
      </c>
      <c r="AY479" s="64">
        <v>0</v>
      </c>
      <c r="AZ479" s="64">
        <v>-200</v>
      </c>
      <c r="BA479" s="64">
        <v>0</v>
      </c>
      <c r="BB479" s="64">
        <v>0</v>
      </c>
      <c r="BC479" s="64">
        <v>0</v>
      </c>
      <c r="BD479" s="64">
        <v>0</v>
      </c>
      <c r="BE479" s="64">
        <v>0</v>
      </c>
      <c r="BF479" s="64">
        <v>0</v>
      </c>
      <c r="BG479" s="64">
        <v>0</v>
      </c>
      <c r="BH479" s="64">
        <v>0</v>
      </c>
      <c r="BI479" s="64">
        <v>0</v>
      </c>
      <c r="BJ479" s="64">
        <v>0</v>
      </c>
      <c r="BK479" s="64">
        <v>-34205.4</v>
      </c>
      <c r="BL479"/>
      <c r="BN479" s="7">
        <f t="shared" si="24"/>
        <v>234.2</v>
      </c>
    </row>
    <row r="480" spans="1:66" hidden="1">
      <c r="A480">
        <v>963</v>
      </c>
      <c r="B480" t="s">
        <v>515</v>
      </c>
      <c r="C480">
        <v>127</v>
      </c>
      <c r="D480" t="s">
        <v>516</v>
      </c>
      <c r="E480">
        <v>260</v>
      </c>
      <c r="F480">
        <v>512610001</v>
      </c>
      <c r="G480" t="s">
        <v>116</v>
      </c>
      <c r="H480">
        <v>101</v>
      </c>
      <c r="I480" t="s">
        <v>308</v>
      </c>
      <c r="J480" s="8">
        <v>1</v>
      </c>
      <c r="L480">
        <v>2610</v>
      </c>
      <c r="M480" t="s">
        <v>326</v>
      </c>
      <c r="N480">
        <v>2000</v>
      </c>
      <c r="O480" t="s">
        <v>113</v>
      </c>
      <c r="P480">
        <v>13</v>
      </c>
      <c r="Q480" t="s">
        <v>353</v>
      </c>
      <c r="R480">
        <v>231</v>
      </c>
      <c r="S480" t="s">
        <v>517</v>
      </c>
      <c r="T480">
        <v>124</v>
      </c>
      <c r="U480" t="s">
        <v>510</v>
      </c>
      <c r="V480">
        <v>1</v>
      </c>
      <c r="W480" t="s">
        <v>313</v>
      </c>
      <c r="X480" s="64">
        <v>0</v>
      </c>
      <c r="Y480" s="64">
        <v>385</v>
      </c>
      <c r="Z480" s="64">
        <v>0</v>
      </c>
      <c r="AA480" s="64">
        <v>0</v>
      </c>
      <c r="AB480" s="64">
        <v>600</v>
      </c>
      <c r="AC480" s="64">
        <v>5092.8</v>
      </c>
      <c r="AD480" s="9">
        <v>4339.2</v>
      </c>
      <c r="AE480" s="64">
        <v>9484</v>
      </c>
      <c r="AF480" s="64">
        <v>9972.7999999999993</v>
      </c>
      <c r="AG480" s="64">
        <v>16380.4</v>
      </c>
      <c r="AH480" s="64">
        <v>12347.2</v>
      </c>
      <c r="AI480" s="64">
        <v>1595.2</v>
      </c>
      <c r="AJ480" s="10">
        <f t="shared" si="22"/>
        <v>60196.599999999991</v>
      </c>
      <c r="AL480" s="6">
        <f t="shared" si="23"/>
        <v>0</v>
      </c>
      <c r="AN480" s="64">
        <v>3252</v>
      </c>
      <c r="AO480" s="64">
        <v>0</v>
      </c>
      <c r="AP480" s="64">
        <v>0</v>
      </c>
      <c r="AQ480" s="64">
        <v>0</v>
      </c>
      <c r="AR480" s="64">
        <v>0</v>
      </c>
      <c r="AS480" s="64">
        <v>0</v>
      </c>
      <c r="AT480" s="64">
        <v>0</v>
      </c>
      <c r="AU480" s="64">
        <v>0</v>
      </c>
      <c r="AV480" s="64">
        <v>0</v>
      </c>
      <c r="AW480" s="64">
        <v>0</v>
      </c>
      <c r="AX480" s="64">
        <v>0</v>
      </c>
      <c r="AY480" s="64">
        <v>0</v>
      </c>
      <c r="AZ480" s="64">
        <v>1710.52</v>
      </c>
      <c r="BA480" s="64">
        <v>0</v>
      </c>
      <c r="BB480" s="64">
        <v>0</v>
      </c>
      <c r="BC480" s="64">
        <v>0</v>
      </c>
      <c r="BD480" s="64">
        <v>0</v>
      </c>
      <c r="BE480" s="64">
        <v>0</v>
      </c>
      <c r="BF480" s="64">
        <v>0</v>
      </c>
      <c r="BG480" s="64">
        <v>0</v>
      </c>
      <c r="BH480" s="64">
        <v>0</v>
      </c>
      <c r="BI480" s="64">
        <v>0</v>
      </c>
      <c r="BJ480" s="64">
        <v>0</v>
      </c>
      <c r="BK480" s="64">
        <v>0</v>
      </c>
      <c r="BL480"/>
      <c r="BN480" s="7">
        <f t="shared" si="24"/>
        <v>46254.2</v>
      </c>
    </row>
    <row r="481" spans="1:66" hidden="1">
      <c r="A481">
        <v>963</v>
      </c>
      <c r="B481" t="s">
        <v>515</v>
      </c>
      <c r="C481">
        <v>127</v>
      </c>
      <c r="D481" t="s">
        <v>516</v>
      </c>
      <c r="E481">
        <v>263</v>
      </c>
      <c r="F481">
        <v>512610002</v>
      </c>
      <c r="G481" t="s">
        <v>156</v>
      </c>
      <c r="H481">
        <v>101</v>
      </c>
      <c r="I481" t="s">
        <v>308</v>
      </c>
      <c r="J481" s="8">
        <v>1</v>
      </c>
      <c r="L481">
        <v>2610</v>
      </c>
      <c r="M481" t="s">
        <v>326</v>
      </c>
      <c r="N481">
        <v>2000</v>
      </c>
      <c r="O481" t="s">
        <v>113</v>
      </c>
      <c r="P481">
        <v>13</v>
      </c>
      <c r="Q481" t="s">
        <v>353</v>
      </c>
      <c r="R481">
        <v>231</v>
      </c>
      <c r="S481" t="s">
        <v>517</v>
      </c>
      <c r="T481">
        <v>124</v>
      </c>
      <c r="U481" t="s">
        <v>510</v>
      </c>
      <c r="V481">
        <v>1</v>
      </c>
      <c r="W481" t="s">
        <v>313</v>
      </c>
      <c r="X481" s="64">
        <v>0</v>
      </c>
      <c r="Y481" s="64">
        <v>0</v>
      </c>
      <c r="Z481" s="64">
        <v>0</v>
      </c>
      <c r="AA481" s="64">
        <v>0</v>
      </c>
      <c r="AB481" s="64">
        <v>1500</v>
      </c>
      <c r="AC481" s="64">
        <v>0</v>
      </c>
      <c r="AD481" s="9">
        <v>0</v>
      </c>
      <c r="AE481" s="64">
        <v>0</v>
      </c>
      <c r="AF481" s="64">
        <v>0</v>
      </c>
      <c r="AG481" s="64">
        <v>0</v>
      </c>
      <c r="AH481" s="64">
        <v>1200</v>
      </c>
      <c r="AI481" s="64">
        <v>0</v>
      </c>
      <c r="AJ481" s="10">
        <f t="shared" si="22"/>
        <v>2700</v>
      </c>
      <c r="AL481" s="6">
        <f t="shared" si="23"/>
        <v>0</v>
      </c>
      <c r="AN481" s="64">
        <v>0</v>
      </c>
      <c r="AO481" s="64">
        <v>0</v>
      </c>
      <c r="AP481" s="64">
        <v>0</v>
      </c>
      <c r="AQ481" s="64">
        <v>0</v>
      </c>
      <c r="AR481" s="64">
        <v>0</v>
      </c>
      <c r="AS481" s="64">
        <v>0</v>
      </c>
      <c r="AT481" s="64">
        <v>0</v>
      </c>
      <c r="AU481" s="64">
        <v>0</v>
      </c>
      <c r="AV481" s="64">
        <v>0</v>
      </c>
      <c r="AW481" s="64">
        <v>0</v>
      </c>
      <c r="AX481" s="64">
        <v>0</v>
      </c>
      <c r="AY481" s="64">
        <v>0</v>
      </c>
      <c r="AZ481" s="64">
        <v>200</v>
      </c>
      <c r="BA481" s="64">
        <v>0</v>
      </c>
      <c r="BB481" s="64">
        <v>0</v>
      </c>
      <c r="BC481" s="64">
        <v>0</v>
      </c>
      <c r="BD481" s="64">
        <v>0</v>
      </c>
      <c r="BE481" s="64">
        <v>0</v>
      </c>
      <c r="BF481" s="64">
        <v>0</v>
      </c>
      <c r="BG481" s="64">
        <v>0</v>
      </c>
      <c r="BH481" s="64">
        <v>0</v>
      </c>
      <c r="BI481" s="64">
        <v>-55</v>
      </c>
      <c r="BJ481" s="64">
        <v>0</v>
      </c>
      <c r="BK481" s="64">
        <v>0</v>
      </c>
      <c r="BL481"/>
      <c r="BN481" s="7">
        <f t="shared" si="24"/>
        <v>1500</v>
      </c>
    </row>
    <row r="482" spans="1:66" hidden="1">
      <c r="A482">
        <v>102</v>
      </c>
      <c r="B482" t="s">
        <v>343</v>
      </c>
      <c r="C482">
        <v>140</v>
      </c>
      <c r="D482" t="s">
        <v>344</v>
      </c>
      <c r="E482">
        <v>274</v>
      </c>
      <c r="F482">
        <v>512710001</v>
      </c>
      <c r="G482" t="s">
        <v>171</v>
      </c>
      <c r="H482">
        <v>101</v>
      </c>
      <c r="I482" t="s">
        <v>308</v>
      </c>
      <c r="J482" s="8">
        <v>1</v>
      </c>
      <c r="L482">
        <v>2710</v>
      </c>
      <c r="M482" t="s">
        <v>383</v>
      </c>
      <c r="N482">
        <v>2000</v>
      </c>
      <c r="O482" t="s">
        <v>113</v>
      </c>
      <c r="P482">
        <v>4</v>
      </c>
      <c r="Q482" t="s">
        <v>345</v>
      </c>
      <c r="R482">
        <v>172</v>
      </c>
      <c r="S482" t="s">
        <v>281</v>
      </c>
      <c r="T482">
        <v>121</v>
      </c>
      <c r="U482" t="s">
        <v>312</v>
      </c>
      <c r="V482">
        <v>1</v>
      </c>
      <c r="W482" t="s">
        <v>313</v>
      </c>
      <c r="X482" s="64">
        <v>0</v>
      </c>
      <c r="Y482" s="64">
        <v>0</v>
      </c>
      <c r="Z482" s="64">
        <v>14100.26</v>
      </c>
      <c r="AA482" s="64">
        <v>0</v>
      </c>
      <c r="AB482" s="64">
        <v>0</v>
      </c>
      <c r="AC482" s="64">
        <v>0</v>
      </c>
      <c r="AD482" s="9">
        <v>0</v>
      </c>
      <c r="AE482" s="64">
        <v>0</v>
      </c>
      <c r="AF482" s="64">
        <v>0</v>
      </c>
      <c r="AG482" s="64">
        <v>0</v>
      </c>
      <c r="AH482" s="64">
        <v>0</v>
      </c>
      <c r="AI482" s="64">
        <v>0</v>
      </c>
      <c r="AJ482" s="10">
        <f t="shared" si="22"/>
        <v>14100.26</v>
      </c>
      <c r="AL482" s="6">
        <f t="shared" si="23"/>
        <v>0</v>
      </c>
      <c r="AN482" s="64">
        <v>264082</v>
      </c>
      <c r="AO482" s="64">
        <v>0</v>
      </c>
      <c r="AP482" s="64">
        <v>0</v>
      </c>
      <c r="AQ482" s="64">
        <v>0</v>
      </c>
      <c r="AR482" s="64">
        <v>0</v>
      </c>
      <c r="AS482" s="64">
        <v>0</v>
      </c>
      <c r="AT482" s="64">
        <v>0</v>
      </c>
      <c r="AU482" s="64">
        <v>0</v>
      </c>
      <c r="AV482" s="64">
        <v>0</v>
      </c>
      <c r="AW482" s="64">
        <v>0</v>
      </c>
      <c r="AX482" s="64">
        <v>0</v>
      </c>
      <c r="AY482" s="64">
        <v>0</v>
      </c>
      <c r="AZ482" s="64">
        <v>-1710.52</v>
      </c>
      <c r="BA482" s="64">
        <v>0</v>
      </c>
      <c r="BB482" s="64">
        <v>0</v>
      </c>
      <c r="BC482" s="64">
        <v>0</v>
      </c>
      <c r="BD482" s="64">
        <v>0</v>
      </c>
      <c r="BE482" s="64">
        <v>0</v>
      </c>
      <c r="BF482" s="64">
        <v>0</v>
      </c>
      <c r="BG482" s="64">
        <v>-2900</v>
      </c>
      <c r="BH482" s="64">
        <v>0</v>
      </c>
      <c r="BI482" s="64">
        <v>0</v>
      </c>
      <c r="BJ482" s="64">
        <v>0</v>
      </c>
      <c r="BK482" s="64">
        <v>-57357.919999999998</v>
      </c>
      <c r="BL482"/>
      <c r="BN482" s="7">
        <f t="shared" si="24"/>
        <v>14100.26</v>
      </c>
    </row>
    <row r="483" spans="1:66" hidden="1">
      <c r="A483">
        <v>921</v>
      </c>
      <c r="B483" t="s">
        <v>454</v>
      </c>
      <c r="C483">
        <v>108</v>
      </c>
      <c r="D483" t="s">
        <v>455</v>
      </c>
      <c r="E483">
        <v>274</v>
      </c>
      <c r="F483">
        <v>512710001</v>
      </c>
      <c r="G483" t="s">
        <v>171</v>
      </c>
      <c r="H483">
        <v>101</v>
      </c>
      <c r="I483" t="s">
        <v>308</v>
      </c>
      <c r="J483" s="8">
        <v>1</v>
      </c>
      <c r="L483">
        <v>2710</v>
      </c>
      <c r="M483" t="s">
        <v>383</v>
      </c>
      <c r="N483">
        <v>2000</v>
      </c>
      <c r="O483" t="s">
        <v>113</v>
      </c>
      <c r="P483">
        <v>4</v>
      </c>
      <c r="Q483" t="s">
        <v>345</v>
      </c>
      <c r="R483">
        <v>132</v>
      </c>
      <c r="S483" t="s">
        <v>456</v>
      </c>
      <c r="T483">
        <v>121</v>
      </c>
      <c r="U483" t="s">
        <v>312</v>
      </c>
      <c r="V483">
        <v>1</v>
      </c>
      <c r="W483" t="s">
        <v>313</v>
      </c>
      <c r="X483" s="64">
        <v>0</v>
      </c>
      <c r="Y483" s="64">
        <v>0</v>
      </c>
      <c r="Z483" s="64">
        <v>0</v>
      </c>
      <c r="AA483" s="64">
        <v>0</v>
      </c>
      <c r="AB483" s="64">
        <v>0</v>
      </c>
      <c r="AC483" s="64">
        <v>0</v>
      </c>
      <c r="AD483" s="9">
        <v>0</v>
      </c>
      <c r="AE483" s="64">
        <v>700</v>
      </c>
      <c r="AF483" s="64">
        <v>0</v>
      </c>
      <c r="AG483" s="64">
        <v>0</v>
      </c>
      <c r="AH483" s="64">
        <v>0</v>
      </c>
      <c r="AI483" s="64">
        <v>0</v>
      </c>
      <c r="AJ483" s="10">
        <f t="shared" si="22"/>
        <v>700</v>
      </c>
      <c r="AL483" s="6">
        <f t="shared" si="23"/>
        <v>0</v>
      </c>
      <c r="AN483" s="64">
        <v>4908</v>
      </c>
      <c r="AO483" s="64">
        <v>0</v>
      </c>
      <c r="AP483" s="64">
        <v>0</v>
      </c>
      <c r="AQ483" s="64">
        <v>0</v>
      </c>
      <c r="AR483" s="64">
        <v>0</v>
      </c>
      <c r="AS483" s="64">
        <v>0</v>
      </c>
      <c r="AT483" s="64">
        <v>0</v>
      </c>
      <c r="AU483" s="64">
        <v>0</v>
      </c>
      <c r="AV483" s="64">
        <v>0</v>
      </c>
      <c r="AW483" s="64">
        <v>0</v>
      </c>
      <c r="AX483" s="64">
        <v>0</v>
      </c>
      <c r="AY483" s="64">
        <v>0</v>
      </c>
      <c r="AZ483" s="64">
        <v>0</v>
      </c>
      <c r="BA483" s="64">
        <v>0</v>
      </c>
      <c r="BB483" s="64">
        <v>0</v>
      </c>
      <c r="BC483" s="64">
        <v>0</v>
      </c>
      <c r="BD483" s="64">
        <v>0</v>
      </c>
      <c r="BE483" s="64">
        <v>0</v>
      </c>
      <c r="BF483" s="64">
        <v>0</v>
      </c>
      <c r="BG483" s="64">
        <v>-1356.4</v>
      </c>
      <c r="BH483" s="64">
        <v>-360</v>
      </c>
      <c r="BI483" s="64">
        <v>0</v>
      </c>
      <c r="BJ483" s="64">
        <v>-2373.9299999999998</v>
      </c>
      <c r="BK483" s="64">
        <v>359.98</v>
      </c>
      <c r="BL483"/>
      <c r="BN483" s="7">
        <f t="shared" si="24"/>
        <v>700</v>
      </c>
    </row>
    <row r="484" spans="1:66" hidden="1">
      <c r="A484">
        <v>101</v>
      </c>
      <c r="B484" t="s">
        <v>306</v>
      </c>
      <c r="C484">
        <v>139</v>
      </c>
      <c r="D484" t="s">
        <v>307</v>
      </c>
      <c r="E484">
        <v>276</v>
      </c>
      <c r="F484">
        <v>512710002</v>
      </c>
      <c r="G484" t="s">
        <v>184</v>
      </c>
      <c r="H484">
        <v>101</v>
      </c>
      <c r="I484" t="s">
        <v>308</v>
      </c>
      <c r="J484" s="8">
        <v>1</v>
      </c>
      <c r="L484">
        <v>2710</v>
      </c>
      <c r="M484" t="s">
        <v>383</v>
      </c>
      <c r="N484">
        <v>2000</v>
      </c>
      <c r="O484" t="s">
        <v>113</v>
      </c>
      <c r="P484">
        <v>7</v>
      </c>
      <c r="Q484" t="s">
        <v>310</v>
      </c>
      <c r="R484">
        <v>171</v>
      </c>
      <c r="S484" t="s">
        <v>311</v>
      </c>
      <c r="T484">
        <v>121</v>
      </c>
      <c r="U484" t="s">
        <v>312</v>
      </c>
      <c r="V484">
        <v>1</v>
      </c>
      <c r="W484" t="s">
        <v>313</v>
      </c>
      <c r="X484" s="64">
        <v>1125.6600000000001</v>
      </c>
      <c r="Y484" s="64">
        <v>0</v>
      </c>
      <c r="Z484" s="64">
        <v>465.48</v>
      </c>
      <c r="AA484" s="64">
        <v>0</v>
      </c>
      <c r="AB484" s="64">
        <v>0</v>
      </c>
      <c r="AC484" s="64">
        <v>0</v>
      </c>
      <c r="AD484" s="9">
        <v>0</v>
      </c>
      <c r="AE484" s="64">
        <v>0</v>
      </c>
      <c r="AF484" s="64">
        <v>0</v>
      </c>
      <c r="AG484" s="64">
        <v>0</v>
      </c>
      <c r="AH484" s="64">
        <v>0</v>
      </c>
      <c r="AI484" s="9">
        <v>0</v>
      </c>
      <c r="AJ484" s="10">
        <f t="shared" si="22"/>
        <v>1591.14</v>
      </c>
      <c r="AL484" s="6">
        <f t="shared" si="23"/>
        <v>0</v>
      </c>
      <c r="AN484" s="64">
        <v>0</v>
      </c>
      <c r="AO484" s="64">
        <v>0</v>
      </c>
      <c r="AP484" s="64">
        <v>0</v>
      </c>
      <c r="AQ484" s="64">
        <v>0</v>
      </c>
      <c r="AR484" s="64">
        <v>0</v>
      </c>
      <c r="AS484" s="64">
        <v>0</v>
      </c>
      <c r="AT484" s="64">
        <v>0</v>
      </c>
      <c r="AU484" s="64">
        <v>0</v>
      </c>
      <c r="AV484" s="64">
        <v>0</v>
      </c>
      <c r="AW484" s="64">
        <v>0</v>
      </c>
      <c r="AX484" s="64">
        <v>0</v>
      </c>
      <c r="AY484" s="64">
        <v>0</v>
      </c>
      <c r="AZ484" s="64">
        <v>1420</v>
      </c>
      <c r="BA484" s="64">
        <v>0</v>
      </c>
      <c r="BB484" s="64">
        <v>0</v>
      </c>
      <c r="BC484" s="64">
        <v>0</v>
      </c>
      <c r="BD484" s="64">
        <v>0</v>
      </c>
      <c r="BE484" s="64">
        <v>0</v>
      </c>
      <c r="BF484" s="64">
        <v>0</v>
      </c>
      <c r="BG484" s="64">
        <v>650</v>
      </c>
      <c r="BH484" s="64">
        <v>0</v>
      </c>
      <c r="BI484" s="64">
        <v>-4.8</v>
      </c>
      <c r="BJ484" s="64">
        <v>0</v>
      </c>
      <c r="BK484" s="64">
        <v>0</v>
      </c>
      <c r="BL484"/>
      <c r="BN484" s="7">
        <f t="shared" si="24"/>
        <v>1591.14</v>
      </c>
    </row>
    <row r="485" spans="1:66" hidden="1">
      <c r="A485">
        <v>201</v>
      </c>
      <c r="B485" t="s">
        <v>379</v>
      </c>
      <c r="C485">
        <v>143</v>
      </c>
      <c r="D485" t="s">
        <v>271</v>
      </c>
      <c r="E485">
        <v>277</v>
      </c>
      <c r="F485">
        <v>512710002</v>
      </c>
      <c r="G485" t="s">
        <v>184</v>
      </c>
      <c r="H485">
        <v>602</v>
      </c>
      <c r="I485" t="s">
        <v>380</v>
      </c>
      <c r="J485" s="8">
        <v>1</v>
      </c>
      <c r="L485">
        <v>2710</v>
      </c>
      <c r="M485" t="s">
        <v>383</v>
      </c>
      <c r="N485">
        <v>2000</v>
      </c>
      <c r="O485" t="s">
        <v>113</v>
      </c>
      <c r="P485">
        <v>7</v>
      </c>
      <c r="Q485" t="s">
        <v>310</v>
      </c>
      <c r="R485">
        <v>423</v>
      </c>
      <c r="S485" t="s">
        <v>381</v>
      </c>
      <c r="T485">
        <v>121</v>
      </c>
      <c r="U485" t="s">
        <v>312</v>
      </c>
      <c r="V485">
        <v>1</v>
      </c>
      <c r="W485" t="s">
        <v>313</v>
      </c>
      <c r="X485" s="64">
        <v>0</v>
      </c>
      <c r="Y485" s="64">
        <v>0</v>
      </c>
      <c r="Z485" s="64">
        <v>0</v>
      </c>
      <c r="AA485" s="64">
        <v>0</v>
      </c>
      <c r="AB485" s="64">
        <v>0</v>
      </c>
      <c r="AC485" s="64">
        <v>0</v>
      </c>
      <c r="AD485" s="9">
        <v>0</v>
      </c>
      <c r="AE485" s="64">
        <v>0</v>
      </c>
      <c r="AF485" s="64">
        <v>0</v>
      </c>
      <c r="AG485" s="64">
        <v>0</v>
      </c>
      <c r="AH485" s="64">
        <v>0</v>
      </c>
      <c r="AI485" s="9">
        <v>0</v>
      </c>
      <c r="AJ485" s="10">
        <f t="shared" si="22"/>
        <v>0</v>
      </c>
      <c r="AL485" s="6">
        <f t="shared" si="23"/>
        <v>0</v>
      </c>
      <c r="AN485" s="64">
        <v>0</v>
      </c>
      <c r="AO485" s="64">
        <v>0</v>
      </c>
      <c r="AP485" s="64">
        <v>0</v>
      </c>
      <c r="AQ485" s="64">
        <v>0</v>
      </c>
      <c r="AR485" s="64">
        <v>0</v>
      </c>
      <c r="AS485" s="64">
        <v>0</v>
      </c>
      <c r="AT485" s="64">
        <v>0</v>
      </c>
      <c r="AU485" s="64">
        <v>0</v>
      </c>
      <c r="AV485" s="64">
        <v>0</v>
      </c>
      <c r="AW485" s="64">
        <v>0</v>
      </c>
      <c r="AX485" s="64">
        <v>0</v>
      </c>
      <c r="AY485" s="64">
        <v>0</v>
      </c>
      <c r="AZ485" s="64">
        <v>0</v>
      </c>
      <c r="BA485" s="64">
        <v>0</v>
      </c>
      <c r="BB485" s="64">
        <v>0</v>
      </c>
      <c r="BC485" s="64">
        <v>0</v>
      </c>
      <c r="BD485" s="64">
        <v>0</v>
      </c>
      <c r="BE485" s="64">
        <v>0</v>
      </c>
      <c r="BF485" s="64">
        <v>0</v>
      </c>
      <c r="BG485" s="64">
        <v>0</v>
      </c>
      <c r="BH485" s="64">
        <v>360</v>
      </c>
      <c r="BI485" s="64">
        <v>0</v>
      </c>
      <c r="BJ485" s="64">
        <v>0</v>
      </c>
      <c r="BK485" s="64">
        <v>0</v>
      </c>
      <c r="BL485"/>
      <c r="BN485" s="7">
        <f t="shared" si="24"/>
        <v>0</v>
      </c>
    </row>
    <row r="486" spans="1:66" hidden="1">
      <c r="A486">
        <v>941</v>
      </c>
      <c r="B486" t="s">
        <v>484</v>
      </c>
      <c r="C486">
        <v>116</v>
      </c>
      <c r="D486" t="s">
        <v>485</v>
      </c>
      <c r="E486">
        <v>274</v>
      </c>
      <c r="F486">
        <v>512710001</v>
      </c>
      <c r="G486" t="s">
        <v>171</v>
      </c>
      <c r="H486">
        <v>101</v>
      </c>
      <c r="I486" t="s">
        <v>308</v>
      </c>
      <c r="J486" s="8">
        <v>1</v>
      </c>
      <c r="L486">
        <v>2710</v>
      </c>
      <c r="M486" t="s">
        <v>383</v>
      </c>
      <c r="N486">
        <v>2000</v>
      </c>
      <c r="O486" t="s">
        <v>113</v>
      </c>
      <c r="P486">
        <v>8</v>
      </c>
      <c r="Q486" t="s">
        <v>486</v>
      </c>
      <c r="R486">
        <v>131</v>
      </c>
      <c r="S486" t="s">
        <v>449</v>
      </c>
      <c r="T486">
        <v>121</v>
      </c>
      <c r="U486" t="s">
        <v>312</v>
      </c>
      <c r="V486">
        <v>1</v>
      </c>
      <c r="W486" t="s">
        <v>313</v>
      </c>
      <c r="X486" s="64">
        <v>0</v>
      </c>
      <c r="Y486" s="64">
        <v>0</v>
      </c>
      <c r="Z486" s="64">
        <v>0</v>
      </c>
      <c r="AA486" s="64">
        <v>0</v>
      </c>
      <c r="AB486" s="64">
        <v>0</v>
      </c>
      <c r="AC486" s="64">
        <v>0</v>
      </c>
      <c r="AD486" s="9">
        <v>0</v>
      </c>
      <c r="AE486" s="64">
        <v>0</v>
      </c>
      <c r="AF486" s="64">
        <v>0</v>
      </c>
      <c r="AG486" s="64">
        <v>0</v>
      </c>
      <c r="AH486" s="64">
        <v>0</v>
      </c>
      <c r="AI486" s="64">
        <v>0</v>
      </c>
      <c r="AJ486" s="10">
        <f t="shared" si="22"/>
        <v>0</v>
      </c>
      <c r="AL486" s="6">
        <f t="shared" si="23"/>
        <v>0</v>
      </c>
      <c r="AN486" s="64">
        <v>0</v>
      </c>
      <c r="AO486" s="64">
        <v>0</v>
      </c>
      <c r="AP486" s="64">
        <v>0</v>
      </c>
      <c r="AQ486" s="64">
        <v>0</v>
      </c>
      <c r="AR486" s="64">
        <v>0</v>
      </c>
      <c r="AS486" s="64">
        <v>0</v>
      </c>
      <c r="AT486" s="64">
        <v>0</v>
      </c>
      <c r="AU486" s="64">
        <v>0</v>
      </c>
      <c r="AV486" s="64">
        <v>0</v>
      </c>
      <c r="AW486" s="64">
        <v>0</v>
      </c>
      <c r="AX486" s="64">
        <v>0</v>
      </c>
      <c r="AY486" s="64">
        <v>0</v>
      </c>
      <c r="AZ486" s="64">
        <v>0</v>
      </c>
      <c r="BA486" s="64">
        <v>0</v>
      </c>
      <c r="BB486" s="64">
        <v>0</v>
      </c>
      <c r="BC486" s="64">
        <v>0</v>
      </c>
      <c r="BD486" s="64">
        <v>0</v>
      </c>
      <c r="BE486" s="64">
        <v>0</v>
      </c>
      <c r="BF486" s="64">
        <v>0</v>
      </c>
      <c r="BG486" s="64">
        <v>2981.4</v>
      </c>
      <c r="BH486" s="64">
        <v>0</v>
      </c>
      <c r="BI486" s="64">
        <v>0</v>
      </c>
      <c r="BJ486" s="64">
        <v>0</v>
      </c>
      <c r="BK486" s="64">
        <v>0</v>
      </c>
      <c r="BL486"/>
      <c r="BN486" s="7">
        <f t="shared" si="24"/>
        <v>0</v>
      </c>
    </row>
    <row r="487" spans="1:66" hidden="1">
      <c r="A487">
        <v>942</v>
      </c>
      <c r="B487" t="s">
        <v>487</v>
      </c>
      <c r="C487">
        <v>117</v>
      </c>
      <c r="D487" t="s">
        <v>488</v>
      </c>
      <c r="E487">
        <v>274</v>
      </c>
      <c r="F487">
        <v>512710001</v>
      </c>
      <c r="G487" t="s">
        <v>171</v>
      </c>
      <c r="H487">
        <v>101</v>
      </c>
      <c r="I487" t="s">
        <v>308</v>
      </c>
      <c r="J487" s="8">
        <v>1</v>
      </c>
      <c r="L487">
        <v>2710</v>
      </c>
      <c r="M487" t="s">
        <v>383</v>
      </c>
      <c r="N487">
        <v>2000</v>
      </c>
      <c r="O487" t="s">
        <v>113</v>
      </c>
      <c r="P487">
        <v>8</v>
      </c>
      <c r="Q487" t="s">
        <v>486</v>
      </c>
      <c r="R487">
        <v>183</v>
      </c>
      <c r="S487" t="s">
        <v>489</v>
      </c>
      <c r="T487">
        <v>121</v>
      </c>
      <c r="U487" t="s">
        <v>312</v>
      </c>
      <c r="V487">
        <v>1</v>
      </c>
      <c r="W487" t="s">
        <v>313</v>
      </c>
      <c r="X487" s="64">
        <v>2940.32</v>
      </c>
      <c r="Y487" s="64">
        <v>0</v>
      </c>
      <c r="Z487" s="64">
        <v>0</v>
      </c>
      <c r="AA487" s="64">
        <v>0</v>
      </c>
      <c r="AB487" s="64">
        <v>0</v>
      </c>
      <c r="AC487" s="64">
        <v>0</v>
      </c>
      <c r="AD487" s="9">
        <v>0</v>
      </c>
      <c r="AE487" s="64">
        <v>0</v>
      </c>
      <c r="AF487" s="64">
        <v>0</v>
      </c>
      <c r="AG487" s="64">
        <v>0</v>
      </c>
      <c r="AH487" s="64">
        <v>0</v>
      </c>
      <c r="AI487" s="64">
        <v>0</v>
      </c>
      <c r="AJ487" s="10">
        <f t="shared" si="22"/>
        <v>2940.32</v>
      </c>
      <c r="AL487" s="6">
        <f t="shared" si="23"/>
        <v>0</v>
      </c>
      <c r="AN487" s="64">
        <v>28881</v>
      </c>
      <c r="AO487" s="64">
        <v>0</v>
      </c>
      <c r="AP487" s="64">
        <v>0</v>
      </c>
      <c r="AQ487" s="64">
        <v>0</v>
      </c>
      <c r="AR487" s="64">
        <v>0</v>
      </c>
      <c r="AS487" s="64">
        <v>0</v>
      </c>
      <c r="AT487" s="64">
        <v>0</v>
      </c>
      <c r="AU487" s="64">
        <v>0</v>
      </c>
      <c r="AV487" s="64">
        <v>0</v>
      </c>
      <c r="AW487" s="64">
        <v>0</v>
      </c>
      <c r="AX487" s="64">
        <v>0</v>
      </c>
      <c r="AY487" s="64">
        <v>0</v>
      </c>
      <c r="AZ487" s="64">
        <v>0</v>
      </c>
      <c r="BA487" s="64">
        <v>0</v>
      </c>
      <c r="BB487" s="64">
        <v>0</v>
      </c>
      <c r="BC487" s="64">
        <v>0</v>
      </c>
      <c r="BD487" s="64">
        <v>0</v>
      </c>
      <c r="BE487" s="64">
        <v>0</v>
      </c>
      <c r="BF487" s="64">
        <v>0</v>
      </c>
      <c r="BG487" s="64">
        <v>0</v>
      </c>
      <c r="BH487" s="64">
        <v>0</v>
      </c>
      <c r="BI487" s="64">
        <v>0</v>
      </c>
      <c r="BJ487" s="64">
        <v>0</v>
      </c>
      <c r="BK487" s="64">
        <v>-10166.049999999999</v>
      </c>
      <c r="BL487"/>
      <c r="BN487" s="7">
        <f t="shared" si="24"/>
        <v>2940.32</v>
      </c>
    </row>
    <row r="488" spans="1:66" hidden="1">
      <c r="A488">
        <v>972</v>
      </c>
      <c r="B488" t="s">
        <v>527</v>
      </c>
      <c r="C488">
        <v>132</v>
      </c>
      <c r="D488" t="s">
        <v>528</v>
      </c>
      <c r="E488">
        <v>274</v>
      </c>
      <c r="F488">
        <v>512710001</v>
      </c>
      <c r="G488" t="s">
        <v>171</v>
      </c>
      <c r="H488">
        <v>101</v>
      </c>
      <c r="I488" t="s">
        <v>308</v>
      </c>
      <c r="J488" s="8">
        <v>1</v>
      </c>
      <c r="L488">
        <v>2710</v>
      </c>
      <c r="M488" t="s">
        <v>383</v>
      </c>
      <c r="N488">
        <v>2000</v>
      </c>
      <c r="O488" t="s">
        <v>113</v>
      </c>
      <c r="P488">
        <v>9</v>
      </c>
      <c r="Q488" t="s">
        <v>422</v>
      </c>
      <c r="R488">
        <v>181</v>
      </c>
      <c r="S488" t="s">
        <v>523</v>
      </c>
      <c r="T488">
        <v>131</v>
      </c>
      <c r="U488" t="s">
        <v>524</v>
      </c>
      <c r="V488">
        <v>1</v>
      </c>
      <c r="W488" t="s">
        <v>313</v>
      </c>
      <c r="X488" s="64">
        <v>0</v>
      </c>
      <c r="Y488" s="64">
        <v>0</v>
      </c>
      <c r="Z488" s="64">
        <v>0</v>
      </c>
      <c r="AA488" s="64">
        <v>425</v>
      </c>
      <c r="AB488" s="64">
        <v>0</v>
      </c>
      <c r="AC488" s="64">
        <v>0</v>
      </c>
      <c r="AD488" s="9">
        <v>0</v>
      </c>
      <c r="AE488" s="64">
        <v>0</v>
      </c>
      <c r="AF488" s="64">
        <v>0</v>
      </c>
      <c r="AG488" s="64">
        <v>830</v>
      </c>
      <c r="AH488" s="64">
        <v>0</v>
      </c>
      <c r="AI488" s="64">
        <v>0</v>
      </c>
      <c r="AJ488" s="10">
        <f t="shared" si="22"/>
        <v>1255</v>
      </c>
      <c r="AL488" s="6">
        <f t="shared" si="23"/>
        <v>0</v>
      </c>
      <c r="AN488" s="64">
        <v>0</v>
      </c>
      <c r="AO488" s="64">
        <v>0</v>
      </c>
      <c r="AP488" s="64">
        <v>0</v>
      </c>
      <c r="AQ488" s="64">
        <v>0</v>
      </c>
      <c r="AR488" s="64">
        <v>0</v>
      </c>
      <c r="AS488" s="64">
        <v>0</v>
      </c>
      <c r="AT488" s="64">
        <v>0</v>
      </c>
      <c r="AU488" s="64">
        <v>0</v>
      </c>
      <c r="AV488" s="64">
        <v>0</v>
      </c>
      <c r="AW488" s="64">
        <v>0</v>
      </c>
      <c r="AX488" s="64">
        <v>0</v>
      </c>
      <c r="AY488" s="64">
        <v>0</v>
      </c>
      <c r="AZ488" s="64">
        <v>0</v>
      </c>
      <c r="BA488" s="64">
        <v>0</v>
      </c>
      <c r="BB488" s="64">
        <v>0</v>
      </c>
      <c r="BC488" s="64">
        <v>0</v>
      </c>
      <c r="BD488" s="64">
        <v>0</v>
      </c>
      <c r="BE488" s="64">
        <v>0</v>
      </c>
      <c r="BF488" s="64">
        <v>0</v>
      </c>
      <c r="BG488" s="64">
        <v>0</v>
      </c>
      <c r="BH488" s="64">
        <v>0</v>
      </c>
      <c r="BI488" s="64">
        <v>225.04</v>
      </c>
      <c r="BJ488" s="64">
        <v>0</v>
      </c>
      <c r="BK488" s="64">
        <v>0</v>
      </c>
      <c r="BL488"/>
      <c r="BN488" s="7">
        <f t="shared" si="24"/>
        <v>1255</v>
      </c>
    </row>
    <row r="489" spans="1:66" hidden="1">
      <c r="A489">
        <v>992</v>
      </c>
      <c r="B489" t="s">
        <v>543</v>
      </c>
      <c r="C489">
        <v>137</v>
      </c>
      <c r="D489" t="s">
        <v>544</v>
      </c>
      <c r="E489">
        <v>274</v>
      </c>
      <c r="F489">
        <v>512710001</v>
      </c>
      <c r="G489" t="s">
        <v>171</v>
      </c>
      <c r="H489">
        <v>101</v>
      </c>
      <c r="I489" t="s">
        <v>308</v>
      </c>
      <c r="J489" s="8">
        <v>1</v>
      </c>
      <c r="L489">
        <v>2710</v>
      </c>
      <c r="M489" t="s">
        <v>383</v>
      </c>
      <c r="N489">
        <v>2000</v>
      </c>
      <c r="O489" t="s">
        <v>113</v>
      </c>
      <c r="P489">
        <v>10</v>
      </c>
      <c r="Q489" t="s">
        <v>540</v>
      </c>
      <c r="R489">
        <v>371</v>
      </c>
      <c r="S489" t="s">
        <v>545</v>
      </c>
      <c r="T489">
        <v>121</v>
      </c>
      <c r="U489" t="s">
        <v>312</v>
      </c>
      <c r="V489">
        <v>1</v>
      </c>
      <c r="W489" t="s">
        <v>313</v>
      </c>
      <c r="X489" s="64">
        <v>0</v>
      </c>
      <c r="Y489" s="64">
        <v>0</v>
      </c>
      <c r="Z489" s="64">
        <v>425</v>
      </c>
      <c r="AA489" s="64">
        <v>0</v>
      </c>
      <c r="AB489" s="64">
        <v>0</v>
      </c>
      <c r="AC489" s="64">
        <v>0</v>
      </c>
      <c r="AD489" s="9">
        <v>0</v>
      </c>
      <c r="AE489" s="64">
        <v>0</v>
      </c>
      <c r="AF489" s="64">
        <v>0</v>
      </c>
      <c r="AG489" s="64">
        <v>0</v>
      </c>
      <c r="AH489" s="64">
        <v>0</v>
      </c>
      <c r="AI489" s="64">
        <v>0</v>
      </c>
      <c r="AJ489" s="10">
        <f t="shared" si="22"/>
        <v>425</v>
      </c>
      <c r="AL489" s="6">
        <f t="shared" si="23"/>
        <v>0</v>
      </c>
      <c r="AN489" s="64">
        <v>12963</v>
      </c>
      <c r="AO489" s="64">
        <v>0</v>
      </c>
      <c r="AP489" s="64">
        <v>0</v>
      </c>
      <c r="AQ489" s="64">
        <v>0</v>
      </c>
      <c r="AR489" s="64">
        <v>0</v>
      </c>
      <c r="AS489" s="64">
        <v>0</v>
      </c>
      <c r="AT489" s="64">
        <v>0</v>
      </c>
      <c r="AU489" s="64">
        <v>0</v>
      </c>
      <c r="AV489" s="64">
        <v>0</v>
      </c>
      <c r="AW489" s="64">
        <v>0</v>
      </c>
      <c r="AX489" s="64">
        <v>0</v>
      </c>
      <c r="AY489" s="64">
        <v>0</v>
      </c>
      <c r="AZ489" s="64">
        <v>-4920</v>
      </c>
      <c r="BA489" s="64">
        <v>0</v>
      </c>
      <c r="BB489" s="64">
        <v>0</v>
      </c>
      <c r="BC489" s="64">
        <v>0</v>
      </c>
      <c r="BD489" s="64">
        <v>0</v>
      </c>
      <c r="BE489" s="64">
        <v>0</v>
      </c>
      <c r="BF489" s="64">
        <v>0</v>
      </c>
      <c r="BG489" s="64">
        <v>-2981.4</v>
      </c>
      <c r="BH489" s="64">
        <v>0</v>
      </c>
      <c r="BI489" s="64">
        <v>-642.21</v>
      </c>
      <c r="BJ489" s="64">
        <v>-1619.39</v>
      </c>
      <c r="BK489" s="64">
        <v>0</v>
      </c>
      <c r="BL489"/>
      <c r="BN489" s="7">
        <f t="shared" si="24"/>
        <v>425</v>
      </c>
    </row>
    <row r="490" spans="1:66" hidden="1">
      <c r="A490">
        <v>961</v>
      </c>
      <c r="B490" t="s">
        <v>80</v>
      </c>
      <c r="C490">
        <v>124</v>
      </c>
      <c r="D490" t="s">
        <v>508</v>
      </c>
      <c r="E490">
        <v>274</v>
      </c>
      <c r="F490">
        <v>512710001</v>
      </c>
      <c r="G490" t="s">
        <v>171</v>
      </c>
      <c r="H490">
        <v>101</v>
      </c>
      <c r="I490" t="s">
        <v>308</v>
      </c>
      <c r="J490" s="8">
        <v>1</v>
      </c>
      <c r="L490">
        <v>2710</v>
      </c>
      <c r="M490" t="s">
        <v>383</v>
      </c>
      <c r="N490">
        <v>2000</v>
      </c>
      <c r="O490" t="s">
        <v>113</v>
      </c>
      <c r="P490">
        <v>11</v>
      </c>
      <c r="Q490" t="s">
        <v>509</v>
      </c>
      <c r="R490">
        <v>241</v>
      </c>
      <c r="S490" t="s">
        <v>445</v>
      </c>
      <c r="T490">
        <v>124</v>
      </c>
      <c r="U490" t="s">
        <v>510</v>
      </c>
      <c r="V490">
        <v>1</v>
      </c>
      <c r="W490" t="s">
        <v>313</v>
      </c>
      <c r="X490" s="64">
        <v>0</v>
      </c>
      <c r="Y490" s="64">
        <v>5940</v>
      </c>
      <c r="Z490" s="64">
        <v>0</v>
      </c>
      <c r="AA490" s="64">
        <v>0</v>
      </c>
      <c r="AB490" s="64">
        <v>0</v>
      </c>
      <c r="AC490" s="64">
        <v>0</v>
      </c>
      <c r="AD490" s="9">
        <v>0</v>
      </c>
      <c r="AE490" s="64">
        <v>0</v>
      </c>
      <c r="AF490" s="64">
        <v>0</v>
      </c>
      <c r="AG490" s="64">
        <v>0</v>
      </c>
      <c r="AH490" s="64">
        <v>0</v>
      </c>
      <c r="AI490" s="64">
        <v>0</v>
      </c>
      <c r="AJ490" s="10">
        <f t="shared" si="22"/>
        <v>5940</v>
      </c>
      <c r="AL490" s="6">
        <f t="shared" si="23"/>
        <v>0</v>
      </c>
      <c r="AN490" s="64">
        <v>0</v>
      </c>
      <c r="AO490" s="64">
        <v>0</v>
      </c>
      <c r="AP490" s="64">
        <v>0</v>
      </c>
      <c r="AQ490" s="64">
        <v>0</v>
      </c>
      <c r="AR490" s="64">
        <v>0</v>
      </c>
      <c r="AS490" s="64">
        <v>0</v>
      </c>
      <c r="AT490" s="64">
        <v>0</v>
      </c>
      <c r="AU490" s="64">
        <v>0</v>
      </c>
      <c r="AV490" s="64">
        <v>0</v>
      </c>
      <c r="AW490" s="64">
        <v>0</v>
      </c>
      <c r="AX490" s="64">
        <v>0</v>
      </c>
      <c r="AY490" s="64">
        <v>0</v>
      </c>
      <c r="AZ490" s="64">
        <v>3500</v>
      </c>
      <c r="BA490" s="64">
        <v>0</v>
      </c>
      <c r="BB490" s="64">
        <v>0</v>
      </c>
      <c r="BC490" s="64">
        <v>0</v>
      </c>
      <c r="BD490" s="64">
        <v>0</v>
      </c>
      <c r="BE490" s="64">
        <v>0</v>
      </c>
      <c r="BF490" s="64">
        <v>0</v>
      </c>
      <c r="BG490" s="64">
        <v>0</v>
      </c>
      <c r="BH490" s="64">
        <v>0</v>
      </c>
      <c r="BI490" s="64">
        <v>1774.01</v>
      </c>
      <c r="BJ490" s="64">
        <v>1</v>
      </c>
      <c r="BK490" s="64">
        <v>699</v>
      </c>
      <c r="BL490"/>
      <c r="BN490" s="7">
        <f t="shared" si="24"/>
        <v>5940</v>
      </c>
    </row>
    <row r="491" spans="1:66" hidden="1">
      <c r="A491">
        <v>962</v>
      </c>
      <c r="B491" t="s">
        <v>513</v>
      </c>
      <c r="C491">
        <v>126</v>
      </c>
      <c r="D491" t="s">
        <v>225</v>
      </c>
      <c r="E491">
        <v>274</v>
      </c>
      <c r="F491">
        <v>512710001</v>
      </c>
      <c r="G491" t="s">
        <v>171</v>
      </c>
      <c r="H491">
        <v>101</v>
      </c>
      <c r="I491" t="s">
        <v>308</v>
      </c>
      <c r="J491" s="8">
        <v>1</v>
      </c>
      <c r="L491">
        <v>2710</v>
      </c>
      <c r="M491" t="s">
        <v>383</v>
      </c>
      <c r="N491">
        <v>2000</v>
      </c>
      <c r="O491" t="s">
        <v>113</v>
      </c>
      <c r="P491">
        <v>11</v>
      </c>
      <c r="Q491" t="s">
        <v>509</v>
      </c>
      <c r="R491">
        <v>241</v>
      </c>
      <c r="S491" t="s">
        <v>445</v>
      </c>
      <c r="T491">
        <v>124</v>
      </c>
      <c r="U491" t="s">
        <v>510</v>
      </c>
      <c r="V491">
        <v>1</v>
      </c>
      <c r="W491" t="s">
        <v>313</v>
      </c>
      <c r="X491" s="64">
        <v>0</v>
      </c>
      <c r="Y491" s="64">
        <v>0</v>
      </c>
      <c r="Z491" s="64">
        <v>0</v>
      </c>
      <c r="AA491" s="64">
        <v>29092.799999999999</v>
      </c>
      <c r="AB491" s="64">
        <v>35600.400000000001</v>
      </c>
      <c r="AC491" s="64">
        <v>0</v>
      </c>
      <c r="AD491" s="9">
        <v>0</v>
      </c>
      <c r="AE491" s="64">
        <v>0</v>
      </c>
      <c r="AF491" s="64">
        <v>0</v>
      </c>
      <c r="AG491" s="64">
        <v>0</v>
      </c>
      <c r="AH491" s="64">
        <v>0</v>
      </c>
      <c r="AI491" s="64">
        <v>0</v>
      </c>
      <c r="AJ491" s="10">
        <f t="shared" si="22"/>
        <v>64693.2</v>
      </c>
      <c r="AL491" s="6">
        <f t="shared" si="23"/>
        <v>0</v>
      </c>
      <c r="AN491" s="64">
        <v>0</v>
      </c>
      <c r="AO491" s="64">
        <v>0</v>
      </c>
      <c r="AP491" s="64">
        <v>0</v>
      </c>
      <c r="AQ491" s="64">
        <v>0</v>
      </c>
      <c r="AR491" s="64">
        <v>0</v>
      </c>
      <c r="AS491" s="64">
        <v>0</v>
      </c>
      <c r="AT491" s="64">
        <v>0</v>
      </c>
      <c r="AU491" s="64">
        <v>0</v>
      </c>
      <c r="AV491" s="64">
        <v>0</v>
      </c>
      <c r="AW491" s="64">
        <v>0</v>
      </c>
      <c r="AX491" s="64">
        <v>0</v>
      </c>
      <c r="AY491" s="64">
        <v>0</v>
      </c>
      <c r="AZ491" s="64">
        <v>0</v>
      </c>
      <c r="BA491" s="64">
        <v>0</v>
      </c>
      <c r="BB491" s="64">
        <v>0</v>
      </c>
      <c r="BC491" s="64">
        <v>0</v>
      </c>
      <c r="BD491" s="64">
        <v>0</v>
      </c>
      <c r="BE491" s="64">
        <v>0</v>
      </c>
      <c r="BF491" s="64">
        <v>0</v>
      </c>
      <c r="BG491" s="64">
        <v>0</v>
      </c>
      <c r="BH491" s="64">
        <v>0</v>
      </c>
      <c r="BI491" s="64">
        <v>3290</v>
      </c>
      <c r="BJ491" s="64">
        <v>0</v>
      </c>
      <c r="BK491" s="64">
        <v>-491</v>
      </c>
      <c r="BL491"/>
      <c r="BN491" s="7">
        <f t="shared" si="24"/>
        <v>64693.2</v>
      </c>
    </row>
    <row r="492" spans="1:66" hidden="1">
      <c r="A492">
        <v>951</v>
      </c>
      <c r="B492" t="s">
        <v>491</v>
      </c>
      <c r="C492">
        <v>118</v>
      </c>
      <c r="D492" t="s">
        <v>178</v>
      </c>
      <c r="E492">
        <v>276</v>
      </c>
      <c r="F492">
        <v>512710002</v>
      </c>
      <c r="G492" t="s">
        <v>184</v>
      </c>
      <c r="H492">
        <v>101</v>
      </c>
      <c r="I492" t="s">
        <v>308</v>
      </c>
      <c r="J492" s="8">
        <v>1</v>
      </c>
      <c r="L492">
        <v>2710</v>
      </c>
      <c r="M492" t="s">
        <v>383</v>
      </c>
      <c r="N492">
        <v>2000</v>
      </c>
      <c r="O492" t="s">
        <v>113</v>
      </c>
      <c r="P492">
        <v>12</v>
      </c>
      <c r="Q492" t="s">
        <v>401</v>
      </c>
      <c r="R492">
        <v>221</v>
      </c>
      <c r="S492" t="s">
        <v>492</v>
      </c>
      <c r="T492">
        <v>128</v>
      </c>
      <c r="U492" t="s">
        <v>404</v>
      </c>
      <c r="V492">
        <v>1</v>
      </c>
      <c r="W492" t="s">
        <v>313</v>
      </c>
      <c r="X492" s="64">
        <v>0</v>
      </c>
      <c r="Y492" s="64">
        <v>0</v>
      </c>
      <c r="Z492" s="64">
        <v>0</v>
      </c>
      <c r="AA492" s="64">
        <v>0</v>
      </c>
      <c r="AB492" s="64">
        <v>0</v>
      </c>
      <c r="AC492" s="64">
        <v>0</v>
      </c>
      <c r="AD492" s="9">
        <v>0</v>
      </c>
      <c r="AE492" s="64">
        <v>0</v>
      </c>
      <c r="AF492" s="64">
        <v>0</v>
      </c>
      <c r="AG492" s="64">
        <v>0</v>
      </c>
      <c r="AH492" s="64">
        <v>0</v>
      </c>
      <c r="AI492" s="64">
        <v>0</v>
      </c>
      <c r="AJ492" s="10">
        <f t="shared" si="22"/>
        <v>0</v>
      </c>
      <c r="AL492" s="6">
        <f t="shared" si="23"/>
        <v>0</v>
      </c>
      <c r="AN492" s="64">
        <v>0</v>
      </c>
      <c r="AO492" s="64">
        <v>0</v>
      </c>
      <c r="AP492" s="64">
        <v>0</v>
      </c>
      <c r="AQ492" s="64">
        <v>0</v>
      </c>
      <c r="AR492" s="64">
        <v>0</v>
      </c>
      <c r="AS492" s="64">
        <v>0</v>
      </c>
      <c r="AT492" s="64">
        <v>0</v>
      </c>
      <c r="AU492" s="64">
        <v>0</v>
      </c>
      <c r="AV492" s="64">
        <v>0</v>
      </c>
      <c r="AW492" s="64">
        <v>0</v>
      </c>
      <c r="AX492" s="64">
        <v>0</v>
      </c>
      <c r="AY492" s="64">
        <v>0</v>
      </c>
      <c r="AZ492" s="64">
        <v>2350</v>
      </c>
      <c r="BA492" s="64">
        <v>0</v>
      </c>
      <c r="BB492" s="64">
        <v>0</v>
      </c>
      <c r="BC492" s="64">
        <v>0</v>
      </c>
      <c r="BD492" s="64">
        <v>0</v>
      </c>
      <c r="BE492" s="64">
        <v>0</v>
      </c>
      <c r="BF492" s="64">
        <v>0</v>
      </c>
      <c r="BG492" s="64">
        <v>0</v>
      </c>
      <c r="BH492" s="64">
        <v>0</v>
      </c>
      <c r="BI492" s="64">
        <v>-30</v>
      </c>
      <c r="BJ492" s="64">
        <v>0</v>
      </c>
      <c r="BK492" s="64">
        <v>0</v>
      </c>
      <c r="BL492"/>
      <c r="BN492" s="7">
        <f t="shared" si="24"/>
        <v>0</v>
      </c>
    </row>
    <row r="493" spans="1:66" hidden="1">
      <c r="A493">
        <v>953</v>
      </c>
      <c r="B493" t="s">
        <v>259</v>
      </c>
      <c r="C493">
        <v>121</v>
      </c>
      <c r="D493" t="s">
        <v>196</v>
      </c>
      <c r="E493">
        <v>274</v>
      </c>
      <c r="F493">
        <v>512710001</v>
      </c>
      <c r="G493" t="s">
        <v>171</v>
      </c>
      <c r="H493">
        <v>101</v>
      </c>
      <c r="I493" t="s">
        <v>308</v>
      </c>
      <c r="J493" s="8">
        <v>1</v>
      </c>
      <c r="L493">
        <v>2710</v>
      </c>
      <c r="M493" t="s">
        <v>383</v>
      </c>
      <c r="N493">
        <v>2000</v>
      </c>
      <c r="O493" t="s">
        <v>113</v>
      </c>
      <c r="P493">
        <v>12</v>
      </c>
      <c r="Q493" t="s">
        <v>401</v>
      </c>
      <c r="R493">
        <v>214</v>
      </c>
      <c r="S493" t="s">
        <v>446</v>
      </c>
      <c r="T493">
        <v>125</v>
      </c>
      <c r="U493" t="s">
        <v>464</v>
      </c>
      <c r="V493">
        <v>1</v>
      </c>
      <c r="W493" t="s">
        <v>313</v>
      </c>
      <c r="X493" s="64">
        <v>0</v>
      </c>
      <c r="Y493" s="64">
        <v>0</v>
      </c>
      <c r="Z493" s="64">
        <v>0</v>
      </c>
      <c r="AA493" s="64">
        <v>0</v>
      </c>
      <c r="AB493" s="64">
        <v>18480.61</v>
      </c>
      <c r="AC493" s="64">
        <v>0</v>
      </c>
      <c r="AD493" s="9">
        <v>0</v>
      </c>
      <c r="AE493" s="64">
        <v>0</v>
      </c>
      <c r="AF493" s="64">
        <v>0</v>
      </c>
      <c r="AG493" s="64">
        <v>0</v>
      </c>
      <c r="AH493" s="64">
        <v>0</v>
      </c>
      <c r="AI493" s="64">
        <v>0</v>
      </c>
      <c r="AJ493" s="10">
        <f t="shared" si="22"/>
        <v>18480.61</v>
      </c>
      <c r="AL493" s="6">
        <f t="shared" si="23"/>
        <v>0</v>
      </c>
      <c r="AN493" s="64">
        <v>200000</v>
      </c>
      <c r="AO493" s="64">
        <v>0</v>
      </c>
      <c r="AP493" s="64">
        <v>0</v>
      </c>
      <c r="AQ493" s="64">
        <v>0</v>
      </c>
      <c r="AR493" s="64">
        <v>0</v>
      </c>
      <c r="AS493" s="64">
        <v>0</v>
      </c>
      <c r="AT493" s="64">
        <v>0</v>
      </c>
      <c r="AU493" s="64">
        <v>0</v>
      </c>
      <c r="AV493" s="64">
        <v>0</v>
      </c>
      <c r="AW493" s="64">
        <v>0</v>
      </c>
      <c r="AX493" s="64">
        <v>0</v>
      </c>
      <c r="AY493" s="64">
        <v>0</v>
      </c>
      <c r="AZ493" s="64">
        <v>-160033.79999999999</v>
      </c>
      <c r="BA493" s="64">
        <v>0</v>
      </c>
      <c r="BB493" s="64">
        <v>0</v>
      </c>
      <c r="BC493" s="64">
        <v>0</v>
      </c>
      <c r="BD493" s="64">
        <v>0</v>
      </c>
      <c r="BE493" s="64">
        <v>0</v>
      </c>
      <c r="BF493" s="64">
        <v>0</v>
      </c>
      <c r="BG493" s="64">
        <v>0</v>
      </c>
      <c r="BH493" s="64">
        <v>-1177.23</v>
      </c>
      <c r="BI493" s="64">
        <v>-4062.04</v>
      </c>
      <c r="BJ493" s="64">
        <v>0</v>
      </c>
      <c r="BK493" s="64">
        <v>-26606.93</v>
      </c>
      <c r="BL493"/>
      <c r="BN493" s="7">
        <f t="shared" si="24"/>
        <v>18480.61</v>
      </c>
    </row>
    <row r="494" spans="1:66" hidden="1">
      <c r="A494">
        <v>953</v>
      </c>
      <c r="B494" t="s">
        <v>259</v>
      </c>
      <c r="C494">
        <v>121</v>
      </c>
      <c r="D494" t="s">
        <v>196</v>
      </c>
      <c r="E494">
        <v>276</v>
      </c>
      <c r="F494">
        <v>512710002</v>
      </c>
      <c r="G494" t="s">
        <v>184</v>
      </c>
      <c r="H494">
        <v>101</v>
      </c>
      <c r="I494" t="s">
        <v>308</v>
      </c>
      <c r="J494" s="8">
        <v>1</v>
      </c>
      <c r="L494">
        <v>2710</v>
      </c>
      <c r="M494" t="s">
        <v>383</v>
      </c>
      <c r="N494">
        <v>2000</v>
      </c>
      <c r="O494" t="s">
        <v>113</v>
      </c>
      <c r="P494">
        <v>12</v>
      </c>
      <c r="Q494" t="s">
        <v>401</v>
      </c>
      <c r="R494">
        <v>214</v>
      </c>
      <c r="S494" t="s">
        <v>446</v>
      </c>
      <c r="T494">
        <v>125</v>
      </c>
      <c r="U494" t="s">
        <v>464</v>
      </c>
      <c r="V494">
        <v>1</v>
      </c>
      <c r="W494" t="s">
        <v>313</v>
      </c>
      <c r="X494" s="64">
        <v>0</v>
      </c>
      <c r="Y494" s="64">
        <v>0</v>
      </c>
      <c r="Z494" s="64">
        <v>0</v>
      </c>
      <c r="AA494" s="64">
        <v>0</v>
      </c>
      <c r="AB494" s="64">
        <v>0</v>
      </c>
      <c r="AC494" s="64">
        <v>0</v>
      </c>
      <c r="AD494" s="9">
        <v>0</v>
      </c>
      <c r="AE494" s="64">
        <v>0</v>
      </c>
      <c r="AF494" s="64">
        <v>0</v>
      </c>
      <c r="AG494" s="64">
        <v>0</v>
      </c>
      <c r="AH494" s="64">
        <v>0</v>
      </c>
      <c r="AI494" s="64">
        <v>3415.06</v>
      </c>
      <c r="AJ494" s="10">
        <f t="shared" si="22"/>
        <v>3415.06</v>
      </c>
      <c r="AL494" s="6">
        <f t="shared" si="23"/>
        <v>0</v>
      </c>
      <c r="AN494" s="64">
        <v>0</v>
      </c>
      <c r="AO494" s="64">
        <v>0</v>
      </c>
      <c r="AP494" s="64">
        <v>0</v>
      </c>
      <c r="AQ494" s="64">
        <v>0</v>
      </c>
      <c r="AR494" s="64">
        <v>0</v>
      </c>
      <c r="AS494" s="64">
        <v>0</v>
      </c>
      <c r="AT494" s="64">
        <v>0</v>
      </c>
      <c r="AU494" s="64">
        <v>0</v>
      </c>
      <c r="AV494" s="64">
        <v>0</v>
      </c>
      <c r="AW494" s="64">
        <v>0</v>
      </c>
      <c r="AX494" s="64">
        <v>0</v>
      </c>
      <c r="AY494" s="64">
        <v>0</v>
      </c>
      <c r="AZ494" s="64">
        <v>0</v>
      </c>
      <c r="BA494" s="64">
        <v>0</v>
      </c>
      <c r="BB494" s="64">
        <v>0</v>
      </c>
      <c r="BC494" s="64">
        <v>0</v>
      </c>
      <c r="BD494" s="64">
        <v>0</v>
      </c>
      <c r="BE494" s="64">
        <v>0</v>
      </c>
      <c r="BF494" s="64">
        <v>0</v>
      </c>
      <c r="BG494" s="64">
        <v>24360</v>
      </c>
      <c r="BH494" s="64">
        <v>0</v>
      </c>
      <c r="BI494" s="64">
        <v>0</v>
      </c>
      <c r="BJ494" s="64">
        <v>0</v>
      </c>
      <c r="BK494" s="64">
        <v>0</v>
      </c>
      <c r="BL494"/>
      <c r="BN494" s="7">
        <f t="shared" si="24"/>
        <v>0</v>
      </c>
    </row>
    <row r="495" spans="1:66" hidden="1">
      <c r="A495">
        <v>954</v>
      </c>
      <c r="B495" t="s">
        <v>502</v>
      </c>
      <c r="C495">
        <v>122</v>
      </c>
      <c r="D495" t="s">
        <v>503</v>
      </c>
      <c r="E495">
        <v>274</v>
      </c>
      <c r="F495">
        <v>512710001</v>
      </c>
      <c r="G495" t="s">
        <v>171</v>
      </c>
      <c r="H495">
        <v>101</v>
      </c>
      <c r="I495" t="s">
        <v>308</v>
      </c>
      <c r="J495" s="8">
        <v>1</v>
      </c>
      <c r="L495">
        <v>2710</v>
      </c>
      <c r="M495" t="s">
        <v>383</v>
      </c>
      <c r="N495">
        <v>2000</v>
      </c>
      <c r="O495" t="s">
        <v>113</v>
      </c>
      <c r="P495">
        <v>12</v>
      </c>
      <c r="Q495" t="s">
        <v>401</v>
      </c>
      <c r="R495">
        <v>226</v>
      </c>
      <c r="S495" t="s">
        <v>504</v>
      </c>
      <c r="T495">
        <v>121</v>
      </c>
      <c r="U495" t="s">
        <v>312</v>
      </c>
      <c r="V495">
        <v>1</v>
      </c>
      <c r="W495" t="s">
        <v>313</v>
      </c>
      <c r="X495" s="64">
        <v>0</v>
      </c>
      <c r="Y495" s="64">
        <v>792.28</v>
      </c>
      <c r="Z495" s="64">
        <v>0</v>
      </c>
      <c r="AA495" s="64">
        <v>0</v>
      </c>
      <c r="AB495" s="64">
        <v>0</v>
      </c>
      <c r="AC495" s="64">
        <v>0</v>
      </c>
      <c r="AD495" s="9">
        <v>0</v>
      </c>
      <c r="AE495" s="64">
        <v>0</v>
      </c>
      <c r="AF495" s="64">
        <v>0</v>
      </c>
      <c r="AG495" s="64">
        <v>0</v>
      </c>
      <c r="AH495" s="64">
        <v>0</v>
      </c>
      <c r="AI495" s="64">
        <v>0</v>
      </c>
      <c r="AJ495" s="10">
        <f t="shared" si="22"/>
        <v>792.28</v>
      </c>
      <c r="AL495" s="6">
        <f t="shared" si="23"/>
        <v>0</v>
      </c>
      <c r="AN495" s="64">
        <v>0</v>
      </c>
      <c r="AO495" s="64">
        <v>0</v>
      </c>
      <c r="AP495" s="64">
        <v>0</v>
      </c>
      <c r="AQ495" s="64">
        <v>0</v>
      </c>
      <c r="AR495" s="64">
        <v>0</v>
      </c>
      <c r="AS495" s="64">
        <v>0</v>
      </c>
      <c r="AT495" s="64">
        <v>0</v>
      </c>
      <c r="AU495" s="64">
        <v>0</v>
      </c>
      <c r="AV495" s="64">
        <v>0</v>
      </c>
      <c r="AW495" s="64">
        <v>0</v>
      </c>
      <c r="AX495" s="64">
        <v>0</v>
      </c>
      <c r="AY495" s="64">
        <v>0</v>
      </c>
      <c r="AZ495" s="64">
        <v>0</v>
      </c>
      <c r="BA495" s="64">
        <v>0</v>
      </c>
      <c r="BB495" s="64">
        <v>0</v>
      </c>
      <c r="BC495" s="64">
        <v>0</v>
      </c>
      <c r="BD495" s="64">
        <v>0</v>
      </c>
      <c r="BE495" s="64">
        <v>0</v>
      </c>
      <c r="BF495" s="64">
        <v>0</v>
      </c>
      <c r="BG495" s="64">
        <v>0</v>
      </c>
      <c r="BH495" s="64">
        <v>0</v>
      </c>
      <c r="BI495" s="64">
        <v>0</v>
      </c>
      <c r="BJ495" s="64">
        <v>0</v>
      </c>
      <c r="BK495" s="64">
        <v>4640</v>
      </c>
      <c r="BL495"/>
      <c r="BN495" s="7">
        <f t="shared" si="24"/>
        <v>792.28</v>
      </c>
    </row>
    <row r="496" spans="1:66" hidden="1">
      <c r="A496">
        <v>954</v>
      </c>
      <c r="B496" t="s">
        <v>502</v>
      </c>
      <c r="C496">
        <v>122</v>
      </c>
      <c r="D496" t="s">
        <v>503</v>
      </c>
      <c r="E496">
        <v>276</v>
      </c>
      <c r="F496">
        <v>512710002</v>
      </c>
      <c r="G496" t="s">
        <v>184</v>
      </c>
      <c r="H496">
        <v>101</v>
      </c>
      <c r="I496" t="s">
        <v>308</v>
      </c>
      <c r="J496" s="8">
        <v>1</v>
      </c>
      <c r="L496">
        <v>2710</v>
      </c>
      <c r="M496" t="s">
        <v>383</v>
      </c>
      <c r="N496">
        <v>2000</v>
      </c>
      <c r="O496" t="s">
        <v>113</v>
      </c>
      <c r="P496">
        <v>12</v>
      </c>
      <c r="Q496" t="s">
        <v>401</v>
      </c>
      <c r="R496">
        <v>226</v>
      </c>
      <c r="S496" t="s">
        <v>504</v>
      </c>
      <c r="T496">
        <v>121</v>
      </c>
      <c r="U496" t="s">
        <v>312</v>
      </c>
      <c r="V496">
        <v>1</v>
      </c>
      <c r="W496" t="s">
        <v>313</v>
      </c>
      <c r="X496" s="64">
        <v>0</v>
      </c>
      <c r="Y496" s="64">
        <v>0</v>
      </c>
      <c r="Z496" s="64">
        <v>0</v>
      </c>
      <c r="AA496" s="64">
        <v>0</v>
      </c>
      <c r="AB496" s="64">
        <v>0</v>
      </c>
      <c r="AC496" s="64">
        <v>0</v>
      </c>
      <c r="AD496" s="9">
        <v>0</v>
      </c>
      <c r="AE496" s="64">
        <v>0</v>
      </c>
      <c r="AF496" s="64">
        <v>700</v>
      </c>
      <c r="AG496" s="64">
        <v>29045.88</v>
      </c>
      <c r="AH496" s="64">
        <v>0</v>
      </c>
      <c r="AI496" s="64">
        <v>149.47</v>
      </c>
      <c r="AJ496" s="10">
        <f t="shared" si="22"/>
        <v>29895.350000000002</v>
      </c>
      <c r="AL496" s="6">
        <f t="shared" si="23"/>
        <v>0</v>
      </c>
      <c r="AN496" s="64">
        <v>2112</v>
      </c>
      <c r="AO496" s="64">
        <v>0</v>
      </c>
      <c r="AP496" s="64">
        <v>0</v>
      </c>
      <c r="AQ496" s="64">
        <v>0</v>
      </c>
      <c r="AR496" s="64">
        <v>0</v>
      </c>
      <c r="AS496" s="64">
        <v>0</v>
      </c>
      <c r="AT496" s="64">
        <v>0</v>
      </c>
      <c r="AU496" s="64">
        <v>0</v>
      </c>
      <c r="AV496" s="64">
        <v>0</v>
      </c>
      <c r="AW496" s="64">
        <v>0</v>
      </c>
      <c r="AX496" s="64">
        <v>0</v>
      </c>
      <c r="AY496" s="64">
        <v>0</v>
      </c>
      <c r="AZ496" s="64">
        <v>0</v>
      </c>
      <c r="BA496" s="64">
        <v>0</v>
      </c>
      <c r="BB496" s="64">
        <v>0</v>
      </c>
      <c r="BC496" s="64">
        <v>0</v>
      </c>
      <c r="BD496" s="64">
        <v>0</v>
      </c>
      <c r="BE496" s="64">
        <v>0</v>
      </c>
      <c r="BF496" s="64">
        <v>0</v>
      </c>
      <c r="BG496" s="64">
        <v>-650</v>
      </c>
      <c r="BH496" s="64">
        <v>0</v>
      </c>
      <c r="BI496" s="64">
        <v>-833</v>
      </c>
      <c r="BJ496" s="64">
        <v>0</v>
      </c>
      <c r="BK496" s="64">
        <v>0</v>
      </c>
      <c r="BL496"/>
      <c r="BN496" s="7">
        <f t="shared" si="24"/>
        <v>29745.88</v>
      </c>
    </row>
    <row r="497" spans="1:66" hidden="1">
      <c r="A497">
        <v>111</v>
      </c>
      <c r="B497" t="s">
        <v>84</v>
      </c>
      <c r="C497">
        <v>141</v>
      </c>
      <c r="D497" t="s">
        <v>260</v>
      </c>
      <c r="E497">
        <v>274</v>
      </c>
      <c r="F497">
        <v>512710001</v>
      </c>
      <c r="G497" t="s">
        <v>171</v>
      </c>
      <c r="H497">
        <v>101</v>
      </c>
      <c r="I497" t="s">
        <v>308</v>
      </c>
      <c r="J497" s="8">
        <v>1</v>
      </c>
      <c r="L497">
        <v>2710</v>
      </c>
      <c r="M497" t="s">
        <v>383</v>
      </c>
      <c r="N497">
        <v>2000</v>
      </c>
      <c r="O497" t="s">
        <v>113</v>
      </c>
      <c r="P497">
        <v>13</v>
      </c>
      <c r="Q497" t="s">
        <v>353</v>
      </c>
      <c r="R497">
        <v>263</v>
      </c>
      <c r="S497" t="s">
        <v>354</v>
      </c>
      <c r="T497">
        <v>121</v>
      </c>
      <c r="U497" t="s">
        <v>312</v>
      </c>
      <c r="V497">
        <v>1</v>
      </c>
      <c r="W497" t="s">
        <v>313</v>
      </c>
      <c r="X497" s="64">
        <v>0</v>
      </c>
      <c r="Y497" s="64">
        <v>3828</v>
      </c>
      <c r="Z497" s="64">
        <v>0</v>
      </c>
      <c r="AA497" s="64">
        <v>0</v>
      </c>
      <c r="AB497" s="64">
        <v>0</v>
      </c>
      <c r="AC497" s="64">
        <v>0</v>
      </c>
      <c r="AD497" s="9">
        <v>0</v>
      </c>
      <c r="AE497" s="64">
        <v>0</v>
      </c>
      <c r="AF497" s="64">
        <v>0</v>
      </c>
      <c r="AG497" s="64">
        <v>0</v>
      </c>
      <c r="AH497" s="64">
        <v>0</v>
      </c>
      <c r="AI497" s="64">
        <v>0</v>
      </c>
      <c r="AJ497" s="10">
        <f t="shared" si="22"/>
        <v>3828</v>
      </c>
      <c r="AL497" s="6">
        <f t="shared" si="23"/>
        <v>0</v>
      </c>
      <c r="AN497" s="64">
        <v>0</v>
      </c>
      <c r="AO497" s="64">
        <v>0</v>
      </c>
      <c r="AP497" s="64">
        <v>0</v>
      </c>
      <c r="AQ497" s="64">
        <v>0</v>
      </c>
      <c r="AR497" s="64">
        <v>0</v>
      </c>
      <c r="AS497" s="64">
        <v>0</v>
      </c>
      <c r="AT497" s="64">
        <v>0</v>
      </c>
      <c r="AU497" s="64">
        <v>0</v>
      </c>
      <c r="AV497" s="64">
        <v>0</v>
      </c>
      <c r="AW497" s="64">
        <v>0</v>
      </c>
      <c r="AX497" s="64">
        <v>0</v>
      </c>
      <c r="AY497" s="64">
        <v>0</v>
      </c>
      <c r="AZ497" s="64">
        <v>4870</v>
      </c>
      <c r="BA497" s="64">
        <v>0</v>
      </c>
      <c r="BB497" s="64">
        <v>0</v>
      </c>
      <c r="BC497" s="64">
        <v>0</v>
      </c>
      <c r="BD497" s="64">
        <v>0</v>
      </c>
      <c r="BE497" s="64">
        <v>0</v>
      </c>
      <c r="BF497" s="64">
        <v>0</v>
      </c>
      <c r="BG497" s="64">
        <v>0</v>
      </c>
      <c r="BH497" s="64">
        <v>0</v>
      </c>
      <c r="BI497" s="64">
        <v>0</v>
      </c>
      <c r="BJ497" s="64">
        <v>0</v>
      </c>
      <c r="BK497" s="64">
        <v>0</v>
      </c>
      <c r="BL497"/>
      <c r="BN497" s="7">
        <f t="shared" si="24"/>
        <v>3828</v>
      </c>
    </row>
    <row r="498" spans="1:66" hidden="1">
      <c r="A498">
        <v>111</v>
      </c>
      <c r="B498" t="s">
        <v>84</v>
      </c>
      <c r="C498">
        <v>141</v>
      </c>
      <c r="D498" t="s">
        <v>260</v>
      </c>
      <c r="E498">
        <v>276</v>
      </c>
      <c r="F498">
        <v>512710002</v>
      </c>
      <c r="G498" t="s">
        <v>184</v>
      </c>
      <c r="H498">
        <v>101</v>
      </c>
      <c r="I498" t="s">
        <v>308</v>
      </c>
      <c r="J498" s="8">
        <v>1</v>
      </c>
      <c r="L498">
        <v>2710</v>
      </c>
      <c r="M498" t="s">
        <v>383</v>
      </c>
      <c r="N498">
        <v>2000</v>
      </c>
      <c r="O498" t="s">
        <v>113</v>
      </c>
      <c r="P498">
        <v>13</v>
      </c>
      <c r="Q498" t="s">
        <v>353</v>
      </c>
      <c r="R498">
        <v>263</v>
      </c>
      <c r="S498" t="s">
        <v>354</v>
      </c>
      <c r="T498">
        <v>121</v>
      </c>
      <c r="U498" t="s">
        <v>312</v>
      </c>
      <c r="V498">
        <v>1</v>
      </c>
      <c r="W498" t="s">
        <v>313</v>
      </c>
      <c r="X498" s="64">
        <v>338.91</v>
      </c>
      <c r="Y498" s="64">
        <v>53.79</v>
      </c>
      <c r="Z498" s="64">
        <v>0</v>
      </c>
      <c r="AA498" s="64">
        <v>0</v>
      </c>
      <c r="AB498" s="64">
        <v>3987.19</v>
      </c>
      <c r="AC498" s="64">
        <v>0</v>
      </c>
      <c r="AD498" s="9">
        <v>0</v>
      </c>
      <c r="AE498" s="64">
        <v>0</v>
      </c>
      <c r="AF498" s="64">
        <v>0</v>
      </c>
      <c r="AG498" s="64">
        <v>0</v>
      </c>
      <c r="AH498" s="64">
        <v>0</v>
      </c>
      <c r="AI498" s="64">
        <v>0</v>
      </c>
      <c r="AJ498" s="10">
        <f t="shared" si="22"/>
        <v>4379.8900000000003</v>
      </c>
      <c r="AL498" s="6">
        <f t="shared" si="23"/>
        <v>0</v>
      </c>
      <c r="AN498" s="64">
        <v>0</v>
      </c>
      <c r="AO498" s="64">
        <v>0</v>
      </c>
      <c r="AP498" s="64">
        <v>0</v>
      </c>
      <c r="AQ498" s="64">
        <v>0</v>
      </c>
      <c r="AR498" s="64">
        <v>0</v>
      </c>
      <c r="AS498" s="64">
        <v>0</v>
      </c>
      <c r="AT498" s="64">
        <v>0</v>
      </c>
      <c r="AU498" s="64">
        <v>0</v>
      </c>
      <c r="AV498" s="64">
        <v>0</v>
      </c>
      <c r="AW498" s="64">
        <v>0</v>
      </c>
      <c r="AX498" s="64">
        <v>0</v>
      </c>
      <c r="AY498" s="64">
        <v>0</v>
      </c>
      <c r="AZ498" s="64">
        <v>0</v>
      </c>
      <c r="BA498" s="64">
        <v>0</v>
      </c>
      <c r="BB498" s="64">
        <v>0</v>
      </c>
      <c r="BC498" s="64">
        <v>0</v>
      </c>
      <c r="BD498" s="64">
        <v>0</v>
      </c>
      <c r="BE498" s="64">
        <v>0</v>
      </c>
      <c r="BF498" s="64">
        <v>0</v>
      </c>
      <c r="BG498" s="64">
        <v>820</v>
      </c>
      <c r="BH498" s="64">
        <v>1177.23</v>
      </c>
      <c r="BI498" s="64">
        <v>0</v>
      </c>
      <c r="BJ498" s="64">
        <v>0</v>
      </c>
      <c r="BK498" s="64">
        <v>0</v>
      </c>
      <c r="BL498"/>
      <c r="BN498" s="7">
        <f t="shared" si="24"/>
        <v>4379.8900000000003</v>
      </c>
    </row>
    <row r="499" spans="1:66" hidden="1">
      <c r="A499">
        <v>102</v>
      </c>
      <c r="B499" t="s">
        <v>343</v>
      </c>
      <c r="C499">
        <v>140</v>
      </c>
      <c r="D499" t="s">
        <v>344</v>
      </c>
      <c r="E499">
        <v>278</v>
      </c>
      <c r="F499">
        <v>512720001</v>
      </c>
      <c r="G499" t="s">
        <v>257</v>
      </c>
      <c r="H499">
        <v>101</v>
      </c>
      <c r="I499" t="s">
        <v>308</v>
      </c>
      <c r="J499" s="8">
        <v>1</v>
      </c>
      <c r="L499">
        <v>2720</v>
      </c>
      <c r="M499" t="s">
        <v>327</v>
      </c>
      <c r="N499">
        <v>2000</v>
      </c>
      <c r="O499" t="s">
        <v>113</v>
      </c>
      <c r="P499">
        <v>4</v>
      </c>
      <c r="Q499" t="s">
        <v>345</v>
      </c>
      <c r="R499">
        <v>172</v>
      </c>
      <c r="S499" t="s">
        <v>281</v>
      </c>
      <c r="T499">
        <v>121</v>
      </c>
      <c r="U499" t="s">
        <v>312</v>
      </c>
      <c r="V499">
        <v>1</v>
      </c>
      <c r="W499" t="s">
        <v>313</v>
      </c>
      <c r="X499" s="64">
        <v>0</v>
      </c>
      <c r="Y499" s="64">
        <v>0</v>
      </c>
      <c r="Z499" s="64">
        <v>0</v>
      </c>
      <c r="AA499" s="64">
        <v>0</v>
      </c>
      <c r="AB499" s="64">
        <v>0</v>
      </c>
      <c r="AC499" s="64">
        <v>0</v>
      </c>
      <c r="AD499" s="9">
        <v>0</v>
      </c>
      <c r="AE499" s="64">
        <v>0</v>
      </c>
      <c r="AF499" s="64">
        <v>0</v>
      </c>
      <c r="AG499" s="64">
        <v>0</v>
      </c>
      <c r="AH499" s="64">
        <v>0</v>
      </c>
      <c r="AI499" s="64">
        <v>0</v>
      </c>
      <c r="AJ499" s="10">
        <f t="shared" si="22"/>
        <v>0</v>
      </c>
      <c r="AL499" s="6">
        <f t="shared" si="23"/>
        <v>0</v>
      </c>
      <c r="AN499" s="64">
        <v>0</v>
      </c>
      <c r="AO499" s="64">
        <v>0</v>
      </c>
      <c r="AP499" s="64">
        <v>0</v>
      </c>
      <c r="AQ499" s="64">
        <v>0</v>
      </c>
      <c r="AR499" s="64">
        <v>0</v>
      </c>
      <c r="AS499" s="64">
        <v>0</v>
      </c>
      <c r="AT499" s="64">
        <v>0</v>
      </c>
      <c r="AU499" s="64">
        <v>0</v>
      </c>
      <c r="AV499" s="64">
        <v>0</v>
      </c>
      <c r="AW499" s="64">
        <v>0</v>
      </c>
      <c r="AX499" s="64">
        <v>0</v>
      </c>
      <c r="AY499" s="64">
        <v>0</v>
      </c>
      <c r="AZ499" s="64">
        <v>7813.8</v>
      </c>
      <c r="BA499" s="64">
        <v>0</v>
      </c>
      <c r="BB499" s="64">
        <v>0</v>
      </c>
      <c r="BC499" s="64">
        <v>0</v>
      </c>
      <c r="BD499" s="64">
        <v>0</v>
      </c>
      <c r="BE499" s="64">
        <v>0</v>
      </c>
      <c r="BF499" s="64">
        <v>0</v>
      </c>
      <c r="BG499" s="64">
        <v>3436.4</v>
      </c>
      <c r="BH499" s="64">
        <v>0</v>
      </c>
      <c r="BI499" s="64">
        <v>338</v>
      </c>
      <c r="BJ499" s="64">
        <v>2000</v>
      </c>
      <c r="BK499" s="64">
        <v>0</v>
      </c>
      <c r="BL499"/>
      <c r="BN499" s="7">
        <f t="shared" si="24"/>
        <v>0</v>
      </c>
    </row>
    <row r="500" spans="1:66" hidden="1">
      <c r="A500">
        <v>101</v>
      </c>
      <c r="B500" t="s">
        <v>306</v>
      </c>
      <c r="C500">
        <v>139</v>
      </c>
      <c r="D500" t="s">
        <v>307</v>
      </c>
      <c r="E500">
        <v>278</v>
      </c>
      <c r="F500">
        <v>512720001</v>
      </c>
      <c r="G500" t="s">
        <v>257</v>
      </c>
      <c r="H500">
        <v>101</v>
      </c>
      <c r="I500" t="s">
        <v>308</v>
      </c>
      <c r="J500" s="8">
        <v>1</v>
      </c>
      <c r="L500">
        <v>2720</v>
      </c>
      <c r="M500" t="s">
        <v>327</v>
      </c>
      <c r="N500">
        <v>2000</v>
      </c>
      <c r="O500" t="s">
        <v>113</v>
      </c>
      <c r="P500">
        <v>7</v>
      </c>
      <c r="Q500" t="s">
        <v>310</v>
      </c>
      <c r="R500">
        <v>171</v>
      </c>
      <c r="S500" t="s">
        <v>311</v>
      </c>
      <c r="T500">
        <v>121</v>
      </c>
      <c r="U500" t="s">
        <v>312</v>
      </c>
      <c r="V500">
        <v>1</v>
      </c>
      <c r="W500" t="s">
        <v>313</v>
      </c>
      <c r="X500" s="64">
        <v>0</v>
      </c>
      <c r="Y500" s="64">
        <v>1000</v>
      </c>
      <c r="Z500" s="64">
        <v>0</v>
      </c>
      <c r="AA500" s="64">
        <v>0</v>
      </c>
      <c r="AB500" s="64">
        <v>0</v>
      </c>
      <c r="AC500" s="64">
        <v>0</v>
      </c>
      <c r="AD500" s="9">
        <v>0</v>
      </c>
      <c r="AE500" s="64">
        <v>0</v>
      </c>
      <c r="AF500" s="64">
        <v>0</v>
      </c>
      <c r="AG500" s="64">
        <v>0</v>
      </c>
      <c r="AH500" s="64">
        <v>0</v>
      </c>
      <c r="AI500" s="9">
        <v>0</v>
      </c>
      <c r="AJ500" s="10">
        <f t="shared" si="22"/>
        <v>1000</v>
      </c>
      <c r="AL500" s="6">
        <f t="shared" si="23"/>
        <v>0</v>
      </c>
      <c r="AN500" s="64">
        <v>150000</v>
      </c>
      <c r="AO500" s="64">
        <v>0</v>
      </c>
      <c r="AP500" s="64">
        <v>0</v>
      </c>
      <c r="AQ500" s="64">
        <v>0</v>
      </c>
      <c r="AR500" s="64">
        <v>0</v>
      </c>
      <c r="AS500" s="64">
        <v>0</v>
      </c>
      <c r="AT500" s="64">
        <v>0</v>
      </c>
      <c r="AU500" s="64">
        <v>0</v>
      </c>
      <c r="AV500" s="64">
        <v>0</v>
      </c>
      <c r="AW500" s="64">
        <v>0</v>
      </c>
      <c r="AX500" s="64">
        <v>0</v>
      </c>
      <c r="AY500" s="64">
        <v>0</v>
      </c>
      <c r="AZ500" s="64">
        <v>0</v>
      </c>
      <c r="BA500" s="64">
        <v>0</v>
      </c>
      <c r="BB500" s="64">
        <v>0</v>
      </c>
      <c r="BC500" s="64">
        <v>0</v>
      </c>
      <c r="BD500" s="64">
        <v>0</v>
      </c>
      <c r="BE500" s="64">
        <v>0</v>
      </c>
      <c r="BF500" s="64">
        <v>0</v>
      </c>
      <c r="BG500" s="64">
        <v>0</v>
      </c>
      <c r="BH500" s="64">
        <v>0</v>
      </c>
      <c r="BI500" s="64">
        <v>0</v>
      </c>
      <c r="BJ500" s="64">
        <v>0</v>
      </c>
      <c r="BK500" s="64">
        <v>-150000</v>
      </c>
      <c r="BL500"/>
      <c r="BN500" s="7">
        <f t="shared" si="24"/>
        <v>1000</v>
      </c>
    </row>
    <row r="501" spans="1:66" hidden="1">
      <c r="A501">
        <v>201</v>
      </c>
      <c r="B501" t="s">
        <v>379</v>
      </c>
      <c r="C501">
        <v>143</v>
      </c>
      <c r="D501" t="s">
        <v>271</v>
      </c>
      <c r="E501">
        <v>279</v>
      </c>
      <c r="F501">
        <v>512720001</v>
      </c>
      <c r="G501" t="s">
        <v>257</v>
      </c>
      <c r="H501">
        <v>602</v>
      </c>
      <c r="I501" t="s">
        <v>380</v>
      </c>
      <c r="J501" s="8">
        <v>1</v>
      </c>
      <c r="L501">
        <v>2720</v>
      </c>
      <c r="M501" t="s">
        <v>327</v>
      </c>
      <c r="N501">
        <v>2000</v>
      </c>
      <c r="O501" t="s">
        <v>113</v>
      </c>
      <c r="P501">
        <v>7</v>
      </c>
      <c r="Q501" t="s">
        <v>310</v>
      </c>
      <c r="R501">
        <v>423</v>
      </c>
      <c r="S501" t="s">
        <v>381</v>
      </c>
      <c r="T501">
        <v>121</v>
      </c>
      <c r="U501" t="s">
        <v>312</v>
      </c>
      <c r="V501">
        <v>1</v>
      </c>
      <c r="W501" t="s">
        <v>313</v>
      </c>
      <c r="X501" s="64">
        <v>0</v>
      </c>
      <c r="Y501" s="64">
        <v>0</v>
      </c>
      <c r="Z501" s="64">
        <v>4725</v>
      </c>
      <c r="AA501" s="64">
        <v>0</v>
      </c>
      <c r="AB501" s="64">
        <v>0</v>
      </c>
      <c r="AC501" s="64">
        <v>0</v>
      </c>
      <c r="AD501" s="9">
        <v>0</v>
      </c>
      <c r="AE501" s="64">
        <v>99992</v>
      </c>
      <c r="AF501" s="64">
        <v>155208</v>
      </c>
      <c r="AG501" s="64">
        <v>0</v>
      </c>
      <c r="AH501" s="64">
        <v>0</v>
      </c>
      <c r="AI501" s="9">
        <v>0</v>
      </c>
      <c r="AJ501" s="10">
        <f t="shared" si="22"/>
        <v>259925</v>
      </c>
      <c r="AL501" s="6">
        <f t="shared" si="23"/>
        <v>0</v>
      </c>
      <c r="AN501" s="64">
        <v>0</v>
      </c>
      <c r="AO501" s="64">
        <v>0</v>
      </c>
      <c r="AP501" s="64">
        <v>0</v>
      </c>
      <c r="AQ501" s="64">
        <v>0</v>
      </c>
      <c r="AR501" s="64">
        <v>0</v>
      </c>
      <c r="AS501" s="64">
        <v>0</v>
      </c>
      <c r="AT501" s="64">
        <v>0</v>
      </c>
      <c r="AU501" s="64">
        <v>0</v>
      </c>
      <c r="AV501" s="64">
        <v>0</v>
      </c>
      <c r="AW501" s="64">
        <v>0</v>
      </c>
      <c r="AX501" s="64">
        <v>0</v>
      </c>
      <c r="AY501" s="64">
        <v>0</v>
      </c>
      <c r="AZ501" s="64">
        <v>186766.66</v>
      </c>
      <c r="BA501" s="64">
        <v>0</v>
      </c>
      <c r="BB501" s="64">
        <v>0</v>
      </c>
      <c r="BC501" s="64">
        <v>0</v>
      </c>
      <c r="BD501" s="64">
        <v>0</v>
      </c>
      <c r="BE501" s="64">
        <v>0</v>
      </c>
      <c r="BF501" s="64">
        <v>0</v>
      </c>
      <c r="BG501" s="64">
        <v>0</v>
      </c>
      <c r="BH501" s="64">
        <v>0</v>
      </c>
      <c r="BI501" s="64">
        <v>0</v>
      </c>
      <c r="BJ501" s="64">
        <v>0</v>
      </c>
      <c r="BK501" s="64">
        <v>0</v>
      </c>
      <c r="BL501"/>
      <c r="BN501" s="7">
        <f t="shared" si="24"/>
        <v>259925</v>
      </c>
    </row>
    <row r="502" spans="1:66" hidden="1">
      <c r="A502">
        <v>101</v>
      </c>
      <c r="B502" t="s">
        <v>306</v>
      </c>
      <c r="C502">
        <v>139</v>
      </c>
      <c r="D502" t="s">
        <v>307</v>
      </c>
      <c r="E502">
        <v>281</v>
      </c>
      <c r="F502">
        <v>512730001</v>
      </c>
      <c r="G502" t="s">
        <v>226</v>
      </c>
      <c r="H502">
        <v>101</v>
      </c>
      <c r="I502" t="s">
        <v>308</v>
      </c>
      <c r="J502" s="8">
        <v>1</v>
      </c>
      <c r="L502">
        <v>2730</v>
      </c>
      <c r="M502" t="s">
        <v>514</v>
      </c>
      <c r="N502">
        <v>2000</v>
      </c>
      <c r="O502" t="s">
        <v>113</v>
      </c>
      <c r="P502">
        <v>7</v>
      </c>
      <c r="Q502" t="s">
        <v>310</v>
      </c>
      <c r="R502">
        <v>171</v>
      </c>
      <c r="S502" t="s">
        <v>311</v>
      </c>
      <c r="T502">
        <v>121</v>
      </c>
      <c r="U502" t="s">
        <v>312</v>
      </c>
      <c r="V502">
        <v>1</v>
      </c>
      <c r="W502" t="s">
        <v>313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9">
        <v>0</v>
      </c>
      <c r="AE502" s="64">
        <v>0</v>
      </c>
      <c r="AF502" s="64">
        <v>0</v>
      </c>
      <c r="AG502" s="64">
        <v>1170</v>
      </c>
      <c r="AH502" s="64">
        <v>0</v>
      </c>
      <c r="AI502" s="9">
        <v>0</v>
      </c>
      <c r="AJ502" s="10">
        <f t="shared" si="22"/>
        <v>1170</v>
      </c>
      <c r="AL502" s="6">
        <f t="shared" si="23"/>
        <v>0</v>
      </c>
      <c r="AN502" s="64">
        <v>348408</v>
      </c>
      <c r="AO502" s="64">
        <v>0</v>
      </c>
      <c r="AP502" s="64">
        <v>0</v>
      </c>
      <c r="AQ502" s="64">
        <v>0</v>
      </c>
      <c r="AR502" s="64">
        <v>0</v>
      </c>
      <c r="AS502" s="64">
        <v>0</v>
      </c>
      <c r="AT502" s="64">
        <v>0</v>
      </c>
      <c r="AU502" s="64">
        <v>0</v>
      </c>
      <c r="AV502" s="64">
        <v>0</v>
      </c>
      <c r="AW502" s="64">
        <v>0</v>
      </c>
      <c r="AX502" s="64">
        <v>0</v>
      </c>
      <c r="AY502" s="64">
        <v>0</v>
      </c>
      <c r="AZ502" s="64">
        <v>157000</v>
      </c>
      <c r="BA502" s="64">
        <v>0</v>
      </c>
      <c r="BB502" s="64">
        <v>0</v>
      </c>
      <c r="BC502" s="64">
        <v>0</v>
      </c>
      <c r="BD502" s="64">
        <v>0</v>
      </c>
      <c r="BE502" s="64">
        <v>0</v>
      </c>
      <c r="BF502" s="64">
        <v>0</v>
      </c>
      <c r="BG502" s="64">
        <v>0</v>
      </c>
      <c r="BH502" s="64">
        <v>-8348.68</v>
      </c>
      <c r="BI502" s="64">
        <v>50000</v>
      </c>
      <c r="BJ502" s="64">
        <v>25335.91</v>
      </c>
      <c r="BK502" s="64">
        <v>88483.05</v>
      </c>
      <c r="BL502"/>
      <c r="BN502" s="7">
        <f t="shared" si="24"/>
        <v>1170</v>
      </c>
    </row>
    <row r="503" spans="1:66" hidden="1">
      <c r="A503">
        <v>962</v>
      </c>
      <c r="B503" t="s">
        <v>513</v>
      </c>
      <c r="C503">
        <v>126</v>
      </c>
      <c r="D503" t="s">
        <v>225</v>
      </c>
      <c r="E503">
        <v>281</v>
      </c>
      <c r="F503">
        <v>512730001</v>
      </c>
      <c r="G503" t="s">
        <v>226</v>
      </c>
      <c r="H503">
        <v>101</v>
      </c>
      <c r="I503" t="s">
        <v>308</v>
      </c>
      <c r="J503" s="8">
        <v>1</v>
      </c>
      <c r="L503">
        <v>2730</v>
      </c>
      <c r="M503" t="s">
        <v>514</v>
      </c>
      <c r="N503">
        <v>2000</v>
      </c>
      <c r="O503" t="s">
        <v>113</v>
      </c>
      <c r="P503">
        <v>11</v>
      </c>
      <c r="Q503" t="s">
        <v>509</v>
      </c>
      <c r="R503">
        <v>241</v>
      </c>
      <c r="S503" t="s">
        <v>445</v>
      </c>
      <c r="T503">
        <v>124</v>
      </c>
      <c r="U503" t="s">
        <v>510</v>
      </c>
      <c r="V503">
        <v>1</v>
      </c>
      <c r="W503" t="s">
        <v>313</v>
      </c>
      <c r="X503" s="64">
        <v>12180</v>
      </c>
      <c r="Y503" s="64">
        <v>0</v>
      </c>
      <c r="Z503" s="64">
        <v>12704.72</v>
      </c>
      <c r="AA503" s="64">
        <v>3329.2</v>
      </c>
      <c r="AB503" s="64">
        <v>1911</v>
      </c>
      <c r="AC503" s="64">
        <v>4019.4</v>
      </c>
      <c r="AD503" s="9">
        <v>0</v>
      </c>
      <c r="AE503" s="64">
        <v>0</v>
      </c>
      <c r="AF503" s="64">
        <v>0</v>
      </c>
      <c r="AG503" s="64">
        <v>14591.6</v>
      </c>
      <c r="AH503" s="64">
        <v>0</v>
      </c>
      <c r="AI503" s="64">
        <v>1412</v>
      </c>
      <c r="AJ503" s="10">
        <f t="shared" si="22"/>
        <v>50147.92</v>
      </c>
      <c r="AL503" s="6">
        <f t="shared" si="23"/>
        <v>0</v>
      </c>
      <c r="AN503" s="64">
        <v>33052</v>
      </c>
      <c r="AO503" s="64">
        <v>0</v>
      </c>
      <c r="AP503" s="64">
        <v>0</v>
      </c>
      <c r="AQ503" s="64">
        <v>0</v>
      </c>
      <c r="AR503" s="64">
        <v>0</v>
      </c>
      <c r="AS503" s="64">
        <v>0</v>
      </c>
      <c r="AT503" s="64">
        <v>0</v>
      </c>
      <c r="AU503" s="64">
        <v>0</v>
      </c>
      <c r="AV503" s="64">
        <v>0</v>
      </c>
      <c r="AW503" s="64">
        <v>0</v>
      </c>
      <c r="AX503" s="64">
        <v>0</v>
      </c>
      <c r="AY503" s="64">
        <v>0</v>
      </c>
      <c r="AZ503" s="64">
        <v>-2226</v>
      </c>
      <c r="BA503" s="64">
        <v>0</v>
      </c>
      <c r="BB503" s="64">
        <v>0</v>
      </c>
      <c r="BC503" s="64">
        <v>0</v>
      </c>
      <c r="BD503" s="64">
        <v>0</v>
      </c>
      <c r="BE503" s="64">
        <v>0</v>
      </c>
      <c r="BF503" s="64">
        <v>0</v>
      </c>
      <c r="BG503" s="64">
        <v>0</v>
      </c>
      <c r="BH503" s="64">
        <v>0</v>
      </c>
      <c r="BI503" s="64">
        <v>0</v>
      </c>
      <c r="BJ503" s="64">
        <v>0</v>
      </c>
      <c r="BK503" s="64">
        <v>-19192.54</v>
      </c>
      <c r="BL503"/>
      <c r="BN503" s="7">
        <f t="shared" si="24"/>
        <v>48735.92</v>
      </c>
    </row>
    <row r="504" spans="1:66" hidden="1">
      <c r="A504">
        <v>201</v>
      </c>
      <c r="B504" t="s">
        <v>379</v>
      </c>
      <c r="C504">
        <v>143</v>
      </c>
      <c r="D504" t="s">
        <v>271</v>
      </c>
      <c r="E504">
        <v>282</v>
      </c>
      <c r="F504">
        <v>512750001</v>
      </c>
      <c r="G504" t="s">
        <v>273</v>
      </c>
      <c r="H504">
        <v>602</v>
      </c>
      <c r="I504" t="s">
        <v>380</v>
      </c>
      <c r="J504" s="8">
        <v>1</v>
      </c>
      <c r="L504">
        <v>2750</v>
      </c>
      <c r="M504" t="s">
        <v>384</v>
      </c>
      <c r="N504">
        <v>2000</v>
      </c>
      <c r="O504" t="s">
        <v>113</v>
      </c>
      <c r="P504">
        <v>7</v>
      </c>
      <c r="Q504" t="s">
        <v>310</v>
      </c>
      <c r="R504">
        <v>423</v>
      </c>
      <c r="S504" t="s">
        <v>381</v>
      </c>
      <c r="T504">
        <v>121</v>
      </c>
      <c r="U504" t="s">
        <v>312</v>
      </c>
      <c r="V504">
        <v>1</v>
      </c>
      <c r="W504" t="s">
        <v>313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9">
        <v>0</v>
      </c>
      <c r="AE504" s="64">
        <v>0</v>
      </c>
      <c r="AF504" s="64">
        <v>0</v>
      </c>
      <c r="AG504" s="64">
        <v>0</v>
      </c>
      <c r="AH504" s="64">
        <v>0</v>
      </c>
      <c r="AI504" s="9">
        <v>0</v>
      </c>
      <c r="AJ504" s="10">
        <f t="shared" si="22"/>
        <v>0</v>
      </c>
      <c r="AL504" s="6">
        <f t="shared" si="23"/>
        <v>0</v>
      </c>
      <c r="AN504" s="64">
        <v>64400</v>
      </c>
      <c r="AO504" s="64">
        <v>0</v>
      </c>
      <c r="AP504" s="64">
        <v>0</v>
      </c>
      <c r="AQ504" s="64">
        <v>0</v>
      </c>
      <c r="AR504" s="64">
        <v>0</v>
      </c>
      <c r="AS504" s="64">
        <v>0</v>
      </c>
      <c r="AT504" s="64">
        <v>0</v>
      </c>
      <c r="AU504" s="64">
        <v>0</v>
      </c>
      <c r="AV504" s="64">
        <v>0</v>
      </c>
      <c r="AW504" s="64">
        <v>0</v>
      </c>
      <c r="AX504" s="64">
        <v>0</v>
      </c>
      <c r="AY504" s="64">
        <v>0</v>
      </c>
      <c r="AZ504" s="64">
        <v>-10000</v>
      </c>
      <c r="BA504" s="64">
        <v>0</v>
      </c>
      <c r="BB504" s="64">
        <v>0</v>
      </c>
      <c r="BC504" s="64">
        <v>0</v>
      </c>
      <c r="BD504" s="64">
        <v>0</v>
      </c>
      <c r="BE504" s="64">
        <v>0</v>
      </c>
      <c r="BF504" s="64">
        <v>0</v>
      </c>
      <c r="BG504" s="64">
        <v>0</v>
      </c>
      <c r="BH504" s="64">
        <v>0</v>
      </c>
      <c r="BI504" s="64">
        <v>-18350</v>
      </c>
      <c r="BJ504" s="64">
        <v>-870</v>
      </c>
      <c r="BK504" s="64">
        <v>33559.379999999997</v>
      </c>
      <c r="BL504"/>
      <c r="BN504" s="7">
        <f t="shared" si="24"/>
        <v>0</v>
      </c>
    </row>
    <row r="505" spans="1:66" hidden="1">
      <c r="A505">
        <v>201</v>
      </c>
      <c r="B505" t="s">
        <v>379</v>
      </c>
      <c r="C505">
        <v>143</v>
      </c>
      <c r="D505" t="s">
        <v>271</v>
      </c>
      <c r="E505">
        <v>284</v>
      </c>
      <c r="F505">
        <v>512820001</v>
      </c>
      <c r="G505" t="s">
        <v>557</v>
      </c>
      <c r="H505">
        <v>602</v>
      </c>
      <c r="I505" t="s">
        <v>380</v>
      </c>
      <c r="J505" s="8">
        <v>1</v>
      </c>
      <c r="L505">
        <v>2820</v>
      </c>
      <c r="M505" t="s">
        <v>558</v>
      </c>
      <c r="N505">
        <v>2000</v>
      </c>
      <c r="O505" t="s">
        <v>113</v>
      </c>
      <c r="P505">
        <v>7</v>
      </c>
      <c r="Q505" t="s">
        <v>310</v>
      </c>
      <c r="R505">
        <v>423</v>
      </c>
      <c r="S505" t="s">
        <v>381</v>
      </c>
      <c r="T505">
        <v>121</v>
      </c>
      <c r="U505" t="s">
        <v>312</v>
      </c>
      <c r="V505">
        <v>1</v>
      </c>
      <c r="W505" t="s">
        <v>313</v>
      </c>
      <c r="X505" s="64">
        <v>0</v>
      </c>
      <c r="Y505" s="64">
        <v>0</v>
      </c>
      <c r="Z505" s="64">
        <v>0</v>
      </c>
      <c r="AA505" s="64">
        <v>0</v>
      </c>
      <c r="AB505" s="64">
        <v>0</v>
      </c>
      <c r="AC505" s="64">
        <v>0</v>
      </c>
      <c r="AD505" s="9">
        <v>0</v>
      </c>
      <c r="AE505" s="64">
        <v>3472.2</v>
      </c>
      <c r="AF505" s="64">
        <v>0</v>
      </c>
      <c r="AG505" s="64">
        <v>0</v>
      </c>
      <c r="AH505" s="64">
        <v>0</v>
      </c>
      <c r="AI505" s="9">
        <v>0</v>
      </c>
      <c r="AJ505" s="10">
        <f t="shared" si="22"/>
        <v>3472.2</v>
      </c>
      <c r="AL505" s="6">
        <f t="shared" si="23"/>
        <v>0</v>
      </c>
      <c r="AN505" s="64">
        <v>7271</v>
      </c>
      <c r="AO505" s="64">
        <v>0</v>
      </c>
      <c r="AP505" s="64">
        <v>0</v>
      </c>
      <c r="AQ505" s="64">
        <v>0</v>
      </c>
      <c r="AR505" s="64">
        <v>0</v>
      </c>
      <c r="AS505" s="64">
        <v>0</v>
      </c>
      <c r="AT505" s="64">
        <v>0</v>
      </c>
      <c r="AU505" s="64">
        <v>0</v>
      </c>
      <c r="AV505" s="64">
        <v>0</v>
      </c>
      <c r="AW505" s="64">
        <v>0</v>
      </c>
      <c r="AX505" s="64">
        <v>0</v>
      </c>
      <c r="AY505" s="64">
        <v>0</v>
      </c>
      <c r="AZ505" s="64">
        <v>40000</v>
      </c>
      <c r="BA505" s="64">
        <v>0</v>
      </c>
      <c r="BB505" s="64">
        <v>0</v>
      </c>
      <c r="BC505" s="64">
        <v>0</v>
      </c>
      <c r="BD505" s="64">
        <v>0</v>
      </c>
      <c r="BE505" s="64">
        <v>0</v>
      </c>
      <c r="BF505" s="64">
        <v>0</v>
      </c>
      <c r="BG505" s="64">
        <v>0</v>
      </c>
      <c r="BH505" s="64">
        <v>3985.11</v>
      </c>
      <c r="BI505" s="64">
        <v>13050.92</v>
      </c>
      <c r="BJ505" s="64">
        <v>-1936.07</v>
      </c>
      <c r="BK505" s="64">
        <v>7845.3</v>
      </c>
      <c r="BL505"/>
      <c r="BN505" s="7">
        <f t="shared" si="24"/>
        <v>3472.2</v>
      </c>
    </row>
    <row r="506" spans="1:66" hidden="1">
      <c r="A506">
        <v>201</v>
      </c>
      <c r="B506" t="s">
        <v>379</v>
      </c>
      <c r="C506">
        <v>143</v>
      </c>
      <c r="D506" t="s">
        <v>271</v>
      </c>
      <c r="E506">
        <v>285</v>
      </c>
      <c r="F506">
        <v>512830001</v>
      </c>
      <c r="G506" t="s">
        <v>274</v>
      </c>
      <c r="H506">
        <v>602</v>
      </c>
      <c r="I506" t="s">
        <v>380</v>
      </c>
      <c r="J506" s="8">
        <v>1</v>
      </c>
      <c r="L506">
        <v>2830</v>
      </c>
      <c r="M506" t="s">
        <v>385</v>
      </c>
      <c r="N506">
        <v>2000</v>
      </c>
      <c r="O506" t="s">
        <v>113</v>
      </c>
      <c r="P506">
        <v>7</v>
      </c>
      <c r="Q506" t="s">
        <v>310</v>
      </c>
      <c r="R506">
        <v>423</v>
      </c>
      <c r="S506" t="s">
        <v>381</v>
      </c>
      <c r="T506">
        <v>121</v>
      </c>
      <c r="U506" t="s">
        <v>312</v>
      </c>
      <c r="V506">
        <v>1</v>
      </c>
      <c r="W506" t="s">
        <v>313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9">
        <v>0</v>
      </c>
      <c r="AE506" s="64">
        <v>0</v>
      </c>
      <c r="AF506" s="64">
        <v>0</v>
      </c>
      <c r="AG506" s="64">
        <v>0</v>
      </c>
      <c r="AH506" s="64">
        <v>0</v>
      </c>
      <c r="AI506" s="9">
        <v>0</v>
      </c>
      <c r="AJ506" s="10">
        <f t="shared" si="22"/>
        <v>0</v>
      </c>
      <c r="AL506" s="6">
        <f t="shared" si="23"/>
        <v>0</v>
      </c>
      <c r="AN506" s="64">
        <v>2261</v>
      </c>
      <c r="AO506" s="64">
        <v>0</v>
      </c>
      <c r="AP506" s="64">
        <v>0</v>
      </c>
      <c r="AQ506" s="64">
        <v>0</v>
      </c>
      <c r="AR506" s="64">
        <v>0</v>
      </c>
      <c r="AS506" s="64">
        <v>0</v>
      </c>
      <c r="AT506" s="64">
        <v>0</v>
      </c>
      <c r="AU506" s="64">
        <v>0</v>
      </c>
      <c r="AV506" s="64">
        <v>0</v>
      </c>
      <c r="AW506" s="64">
        <v>0</v>
      </c>
      <c r="AX506" s="64">
        <v>0</v>
      </c>
      <c r="AY506" s="64">
        <v>0</v>
      </c>
      <c r="AZ506" s="64">
        <v>14000</v>
      </c>
      <c r="BA506" s="64">
        <v>0</v>
      </c>
      <c r="BB506" s="64">
        <v>0</v>
      </c>
      <c r="BC506" s="64">
        <v>0</v>
      </c>
      <c r="BD506" s="64">
        <v>0</v>
      </c>
      <c r="BE506" s="64">
        <v>0</v>
      </c>
      <c r="BF506" s="64">
        <v>0</v>
      </c>
      <c r="BG506" s="64">
        <v>0</v>
      </c>
      <c r="BH506" s="64">
        <v>-5776.97</v>
      </c>
      <c r="BI506" s="64">
        <v>-289.39</v>
      </c>
      <c r="BJ506" s="64">
        <v>372.99</v>
      </c>
      <c r="BK506" s="64">
        <v>564</v>
      </c>
      <c r="BL506"/>
      <c r="BN506" s="7">
        <f t="shared" si="24"/>
        <v>0</v>
      </c>
    </row>
    <row r="507" spans="1:66" hidden="1">
      <c r="A507">
        <v>902</v>
      </c>
      <c r="B507" t="s">
        <v>439</v>
      </c>
      <c r="C507">
        <v>101</v>
      </c>
      <c r="D507" t="s">
        <v>110</v>
      </c>
      <c r="E507">
        <v>286</v>
      </c>
      <c r="F507">
        <v>512910001</v>
      </c>
      <c r="G507" t="s">
        <v>185</v>
      </c>
      <c r="H507">
        <v>101</v>
      </c>
      <c r="I507" t="s">
        <v>308</v>
      </c>
      <c r="J507" s="8">
        <v>1</v>
      </c>
      <c r="L507">
        <v>2910</v>
      </c>
      <c r="M507" t="s">
        <v>358</v>
      </c>
      <c r="N507">
        <v>2000</v>
      </c>
      <c r="O507" t="s">
        <v>113</v>
      </c>
      <c r="P507">
        <v>3</v>
      </c>
      <c r="Q507" t="s">
        <v>440</v>
      </c>
      <c r="R507">
        <v>111</v>
      </c>
      <c r="S507" t="s">
        <v>438</v>
      </c>
      <c r="T507">
        <v>121</v>
      </c>
      <c r="U507" t="s">
        <v>312</v>
      </c>
      <c r="V507">
        <v>1</v>
      </c>
      <c r="W507" t="s">
        <v>313</v>
      </c>
      <c r="X507" s="64">
        <v>0</v>
      </c>
      <c r="Y507" s="64">
        <v>0</v>
      </c>
      <c r="Z507" s="64">
        <v>0</v>
      </c>
      <c r="AA507" s="64">
        <v>0</v>
      </c>
      <c r="AB507" s="64">
        <v>0</v>
      </c>
      <c r="AC507" s="64">
        <v>0</v>
      </c>
      <c r="AD507" s="9">
        <v>0</v>
      </c>
      <c r="AE507" s="64">
        <v>0</v>
      </c>
      <c r="AF507" s="64">
        <v>0</v>
      </c>
      <c r="AG507" s="64">
        <v>0</v>
      </c>
      <c r="AH507" s="64">
        <v>195.44</v>
      </c>
      <c r="AI507" s="64">
        <v>0</v>
      </c>
      <c r="AJ507" s="10">
        <f t="shared" si="22"/>
        <v>195.44</v>
      </c>
      <c r="AL507" s="6">
        <f t="shared" si="23"/>
        <v>0</v>
      </c>
      <c r="AN507" s="64">
        <v>0</v>
      </c>
      <c r="AO507" s="64">
        <v>0</v>
      </c>
      <c r="AP507" s="64">
        <v>0</v>
      </c>
      <c r="AQ507" s="64">
        <v>0</v>
      </c>
      <c r="AR507" s="64">
        <v>0</v>
      </c>
      <c r="AS507" s="64">
        <v>0</v>
      </c>
      <c r="AT507" s="64">
        <v>0</v>
      </c>
      <c r="AU507" s="64">
        <v>0</v>
      </c>
      <c r="AV507" s="64">
        <v>0</v>
      </c>
      <c r="AW507" s="64">
        <v>0</v>
      </c>
      <c r="AX507" s="64">
        <v>0</v>
      </c>
      <c r="AY507" s="64">
        <v>0</v>
      </c>
      <c r="AZ507" s="64">
        <v>16586.02</v>
      </c>
      <c r="BA507" s="64">
        <v>0</v>
      </c>
      <c r="BB507" s="64">
        <v>0</v>
      </c>
      <c r="BC507" s="64">
        <v>0</v>
      </c>
      <c r="BD507" s="64">
        <v>0</v>
      </c>
      <c r="BE507" s="64">
        <v>0</v>
      </c>
      <c r="BF507" s="64">
        <v>0</v>
      </c>
      <c r="BG507" s="64">
        <v>0</v>
      </c>
      <c r="BH507" s="64">
        <v>0</v>
      </c>
      <c r="BI507" s="64">
        <v>0</v>
      </c>
      <c r="BJ507" s="64">
        <v>5450.6</v>
      </c>
      <c r="BK507" s="64">
        <v>689.99</v>
      </c>
      <c r="BL507"/>
      <c r="BN507" s="7">
        <f t="shared" si="24"/>
        <v>0</v>
      </c>
    </row>
    <row r="508" spans="1:66" hidden="1">
      <c r="A508">
        <v>102</v>
      </c>
      <c r="B508" t="s">
        <v>343</v>
      </c>
      <c r="C508">
        <v>140</v>
      </c>
      <c r="D508" t="s">
        <v>344</v>
      </c>
      <c r="E508">
        <v>286</v>
      </c>
      <c r="F508">
        <v>512910001</v>
      </c>
      <c r="G508" t="s">
        <v>185</v>
      </c>
      <c r="H508">
        <v>101</v>
      </c>
      <c r="I508" t="s">
        <v>308</v>
      </c>
      <c r="J508" s="8">
        <v>1</v>
      </c>
      <c r="L508">
        <v>2910</v>
      </c>
      <c r="M508" t="s">
        <v>358</v>
      </c>
      <c r="N508">
        <v>2000</v>
      </c>
      <c r="O508" t="s">
        <v>113</v>
      </c>
      <c r="P508">
        <v>4</v>
      </c>
      <c r="Q508" t="s">
        <v>345</v>
      </c>
      <c r="R508">
        <v>172</v>
      </c>
      <c r="S508" t="s">
        <v>281</v>
      </c>
      <c r="T508">
        <v>121</v>
      </c>
      <c r="U508" t="s">
        <v>312</v>
      </c>
      <c r="V508">
        <v>1</v>
      </c>
      <c r="W508" t="s">
        <v>313</v>
      </c>
      <c r="X508" s="64">
        <v>0</v>
      </c>
      <c r="Y508" s="64">
        <v>0</v>
      </c>
      <c r="Z508" s="64">
        <v>0</v>
      </c>
      <c r="AA508" s="64">
        <v>0</v>
      </c>
      <c r="AB508" s="64">
        <v>0</v>
      </c>
      <c r="AC508" s="64">
        <v>0</v>
      </c>
      <c r="AD508" s="9">
        <v>561.44000000000005</v>
      </c>
      <c r="AE508" s="64">
        <v>0</v>
      </c>
      <c r="AF508" s="64">
        <v>0</v>
      </c>
      <c r="AG508" s="64">
        <v>2672.18</v>
      </c>
      <c r="AH508" s="64">
        <v>0</v>
      </c>
      <c r="AI508" s="64">
        <v>0</v>
      </c>
      <c r="AJ508" s="10">
        <f t="shared" si="22"/>
        <v>3233.62</v>
      </c>
      <c r="AL508" s="6">
        <f t="shared" si="23"/>
        <v>0</v>
      </c>
      <c r="AN508" s="64">
        <v>86448</v>
      </c>
      <c r="AO508" s="64">
        <v>0</v>
      </c>
      <c r="AP508" s="64">
        <v>0</v>
      </c>
      <c r="AQ508" s="64">
        <v>0</v>
      </c>
      <c r="AR508" s="64">
        <v>0</v>
      </c>
      <c r="AS508" s="64">
        <v>0</v>
      </c>
      <c r="AT508" s="64">
        <v>0</v>
      </c>
      <c r="AU508" s="64">
        <v>0</v>
      </c>
      <c r="AV508" s="64">
        <v>0</v>
      </c>
      <c r="AW508" s="64">
        <v>0</v>
      </c>
      <c r="AX508" s="64">
        <v>0</v>
      </c>
      <c r="AY508" s="64">
        <v>0</v>
      </c>
      <c r="AZ508" s="64">
        <v>0</v>
      </c>
      <c r="BA508" s="64">
        <v>0</v>
      </c>
      <c r="BB508" s="64">
        <v>0</v>
      </c>
      <c r="BC508" s="64">
        <v>0</v>
      </c>
      <c r="BD508" s="64">
        <v>0</v>
      </c>
      <c r="BE508" s="64">
        <v>0</v>
      </c>
      <c r="BF508" s="64">
        <v>0</v>
      </c>
      <c r="BG508" s="64">
        <v>-8960</v>
      </c>
      <c r="BH508" s="64">
        <v>-17598.810000000001</v>
      </c>
      <c r="BI508" s="64">
        <v>-5000</v>
      </c>
      <c r="BJ508" s="64">
        <v>-11529.25</v>
      </c>
      <c r="BK508" s="64">
        <v>-3199.07</v>
      </c>
      <c r="BL508"/>
      <c r="BN508" s="7">
        <f t="shared" si="24"/>
        <v>3233.62</v>
      </c>
    </row>
    <row r="509" spans="1:66" hidden="1">
      <c r="A509">
        <v>921</v>
      </c>
      <c r="B509" t="s">
        <v>454</v>
      </c>
      <c r="C509">
        <v>108</v>
      </c>
      <c r="D509" t="s">
        <v>455</v>
      </c>
      <c r="E509">
        <v>286</v>
      </c>
      <c r="F509">
        <v>512910001</v>
      </c>
      <c r="G509" t="s">
        <v>185</v>
      </c>
      <c r="H509">
        <v>101</v>
      </c>
      <c r="I509" t="s">
        <v>308</v>
      </c>
      <c r="J509" s="8">
        <v>1</v>
      </c>
      <c r="L509">
        <v>2910</v>
      </c>
      <c r="M509" t="s">
        <v>358</v>
      </c>
      <c r="N509">
        <v>2000</v>
      </c>
      <c r="O509" t="s">
        <v>113</v>
      </c>
      <c r="P509">
        <v>4</v>
      </c>
      <c r="Q509" t="s">
        <v>345</v>
      </c>
      <c r="R509">
        <v>132</v>
      </c>
      <c r="S509" t="s">
        <v>456</v>
      </c>
      <c r="T509">
        <v>121</v>
      </c>
      <c r="U509" t="s">
        <v>312</v>
      </c>
      <c r="V509">
        <v>1</v>
      </c>
      <c r="W509" t="s">
        <v>313</v>
      </c>
      <c r="X509" s="64">
        <v>0</v>
      </c>
      <c r="Y509" s="64">
        <v>0</v>
      </c>
      <c r="Z509" s="64">
        <v>0</v>
      </c>
      <c r="AA509" s="64">
        <v>0</v>
      </c>
      <c r="AB509" s="64">
        <v>0</v>
      </c>
      <c r="AC509" s="64">
        <v>0</v>
      </c>
      <c r="AD509" s="9">
        <v>0</v>
      </c>
      <c r="AE509" s="64">
        <v>0</v>
      </c>
      <c r="AF509" s="64">
        <v>1589.95</v>
      </c>
      <c r="AG509" s="64">
        <v>0</v>
      </c>
      <c r="AH509" s="64">
        <v>0</v>
      </c>
      <c r="AI509" s="64">
        <v>0</v>
      </c>
      <c r="AJ509" s="10">
        <f t="shared" si="22"/>
        <v>1589.95</v>
      </c>
      <c r="AL509" s="6">
        <f t="shared" si="23"/>
        <v>0</v>
      </c>
      <c r="AN509" s="64">
        <v>10486</v>
      </c>
      <c r="AO509" s="64">
        <v>0</v>
      </c>
      <c r="AP509" s="64">
        <v>0</v>
      </c>
      <c r="AQ509" s="64">
        <v>0</v>
      </c>
      <c r="AR509" s="64">
        <v>0</v>
      </c>
      <c r="AS509" s="64">
        <v>0</v>
      </c>
      <c r="AT509" s="64">
        <v>0</v>
      </c>
      <c r="AU509" s="64">
        <v>0</v>
      </c>
      <c r="AV509" s="64">
        <v>0</v>
      </c>
      <c r="AW509" s="64">
        <v>0</v>
      </c>
      <c r="AX509" s="64">
        <v>0</v>
      </c>
      <c r="AY509" s="64">
        <v>0</v>
      </c>
      <c r="AZ509" s="64">
        <v>-2000</v>
      </c>
      <c r="BA509" s="64">
        <v>0</v>
      </c>
      <c r="BB509" s="64">
        <v>0</v>
      </c>
      <c r="BC509" s="64">
        <v>0</v>
      </c>
      <c r="BD509" s="64">
        <v>0</v>
      </c>
      <c r="BE509" s="64">
        <v>0</v>
      </c>
      <c r="BF509" s="64">
        <v>0</v>
      </c>
      <c r="BG509" s="64">
        <v>1393.72</v>
      </c>
      <c r="BH509" s="64">
        <v>0</v>
      </c>
      <c r="BI509" s="64">
        <v>0</v>
      </c>
      <c r="BJ509" s="64">
        <v>0</v>
      </c>
      <c r="BK509" s="64">
        <v>0</v>
      </c>
      <c r="BL509"/>
      <c r="BN509" s="7">
        <f t="shared" si="24"/>
        <v>1589.95</v>
      </c>
    </row>
    <row r="510" spans="1:66" hidden="1">
      <c r="A510">
        <v>923</v>
      </c>
      <c r="B510" t="s">
        <v>461</v>
      </c>
      <c r="C510">
        <v>110</v>
      </c>
      <c r="D510" t="s">
        <v>462</v>
      </c>
      <c r="E510">
        <v>286</v>
      </c>
      <c r="F510">
        <v>512910001</v>
      </c>
      <c r="G510" t="s">
        <v>185</v>
      </c>
      <c r="H510">
        <v>101</v>
      </c>
      <c r="I510" t="s">
        <v>308</v>
      </c>
      <c r="J510" s="8">
        <v>1</v>
      </c>
      <c r="L510">
        <v>2910</v>
      </c>
      <c r="M510" t="s">
        <v>358</v>
      </c>
      <c r="N510">
        <v>2000</v>
      </c>
      <c r="O510" t="s">
        <v>113</v>
      </c>
      <c r="P510">
        <v>4</v>
      </c>
      <c r="Q510" t="s">
        <v>345</v>
      </c>
      <c r="R510">
        <v>311</v>
      </c>
      <c r="S510" t="s">
        <v>463</v>
      </c>
      <c r="T510">
        <v>125</v>
      </c>
      <c r="U510" t="s">
        <v>464</v>
      </c>
      <c r="V510">
        <v>1</v>
      </c>
      <c r="W510" t="s">
        <v>313</v>
      </c>
      <c r="X510" s="64">
        <v>1703.14</v>
      </c>
      <c r="Y510" s="64">
        <v>980</v>
      </c>
      <c r="Z510" s="64">
        <v>2160.2600000000002</v>
      </c>
      <c r="AA510" s="64">
        <v>0</v>
      </c>
      <c r="AB510" s="64">
        <v>0</v>
      </c>
      <c r="AC510" s="64">
        <v>0</v>
      </c>
      <c r="AD510" s="9">
        <v>0</v>
      </c>
      <c r="AE510" s="64">
        <v>0</v>
      </c>
      <c r="AF510" s="64">
        <v>0</v>
      </c>
      <c r="AG510" s="64">
        <v>0</v>
      </c>
      <c r="AH510" s="64">
        <v>0</v>
      </c>
      <c r="AI510" s="64">
        <v>0</v>
      </c>
      <c r="AJ510" s="10">
        <f t="shared" si="22"/>
        <v>4843.4000000000005</v>
      </c>
      <c r="AL510" s="6">
        <f t="shared" si="23"/>
        <v>0</v>
      </c>
      <c r="AN510" s="64">
        <v>0</v>
      </c>
      <c r="AO510" s="64">
        <v>0</v>
      </c>
      <c r="AP510" s="64">
        <v>0</v>
      </c>
      <c r="AQ510" s="64">
        <v>0</v>
      </c>
      <c r="AR510" s="64">
        <v>0</v>
      </c>
      <c r="AS510" s="64">
        <v>0</v>
      </c>
      <c r="AT510" s="64">
        <v>0</v>
      </c>
      <c r="AU510" s="64">
        <v>0</v>
      </c>
      <c r="AV510" s="64">
        <v>0</v>
      </c>
      <c r="AW510" s="64">
        <v>0</v>
      </c>
      <c r="AX510" s="64">
        <v>0</v>
      </c>
      <c r="AY510" s="64">
        <v>0</v>
      </c>
      <c r="AZ510" s="64">
        <v>1461.6</v>
      </c>
      <c r="BA510" s="64">
        <v>0</v>
      </c>
      <c r="BB510" s="64">
        <v>0</v>
      </c>
      <c r="BC510" s="64">
        <v>0</v>
      </c>
      <c r="BD510" s="64">
        <v>0</v>
      </c>
      <c r="BE510" s="64">
        <v>0</v>
      </c>
      <c r="BF510" s="64">
        <v>0</v>
      </c>
      <c r="BG510" s="64">
        <v>0</v>
      </c>
      <c r="BH510" s="64">
        <v>0</v>
      </c>
      <c r="BI510" s="64">
        <v>0</v>
      </c>
      <c r="BJ510" s="64">
        <v>0</v>
      </c>
      <c r="BK510" s="64">
        <v>0</v>
      </c>
      <c r="BL510"/>
      <c r="BN510" s="7">
        <f t="shared" si="24"/>
        <v>4843.4000000000005</v>
      </c>
    </row>
    <row r="511" spans="1:66" hidden="1">
      <c r="A511">
        <v>932</v>
      </c>
      <c r="B511" t="s">
        <v>477</v>
      </c>
      <c r="C511">
        <v>113</v>
      </c>
      <c r="D511" t="s">
        <v>478</v>
      </c>
      <c r="E511">
        <v>286</v>
      </c>
      <c r="F511">
        <v>512910001</v>
      </c>
      <c r="G511" t="s">
        <v>185</v>
      </c>
      <c r="H511">
        <v>101</v>
      </c>
      <c r="I511" t="s">
        <v>308</v>
      </c>
      <c r="J511" s="8">
        <v>1</v>
      </c>
      <c r="L511">
        <v>2910</v>
      </c>
      <c r="M511" t="s">
        <v>358</v>
      </c>
      <c r="N511">
        <v>2000</v>
      </c>
      <c r="O511" t="s">
        <v>113</v>
      </c>
      <c r="P511">
        <v>5</v>
      </c>
      <c r="Q511" t="s">
        <v>467</v>
      </c>
      <c r="R511">
        <v>152</v>
      </c>
      <c r="S511" t="s">
        <v>468</v>
      </c>
      <c r="T511">
        <v>121</v>
      </c>
      <c r="U511" t="s">
        <v>312</v>
      </c>
      <c r="V511">
        <v>1</v>
      </c>
      <c r="W511" t="s">
        <v>313</v>
      </c>
      <c r="X511" s="64">
        <v>0</v>
      </c>
      <c r="Y511" s="64">
        <v>0</v>
      </c>
      <c r="Z511" s="64">
        <v>0</v>
      </c>
      <c r="AA511" s="64">
        <v>0</v>
      </c>
      <c r="AB511" s="64">
        <v>0</v>
      </c>
      <c r="AC511" s="64">
        <v>0</v>
      </c>
      <c r="AD511" s="9">
        <v>0</v>
      </c>
      <c r="AE511" s="64">
        <v>0</v>
      </c>
      <c r="AF511" s="64">
        <v>0</v>
      </c>
      <c r="AG511" s="64">
        <v>225.04</v>
      </c>
      <c r="AH511" s="64">
        <v>0</v>
      </c>
      <c r="AI511" s="64">
        <v>0</v>
      </c>
      <c r="AJ511" s="10">
        <f t="shared" si="22"/>
        <v>225.04</v>
      </c>
      <c r="AL511" s="6">
        <f t="shared" si="23"/>
        <v>0</v>
      </c>
      <c r="AN511" s="64">
        <v>6158</v>
      </c>
      <c r="AO511" s="64">
        <v>0</v>
      </c>
      <c r="AP511" s="64">
        <v>0</v>
      </c>
      <c r="AQ511" s="64">
        <v>0</v>
      </c>
      <c r="AR511" s="64">
        <v>0</v>
      </c>
      <c r="AS511" s="64">
        <v>0</v>
      </c>
      <c r="AT511" s="64">
        <v>0</v>
      </c>
      <c r="AU511" s="64">
        <v>0</v>
      </c>
      <c r="AV511" s="64">
        <v>0</v>
      </c>
      <c r="AW511" s="64">
        <v>0</v>
      </c>
      <c r="AX511" s="64">
        <v>0</v>
      </c>
      <c r="AY511" s="64">
        <v>0</v>
      </c>
      <c r="AZ511" s="64">
        <v>0</v>
      </c>
      <c r="BA511" s="64">
        <v>0</v>
      </c>
      <c r="BB511" s="64">
        <v>0</v>
      </c>
      <c r="BC511" s="64">
        <v>0</v>
      </c>
      <c r="BD511" s="64">
        <v>0</v>
      </c>
      <c r="BE511" s="64">
        <v>0</v>
      </c>
      <c r="BF511" s="64">
        <v>0</v>
      </c>
      <c r="BG511" s="64">
        <v>0</v>
      </c>
      <c r="BH511" s="64">
        <v>-696</v>
      </c>
      <c r="BI511" s="64">
        <v>-4751.7</v>
      </c>
      <c r="BJ511" s="64">
        <v>362</v>
      </c>
      <c r="BK511" s="64">
        <v>0</v>
      </c>
      <c r="BL511"/>
      <c r="BN511" s="7">
        <f t="shared" si="24"/>
        <v>225.04</v>
      </c>
    </row>
    <row r="512" spans="1:66" hidden="1">
      <c r="A512">
        <v>201</v>
      </c>
      <c r="B512" t="s">
        <v>379</v>
      </c>
      <c r="C512">
        <v>143</v>
      </c>
      <c r="D512" t="s">
        <v>271</v>
      </c>
      <c r="E512">
        <v>287</v>
      </c>
      <c r="F512">
        <v>512910001</v>
      </c>
      <c r="G512" t="s">
        <v>185</v>
      </c>
      <c r="H512">
        <v>602</v>
      </c>
      <c r="I512" t="s">
        <v>380</v>
      </c>
      <c r="J512" s="8">
        <v>1</v>
      </c>
      <c r="L512">
        <v>2910</v>
      </c>
      <c r="M512" t="s">
        <v>358</v>
      </c>
      <c r="N512">
        <v>2000</v>
      </c>
      <c r="O512" t="s">
        <v>113</v>
      </c>
      <c r="P512">
        <v>7</v>
      </c>
      <c r="Q512" t="s">
        <v>310</v>
      </c>
      <c r="R512">
        <v>423</v>
      </c>
      <c r="S512" t="s">
        <v>381</v>
      </c>
      <c r="T512">
        <v>121</v>
      </c>
      <c r="U512" t="s">
        <v>312</v>
      </c>
      <c r="V512">
        <v>1</v>
      </c>
      <c r="W512" t="s">
        <v>313</v>
      </c>
      <c r="X512" s="64">
        <v>4499</v>
      </c>
      <c r="Y512" s="64">
        <v>0</v>
      </c>
      <c r="Z512" s="64">
        <v>198</v>
      </c>
      <c r="AA512" s="64">
        <v>0</v>
      </c>
      <c r="AB512" s="64">
        <v>0</v>
      </c>
      <c r="AC512" s="64">
        <v>0</v>
      </c>
      <c r="AD512" s="9">
        <v>0</v>
      </c>
      <c r="AE512" s="64">
        <v>0</v>
      </c>
      <c r="AF512" s="64">
        <v>6327.7</v>
      </c>
      <c r="AG512" s="64">
        <v>0</v>
      </c>
      <c r="AH512" s="64">
        <v>0</v>
      </c>
      <c r="AI512" s="9">
        <v>0</v>
      </c>
      <c r="AJ512" s="10">
        <f t="shared" si="22"/>
        <v>11024.7</v>
      </c>
      <c r="AL512" s="6">
        <f t="shared" si="23"/>
        <v>0</v>
      </c>
      <c r="AN512" s="64">
        <v>6383</v>
      </c>
      <c r="AO512" s="64">
        <v>0</v>
      </c>
      <c r="AP512" s="64">
        <v>0</v>
      </c>
      <c r="AQ512" s="64">
        <v>0</v>
      </c>
      <c r="AR512" s="64">
        <v>0</v>
      </c>
      <c r="AS512" s="64">
        <v>0</v>
      </c>
      <c r="AT512" s="64">
        <v>0</v>
      </c>
      <c r="AU512" s="64">
        <v>0</v>
      </c>
      <c r="AV512" s="64">
        <v>0</v>
      </c>
      <c r="AW512" s="64">
        <v>0</v>
      </c>
      <c r="AX512" s="64">
        <v>0</v>
      </c>
      <c r="AY512" s="64">
        <v>0</v>
      </c>
      <c r="AZ512" s="64">
        <v>-500</v>
      </c>
      <c r="BA512" s="64">
        <v>0</v>
      </c>
      <c r="BB512" s="64">
        <v>0</v>
      </c>
      <c r="BC512" s="64">
        <v>0</v>
      </c>
      <c r="BD512" s="64">
        <v>0</v>
      </c>
      <c r="BE512" s="64">
        <v>0</v>
      </c>
      <c r="BF512" s="64">
        <v>0</v>
      </c>
      <c r="BG512" s="64">
        <v>0</v>
      </c>
      <c r="BH512" s="64">
        <v>0</v>
      </c>
      <c r="BI512" s="64">
        <v>7576.7</v>
      </c>
      <c r="BJ512" s="64">
        <v>-5967.52</v>
      </c>
      <c r="BK512" s="64">
        <v>0</v>
      </c>
      <c r="BL512"/>
      <c r="BN512" s="7">
        <f t="shared" si="24"/>
        <v>11024.7</v>
      </c>
    </row>
    <row r="513" spans="1:66" hidden="1">
      <c r="A513">
        <v>942</v>
      </c>
      <c r="B513" t="s">
        <v>487</v>
      </c>
      <c r="C513">
        <v>117</v>
      </c>
      <c r="D513" t="s">
        <v>488</v>
      </c>
      <c r="E513">
        <v>286</v>
      </c>
      <c r="F513">
        <v>512910001</v>
      </c>
      <c r="G513" t="s">
        <v>185</v>
      </c>
      <c r="H513">
        <v>101</v>
      </c>
      <c r="I513" t="s">
        <v>308</v>
      </c>
      <c r="J513" s="8">
        <v>1</v>
      </c>
      <c r="L513">
        <v>2910</v>
      </c>
      <c r="M513" t="s">
        <v>358</v>
      </c>
      <c r="N513">
        <v>2000</v>
      </c>
      <c r="O513" t="s">
        <v>113</v>
      </c>
      <c r="P513">
        <v>8</v>
      </c>
      <c r="Q513" t="s">
        <v>486</v>
      </c>
      <c r="R513">
        <v>183</v>
      </c>
      <c r="S513" t="s">
        <v>489</v>
      </c>
      <c r="T513">
        <v>121</v>
      </c>
      <c r="U513" t="s">
        <v>312</v>
      </c>
      <c r="V513">
        <v>1</v>
      </c>
      <c r="W513" t="s">
        <v>313</v>
      </c>
      <c r="X513" s="64">
        <v>0</v>
      </c>
      <c r="Y513" s="64">
        <v>0</v>
      </c>
      <c r="Z513" s="64">
        <v>0</v>
      </c>
      <c r="AA513" s="64">
        <v>0</v>
      </c>
      <c r="AB513" s="64">
        <v>0</v>
      </c>
      <c r="AC513" s="64">
        <v>0</v>
      </c>
      <c r="AD513" s="9">
        <v>0</v>
      </c>
      <c r="AE513" s="64">
        <v>0</v>
      </c>
      <c r="AF513" s="64">
        <v>491.83</v>
      </c>
      <c r="AG513" s="64">
        <v>0</v>
      </c>
      <c r="AH513" s="64">
        <v>0</v>
      </c>
      <c r="AI513" s="64">
        <v>0</v>
      </c>
      <c r="AJ513" s="10">
        <f t="shared" si="22"/>
        <v>491.83</v>
      </c>
      <c r="AL513" s="6">
        <f t="shared" si="23"/>
        <v>0</v>
      </c>
      <c r="AN513" s="64">
        <v>18787</v>
      </c>
      <c r="AO513" s="64">
        <v>0</v>
      </c>
      <c r="AP513" s="64">
        <v>0</v>
      </c>
      <c r="AQ513" s="64">
        <v>0</v>
      </c>
      <c r="AR513" s="64">
        <v>0</v>
      </c>
      <c r="AS513" s="64">
        <v>0</v>
      </c>
      <c r="AT513" s="64">
        <v>0</v>
      </c>
      <c r="AU513" s="64">
        <v>0</v>
      </c>
      <c r="AV513" s="64">
        <v>0</v>
      </c>
      <c r="AW513" s="64">
        <v>0</v>
      </c>
      <c r="AX513" s="64">
        <v>0</v>
      </c>
      <c r="AY513" s="64">
        <v>0</v>
      </c>
      <c r="AZ513" s="64">
        <v>-16309.6</v>
      </c>
      <c r="BA513" s="64">
        <v>0</v>
      </c>
      <c r="BB513" s="64">
        <v>0</v>
      </c>
      <c r="BC513" s="64">
        <v>0</v>
      </c>
      <c r="BD513" s="64">
        <v>0</v>
      </c>
      <c r="BE513" s="64">
        <v>0</v>
      </c>
      <c r="BF513" s="64">
        <v>0</v>
      </c>
      <c r="BG513" s="64">
        <v>1894.51</v>
      </c>
      <c r="BH513" s="64">
        <v>0</v>
      </c>
      <c r="BI513" s="64">
        <v>10000</v>
      </c>
      <c r="BJ513" s="64">
        <v>-5681.86</v>
      </c>
      <c r="BK513" s="64">
        <v>0</v>
      </c>
      <c r="BL513"/>
      <c r="BN513" s="7">
        <f t="shared" si="24"/>
        <v>491.83</v>
      </c>
    </row>
    <row r="514" spans="1:66" hidden="1">
      <c r="A514">
        <v>972</v>
      </c>
      <c r="B514" t="s">
        <v>527</v>
      </c>
      <c r="C514">
        <v>132</v>
      </c>
      <c r="D514" t="s">
        <v>528</v>
      </c>
      <c r="E514">
        <v>286</v>
      </c>
      <c r="F514">
        <v>512910001</v>
      </c>
      <c r="G514" t="s">
        <v>185</v>
      </c>
      <c r="H514">
        <v>101</v>
      </c>
      <c r="I514" t="s">
        <v>308</v>
      </c>
      <c r="J514" s="8">
        <v>1</v>
      </c>
      <c r="L514">
        <v>2910</v>
      </c>
      <c r="M514" t="s">
        <v>358</v>
      </c>
      <c r="N514">
        <v>2000</v>
      </c>
      <c r="O514" t="s">
        <v>113</v>
      </c>
      <c r="P514">
        <v>9</v>
      </c>
      <c r="Q514" t="s">
        <v>422</v>
      </c>
      <c r="R514">
        <v>181</v>
      </c>
      <c r="S514" t="s">
        <v>523</v>
      </c>
      <c r="T514">
        <v>131</v>
      </c>
      <c r="U514" t="s">
        <v>524</v>
      </c>
      <c r="V514">
        <v>1</v>
      </c>
      <c r="W514" t="s">
        <v>313</v>
      </c>
      <c r="X514" s="64">
        <v>0</v>
      </c>
      <c r="Y514" s="64">
        <v>0</v>
      </c>
      <c r="Z514" s="64">
        <v>0</v>
      </c>
      <c r="AA514" s="64">
        <v>0</v>
      </c>
      <c r="AB514" s="64">
        <v>0</v>
      </c>
      <c r="AC514" s="64">
        <v>0</v>
      </c>
      <c r="AD514" s="9">
        <v>0</v>
      </c>
      <c r="AE514" s="64">
        <v>0</v>
      </c>
      <c r="AF514" s="64">
        <v>0</v>
      </c>
      <c r="AG514" s="64">
        <v>0</v>
      </c>
      <c r="AH514" s="64">
        <v>0</v>
      </c>
      <c r="AI514" s="64">
        <v>0</v>
      </c>
      <c r="AJ514" s="10">
        <f t="shared" si="22"/>
        <v>0</v>
      </c>
      <c r="AL514" s="6">
        <f t="shared" si="23"/>
        <v>0</v>
      </c>
      <c r="AN514" s="64">
        <v>0</v>
      </c>
      <c r="AO514" s="64">
        <v>0</v>
      </c>
      <c r="AP514" s="64">
        <v>0</v>
      </c>
      <c r="AQ514" s="64">
        <v>0</v>
      </c>
      <c r="AR514" s="64">
        <v>0</v>
      </c>
      <c r="AS514" s="64">
        <v>0</v>
      </c>
      <c r="AT514" s="64">
        <v>0</v>
      </c>
      <c r="AU514" s="64">
        <v>0</v>
      </c>
      <c r="AV514" s="64">
        <v>0</v>
      </c>
      <c r="AW514" s="64">
        <v>0</v>
      </c>
      <c r="AX514" s="64">
        <v>0</v>
      </c>
      <c r="AY514" s="64">
        <v>0</v>
      </c>
      <c r="AZ514" s="64">
        <v>0</v>
      </c>
      <c r="BA514" s="64">
        <v>0</v>
      </c>
      <c r="BB514" s="64">
        <v>0</v>
      </c>
      <c r="BC514" s="64">
        <v>0</v>
      </c>
      <c r="BD514" s="64">
        <v>0</v>
      </c>
      <c r="BE514" s="64">
        <v>0</v>
      </c>
      <c r="BF514" s="64">
        <v>0</v>
      </c>
      <c r="BG514" s="64">
        <v>0</v>
      </c>
      <c r="BH514" s="64">
        <v>0</v>
      </c>
      <c r="BI514" s="64">
        <v>0</v>
      </c>
      <c r="BJ514" s="64">
        <v>641.65</v>
      </c>
      <c r="BK514" s="64">
        <v>0</v>
      </c>
      <c r="BL514"/>
      <c r="BN514" s="7">
        <f t="shared" si="24"/>
        <v>0</v>
      </c>
    </row>
    <row r="515" spans="1:66" hidden="1">
      <c r="A515">
        <v>951</v>
      </c>
      <c r="B515" t="s">
        <v>491</v>
      </c>
      <c r="C515">
        <v>118</v>
      </c>
      <c r="D515" t="s">
        <v>178</v>
      </c>
      <c r="E515">
        <v>286</v>
      </c>
      <c r="F515">
        <v>512910001</v>
      </c>
      <c r="G515" t="s">
        <v>185</v>
      </c>
      <c r="H515">
        <v>101</v>
      </c>
      <c r="I515" t="s">
        <v>308</v>
      </c>
      <c r="J515" s="8">
        <v>1</v>
      </c>
      <c r="L515">
        <v>2910</v>
      </c>
      <c r="M515" t="s">
        <v>358</v>
      </c>
      <c r="N515">
        <v>2000</v>
      </c>
      <c r="O515" t="s">
        <v>113</v>
      </c>
      <c r="P515">
        <v>12</v>
      </c>
      <c r="Q515" t="s">
        <v>401</v>
      </c>
      <c r="R515">
        <v>221</v>
      </c>
      <c r="S515" t="s">
        <v>492</v>
      </c>
      <c r="T515">
        <v>128</v>
      </c>
      <c r="U515" t="s">
        <v>404</v>
      </c>
      <c r="V515">
        <v>1</v>
      </c>
      <c r="W515" t="s">
        <v>313</v>
      </c>
      <c r="X515" s="64">
        <v>0</v>
      </c>
      <c r="Y515" s="64">
        <v>0</v>
      </c>
      <c r="Z515" s="64">
        <v>0</v>
      </c>
      <c r="AA515" s="64">
        <v>0</v>
      </c>
      <c r="AB515" s="64">
        <v>0</v>
      </c>
      <c r="AC515" s="64">
        <v>0</v>
      </c>
      <c r="AD515" s="9">
        <v>0</v>
      </c>
      <c r="AE515" s="64">
        <v>2405.37</v>
      </c>
      <c r="AF515" s="64">
        <v>0</v>
      </c>
      <c r="AG515" s="64">
        <v>0</v>
      </c>
      <c r="AH515" s="64">
        <v>0</v>
      </c>
      <c r="AI515" s="64">
        <v>0</v>
      </c>
      <c r="AJ515" s="10">
        <f t="shared" ref="AJ515:AJ578" si="25">SUM(X515:AI515)</f>
        <v>2405.37</v>
      </c>
      <c r="AL515" s="6">
        <f t="shared" ref="AL515:AL578" si="26">IF(J515=2,AJ515,0)</f>
        <v>0</v>
      </c>
      <c r="AN515" s="64">
        <v>0</v>
      </c>
      <c r="AO515" s="64">
        <v>0</v>
      </c>
      <c r="AP515" s="64">
        <v>0</v>
      </c>
      <c r="AQ515" s="64">
        <v>0</v>
      </c>
      <c r="AR515" s="64">
        <v>0</v>
      </c>
      <c r="AS515" s="64">
        <v>0</v>
      </c>
      <c r="AT515" s="64">
        <v>0</v>
      </c>
      <c r="AU515" s="64">
        <v>0</v>
      </c>
      <c r="AV515" s="64">
        <v>0</v>
      </c>
      <c r="AW515" s="64">
        <v>0</v>
      </c>
      <c r="AX515" s="64">
        <v>0</v>
      </c>
      <c r="AY515" s="64">
        <v>0</v>
      </c>
      <c r="AZ515" s="64">
        <v>0</v>
      </c>
      <c r="BA515" s="64">
        <v>0</v>
      </c>
      <c r="BB515" s="64">
        <v>0</v>
      </c>
      <c r="BC515" s="64">
        <v>0</v>
      </c>
      <c r="BD515" s="64">
        <v>0</v>
      </c>
      <c r="BE515" s="64">
        <v>0</v>
      </c>
      <c r="BF515" s="64">
        <v>0</v>
      </c>
      <c r="BG515" s="64">
        <v>0</v>
      </c>
      <c r="BH515" s="64">
        <v>1000</v>
      </c>
      <c r="BI515" s="64">
        <v>-51.02</v>
      </c>
      <c r="BJ515" s="64">
        <v>0</v>
      </c>
      <c r="BK515" s="64">
        <v>0</v>
      </c>
      <c r="BL515"/>
      <c r="BN515" s="7">
        <f t="shared" ref="BN515:BN578" si="27">SUM(X515:AG515)</f>
        <v>2405.37</v>
      </c>
    </row>
    <row r="516" spans="1:66" hidden="1">
      <c r="A516">
        <v>953</v>
      </c>
      <c r="B516" t="s">
        <v>259</v>
      </c>
      <c r="C516">
        <v>121</v>
      </c>
      <c r="D516" t="s">
        <v>196</v>
      </c>
      <c r="E516">
        <v>286</v>
      </c>
      <c r="F516">
        <v>512910001</v>
      </c>
      <c r="G516" t="s">
        <v>185</v>
      </c>
      <c r="H516">
        <v>101</v>
      </c>
      <c r="I516" t="s">
        <v>308</v>
      </c>
      <c r="J516" s="8">
        <v>1</v>
      </c>
      <c r="L516">
        <v>2910</v>
      </c>
      <c r="M516" t="s">
        <v>358</v>
      </c>
      <c r="N516">
        <v>2000</v>
      </c>
      <c r="O516" t="s">
        <v>113</v>
      </c>
      <c r="P516">
        <v>12</v>
      </c>
      <c r="Q516" t="s">
        <v>401</v>
      </c>
      <c r="R516">
        <v>214</v>
      </c>
      <c r="S516" t="s">
        <v>446</v>
      </c>
      <c r="T516">
        <v>125</v>
      </c>
      <c r="U516" t="s">
        <v>464</v>
      </c>
      <c r="V516">
        <v>1</v>
      </c>
      <c r="W516" t="s">
        <v>313</v>
      </c>
      <c r="X516" s="64">
        <v>85</v>
      </c>
      <c r="Y516" s="64">
        <v>1116</v>
      </c>
      <c r="Z516" s="64">
        <v>21080.71</v>
      </c>
      <c r="AA516" s="64">
        <v>0</v>
      </c>
      <c r="AB516" s="64">
        <v>31575.200000000001</v>
      </c>
      <c r="AC516" s="64">
        <v>9984.56</v>
      </c>
      <c r="AD516" s="9">
        <v>1143.76</v>
      </c>
      <c r="AE516" s="64">
        <v>0</v>
      </c>
      <c r="AF516" s="64">
        <v>1566</v>
      </c>
      <c r="AG516" s="64">
        <v>15428</v>
      </c>
      <c r="AH516" s="64">
        <v>0</v>
      </c>
      <c r="AI516" s="64">
        <v>1174.5</v>
      </c>
      <c r="AJ516" s="10">
        <f t="shared" si="25"/>
        <v>83153.73000000001</v>
      </c>
      <c r="AL516" s="6">
        <f t="shared" si="26"/>
        <v>0</v>
      </c>
      <c r="AN516" s="64">
        <v>41442</v>
      </c>
      <c r="AO516" s="64">
        <v>0</v>
      </c>
      <c r="AP516" s="64">
        <v>0</v>
      </c>
      <c r="AQ516" s="64">
        <v>0</v>
      </c>
      <c r="AR516" s="64">
        <v>0</v>
      </c>
      <c r="AS516" s="64">
        <v>0</v>
      </c>
      <c r="AT516" s="64">
        <v>0</v>
      </c>
      <c r="AU516" s="64">
        <v>0</v>
      </c>
      <c r="AV516" s="64">
        <v>0</v>
      </c>
      <c r="AW516" s="64">
        <v>0</v>
      </c>
      <c r="AX516" s="64">
        <v>0</v>
      </c>
      <c r="AY516" s="64">
        <v>0</v>
      </c>
      <c r="AZ516" s="64">
        <v>10000</v>
      </c>
      <c r="BA516" s="64">
        <v>0</v>
      </c>
      <c r="BB516" s="64">
        <v>0</v>
      </c>
      <c r="BC516" s="64">
        <v>0</v>
      </c>
      <c r="BD516" s="64">
        <v>0</v>
      </c>
      <c r="BE516" s="64">
        <v>0</v>
      </c>
      <c r="BF516" s="64">
        <v>0</v>
      </c>
      <c r="BG516" s="64">
        <v>0</v>
      </c>
      <c r="BH516" s="64">
        <v>1883</v>
      </c>
      <c r="BI516" s="64">
        <v>34315.99</v>
      </c>
      <c r="BJ516" s="64">
        <v>7408.31</v>
      </c>
      <c r="BK516" s="64">
        <v>18624.96</v>
      </c>
      <c r="BL516"/>
      <c r="BN516" s="7">
        <f t="shared" si="27"/>
        <v>81979.23000000001</v>
      </c>
    </row>
    <row r="517" spans="1:66" hidden="1">
      <c r="A517">
        <v>954</v>
      </c>
      <c r="B517" t="s">
        <v>502</v>
      </c>
      <c r="C517">
        <v>122</v>
      </c>
      <c r="D517" t="s">
        <v>503</v>
      </c>
      <c r="E517">
        <v>286</v>
      </c>
      <c r="F517">
        <v>512910001</v>
      </c>
      <c r="G517" t="s">
        <v>185</v>
      </c>
      <c r="H517">
        <v>101</v>
      </c>
      <c r="I517" t="s">
        <v>308</v>
      </c>
      <c r="J517" s="8">
        <v>1</v>
      </c>
      <c r="L517">
        <v>2910</v>
      </c>
      <c r="M517" t="s">
        <v>358</v>
      </c>
      <c r="N517">
        <v>2000</v>
      </c>
      <c r="O517" t="s">
        <v>113</v>
      </c>
      <c r="P517">
        <v>12</v>
      </c>
      <c r="Q517" t="s">
        <v>401</v>
      </c>
      <c r="R517">
        <v>226</v>
      </c>
      <c r="S517" t="s">
        <v>504</v>
      </c>
      <c r="T517">
        <v>121</v>
      </c>
      <c r="U517" t="s">
        <v>312</v>
      </c>
      <c r="V517">
        <v>1</v>
      </c>
      <c r="W517" t="s">
        <v>313</v>
      </c>
      <c r="X517" s="64">
        <v>320</v>
      </c>
      <c r="Y517" s="64">
        <v>2345.4899999999998</v>
      </c>
      <c r="Z517" s="64">
        <v>15443.37</v>
      </c>
      <c r="AA517" s="64">
        <v>1136.8699999999999</v>
      </c>
      <c r="AB517" s="64">
        <v>34705.33</v>
      </c>
      <c r="AC517" s="64">
        <v>36021.230000000003</v>
      </c>
      <c r="AD517" s="9">
        <v>26053.62</v>
      </c>
      <c r="AE517" s="64">
        <v>2203.5300000000002</v>
      </c>
      <c r="AF517" s="64">
        <v>40855.07</v>
      </c>
      <c r="AG517" s="64">
        <v>1115.97</v>
      </c>
      <c r="AH517" s="64">
        <v>0</v>
      </c>
      <c r="AI517" s="64">
        <v>0</v>
      </c>
      <c r="AJ517" s="10">
        <f t="shared" si="25"/>
        <v>160200.48000000001</v>
      </c>
      <c r="AL517" s="6">
        <f t="shared" si="26"/>
        <v>0</v>
      </c>
      <c r="AN517" s="64">
        <v>0</v>
      </c>
      <c r="AO517" s="64">
        <v>0</v>
      </c>
      <c r="AP517" s="64">
        <v>0</v>
      </c>
      <c r="AQ517" s="64">
        <v>0</v>
      </c>
      <c r="AR517" s="64">
        <v>0</v>
      </c>
      <c r="AS517" s="64">
        <v>0</v>
      </c>
      <c r="AT517" s="64">
        <v>0</v>
      </c>
      <c r="AU517" s="64">
        <v>0</v>
      </c>
      <c r="AV517" s="64">
        <v>0</v>
      </c>
      <c r="AW517" s="64">
        <v>0</v>
      </c>
      <c r="AX517" s="64">
        <v>0</v>
      </c>
      <c r="AY517" s="64">
        <v>0</v>
      </c>
      <c r="AZ517" s="64">
        <v>1500</v>
      </c>
      <c r="BA517" s="64">
        <v>0</v>
      </c>
      <c r="BB517" s="64">
        <v>0</v>
      </c>
      <c r="BC517" s="64">
        <v>0</v>
      </c>
      <c r="BD517" s="64">
        <v>0</v>
      </c>
      <c r="BE517" s="64">
        <v>0</v>
      </c>
      <c r="BF517" s="64">
        <v>0</v>
      </c>
      <c r="BG517" s="64">
        <v>0</v>
      </c>
      <c r="BH517" s="64">
        <v>0</v>
      </c>
      <c r="BI517" s="64">
        <v>-470.26</v>
      </c>
      <c r="BJ517" s="64">
        <v>0</v>
      </c>
      <c r="BK517" s="64">
        <v>0</v>
      </c>
      <c r="BL517"/>
      <c r="BN517" s="7">
        <f t="shared" si="27"/>
        <v>160200.48000000001</v>
      </c>
    </row>
    <row r="518" spans="1:66" hidden="1">
      <c r="A518">
        <v>111</v>
      </c>
      <c r="B518" t="s">
        <v>84</v>
      </c>
      <c r="C518">
        <v>141</v>
      </c>
      <c r="D518" t="s">
        <v>260</v>
      </c>
      <c r="E518">
        <v>286</v>
      </c>
      <c r="F518">
        <v>512910001</v>
      </c>
      <c r="G518" t="s">
        <v>185</v>
      </c>
      <c r="H518">
        <v>101</v>
      </c>
      <c r="I518" t="s">
        <v>308</v>
      </c>
      <c r="J518" s="8">
        <v>1</v>
      </c>
      <c r="L518">
        <v>2910</v>
      </c>
      <c r="M518" t="s">
        <v>358</v>
      </c>
      <c r="N518">
        <v>2000</v>
      </c>
      <c r="O518" t="s">
        <v>113</v>
      </c>
      <c r="P518">
        <v>13</v>
      </c>
      <c r="Q518" t="s">
        <v>353</v>
      </c>
      <c r="R518">
        <v>263</v>
      </c>
      <c r="S518" t="s">
        <v>354</v>
      </c>
      <c r="T518">
        <v>121</v>
      </c>
      <c r="U518" t="s">
        <v>312</v>
      </c>
      <c r="V518">
        <v>1</v>
      </c>
      <c r="W518" t="s">
        <v>313</v>
      </c>
      <c r="X518" s="64">
        <v>0</v>
      </c>
      <c r="Y518" s="64">
        <v>0</v>
      </c>
      <c r="Z518" s="64">
        <v>0</v>
      </c>
      <c r="AA518" s="64">
        <v>0</v>
      </c>
      <c r="AB518" s="64">
        <v>0</v>
      </c>
      <c r="AC518" s="64">
        <v>7161.94</v>
      </c>
      <c r="AD518" s="9">
        <v>0</v>
      </c>
      <c r="AE518" s="64">
        <v>30878.44</v>
      </c>
      <c r="AF518" s="64">
        <v>0</v>
      </c>
      <c r="AG518" s="64">
        <v>908.41</v>
      </c>
      <c r="AH518" s="64">
        <v>0</v>
      </c>
      <c r="AI518" s="64">
        <v>0</v>
      </c>
      <c r="AJ518" s="10">
        <f t="shared" si="25"/>
        <v>38948.79</v>
      </c>
      <c r="AL518" s="6">
        <f t="shared" si="26"/>
        <v>0</v>
      </c>
      <c r="AN518" s="64">
        <v>9764</v>
      </c>
      <c r="AO518" s="64">
        <v>0</v>
      </c>
      <c r="AP518" s="64">
        <v>0</v>
      </c>
      <c r="AQ518" s="64">
        <v>0</v>
      </c>
      <c r="AR518" s="64">
        <v>0</v>
      </c>
      <c r="AS518" s="64">
        <v>0</v>
      </c>
      <c r="AT518" s="64">
        <v>0</v>
      </c>
      <c r="AU518" s="64">
        <v>0</v>
      </c>
      <c r="AV518" s="64">
        <v>0</v>
      </c>
      <c r="AW518" s="64">
        <v>0</v>
      </c>
      <c r="AX518" s="64">
        <v>0</v>
      </c>
      <c r="AY518" s="64">
        <v>0</v>
      </c>
      <c r="AZ518" s="64">
        <v>-9000</v>
      </c>
      <c r="BA518" s="64">
        <v>0</v>
      </c>
      <c r="BB518" s="64">
        <v>0</v>
      </c>
      <c r="BC518" s="64">
        <v>0</v>
      </c>
      <c r="BD518" s="64">
        <v>0</v>
      </c>
      <c r="BE518" s="64">
        <v>0</v>
      </c>
      <c r="BF518" s="64">
        <v>0</v>
      </c>
      <c r="BG518" s="64">
        <v>0</v>
      </c>
      <c r="BH518" s="64">
        <v>0</v>
      </c>
      <c r="BI518" s="64">
        <v>-764</v>
      </c>
      <c r="BJ518" s="64">
        <v>0</v>
      </c>
      <c r="BK518" s="64">
        <v>0</v>
      </c>
      <c r="BL518"/>
      <c r="BN518" s="7">
        <f t="shared" si="27"/>
        <v>38948.79</v>
      </c>
    </row>
    <row r="519" spans="1:66" hidden="1">
      <c r="A519">
        <v>921</v>
      </c>
      <c r="B519" t="s">
        <v>454</v>
      </c>
      <c r="C519">
        <v>108</v>
      </c>
      <c r="D519" t="s">
        <v>455</v>
      </c>
      <c r="E519">
        <v>288</v>
      </c>
      <c r="F519">
        <v>512920001</v>
      </c>
      <c r="G519" t="s">
        <v>146</v>
      </c>
      <c r="H519">
        <v>101</v>
      </c>
      <c r="I519" t="s">
        <v>308</v>
      </c>
      <c r="J519" s="8">
        <v>1</v>
      </c>
      <c r="L519">
        <v>2920</v>
      </c>
      <c r="M519" t="s">
        <v>419</v>
      </c>
      <c r="N519">
        <v>2000</v>
      </c>
      <c r="O519" t="s">
        <v>113</v>
      </c>
      <c r="P519">
        <v>4</v>
      </c>
      <c r="Q519" t="s">
        <v>345</v>
      </c>
      <c r="R519">
        <v>132</v>
      </c>
      <c r="S519" t="s">
        <v>456</v>
      </c>
      <c r="T519">
        <v>121</v>
      </c>
      <c r="U519" t="s">
        <v>312</v>
      </c>
      <c r="V519">
        <v>1</v>
      </c>
      <c r="W519" t="s">
        <v>313</v>
      </c>
      <c r="X519" s="64">
        <v>0</v>
      </c>
      <c r="Y519" s="64">
        <v>419.92</v>
      </c>
      <c r="Z519" s="64">
        <v>0</v>
      </c>
      <c r="AA519" s="64">
        <v>0</v>
      </c>
      <c r="AB519" s="64">
        <v>0</v>
      </c>
      <c r="AC519" s="64">
        <v>0</v>
      </c>
      <c r="AD519" s="9">
        <v>0</v>
      </c>
      <c r="AE519" s="64">
        <v>0</v>
      </c>
      <c r="AF519" s="64">
        <v>0</v>
      </c>
      <c r="AG519" s="64">
        <v>0</v>
      </c>
      <c r="AH519" s="64">
        <v>0</v>
      </c>
      <c r="AI519" s="64">
        <v>0</v>
      </c>
      <c r="AJ519" s="10">
        <f t="shared" si="25"/>
        <v>419.92</v>
      </c>
      <c r="AL519" s="6">
        <f t="shared" si="26"/>
        <v>0</v>
      </c>
      <c r="AN519" s="64">
        <v>12163</v>
      </c>
      <c r="AO519" s="64">
        <v>0</v>
      </c>
      <c r="AP519" s="64">
        <v>0</v>
      </c>
      <c r="AQ519" s="64">
        <v>0</v>
      </c>
      <c r="AR519" s="64">
        <v>0</v>
      </c>
      <c r="AS519" s="64">
        <v>0</v>
      </c>
      <c r="AT519" s="64">
        <v>0</v>
      </c>
      <c r="AU519" s="64">
        <v>0</v>
      </c>
      <c r="AV519" s="64">
        <v>0</v>
      </c>
      <c r="AW519" s="64">
        <v>0</v>
      </c>
      <c r="AX519" s="64">
        <v>0</v>
      </c>
      <c r="AY519" s="64">
        <v>0</v>
      </c>
      <c r="AZ519" s="64">
        <v>7388</v>
      </c>
      <c r="BA519" s="64">
        <v>0</v>
      </c>
      <c r="BB519" s="64">
        <v>0</v>
      </c>
      <c r="BC519" s="64">
        <v>0</v>
      </c>
      <c r="BD519" s="64">
        <v>0</v>
      </c>
      <c r="BE519" s="64">
        <v>0</v>
      </c>
      <c r="BF519" s="64">
        <v>0</v>
      </c>
      <c r="BG519" s="64">
        <v>0</v>
      </c>
      <c r="BH519" s="64">
        <v>-1000</v>
      </c>
      <c r="BI519" s="64">
        <v>-2176.09</v>
      </c>
      <c r="BJ519" s="64">
        <v>0</v>
      </c>
      <c r="BK519" s="64">
        <v>0</v>
      </c>
      <c r="BL519"/>
      <c r="BN519" s="7">
        <f t="shared" si="27"/>
        <v>419.92</v>
      </c>
    </row>
    <row r="520" spans="1:66" hidden="1">
      <c r="A520">
        <v>302</v>
      </c>
      <c r="B520" t="s">
        <v>79</v>
      </c>
      <c r="C520">
        <v>150</v>
      </c>
      <c r="D520" t="s">
        <v>79</v>
      </c>
      <c r="E520">
        <v>289</v>
      </c>
      <c r="F520">
        <v>512920001</v>
      </c>
      <c r="G520" t="s">
        <v>146</v>
      </c>
      <c r="H520">
        <v>502</v>
      </c>
      <c r="I520" t="s">
        <v>413</v>
      </c>
      <c r="J520" s="8">
        <v>1</v>
      </c>
      <c r="L520">
        <v>2920</v>
      </c>
      <c r="M520" t="s">
        <v>419</v>
      </c>
      <c r="N520">
        <v>2000</v>
      </c>
      <c r="O520" t="s">
        <v>113</v>
      </c>
      <c r="P520">
        <v>7</v>
      </c>
      <c r="Q520" t="s">
        <v>310</v>
      </c>
      <c r="R520">
        <v>423</v>
      </c>
      <c r="S520" t="s">
        <v>381</v>
      </c>
      <c r="T520">
        <v>161</v>
      </c>
      <c r="U520" t="s">
        <v>414</v>
      </c>
      <c r="V520">
        <v>1</v>
      </c>
      <c r="W520" t="s">
        <v>313</v>
      </c>
      <c r="X520" s="64">
        <v>0</v>
      </c>
      <c r="Y520" s="64">
        <v>0</v>
      </c>
      <c r="Z520" s="64">
        <v>0</v>
      </c>
      <c r="AA520" s="64">
        <v>0</v>
      </c>
      <c r="AB520" s="64">
        <v>0</v>
      </c>
      <c r="AC520" s="64">
        <v>0</v>
      </c>
      <c r="AD520" s="9">
        <v>0</v>
      </c>
      <c r="AE520" s="64">
        <v>0</v>
      </c>
      <c r="AF520" s="64">
        <v>0</v>
      </c>
      <c r="AG520" s="64">
        <v>0</v>
      </c>
      <c r="AH520" s="64">
        <v>0</v>
      </c>
      <c r="AI520" s="64">
        <v>0</v>
      </c>
      <c r="AJ520" s="10">
        <f t="shared" si="25"/>
        <v>0</v>
      </c>
      <c r="AL520" s="6">
        <f t="shared" si="26"/>
        <v>0</v>
      </c>
      <c r="AN520" s="64">
        <v>9197</v>
      </c>
      <c r="AO520" s="64">
        <v>0</v>
      </c>
      <c r="AP520" s="64">
        <v>0</v>
      </c>
      <c r="AQ520" s="64">
        <v>0</v>
      </c>
      <c r="AR520" s="64">
        <v>0</v>
      </c>
      <c r="AS520" s="64">
        <v>0</v>
      </c>
      <c r="AT520" s="64">
        <v>0</v>
      </c>
      <c r="AU520" s="64">
        <v>0</v>
      </c>
      <c r="AV520" s="64">
        <v>0</v>
      </c>
      <c r="AW520" s="64">
        <v>0</v>
      </c>
      <c r="AX520" s="64">
        <v>0</v>
      </c>
      <c r="AY520" s="64">
        <v>0</v>
      </c>
      <c r="AZ520" s="64">
        <v>-500</v>
      </c>
      <c r="BA520" s="64">
        <v>0</v>
      </c>
      <c r="BB520" s="64">
        <v>0</v>
      </c>
      <c r="BC520" s="64">
        <v>0</v>
      </c>
      <c r="BD520" s="64">
        <v>0</v>
      </c>
      <c r="BE520" s="64">
        <v>0</v>
      </c>
      <c r="BF520" s="64">
        <v>0</v>
      </c>
      <c r="BG520" s="64">
        <v>0</v>
      </c>
      <c r="BH520" s="64">
        <v>0</v>
      </c>
      <c r="BI520" s="64">
        <v>-576.99</v>
      </c>
      <c r="BJ520" s="64">
        <v>0</v>
      </c>
      <c r="BK520" s="64">
        <v>0</v>
      </c>
      <c r="BL520"/>
      <c r="BN520" s="7">
        <f t="shared" si="27"/>
        <v>0</v>
      </c>
    </row>
    <row r="521" spans="1:66" hidden="1">
      <c r="A521">
        <v>942</v>
      </c>
      <c r="B521" t="s">
        <v>487</v>
      </c>
      <c r="C521">
        <v>117</v>
      </c>
      <c r="D521" t="s">
        <v>488</v>
      </c>
      <c r="E521">
        <v>288</v>
      </c>
      <c r="F521">
        <v>512920001</v>
      </c>
      <c r="G521" t="s">
        <v>146</v>
      </c>
      <c r="H521">
        <v>101</v>
      </c>
      <c r="I521" t="s">
        <v>308</v>
      </c>
      <c r="J521" s="8">
        <v>1</v>
      </c>
      <c r="L521">
        <v>2920</v>
      </c>
      <c r="M521" t="s">
        <v>419</v>
      </c>
      <c r="N521">
        <v>2000</v>
      </c>
      <c r="O521" t="s">
        <v>113</v>
      </c>
      <c r="P521">
        <v>8</v>
      </c>
      <c r="Q521" t="s">
        <v>486</v>
      </c>
      <c r="R521">
        <v>183</v>
      </c>
      <c r="S521" t="s">
        <v>489</v>
      </c>
      <c r="T521">
        <v>121</v>
      </c>
      <c r="U521" t="s">
        <v>312</v>
      </c>
      <c r="V521">
        <v>1</v>
      </c>
      <c r="W521" t="s">
        <v>313</v>
      </c>
      <c r="X521" s="64">
        <v>0</v>
      </c>
      <c r="Y521" s="64">
        <v>0</v>
      </c>
      <c r="Z521" s="64">
        <v>2898.84</v>
      </c>
      <c r="AA521" s="64">
        <v>0</v>
      </c>
      <c r="AB521" s="64">
        <v>1126.3599999999999</v>
      </c>
      <c r="AC521" s="64">
        <v>0</v>
      </c>
      <c r="AD521" s="9">
        <v>0</v>
      </c>
      <c r="AE521" s="64">
        <v>0</v>
      </c>
      <c r="AF521" s="64">
        <v>0</v>
      </c>
      <c r="AG521" s="64">
        <v>0</v>
      </c>
      <c r="AH521" s="64">
        <v>0</v>
      </c>
      <c r="AI521" s="64">
        <v>0</v>
      </c>
      <c r="AJ521" s="10">
        <f t="shared" si="25"/>
        <v>4025.2</v>
      </c>
      <c r="AL521" s="6">
        <f t="shared" si="26"/>
        <v>0</v>
      </c>
      <c r="AN521" s="64">
        <v>0</v>
      </c>
      <c r="AO521" s="64">
        <v>0</v>
      </c>
      <c r="AP521" s="64">
        <v>0</v>
      </c>
      <c r="AQ521" s="64">
        <v>0</v>
      </c>
      <c r="AR521" s="64">
        <v>0</v>
      </c>
      <c r="AS521" s="64">
        <v>0</v>
      </c>
      <c r="AT521" s="64">
        <v>0</v>
      </c>
      <c r="AU521" s="64">
        <v>0</v>
      </c>
      <c r="AV521" s="64">
        <v>0</v>
      </c>
      <c r="AW521" s="64">
        <v>0</v>
      </c>
      <c r="AX521" s="64">
        <v>0</v>
      </c>
      <c r="AY521" s="64">
        <v>0</v>
      </c>
      <c r="AZ521" s="64">
        <v>3600</v>
      </c>
      <c r="BA521" s="64">
        <v>0</v>
      </c>
      <c r="BB521" s="64">
        <v>0</v>
      </c>
      <c r="BC521" s="64">
        <v>0</v>
      </c>
      <c r="BD521" s="64">
        <v>0</v>
      </c>
      <c r="BE521" s="64">
        <v>0</v>
      </c>
      <c r="BF521" s="64">
        <v>0</v>
      </c>
      <c r="BG521" s="64">
        <v>0</v>
      </c>
      <c r="BH521" s="64">
        <v>0</v>
      </c>
      <c r="BI521" s="64">
        <v>-82.01</v>
      </c>
      <c r="BJ521" s="64">
        <v>0</v>
      </c>
      <c r="BK521" s="64">
        <v>0</v>
      </c>
      <c r="BL521"/>
      <c r="BN521" s="7">
        <f t="shared" si="27"/>
        <v>4025.2</v>
      </c>
    </row>
    <row r="522" spans="1:66" hidden="1">
      <c r="A522">
        <v>964</v>
      </c>
      <c r="B522" t="s">
        <v>518</v>
      </c>
      <c r="C522">
        <v>128</v>
      </c>
      <c r="D522" t="s">
        <v>519</v>
      </c>
      <c r="E522">
        <v>288</v>
      </c>
      <c r="F522">
        <v>512920001</v>
      </c>
      <c r="G522" t="s">
        <v>146</v>
      </c>
      <c r="H522">
        <v>101</v>
      </c>
      <c r="I522" t="s">
        <v>308</v>
      </c>
      <c r="J522" s="8">
        <v>1</v>
      </c>
      <c r="L522">
        <v>2920</v>
      </c>
      <c r="M522" t="s">
        <v>419</v>
      </c>
      <c r="N522">
        <v>2000</v>
      </c>
      <c r="O522" t="s">
        <v>113</v>
      </c>
      <c r="P522">
        <v>11</v>
      </c>
      <c r="Q522" t="s">
        <v>509</v>
      </c>
      <c r="R522">
        <v>256</v>
      </c>
      <c r="S522" t="s">
        <v>520</v>
      </c>
      <c r="T522">
        <v>121</v>
      </c>
      <c r="U522" t="s">
        <v>312</v>
      </c>
      <c r="V522">
        <v>1</v>
      </c>
      <c r="W522" t="s">
        <v>313</v>
      </c>
      <c r="X522" s="64">
        <v>0</v>
      </c>
      <c r="Y522" s="64">
        <v>0</v>
      </c>
      <c r="Z522" s="64">
        <v>0</v>
      </c>
      <c r="AA522" s="64">
        <v>0</v>
      </c>
      <c r="AB522" s="64">
        <v>0</v>
      </c>
      <c r="AC522" s="64">
        <v>0</v>
      </c>
      <c r="AD522" s="9">
        <v>0</v>
      </c>
      <c r="AE522" s="64">
        <v>0</v>
      </c>
      <c r="AF522" s="64">
        <v>0</v>
      </c>
      <c r="AG522" s="64">
        <v>0</v>
      </c>
      <c r="AH522" s="64">
        <v>0</v>
      </c>
      <c r="AI522" s="64">
        <v>0</v>
      </c>
      <c r="AJ522" s="10">
        <f t="shared" si="25"/>
        <v>0</v>
      </c>
      <c r="AL522" s="6">
        <f t="shared" si="26"/>
        <v>0</v>
      </c>
      <c r="AN522" s="64">
        <v>9167</v>
      </c>
      <c r="AO522" s="64">
        <v>0</v>
      </c>
      <c r="AP522" s="64">
        <v>0</v>
      </c>
      <c r="AQ522" s="64">
        <v>0</v>
      </c>
      <c r="AR522" s="64">
        <v>0</v>
      </c>
      <c r="AS522" s="64">
        <v>0</v>
      </c>
      <c r="AT522" s="64">
        <v>0</v>
      </c>
      <c r="AU522" s="64">
        <v>0</v>
      </c>
      <c r="AV522" s="64">
        <v>0</v>
      </c>
      <c r="AW522" s="64">
        <v>0</v>
      </c>
      <c r="AX522" s="64">
        <v>0</v>
      </c>
      <c r="AY522" s="64">
        <v>0</v>
      </c>
      <c r="AZ522" s="64">
        <v>19800</v>
      </c>
      <c r="BA522" s="64">
        <v>0</v>
      </c>
      <c r="BB522" s="64">
        <v>0</v>
      </c>
      <c r="BC522" s="64">
        <v>0</v>
      </c>
      <c r="BD522" s="64">
        <v>0</v>
      </c>
      <c r="BE522" s="64">
        <v>0</v>
      </c>
      <c r="BF522" s="64">
        <v>0</v>
      </c>
      <c r="BG522" s="64">
        <v>0</v>
      </c>
      <c r="BH522" s="64">
        <v>0</v>
      </c>
      <c r="BI522" s="64">
        <v>773</v>
      </c>
      <c r="BJ522" s="64">
        <v>0</v>
      </c>
      <c r="BK522" s="64">
        <v>0</v>
      </c>
      <c r="BL522"/>
      <c r="BN522" s="7">
        <f t="shared" si="27"/>
        <v>0</v>
      </c>
    </row>
    <row r="523" spans="1:66" hidden="1">
      <c r="A523">
        <v>301</v>
      </c>
      <c r="B523" t="s">
        <v>411</v>
      </c>
      <c r="C523">
        <v>165</v>
      </c>
      <c r="D523" t="s">
        <v>562</v>
      </c>
      <c r="E523">
        <v>289</v>
      </c>
      <c r="F523">
        <v>512920001</v>
      </c>
      <c r="G523" t="s">
        <v>146</v>
      </c>
      <c r="H523">
        <v>502</v>
      </c>
      <c r="I523" t="s">
        <v>413</v>
      </c>
      <c r="J523" s="8">
        <v>2</v>
      </c>
      <c r="K523" s="8" t="s">
        <v>75</v>
      </c>
      <c r="L523">
        <v>2920</v>
      </c>
      <c r="M523" t="s">
        <v>419</v>
      </c>
      <c r="N523">
        <v>2000</v>
      </c>
      <c r="O523" t="s">
        <v>113</v>
      </c>
      <c r="P523">
        <v>12</v>
      </c>
      <c r="Q523" t="s">
        <v>401</v>
      </c>
      <c r="R523">
        <v>423</v>
      </c>
      <c r="S523" t="s">
        <v>381</v>
      </c>
      <c r="T523">
        <v>161</v>
      </c>
      <c r="U523" t="s">
        <v>414</v>
      </c>
      <c r="V523">
        <v>1</v>
      </c>
      <c r="W523" t="s">
        <v>313</v>
      </c>
      <c r="X523" s="64">
        <v>0</v>
      </c>
      <c r="Y523" s="64">
        <v>0</v>
      </c>
      <c r="Z523" s="64">
        <v>0</v>
      </c>
      <c r="AA523" s="64">
        <v>0</v>
      </c>
      <c r="AB523" s="64">
        <v>0</v>
      </c>
      <c r="AC523" s="64">
        <v>0</v>
      </c>
      <c r="AD523" s="9">
        <v>0</v>
      </c>
      <c r="AE523" s="64">
        <v>0</v>
      </c>
      <c r="AF523" s="64">
        <v>0</v>
      </c>
      <c r="AG523" s="64">
        <v>0</v>
      </c>
      <c r="AH523" s="64">
        <v>0</v>
      </c>
      <c r="AI523" s="64">
        <v>13933.2</v>
      </c>
      <c r="AJ523" s="10">
        <f t="shared" si="25"/>
        <v>13933.2</v>
      </c>
      <c r="AL523" s="6">
        <f t="shared" si="26"/>
        <v>13933.2</v>
      </c>
      <c r="AN523" s="64">
        <v>0</v>
      </c>
      <c r="AO523" s="64">
        <v>0</v>
      </c>
      <c r="AP523" s="64">
        <v>0</v>
      </c>
      <c r="AQ523" s="64">
        <v>0</v>
      </c>
      <c r="AR523" s="64">
        <v>0</v>
      </c>
      <c r="AS523" s="64">
        <v>0</v>
      </c>
      <c r="AT523" s="64">
        <v>0</v>
      </c>
      <c r="AU523" s="64">
        <v>0</v>
      </c>
      <c r="AV523" s="64">
        <v>0</v>
      </c>
      <c r="AW523" s="64">
        <v>0</v>
      </c>
      <c r="AX523" s="64">
        <v>0</v>
      </c>
      <c r="AY523" s="64">
        <v>0</v>
      </c>
      <c r="AZ523" s="64">
        <v>2860</v>
      </c>
      <c r="BA523" s="64">
        <v>0</v>
      </c>
      <c r="BB523" s="64">
        <v>0</v>
      </c>
      <c r="BC523" s="64">
        <v>0</v>
      </c>
      <c r="BD523" s="64">
        <v>0</v>
      </c>
      <c r="BE523" s="64">
        <v>0</v>
      </c>
      <c r="BF523" s="64">
        <v>0</v>
      </c>
      <c r="BG523" s="64">
        <v>0</v>
      </c>
      <c r="BH523" s="64">
        <v>0</v>
      </c>
      <c r="BI523" s="64">
        <v>-0.01</v>
      </c>
      <c r="BJ523" s="64">
        <v>0</v>
      </c>
      <c r="BK523" s="64">
        <v>0</v>
      </c>
      <c r="BL523"/>
      <c r="BN523" s="7">
        <f t="shared" si="27"/>
        <v>0</v>
      </c>
    </row>
    <row r="524" spans="1:66" hidden="1">
      <c r="A524">
        <v>953</v>
      </c>
      <c r="B524" t="s">
        <v>259</v>
      </c>
      <c r="C524">
        <v>121</v>
      </c>
      <c r="D524" t="s">
        <v>196</v>
      </c>
      <c r="E524">
        <v>288</v>
      </c>
      <c r="F524">
        <v>512920001</v>
      </c>
      <c r="G524" t="s">
        <v>146</v>
      </c>
      <c r="H524">
        <v>101</v>
      </c>
      <c r="I524" t="s">
        <v>308</v>
      </c>
      <c r="J524" s="8">
        <v>1</v>
      </c>
      <c r="L524">
        <v>2920</v>
      </c>
      <c r="M524" t="s">
        <v>419</v>
      </c>
      <c r="N524">
        <v>2000</v>
      </c>
      <c r="O524" t="s">
        <v>113</v>
      </c>
      <c r="P524">
        <v>12</v>
      </c>
      <c r="Q524" t="s">
        <v>401</v>
      </c>
      <c r="R524">
        <v>214</v>
      </c>
      <c r="S524" t="s">
        <v>446</v>
      </c>
      <c r="T524">
        <v>125</v>
      </c>
      <c r="U524" t="s">
        <v>464</v>
      </c>
      <c r="V524">
        <v>1</v>
      </c>
      <c r="W524" t="s">
        <v>313</v>
      </c>
      <c r="X524" s="64">
        <v>1279.51</v>
      </c>
      <c r="Y524" s="64">
        <v>0</v>
      </c>
      <c r="Z524" s="64">
        <v>0</v>
      </c>
      <c r="AA524" s="64">
        <v>0</v>
      </c>
      <c r="AB524" s="64">
        <v>-1279.51</v>
      </c>
      <c r="AC524" s="64">
        <v>0</v>
      </c>
      <c r="AD524" s="9">
        <v>0</v>
      </c>
      <c r="AE524" s="64">
        <v>0</v>
      </c>
      <c r="AF524" s="64">
        <v>0</v>
      </c>
      <c r="AG524" s="64">
        <v>0</v>
      </c>
      <c r="AH524" s="64">
        <v>0</v>
      </c>
      <c r="AI524" s="64">
        <v>0</v>
      </c>
      <c r="AJ524" s="10">
        <f t="shared" si="25"/>
        <v>0</v>
      </c>
      <c r="AL524" s="6">
        <f t="shared" si="26"/>
        <v>0</v>
      </c>
      <c r="AN524" s="64">
        <v>2596</v>
      </c>
      <c r="AO524" s="64">
        <v>0</v>
      </c>
      <c r="AP524" s="64">
        <v>0</v>
      </c>
      <c r="AQ524" s="64">
        <v>0</v>
      </c>
      <c r="AR524" s="64">
        <v>0</v>
      </c>
      <c r="AS524" s="64">
        <v>0</v>
      </c>
      <c r="AT524" s="64">
        <v>0</v>
      </c>
      <c r="AU524" s="64">
        <v>0</v>
      </c>
      <c r="AV524" s="64">
        <v>0</v>
      </c>
      <c r="AW524" s="64">
        <v>0</v>
      </c>
      <c r="AX524" s="64">
        <v>0</v>
      </c>
      <c r="AY524" s="64">
        <v>0</v>
      </c>
      <c r="AZ524" s="64">
        <v>9500</v>
      </c>
      <c r="BA524" s="64">
        <v>0</v>
      </c>
      <c r="BB524" s="64">
        <v>0</v>
      </c>
      <c r="BC524" s="64">
        <v>0</v>
      </c>
      <c r="BD524" s="64">
        <v>0</v>
      </c>
      <c r="BE524" s="64">
        <v>0</v>
      </c>
      <c r="BF524" s="64">
        <v>0</v>
      </c>
      <c r="BG524" s="64">
        <v>0</v>
      </c>
      <c r="BH524" s="64">
        <v>0</v>
      </c>
      <c r="BI524" s="64">
        <v>-2500.9899999999998</v>
      </c>
      <c r="BJ524" s="64">
        <v>482.3</v>
      </c>
      <c r="BK524" s="64">
        <v>0</v>
      </c>
      <c r="BL524"/>
      <c r="BN524" s="7">
        <f t="shared" si="27"/>
        <v>0</v>
      </c>
    </row>
    <row r="525" spans="1:66" hidden="1">
      <c r="A525">
        <v>111</v>
      </c>
      <c r="B525" t="s">
        <v>84</v>
      </c>
      <c r="C525">
        <v>141</v>
      </c>
      <c r="D525" t="s">
        <v>260</v>
      </c>
      <c r="E525">
        <v>288</v>
      </c>
      <c r="F525">
        <v>512920001</v>
      </c>
      <c r="G525" t="s">
        <v>146</v>
      </c>
      <c r="H525">
        <v>101</v>
      </c>
      <c r="I525" t="s">
        <v>308</v>
      </c>
      <c r="J525" s="8">
        <v>1</v>
      </c>
      <c r="L525">
        <v>2920</v>
      </c>
      <c r="M525" t="s">
        <v>419</v>
      </c>
      <c r="N525">
        <v>2000</v>
      </c>
      <c r="O525" t="s">
        <v>113</v>
      </c>
      <c r="P525">
        <v>13</v>
      </c>
      <c r="Q525" t="s">
        <v>353</v>
      </c>
      <c r="R525">
        <v>263</v>
      </c>
      <c r="S525" t="s">
        <v>354</v>
      </c>
      <c r="T525">
        <v>121</v>
      </c>
      <c r="U525" t="s">
        <v>312</v>
      </c>
      <c r="V525">
        <v>1</v>
      </c>
      <c r="W525" t="s">
        <v>313</v>
      </c>
      <c r="X525" s="64">
        <v>0</v>
      </c>
      <c r="Y525" s="64">
        <v>0</v>
      </c>
      <c r="Z525" s="64">
        <v>0</v>
      </c>
      <c r="AA525" s="64">
        <v>0</v>
      </c>
      <c r="AB525" s="64">
        <v>0</v>
      </c>
      <c r="AC525" s="64">
        <v>0</v>
      </c>
      <c r="AD525" s="9">
        <v>0</v>
      </c>
      <c r="AE525" s="64">
        <v>0</v>
      </c>
      <c r="AF525" s="64">
        <v>0</v>
      </c>
      <c r="AG525" s="64">
        <v>1998</v>
      </c>
      <c r="AH525" s="64">
        <v>0</v>
      </c>
      <c r="AI525" s="64">
        <v>0</v>
      </c>
      <c r="AJ525" s="10">
        <f t="shared" si="25"/>
        <v>1998</v>
      </c>
      <c r="AL525" s="6">
        <f t="shared" si="26"/>
        <v>0</v>
      </c>
      <c r="AN525" s="64">
        <v>0</v>
      </c>
      <c r="AO525" s="64">
        <v>0</v>
      </c>
      <c r="AP525" s="64">
        <v>0</v>
      </c>
      <c r="AQ525" s="64">
        <v>0</v>
      </c>
      <c r="AR525" s="64">
        <v>0</v>
      </c>
      <c r="AS525" s="64">
        <v>0</v>
      </c>
      <c r="AT525" s="64">
        <v>0</v>
      </c>
      <c r="AU525" s="64">
        <v>0</v>
      </c>
      <c r="AV525" s="64">
        <v>0</v>
      </c>
      <c r="AW525" s="64">
        <v>0</v>
      </c>
      <c r="AX525" s="64">
        <v>0</v>
      </c>
      <c r="AY525" s="64">
        <v>0</v>
      </c>
      <c r="AZ525" s="64">
        <v>0</v>
      </c>
      <c r="BA525" s="64">
        <v>0</v>
      </c>
      <c r="BB525" s="64">
        <v>0</v>
      </c>
      <c r="BC525" s="64">
        <v>0</v>
      </c>
      <c r="BD525" s="64">
        <v>0</v>
      </c>
      <c r="BE525" s="64">
        <v>0</v>
      </c>
      <c r="BF525" s="64">
        <v>0</v>
      </c>
      <c r="BG525" s="64">
        <v>0</v>
      </c>
      <c r="BH525" s="64">
        <v>1049</v>
      </c>
      <c r="BI525" s="64">
        <v>0</v>
      </c>
      <c r="BJ525" s="64">
        <v>0</v>
      </c>
      <c r="BK525" s="64">
        <v>0</v>
      </c>
      <c r="BL525"/>
      <c r="BN525" s="7">
        <f t="shared" si="27"/>
        <v>1998</v>
      </c>
    </row>
    <row r="526" spans="1:66" hidden="1">
      <c r="A526">
        <v>963</v>
      </c>
      <c r="B526" t="s">
        <v>515</v>
      </c>
      <c r="C526">
        <v>127</v>
      </c>
      <c r="D526" t="s">
        <v>516</v>
      </c>
      <c r="E526">
        <v>288</v>
      </c>
      <c r="F526">
        <v>512920001</v>
      </c>
      <c r="G526" t="s">
        <v>146</v>
      </c>
      <c r="H526">
        <v>101</v>
      </c>
      <c r="I526" t="s">
        <v>308</v>
      </c>
      <c r="J526" s="8">
        <v>1</v>
      </c>
      <c r="L526">
        <v>2920</v>
      </c>
      <c r="M526" t="s">
        <v>419</v>
      </c>
      <c r="N526">
        <v>2000</v>
      </c>
      <c r="O526" t="s">
        <v>113</v>
      </c>
      <c r="P526">
        <v>13</v>
      </c>
      <c r="Q526" t="s">
        <v>353</v>
      </c>
      <c r="R526">
        <v>231</v>
      </c>
      <c r="S526" t="s">
        <v>517</v>
      </c>
      <c r="T526">
        <v>124</v>
      </c>
      <c r="U526" t="s">
        <v>510</v>
      </c>
      <c r="V526">
        <v>1</v>
      </c>
      <c r="W526" t="s">
        <v>313</v>
      </c>
      <c r="X526" s="64">
        <v>0</v>
      </c>
      <c r="Y526" s="64">
        <v>0</v>
      </c>
      <c r="Z526" s="64">
        <v>0</v>
      </c>
      <c r="AA526" s="64">
        <v>0</v>
      </c>
      <c r="AB526" s="64">
        <v>0</v>
      </c>
      <c r="AC526" s="64">
        <v>0</v>
      </c>
      <c r="AD526" s="9">
        <v>0</v>
      </c>
      <c r="AE526" s="64">
        <v>0</v>
      </c>
      <c r="AF526" s="64">
        <v>0</v>
      </c>
      <c r="AG526" s="64">
        <v>0</v>
      </c>
      <c r="AH526" s="64">
        <v>5220</v>
      </c>
      <c r="AI526" s="64">
        <v>0</v>
      </c>
      <c r="AJ526" s="10">
        <f t="shared" si="25"/>
        <v>5220</v>
      </c>
      <c r="AL526" s="6">
        <f t="shared" si="26"/>
        <v>0</v>
      </c>
      <c r="AN526" s="64">
        <v>0</v>
      </c>
      <c r="AO526" s="64">
        <v>0</v>
      </c>
      <c r="AP526" s="64">
        <v>0</v>
      </c>
      <c r="AQ526" s="64">
        <v>0</v>
      </c>
      <c r="AR526" s="64">
        <v>0</v>
      </c>
      <c r="AS526" s="64">
        <v>0</v>
      </c>
      <c r="AT526" s="64">
        <v>0</v>
      </c>
      <c r="AU526" s="64">
        <v>0</v>
      </c>
      <c r="AV526" s="64">
        <v>0</v>
      </c>
      <c r="AW526" s="64">
        <v>0</v>
      </c>
      <c r="AX526" s="64">
        <v>0</v>
      </c>
      <c r="AY526" s="64">
        <v>0</v>
      </c>
      <c r="AZ526" s="64">
        <v>5247</v>
      </c>
      <c r="BA526" s="64">
        <v>0</v>
      </c>
      <c r="BB526" s="64">
        <v>0</v>
      </c>
      <c r="BC526" s="64">
        <v>0</v>
      </c>
      <c r="BD526" s="64">
        <v>0</v>
      </c>
      <c r="BE526" s="64">
        <v>0</v>
      </c>
      <c r="BF526" s="64">
        <v>0</v>
      </c>
      <c r="BG526" s="64">
        <v>0</v>
      </c>
      <c r="BH526" s="64">
        <v>4765</v>
      </c>
      <c r="BI526" s="64">
        <v>6227</v>
      </c>
      <c r="BJ526" s="64">
        <v>6033</v>
      </c>
      <c r="BK526" s="64">
        <v>6209</v>
      </c>
      <c r="BL526"/>
      <c r="BN526" s="7">
        <f t="shared" si="27"/>
        <v>0</v>
      </c>
    </row>
    <row r="527" spans="1:66" hidden="1">
      <c r="A527">
        <v>902</v>
      </c>
      <c r="B527" t="s">
        <v>439</v>
      </c>
      <c r="C527">
        <v>101</v>
      </c>
      <c r="D527" t="s">
        <v>110</v>
      </c>
      <c r="E527">
        <v>290</v>
      </c>
      <c r="F527">
        <v>512930001</v>
      </c>
      <c r="G527" t="s">
        <v>157</v>
      </c>
      <c r="H527">
        <v>101</v>
      </c>
      <c r="I527" t="s">
        <v>308</v>
      </c>
      <c r="J527" s="8">
        <v>1</v>
      </c>
      <c r="L527">
        <v>2930</v>
      </c>
      <c r="M527" t="s">
        <v>359</v>
      </c>
      <c r="N527">
        <v>2000</v>
      </c>
      <c r="O527" t="s">
        <v>113</v>
      </c>
      <c r="P527">
        <v>3</v>
      </c>
      <c r="Q527" t="s">
        <v>440</v>
      </c>
      <c r="R527">
        <v>111</v>
      </c>
      <c r="S527" t="s">
        <v>438</v>
      </c>
      <c r="T527">
        <v>121</v>
      </c>
      <c r="U527" t="s">
        <v>312</v>
      </c>
      <c r="V527">
        <v>1</v>
      </c>
      <c r="W527" t="s">
        <v>313</v>
      </c>
      <c r="X527" s="64">
        <v>0</v>
      </c>
      <c r="Y527" s="64">
        <v>0</v>
      </c>
      <c r="Z527" s="64">
        <v>0</v>
      </c>
      <c r="AA527" s="64">
        <v>0</v>
      </c>
      <c r="AB527" s="64">
        <v>0</v>
      </c>
      <c r="AC527" s="64">
        <v>10973.6</v>
      </c>
      <c r="AD527" s="9">
        <v>0</v>
      </c>
      <c r="AE527" s="64">
        <v>0</v>
      </c>
      <c r="AF527" s="64">
        <v>0</v>
      </c>
      <c r="AG527" s="64">
        <v>0</v>
      </c>
      <c r="AH527" s="64">
        <v>0</v>
      </c>
      <c r="AI527" s="64">
        <v>0</v>
      </c>
      <c r="AJ527" s="10">
        <f t="shared" si="25"/>
        <v>10973.6</v>
      </c>
      <c r="AL527" s="6">
        <f t="shared" si="26"/>
        <v>0</v>
      </c>
      <c r="AN527" s="64">
        <v>0</v>
      </c>
      <c r="AO527" s="64">
        <v>0</v>
      </c>
      <c r="AP527" s="64">
        <v>0</v>
      </c>
      <c r="AQ527" s="64">
        <v>0</v>
      </c>
      <c r="AR527" s="64">
        <v>0</v>
      </c>
      <c r="AS527" s="64">
        <v>0</v>
      </c>
      <c r="AT527" s="64">
        <v>0</v>
      </c>
      <c r="AU527" s="64">
        <v>0</v>
      </c>
      <c r="AV527" s="64">
        <v>0</v>
      </c>
      <c r="AW527" s="64">
        <v>0</v>
      </c>
      <c r="AX527" s="64">
        <v>0</v>
      </c>
      <c r="AY527" s="64">
        <v>0</v>
      </c>
      <c r="AZ527" s="64">
        <v>322</v>
      </c>
      <c r="BA527" s="64">
        <v>0</v>
      </c>
      <c r="BB527" s="64">
        <v>0</v>
      </c>
      <c r="BC527" s="64">
        <v>0</v>
      </c>
      <c r="BD527" s="64">
        <v>0</v>
      </c>
      <c r="BE527" s="64">
        <v>0</v>
      </c>
      <c r="BF527" s="64">
        <v>0</v>
      </c>
      <c r="BG527" s="64">
        <v>0</v>
      </c>
      <c r="BH527" s="64">
        <v>0</v>
      </c>
      <c r="BI527" s="64">
        <v>-0.66</v>
      </c>
      <c r="BJ527" s="64">
        <v>0</v>
      </c>
      <c r="BK527" s="64">
        <v>0</v>
      </c>
      <c r="BL527"/>
      <c r="BN527" s="7">
        <f t="shared" si="27"/>
        <v>10973.6</v>
      </c>
    </row>
    <row r="528" spans="1:66" hidden="1">
      <c r="A528">
        <v>921</v>
      </c>
      <c r="B528" t="s">
        <v>454</v>
      </c>
      <c r="C528">
        <v>108</v>
      </c>
      <c r="D528" t="s">
        <v>455</v>
      </c>
      <c r="E528">
        <v>290</v>
      </c>
      <c r="F528">
        <v>512930001</v>
      </c>
      <c r="G528" t="s">
        <v>157</v>
      </c>
      <c r="H528">
        <v>101</v>
      </c>
      <c r="I528" t="s">
        <v>308</v>
      </c>
      <c r="J528" s="8">
        <v>1</v>
      </c>
      <c r="L528">
        <v>2930</v>
      </c>
      <c r="M528" t="s">
        <v>359</v>
      </c>
      <c r="N528">
        <v>2000</v>
      </c>
      <c r="O528" t="s">
        <v>113</v>
      </c>
      <c r="P528">
        <v>4</v>
      </c>
      <c r="Q528" t="s">
        <v>345</v>
      </c>
      <c r="R528">
        <v>132</v>
      </c>
      <c r="S528" t="s">
        <v>456</v>
      </c>
      <c r="T528">
        <v>121</v>
      </c>
      <c r="U528" t="s">
        <v>312</v>
      </c>
      <c r="V528">
        <v>1</v>
      </c>
      <c r="W528" t="s">
        <v>313</v>
      </c>
      <c r="X528" s="64">
        <v>0</v>
      </c>
      <c r="Y528" s="64">
        <v>0</v>
      </c>
      <c r="Z528" s="64">
        <v>0</v>
      </c>
      <c r="AA528" s="64">
        <v>0</v>
      </c>
      <c r="AB528" s="64">
        <v>0</v>
      </c>
      <c r="AC528" s="64">
        <v>0</v>
      </c>
      <c r="AD528" s="9">
        <v>0</v>
      </c>
      <c r="AE528" s="64">
        <v>0</v>
      </c>
      <c r="AF528" s="64">
        <v>0</v>
      </c>
      <c r="AG528" s="64">
        <v>0</v>
      </c>
      <c r="AH528" s="64">
        <v>0</v>
      </c>
      <c r="AI528" s="64">
        <v>0</v>
      </c>
      <c r="AJ528" s="10">
        <f t="shared" si="25"/>
        <v>0</v>
      </c>
      <c r="AL528" s="6">
        <f t="shared" si="26"/>
        <v>0</v>
      </c>
      <c r="AN528" s="64">
        <v>0</v>
      </c>
      <c r="AO528" s="64">
        <v>0</v>
      </c>
      <c r="AP528" s="64">
        <v>0</v>
      </c>
      <c r="AQ528" s="64">
        <v>0</v>
      </c>
      <c r="AR528" s="64">
        <v>0</v>
      </c>
      <c r="AS528" s="64">
        <v>0</v>
      </c>
      <c r="AT528" s="64">
        <v>0</v>
      </c>
      <c r="AU528" s="64">
        <v>0</v>
      </c>
      <c r="AV528" s="64">
        <v>0</v>
      </c>
      <c r="AW528" s="64">
        <v>0</v>
      </c>
      <c r="AX528" s="64">
        <v>0</v>
      </c>
      <c r="AY528" s="64">
        <v>0</v>
      </c>
      <c r="AZ528" s="64">
        <v>0</v>
      </c>
      <c r="BA528" s="64">
        <v>0</v>
      </c>
      <c r="BB528" s="64">
        <v>0</v>
      </c>
      <c r="BC528" s="64">
        <v>0</v>
      </c>
      <c r="BD528" s="64">
        <v>0</v>
      </c>
      <c r="BE528" s="64">
        <v>0</v>
      </c>
      <c r="BF528" s="64">
        <v>0</v>
      </c>
      <c r="BG528" s="64">
        <v>0</v>
      </c>
      <c r="BH528" s="64">
        <v>696</v>
      </c>
      <c r="BI528" s="64">
        <v>0</v>
      </c>
      <c r="BJ528" s="64">
        <v>0</v>
      </c>
      <c r="BK528" s="64">
        <v>0</v>
      </c>
      <c r="BL528"/>
      <c r="BN528" s="7">
        <f t="shared" si="27"/>
        <v>0</v>
      </c>
    </row>
    <row r="529" spans="1:66" hidden="1">
      <c r="A529">
        <v>931</v>
      </c>
      <c r="B529" t="s">
        <v>465</v>
      </c>
      <c r="C529">
        <v>111</v>
      </c>
      <c r="D529" t="s">
        <v>466</v>
      </c>
      <c r="E529">
        <v>290</v>
      </c>
      <c r="F529">
        <v>512930001</v>
      </c>
      <c r="G529" t="s">
        <v>157</v>
      </c>
      <c r="H529">
        <v>101</v>
      </c>
      <c r="I529" t="s">
        <v>308</v>
      </c>
      <c r="J529" s="8">
        <v>1</v>
      </c>
      <c r="L529">
        <v>2930</v>
      </c>
      <c r="M529" t="s">
        <v>359</v>
      </c>
      <c r="N529">
        <v>2000</v>
      </c>
      <c r="O529" t="s">
        <v>113</v>
      </c>
      <c r="P529">
        <v>5</v>
      </c>
      <c r="Q529" t="s">
        <v>467</v>
      </c>
      <c r="R529">
        <v>152</v>
      </c>
      <c r="S529" t="s">
        <v>468</v>
      </c>
      <c r="T529">
        <v>121</v>
      </c>
      <c r="U529" t="s">
        <v>312</v>
      </c>
      <c r="V529">
        <v>1</v>
      </c>
      <c r="W529" t="s">
        <v>313</v>
      </c>
      <c r="X529" s="64">
        <v>0</v>
      </c>
      <c r="Y529" s="64">
        <v>0</v>
      </c>
      <c r="Z529" s="64">
        <v>0</v>
      </c>
      <c r="AA529" s="64">
        <v>2362.9</v>
      </c>
      <c r="AB529" s="64">
        <v>3290</v>
      </c>
      <c r="AC529" s="64">
        <v>0</v>
      </c>
      <c r="AD529" s="9">
        <v>0</v>
      </c>
      <c r="AE529" s="64">
        <v>0</v>
      </c>
      <c r="AF529" s="64">
        <v>0</v>
      </c>
      <c r="AG529" s="64">
        <v>0</v>
      </c>
      <c r="AH529" s="64">
        <v>0</v>
      </c>
      <c r="AI529" s="64">
        <v>0</v>
      </c>
      <c r="AJ529" s="10">
        <f t="shared" si="25"/>
        <v>5652.9</v>
      </c>
      <c r="AL529" s="6">
        <f t="shared" si="26"/>
        <v>0</v>
      </c>
      <c r="AN529" s="64">
        <v>0</v>
      </c>
      <c r="AO529" s="64">
        <v>0</v>
      </c>
      <c r="AP529" s="64">
        <v>0</v>
      </c>
      <c r="AQ529" s="64">
        <v>0</v>
      </c>
      <c r="AR529" s="64">
        <v>0</v>
      </c>
      <c r="AS529" s="64">
        <v>0</v>
      </c>
      <c r="AT529" s="64">
        <v>0</v>
      </c>
      <c r="AU529" s="64">
        <v>0</v>
      </c>
      <c r="AV529" s="64">
        <v>0</v>
      </c>
      <c r="AW529" s="64">
        <v>0</v>
      </c>
      <c r="AX529" s="64">
        <v>0</v>
      </c>
      <c r="AY529" s="64">
        <v>0</v>
      </c>
      <c r="AZ529" s="64">
        <v>13511.6</v>
      </c>
      <c r="BA529" s="64">
        <v>0</v>
      </c>
      <c r="BB529" s="64">
        <v>0</v>
      </c>
      <c r="BC529" s="64">
        <v>0</v>
      </c>
      <c r="BD529" s="64">
        <v>0</v>
      </c>
      <c r="BE529" s="64">
        <v>0</v>
      </c>
      <c r="BF529" s="64">
        <v>0</v>
      </c>
      <c r="BG529" s="64">
        <v>0</v>
      </c>
      <c r="BH529" s="64">
        <v>1390.41</v>
      </c>
      <c r="BI529" s="64">
        <v>0</v>
      </c>
      <c r="BJ529" s="64">
        <v>0</v>
      </c>
      <c r="BK529" s="64">
        <v>0</v>
      </c>
      <c r="BL529"/>
      <c r="BN529" s="7">
        <f t="shared" si="27"/>
        <v>5652.9</v>
      </c>
    </row>
    <row r="530" spans="1:66" hidden="1">
      <c r="A530">
        <v>932</v>
      </c>
      <c r="B530" t="s">
        <v>477</v>
      </c>
      <c r="C530">
        <v>113</v>
      </c>
      <c r="D530" t="s">
        <v>478</v>
      </c>
      <c r="E530">
        <v>290</v>
      </c>
      <c r="F530">
        <v>512930001</v>
      </c>
      <c r="G530" t="s">
        <v>157</v>
      </c>
      <c r="H530">
        <v>101</v>
      </c>
      <c r="I530" t="s">
        <v>308</v>
      </c>
      <c r="J530" s="8">
        <v>1</v>
      </c>
      <c r="L530">
        <v>2930</v>
      </c>
      <c r="M530" t="s">
        <v>359</v>
      </c>
      <c r="N530">
        <v>2000</v>
      </c>
      <c r="O530" t="s">
        <v>113</v>
      </c>
      <c r="P530">
        <v>5</v>
      </c>
      <c r="Q530" t="s">
        <v>467</v>
      </c>
      <c r="R530">
        <v>152</v>
      </c>
      <c r="S530" t="s">
        <v>468</v>
      </c>
      <c r="T530">
        <v>121</v>
      </c>
      <c r="U530" t="s">
        <v>312</v>
      </c>
      <c r="V530">
        <v>1</v>
      </c>
      <c r="W530" t="s">
        <v>313</v>
      </c>
      <c r="X530" s="64">
        <v>0</v>
      </c>
      <c r="Y530" s="64">
        <v>0</v>
      </c>
      <c r="Z530" s="64">
        <v>2800</v>
      </c>
      <c r="AA530" s="64">
        <v>0</v>
      </c>
      <c r="AB530" s="64">
        <v>0</v>
      </c>
      <c r="AC530" s="64">
        <v>0</v>
      </c>
      <c r="AD530" s="9">
        <v>0</v>
      </c>
      <c r="AE530" s="64">
        <v>0</v>
      </c>
      <c r="AF530" s="64">
        <v>0</v>
      </c>
      <c r="AG530" s="64">
        <v>0</v>
      </c>
      <c r="AH530" s="64">
        <v>0</v>
      </c>
      <c r="AI530" s="64">
        <v>0</v>
      </c>
      <c r="AJ530" s="10">
        <f t="shared" si="25"/>
        <v>2800</v>
      </c>
      <c r="AL530" s="6">
        <f t="shared" si="26"/>
        <v>0</v>
      </c>
      <c r="AN530" s="64">
        <v>6499</v>
      </c>
      <c r="AO530" s="64">
        <v>0</v>
      </c>
      <c r="AP530" s="64">
        <v>0</v>
      </c>
      <c r="AQ530" s="64">
        <v>0</v>
      </c>
      <c r="AR530" s="64">
        <v>0</v>
      </c>
      <c r="AS530" s="64">
        <v>0</v>
      </c>
      <c r="AT530" s="64">
        <v>0</v>
      </c>
      <c r="AU530" s="64">
        <v>0</v>
      </c>
      <c r="AV530" s="64">
        <v>0</v>
      </c>
      <c r="AW530" s="64">
        <v>0</v>
      </c>
      <c r="AX530" s="64">
        <v>0</v>
      </c>
      <c r="AY530" s="64">
        <v>0</v>
      </c>
      <c r="AZ530" s="64">
        <v>-4800</v>
      </c>
      <c r="BA530" s="64">
        <v>0</v>
      </c>
      <c r="BB530" s="64">
        <v>0</v>
      </c>
      <c r="BC530" s="64">
        <v>0</v>
      </c>
      <c r="BD530" s="64">
        <v>0</v>
      </c>
      <c r="BE530" s="64">
        <v>0</v>
      </c>
      <c r="BF530" s="64">
        <v>0</v>
      </c>
      <c r="BG530" s="64">
        <v>0</v>
      </c>
      <c r="BH530" s="64">
        <v>0</v>
      </c>
      <c r="BI530" s="64">
        <v>-1699</v>
      </c>
      <c r="BJ530" s="64">
        <v>0</v>
      </c>
      <c r="BK530" s="64">
        <v>0</v>
      </c>
      <c r="BL530"/>
      <c r="BN530" s="7">
        <f t="shared" si="27"/>
        <v>2800</v>
      </c>
    </row>
    <row r="531" spans="1:66" hidden="1">
      <c r="A531">
        <v>101</v>
      </c>
      <c r="B531" t="s">
        <v>306</v>
      </c>
      <c r="C531">
        <v>139</v>
      </c>
      <c r="D531" t="s">
        <v>307</v>
      </c>
      <c r="E531">
        <v>290</v>
      </c>
      <c r="F531">
        <v>512930001</v>
      </c>
      <c r="G531" t="s">
        <v>157</v>
      </c>
      <c r="H531">
        <v>101</v>
      </c>
      <c r="I531" t="s">
        <v>308</v>
      </c>
      <c r="J531" s="8">
        <v>1</v>
      </c>
      <c r="L531">
        <v>2930</v>
      </c>
      <c r="M531" t="s">
        <v>359</v>
      </c>
      <c r="N531">
        <v>2000</v>
      </c>
      <c r="O531" t="s">
        <v>113</v>
      </c>
      <c r="P531">
        <v>7</v>
      </c>
      <c r="Q531" t="s">
        <v>310</v>
      </c>
      <c r="R531">
        <v>171</v>
      </c>
      <c r="S531" t="s">
        <v>311</v>
      </c>
      <c r="T531">
        <v>121</v>
      </c>
      <c r="U531" t="s">
        <v>312</v>
      </c>
      <c r="V531">
        <v>1</v>
      </c>
      <c r="W531" t="s">
        <v>313</v>
      </c>
      <c r="X531" s="64">
        <v>3550.01</v>
      </c>
      <c r="Y531" s="64">
        <v>0</v>
      </c>
      <c r="Z531" s="64">
        <v>6887.51</v>
      </c>
      <c r="AA531" s="64">
        <v>13703.97</v>
      </c>
      <c r="AB531" s="64">
        <v>0</v>
      </c>
      <c r="AC531" s="64">
        <v>0</v>
      </c>
      <c r="AD531" s="9">
        <v>0</v>
      </c>
      <c r="AE531" s="64">
        <v>0</v>
      </c>
      <c r="AF531" s="64">
        <v>0</v>
      </c>
      <c r="AG531" s="64">
        <v>0</v>
      </c>
      <c r="AH531" s="64">
        <v>0</v>
      </c>
      <c r="AI531" s="9">
        <v>0</v>
      </c>
      <c r="AJ531" s="10">
        <f t="shared" si="25"/>
        <v>24141.489999999998</v>
      </c>
      <c r="AL531" s="6">
        <f t="shared" si="26"/>
        <v>0</v>
      </c>
      <c r="AN531" s="64">
        <v>0</v>
      </c>
      <c r="AO531" s="64">
        <v>0</v>
      </c>
      <c r="AP531" s="64">
        <v>0</v>
      </c>
      <c r="AQ531" s="64">
        <v>0</v>
      </c>
      <c r="AR531" s="64">
        <v>0</v>
      </c>
      <c r="AS531" s="64">
        <v>0</v>
      </c>
      <c r="AT531" s="64">
        <v>0</v>
      </c>
      <c r="AU531" s="64">
        <v>0</v>
      </c>
      <c r="AV531" s="64">
        <v>0</v>
      </c>
      <c r="AW531" s="64">
        <v>0</v>
      </c>
      <c r="AX531" s="64">
        <v>0</v>
      </c>
      <c r="AY531" s="64">
        <v>0</v>
      </c>
      <c r="AZ531" s="64">
        <v>37400</v>
      </c>
      <c r="BA531" s="64">
        <v>0</v>
      </c>
      <c r="BB531" s="64">
        <v>0</v>
      </c>
      <c r="BC531" s="64">
        <v>0</v>
      </c>
      <c r="BD531" s="64">
        <v>0</v>
      </c>
      <c r="BE531" s="64">
        <v>0</v>
      </c>
      <c r="BF531" s="64">
        <v>0</v>
      </c>
      <c r="BG531" s="64">
        <v>0</v>
      </c>
      <c r="BH531" s="64">
        <v>0</v>
      </c>
      <c r="BI531" s="64">
        <v>50579.94</v>
      </c>
      <c r="BJ531" s="64">
        <v>0</v>
      </c>
      <c r="BK531" s="64">
        <v>3170.51</v>
      </c>
      <c r="BL531"/>
      <c r="BN531" s="7">
        <f t="shared" si="27"/>
        <v>24141.489999999998</v>
      </c>
    </row>
    <row r="532" spans="1:66" hidden="1">
      <c r="A532">
        <v>201</v>
      </c>
      <c r="B532" t="s">
        <v>379</v>
      </c>
      <c r="C532">
        <v>143</v>
      </c>
      <c r="D532" t="s">
        <v>271</v>
      </c>
      <c r="E532">
        <v>291</v>
      </c>
      <c r="F532">
        <v>512930001</v>
      </c>
      <c r="G532" t="s">
        <v>157</v>
      </c>
      <c r="H532">
        <v>602</v>
      </c>
      <c r="I532" t="s">
        <v>380</v>
      </c>
      <c r="J532" s="8">
        <v>1</v>
      </c>
      <c r="L532">
        <v>2930</v>
      </c>
      <c r="M532" t="s">
        <v>359</v>
      </c>
      <c r="N532">
        <v>2000</v>
      </c>
      <c r="O532" t="s">
        <v>113</v>
      </c>
      <c r="P532">
        <v>7</v>
      </c>
      <c r="Q532" t="s">
        <v>310</v>
      </c>
      <c r="R532">
        <v>423</v>
      </c>
      <c r="S532" t="s">
        <v>381</v>
      </c>
      <c r="T532">
        <v>121</v>
      </c>
      <c r="U532" t="s">
        <v>312</v>
      </c>
      <c r="V532">
        <v>1</v>
      </c>
      <c r="W532" t="s">
        <v>313</v>
      </c>
      <c r="X532" s="64">
        <v>0</v>
      </c>
      <c r="Y532" s="64">
        <v>0</v>
      </c>
      <c r="Z532" s="64">
        <v>0</v>
      </c>
      <c r="AA532" s="64">
        <v>0</v>
      </c>
      <c r="AB532" s="64">
        <v>0</v>
      </c>
      <c r="AC532" s="64">
        <v>0</v>
      </c>
      <c r="AD532" s="9">
        <v>0</v>
      </c>
      <c r="AE532" s="64">
        <v>0</v>
      </c>
      <c r="AF532" s="64">
        <v>0</v>
      </c>
      <c r="AG532" s="64">
        <v>0</v>
      </c>
      <c r="AH532" s="64">
        <v>0</v>
      </c>
      <c r="AI532" s="9">
        <v>0</v>
      </c>
      <c r="AJ532" s="10">
        <f t="shared" si="25"/>
        <v>0</v>
      </c>
      <c r="AL532" s="6">
        <f t="shared" si="26"/>
        <v>0</v>
      </c>
      <c r="AN532" s="64">
        <v>0</v>
      </c>
      <c r="AO532" s="64">
        <v>0</v>
      </c>
      <c r="AP532" s="64">
        <v>0</v>
      </c>
      <c r="AQ532" s="64">
        <v>0</v>
      </c>
      <c r="AR532" s="64">
        <v>0</v>
      </c>
      <c r="AS532" s="64">
        <v>0</v>
      </c>
      <c r="AT532" s="64">
        <v>0</v>
      </c>
      <c r="AU532" s="64">
        <v>0</v>
      </c>
      <c r="AV532" s="64">
        <v>0</v>
      </c>
      <c r="AW532" s="64">
        <v>0</v>
      </c>
      <c r="AX532" s="64">
        <v>0</v>
      </c>
      <c r="AY532" s="64">
        <v>0</v>
      </c>
      <c r="AZ532" s="64">
        <v>26617</v>
      </c>
      <c r="BA532" s="64">
        <v>0</v>
      </c>
      <c r="BB532" s="64">
        <v>0</v>
      </c>
      <c r="BC532" s="64">
        <v>0</v>
      </c>
      <c r="BD532" s="64">
        <v>0</v>
      </c>
      <c r="BE532" s="64">
        <v>0</v>
      </c>
      <c r="BF532" s="64">
        <v>0</v>
      </c>
      <c r="BG532" s="64">
        <v>0</v>
      </c>
      <c r="BH532" s="64">
        <v>18822.009999999998</v>
      </c>
      <c r="BI532" s="64">
        <v>25830</v>
      </c>
      <c r="BJ532" s="64">
        <v>5186</v>
      </c>
      <c r="BK532" s="64">
        <v>0</v>
      </c>
      <c r="BL532"/>
      <c r="BN532" s="7">
        <f t="shared" si="27"/>
        <v>0</v>
      </c>
    </row>
    <row r="533" spans="1:66" hidden="1">
      <c r="A533">
        <v>941</v>
      </c>
      <c r="B533" t="s">
        <v>484</v>
      </c>
      <c r="C533">
        <v>116</v>
      </c>
      <c r="D533" t="s">
        <v>485</v>
      </c>
      <c r="E533">
        <v>290</v>
      </c>
      <c r="F533">
        <v>512930001</v>
      </c>
      <c r="G533" t="s">
        <v>157</v>
      </c>
      <c r="H533">
        <v>101</v>
      </c>
      <c r="I533" t="s">
        <v>308</v>
      </c>
      <c r="J533" s="8">
        <v>1</v>
      </c>
      <c r="L533">
        <v>2930</v>
      </c>
      <c r="M533" t="s">
        <v>359</v>
      </c>
      <c r="N533">
        <v>2000</v>
      </c>
      <c r="O533" t="s">
        <v>113</v>
      </c>
      <c r="P533">
        <v>8</v>
      </c>
      <c r="Q533" t="s">
        <v>486</v>
      </c>
      <c r="R533">
        <v>131</v>
      </c>
      <c r="S533" t="s">
        <v>449</v>
      </c>
      <c r="T533">
        <v>121</v>
      </c>
      <c r="U533" t="s">
        <v>312</v>
      </c>
      <c r="V533">
        <v>1</v>
      </c>
      <c r="W533" t="s">
        <v>313</v>
      </c>
      <c r="X533" s="64">
        <v>0</v>
      </c>
      <c r="Y533" s="64">
        <v>0</v>
      </c>
      <c r="Z533" s="64">
        <v>0</v>
      </c>
      <c r="AA533" s="64">
        <v>0</v>
      </c>
      <c r="AB533" s="64">
        <v>776.86</v>
      </c>
      <c r="AC533" s="64">
        <v>10350.049999999999</v>
      </c>
      <c r="AD533" s="9">
        <v>0</v>
      </c>
      <c r="AE533" s="64">
        <v>5248</v>
      </c>
      <c r="AF533" s="64">
        <v>0</v>
      </c>
      <c r="AG533" s="64">
        <v>0</v>
      </c>
      <c r="AH533" s="64">
        <v>0</v>
      </c>
      <c r="AI533" s="64">
        <v>0</v>
      </c>
      <c r="AJ533" s="10">
        <f t="shared" si="25"/>
        <v>16374.91</v>
      </c>
      <c r="AL533" s="6">
        <f t="shared" si="26"/>
        <v>0</v>
      </c>
      <c r="AN533" s="64">
        <v>5000</v>
      </c>
      <c r="AO533" s="64">
        <v>0</v>
      </c>
      <c r="AP533" s="64">
        <v>0</v>
      </c>
      <c r="AQ533" s="64">
        <v>0</v>
      </c>
      <c r="AR533" s="64">
        <v>0</v>
      </c>
      <c r="AS533" s="64">
        <v>0</v>
      </c>
      <c r="AT533" s="64">
        <v>0</v>
      </c>
      <c r="AU533" s="64">
        <v>0</v>
      </c>
      <c r="AV533" s="64">
        <v>0</v>
      </c>
      <c r="AW533" s="64">
        <v>0</v>
      </c>
      <c r="AX533" s="64">
        <v>0</v>
      </c>
      <c r="AY533" s="64">
        <v>0</v>
      </c>
      <c r="AZ533" s="64">
        <v>-1000</v>
      </c>
      <c r="BA533" s="64">
        <v>0</v>
      </c>
      <c r="BB533" s="64">
        <v>0</v>
      </c>
      <c r="BC533" s="64">
        <v>0</v>
      </c>
      <c r="BD533" s="64">
        <v>0</v>
      </c>
      <c r="BE533" s="64">
        <v>0</v>
      </c>
      <c r="BF533" s="64">
        <v>0</v>
      </c>
      <c r="BG533" s="64">
        <v>40870</v>
      </c>
      <c r="BH533" s="64">
        <v>34065</v>
      </c>
      <c r="BI533" s="64">
        <v>14020</v>
      </c>
      <c r="BJ533" s="64">
        <v>5317.5</v>
      </c>
      <c r="BK533" s="64">
        <v>25000</v>
      </c>
      <c r="BL533"/>
      <c r="BN533" s="7">
        <f t="shared" si="27"/>
        <v>16374.91</v>
      </c>
    </row>
    <row r="534" spans="1:66" hidden="1">
      <c r="A534">
        <v>972</v>
      </c>
      <c r="B534" t="s">
        <v>527</v>
      </c>
      <c r="C534">
        <v>132</v>
      </c>
      <c r="D534" t="s">
        <v>528</v>
      </c>
      <c r="E534">
        <v>290</v>
      </c>
      <c r="F534">
        <v>512930001</v>
      </c>
      <c r="G534" t="s">
        <v>157</v>
      </c>
      <c r="H534">
        <v>101</v>
      </c>
      <c r="I534" t="s">
        <v>308</v>
      </c>
      <c r="J534" s="8">
        <v>1</v>
      </c>
      <c r="L534">
        <v>2930</v>
      </c>
      <c r="M534" t="s">
        <v>359</v>
      </c>
      <c r="N534">
        <v>2000</v>
      </c>
      <c r="O534" t="s">
        <v>113</v>
      </c>
      <c r="P534">
        <v>9</v>
      </c>
      <c r="Q534" t="s">
        <v>422</v>
      </c>
      <c r="R534">
        <v>181</v>
      </c>
      <c r="S534" t="s">
        <v>523</v>
      </c>
      <c r="T534">
        <v>131</v>
      </c>
      <c r="U534" t="s">
        <v>524</v>
      </c>
      <c r="V534">
        <v>1</v>
      </c>
      <c r="W534" t="s">
        <v>313</v>
      </c>
      <c r="X534" s="64">
        <v>0</v>
      </c>
      <c r="Y534" s="64">
        <v>0</v>
      </c>
      <c r="Z534" s="64">
        <v>1624</v>
      </c>
      <c r="AA534" s="64">
        <v>15613.98</v>
      </c>
      <c r="AB534" s="64">
        <v>4250.01</v>
      </c>
      <c r="AC534" s="64">
        <v>0</v>
      </c>
      <c r="AD534" s="9">
        <v>0</v>
      </c>
      <c r="AE534" s="64">
        <v>0</v>
      </c>
      <c r="AF534" s="64">
        <v>0</v>
      </c>
      <c r="AG534" s="64">
        <v>0</v>
      </c>
      <c r="AH534" s="64">
        <v>0</v>
      </c>
      <c r="AI534" s="64">
        <v>0</v>
      </c>
      <c r="AJ534" s="10">
        <f t="shared" si="25"/>
        <v>21487.989999999998</v>
      </c>
      <c r="AL534" s="6">
        <f t="shared" si="26"/>
        <v>0</v>
      </c>
      <c r="AN534" s="64">
        <v>10300</v>
      </c>
      <c r="AO534" s="64">
        <v>0</v>
      </c>
      <c r="AP534" s="64">
        <v>0</v>
      </c>
      <c r="AQ534" s="64">
        <v>0</v>
      </c>
      <c r="AR534" s="64">
        <v>0</v>
      </c>
      <c r="AS534" s="64">
        <v>0</v>
      </c>
      <c r="AT534" s="64">
        <v>0</v>
      </c>
      <c r="AU534" s="64">
        <v>0</v>
      </c>
      <c r="AV534" s="64">
        <v>0</v>
      </c>
      <c r="AW534" s="64">
        <v>0</v>
      </c>
      <c r="AX534" s="64">
        <v>0</v>
      </c>
      <c r="AY534" s="64">
        <v>0</v>
      </c>
      <c r="AZ534" s="64">
        <v>-10000</v>
      </c>
      <c r="BA534" s="64">
        <v>0</v>
      </c>
      <c r="BB534" s="64">
        <v>0</v>
      </c>
      <c r="BC534" s="64">
        <v>0</v>
      </c>
      <c r="BD534" s="64">
        <v>0</v>
      </c>
      <c r="BE534" s="64">
        <v>0</v>
      </c>
      <c r="BF534" s="64">
        <v>0</v>
      </c>
      <c r="BG534" s="64">
        <v>0</v>
      </c>
      <c r="BH534" s="64">
        <v>0</v>
      </c>
      <c r="BI534" s="64">
        <v>-300</v>
      </c>
      <c r="BJ534" s="64">
        <v>0</v>
      </c>
      <c r="BK534" s="64">
        <v>0</v>
      </c>
      <c r="BL534"/>
      <c r="BN534" s="7">
        <f t="shared" si="27"/>
        <v>21487.989999999998</v>
      </c>
    </row>
    <row r="535" spans="1:66" hidden="1">
      <c r="A535">
        <v>961</v>
      </c>
      <c r="B535" t="s">
        <v>80</v>
      </c>
      <c r="C535">
        <v>124</v>
      </c>
      <c r="D535" t="s">
        <v>508</v>
      </c>
      <c r="E535">
        <v>290</v>
      </c>
      <c r="F535">
        <v>512930001</v>
      </c>
      <c r="G535" t="s">
        <v>157</v>
      </c>
      <c r="H535">
        <v>101</v>
      </c>
      <c r="I535" t="s">
        <v>308</v>
      </c>
      <c r="J535" s="8">
        <v>1</v>
      </c>
      <c r="L535">
        <v>2930</v>
      </c>
      <c r="M535" t="s">
        <v>359</v>
      </c>
      <c r="N535">
        <v>2000</v>
      </c>
      <c r="O535" t="s">
        <v>113</v>
      </c>
      <c r="P535">
        <v>11</v>
      </c>
      <c r="Q535" t="s">
        <v>509</v>
      </c>
      <c r="R535">
        <v>241</v>
      </c>
      <c r="S535" t="s">
        <v>445</v>
      </c>
      <c r="T535">
        <v>124</v>
      </c>
      <c r="U535" t="s">
        <v>510</v>
      </c>
      <c r="V535">
        <v>1</v>
      </c>
      <c r="W535" t="s">
        <v>313</v>
      </c>
      <c r="X535" s="64">
        <v>0</v>
      </c>
      <c r="Y535" s="64">
        <v>0</v>
      </c>
      <c r="Z535" s="64">
        <v>0</v>
      </c>
      <c r="AA535" s="64">
        <v>0</v>
      </c>
      <c r="AB535" s="64">
        <v>42465</v>
      </c>
      <c r="AC535" s="64">
        <v>0</v>
      </c>
      <c r="AD535" s="9">
        <v>0</v>
      </c>
      <c r="AE535" s="64">
        <v>0</v>
      </c>
      <c r="AF535" s="64">
        <v>0</v>
      </c>
      <c r="AG535" s="64">
        <v>11692.8</v>
      </c>
      <c r="AH535" s="64">
        <v>0</v>
      </c>
      <c r="AI535" s="64">
        <v>0</v>
      </c>
      <c r="AJ535" s="10">
        <f t="shared" si="25"/>
        <v>54157.8</v>
      </c>
      <c r="AL535" s="6">
        <f t="shared" si="26"/>
        <v>0</v>
      </c>
      <c r="AN535" s="64">
        <v>16048</v>
      </c>
      <c r="AO535" s="64">
        <v>0</v>
      </c>
      <c r="AP535" s="64">
        <v>0</v>
      </c>
      <c r="AQ535" s="64">
        <v>0</v>
      </c>
      <c r="AR535" s="64">
        <v>0</v>
      </c>
      <c r="AS535" s="64">
        <v>0</v>
      </c>
      <c r="AT535" s="64">
        <v>0</v>
      </c>
      <c r="AU535" s="64">
        <v>0</v>
      </c>
      <c r="AV535" s="64">
        <v>0</v>
      </c>
      <c r="AW535" s="64">
        <v>0</v>
      </c>
      <c r="AX535" s="64">
        <v>0</v>
      </c>
      <c r="AY535" s="64">
        <v>0</v>
      </c>
      <c r="AZ535" s="64">
        <v>66842</v>
      </c>
      <c r="BA535" s="64">
        <v>0</v>
      </c>
      <c r="BB535" s="64">
        <v>0</v>
      </c>
      <c r="BC535" s="64">
        <v>0</v>
      </c>
      <c r="BD535" s="64">
        <v>0</v>
      </c>
      <c r="BE535" s="64">
        <v>0</v>
      </c>
      <c r="BF535" s="64">
        <v>0</v>
      </c>
      <c r="BG535" s="64">
        <v>14000</v>
      </c>
      <c r="BH535" s="64">
        <v>18856.77</v>
      </c>
      <c r="BI535" s="64">
        <v>27558</v>
      </c>
      <c r="BJ535" s="64">
        <v>-10297.58</v>
      </c>
      <c r="BK535" s="64">
        <v>60000</v>
      </c>
      <c r="BL535"/>
      <c r="BN535" s="7">
        <f t="shared" si="27"/>
        <v>54157.8</v>
      </c>
    </row>
    <row r="536" spans="1:66" hidden="1">
      <c r="A536">
        <v>964</v>
      </c>
      <c r="B536" t="s">
        <v>518</v>
      </c>
      <c r="C536">
        <v>128</v>
      </c>
      <c r="D536" t="s">
        <v>519</v>
      </c>
      <c r="E536">
        <v>290</v>
      </c>
      <c r="F536">
        <v>512930001</v>
      </c>
      <c r="G536" t="s">
        <v>157</v>
      </c>
      <c r="H536">
        <v>101</v>
      </c>
      <c r="I536" t="s">
        <v>308</v>
      </c>
      <c r="J536" s="8">
        <v>1</v>
      </c>
      <c r="L536">
        <v>2930</v>
      </c>
      <c r="M536" t="s">
        <v>359</v>
      </c>
      <c r="N536">
        <v>2000</v>
      </c>
      <c r="O536" t="s">
        <v>113</v>
      </c>
      <c r="P536">
        <v>11</v>
      </c>
      <c r="Q536" t="s">
        <v>509</v>
      </c>
      <c r="R536">
        <v>256</v>
      </c>
      <c r="S536" t="s">
        <v>520</v>
      </c>
      <c r="T536">
        <v>121</v>
      </c>
      <c r="U536" t="s">
        <v>312</v>
      </c>
      <c r="V536">
        <v>1</v>
      </c>
      <c r="W536" t="s">
        <v>313</v>
      </c>
      <c r="X536" s="64">
        <v>0</v>
      </c>
      <c r="Y536" s="64">
        <v>0</v>
      </c>
      <c r="Z536" s="64">
        <v>0</v>
      </c>
      <c r="AA536" s="64">
        <v>0</v>
      </c>
      <c r="AB536" s="64">
        <v>2800</v>
      </c>
      <c r="AC536" s="64">
        <v>0</v>
      </c>
      <c r="AD536" s="9">
        <v>0</v>
      </c>
      <c r="AE536" s="64">
        <v>0</v>
      </c>
      <c r="AF536" s="64">
        <v>0</v>
      </c>
      <c r="AG536" s="64">
        <v>0</v>
      </c>
      <c r="AH536" s="64">
        <v>0</v>
      </c>
      <c r="AI536" s="64">
        <v>0</v>
      </c>
      <c r="AJ536" s="10">
        <f t="shared" si="25"/>
        <v>2800</v>
      </c>
      <c r="AL536" s="6">
        <f t="shared" si="26"/>
        <v>0</v>
      </c>
      <c r="AN536" s="64">
        <v>0</v>
      </c>
      <c r="AO536" s="64">
        <v>0</v>
      </c>
      <c r="AP536" s="64">
        <v>0</v>
      </c>
      <c r="AQ536" s="64">
        <v>0</v>
      </c>
      <c r="AR536" s="64">
        <v>0</v>
      </c>
      <c r="AS536" s="64">
        <v>0</v>
      </c>
      <c r="AT536" s="64">
        <v>0</v>
      </c>
      <c r="AU536" s="64">
        <v>0</v>
      </c>
      <c r="AV536" s="64">
        <v>0</v>
      </c>
      <c r="AW536" s="64">
        <v>0</v>
      </c>
      <c r="AX536" s="64">
        <v>0</v>
      </c>
      <c r="AY536" s="64">
        <v>0</v>
      </c>
      <c r="AZ536" s="64">
        <v>0</v>
      </c>
      <c r="BA536" s="64">
        <v>0</v>
      </c>
      <c r="BB536" s="64">
        <v>0</v>
      </c>
      <c r="BC536" s="64">
        <v>0</v>
      </c>
      <c r="BD536" s="64">
        <v>0</v>
      </c>
      <c r="BE536" s="64">
        <v>0</v>
      </c>
      <c r="BF536" s="64">
        <v>0</v>
      </c>
      <c r="BG536" s="64">
        <v>0</v>
      </c>
      <c r="BH536" s="64">
        <v>0</v>
      </c>
      <c r="BI536" s="64">
        <v>0</v>
      </c>
      <c r="BJ536" s="64">
        <v>2367.9899999999998</v>
      </c>
      <c r="BK536" s="64">
        <v>0</v>
      </c>
      <c r="BL536"/>
      <c r="BN536" s="7">
        <f t="shared" si="27"/>
        <v>2800</v>
      </c>
    </row>
    <row r="537" spans="1:66" hidden="1">
      <c r="A537">
        <v>951</v>
      </c>
      <c r="B537" t="s">
        <v>491</v>
      </c>
      <c r="C537">
        <v>118</v>
      </c>
      <c r="D537" t="s">
        <v>178</v>
      </c>
      <c r="E537">
        <v>290</v>
      </c>
      <c r="F537">
        <v>512930001</v>
      </c>
      <c r="G537" t="s">
        <v>157</v>
      </c>
      <c r="H537">
        <v>101</v>
      </c>
      <c r="I537" t="s">
        <v>308</v>
      </c>
      <c r="J537" s="8">
        <v>1</v>
      </c>
      <c r="L537">
        <v>2930</v>
      </c>
      <c r="M537" t="s">
        <v>359</v>
      </c>
      <c r="N537">
        <v>2000</v>
      </c>
      <c r="O537" t="s">
        <v>113</v>
      </c>
      <c r="P537">
        <v>12</v>
      </c>
      <c r="Q537" t="s">
        <v>401</v>
      </c>
      <c r="R537">
        <v>221</v>
      </c>
      <c r="S537" t="s">
        <v>492</v>
      </c>
      <c r="T537">
        <v>128</v>
      </c>
      <c r="U537" t="s">
        <v>404</v>
      </c>
      <c r="V537">
        <v>1</v>
      </c>
      <c r="W537" t="s">
        <v>313</v>
      </c>
      <c r="X537" s="64">
        <v>0</v>
      </c>
      <c r="Y537" s="64">
        <v>0</v>
      </c>
      <c r="Z537" s="64">
        <v>15834</v>
      </c>
      <c r="AA537" s="64">
        <v>0</v>
      </c>
      <c r="AB537" s="64">
        <v>0</v>
      </c>
      <c r="AC537" s="64">
        <v>0</v>
      </c>
      <c r="AD537" s="9">
        <v>0</v>
      </c>
      <c r="AE537" s="64">
        <v>0</v>
      </c>
      <c r="AF537" s="64">
        <v>0</v>
      </c>
      <c r="AG537" s="64">
        <v>0</v>
      </c>
      <c r="AH537" s="64">
        <v>0</v>
      </c>
      <c r="AI537" s="64">
        <v>0</v>
      </c>
      <c r="AJ537" s="10">
        <f t="shared" si="25"/>
        <v>15834</v>
      </c>
      <c r="AL537" s="6">
        <f t="shared" si="26"/>
        <v>0</v>
      </c>
      <c r="AN537" s="64">
        <v>16262</v>
      </c>
      <c r="AO537" s="64">
        <v>0</v>
      </c>
      <c r="AP537" s="64">
        <v>0</v>
      </c>
      <c r="AQ537" s="64">
        <v>0</v>
      </c>
      <c r="AR537" s="64">
        <v>0</v>
      </c>
      <c r="AS537" s="64">
        <v>0</v>
      </c>
      <c r="AT537" s="64">
        <v>0</v>
      </c>
      <c r="AU537" s="64">
        <v>0</v>
      </c>
      <c r="AV537" s="64">
        <v>0</v>
      </c>
      <c r="AW537" s="64">
        <v>0</v>
      </c>
      <c r="AX537" s="64">
        <v>0</v>
      </c>
      <c r="AY537" s="64">
        <v>0</v>
      </c>
      <c r="AZ537" s="64">
        <v>71994</v>
      </c>
      <c r="BA537" s="64">
        <v>0</v>
      </c>
      <c r="BB537" s="64">
        <v>0</v>
      </c>
      <c r="BC537" s="64">
        <v>0</v>
      </c>
      <c r="BD537" s="64">
        <v>0</v>
      </c>
      <c r="BE537" s="64">
        <v>0</v>
      </c>
      <c r="BF537" s="64">
        <v>0</v>
      </c>
      <c r="BG537" s="64">
        <v>-1894.51</v>
      </c>
      <c r="BH537" s="64">
        <v>976.6</v>
      </c>
      <c r="BI537" s="64">
        <v>23298</v>
      </c>
      <c r="BJ537" s="64">
        <v>10690.99</v>
      </c>
      <c r="BK537" s="64">
        <v>12820.78</v>
      </c>
      <c r="BL537"/>
      <c r="BN537" s="7">
        <f t="shared" si="27"/>
        <v>15834</v>
      </c>
    </row>
    <row r="538" spans="1:66" hidden="1">
      <c r="A538">
        <v>952</v>
      </c>
      <c r="B538" t="s">
        <v>498</v>
      </c>
      <c r="C538">
        <v>120</v>
      </c>
      <c r="D538" t="s">
        <v>499</v>
      </c>
      <c r="E538">
        <v>290</v>
      </c>
      <c r="F538">
        <v>512930001</v>
      </c>
      <c r="G538" t="s">
        <v>157</v>
      </c>
      <c r="H538">
        <v>101</v>
      </c>
      <c r="I538" t="s">
        <v>308</v>
      </c>
      <c r="J538" s="8">
        <v>1</v>
      </c>
      <c r="L538">
        <v>2930</v>
      </c>
      <c r="M538" t="s">
        <v>359</v>
      </c>
      <c r="N538">
        <v>2000</v>
      </c>
      <c r="O538" t="s">
        <v>113</v>
      </c>
      <c r="P538">
        <v>12</v>
      </c>
      <c r="Q538" t="s">
        <v>401</v>
      </c>
      <c r="R538">
        <v>222</v>
      </c>
      <c r="S538" t="s">
        <v>500</v>
      </c>
      <c r="T538">
        <v>125</v>
      </c>
      <c r="U538" t="s">
        <v>464</v>
      </c>
      <c r="V538">
        <v>1</v>
      </c>
      <c r="W538" t="s">
        <v>313</v>
      </c>
      <c r="X538" s="64">
        <v>0</v>
      </c>
      <c r="Y538" s="64">
        <v>0</v>
      </c>
      <c r="Z538" s="64">
        <v>2699</v>
      </c>
      <c r="AA538" s="64">
        <v>0</v>
      </c>
      <c r="AB538" s="64">
        <v>0</v>
      </c>
      <c r="AC538" s="64">
        <v>0</v>
      </c>
      <c r="AD538" s="9">
        <v>0</v>
      </c>
      <c r="AE538" s="64">
        <v>0</v>
      </c>
      <c r="AF538" s="64">
        <v>0</v>
      </c>
      <c r="AG538" s="64">
        <v>0</v>
      </c>
      <c r="AH538" s="64">
        <v>0</v>
      </c>
      <c r="AI538" s="64">
        <v>0</v>
      </c>
      <c r="AJ538" s="10">
        <f t="shared" si="25"/>
        <v>2699</v>
      </c>
      <c r="AL538" s="6">
        <f t="shared" si="26"/>
        <v>0</v>
      </c>
      <c r="AN538" s="64">
        <v>0</v>
      </c>
      <c r="AO538" s="64">
        <v>0</v>
      </c>
      <c r="AP538" s="64">
        <v>0</v>
      </c>
      <c r="AQ538" s="64">
        <v>0</v>
      </c>
      <c r="AR538" s="64">
        <v>0</v>
      </c>
      <c r="AS538" s="64">
        <v>0</v>
      </c>
      <c r="AT538" s="64">
        <v>0</v>
      </c>
      <c r="AU538" s="64">
        <v>0</v>
      </c>
      <c r="AV538" s="64">
        <v>0</v>
      </c>
      <c r="AW538" s="64">
        <v>0</v>
      </c>
      <c r="AX538" s="64">
        <v>0</v>
      </c>
      <c r="AY538" s="64">
        <v>0</v>
      </c>
      <c r="AZ538" s="64">
        <v>0</v>
      </c>
      <c r="BA538" s="64">
        <v>0</v>
      </c>
      <c r="BB538" s="64">
        <v>0</v>
      </c>
      <c r="BC538" s="64">
        <v>0</v>
      </c>
      <c r="BD538" s="64">
        <v>0</v>
      </c>
      <c r="BE538" s="64">
        <v>0</v>
      </c>
      <c r="BF538" s="64">
        <v>0</v>
      </c>
      <c r="BG538" s="64">
        <v>0</v>
      </c>
      <c r="BH538" s="64">
        <v>0</v>
      </c>
      <c r="BI538" s="64">
        <v>0</v>
      </c>
      <c r="BJ538" s="64">
        <v>0</v>
      </c>
      <c r="BK538" s="64">
        <v>30000</v>
      </c>
      <c r="BL538"/>
      <c r="BN538" s="7">
        <f t="shared" si="27"/>
        <v>2699</v>
      </c>
    </row>
    <row r="539" spans="1:66" hidden="1">
      <c r="A539">
        <v>954</v>
      </c>
      <c r="B539" t="s">
        <v>502</v>
      </c>
      <c r="C539">
        <v>122</v>
      </c>
      <c r="D539" t="s">
        <v>503</v>
      </c>
      <c r="E539">
        <v>290</v>
      </c>
      <c r="F539">
        <v>512930001</v>
      </c>
      <c r="G539" t="s">
        <v>157</v>
      </c>
      <c r="H539">
        <v>101</v>
      </c>
      <c r="I539" t="s">
        <v>308</v>
      </c>
      <c r="J539" s="8">
        <v>1</v>
      </c>
      <c r="L539">
        <v>2930</v>
      </c>
      <c r="M539" t="s">
        <v>359</v>
      </c>
      <c r="N539">
        <v>2000</v>
      </c>
      <c r="O539" t="s">
        <v>113</v>
      </c>
      <c r="P539">
        <v>12</v>
      </c>
      <c r="Q539" t="s">
        <v>401</v>
      </c>
      <c r="R539">
        <v>226</v>
      </c>
      <c r="S539" t="s">
        <v>504</v>
      </c>
      <c r="T539">
        <v>121</v>
      </c>
      <c r="U539" t="s">
        <v>312</v>
      </c>
      <c r="V539">
        <v>1</v>
      </c>
      <c r="W539" t="s">
        <v>313</v>
      </c>
      <c r="X539" s="64">
        <v>0</v>
      </c>
      <c r="Y539" s="64">
        <v>0</v>
      </c>
      <c r="Z539" s="64">
        <v>0</v>
      </c>
      <c r="AA539" s="64">
        <v>0</v>
      </c>
      <c r="AB539" s="64">
        <v>0</v>
      </c>
      <c r="AC539" s="64">
        <v>0</v>
      </c>
      <c r="AD539" s="9">
        <v>0</v>
      </c>
      <c r="AE539" s="64">
        <v>0</v>
      </c>
      <c r="AF539" s="64">
        <v>0</v>
      </c>
      <c r="AG539" s="64">
        <v>0</v>
      </c>
      <c r="AH539" s="64">
        <v>0</v>
      </c>
      <c r="AI539" s="64">
        <v>0</v>
      </c>
      <c r="AJ539" s="10">
        <f t="shared" si="25"/>
        <v>0</v>
      </c>
      <c r="AL539" s="6">
        <f t="shared" si="26"/>
        <v>0</v>
      </c>
      <c r="AN539" s="64">
        <v>0</v>
      </c>
      <c r="AO539" s="64">
        <v>0</v>
      </c>
      <c r="AP539" s="64">
        <v>0</v>
      </c>
      <c r="AQ539" s="64">
        <v>0</v>
      </c>
      <c r="AR539" s="64">
        <v>0</v>
      </c>
      <c r="AS539" s="64">
        <v>0</v>
      </c>
      <c r="AT539" s="64">
        <v>0</v>
      </c>
      <c r="AU539" s="64">
        <v>0</v>
      </c>
      <c r="AV539" s="64">
        <v>0</v>
      </c>
      <c r="AW539" s="64">
        <v>0</v>
      </c>
      <c r="AX539" s="64">
        <v>0</v>
      </c>
      <c r="AY539" s="64">
        <v>0</v>
      </c>
      <c r="AZ539" s="64">
        <v>1987.03</v>
      </c>
      <c r="BA539" s="64">
        <v>0</v>
      </c>
      <c r="BB539" s="64">
        <v>0</v>
      </c>
      <c r="BC539" s="64">
        <v>0</v>
      </c>
      <c r="BD539" s="64">
        <v>0</v>
      </c>
      <c r="BE539" s="64">
        <v>0</v>
      </c>
      <c r="BF539" s="64">
        <v>0</v>
      </c>
      <c r="BG539" s="64">
        <v>0</v>
      </c>
      <c r="BH539" s="64">
        <v>0</v>
      </c>
      <c r="BI539" s="64">
        <v>0</v>
      </c>
      <c r="BJ539" s="64">
        <v>0</v>
      </c>
      <c r="BK539" s="64">
        <v>0</v>
      </c>
      <c r="BL539"/>
      <c r="BN539" s="7">
        <f t="shared" si="27"/>
        <v>0</v>
      </c>
    </row>
    <row r="540" spans="1:66" hidden="1">
      <c r="A540">
        <v>111</v>
      </c>
      <c r="B540" t="s">
        <v>84</v>
      </c>
      <c r="C540">
        <v>141</v>
      </c>
      <c r="D540" t="s">
        <v>260</v>
      </c>
      <c r="E540">
        <v>290</v>
      </c>
      <c r="F540">
        <v>512930001</v>
      </c>
      <c r="G540" t="s">
        <v>157</v>
      </c>
      <c r="H540">
        <v>101</v>
      </c>
      <c r="I540" t="s">
        <v>308</v>
      </c>
      <c r="J540" s="8">
        <v>1</v>
      </c>
      <c r="L540">
        <v>2930</v>
      </c>
      <c r="M540" t="s">
        <v>359</v>
      </c>
      <c r="N540">
        <v>2000</v>
      </c>
      <c r="O540" t="s">
        <v>113</v>
      </c>
      <c r="P540">
        <v>13</v>
      </c>
      <c r="Q540" t="s">
        <v>353</v>
      </c>
      <c r="R540">
        <v>263</v>
      </c>
      <c r="S540" t="s">
        <v>354</v>
      </c>
      <c r="T540">
        <v>121</v>
      </c>
      <c r="U540" t="s">
        <v>312</v>
      </c>
      <c r="V540">
        <v>1</v>
      </c>
      <c r="W540" t="s">
        <v>313</v>
      </c>
      <c r="X540" s="64">
        <v>0</v>
      </c>
      <c r="Y540" s="64">
        <v>0</v>
      </c>
      <c r="Z540" s="64">
        <v>3699</v>
      </c>
      <c r="AA540" s="64">
        <v>1557</v>
      </c>
      <c r="AB540" s="64">
        <v>1284.48</v>
      </c>
      <c r="AC540" s="64">
        <v>0</v>
      </c>
      <c r="AD540" s="9">
        <v>0</v>
      </c>
      <c r="AE540" s="64">
        <v>0</v>
      </c>
      <c r="AF540" s="64">
        <v>0</v>
      </c>
      <c r="AG540" s="64">
        <v>3799</v>
      </c>
      <c r="AH540" s="64">
        <v>6598.02</v>
      </c>
      <c r="AI540" s="64">
        <v>0</v>
      </c>
      <c r="AJ540" s="10">
        <f t="shared" si="25"/>
        <v>16937.5</v>
      </c>
      <c r="AL540" s="6">
        <f t="shared" si="26"/>
        <v>0</v>
      </c>
      <c r="AN540" s="64">
        <v>0</v>
      </c>
      <c r="AO540" s="64">
        <v>0</v>
      </c>
      <c r="AP540" s="64">
        <v>0</v>
      </c>
      <c r="AQ540" s="64">
        <v>0</v>
      </c>
      <c r="AR540" s="64">
        <v>0</v>
      </c>
      <c r="AS540" s="64">
        <v>0</v>
      </c>
      <c r="AT540" s="64">
        <v>0</v>
      </c>
      <c r="AU540" s="64">
        <v>0</v>
      </c>
      <c r="AV540" s="64">
        <v>0</v>
      </c>
      <c r="AW540" s="64">
        <v>0</v>
      </c>
      <c r="AX540" s="64">
        <v>0</v>
      </c>
      <c r="AY540" s="64">
        <v>0</v>
      </c>
      <c r="AZ540" s="64">
        <v>800</v>
      </c>
      <c r="BA540" s="64">
        <v>0</v>
      </c>
      <c r="BB540" s="64">
        <v>0</v>
      </c>
      <c r="BC540" s="64">
        <v>0</v>
      </c>
      <c r="BD540" s="64">
        <v>0</v>
      </c>
      <c r="BE540" s="64">
        <v>0</v>
      </c>
      <c r="BF540" s="64">
        <v>0</v>
      </c>
      <c r="BG540" s="64">
        <v>0</v>
      </c>
      <c r="BH540" s="64">
        <v>0</v>
      </c>
      <c r="BI540" s="64">
        <v>2582.1999999999998</v>
      </c>
      <c r="BJ540" s="64">
        <v>3385.6</v>
      </c>
      <c r="BK540" s="64">
        <v>0</v>
      </c>
      <c r="BL540"/>
      <c r="BN540" s="7">
        <f t="shared" si="27"/>
        <v>10339.48</v>
      </c>
    </row>
    <row r="541" spans="1:66" hidden="1">
      <c r="A541">
        <v>111</v>
      </c>
      <c r="B541" t="s">
        <v>84</v>
      </c>
      <c r="C541">
        <v>170</v>
      </c>
      <c r="D541" t="s">
        <v>556</v>
      </c>
      <c r="E541">
        <v>291</v>
      </c>
      <c r="F541">
        <v>512930001</v>
      </c>
      <c r="G541" t="s">
        <v>157</v>
      </c>
      <c r="H541">
        <v>602</v>
      </c>
      <c r="I541" t="s">
        <v>380</v>
      </c>
      <c r="J541" s="8">
        <v>1</v>
      </c>
      <c r="L541">
        <v>2930</v>
      </c>
      <c r="M541" t="s">
        <v>359</v>
      </c>
      <c r="N541">
        <v>2000</v>
      </c>
      <c r="O541" t="s">
        <v>113</v>
      </c>
      <c r="P541">
        <v>13</v>
      </c>
      <c r="Q541" t="s">
        <v>353</v>
      </c>
      <c r="R541">
        <v>263</v>
      </c>
      <c r="S541" t="s">
        <v>354</v>
      </c>
      <c r="T541">
        <v>121</v>
      </c>
      <c r="U541" t="s">
        <v>312</v>
      </c>
      <c r="V541">
        <v>1</v>
      </c>
      <c r="W541" t="s">
        <v>313</v>
      </c>
      <c r="X541" s="64">
        <v>0</v>
      </c>
      <c r="Y541" s="64">
        <v>0</v>
      </c>
      <c r="Z541" s="64">
        <v>0</v>
      </c>
      <c r="AA541" s="64">
        <v>0</v>
      </c>
      <c r="AB541" s="64">
        <v>0</v>
      </c>
      <c r="AC541" s="64">
        <v>0</v>
      </c>
      <c r="AD541" s="9">
        <v>0</v>
      </c>
      <c r="AE541" s="64">
        <v>0</v>
      </c>
      <c r="AF541" s="64">
        <v>0</v>
      </c>
      <c r="AG541" s="64">
        <v>0</v>
      </c>
      <c r="AH541" s="64">
        <v>0</v>
      </c>
      <c r="AI541" s="64">
        <v>7000</v>
      </c>
      <c r="AJ541" s="10">
        <f t="shared" si="25"/>
        <v>7000</v>
      </c>
      <c r="AL541" s="6">
        <f t="shared" si="26"/>
        <v>0</v>
      </c>
      <c r="AN541" s="64">
        <v>0</v>
      </c>
      <c r="AO541" s="64">
        <v>0</v>
      </c>
      <c r="AP541" s="64">
        <v>0</v>
      </c>
      <c r="AQ541" s="64">
        <v>0</v>
      </c>
      <c r="AR541" s="64">
        <v>0</v>
      </c>
      <c r="AS541" s="64">
        <v>0</v>
      </c>
      <c r="AT541" s="64">
        <v>0</v>
      </c>
      <c r="AU541" s="64">
        <v>0</v>
      </c>
      <c r="AV541" s="64">
        <v>0</v>
      </c>
      <c r="AW541" s="64">
        <v>0</v>
      </c>
      <c r="AX541" s="64">
        <v>0</v>
      </c>
      <c r="AY541" s="64">
        <v>0</v>
      </c>
      <c r="AZ541" s="64">
        <v>0</v>
      </c>
      <c r="BA541" s="64">
        <v>0</v>
      </c>
      <c r="BB541" s="64">
        <v>0</v>
      </c>
      <c r="BC541" s="64">
        <v>0</v>
      </c>
      <c r="BD541" s="64">
        <v>0</v>
      </c>
      <c r="BE541" s="64">
        <v>0</v>
      </c>
      <c r="BF541" s="64">
        <v>0</v>
      </c>
      <c r="BG541" s="64">
        <v>0</v>
      </c>
      <c r="BH541" s="64">
        <v>0</v>
      </c>
      <c r="BI541" s="64">
        <v>0</v>
      </c>
      <c r="BJ541" s="64">
        <v>4562</v>
      </c>
      <c r="BK541" s="64">
        <v>0</v>
      </c>
      <c r="BL541"/>
      <c r="BN541" s="7">
        <f t="shared" si="27"/>
        <v>0</v>
      </c>
    </row>
    <row r="542" spans="1:66" hidden="1">
      <c r="A542">
        <v>963</v>
      </c>
      <c r="B542" t="s">
        <v>515</v>
      </c>
      <c r="C542">
        <v>127</v>
      </c>
      <c r="D542" t="s">
        <v>516</v>
      </c>
      <c r="E542">
        <v>290</v>
      </c>
      <c r="F542">
        <v>512930001</v>
      </c>
      <c r="G542" t="s">
        <v>157</v>
      </c>
      <c r="H542">
        <v>101</v>
      </c>
      <c r="I542" t="s">
        <v>308</v>
      </c>
      <c r="J542" s="8">
        <v>1</v>
      </c>
      <c r="L542">
        <v>2930</v>
      </c>
      <c r="M542" t="s">
        <v>359</v>
      </c>
      <c r="N542">
        <v>2000</v>
      </c>
      <c r="O542" t="s">
        <v>113</v>
      </c>
      <c r="P542">
        <v>13</v>
      </c>
      <c r="Q542" t="s">
        <v>353</v>
      </c>
      <c r="R542">
        <v>231</v>
      </c>
      <c r="S542" t="s">
        <v>517</v>
      </c>
      <c r="T542">
        <v>124</v>
      </c>
      <c r="U542" t="s">
        <v>510</v>
      </c>
      <c r="V542">
        <v>1</v>
      </c>
      <c r="W542" t="s">
        <v>313</v>
      </c>
      <c r="X542" s="64">
        <v>0</v>
      </c>
      <c r="Y542" s="64">
        <v>0</v>
      </c>
      <c r="Z542" s="64">
        <v>0</v>
      </c>
      <c r="AA542" s="64">
        <v>0</v>
      </c>
      <c r="AB542" s="64">
        <v>4408</v>
      </c>
      <c r="AC542" s="64">
        <v>0</v>
      </c>
      <c r="AD542" s="9">
        <v>0</v>
      </c>
      <c r="AE542" s="64">
        <v>0</v>
      </c>
      <c r="AF542" s="64">
        <v>0</v>
      </c>
      <c r="AG542" s="64">
        <v>0</v>
      </c>
      <c r="AH542" s="64">
        <v>0</v>
      </c>
      <c r="AI542" s="64">
        <v>0</v>
      </c>
      <c r="AJ542" s="10">
        <f t="shared" si="25"/>
        <v>4408</v>
      </c>
      <c r="AL542" s="6">
        <f t="shared" si="26"/>
        <v>0</v>
      </c>
      <c r="AN542" s="64">
        <v>0</v>
      </c>
      <c r="AO542" s="64">
        <v>0</v>
      </c>
      <c r="AP542" s="64">
        <v>0</v>
      </c>
      <c r="AQ542" s="64">
        <v>0</v>
      </c>
      <c r="AR542" s="64">
        <v>0</v>
      </c>
      <c r="AS542" s="64">
        <v>0</v>
      </c>
      <c r="AT542" s="64">
        <v>0</v>
      </c>
      <c r="AU542" s="64">
        <v>0</v>
      </c>
      <c r="AV542" s="64">
        <v>0</v>
      </c>
      <c r="AW542" s="64">
        <v>0</v>
      </c>
      <c r="AX542" s="64">
        <v>0</v>
      </c>
      <c r="AY542" s="64">
        <v>0</v>
      </c>
      <c r="AZ542" s="64">
        <v>0</v>
      </c>
      <c r="BA542" s="64">
        <v>0</v>
      </c>
      <c r="BB542" s="64">
        <v>0</v>
      </c>
      <c r="BC542" s="64">
        <v>0</v>
      </c>
      <c r="BD542" s="64">
        <v>0</v>
      </c>
      <c r="BE542" s="64">
        <v>0</v>
      </c>
      <c r="BF542" s="64">
        <v>0</v>
      </c>
      <c r="BG542" s="64">
        <v>0</v>
      </c>
      <c r="BH542" s="64">
        <v>0</v>
      </c>
      <c r="BI542" s="64">
        <v>0</v>
      </c>
      <c r="BJ542" s="64">
        <v>0</v>
      </c>
      <c r="BK542" s="64">
        <v>20000</v>
      </c>
      <c r="BL542"/>
      <c r="BN542" s="7">
        <f t="shared" si="27"/>
        <v>4408</v>
      </c>
    </row>
    <row r="543" spans="1:66" hidden="1">
      <c r="A543">
        <v>911</v>
      </c>
      <c r="B543" t="s">
        <v>447</v>
      </c>
      <c r="C543">
        <v>107</v>
      </c>
      <c r="D543" t="s">
        <v>120</v>
      </c>
      <c r="E543">
        <v>292</v>
      </c>
      <c r="F543">
        <v>512940001</v>
      </c>
      <c r="G543" t="s">
        <v>129</v>
      </c>
      <c r="H543">
        <v>101</v>
      </c>
      <c r="I543" t="s">
        <v>308</v>
      </c>
      <c r="J543" s="8">
        <v>1</v>
      </c>
      <c r="L543">
        <v>2940</v>
      </c>
      <c r="M543" t="s">
        <v>328</v>
      </c>
      <c r="N543">
        <v>2000</v>
      </c>
      <c r="O543" t="s">
        <v>113</v>
      </c>
      <c r="P543">
        <v>1</v>
      </c>
      <c r="Q543" t="s">
        <v>448</v>
      </c>
      <c r="R543">
        <v>131</v>
      </c>
      <c r="S543" t="s">
        <v>449</v>
      </c>
      <c r="T543">
        <v>121</v>
      </c>
      <c r="U543" t="s">
        <v>312</v>
      </c>
      <c r="V543">
        <v>1</v>
      </c>
      <c r="W543" t="s">
        <v>313</v>
      </c>
      <c r="X543" s="64">
        <v>0</v>
      </c>
      <c r="Y543" s="64">
        <v>0</v>
      </c>
      <c r="Z543" s="64">
        <v>0</v>
      </c>
      <c r="AA543" s="64">
        <v>174</v>
      </c>
      <c r="AB543" s="64">
        <v>0</v>
      </c>
      <c r="AC543" s="64">
        <v>0</v>
      </c>
      <c r="AD543" s="9">
        <v>0</v>
      </c>
      <c r="AE543" s="64">
        <v>0</v>
      </c>
      <c r="AF543" s="64">
        <v>0</v>
      </c>
      <c r="AG543" s="64">
        <v>0</v>
      </c>
      <c r="AH543" s="64">
        <v>0</v>
      </c>
      <c r="AI543" s="64">
        <v>0</v>
      </c>
      <c r="AJ543" s="10">
        <f t="shared" si="25"/>
        <v>174</v>
      </c>
      <c r="AL543" s="6">
        <f t="shared" si="26"/>
        <v>0</v>
      </c>
      <c r="AN543" s="64">
        <v>28386</v>
      </c>
      <c r="AO543" s="64">
        <v>0</v>
      </c>
      <c r="AP543" s="64">
        <v>0</v>
      </c>
      <c r="AQ543" s="64">
        <v>0</v>
      </c>
      <c r="AR543" s="64">
        <v>0</v>
      </c>
      <c r="AS543" s="64">
        <v>0</v>
      </c>
      <c r="AT543" s="64">
        <v>0</v>
      </c>
      <c r="AU543" s="64">
        <v>0</v>
      </c>
      <c r="AV543" s="64">
        <v>0</v>
      </c>
      <c r="AW543" s="64">
        <v>0</v>
      </c>
      <c r="AX543" s="64">
        <v>0</v>
      </c>
      <c r="AY543" s="64">
        <v>0</v>
      </c>
      <c r="AZ543" s="64">
        <v>-7270</v>
      </c>
      <c r="BA543" s="64">
        <v>0</v>
      </c>
      <c r="BB543" s="64">
        <v>0</v>
      </c>
      <c r="BC543" s="64">
        <v>0</v>
      </c>
      <c r="BD543" s="64">
        <v>0</v>
      </c>
      <c r="BE543" s="64">
        <v>0</v>
      </c>
      <c r="BF543" s="64">
        <v>0</v>
      </c>
      <c r="BG543" s="64">
        <v>-7250</v>
      </c>
      <c r="BH543" s="64">
        <v>0</v>
      </c>
      <c r="BI543" s="64">
        <v>-2366</v>
      </c>
      <c r="BJ543" s="64">
        <v>0</v>
      </c>
      <c r="BK543" s="64">
        <v>0</v>
      </c>
      <c r="BL543"/>
      <c r="BN543" s="7">
        <f t="shared" si="27"/>
        <v>174</v>
      </c>
    </row>
    <row r="544" spans="1:66" hidden="1">
      <c r="A544">
        <v>902</v>
      </c>
      <c r="B544" t="s">
        <v>439</v>
      </c>
      <c r="C544">
        <v>101</v>
      </c>
      <c r="D544" t="s">
        <v>110</v>
      </c>
      <c r="E544">
        <v>292</v>
      </c>
      <c r="F544">
        <v>512940001</v>
      </c>
      <c r="G544" t="s">
        <v>129</v>
      </c>
      <c r="H544">
        <v>101</v>
      </c>
      <c r="I544" t="s">
        <v>308</v>
      </c>
      <c r="J544" s="8">
        <v>1</v>
      </c>
      <c r="L544">
        <v>2940</v>
      </c>
      <c r="M544" t="s">
        <v>328</v>
      </c>
      <c r="N544">
        <v>2000</v>
      </c>
      <c r="O544" t="s">
        <v>113</v>
      </c>
      <c r="P544">
        <v>3</v>
      </c>
      <c r="Q544" t="s">
        <v>440</v>
      </c>
      <c r="R544">
        <v>111</v>
      </c>
      <c r="S544" t="s">
        <v>438</v>
      </c>
      <c r="T544">
        <v>121</v>
      </c>
      <c r="U544" t="s">
        <v>312</v>
      </c>
      <c r="V544">
        <v>1</v>
      </c>
      <c r="W544" t="s">
        <v>313</v>
      </c>
      <c r="X544" s="64">
        <v>0</v>
      </c>
      <c r="Y544" s="64">
        <v>0</v>
      </c>
      <c r="Z544" s="64">
        <v>0</v>
      </c>
      <c r="AA544" s="64">
        <v>0</v>
      </c>
      <c r="AB544" s="64">
        <v>0</v>
      </c>
      <c r="AC544" s="64">
        <v>0</v>
      </c>
      <c r="AD544" s="9">
        <v>0</v>
      </c>
      <c r="AE544" s="64">
        <v>0</v>
      </c>
      <c r="AF544" s="64">
        <v>580</v>
      </c>
      <c r="AG544" s="64">
        <v>0</v>
      </c>
      <c r="AH544" s="64">
        <v>0</v>
      </c>
      <c r="AI544" s="64">
        <v>580</v>
      </c>
      <c r="AJ544" s="10">
        <f t="shared" si="25"/>
        <v>1160</v>
      </c>
      <c r="AL544" s="6">
        <f t="shared" si="26"/>
        <v>0</v>
      </c>
      <c r="AN544" s="64">
        <v>10300</v>
      </c>
      <c r="AO544" s="64">
        <v>0</v>
      </c>
      <c r="AP544" s="64">
        <v>0</v>
      </c>
      <c r="AQ544" s="64">
        <v>0</v>
      </c>
      <c r="AR544" s="64">
        <v>0</v>
      </c>
      <c r="AS544" s="64">
        <v>0</v>
      </c>
      <c r="AT544" s="64">
        <v>0</v>
      </c>
      <c r="AU544" s="64">
        <v>0</v>
      </c>
      <c r="AV544" s="64">
        <v>0</v>
      </c>
      <c r="AW544" s="64">
        <v>0</v>
      </c>
      <c r="AX544" s="64">
        <v>0</v>
      </c>
      <c r="AY544" s="64">
        <v>0</v>
      </c>
      <c r="AZ544" s="64">
        <v>2300</v>
      </c>
      <c r="BA544" s="64">
        <v>0</v>
      </c>
      <c r="BB544" s="64">
        <v>0</v>
      </c>
      <c r="BC544" s="64">
        <v>0</v>
      </c>
      <c r="BD544" s="64">
        <v>0</v>
      </c>
      <c r="BE544" s="64">
        <v>0</v>
      </c>
      <c r="BF544" s="64">
        <v>0</v>
      </c>
      <c r="BG544" s="64">
        <v>0</v>
      </c>
      <c r="BH544" s="64">
        <v>-1740</v>
      </c>
      <c r="BI544" s="64">
        <v>-120</v>
      </c>
      <c r="BJ544" s="64">
        <v>0</v>
      </c>
      <c r="BK544" s="64">
        <v>0</v>
      </c>
      <c r="BL544"/>
      <c r="BN544" s="7">
        <f t="shared" si="27"/>
        <v>580</v>
      </c>
    </row>
    <row r="545" spans="1:66" hidden="1">
      <c r="A545">
        <v>102</v>
      </c>
      <c r="B545" t="s">
        <v>343</v>
      </c>
      <c r="C545">
        <v>140</v>
      </c>
      <c r="D545" t="s">
        <v>344</v>
      </c>
      <c r="E545">
        <v>292</v>
      </c>
      <c r="F545">
        <v>512940001</v>
      </c>
      <c r="G545" t="s">
        <v>129</v>
      </c>
      <c r="H545">
        <v>101</v>
      </c>
      <c r="I545" t="s">
        <v>308</v>
      </c>
      <c r="J545" s="8">
        <v>1</v>
      </c>
      <c r="L545">
        <v>2940</v>
      </c>
      <c r="M545" t="s">
        <v>328</v>
      </c>
      <c r="N545">
        <v>2000</v>
      </c>
      <c r="O545" t="s">
        <v>113</v>
      </c>
      <c r="P545">
        <v>4</v>
      </c>
      <c r="Q545" t="s">
        <v>345</v>
      </c>
      <c r="R545">
        <v>172</v>
      </c>
      <c r="S545" t="s">
        <v>281</v>
      </c>
      <c r="T545">
        <v>121</v>
      </c>
      <c r="U545" t="s">
        <v>312</v>
      </c>
      <c r="V545">
        <v>1</v>
      </c>
      <c r="W545" t="s">
        <v>313</v>
      </c>
      <c r="X545" s="64">
        <v>0</v>
      </c>
      <c r="Y545" s="64">
        <v>290</v>
      </c>
      <c r="Z545" s="64">
        <v>0</v>
      </c>
      <c r="AA545" s="64">
        <v>0</v>
      </c>
      <c r="AB545" s="64">
        <v>0</v>
      </c>
      <c r="AC545" s="64">
        <v>0</v>
      </c>
      <c r="AD545" s="9">
        <v>0</v>
      </c>
      <c r="AE545" s="64">
        <v>0</v>
      </c>
      <c r="AF545" s="64">
        <v>0</v>
      </c>
      <c r="AG545" s="64">
        <v>1020.8</v>
      </c>
      <c r="AH545" s="64">
        <v>0</v>
      </c>
      <c r="AI545" s="64">
        <v>440.8</v>
      </c>
      <c r="AJ545" s="10">
        <f t="shared" si="25"/>
        <v>1751.6</v>
      </c>
      <c r="AL545" s="6">
        <f t="shared" si="26"/>
        <v>0</v>
      </c>
      <c r="AN545" s="64">
        <v>49598</v>
      </c>
      <c r="AO545" s="64">
        <v>0</v>
      </c>
      <c r="AP545" s="64">
        <v>0</v>
      </c>
      <c r="AQ545" s="64">
        <v>0</v>
      </c>
      <c r="AR545" s="64">
        <v>0</v>
      </c>
      <c r="AS545" s="64">
        <v>0</v>
      </c>
      <c r="AT545" s="64">
        <v>0</v>
      </c>
      <c r="AU545" s="64">
        <v>0</v>
      </c>
      <c r="AV545" s="64">
        <v>0</v>
      </c>
      <c r="AW545" s="64">
        <v>0</v>
      </c>
      <c r="AX545" s="64">
        <v>0</v>
      </c>
      <c r="AY545" s="64">
        <v>0</v>
      </c>
      <c r="AZ545" s="64">
        <v>-6625</v>
      </c>
      <c r="BA545" s="64">
        <v>0</v>
      </c>
      <c r="BB545" s="64">
        <v>0</v>
      </c>
      <c r="BC545" s="64">
        <v>0</v>
      </c>
      <c r="BD545" s="64">
        <v>0</v>
      </c>
      <c r="BE545" s="64">
        <v>0</v>
      </c>
      <c r="BF545" s="64">
        <v>0</v>
      </c>
      <c r="BG545" s="64">
        <v>-1393.72</v>
      </c>
      <c r="BH545" s="64">
        <v>-2368.0100000000002</v>
      </c>
      <c r="BI545" s="64">
        <v>8345.23</v>
      </c>
      <c r="BJ545" s="64">
        <v>4773</v>
      </c>
      <c r="BK545" s="64">
        <v>15914</v>
      </c>
      <c r="BL545"/>
      <c r="BN545" s="7">
        <f t="shared" si="27"/>
        <v>1310.8</v>
      </c>
    </row>
    <row r="546" spans="1:66" hidden="1">
      <c r="A546">
        <v>921</v>
      </c>
      <c r="B546" t="s">
        <v>454</v>
      </c>
      <c r="C546">
        <v>108</v>
      </c>
      <c r="D546" t="s">
        <v>455</v>
      </c>
      <c r="E546">
        <v>292</v>
      </c>
      <c r="F546">
        <v>512940001</v>
      </c>
      <c r="G546" t="s">
        <v>129</v>
      </c>
      <c r="H546">
        <v>101</v>
      </c>
      <c r="I546" t="s">
        <v>308</v>
      </c>
      <c r="J546" s="8">
        <v>1</v>
      </c>
      <c r="L546">
        <v>2940</v>
      </c>
      <c r="M546" t="s">
        <v>328</v>
      </c>
      <c r="N546">
        <v>2000</v>
      </c>
      <c r="O546" t="s">
        <v>113</v>
      </c>
      <c r="P546">
        <v>4</v>
      </c>
      <c r="Q546" t="s">
        <v>345</v>
      </c>
      <c r="R546">
        <v>132</v>
      </c>
      <c r="S546" t="s">
        <v>456</v>
      </c>
      <c r="T546">
        <v>121</v>
      </c>
      <c r="U546" t="s">
        <v>312</v>
      </c>
      <c r="V546">
        <v>1</v>
      </c>
      <c r="W546" t="s">
        <v>313</v>
      </c>
      <c r="X546" s="64">
        <v>0</v>
      </c>
      <c r="Y546" s="64">
        <v>0</v>
      </c>
      <c r="Z546" s="64">
        <v>0</v>
      </c>
      <c r="AA546" s="64">
        <v>0</v>
      </c>
      <c r="AB546" s="64">
        <v>0</v>
      </c>
      <c r="AC546" s="64">
        <v>0</v>
      </c>
      <c r="AD546" s="9">
        <v>440.8</v>
      </c>
      <c r="AE546" s="64">
        <v>0</v>
      </c>
      <c r="AF546" s="64">
        <v>2805.2</v>
      </c>
      <c r="AG546" s="64">
        <v>0</v>
      </c>
      <c r="AH546" s="64">
        <v>135</v>
      </c>
      <c r="AI546" s="64">
        <v>116</v>
      </c>
      <c r="AJ546" s="10">
        <f t="shared" si="25"/>
        <v>3497</v>
      </c>
      <c r="AL546" s="6">
        <f t="shared" si="26"/>
        <v>0</v>
      </c>
      <c r="AN546" s="64">
        <v>0</v>
      </c>
      <c r="AO546" s="64">
        <v>0</v>
      </c>
      <c r="AP546" s="64">
        <v>0</v>
      </c>
      <c r="AQ546" s="64">
        <v>0</v>
      </c>
      <c r="AR546" s="64">
        <v>0</v>
      </c>
      <c r="AS546" s="64">
        <v>0</v>
      </c>
      <c r="AT546" s="64">
        <v>0</v>
      </c>
      <c r="AU546" s="64">
        <v>0</v>
      </c>
      <c r="AV546" s="64">
        <v>0</v>
      </c>
      <c r="AW546" s="64">
        <v>0</v>
      </c>
      <c r="AX546" s="64">
        <v>0</v>
      </c>
      <c r="AY546" s="64">
        <v>0</v>
      </c>
      <c r="AZ546" s="64">
        <v>51085</v>
      </c>
      <c r="BA546" s="64">
        <v>0</v>
      </c>
      <c r="BB546" s="64">
        <v>0</v>
      </c>
      <c r="BC546" s="64">
        <v>0</v>
      </c>
      <c r="BD546" s="64">
        <v>0</v>
      </c>
      <c r="BE546" s="64">
        <v>0</v>
      </c>
      <c r="BF546" s="64">
        <v>0</v>
      </c>
      <c r="BG546" s="64">
        <v>0</v>
      </c>
      <c r="BH546" s="64">
        <v>0</v>
      </c>
      <c r="BI546" s="64">
        <v>-130.54</v>
      </c>
      <c r="BJ546" s="64">
        <v>0</v>
      </c>
      <c r="BK546" s="64">
        <v>0</v>
      </c>
      <c r="BL546"/>
      <c r="BN546" s="7">
        <f t="shared" si="27"/>
        <v>3246</v>
      </c>
    </row>
    <row r="547" spans="1:66" hidden="1">
      <c r="A547">
        <v>923</v>
      </c>
      <c r="B547" t="s">
        <v>461</v>
      </c>
      <c r="C547">
        <v>110</v>
      </c>
      <c r="D547" t="s">
        <v>462</v>
      </c>
      <c r="E547">
        <v>292</v>
      </c>
      <c r="F547">
        <v>512940001</v>
      </c>
      <c r="G547" t="s">
        <v>129</v>
      </c>
      <c r="H547">
        <v>101</v>
      </c>
      <c r="I547" t="s">
        <v>308</v>
      </c>
      <c r="J547" s="8">
        <v>1</v>
      </c>
      <c r="L547">
        <v>2940</v>
      </c>
      <c r="M547" t="s">
        <v>328</v>
      </c>
      <c r="N547">
        <v>2000</v>
      </c>
      <c r="O547" t="s">
        <v>113</v>
      </c>
      <c r="P547">
        <v>4</v>
      </c>
      <c r="Q547" t="s">
        <v>345</v>
      </c>
      <c r="R547">
        <v>311</v>
      </c>
      <c r="S547" t="s">
        <v>463</v>
      </c>
      <c r="T547">
        <v>125</v>
      </c>
      <c r="U547" t="s">
        <v>464</v>
      </c>
      <c r="V547">
        <v>1</v>
      </c>
      <c r="W547" t="s">
        <v>313</v>
      </c>
      <c r="X547" s="64">
        <v>0</v>
      </c>
      <c r="Y547" s="64">
        <v>0</v>
      </c>
      <c r="Z547" s="64">
        <v>0</v>
      </c>
      <c r="AA547" s="64">
        <v>0</v>
      </c>
      <c r="AB547" s="64">
        <v>0</v>
      </c>
      <c r="AC547" s="64">
        <v>0</v>
      </c>
      <c r="AD547" s="9">
        <v>0</v>
      </c>
      <c r="AE547" s="64">
        <v>0</v>
      </c>
      <c r="AF547" s="64">
        <v>0</v>
      </c>
      <c r="AG547" s="64">
        <v>0</v>
      </c>
      <c r="AH547" s="64">
        <v>0</v>
      </c>
      <c r="AI547" s="64">
        <v>324.8</v>
      </c>
      <c r="AJ547" s="10">
        <f t="shared" si="25"/>
        <v>324.8</v>
      </c>
      <c r="AL547" s="6">
        <f t="shared" si="26"/>
        <v>0</v>
      </c>
      <c r="AN547" s="64">
        <v>0</v>
      </c>
      <c r="AO547" s="64">
        <v>0</v>
      </c>
      <c r="AP547" s="64">
        <v>0</v>
      </c>
      <c r="AQ547" s="64">
        <v>0</v>
      </c>
      <c r="AR547" s="64">
        <v>0</v>
      </c>
      <c r="AS547" s="64">
        <v>0</v>
      </c>
      <c r="AT547" s="64">
        <v>0</v>
      </c>
      <c r="AU547" s="64">
        <v>0</v>
      </c>
      <c r="AV547" s="64">
        <v>0</v>
      </c>
      <c r="AW547" s="64">
        <v>0</v>
      </c>
      <c r="AX547" s="64">
        <v>0</v>
      </c>
      <c r="AY547" s="64">
        <v>0</v>
      </c>
      <c r="AZ547" s="64">
        <v>0</v>
      </c>
      <c r="BA547" s="64">
        <v>0</v>
      </c>
      <c r="BB547" s="64">
        <v>0</v>
      </c>
      <c r="BC547" s="64">
        <v>0</v>
      </c>
      <c r="BD547" s="64">
        <v>0</v>
      </c>
      <c r="BE547" s="64">
        <v>0</v>
      </c>
      <c r="BF547" s="64">
        <v>0</v>
      </c>
      <c r="BG547" s="64">
        <v>0</v>
      </c>
      <c r="BH547" s="64">
        <v>0</v>
      </c>
      <c r="BI547" s="64">
        <v>3000</v>
      </c>
      <c r="BJ547" s="64">
        <v>0</v>
      </c>
      <c r="BK547" s="64">
        <v>0</v>
      </c>
      <c r="BL547"/>
      <c r="BN547" s="7">
        <f t="shared" si="27"/>
        <v>0</v>
      </c>
    </row>
    <row r="548" spans="1:66" hidden="1">
      <c r="A548">
        <v>924</v>
      </c>
      <c r="B548" t="s">
        <v>574</v>
      </c>
      <c r="C548">
        <v>159</v>
      </c>
      <c r="D548" t="s">
        <v>574</v>
      </c>
      <c r="E548">
        <v>292</v>
      </c>
      <c r="F548">
        <v>512940001</v>
      </c>
      <c r="G548" t="s">
        <v>129</v>
      </c>
      <c r="H548">
        <v>101</v>
      </c>
      <c r="I548" t="s">
        <v>308</v>
      </c>
      <c r="J548" s="8">
        <v>1</v>
      </c>
      <c r="L548">
        <v>2940</v>
      </c>
      <c r="M548" t="s">
        <v>328</v>
      </c>
      <c r="N548">
        <v>2000</v>
      </c>
      <c r="O548" t="s">
        <v>113</v>
      </c>
      <c r="P548">
        <v>4</v>
      </c>
      <c r="Q548" t="s">
        <v>345</v>
      </c>
      <c r="R548">
        <v>111</v>
      </c>
      <c r="S548" t="s">
        <v>438</v>
      </c>
      <c r="T548">
        <v>121</v>
      </c>
      <c r="U548" t="s">
        <v>312</v>
      </c>
      <c r="V548">
        <v>1</v>
      </c>
      <c r="W548" t="s">
        <v>313</v>
      </c>
      <c r="X548" s="64">
        <v>3886</v>
      </c>
      <c r="Y548" s="64">
        <v>0</v>
      </c>
      <c r="Z548" s="64">
        <v>0</v>
      </c>
      <c r="AA548" s="64">
        <v>0</v>
      </c>
      <c r="AB548" s="64">
        <v>0</v>
      </c>
      <c r="AC548" s="64">
        <v>0</v>
      </c>
      <c r="AD548" s="9">
        <v>0</v>
      </c>
      <c r="AE548" s="64">
        <v>0</v>
      </c>
      <c r="AF548" s="64">
        <v>0</v>
      </c>
      <c r="AG548" s="64">
        <v>0</v>
      </c>
      <c r="AH548" s="64">
        <v>0</v>
      </c>
      <c r="AI548" s="64">
        <v>0</v>
      </c>
      <c r="AJ548" s="10">
        <f t="shared" si="25"/>
        <v>3886</v>
      </c>
      <c r="AL548" s="6">
        <f t="shared" si="26"/>
        <v>0</v>
      </c>
      <c r="AN548" s="64">
        <v>0</v>
      </c>
      <c r="AO548" s="64">
        <v>0</v>
      </c>
      <c r="AP548" s="64">
        <v>0</v>
      </c>
      <c r="AQ548" s="64">
        <v>0</v>
      </c>
      <c r="AR548" s="64">
        <v>0</v>
      </c>
      <c r="AS548" s="64">
        <v>0</v>
      </c>
      <c r="AT548" s="64">
        <v>0</v>
      </c>
      <c r="AU548" s="64">
        <v>0</v>
      </c>
      <c r="AV548" s="64">
        <v>0</v>
      </c>
      <c r="AW548" s="64">
        <v>0</v>
      </c>
      <c r="AX548" s="64">
        <v>0</v>
      </c>
      <c r="AY548" s="64">
        <v>0</v>
      </c>
      <c r="AZ548" s="64">
        <v>2000</v>
      </c>
      <c r="BA548" s="64">
        <v>0</v>
      </c>
      <c r="BB548" s="64">
        <v>0</v>
      </c>
      <c r="BC548" s="64">
        <v>0</v>
      </c>
      <c r="BD548" s="64">
        <v>0</v>
      </c>
      <c r="BE548" s="64">
        <v>0</v>
      </c>
      <c r="BF548" s="64">
        <v>0</v>
      </c>
      <c r="BG548" s="64">
        <v>0</v>
      </c>
      <c r="BH548" s="64">
        <v>0</v>
      </c>
      <c r="BI548" s="64">
        <v>0</v>
      </c>
      <c r="BJ548" s="64">
        <v>0</v>
      </c>
      <c r="BK548" s="64">
        <v>0</v>
      </c>
      <c r="BL548"/>
      <c r="BN548" s="7">
        <f t="shared" si="27"/>
        <v>3886</v>
      </c>
    </row>
    <row r="549" spans="1:66" hidden="1">
      <c r="A549">
        <v>931</v>
      </c>
      <c r="B549" t="s">
        <v>465</v>
      </c>
      <c r="C549">
        <v>111</v>
      </c>
      <c r="D549" t="s">
        <v>466</v>
      </c>
      <c r="E549">
        <v>292</v>
      </c>
      <c r="F549">
        <v>512940001</v>
      </c>
      <c r="G549" t="s">
        <v>129</v>
      </c>
      <c r="H549">
        <v>101</v>
      </c>
      <c r="I549" t="s">
        <v>308</v>
      </c>
      <c r="J549" s="8">
        <v>1</v>
      </c>
      <c r="L549">
        <v>2940</v>
      </c>
      <c r="M549" t="s">
        <v>328</v>
      </c>
      <c r="N549">
        <v>2000</v>
      </c>
      <c r="O549" t="s">
        <v>113</v>
      </c>
      <c r="P549">
        <v>5</v>
      </c>
      <c r="Q549" t="s">
        <v>467</v>
      </c>
      <c r="R549">
        <v>152</v>
      </c>
      <c r="S549" t="s">
        <v>468</v>
      </c>
      <c r="T549">
        <v>121</v>
      </c>
      <c r="U549" t="s">
        <v>312</v>
      </c>
      <c r="V549">
        <v>1</v>
      </c>
      <c r="W549" t="s">
        <v>313</v>
      </c>
      <c r="X549" s="64">
        <v>10240.799999999999</v>
      </c>
      <c r="Y549" s="64">
        <v>0</v>
      </c>
      <c r="Z549" s="64">
        <v>6180</v>
      </c>
      <c r="AA549" s="64">
        <v>17800</v>
      </c>
      <c r="AB549" s="64">
        <v>0</v>
      </c>
      <c r="AC549" s="64">
        <v>139.19999999999999</v>
      </c>
      <c r="AD549" s="9">
        <v>0</v>
      </c>
      <c r="AE549" s="64">
        <v>0</v>
      </c>
      <c r="AF549" s="64">
        <v>0</v>
      </c>
      <c r="AG549" s="64">
        <v>0</v>
      </c>
      <c r="AH549" s="64">
        <v>0</v>
      </c>
      <c r="AI549" s="64">
        <v>2320</v>
      </c>
      <c r="AJ549" s="10">
        <f t="shared" si="25"/>
        <v>36680</v>
      </c>
      <c r="AL549" s="6">
        <f t="shared" si="26"/>
        <v>0</v>
      </c>
      <c r="AN549" s="64">
        <v>0</v>
      </c>
      <c r="AO549" s="64">
        <v>0</v>
      </c>
      <c r="AP549" s="64">
        <v>0</v>
      </c>
      <c r="AQ549" s="64">
        <v>0</v>
      </c>
      <c r="AR549" s="64">
        <v>0</v>
      </c>
      <c r="AS549" s="64">
        <v>0</v>
      </c>
      <c r="AT549" s="64">
        <v>0</v>
      </c>
      <c r="AU549" s="64">
        <v>0</v>
      </c>
      <c r="AV549" s="64">
        <v>0</v>
      </c>
      <c r="AW549" s="64">
        <v>0</v>
      </c>
      <c r="AX549" s="64">
        <v>0</v>
      </c>
      <c r="AY549" s="64">
        <v>0</v>
      </c>
      <c r="AZ549" s="64">
        <v>106510</v>
      </c>
      <c r="BA549" s="64">
        <v>0</v>
      </c>
      <c r="BB549" s="64">
        <v>0</v>
      </c>
      <c r="BC549" s="64">
        <v>0</v>
      </c>
      <c r="BD549" s="64">
        <v>0</v>
      </c>
      <c r="BE549" s="64">
        <v>0</v>
      </c>
      <c r="BF549" s="64">
        <v>0</v>
      </c>
      <c r="BG549" s="64">
        <v>0</v>
      </c>
      <c r="BH549" s="64">
        <v>0</v>
      </c>
      <c r="BI549" s="64">
        <v>0</v>
      </c>
      <c r="BJ549" s="64">
        <v>0</v>
      </c>
      <c r="BK549" s="64">
        <v>0</v>
      </c>
      <c r="BL549"/>
      <c r="BN549" s="7">
        <f t="shared" si="27"/>
        <v>34360</v>
      </c>
    </row>
    <row r="550" spans="1:66" hidden="1">
      <c r="A550">
        <v>932</v>
      </c>
      <c r="B550" t="s">
        <v>477</v>
      </c>
      <c r="C550">
        <v>113</v>
      </c>
      <c r="D550" t="s">
        <v>478</v>
      </c>
      <c r="E550">
        <v>292</v>
      </c>
      <c r="F550">
        <v>512940001</v>
      </c>
      <c r="G550" t="s">
        <v>129</v>
      </c>
      <c r="H550">
        <v>101</v>
      </c>
      <c r="I550" t="s">
        <v>308</v>
      </c>
      <c r="J550" s="8">
        <v>1</v>
      </c>
      <c r="L550">
        <v>2940</v>
      </c>
      <c r="M550" t="s">
        <v>328</v>
      </c>
      <c r="N550">
        <v>2000</v>
      </c>
      <c r="O550" t="s">
        <v>113</v>
      </c>
      <c r="P550">
        <v>5</v>
      </c>
      <c r="Q550" t="s">
        <v>467</v>
      </c>
      <c r="R550">
        <v>152</v>
      </c>
      <c r="S550" t="s">
        <v>468</v>
      </c>
      <c r="T550">
        <v>121</v>
      </c>
      <c r="U550" t="s">
        <v>312</v>
      </c>
      <c r="V550">
        <v>1</v>
      </c>
      <c r="W550" t="s">
        <v>313</v>
      </c>
      <c r="X550" s="64">
        <v>0</v>
      </c>
      <c r="Y550" s="64">
        <v>0</v>
      </c>
      <c r="Z550" s="64">
        <v>0</v>
      </c>
      <c r="AA550" s="64">
        <v>0</v>
      </c>
      <c r="AB550" s="64">
        <v>3000.02</v>
      </c>
      <c r="AC550" s="64">
        <v>0</v>
      </c>
      <c r="AD550" s="9">
        <v>0</v>
      </c>
      <c r="AE550" s="64">
        <v>0</v>
      </c>
      <c r="AF550" s="64">
        <v>174</v>
      </c>
      <c r="AG550" s="64">
        <v>0</v>
      </c>
      <c r="AH550" s="64">
        <v>2099.9899999999998</v>
      </c>
      <c r="AI550" s="64">
        <v>0</v>
      </c>
      <c r="AJ550" s="10">
        <f t="shared" si="25"/>
        <v>5274.01</v>
      </c>
      <c r="AL550" s="6">
        <f t="shared" si="26"/>
        <v>0</v>
      </c>
      <c r="AN550" s="64">
        <v>0</v>
      </c>
      <c r="AO550" s="64">
        <v>0</v>
      </c>
      <c r="AP550" s="64">
        <v>0</v>
      </c>
      <c r="AQ550" s="64">
        <v>0</v>
      </c>
      <c r="AR550" s="64">
        <v>0</v>
      </c>
      <c r="AS550" s="64">
        <v>0</v>
      </c>
      <c r="AT550" s="64">
        <v>0</v>
      </c>
      <c r="AU550" s="64">
        <v>0</v>
      </c>
      <c r="AV550" s="64">
        <v>0</v>
      </c>
      <c r="AW550" s="64">
        <v>0</v>
      </c>
      <c r="AX550" s="64">
        <v>0</v>
      </c>
      <c r="AY550" s="64">
        <v>0</v>
      </c>
      <c r="AZ550" s="64">
        <v>5690</v>
      </c>
      <c r="BA550" s="64">
        <v>0</v>
      </c>
      <c r="BB550" s="64">
        <v>0</v>
      </c>
      <c r="BC550" s="64">
        <v>0</v>
      </c>
      <c r="BD550" s="64">
        <v>0</v>
      </c>
      <c r="BE550" s="64">
        <v>0</v>
      </c>
      <c r="BF550" s="64">
        <v>0</v>
      </c>
      <c r="BG550" s="64">
        <v>0</v>
      </c>
      <c r="BH550" s="64">
        <v>0</v>
      </c>
      <c r="BI550" s="64">
        <v>-6</v>
      </c>
      <c r="BJ550" s="64">
        <v>0</v>
      </c>
      <c r="BK550" s="64">
        <v>0</v>
      </c>
      <c r="BL550"/>
      <c r="BN550" s="7">
        <f t="shared" si="27"/>
        <v>3174.02</v>
      </c>
    </row>
    <row r="551" spans="1:66" hidden="1">
      <c r="A551">
        <v>981</v>
      </c>
      <c r="B551" t="s">
        <v>532</v>
      </c>
      <c r="C551">
        <v>134</v>
      </c>
      <c r="D551" t="s">
        <v>245</v>
      </c>
      <c r="E551">
        <v>292</v>
      </c>
      <c r="F551">
        <v>512940001</v>
      </c>
      <c r="G551" t="s">
        <v>129</v>
      </c>
      <c r="H551">
        <v>101</v>
      </c>
      <c r="I551" t="s">
        <v>308</v>
      </c>
      <c r="J551" s="8">
        <v>1</v>
      </c>
      <c r="L551">
        <v>2940</v>
      </c>
      <c r="M551" t="s">
        <v>328</v>
      </c>
      <c r="N551">
        <v>2000</v>
      </c>
      <c r="O551" t="s">
        <v>113</v>
      </c>
      <c r="P551">
        <v>6</v>
      </c>
      <c r="Q551" t="s">
        <v>533</v>
      </c>
      <c r="R551">
        <v>134</v>
      </c>
      <c r="S551" t="s">
        <v>534</v>
      </c>
      <c r="T551">
        <v>132</v>
      </c>
      <c r="U551" t="s">
        <v>535</v>
      </c>
      <c r="V551">
        <v>1</v>
      </c>
      <c r="W551" t="s">
        <v>313</v>
      </c>
      <c r="X551" s="64">
        <v>0</v>
      </c>
      <c r="Y551" s="64">
        <v>0</v>
      </c>
      <c r="Z551" s="64">
        <v>2110.0100000000002</v>
      </c>
      <c r="AA551" s="64">
        <v>0</v>
      </c>
      <c r="AB551" s="64">
        <v>12000.01</v>
      </c>
      <c r="AC551" s="64">
        <v>350</v>
      </c>
      <c r="AD551" s="9">
        <v>0</v>
      </c>
      <c r="AE551" s="64">
        <v>744.97</v>
      </c>
      <c r="AF551" s="64">
        <v>0</v>
      </c>
      <c r="AG551" s="64">
        <v>0</v>
      </c>
      <c r="AH551" s="64">
        <v>0</v>
      </c>
      <c r="AI551" s="64">
        <v>1350</v>
      </c>
      <c r="AJ551" s="10">
        <f t="shared" si="25"/>
        <v>16554.989999999998</v>
      </c>
      <c r="AL551" s="6">
        <f t="shared" si="26"/>
        <v>0</v>
      </c>
      <c r="AN551" s="64">
        <v>0</v>
      </c>
      <c r="AO551" s="64">
        <v>0</v>
      </c>
      <c r="AP551" s="64">
        <v>0</v>
      </c>
      <c r="AQ551" s="64">
        <v>0</v>
      </c>
      <c r="AR551" s="64">
        <v>0</v>
      </c>
      <c r="AS551" s="64">
        <v>0</v>
      </c>
      <c r="AT551" s="64">
        <v>0</v>
      </c>
      <c r="AU551" s="64">
        <v>0</v>
      </c>
      <c r="AV551" s="64">
        <v>0</v>
      </c>
      <c r="AW551" s="64">
        <v>0</v>
      </c>
      <c r="AX551" s="64">
        <v>0</v>
      </c>
      <c r="AY551" s="64">
        <v>0</v>
      </c>
      <c r="AZ551" s="64">
        <v>18653</v>
      </c>
      <c r="BA551" s="64">
        <v>0</v>
      </c>
      <c r="BB551" s="64">
        <v>0</v>
      </c>
      <c r="BC551" s="64">
        <v>0</v>
      </c>
      <c r="BD551" s="64">
        <v>0</v>
      </c>
      <c r="BE551" s="64">
        <v>0</v>
      </c>
      <c r="BF551" s="64">
        <v>0</v>
      </c>
      <c r="BG551" s="64">
        <v>0</v>
      </c>
      <c r="BH551" s="64">
        <v>0</v>
      </c>
      <c r="BI551" s="64">
        <v>-0.2</v>
      </c>
      <c r="BJ551" s="64">
        <v>0</v>
      </c>
      <c r="BK551" s="64">
        <v>0</v>
      </c>
      <c r="BL551"/>
      <c r="BN551" s="7">
        <f t="shared" si="27"/>
        <v>15204.99</v>
      </c>
    </row>
    <row r="552" spans="1:66" hidden="1">
      <c r="A552">
        <v>982</v>
      </c>
      <c r="B552" t="s">
        <v>536</v>
      </c>
      <c r="C552">
        <v>135</v>
      </c>
      <c r="D552" t="s">
        <v>537</v>
      </c>
      <c r="E552">
        <v>292</v>
      </c>
      <c r="F552">
        <v>512940001</v>
      </c>
      <c r="G552" t="s">
        <v>129</v>
      </c>
      <c r="H552">
        <v>101</v>
      </c>
      <c r="I552" t="s">
        <v>308</v>
      </c>
      <c r="J552" s="8">
        <v>1</v>
      </c>
      <c r="L552">
        <v>2940</v>
      </c>
      <c r="M552" t="s">
        <v>328</v>
      </c>
      <c r="N552">
        <v>2000</v>
      </c>
      <c r="O552" t="s">
        <v>113</v>
      </c>
      <c r="P552">
        <v>6</v>
      </c>
      <c r="Q552" t="s">
        <v>533</v>
      </c>
      <c r="R552">
        <v>181</v>
      </c>
      <c r="S552" t="s">
        <v>523</v>
      </c>
      <c r="T552">
        <v>131</v>
      </c>
      <c r="U552" t="s">
        <v>524</v>
      </c>
      <c r="V552">
        <v>1</v>
      </c>
      <c r="W552" t="s">
        <v>313</v>
      </c>
      <c r="X552" s="64">
        <v>0</v>
      </c>
      <c r="Y552" s="64">
        <v>0</v>
      </c>
      <c r="Z552" s="64">
        <v>685</v>
      </c>
      <c r="AA552" s="64">
        <v>0</v>
      </c>
      <c r="AB552" s="64">
        <v>0</v>
      </c>
      <c r="AC552" s="64">
        <v>0</v>
      </c>
      <c r="AD552" s="9">
        <v>0</v>
      </c>
      <c r="AE552" s="64">
        <v>0</v>
      </c>
      <c r="AF552" s="64">
        <v>0</v>
      </c>
      <c r="AG552" s="64">
        <v>460</v>
      </c>
      <c r="AH552" s="64">
        <v>0</v>
      </c>
      <c r="AI552" s="64">
        <v>0</v>
      </c>
      <c r="AJ552" s="10">
        <f t="shared" si="25"/>
        <v>1145</v>
      </c>
      <c r="AL552" s="6">
        <f t="shared" si="26"/>
        <v>0</v>
      </c>
      <c r="AN552" s="64">
        <v>0</v>
      </c>
      <c r="AO552" s="64">
        <v>0</v>
      </c>
      <c r="AP552" s="64">
        <v>0</v>
      </c>
      <c r="AQ552" s="64">
        <v>0</v>
      </c>
      <c r="AR552" s="64">
        <v>0</v>
      </c>
      <c r="AS552" s="64">
        <v>0</v>
      </c>
      <c r="AT552" s="64">
        <v>0</v>
      </c>
      <c r="AU552" s="64">
        <v>0</v>
      </c>
      <c r="AV552" s="64">
        <v>0</v>
      </c>
      <c r="AW552" s="64">
        <v>0</v>
      </c>
      <c r="AX552" s="64">
        <v>0</v>
      </c>
      <c r="AY552" s="64">
        <v>0</v>
      </c>
      <c r="AZ552" s="64">
        <v>8600</v>
      </c>
      <c r="BA552" s="64">
        <v>0</v>
      </c>
      <c r="BB552" s="64">
        <v>0</v>
      </c>
      <c r="BC552" s="64">
        <v>0</v>
      </c>
      <c r="BD552" s="64">
        <v>0</v>
      </c>
      <c r="BE552" s="64">
        <v>0</v>
      </c>
      <c r="BF552" s="64">
        <v>0</v>
      </c>
      <c r="BG552" s="64">
        <v>0</v>
      </c>
      <c r="BH552" s="64">
        <v>45796.68</v>
      </c>
      <c r="BI552" s="64">
        <v>10460</v>
      </c>
      <c r="BJ552" s="64">
        <v>0</v>
      </c>
      <c r="BK552" s="64">
        <v>0</v>
      </c>
      <c r="BL552"/>
      <c r="BN552" s="7">
        <f t="shared" si="27"/>
        <v>1145</v>
      </c>
    </row>
    <row r="553" spans="1:66" hidden="1">
      <c r="A553">
        <v>101</v>
      </c>
      <c r="B553" t="s">
        <v>306</v>
      </c>
      <c r="C553">
        <v>139</v>
      </c>
      <c r="D553" t="s">
        <v>307</v>
      </c>
      <c r="E553">
        <v>292</v>
      </c>
      <c r="F553">
        <v>512940001</v>
      </c>
      <c r="G553" t="s">
        <v>129</v>
      </c>
      <c r="H553">
        <v>101</v>
      </c>
      <c r="I553" t="s">
        <v>308</v>
      </c>
      <c r="J553" s="8">
        <v>1</v>
      </c>
      <c r="L553">
        <v>2940</v>
      </c>
      <c r="M553" t="s">
        <v>328</v>
      </c>
      <c r="N553">
        <v>2000</v>
      </c>
      <c r="O553" t="s">
        <v>113</v>
      </c>
      <c r="P553">
        <v>7</v>
      </c>
      <c r="Q553" t="s">
        <v>310</v>
      </c>
      <c r="R553">
        <v>171</v>
      </c>
      <c r="S553" t="s">
        <v>311</v>
      </c>
      <c r="T553">
        <v>121</v>
      </c>
      <c r="U553" t="s">
        <v>312</v>
      </c>
      <c r="V553">
        <v>1</v>
      </c>
      <c r="W553" t="s">
        <v>313</v>
      </c>
      <c r="X553" s="64">
        <v>0</v>
      </c>
      <c r="Y553" s="64">
        <v>0</v>
      </c>
      <c r="Z553" s="64">
        <v>0</v>
      </c>
      <c r="AA553" s="64">
        <v>0</v>
      </c>
      <c r="AB553" s="64">
        <v>235</v>
      </c>
      <c r="AC553" s="64">
        <v>0</v>
      </c>
      <c r="AD553" s="9">
        <v>0</v>
      </c>
      <c r="AE553" s="64">
        <v>0</v>
      </c>
      <c r="AF553" s="64">
        <v>394.4</v>
      </c>
      <c r="AG553" s="64">
        <v>0</v>
      </c>
      <c r="AH553" s="64">
        <v>0</v>
      </c>
      <c r="AI553" s="9">
        <v>0</v>
      </c>
      <c r="AJ553" s="10">
        <f t="shared" si="25"/>
        <v>629.4</v>
      </c>
      <c r="AL553" s="6">
        <f t="shared" si="26"/>
        <v>0</v>
      </c>
      <c r="AN553" s="64">
        <v>0</v>
      </c>
      <c r="AO553" s="64">
        <v>0</v>
      </c>
      <c r="AP553" s="64">
        <v>0</v>
      </c>
      <c r="AQ553" s="64">
        <v>0</v>
      </c>
      <c r="AR553" s="64">
        <v>0</v>
      </c>
      <c r="AS553" s="64">
        <v>0</v>
      </c>
      <c r="AT553" s="64">
        <v>0</v>
      </c>
      <c r="AU553" s="64">
        <v>0</v>
      </c>
      <c r="AV553" s="64">
        <v>0</v>
      </c>
      <c r="AW553" s="64">
        <v>0</v>
      </c>
      <c r="AX553" s="64">
        <v>0</v>
      </c>
      <c r="AY553" s="64">
        <v>0</v>
      </c>
      <c r="AZ553" s="64">
        <v>38050</v>
      </c>
      <c r="BA553" s="64">
        <v>0</v>
      </c>
      <c r="BB553" s="64">
        <v>0</v>
      </c>
      <c r="BC553" s="64">
        <v>0</v>
      </c>
      <c r="BD553" s="64">
        <v>0</v>
      </c>
      <c r="BE553" s="64">
        <v>0</v>
      </c>
      <c r="BF553" s="64">
        <v>0</v>
      </c>
      <c r="BG553" s="64">
        <v>0</v>
      </c>
      <c r="BH553" s="64">
        <v>0</v>
      </c>
      <c r="BI553" s="64">
        <v>-2</v>
      </c>
      <c r="BJ553" s="64">
        <v>0</v>
      </c>
      <c r="BK553" s="64">
        <v>0</v>
      </c>
      <c r="BL553"/>
      <c r="BN553" s="7">
        <f t="shared" si="27"/>
        <v>629.4</v>
      </c>
    </row>
    <row r="554" spans="1:66" hidden="1">
      <c r="A554">
        <v>201</v>
      </c>
      <c r="B554" t="s">
        <v>379</v>
      </c>
      <c r="C554">
        <v>143</v>
      </c>
      <c r="D554" t="s">
        <v>271</v>
      </c>
      <c r="E554">
        <v>293</v>
      </c>
      <c r="F554">
        <v>512940001</v>
      </c>
      <c r="G554" t="s">
        <v>129</v>
      </c>
      <c r="H554">
        <v>602</v>
      </c>
      <c r="I554" t="s">
        <v>380</v>
      </c>
      <c r="J554" s="8">
        <v>1</v>
      </c>
      <c r="L554">
        <v>2940</v>
      </c>
      <c r="M554" t="s">
        <v>328</v>
      </c>
      <c r="N554">
        <v>2000</v>
      </c>
      <c r="O554" t="s">
        <v>113</v>
      </c>
      <c r="P554">
        <v>7</v>
      </c>
      <c r="Q554" t="s">
        <v>310</v>
      </c>
      <c r="R554">
        <v>423</v>
      </c>
      <c r="S554" t="s">
        <v>381</v>
      </c>
      <c r="T554">
        <v>121</v>
      </c>
      <c r="U554" t="s">
        <v>312</v>
      </c>
      <c r="V554">
        <v>1</v>
      </c>
      <c r="W554" t="s">
        <v>313</v>
      </c>
      <c r="X554" s="64">
        <v>412.8</v>
      </c>
      <c r="Y554" s="64">
        <v>0</v>
      </c>
      <c r="Z554" s="64">
        <v>0</v>
      </c>
      <c r="AA554" s="64">
        <v>0</v>
      </c>
      <c r="AB554" s="64">
        <v>200.01</v>
      </c>
      <c r="AC554" s="64">
        <v>0</v>
      </c>
      <c r="AD554" s="9">
        <v>0</v>
      </c>
      <c r="AE554" s="64">
        <v>0</v>
      </c>
      <c r="AF554" s="64">
        <v>0</v>
      </c>
      <c r="AG554" s="64">
        <v>324.8</v>
      </c>
      <c r="AH554" s="64">
        <v>1763.2</v>
      </c>
      <c r="AI554" s="9">
        <v>116</v>
      </c>
      <c r="AJ554" s="10">
        <f t="shared" si="25"/>
        <v>2816.81</v>
      </c>
      <c r="AL554" s="6">
        <f t="shared" si="26"/>
        <v>0</v>
      </c>
      <c r="AN554" s="64">
        <v>397322</v>
      </c>
      <c r="AO554" s="64">
        <v>0</v>
      </c>
      <c r="AP554" s="64">
        <v>0</v>
      </c>
      <c r="AQ554" s="64">
        <v>0</v>
      </c>
      <c r="AR554" s="64">
        <v>0</v>
      </c>
      <c r="AS554" s="64">
        <v>0</v>
      </c>
      <c r="AT554" s="64">
        <v>0</v>
      </c>
      <c r="AU554" s="64">
        <v>0</v>
      </c>
      <c r="AV554" s="64">
        <v>0</v>
      </c>
      <c r="AW554" s="64">
        <v>0</v>
      </c>
      <c r="AX554" s="64">
        <v>0</v>
      </c>
      <c r="AY554" s="64">
        <v>0</v>
      </c>
      <c r="AZ554" s="64">
        <v>128246.5</v>
      </c>
      <c r="BA554" s="64">
        <v>0</v>
      </c>
      <c r="BB554" s="64">
        <v>0</v>
      </c>
      <c r="BC554" s="64">
        <v>0</v>
      </c>
      <c r="BD554" s="64">
        <v>0</v>
      </c>
      <c r="BE554" s="64">
        <v>0</v>
      </c>
      <c r="BF554" s="64">
        <v>0</v>
      </c>
      <c r="BG554" s="64">
        <v>0</v>
      </c>
      <c r="BH554" s="64">
        <v>79256.13</v>
      </c>
      <c r="BI554" s="64">
        <v>138303.85</v>
      </c>
      <c r="BJ554" s="64">
        <v>14911.55</v>
      </c>
      <c r="BK554" s="64">
        <v>114911.55</v>
      </c>
      <c r="BL554"/>
      <c r="BN554" s="7">
        <f t="shared" si="27"/>
        <v>937.6099999999999</v>
      </c>
    </row>
    <row r="555" spans="1:66" hidden="1">
      <c r="A555">
        <v>941</v>
      </c>
      <c r="B555" t="s">
        <v>484</v>
      </c>
      <c r="C555">
        <v>116</v>
      </c>
      <c r="D555" t="s">
        <v>485</v>
      </c>
      <c r="E555">
        <v>292</v>
      </c>
      <c r="F555">
        <v>512940001</v>
      </c>
      <c r="G555" t="s">
        <v>129</v>
      </c>
      <c r="H555">
        <v>101</v>
      </c>
      <c r="I555" t="s">
        <v>308</v>
      </c>
      <c r="J555" s="8">
        <v>1</v>
      </c>
      <c r="L555">
        <v>2940</v>
      </c>
      <c r="M555" t="s">
        <v>328</v>
      </c>
      <c r="N555">
        <v>2000</v>
      </c>
      <c r="O555" t="s">
        <v>113</v>
      </c>
      <c r="P555">
        <v>8</v>
      </c>
      <c r="Q555" t="s">
        <v>486</v>
      </c>
      <c r="R555">
        <v>131</v>
      </c>
      <c r="S555" t="s">
        <v>449</v>
      </c>
      <c r="T555">
        <v>121</v>
      </c>
      <c r="U555" t="s">
        <v>312</v>
      </c>
      <c r="V555">
        <v>1</v>
      </c>
      <c r="W555" t="s">
        <v>313</v>
      </c>
      <c r="X555" s="64">
        <v>0</v>
      </c>
      <c r="Y555" s="64">
        <v>2300</v>
      </c>
      <c r="Z555" s="64">
        <v>0</v>
      </c>
      <c r="AA555" s="64">
        <v>0</v>
      </c>
      <c r="AB555" s="64">
        <v>0</v>
      </c>
      <c r="AC555" s="64">
        <v>1180.01</v>
      </c>
      <c r="AD555" s="9">
        <v>4640</v>
      </c>
      <c r="AE555" s="64">
        <v>0</v>
      </c>
      <c r="AF555" s="64">
        <v>0</v>
      </c>
      <c r="AG555" s="64">
        <v>0</v>
      </c>
      <c r="AH555" s="64">
        <v>0</v>
      </c>
      <c r="AI555" s="64">
        <v>0</v>
      </c>
      <c r="AJ555" s="10">
        <f t="shared" si="25"/>
        <v>8120.01</v>
      </c>
      <c r="AL555" s="6">
        <f t="shared" si="26"/>
        <v>0</v>
      </c>
      <c r="AN555" s="64">
        <v>0</v>
      </c>
      <c r="AO555" s="64">
        <v>0</v>
      </c>
      <c r="AP555" s="64">
        <v>0</v>
      </c>
      <c r="AQ555" s="64">
        <v>0</v>
      </c>
      <c r="AR555" s="64">
        <v>0</v>
      </c>
      <c r="AS555" s="64">
        <v>0</v>
      </c>
      <c r="AT555" s="64">
        <v>0</v>
      </c>
      <c r="AU555" s="64">
        <v>0</v>
      </c>
      <c r="AV555" s="64">
        <v>0</v>
      </c>
      <c r="AW555" s="64">
        <v>0</v>
      </c>
      <c r="AX555" s="64">
        <v>0</v>
      </c>
      <c r="AY555" s="64">
        <v>0</v>
      </c>
      <c r="AZ555" s="64">
        <v>17200</v>
      </c>
      <c r="BA555" s="64">
        <v>0</v>
      </c>
      <c r="BB555" s="64">
        <v>0</v>
      </c>
      <c r="BC555" s="64">
        <v>0</v>
      </c>
      <c r="BD555" s="64">
        <v>0</v>
      </c>
      <c r="BE555" s="64">
        <v>0</v>
      </c>
      <c r="BF555" s="64">
        <v>0</v>
      </c>
      <c r="BG555" s="64">
        <v>0</v>
      </c>
      <c r="BH555" s="64">
        <v>0</v>
      </c>
      <c r="BI555" s="64">
        <v>0</v>
      </c>
      <c r="BJ555" s="64">
        <v>0</v>
      </c>
      <c r="BK555" s="64">
        <v>0</v>
      </c>
      <c r="BL555"/>
      <c r="BN555" s="7">
        <f t="shared" si="27"/>
        <v>8120.01</v>
      </c>
    </row>
    <row r="556" spans="1:66" hidden="1">
      <c r="A556">
        <v>942</v>
      </c>
      <c r="B556" t="s">
        <v>487</v>
      </c>
      <c r="C556">
        <v>117</v>
      </c>
      <c r="D556" t="s">
        <v>488</v>
      </c>
      <c r="E556">
        <v>292</v>
      </c>
      <c r="F556">
        <v>512940001</v>
      </c>
      <c r="G556" t="s">
        <v>129</v>
      </c>
      <c r="H556">
        <v>101</v>
      </c>
      <c r="I556" t="s">
        <v>308</v>
      </c>
      <c r="J556" s="8">
        <v>1</v>
      </c>
      <c r="L556">
        <v>2940</v>
      </c>
      <c r="M556" t="s">
        <v>328</v>
      </c>
      <c r="N556">
        <v>2000</v>
      </c>
      <c r="O556" t="s">
        <v>113</v>
      </c>
      <c r="P556">
        <v>8</v>
      </c>
      <c r="Q556" t="s">
        <v>486</v>
      </c>
      <c r="R556">
        <v>183</v>
      </c>
      <c r="S556" t="s">
        <v>489</v>
      </c>
      <c r="T556">
        <v>121</v>
      </c>
      <c r="U556" t="s">
        <v>312</v>
      </c>
      <c r="V556">
        <v>1</v>
      </c>
      <c r="W556" t="s">
        <v>313</v>
      </c>
      <c r="X556" s="64">
        <v>2960</v>
      </c>
      <c r="Y556" s="64">
        <v>6080.8</v>
      </c>
      <c r="Z556" s="64">
        <v>9750</v>
      </c>
      <c r="AA556" s="64">
        <v>0</v>
      </c>
      <c r="AB556" s="64">
        <v>3433.6</v>
      </c>
      <c r="AC556" s="64">
        <v>0</v>
      </c>
      <c r="AD556" s="9">
        <v>0</v>
      </c>
      <c r="AE556" s="64">
        <v>0</v>
      </c>
      <c r="AF556" s="64">
        <v>0</v>
      </c>
      <c r="AG556" s="64">
        <v>3100</v>
      </c>
      <c r="AH556" s="64">
        <v>0</v>
      </c>
      <c r="AI556" s="64">
        <v>0</v>
      </c>
      <c r="AJ556" s="10">
        <f t="shared" si="25"/>
        <v>25324.399999999998</v>
      </c>
      <c r="AL556" s="6">
        <f t="shared" si="26"/>
        <v>0</v>
      </c>
      <c r="AN556" s="64">
        <v>0</v>
      </c>
      <c r="AO556" s="64">
        <v>0</v>
      </c>
      <c r="AP556" s="64">
        <v>0</v>
      </c>
      <c r="AQ556" s="64">
        <v>0</v>
      </c>
      <c r="AR556" s="64">
        <v>0</v>
      </c>
      <c r="AS556" s="64">
        <v>0</v>
      </c>
      <c r="AT556" s="64">
        <v>0</v>
      </c>
      <c r="AU556" s="64">
        <v>0</v>
      </c>
      <c r="AV556" s="64">
        <v>0</v>
      </c>
      <c r="AW556" s="64">
        <v>0</v>
      </c>
      <c r="AX556" s="64">
        <v>0</v>
      </c>
      <c r="AY556" s="64">
        <v>0</v>
      </c>
      <c r="AZ556" s="64">
        <v>4999.24</v>
      </c>
      <c r="BA556" s="64">
        <v>0</v>
      </c>
      <c r="BB556" s="64">
        <v>0</v>
      </c>
      <c r="BC556" s="64">
        <v>0</v>
      </c>
      <c r="BD556" s="64">
        <v>0</v>
      </c>
      <c r="BE556" s="64">
        <v>0</v>
      </c>
      <c r="BF556" s="64">
        <v>0</v>
      </c>
      <c r="BG556" s="64">
        <v>0</v>
      </c>
      <c r="BH556" s="64">
        <v>0</v>
      </c>
      <c r="BI556" s="64">
        <v>0</v>
      </c>
      <c r="BJ556" s="64">
        <v>-881.68</v>
      </c>
      <c r="BK556" s="64">
        <v>11074.59</v>
      </c>
      <c r="BL556"/>
      <c r="BN556" s="7">
        <f t="shared" si="27"/>
        <v>25324.399999999998</v>
      </c>
    </row>
    <row r="557" spans="1:66" hidden="1">
      <c r="A557">
        <v>972</v>
      </c>
      <c r="B557" t="s">
        <v>527</v>
      </c>
      <c r="C557">
        <v>132</v>
      </c>
      <c r="D557" t="s">
        <v>528</v>
      </c>
      <c r="E557">
        <v>292</v>
      </c>
      <c r="F557">
        <v>512940001</v>
      </c>
      <c r="G557" t="s">
        <v>129</v>
      </c>
      <c r="H557">
        <v>101</v>
      </c>
      <c r="I557" t="s">
        <v>308</v>
      </c>
      <c r="J557" s="8">
        <v>1</v>
      </c>
      <c r="L557">
        <v>2940</v>
      </c>
      <c r="M557" t="s">
        <v>328</v>
      </c>
      <c r="N557">
        <v>2000</v>
      </c>
      <c r="O557" t="s">
        <v>113</v>
      </c>
      <c r="P557">
        <v>9</v>
      </c>
      <c r="Q557" t="s">
        <v>422</v>
      </c>
      <c r="R557">
        <v>181</v>
      </c>
      <c r="S557" t="s">
        <v>523</v>
      </c>
      <c r="T557">
        <v>131</v>
      </c>
      <c r="U557" t="s">
        <v>524</v>
      </c>
      <c r="V557">
        <v>1</v>
      </c>
      <c r="W557" t="s">
        <v>313</v>
      </c>
      <c r="X557" s="64">
        <v>0</v>
      </c>
      <c r="Y557" s="64">
        <v>1250</v>
      </c>
      <c r="Z557" s="64">
        <v>1050</v>
      </c>
      <c r="AA557" s="64">
        <v>0</v>
      </c>
      <c r="AB557" s="64">
        <v>6816.52</v>
      </c>
      <c r="AC557" s="64">
        <v>0</v>
      </c>
      <c r="AD557" s="9">
        <v>0</v>
      </c>
      <c r="AE557" s="64">
        <v>0</v>
      </c>
      <c r="AF557" s="64">
        <v>1090.4000000000001</v>
      </c>
      <c r="AG557" s="64">
        <v>0</v>
      </c>
      <c r="AH557" s="64">
        <v>0</v>
      </c>
      <c r="AI557" s="64">
        <v>0</v>
      </c>
      <c r="AJ557" s="10">
        <f t="shared" si="25"/>
        <v>10206.92</v>
      </c>
      <c r="AL557" s="6">
        <f t="shared" si="26"/>
        <v>0</v>
      </c>
      <c r="AN557" s="64">
        <v>57300</v>
      </c>
      <c r="AO557" s="64">
        <v>0</v>
      </c>
      <c r="AP557" s="64">
        <v>0</v>
      </c>
      <c r="AQ557" s="64">
        <v>0</v>
      </c>
      <c r="AR557" s="64">
        <v>0</v>
      </c>
      <c r="AS557" s="64">
        <v>0</v>
      </c>
      <c r="AT557" s="64">
        <v>0</v>
      </c>
      <c r="AU557" s="64">
        <v>0</v>
      </c>
      <c r="AV557" s="64">
        <v>0</v>
      </c>
      <c r="AW557" s="64">
        <v>0</v>
      </c>
      <c r="AX557" s="64">
        <v>0</v>
      </c>
      <c r="AY557" s="64">
        <v>0</v>
      </c>
      <c r="AZ557" s="64">
        <v>-31365</v>
      </c>
      <c r="BA557" s="64">
        <v>0</v>
      </c>
      <c r="BB557" s="64">
        <v>0</v>
      </c>
      <c r="BC557" s="64">
        <v>0</v>
      </c>
      <c r="BD557" s="64">
        <v>0</v>
      </c>
      <c r="BE557" s="64">
        <v>0</v>
      </c>
      <c r="BF557" s="64">
        <v>0</v>
      </c>
      <c r="BG557" s="64">
        <v>0</v>
      </c>
      <c r="BH557" s="64">
        <v>0</v>
      </c>
      <c r="BI557" s="64">
        <v>0</v>
      </c>
      <c r="BJ557" s="64">
        <v>-6064.15</v>
      </c>
      <c r="BK557" s="64">
        <v>54222.02</v>
      </c>
      <c r="BL557"/>
      <c r="BN557" s="7">
        <f t="shared" si="27"/>
        <v>10206.92</v>
      </c>
    </row>
    <row r="558" spans="1:66" hidden="1">
      <c r="A558">
        <v>991</v>
      </c>
      <c r="B558" t="s">
        <v>538</v>
      </c>
      <c r="C558">
        <v>136</v>
      </c>
      <c r="D558" t="s">
        <v>539</v>
      </c>
      <c r="E558">
        <v>292</v>
      </c>
      <c r="F558">
        <v>512940001</v>
      </c>
      <c r="G558" t="s">
        <v>129</v>
      </c>
      <c r="H558">
        <v>101</v>
      </c>
      <c r="I558" t="s">
        <v>308</v>
      </c>
      <c r="J558" s="8">
        <v>1</v>
      </c>
      <c r="L558">
        <v>2940</v>
      </c>
      <c r="M558" t="s">
        <v>328</v>
      </c>
      <c r="N558">
        <v>2000</v>
      </c>
      <c r="O558" t="s">
        <v>113</v>
      </c>
      <c r="P558">
        <v>10</v>
      </c>
      <c r="Q558" t="s">
        <v>540</v>
      </c>
      <c r="R558">
        <v>311</v>
      </c>
      <c r="S558" t="s">
        <v>463</v>
      </c>
      <c r="T558">
        <v>121</v>
      </c>
      <c r="U558" t="s">
        <v>312</v>
      </c>
      <c r="V558">
        <v>1</v>
      </c>
      <c r="W558" t="s">
        <v>313</v>
      </c>
      <c r="X558" s="64">
        <v>0</v>
      </c>
      <c r="Y558" s="64">
        <v>320</v>
      </c>
      <c r="Z558" s="64">
        <v>0</v>
      </c>
      <c r="AA558" s="64">
        <v>0</v>
      </c>
      <c r="AB558" s="64">
        <v>0</v>
      </c>
      <c r="AC558" s="64">
        <v>700</v>
      </c>
      <c r="AD558" s="9">
        <v>0</v>
      </c>
      <c r="AE558" s="64">
        <v>0</v>
      </c>
      <c r="AF558" s="64">
        <v>533.6</v>
      </c>
      <c r="AG558" s="64">
        <v>0</v>
      </c>
      <c r="AH558" s="64">
        <v>0</v>
      </c>
      <c r="AI558" s="64">
        <v>0</v>
      </c>
      <c r="AJ558" s="10">
        <f t="shared" si="25"/>
        <v>1553.6</v>
      </c>
      <c r="AL558" s="6">
        <f t="shared" si="26"/>
        <v>0</v>
      </c>
      <c r="AN558" s="64">
        <v>104445</v>
      </c>
      <c r="AO558" s="64">
        <v>0</v>
      </c>
      <c r="AP558" s="64">
        <v>0</v>
      </c>
      <c r="AQ558" s="64">
        <v>0</v>
      </c>
      <c r="AR558" s="64">
        <v>0</v>
      </c>
      <c r="AS558" s="64">
        <v>0</v>
      </c>
      <c r="AT558" s="64">
        <v>0</v>
      </c>
      <c r="AU558" s="64">
        <v>0</v>
      </c>
      <c r="AV558" s="64">
        <v>0</v>
      </c>
      <c r="AW558" s="64">
        <v>0</v>
      </c>
      <c r="AX558" s="64">
        <v>0</v>
      </c>
      <c r="AY558" s="64">
        <v>0</v>
      </c>
      <c r="AZ558" s="64">
        <v>-22000</v>
      </c>
      <c r="BA558" s="64">
        <v>0</v>
      </c>
      <c r="BB558" s="64">
        <v>0</v>
      </c>
      <c r="BC558" s="64">
        <v>0</v>
      </c>
      <c r="BD558" s="64">
        <v>0</v>
      </c>
      <c r="BE558" s="64">
        <v>0</v>
      </c>
      <c r="BF558" s="64">
        <v>0</v>
      </c>
      <c r="BG558" s="64">
        <v>0</v>
      </c>
      <c r="BH558" s="64">
        <v>0</v>
      </c>
      <c r="BI558" s="64">
        <v>-5000</v>
      </c>
      <c r="BJ558" s="64">
        <v>-18097.5</v>
      </c>
      <c r="BK558" s="64">
        <v>7500</v>
      </c>
      <c r="BL558"/>
      <c r="BN558" s="7">
        <f t="shared" si="27"/>
        <v>1553.6</v>
      </c>
    </row>
    <row r="559" spans="1:66" hidden="1">
      <c r="A559">
        <v>992</v>
      </c>
      <c r="B559" t="s">
        <v>543</v>
      </c>
      <c r="C559">
        <v>137</v>
      </c>
      <c r="D559" t="s">
        <v>544</v>
      </c>
      <c r="E559">
        <v>292</v>
      </c>
      <c r="F559">
        <v>512940001</v>
      </c>
      <c r="G559" t="s">
        <v>129</v>
      </c>
      <c r="H559">
        <v>101</v>
      </c>
      <c r="I559" t="s">
        <v>308</v>
      </c>
      <c r="J559" s="8">
        <v>1</v>
      </c>
      <c r="L559">
        <v>2940</v>
      </c>
      <c r="M559" t="s">
        <v>328</v>
      </c>
      <c r="N559">
        <v>2000</v>
      </c>
      <c r="O559" t="s">
        <v>113</v>
      </c>
      <c r="P559">
        <v>10</v>
      </c>
      <c r="Q559" t="s">
        <v>540</v>
      </c>
      <c r="R559">
        <v>371</v>
      </c>
      <c r="S559" t="s">
        <v>545</v>
      </c>
      <c r="T559">
        <v>121</v>
      </c>
      <c r="U559" t="s">
        <v>312</v>
      </c>
      <c r="V559">
        <v>1</v>
      </c>
      <c r="W559" t="s">
        <v>313</v>
      </c>
      <c r="X559" s="64">
        <v>0</v>
      </c>
      <c r="Y559" s="64">
        <v>0</v>
      </c>
      <c r="Z559" s="64">
        <v>0</v>
      </c>
      <c r="AA559" s="64">
        <v>0</v>
      </c>
      <c r="AB559" s="64">
        <v>0</v>
      </c>
      <c r="AC559" s="64">
        <v>0</v>
      </c>
      <c r="AD559" s="9">
        <v>0</v>
      </c>
      <c r="AE559" s="64">
        <v>0</v>
      </c>
      <c r="AF559" s="64">
        <v>0</v>
      </c>
      <c r="AG559" s="64">
        <v>0</v>
      </c>
      <c r="AH559" s="64">
        <v>0</v>
      </c>
      <c r="AI559" s="64">
        <v>0</v>
      </c>
      <c r="AJ559" s="10">
        <f t="shared" si="25"/>
        <v>0</v>
      </c>
      <c r="AL559" s="6">
        <f t="shared" si="26"/>
        <v>0</v>
      </c>
      <c r="AN559" s="64">
        <v>0</v>
      </c>
      <c r="AO559" s="64">
        <v>0</v>
      </c>
      <c r="AP559" s="64">
        <v>0</v>
      </c>
      <c r="AQ559" s="64">
        <v>0</v>
      </c>
      <c r="AR559" s="64">
        <v>0</v>
      </c>
      <c r="AS559" s="64">
        <v>0</v>
      </c>
      <c r="AT559" s="64">
        <v>0</v>
      </c>
      <c r="AU559" s="64">
        <v>0</v>
      </c>
      <c r="AV559" s="64">
        <v>0</v>
      </c>
      <c r="AW559" s="64">
        <v>0</v>
      </c>
      <c r="AX559" s="64">
        <v>0</v>
      </c>
      <c r="AY559" s="64">
        <v>0</v>
      </c>
      <c r="AZ559" s="64">
        <v>6319.26</v>
      </c>
      <c r="BA559" s="64">
        <v>0</v>
      </c>
      <c r="BB559" s="64">
        <v>0</v>
      </c>
      <c r="BC559" s="64">
        <v>0</v>
      </c>
      <c r="BD559" s="64">
        <v>0</v>
      </c>
      <c r="BE559" s="64">
        <v>0</v>
      </c>
      <c r="BF559" s="64">
        <v>0</v>
      </c>
      <c r="BG559" s="64">
        <v>0</v>
      </c>
      <c r="BH559" s="64">
        <v>0</v>
      </c>
      <c r="BI559" s="64">
        <v>21000</v>
      </c>
      <c r="BJ559" s="64">
        <v>81894.77</v>
      </c>
      <c r="BK559" s="64">
        <v>0</v>
      </c>
      <c r="BL559"/>
      <c r="BN559" s="7">
        <f t="shared" si="27"/>
        <v>0</v>
      </c>
    </row>
    <row r="560" spans="1:66" hidden="1">
      <c r="A560">
        <v>961</v>
      </c>
      <c r="B560" t="s">
        <v>80</v>
      </c>
      <c r="C560">
        <v>124</v>
      </c>
      <c r="D560" t="s">
        <v>508</v>
      </c>
      <c r="E560">
        <v>292</v>
      </c>
      <c r="F560">
        <v>512940001</v>
      </c>
      <c r="G560" t="s">
        <v>129</v>
      </c>
      <c r="H560">
        <v>101</v>
      </c>
      <c r="I560" t="s">
        <v>308</v>
      </c>
      <c r="J560" s="8">
        <v>1</v>
      </c>
      <c r="L560">
        <v>2940</v>
      </c>
      <c r="M560" t="s">
        <v>328</v>
      </c>
      <c r="N560">
        <v>2000</v>
      </c>
      <c r="O560" t="s">
        <v>113</v>
      </c>
      <c r="P560">
        <v>11</v>
      </c>
      <c r="Q560" t="s">
        <v>509</v>
      </c>
      <c r="R560">
        <v>241</v>
      </c>
      <c r="S560" t="s">
        <v>445</v>
      </c>
      <c r="T560">
        <v>124</v>
      </c>
      <c r="U560" t="s">
        <v>510</v>
      </c>
      <c r="V560">
        <v>1</v>
      </c>
      <c r="W560" t="s">
        <v>313</v>
      </c>
      <c r="X560" s="64">
        <v>0</v>
      </c>
      <c r="Y560" s="64">
        <v>0</v>
      </c>
      <c r="Z560" s="64">
        <v>2513.6</v>
      </c>
      <c r="AA560" s="64">
        <v>0</v>
      </c>
      <c r="AB560" s="64">
        <v>760.8</v>
      </c>
      <c r="AC560" s="64">
        <v>0</v>
      </c>
      <c r="AD560" s="9">
        <v>0</v>
      </c>
      <c r="AE560" s="64">
        <v>0</v>
      </c>
      <c r="AF560" s="64">
        <v>324.8</v>
      </c>
      <c r="AG560" s="64">
        <v>0</v>
      </c>
      <c r="AH560" s="64">
        <v>0</v>
      </c>
      <c r="AI560" s="64">
        <v>0</v>
      </c>
      <c r="AJ560" s="10">
        <f t="shared" si="25"/>
        <v>3599.2</v>
      </c>
      <c r="AL560" s="6">
        <f t="shared" si="26"/>
        <v>0</v>
      </c>
      <c r="AN560" s="64">
        <v>0</v>
      </c>
      <c r="AO560" s="64">
        <v>0</v>
      </c>
      <c r="AP560" s="64">
        <v>0</v>
      </c>
      <c r="AQ560" s="64">
        <v>0</v>
      </c>
      <c r="AR560" s="64">
        <v>0</v>
      </c>
      <c r="AS560" s="64">
        <v>0</v>
      </c>
      <c r="AT560" s="64">
        <v>0</v>
      </c>
      <c r="AU560" s="64">
        <v>0</v>
      </c>
      <c r="AV560" s="64">
        <v>0</v>
      </c>
      <c r="AW560" s="64">
        <v>0</v>
      </c>
      <c r="AX560" s="64">
        <v>0</v>
      </c>
      <c r="AY560" s="64">
        <v>0</v>
      </c>
      <c r="AZ560" s="64">
        <v>1600</v>
      </c>
      <c r="BA560" s="64">
        <v>0</v>
      </c>
      <c r="BB560" s="64">
        <v>0</v>
      </c>
      <c r="BC560" s="64">
        <v>0</v>
      </c>
      <c r="BD560" s="64">
        <v>0</v>
      </c>
      <c r="BE560" s="64">
        <v>0</v>
      </c>
      <c r="BF560" s="64">
        <v>0</v>
      </c>
      <c r="BG560" s="64">
        <v>0</v>
      </c>
      <c r="BH560" s="64">
        <v>0</v>
      </c>
      <c r="BI560" s="64">
        <v>0</v>
      </c>
      <c r="BJ560" s="64">
        <v>6384</v>
      </c>
      <c r="BK560" s="64">
        <v>-200</v>
      </c>
      <c r="BL560"/>
      <c r="BN560" s="7">
        <f t="shared" si="27"/>
        <v>3599.2</v>
      </c>
    </row>
    <row r="561" spans="1:66" hidden="1">
      <c r="A561">
        <v>962</v>
      </c>
      <c r="B561" t="s">
        <v>513</v>
      </c>
      <c r="C561">
        <v>126</v>
      </c>
      <c r="D561" t="s">
        <v>225</v>
      </c>
      <c r="E561">
        <v>292</v>
      </c>
      <c r="F561">
        <v>512940001</v>
      </c>
      <c r="G561" t="s">
        <v>129</v>
      </c>
      <c r="H561">
        <v>101</v>
      </c>
      <c r="I561" t="s">
        <v>308</v>
      </c>
      <c r="J561" s="8">
        <v>1</v>
      </c>
      <c r="L561">
        <v>2940</v>
      </c>
      <c r="M561" t="s">
        <v>328</v>
      </c>
      <c r="N561">
        <v>2000</v>
      </c>
      <c r="O561" t="s">
        <v>113</v>
      </c>
      <c r="P561">
        <v>11</v>
      </c>
      <c r="Q561" t="s">
        <v>509</v>
      </c>
      <c r="R561">
        <v>241</v>
      </c>
      <c r="S561" t="s">
        <v>445</v>
      </c>
      <c r="T561">
        <v>124</v>
      </c>
      <c r="U561" t="s">
        <v>510</v>
      </c>
      <c r="V561">
        <v>1</v>
      </c>
      <c r="W561" t="s">
        <v>313</v>
      </c>
      <c r="X561" s="64">
        <v>0</v>
      </c>
      <c r="Y561" s="64">
        <v>0</v>
      </c>
      <c r="Z561" s="64">
        <v>0</v>
      </c>
      <c r="AA561" s="64">
        <v>0</v>
      </c>
      <c r="AB561" s="64">
        <v>0</v>
      </c>
      <c r="AC561" s="64">
        <v>0</v>
      </c>
      <c r="AD561" s="9">
        <v>0</v>
      </c>
      <c r="AE561" s="64">
        <v>0</v>
      </c>
      <c r="AF561" s="64">
        <v>255.2</v>
      </c>
      <c r="AG561" s="64">
        <v>324.8</v>
      </c>
      <c r="AH561" s="64">
        <v>0</v>
      </c>
      <c r="AI561" s="64">
        <v>208.8</v>
      </c>
      <c r="AJ561" s="10">
        <f t="shared" si="25"/>
        <v>788.8</v>
      </c>
      <c r="AL561" s="6">
        <f t="shared" si="26"/>
        <v>0</v>
      </c>
      <c r="AN561" s="64">
        <v>0</v>
      </c>
      <c r="AO561" s="64">
        <v>0</v>
      </c>
      <c r="AP561" s="64">
        <v>0</v>
      </c>
      <c r="AQ561" s="64">
        <v>0</v>
      </c>
      <c r="AR561" s="64">
        <v>0</v>
      </c>
      <c r="AS561" s="64">
        <v>0</v>
      </c>
      <c r="AT561" s="64">
        <v>0</v>
      </c>
      <c r="AU561" s="64">
        <v>0</v>
      </c>
      <c r="AV561" s="64">
        <v>0</v>
      </c>
      <c r="AW561" s="64">
        <v>0</v>
      </c>
      <c r="AX561" s="64">
        <v>0</v>
      </c>
      <c r="AY561" s="64">
        <v>0</v>
      </c>
      <c r="AZ561" s="64">
        <v>0</v>
      </c>
      <c r="BA561" s="64">
        <v>0</v>
      </c>
      <c r="BB561" s="64">
        <v>0</v>
      </c>
      <c r="BC561" s="64">
        <v>0</v>
      </c>
      <c r="BD561" s="64">
        <v>0</v>
      </c>
      <c r="BE561" s="64">
        <v>0</v>
      </c>
      <c r="BF561" s="64">
        <v>0</v>
      </c>
      <c r="BG561" s="64">
        <v>0</v>
      </c>
      <c r="BH561" s="64">
        <v>0</v>
      </c>
      <c r="BI561" s="64">
        <v>0</v>
      </c>
      <c r="BJ561" s="64">
        <v>0</v>
      </c>
      <c r="BK561" s="64">
        <v>10242.700000000001</v>
      </c>
      <c r="BL561"/>
      <c r="BN561" s="7">
        <f t="shared" si="27"/>
        <v>580</v>
      </c>
    </row>
    <row r="562" spans="1:66" hidden="1">
      <c r="A562">
        <v>964</v>
      </c>
      <c r="B562" t="s">
        <v>518</v>
      </c>
      <c r="C562">
        <v>128</v>
      </c>
      <c r="D562" t="s">
        <v>519</v>
      </c>
      <c r="E562">
        <v>292</v>
      </c>
      <c r="F562">
        <v>512940001</v>
      </c>
      <c r="G562" t="s">
        <v>129</v>
      </c>
      <c r="H562">
        <v>101</v>
      </c>
      <c r="I562" t="s">
        <v>308</v>
      </c>
      <c r="J562" s="8">
        <v>1</v>
      </c>
      <c r="L562">
        <v>2940</v>
      </c>
      <c r="M562" t="s">
        <v>328</v>
      </c>
      <c r="N562">
        <v>2000</v>
      </c>
      <c r="O562" t="s">
        <v>113</v>
      </c>
      <c r="P562">
        <v>11</v>
      </c>
      <c r="Q562" t="s">
        <v>509</v>
      </c>
      <c r="R562">
        <v>256</v>
      </c>
      <c r="S562" t="s">
        <v>520</v>
      </c>
      <c r="T562">
        <v>121</v>
      </c>
      <c r="U562" t="s">
        <v>312</v>
      </c>
      <c r="V562">
        <v>1</v>
      </c>
      <c r="W562" t="s">
        <v>313</v>
      </c>
      <c r="X562" s="64">
        <v>0</v>
      </c>
      <c r="Y562" s="64">
        <v>0</v>
      </c>
      <c r="Z562" s="64">
        <v>0</v>
      </c>
      <c r="AA562" s="64">
        <v>0</v>
      </c>
      <c r="AB562" s="64">
        <v>0</v>
      </c>
      <c r="AC562" s="64">
        <v>0</v>
      </c>
      <c r="AD562" s="9">
        <v>0</v>
      </c>
      <c r="AE562" s="64">
        <v>0</v>
      </c>
      <c r="AF562" s="64">
        <v>0</v>
      </c>
      <c r="AG562" s="64">
        <v>0</v>
      </c>
      <c r="AH562" s="64">
        <v>0</v>
      </c>
      <c r="AI562" s="64">
        <v>0</v>
      </c>
      <c r="AJ562" s="10">
        <f t="shared" si="25"/>
        <v>0</v>
      </c>
      <c r="AL562" s="6">
        <f t="shared" si="26"/>
        <v>0</v>
      </c>
      <c r="AN562" s="64">
        <v>0</v>
      </c>
      <c r="AO562" s="64">
        <v>0</v>
      </c>
      <c r="AP562" s="64">
        <v>0</v>
      </c>
      <c r="AQ562" s="64">
        <v>0</v>
      </c>
      <c r="AR562" s="64">
        <v>0</v>
      </c>
      <c r="AS562" s="64">
        <v>0</v>
      </c>
      <c r="AT562" s="64">
        <v>0</v>
      </c>
      <c r="AU562" s="64">
        <v>0</v>
      </c>
      <c r="AV562" s="64">
        <v>0</v>
      </c>
      <c r="AW562" s="64">
        <v>0</v>
      </c>
      <c r="AX562" s="64">
        <v>0</v>
      </c>
      <c r="AY562" s="64">
        <v>0</v>
      </c>
      <c r="AZ562" s="64">
        <v>1348</v>
      </c>
      <c r="BA562" s="64">
        <v>0</v>
      </c>
      <c r="BB562" s="64">
        <v>0</v>
      </c>
      <c r="BC562" s="64">
        <v>0</v>
      </c>
      <c r="BD562" s="64">
        <v>0</v>
      </c>
      <c r="BE562" s="64">
        <v>0</v>
      </c>
      <c r="BF562" s="64">
        <v>0</v>
      </c>
      <c r="BG562" s="64">
        <v>0</v>
      </c>
      <c r="BH562" s="64">
        <v>0</v>
      </c>
      <c r="BI562" s="64">
        <v>-400.72</v>
      </c>
      <c r="BJ562" s="64">
        <v>0</v>
      </c>
      <c r="BK562" s="64">
        <v>0</v>
      </c>
      <c r="BL562"/>
      <c r="BN562" s="7">
        <f t="shared" si="27"/>
        <v>0</v>
      </c>
    </row>
    <row r="563" spans="1:66" hidden="1">
      <c r="A563">
        <v>951</v>
      </c>
      <c r="B563" t="s">
        <v>491</v>
      </c>
      <c r="C563">
        <v>118</v>
      </c>
      <c r="D563" t="s">
        <v>178</v>
      </c>
      <c r="E563">
        <v>292</v>
      </c>
      <c r="F563">
        <v>512940001</v>
      </c>
      <c r="G563" t="s">
        <v>129</v>
      </c>
      <c r="H563">
        <v>101</v>
      </c>
      <c r="I563" t="s">
        <v>308</v>
      </c>
      <c r="J563" s="8">
        <v>1</v>
      </c>
      <c r="L563">
        <v>2940</v>
      </c>
      <c r="M563" t="s">
        <v>328</v>
      </c>
      <c r="N563">
        <v>2000</v>
      </c>
      <c r="O563" t="s">
        <v>113</v>
      </c>
      <c r="P563">
        <v>12</v>
      </c>
      <c r="Q563" t="s">
        <v>401</v>
      </c>
      <c r="R563">
        <v>221</v>
      </c>
      <c r="S563" t="s">
        <v>492</v>
      </c>
      <c r="T563">
        <v>128</v>
      </c>
      <c r="U563" t="s">
        <v>404</v>
      </c>
      <c r="V563">
        <v>1</v>
      </c>
      <c r="W563" t="s">
        <v>313</v>
      </c>
      <c r="X563" s="64">
        <v>0</v>
      </c>
      <c r="Y563" s="64">
        <v>0</v>
      </c>
      <c r="Z563" s="64">
        <v>0</v>
      </c>
      <c r="AA563" s="64">
        <v>0</v>
      </c>
      <c r="AB563" s="64">
        <v>0</v>
      </c>
      <c r="AC563" s="64">
        <v>1384.34</v>
      </c>
      <c r="AD563" s="9">
        <v>320</v>
      </c>
      <c r="AE563" s="64">
        <v>0</v>
      </c>
      <c r="AF563" s="64">
        <v>735</v>
      </c>
      <c r="AG563" s="64">
        <v>2345.0300000000002</v>
      </c>
      <c r="AH563" s="64">
        <v>0</v>
      </c>
      <c r="AI563" s="64">
        <v>0</v>
      </c>
      <c r="AJ563" s="10">
        <f t="shared" si="25"/>
        <v>4784.3700000000008</v>
      </c>
      <c r="AL563" s="6">
        <f t="shared" si="26"/>
        <v>0</v>
      </c>
      <c r="AN563" s="64">
        <v>1000</v>
      </c>
      <c r="AO563" s="64">
        <v>0</v>
      </c>
      <c r="AP563" s="64">
        <v>0</v>
      </c>
      <c r="AQ563" s="64">
        <v>0</v>
      </c>
      <c r="AR563" s="64">
        <v>0</v>
      </c>
      <c r="AS563" s="64">
        <v>0</v>
      </c>
      <c r="AT563" s="64">
        <v>0</v>
      </c>
      <c r="AU563" s="64">
        <v>0</v>
      </c>
      <c r="AV563" s="64">
        <v>0</v>
      </c>
      <c r="AW563" s="64">
        <v>0</v>
      </c>
      <c r="AX563" s="64">
        <v>0</v>
      </c>
      <c r="AY563" s="64">
        <v>0</v>
      </c>
      <c r="AZ563" s="64">
        <v>48494.8</v>
      </c>
      <c r="BA563" s="64">
        <v>0</v>
      </c>
      <c r="BB563" s="64">
        <v>0</v>
      </c>
      <c r="BC563" s="64">
        <v>0</v>
      </c>
      <c r="BD563" s="64">
        <v>0</v>
      </c>
      <c r="BE563" s="64">
        <v>0</v>
      </c>
      <c r="BF563" s="64">
        <v>0</v>
      </c>
      <c r="BG563" s="64">
        <v>6811.6</v>
      </c>
      <c r="BH563" s="64">
        <v>0</v>
      </c>
      <c r="BI563" s="64">
        <v>0</v>
      </c>
      <c r="BJ563" s="64">
        <v>47459.839999999997</v>
      </c>
      <c r="BK563" s="64">
        <v>-13877.17</v>
      </c>
      <c r="BL563"/>
      <c r="BN563" s="7">
        <f t="shared" si="27"/>
        <v>4784.3700000000008</v>
      </c>
    </row>
    <row r="564" spans="1:66" hidden="1">
      <c r="A564">
        <v>952</v>
      </c>
      <c r="B564" t="s">
        <v>498</v>
      </c>
      <c r="C564">
        <v>120</v>
      </c>
      <c r="D564" t="s">
        <v>499</v>
      </c>
      <c r="E564">
        <v>292</v>
      </c>
      <c r="F564">
        <v>512940001</v>
      </c>
      <c r="G564" t="s">
        <v>129</v>
      </c>
      <c r="H564">
        <v>101</v>
      </c>
      <c r="I564" t="s">
        <v>308</v>
      </c>
      <c r="J564" s="8">
        <v>1</v>
      </c>
      <c r="L564">
        <v>2940</v>
      </c>
      <c r="M564" t="s">
        <v>328</v>
      </c>
      <c r="N564">
        <v>2000</v>
      </c>
      <c r="O564" t="s">
        <v>113</v>
      </c>
      <c r="P564">
        <v>12</v>
      </c>
      <c r="Q564" t="s">
        <v>401</v>
      </c>
      <c r="R564">
        <v>222</v>
      </c>
      <c r="S564" t="s">
        <v>500</v>
      </c>
      <c r="T564">
        <v>125</v>
      </c>
      <c r="U564" t="s">
        <v>464</v>
      </c>
      <c r="V564">
        <v>1</v>
      </c>
      <c r="W564" t="s">
        <v>313</v>
      </c>
      <c r="X564" s="64">
        <v>0</v>
      </c>
      <c r="Y564" s="64">
        <v>280</v>
      </c>
      <c r="Z564" s="64">
        <v>0</v>
      </c>
      <c r="AA564" s="64">
        <v>0</v>
      </c>
      <c r="AB564" s="64">
        <v>0</v>
      </c>
      <c r="AC564" s="64">
        <v>0</v>
      </c>
      <c r="AD564" s="9">
        <v>0</v>
      </c>
      <c r="AE564" s="64">
        <v>0</v>
      </c>
      <c r="AF564" s="64">
        <v>0</v>
      </c>
      <c r="AG564" s="64">
        <v>487.2</v>
      </c>
      <c r="AH564" s="64">
        <v>0</v>
      </c>
      <c r="AI564" s="64">
        <v>2000</v>
      </c>
      <c r="AJ564" s="10">
        <f t="shared" si="25"/>
        <v>2767.2</v>
      </c>
      <c r="AL564" s="6">
        <f t="shared" si="26"/>
        <v>0</v>
      </c>
      <c r="AN564" s="64">
        <v>0</v>
      </c>
      <c r="AO564" s="64">
        <v>0</v>
      </c>
      <c r="AP564" s="64">
        <v>0</v>
      </c>
      <c r="AQ564" s="64">
        <v>0</v>
      </c>
      <c r="AR564" s="64">
        <v>0</v>
      </c>
      <c r="AS564" s="64">
        <v>0</v>
      </c>
      <c r="AT564" s="64">
        <v>0</v>
      </c>
      <c r="AU564" s="64">
        <v>0</v>
      </c>
      <c r="AV564" s="64">
        <v>0</v>
      </c>
      <c r="AW564" s="64">
        <v>0</v>
      </c>
      <c r="AX564" s="64">
        <v>0</v>
      </c>
      <c r="AY564" s="64">
        <v>0</v>
      </c>
      <c r="AZ564" s="64">
        <v>929</v>
      </c>
      <c r="BA564" s="64">
        <v>0</v>
      </c>
      <c r="BB564" s="64">
        <v>0</v>
      </c>
      <c r="BC564" s="64">
        <v>0</v>
      </c>
      <c r="BD564" s="64">
        <v>0</v>
      </c>
      <c r="BE564" s="64">
        <v>0</v>
      </c>
      <c r="BF564" s="64">
        <v>0</v>
      </c>
      <c r="BG564" s="64">
        <v>0</v>
      </c>
      <c r="BH564" s="64">
        <v>0</v>
      </c>
      <c r="BI564" s="64">
        <v>0</v>
      </c>
      <c r="BJ564" s="64">
        <v>0</v>
      </c>
      <c r="BK564" s="64">
        <v>0</v>
      </c>
      <c r="BL564"/>
      <c r="BN564" s="7">
        <f t="shared" si="27"/>
        <v>767.2</v>
      </c>
    </row>
    <row r="565" spans="1:66" hidden="1">
      <c r="A565">
        <v>953</v>
      </c>
      <c r="B565" t="s">
        <v>259</v>
      </c>
      <c r="C565">
        <v>121</v>
      </c>
      <c r="D565" t="s">
        <v>196</v>
      </c>
      <c r="E565">
        <v>292</v>
      </c>
      <c r="F565">
        <v>512940001</v>
      </c>
      <c r="G565" t="s">
        <v>129</v>
      </c>
      <c r="H565">
        <v>101</v>
      </c>
      <c r="I565" t="s">
        <v>308</v>
      </c>
      <c r="J565" s="8">
        <v>1</v>
      </c>
      <c r="L565">
        <v>2940</v>
      </c>
      <c r="M565" t="s">
        <v>328</v>
      </c>
      <c r="N565">
        <v>2000</v>
      </c>
      <c r="O565" t="s">
        <v>113</v>
      </c>
      <c r="P565">
        <v>12</v>
      </c>
      <c r="Q565" t="s">
        <v>401</v>
      </c>
      <c r="R565">
        <v>214</v>
      </c>
      <c r="S565" t="s">
        <v>446</v>
      </c>
      <c r="T565">
        <v>125</v>
      </c>
      <c r="U565" t="s">
        <v>464</v>
      </c>
      <c r="V565">
        <v>1</v>
      </c>
      <c r="W565" t="s">
        <v>313</v>
      </c>
      <c r="X565" s="64">
        <v>0</v>
      </c>
      <c r="Y565" s="64">
        <v>0</v>
      </c>
      <c r="Z565" s="64">
        <v>0</v>
      </c>
      <c r="AA565" s="64">
        <v>0</v>
      </c>
      <c r="AB565" s="64">
        <v>0</v>
      </c>
      <c r="AC565" s="64">
        <v>0</v>
      </c>
      <c r="AD565" s="9">
        <v>0</v>
      </c>
      <c r="AE565" s="64">
        <v>0</v>
      </c>
      <c r="AF565" s="64">
        <v>0</v>
      </c>
      <c r="AG565" s="64">
        <v>0</v>
      </c>
      <c r="AH565" s="64">
        <v>0</v>
      </c>
      <c r="AI565" s="64">
        <v>0</v>
      </c>
      <c r="AJ565" s="10">
        <f t="shared" si="25"/>
        <v>0</v>
      </c>
      <c r="AL565" s="6">
        <f t="shared" si="26"/>
        <v>0</v>
      </c>
      <c r="AN565" s="64">
        <v>0</v>
      </c>
      <c r="AO565" s="64">
        <v>0</v>
      </c>
      <c r="AP565" s="64">
        <v>0</v>
      </c>
      <c r="AQ565" s="64">
        <v>0</v>
      </c>
      <c r="AR565" s="64">
        <v>0</v>
      </c>
      <c r="AS565" s="64">
        <v>0</v>
      </c>
      <c r="AT565" s="64">
        <v>0</v>
      </c>
      <c r="AU565" s="64">
        <v>0</v>
      </c>
      <c r="AV565" s="64">
        <v>0</v>
      </c>
      <c r="AW565" s="64">
        <v>0</v>
      </c>
      <c r="AX565" s="64">
        <v>0</v>
      </c>
      <c r="AY565" s="64">
        <v>0</v>
      </c>
      <c r="AZ565" s="64">
        <v>75.2</v>
      </c>
      <c r="BA565" s="64">
        <v>0</v>
      </c>
      <c r="BB565" s="64">
        <v>0</v>
      </c>
      <c r="BC565" s="64">
        <v>0</v>
      </c>
      <c r="BD565" s="64">
        <v>0</v>
      </c>
      <c r="BE565" s="64">
        <v>0</v>
      </c>
      <c r="BF565" s="64">
        <v>0</v>
      </c>
      <c r="BG565" s="64">
        <v>0</v>
      </c>
      <c r="BH565" s="64">
        <v>0</v>
      </c>
      <c r="BI565" s="64">
        <v>0</v>
      </c>
      <c r="BJ565" s="64">
        <v>0</v>
      </c>
      <c r="BK565" s="64">
        <v>0</v>
      </c>
      <c r="BL565"/>
      <c r="BN565" s="7">
        <f t="shared" si="27"/>
        <v>0</v>
      </c>
    </row>
    <row r="566" spans="1:66" hidden="1">
      <c r="A566">
        <v>954</v>
      </c>
      <c r="B566" t="s">
        <v>502</v>
      </c>
      <c r="C566">
        <v>122</v>
      </c>
      <c r="D566" t="s">
        <v>503</v>
      </c>
      <c r="E566">
        <v>292</v>
      </c>
      <c r="F566">
        <v>512940001</v>
      </c>
      <c r="G566" t="s">
        <v>129</v>
      </c>
      <c r="H566">
        <v>101</v>
      </c>
      <c r="I566" t="s">
        <v>308</v>
      </c>
      <c r="J566" s="8">
        <v>1</v>
      </c>
      <c r="L566">
        <v>2940</v>
      </c>
      <c r="M566" t="s">
        <v>328</v>
      </c>
      <c r="N566">
        <v>2000</v>
      </c>
      <c r="O566" t="s">
        <v>113</v>
      </c>
      <c r="P566">
        <v>12</v>
      </c>
      <c r="Q566" t="s">
        <v>401</v>
      </c>
      <c r="R566">
        <v>226</v>
      </c>
      <c r="S566" t="s">
        <v>504</v>
      </c>
      <c r="T566">
        <v>121</v>
      </c>
      <c r="U566" t="s">
        <v>312</v>
      </c>
      <c r="V566">
        <v>1</v>
      </c>
      <c r="W566" t="s">
        <v>313</v>
      </c>
      <c r="X566" s="64">
        <v>2320</v>
      </c>
      <c r="Y566" s="64">
        <v>750</v>
      </c>
      <c r="Z566" s="64">
        <v>2500.0100000000002</v>
      </c>
      <c r="AA566" s="64">
        <v>0</v>
      </c>
      <c r="AB566" s="64">
        <v>0</v>
      </c>
      <c r="AC566" s="64">
        <v>0</v>
      </c>
      <c r="AD566" s="9">
        <v>0</v>
      </c>
      <c r="AE566" s="64">
        <v>110.2</v>
      </c>
      <c r="AF566" s="64">
        <v>580</v>
      </c>
      <c r="AG566" s="64">
        <v>0</v>
      </c>
      <c r="AH566" s="64">
        <v>0</v>
      </c>
      <c r="AI566" s="64">
        <v>0</v>
      </c>
      <c r="AJ566" s="10">
        <f t="shared" si="25"/>
        <v>6260.21</v>
      </c>
      <c r="AL566" s="6">
        <f t="shared" si="26"/>
        <v>0</v>
      </c>
      <c r="AN566" s="64">
        <v>0</v>
      </c>
      <c r="AO566" s="64">
        <v>0</v>
      </c>
      <c r="AP566" s="64">
        <v>0</v>
      </c>
      <c r="AQ566" s="64">
        <v>0</v>
      </c>
      <c r="AR566" s="64">
        <v>0</v>
      </c>
      <c r="AS566" s="64">
        <v>0</v>
      </c>
      <c r="AT566" s="64">
        <v>0</v>
      </c>
      <c r="AU566" s="64">
        <v>0</v>
      </c>
      <c r="AV566" s="64">
        <v>0</v>
      </c>
      <c r="AW566" s="64">
        <v>0</v>
      </c>
      <c r="AX566" s="64">
        <v>0</v>
      </c>
      <c r="AY566" s="64">
        <v>0</v>
      </c>
      <c r="AZ566" s="64">
        <v>1019.05</v>
      </c>
      <c r="BA566" s="64">
        <v>0</v>
      </c>
      <c r="BB566" s="64">
        <v>0</v>
      </c>
      <c r="BC566" s="64">
        <v>0</v>
      </c>
      <c r="BD566" s="64">
        <v>0</v>
      </c>
      <c r="BE566" s="64">
        <v>0</v>
      </c>
      <c r="BF566" s="64">
        <v>0</v>
      </c>
      <c r="BG566" s="64">
        <v>0</v>
      </c>
      <c r="BH566" s="64">
        <v>0</v>
      </c>
      <c r="BI566" s="64">
        <v>-14.63</v>
      </c>
      <c r="BJ566" s="64">
        <v>0</v>
      </c>
      <c r="BK566" s="64">
        <v>0</v>
      </c>
      <c r="BL566"/>
      <c r="BN566" s="7">
        <f t="shared" si="27"/>
        <v>6260.21</v>
      </c>
    </row>
    <row r="567" spans="1:66" hidden="1">
      <c r="A567">
        <v>111</v>
      </c>
      <c r="B567" t="s">
        <v>84</v>
      </c>
      <c r="C567">
        <v>141</v>
      </c>
      <c r="D567" t="s">
        <v>260</v>
      </c>
      <c r="E567">
        <v>292</v>
      </c>
      <c r="F567">
        <v>512940001</v>
      </c>
      <c r="G567" t="s">
        <v>129</v>
      </c>
      <c r="H567">
        <v>101</v>
      </c>
      <c r="I567" t="s">
        <v>308</v>
      </c>
      <c r="J567" s="8">
        <v>1</v>
      </c>
      <c r="L567">
        <v>2940</v>
      </c>
      <c r="M567" t="s">
        <v>328</v>
      </c>
      <c r="N567">
        <v>2000</v>
      </c>
      <c r="O567" t="s">
        <v>113</v>
      </c>
      <c r="P567">
        <v>13</v>
      </c>
      <c r="Q567" t="s">
        <v>353</v>
      </c>
      <c r="R567">
        <v>263</v>
      </c>
      <c r="S567" t="s">
        <v>354</v>
      </c>
      <c r="T567">
        <v>121</v>
      </c>
      <c r="U567" t="s">
        <v>312</v>
      </c>
      <c r="V567">
        <v>1</v>
      </c>
      <c r="W567" t="s">
        <v>313</v>
      </c>
      <c r="X567" s="64">
        <v>0</v>
      </c>
      <c r="Y567" s="64">
        <v>0</v>
      </c>
      <c r="Z567" s="64">
        <v>980</v>
      </c>
      <c r="AA567" s="64">
        <v>0</v>
      </c>
      <c r="AB567" s="64">
        <v>380</v>
      </c>
      <c r="AC567" s="64">
        <v>0</v>
      </c>
      <c r="AD567" s="9">
        <v>1299.2</v>
      </c>
      <c r="AE567" s="64">
        <v>406</v>
      </c>
      <c r="AF567" s="64">
        <v>1426.4</v>
      </c>
      <c r="AG567" s="64">
        <v>2180.8000000000002</v>
      </c>
      <c r="AH567" s="64">
        <v>990.8</v>
      </c>
      <c r="AI567" s="64">
        <v>0</v>
      </c>
      <c r="AJ567" s="10">
        <f t="shared" si="25"/>
        <v>7663.2000000000007</v>
      </c>
      <c r="AL567" s="6">
        <f t="shared" si="26"/>
        <v>0</v>
      </c>
      <c r="AN567" s="64">
        <v>0</v>
      </c>
      <c r="AO567" s="64">
        <v>0</v>
      </c>
      <c r="AP567" s="64">
        <v>0</v>
      </c>
      <c r="AQ567" s="64">
        <v>0</v>
      </c>
      <c r="AR567" s="64">
        <v>0</v>
      </c>
      <c r="AS567" s="64">
        <v>0</v>
      </c>
      <c r="AT567" s="64">
        <v>0</v>
      </c>
      <c r="AU567" s="64">
        <v>0</v>
      </c>
      <c r="AV567" s="64">
        <v>0</v>
      </c>
      <c r="AW567" s="64">
        <v>0</v>
      </c>
      <c r="AX567" s="64">
        <v>0</v>
      </c>
      <c r="AY567" s="64">
        <v>0</v>
      </c>
      <c r="AZ567" s="64">
        <v>0</v>
      </c>
      <c r="BA567" s="64">
        <v>0</v>
      </c>
      <c r="BB567" s="64">
        <v>0</v>
      </c>
      <c r="BC567" s="64">
        <v>0</v>
      </c>
      <c r="BD567" s="64">
        <v>0</v>
      </c>
      <c r="BE567" s="64">
        <v>0</v>
      </c>
      <c r="BF567" s="64">
        <v>0</v>
      </c>
      <c r="BG567" s="64">
        <v>0</v>
      </c>
      <c r="BH567" s="64">
        <v>0</v>
      </c>
      <c r="BI567" s="64">
        <v>0</v>
      </c>
      <c r="BJ567" s="64">
        <v>0</v>
      </c>
      <c r="BK567" s="64">
        <v>89.03</v>
      </c>
      <c r="BL567"/>
      <c r="BN567" s="7">
        <f t="shared" si="27"/>
        <v>6672.4000000000005</v>
      </c>
    </row>
    <row r="568" spans="1:66" hidden="1">
      <c r="A568">
        <v>963</v>
      </c>
      <c r="B568" t="s">
        <v>515</v>
      </c>
      <c r="C568">
        <v>127</v>
      </c>
      <c r="D568" t="s">
        <v>516</v>
      </c>
      <c r="E568">
        <v>292</v>
      </c>
      <c r="F568">
        <v>512940001</v>
      </c>
      <c r="G568" t="s">
        <v>129</v>
      </c>
      <c r="H568">
        <v>101</v>
      </c>
      <c r="I568" t="s">
        <v>308</v>
      </c>
      <c r="J568" s="8">
        <v>1</v>
      </c>
      <c r="L568">
        <v>2940</v>
      </c>
      <c r="M568" t="s">
        <v>328</v>
      </c>
      <c r="N568">
        <v>2000</v>
      </c>
      <c r="O568" t="s">
        <v>113</v>
      </c>
      <c r="P568">
        <v>13</v>
      </c>
      <c r="Q568" t="s">
        <v>353</v>
      </c>
      <c r="R568">
        <v>231</v>
      </c>
      <c r="S568" t="s">
        <v>517</v>
      </c>
      <c r="T568">
        <v>124</v>
      </c>
      <c r="U568" t="s">
        <v>510</v>
      </c>
      <c r="V568">
        <v>1</v>
      </c>
      <c r="W568" t="s">
        <v>313</v>
      </c>
      <c r="X568" s="64">
        <v>0</v>
      </c>
      <c r="Y568" s="64">
        <v>0</v>
      </c>
      <c r="Z568" s="64">
        <v>0</v>
      </c>
      <c r="AA568" s="64">
        <v>1800.01</v>
      </c>
      <c r="AB568" s="64">
        <v>0</v>
      </c>
      <c r="AC568" s="64">
        <v>0</v>
      </c>
      <c r="AD568" s="9">
        <v>0</v>
      </c>
      <c r="AE568" s="64">
        <v>0</v>
      </c>
      <c r="AF568" s="64">
        <v>0</v>
      </c>
      <c r="AG568" s="64">
        <v>0</v>
      </c>
      <c r="AH568" s="64">
        <v>0</v>
      </c>
      <c r="AI568" s="64">
        <v>0</v>
      </c>
      <c r="AJ568" s="10">
        <f t="shared" si="25"/>
        <v>1800.01</v>
      </c>
      <c r="AL568" s="6">
        <f t="shared" si="26"/>
        <v>0</v>
      </c>
      <c r="AN568" s="64">
        <v>0</v>
      </c>
      <c r="AO568" s="64">
        <v>0</v>
      </c>
      <c r="AP568" s="64">
        <v>0</v>
      </c>
      <c r="AQ568" s="64">
        <v>0</v>
      </c>
      <c r="AR568" s="64">
        <v>0</v>
      </c>
      <c r="AS568" s="64">
        <v>0</v>
      </c>
      <c r="AT568" s="64">
        <v>0</v>
      </c>
      <c r="AU568" s="64">
        <v>0</v>
      </c>
      <c r="AV568" s="64">
        <v>0</v>
      </c>
      <c r="AW568" s="64">
        <v>0</v>
      </c>
      <c r="AX568" s="64">
        <v>0</v>
      </c>
      <c r="AY568" s="64">
        <v>0</v>
      </c>
      <c r="AZ568" s="64">
        <v>3415</v>
      </c>
      <c r="BA568" s="64">
        <v>0</v>
      </c>
      <c r="BB568" s="64">
        <v>0</v>
      </c>
      <c r="BC568" s="64">
        <v>0</v>
      </c>
      <c r="BD568" s="64">
        <v>0</v>
      </c>
      <c r="BE568" s="64">
        <v>0</v>
      </c>
      <c r="BF568" s="64">
        <v>0</v>
      </c>
      <c r="BG568" s="64">
        <v>0</v>
      </c>
      <c r="BH568" s="64">
        <v>0</v>
      </c>
      <c r="BI568" s="64">
        <v>1297.4000000000001</v>
      </c>
      <c r="BJ568" s="64">
        <v>-41.18</v>
      </c>
      <c r="BK568" s="64">
        <v>0</v>
      </c>
      <c r="BL568"/>
      <c r="BN568" s="7">
        <f t="shared" si="27"/>
        <v>1800.01</v>
      </c>
    </row>
    <row r="569" spans="1:66" hidden="1">
      <c r="A569">
        <v>201</v>
      </c>
      <c r="B569" t="s">
        <v>379</v>
      </c>
      <c r="C569">
        <v>143</v>
      </c>
      <c r="D569" t="s">
        <v>271</v>
      </c>
      <c r="E569">
        <v>296</v>
      </c>
      <c r="F569">
        <v>512950001</v>
      </c>
      <c r="G569" t="s">
        <v>269</v>
      </c>
      <c r="H569">
        <v>602</v>
      </c>
      <c r="I569" t="s">
        <v>380</v>
      </c>
      <c r="J569" s="8">
        <v>1</v>
      </c>
      <c r="L569">
        <v>2950</v>
      </c>
      <c r="M569" t="s">
        <v>376</v>
      </c>
      <c r="N569">
        <v>2000</v>
      </c>
      <c r="O569" t="s">
        <v>113</v>
      </c>
      <c r="P569">
        <v>7</v>
      </c>
      <c r="Q569" t="s">
        <v>310</v>
      </c>
      <c r="R569">
        <v>423</v>
      </c>
      <c r="S569" t="s">
        <v>381</v>
      </c>
      <c r="T569">
        <v>121</v>
      </c>
      <c r="U569" t="s">
        <v>312</v>
      </c>
      <c r="V569">
        <v>1</v>
      </c>
      <c r="W569" t="s">
        <v>313</v>
      </c>
      <c r="X569" s="64">
        <v>0</v>
      </c>
      <c r="Y569" s="64">
        <v>0</v>
      </c>
      <c r="Z569" s="64">
        <v>0</v>
      </c>
      <c r="AA569" s="64">
        <v>0</v>
      </c>
      <c r="AB569" s="64">
        <v>0</v>
      </c>
      <c r="AC569" s="64">
        <v>0</v>
      </c>
      <c r="AD569" s="9">
        <v>0</v>
      </c>
      <c r="AE569" s="64">
        <v>0</v>
      </c>
      <c r="AF569" s="64">
        <v>0</v>
      </c>
      <c r="AG569" s="64">
        <v>0</v>
      </c>
      <c r="AH569" s="64">
        <v>0</v>
      </c>
      <c r="AI569" s="9">
        <v>0</v>
      </c>
      <c r="AJ569" s="10">
        <f t="shared" si="25"/>
        <v>0</v>
      </c>
      <c r="AL569" s="6">
        <f t="shared" si="26"/>
        <v>0</v>
      </c>
      <c r="AN569" s="64">
        <v>40000</v>
      </c>
      <c r="AO569" s="64">
        <v>0</v>
      </c>
      <c r="AP569" s="64">
        <v>0</v>
      </c>
      <c r="AQ569" s="64">
        <v>0</v>
      </c>
      <c r="AR569" s="64">
        <v>0</v>
      </c>
      <c r="AS569" s="64">
        <v>0</v>
      </c>
      <c r="AT569" s="64">
        <v>0</v>
      </c>
      <c r="AU569" s="64">
        <v>0</v>
      </c>
      <c r="AV569" s="64">
        <v>0</v>
      </c>
      <c r="AW569" s="64">
        <v>0</v>
      </c>
      <c r="AX569" s="64">
        <v>0</v>
      </c>
      <c r="AY569" s="64">
        <v>0</v>
      </c>
      <c r="AZ569" s="64">
        <v>-20463.05</v>
      </c>
      <c r="BA569" s="64">
        <v>0</v>
      </c>
      <c r="BB569" s="64">
        <v>0</v>
      </c>
      <c r="BC569" s="64">
        <v>0</v>
      </c>
      <c r="BD569" s="64">
        <v>0</v>
      </c>
      <c r="BE569" s="64">
        <v>0</v>
      </c>
      <c r="BF569" s="64">
        <v>0</v>
      </c>
      <c r="BG569" s="64">
        <v>1800</v>
      </c>
      <c r="BH569" s="64">
        <v>7000</v>
      </c>
      <c r="BI569" s="64">
        <v>3000</v>
      </c>
      <c r="BJ569" s="64">
        <v>4059.25</v>
      </c>
      <c r="BK569" s="64">
        <v>1396.6</v>
      </c>
      <c r="BL569"/>
      <c r="BN569" s="7">
        <f t="shared" si="27"/>
        <v>0</v>
      </c>
    </row>
    <row r="570" spans="1:66" hidden="1">
      <c r="A570">
        <v>111</v>
      </c>
      <c r="B570" t="s">
        <v>84</v>
      </c>
      <c r="C570">
        <v>141</v>
      </c>
      <c r="D570" t="s">
        <v>260</v>
      </c>
      <c r="E570">
        <v>295</v>
      </c>
      <c r="F570">
        <v>512950001</v>
      </c>
      <c r="G570" t="s">
        <v>269</v>
      </c>
      <c r="H570">
        <v>101</v>
      </c>
      <c r="I570" t="s">
        <v>308</v>
      </c>
      <c r="J570" s="8">
        <v>1</v>
      </c>
      <c r="L570">
        <v>2950</v>
      </c>
      <c r="M570" t="s">
        <v>376</v>
      </c>
      <c r="N570">
        <v>2000</v>
      </c>
      <c r="O570" t="s">
        <v>113</v>
      </c>
      <c r="P570">
        <v>13</v>
      </c>
      <c r="Q570" t="s">
        <v>353</v>
      </c>
      <c r="R570">
        <v>263</v>
      </c>
      <c r="S570" t="s">
        <v>354</v>
      </c>
      <c r="T570">
        <v>121</v>
      </c>
      <c r="U570" t="s">
        <v>312</v>
      </c>
      <c r="V570">
        <v>1</v>
      </c>
      <c r="W570" t="s">
        <v>313</v>
      </c>
      <c r="X570" s="64">
        <v>0</v>
      </c>
      <c r="Y570" s="64">
        <v>0</v>
      </c>
      <c r="Z570" s="64">
        <v>0</v>
      </c>
      <c r="AA570" s="64">
        <v>0</v>
      </c>
      <c r="AB570" s="64">
        <v>0</v>
      </c>
      <c r="AC570" s="64">
        <v>0</v>
      </c>
      <c r="AD570" s="9">
        <v>0</v>
      </c>
      <c r="AE570" s="64">
        <v>0</v>
      </c>
      <c r="AF570" s="64">
        <v>0</v>
      </c>
      <c r="AG570" s="64">
        <v>0</v>
      </c>
      <c r="AH570" s="64">
        <v>0</v>
      </c>
      <c r="AI570" s="64">
        <v>52215.040000000001</v>
      </c>
      <c r="AJ570" s="10">
        <f t="shared" si="25"/>
        <v>52215.040000000001</v>
      </c>
      <c r="AL570" s="6">
        <f t="shared" si="26"/>
        <v>0</v>
      </c>
      <c r="AN570" s="64">
        <v>0</v>
      </c>
      <c r="AO570" s="64">
        <v>0</v>
      </c>
      <c r="AP570" s="64">
        <v>0</v>
      </c>
      <c r="AQ570" s="64">
        <v>0</v>
      </c>
      <c r="AR570" s="64">
        <v>0</v>
      </c>
      <c r="AS570" s="64">
        <v>0</v>
      </c>
      <c r="AT570" s="64">
        <v>0</v>
      </c>
      <c r="AU570" s="64">
        <v>0</v>
      </c>
      <c r="AV570" s="64">
        <v>0</v>
      </c>
      <c r="AW570" s="64">
        <v>0</v>
      </c>
      <c r="AX570" s="64">
        <v>0</v>
      </c>
      <c r="AY570" s="64">
        <v>0</v>
      </c>
      <c r="AZ570" s="64">
        <v>2940.32</v>
      </c>
      <c r="BA570" s="64">
        <v>0</v>
      </c>
      <c r="BB570" s="64">
        <v>0</v>
      </c>
      <c r="BC570" s="64">
        <v>0</v>
      </c>
      <c r="BD570" s="64">
        <v>0</v>
      </c>
      <c r="BE570" s="64">
        <v>0</v>
      </c>
      <c r="BF570" s="64">
        <v>0</v>
      </c>
      <c r="BG570" s="64">
        <v>0</v>
      </c>
      <c r="BH570" s="64">
        <v>0</v>
      </c>
      <c r="BI570" s="64">
        <v>0</v>
      </c>
      <c r="BJ570" s="64">
        <v>0</v>
      </c>
      <c r="BK570" s="64">
        <v>0</v>
      </c>
      <c r="BL570"/>
      <c r="BN570" s="7">
        <f t="shared" si="27"/>
        <v>0</v>
      </c>
    </row>
    <row r="571" spans="1:66" hidden="1">
      <c r="A571">
        <v>102</v>
      </c>
      <c r="B571" t="s">
        <v>343</v>
      </c>
      <c r="C571">
        <v>140</v>
      </c>
      <c r="D571" t="s">
        <v>344</v>
      </c>
      <c r="E571">
        <v>298</v>
      </c>
      <c r="F571">
        <v>512960001</v>
      </c>
      <c r="G571" t="s">
        <v>650</v>
      </c>
      <c r="H571">
        <v>101</v>
      </c>
      <c r="I571" t="s">
        <v>308</v>
      </c>
      <c r="J571" s="8">
        <v>1</v>
      </c>
      <c r="L571">
        <v>2960</v>
      </c>
      <c r="M571" t="s">
        <v>329</v>
      </c>
      <c r="N571">
        <v>2000</v>
      </c>
      <c r="O571" t="s">
        <v>113</v>
      </c>
      <c r="P571">
        <v>4</v>
      </c>
      <c r="Q571" t="s">
        <v>345</v>
      </c>
      <c r="R571">
        <v>172</v>
      </c>
      <c r="S571" t="s">
        <v>281</v>
      </c>
      <c r="T571">
        <v>121</v>
      </c>
      <c r="U571" t="s">
        <v>312</v>
      </c>
      <c r="V571">
        <v>1</v>
      </c>
      <c r="W571" t="s">
        <v>313</v>
      </c>
      <c r="X571" s="64">
        <v>0</v>
      </c>
      <c r="Y571" s="64">
        <v>0</v>
      </c>
      <c r="Z571" s="64">
        <v>1834.61</v>
      </c>
      <c r="AA571" s="64">
        <v>0</v>
      </c>
      <c r="AB571" s="64">
        <v>1550</v>
      </c>
      <c r="AC571" s="64">
        <v>2461.33</v>
      </c>
      <c r="AD571" s="9">
        <v>0</v>
      </c>
      <c r="AE571" s="64">
        <v>14583.52</v>
      </c>
      <c r="AF571" s="64">
        <v>0</v>
      </c>
      <c r="AG571" s="64">
        <v>780</v>
      </c>
      <c r="AH571" s="64">
        <v>4290</v>
      </c>
      <c r="AI571" s="64">
        <v>0</v>
      </c>
      <c r="AJ571" s="10">
        <f t="shared" si="25"/>
        <v>25499.46</v>
      </c>
      <c r="AL571" s="6">
        <f t="shared" si="26"/>
        <v>0</v>
      </c>
      <c r="AN571" s="64">
        <v>0</v>
      </c>
      <c r="AO571" s="64">
        <v>0</v>
      </c>
      <c r="AP571" s="64">
        <v>0</v>
      </c>
      <c r="AQ571" s="64">
        <v>0</v>
      </c>
      <c r="AR571" s="64">
        <v>0</v>
      </c>
      <c r="AS571" s="64">
        <v>0</v>
      </c>
      <c r="AT571" s="64">
        <v>0</v>
      </c>
      <c r="AU571" s="64">
        <v>0</v>
      </c>
      <c r="AV571" s="64">
        <v>0</v>
      </c>
      <c r="AW571" s="64">
        <v>0</v>
      </c>
      <c r="AX571" s="64">
        <v>0</v>
      </c>
      <c r="AY571" s="64">
        <v>0</v>
      </c>
      <c r="AZ571" s="64">
        <v>0</v>
      </c>
      <c r="BA571" s="64">
        <v>0</v>
      </c>
      <c r="BB571" s="64">
        <v>0</v>
      </c>
      <c r="BC571" s="64">
        <v>0</v>
      </c>
      <c r="BD571" s="64">
        <v>0</v>
      </c>
      <c r="BE571" s="64">
        <v>0</v>
      </c>
      <c r="BF571" s="64">
        <v>0</v>
      </c>
      <c r="BG571" s="64">
        <v>0</v>
      </c>
      <c r="BH571" s="64">
        <v>500</v>
      </c>
      <c r="BI571" s="64">
        <v>-8.17</v>
      </c>
      <c r="BJ571" s="64">
        <v>0</v>
      </c>
      <c r="BK571" s="64">
        <v>0</v>
      </c>
      <c r="BL571"/>
      <c r="BN571" s="7">
        <f t="shared" si="27"/>
        <v>21209.46</v>
      </c>
    </row>
    <row r="572" spans="1:66" hidden="1">
      <c r="A572">
        <v>102</v>
      </c>
      <c r="B572" t="s">
        <v>343</v>
      </c>
      <c r="C572">
        <v>140</v>
      </c>
      <c r="D572" t="s">
        <v>344</v>
      </c>
      <c r="E572">
        <v>300</v>
      </c>
      <c r="F572">
        <v>512960002</v>
      </c>
      <c r="G572" t="s">
        <v>172</v>
      </c>
      <c r="H572">
        <v>101</v>
      </c>
      <c r="I572" t="s">
        <v>308</v>
      </c>
      <c r="J572" s="8">
        <v>1</v>
      </c>
      <c r="L572">
        <v>2960</v>
      </c>
      <c r="M572" t="s">
        <v>329</v>
      </c>
      <c r="N572">
        <v>2000</v>
      </c>
      <c r="O572" t="s">
        <v>113</v>
      </c>
      <c r="P572">
        <v>4</v>
      </c>
      <c r="Q572" t="s">
        <v>345</v>
      </c>
      <c r="R572">
        <v>172</v>
      </c>
      <c r="S572" t="s">
        <v>281</v>
      </c>
      <c r="T572">
        <v>121</v>
      </c>
      <c r="U572" t="s">
        <v>312</v>
      </c>
      <c r="V572">
        <v>1</v>
      </c>
      <c r="W572" t="s">
        <v>313</v>
      </c>
      <c r="X572" s="64">
        <v>0</v>
      </c>
      <c r="Y572" s="64">
        <v>0</v>
      </c>
      <c r="Z572" s="64">
        <v>0</v>
      </c>
      <c r="AA572" s="64">
        <v>0</v>
      </c>
      <c r="AB572" s="64">
        <v>0</v>
      </c>
      <c r="AC572" s="64">
        <v>0</v>
      </c>
      <c r="AD572" s="9">
        <v>0</v>
      </c>
      <c r="AE572" s="64">
        <v>0</v>
      </c>
      <c r="AF572" s="64">
        <v>3550.01</v>
      </c>
      <c r="AG572" s="64">
        <v>0</v>
      </c>
      <c r="AH572" s="64">
        <v>0</v>
      </c>
      <c r="AI572" s="64">
        <v>0</v>
      </c>
      <c r="AJ572" s="10">
        <f t="shared" si="25"/>
        <v>3550.01</v>
      </c>
      <c r="AL572" s="6">
        <f t="shared" si="26"/>
        <v>0</v>
      </c>
      <c r="AN572" s="64">
        <v>0</v>
      </c>
      <c r="AO572" s="64">
        <v>0</v>
      </c>
      <c r="AP572" s="64">
        <v>0</v>
      </c>
      <c r="AQ572" s="64">
        <v>0</v>
      </c>
      <c r="AR572" s="64">
        <v>0</v>
      </c>
      <c r="AS572" s="64">
        <v>0</v>
      </c>
      <c r="AT572" s="64">
        <v>0</v>
      </c>
      <c r="AU572" s="64">
        <v>0</v>
      </c>
      <c r="AV572" s="64">
        <v>0</v>
      </c>
      <c r="AW572" s="64">
        <v>0</v>
      </c>
      <c r="AX572" s="64">
        <v>0</v>
      </c>
      <c r="AY572" s="64">
        <v>0</v>
      </c>
      <c r="AZ572" s="64">
        <v>4400</v>
      </c>
      <c r="BA572" s="64">
        <v>0</v>
      </c>
      <c r="BB572" s="64">
        <v>0</v>
      </c>
      <c r="BC572" s="64">
        <v>0</v>
      </c>
      <c r="BD572" s="64">
        <v>0</v>
      </c>
      <c r="BE572" s="64">
        <v>0</v>
      </c>
      <c r="BF572" s="64">
        <v>0</v>
      </c>
      <c r="BG572" s="64">
        <v>0</v>
      </c>
      <c r="BH572" s="64">
        <v>0</v>
      </c>
      <c r="BI572" s="64">
        <v>-374.8</v>
      </c>
      <c r="BJ572" s="64">
        <v>0</v>
      </c>
      <c r="BK572" s="64">
        <v>0</v>
      </c>
      <c r="BL572"/>
      <c r="BN572" s="7">
        <f t="shared" si="27"/>
        <v>3550.01</v>
      </c>
    </row>
    <row r="573" spans="1:66" hidden="1">
      <c r="A573">
        <v>921</v>
      </c>
      <c r="B573" t="s">
        <v>454</v>
      </c>
      <c r="C573">
        <v>108</v>
      </c>
      <c r="D573" t="s">
        <v>455</v>
      </c>
      <c r="E573">
        <v>298</v>
      </c>
      <c r="F573">
        <v>512960001</v>
      </c>
      <c r="G573" t="s">
        <v>650</v>
      </c>
      <c r="H573">
        <v>101</v>
      </c>
      <c r="I573" t="s">
        <v>308</v>
      </c>
      <c r="J573" s="8">
        <v>1</v>
      </c>
      <c r="L573">
        <v>2960</v>
      </c>
      <c r="M573" t="s">
        <v>329</v>
      </c>
      <c r="N573">
        <v>2000</v>
      </c>
      <c r="O573" t="s">
        <v>113</v>
      </c>
      <c r="P573">
        <v>4</v>
      </c>
      <c r="Q573" t="s">
        <v>345</v>
      </c>
      <c r="R573">
        <v>132</v>
      </c>
      <c r="S573" t="s">
        <v>456</v>
      </c>
      <c r="T573">
        <v>121</v>
      </c>
      <c r="U573" t="s">
        <v>312</v>
      </c>
      <c r="V573">
        <v>1</v>
      </c>
      <c r="W573" t="s">
        <v>313</v>
      </c>
      <c r="X573" s="64">
        <v>0</v>
      </c>
      <c r="Y573" s="64">
        <v>0</v>
      </c>
      <c r="Z573" s="64">
        <v>0</v>
      </c>
      <c r="AA573" s="64">
        <v>0</v>
      </c>
      <c r="AB573" s="64">
        <v>1250</v>
      </c>
      <c r="AC573" s="64">
        <v>0</v>
      </c>
      <c r="AD573" s="9">
        <v>0</v>
      </c>
      <c r="AE573" s="64">
        <v>0</v>
      </c>
      <c r="AF573" s="64">
        <v>0</v>
      </c>
      <c r="AG573" s="64">
        <v>0</v>
      </c>
      <c r="AH573" s="64">
        <v>0</v>
      </c>
      <c r="AI573" s="64">
        <v>0</v>
      </c>
      <c r="AJ573" s="10">
        <f t="shared" si="25"/>
        <v>1250</v>
      </c>
      <c r="AL573" s="6">
        <f t="shared" si="26"/>
        <v>0</v>
      </c>
      <c r="AN573" s="64">
        <v>20000</v>
      </c>
      <c r="AO573" s="64">
        <v>0</v>
      </c>
      <c r="AP573" s="64">
        <v>0</v>
      </c>
      <c r="AQ573" s="64">
        <v>0</v>
      </c>
      <c r="AR573" s="64">
        <v>0</v>
      </c>
      <c r="AS573" s="64">
        <v>0</v>
      </c>
      <c r="AT573" s="64">
        <v>0</v>
      </c>
      <c r="AU573" s="64">
        <v>0</v>
      </c>
      <c r="AV573" s="64">
        <v>0</v>
      </c>
      <c r="AW573" s="64">
        <v>0</v>
      </c>
      <c r="AX573" s="64">
        <v>0</v>
      </c>
      <c r="AY573" s="64">
        <v>0</v>
      </c>
      <c r="AZ573" s="64">
        <v>2411.6799999999998</v>
      </c>
      <c r="BA573" s="64">
        <v>0</v>
      </c>
      <c r="BB573" s="64">
        <v>0</v>
      </c>
      <c r="BC573" s="64">
        <v>0</v>
      </c>
      <c r="BD573" s="64">
        <v>0</v>
      </c>
      <c r="BE573" s="64">
        <v>0</v>
      </c>
      <c r="BF573" s="64">
        <v>0</v>
      </c>
      <c r="BG573" s="64">
        <v>0</v>
      </c>
      <c r="BH573" s="64">
        <v>0</v>
      </c>
      <c r="BI573" s="64">
        <v>2912.72</v>
      </c>
      <c r="BJ573" s="64">
        <v>0</v>
      </c>
      <c r="BK573" s="64">
        <v>0</v>
      </c>
      <c r="BL573"/>
      <c r="BN573" s="7">
        <f t="shared" si="27"/>
        <v>1250</v>
      </c>
    </row>
    <row r="574" spans="1:66" hidden="1">
      <c r="A574">
        <v>923</v>
      </c>
      <c r="B574" t="s">
        <v>461</v>
      </c>
      <c r="C574">
        <v>110</v>
      </c>
      <c r="D574" t="s">
        <v>462</v>
      </c>
      <c r="E574">
        <v>298</v>
      </c>
      <c r="F574">
        <v>512960001</v>
      </c>
      <c r="G574" t="s">
        <v>650</v>
      </c>
      <c r="H574">
        <v>101</v>
      </c>
      <c r="I574" t="s">
        <v>308</v>
      </c>
      <c r="J574" s="8">
        <v>1</v>
      </c>
      <c r="L574">
        <v>2960</v>
      </c>
      <c r="M574" t="s">
        <v>329</v>
      </c>
      <c r="N574">
        <v>2000</v>
      </c>
      <c r="O574" t="s">
        <v>113</v>
      </c>
      <c r="P574">
        <v>4</v>
      </c>
      <c r="Q574" t="s">
        <v>345</v>
      </c>
      <c r="R574">
        <v>311</v>
      </c>
      <c r="S574" t="s">
        <v>463</v>
      </c>
      <c r="T574">
        <v>125</v>
      </c>
      <c r="U574" t="s">
        <v>464</v>
      </c>
      <c r="V574">
        <v>1</v>
      </c>
      <c r="W574" t="s">
        <v>313</v>
      </c>
      <c r="X574" s="64">
        <v>0</v>
      </c>
      <c r="Y574" s="64">
        <v>0</v>
      </c>
      <c r="Z574" s="64">
        <v>0</v>
      </c>
      <c r="AA574" s="64">
        <v>0</v>
      </c>
      <c r="AB574" s="64">
        <v>9094.4</v>
      </c>
      <c r="AC574" s="64">
        <v>0</v>
      </c>
      <c r="AD574" s="9">
        <v>0</v>
      </c>
      <c r="AE574" s="64">
        <v>7000</v>
      </c>
      <c r="AF574" s="64">
        <v>0</v>
      </c>
      <c r="AG574" s="64">
        <v>9860</v>
      </c>
      <c r="AH574" s="64">
        <v>1100</v>
      </c>
      <c r="AI574" s="64">
        <v>6130</v>
      </c>
      <c r="AJ574" s="10">
        <f t="shared" si="25"/>
        <v>33184.400000000001</v>
      </c>
      <c r="AL574" s="6">
        <f t="shared" si="26"/>
        <v>0</v>
      </c>
      <c r="AN574" s="64">
        <v>0</v>
      </c>
      <c r="AO574" s="64">
        <v>0</v>
      </c>
      <c r="AP574" s="64">
        <v>0</v>
      </c>
      <c r="AQ574" s="64">
        <v>0</v>
      </c>
      <c r="AR574" s="64">
        <v>0</v>
      </c>
      <c r="AS574" s="64">
        <v>0</v>
      </c>
      <c r="AT574" s="64">
        <v>0</v>
      </c>
      <c r="AU574" s="64">
        <v>0</v>
      </c>
      <c r="AV574" s="64">
        <v>0</v>
      </c>
      <c r="AW574" s="64">
        <v>0</v>
      </c>
      <c r="AX574" s="64">
        <v>0</v>
      </c>
      <c r="AY574" s="64">
        <v>0</v>
      </c>
      <c r="AZ574" s="64">
        <v>2500</v>
      </c>
      <c r="BA574" s="64">
        <v>0</v>
      </c>
      <c r="BB574" s="64">
        <v>0</v>
      </c>
      <c r="BC574" s="64">
        <v>0</v>
      </c>
      <c r="BD574" s="64">
        <v>0</v>
      </c>
      <c r="BE574" s="64">
        <v>0</v>
      </c>
      <c r="BF574" s="64">
        <v>0</v>
      </c>
      <c r="BG574" s="64">
        <v>0</v>
      </c>
      <c r="BH574" s="64">
        <v>0</v>
      </c>
      <c r="BI574" s="64">
        <v>-25</v>
      </c>
      <c r="BJ574" s="64">
        <v>0</v>
      </c>
      <c r="BK574" s="64">
        <v>0</v>
      </c>
      <c r="BL574"/>
      <c r="BN574" s="7">
        <f t="shared" si="27"/>
        <v>25954.400000000001</v>
      </c>
    </row>
    <row r="575" spans="1:66" hidden="1">
      <c r="A575">
        <v>931</v>
      </c>
      <c r="B575" t="s">
        <v>465</v>
      </c>
      <c r="C575">
        <v>111</v>
      </c>
      <c r="D575" t="s">
        <v>466</v>
      </c>
      <c r="E575">
        <v>298</v>
      </c>
      <c r="F575">
        <v>512960001</v>
      </c>
      <c r="G575" t="s">
        <v>650</v>
      </c>
      <c r="H575">
        <v>101</v>
      </c>
      <c r="I575" t="s">
        <v>308</v>
      </c>
      <c r="J575" s="8">
        <v>1</v>
      </c>
      <c r="L575">
        <v>2960</v>
      </c>
      <c r="M575" t="s">
        <v>329</v>
      </c>
      <c r="N575">
        <v>2000</v>
      </c>
      <c r="O575" t="s">
        <v>113</v>
      </c>
      <c r="P575">
        <v>5</v>
      </c>
      <c r="Q575" t="s">
        <v>467</v>
      </c>
      <c r="R575">
        <v>152</v>
      </c>
      <c r="S575" t="s">
        <v>468</v>
      </c>
      <c r="T575">
        <v>121</v>
      </c>
      <c r="U575" t="s">
        <v>312</v>
      </c>
      <c r="V575">
        <v>1</v>
      </c>
      <c r="W575" t="s">
        <v>313</v>
      </c>
      <c r="X575" s="64">
        <v>0</v>
      </c>
      <c r="Y575" s="64">
        <v>0</v>
      </c>
      <c r="Z575" s="64">
        <v>0</v>
      </c>
      <c r="AA575" s="64">
        <v>0</v>
      </c>
      <c r="AB575" s="64">
        <v>0</v>
      </c>
      <c r="AC575" s="64">
        <v>0</v>
      </c>
      <c r="AD575" s="9">
        <v>0</v>
      </c>
      <c r="AE575" s="64">
        <v>535</v>
      </c>
      <c r="AF575" s="64">
        <v>0</v>
      </c>
      <c r="AG575" s="64">
        <v>0</v>
      </c>
      <c r="AH575" s="64">
        <v>0</v>
      </c>
      <c r="AI575" s="64">
        <v>0</v>
      </c>
      <c r="AJ575" s="10">
        <f t="shared" si="25"/>
        <v>535</v>
      </c>
      <c r="AL575" s="6">
        <f t="shared" si="26"/>
        <v>0</v>
      </c>
      <c r="AN575" s="64">
        <v>5000</v>
      </c>
      <c r="AO575" s="64">
        <v>0</v>
      </c>
      <c r="AP575" s="64">
        <v>0</v>
      </c>
      <c r="AQ575" s="64">
        <v>0</v>
      </c>
      <c r="AR575" s="64">
        <v>0</v>
      </c>
      <c r="AS575" s="64">
        <v>0</v>
      </c>
      <c r="AT575" s="64">
        <v>0</v>
      </c>
      <c r="AU575" s="64">
        <v>0</v>
      </c>
      <c r="AV575" s="64">
        <v>0</v>
      </c>
      <c r="AW575" s="64">
        <v>0</v>
      </c>
      <c r="AX575" s="64">
        <v>0</v>
      </c>
      <c r="AY575" s="64">
        <v>0</v>
      </c>
      <c r="AZ575" s="64">
        <v>5300</v>
      </c>
      <c r="BA575" s="64">
        <v>0</v>
      </c>
      <c r="BB575" s="64">
        <v>0</v>
      </c>
      <c r="BC575" s="64">
        <v>0</v>
      </c>
      <c r="BD575" s="64">
        <v>0</v>
      </c>
      <c r="BE575" s="64">
        <v>0</v>
      </c>
      <c r="BF575" s="64">
        <v>0</v>
      </c>
      <c r="BG575" s="64">
        <v>0</v>
      </c>
      <c r="BH575" s="64">
        <v>23703.21</v>
      </c>
      <c r="BI575" s="64">
        <v>0</v>
      </c>
      <c r="BJ575" s="64">
        <v>4064.2</v>
      </c>
      <c r="BK575" s="64">
        <v>0</v>
      </c>
      <c r="BL575"/>
      <c r="BN575" s="7">
        <f t="shared" si="27"/>
        <v>535</v>
      </c>
    </row>
    <row r="576" spans="1:66" hidden="1">
      <c r="A576">
        <v>931</v>
      </c>
      <c r="B576" t="s">
        <v>465</v>
      </c>
      <c r="C576">
        <v>111</v>
      </c>
      <c r="D576" t="s">
        <v>466</v>
      </c>
      <c r="E576">
        <v>300</v>
      </c>
      <c r="F576">
        <v>512960002</v>
      </c>
      <c r="G576" t="s">
        <v>172</v>
      </c>
      <c r="H576">
        <v>101</v>
      </c>
      <c r="I576" t="s">
        <v>308</v>
      </c>
      <c r="J576" s="8">
        <v>1</v>
      </c>
      <c r="L576">
        <v>2960</v>
      </c>
      <c r="M576" t="s">
        <v>329</v>
      </c>
      <c r="N576">
        <v>2000</v>
      </c>
      <c r="O576" t="s">
        <v>113</v>
      </c>
      <c r="P576">
        <v>5</v>
      </c>
      <c r="Q576" t="s">
        <v>467</v>
      </c>
      <c r="R576">
        <v>152</v>
      </c>
      <c r="S576" t="s">
        <v>468</v>
      </c>
      <c r="T576">
        <v>121</v>
      </c>
      <c r="U576" t="s">
        <v>312</v>
      </c>
      <c r="V576">
        <v>1</v>
      </c>
      <c r="W576" t="s">
        <v>313</v>
      </c>
      <c r="X576" s="64">
        <v>0</v>
      </c>
      <c r="Y576" s="64">
        <v>0</v>
      </c>
      <c r="Z576" s="64">
        <v>0</v>
      </c>
      <c r="AA576" s="64">
        <v>0</v>
      </c>
      <c r="AB576" s="64">
        <v>0</v>
      </c>
      <c r="AC576" s="64">
        <v>0</v>
      </c>
      <c r="AD576" s="9">
        <v>0</v>
      </c>
      <c r="AE576" s="64">
        <v>0</v>
      </c>
      <c r="AF576" s="64">
        <v>0</v>
      </c>
      <c r="AG576" s="64">
        <v>5000</v>
      </c>
      <c r="AH576" s="64">
        <v>0</v>
      </c>
      <c r="AI576" s="64">
        <v>0</v>
      </c>
      <c r="AJ576" s="10">
        <f t="shared" si="25"/>
        <v>5000</v>
      </c>
      <c r="AL576" s="6">
        <f t="shared" si="26"/>
        <v>0</v>
      </c>
      <c r="AN576" s="64">
        <v>0</v>
      </c>
      <c r="AO576" s="64">
        <v>0</v>
      </c>
      <c r="AP576" s="64">
        <v>0</v>
      </c>
      <c r="AQ576" s="64">
        <v>0</v>
      </c>
      <c r="AR576" s="64">
        <v>0</v>
      </c>
      <c r="AS576" s="64">
        <v>0</v>
      </c>
      <c r="AT576" s="64">
        <v>0</v>
      </c>
      <c r="AU576" s="64">
        <v>0</v>
      </c>
      <c r="AV576" s="64">
        <v>0</v>
      </c>
      <c r="AW576" s="64">
        <v>0</v>
      </c>
      <c r="AX576" s="64">
        <v>0</v>
      </c>
      <c r="AY576" s="64">
        <v>0</v>
      </c>
      <c r="AZ576" s="64">
        <v>3000</v>
      </c>
      <c r="BA576" s="64">
        <v>0</v>
      </c>
      <c r="BB576" s="64">
        <v>0</v>
      </c>
      <c r="BC576" s="64">
        <v>0</v>
      </c>
      <c r="BD576" s="64">
        <v>0</v>
      </c>
      <c r="BE576" s="64">
        <v>0</v>
      </c>
      <c r="BF576" s="64">
        <v>0</v>
      </c>
      <c r="BG576" s="64">
        <v>0</v>
      </c>
      <c r="BH576" s="64">
        <v>2000</v>
      </c>
      <c r="BI576" s="64">
        <v>-500</v>
      </c>
      <c r="BJ576" s="64">
        <v>600</v>
      </c>
      <c r="BK576" s="64">
        <v>600</v>
      </c>
      <c r="BL576"/>
      <c r="BN576" s="7">
        <f t="shared" si="27"/>
        <v>5000</v>
      </c>
    </row>
    <row r="577" spans="1:66" hidden="1">
      <c r="A577">
        <v>931</v>
      </c>
      <c r="B577" t="s">
        <v>465</v>
      </c>
      <c r="C577">
        <v>111</v>
      </c>
      <c r="D577" t="s">
        <v>466</v>
      </c>
      <c r="E577">
        <v>302</v>
      </c>
      <c r="F577">
        <v>512960003</v>
      </c>
      <c r="G577" t="s">
        <v>197</v>
      </c>
      <c r="H577">
        <v>101</v>
      </c>
      <c r="I577" t="s">
        <v>308</v>
      </c>
      <c r="J577" s="8">
        <v>1</v>
      </c>
      <c r="L577">
        <v>2960</v>
      </c>
      <c r="M577" t="s">
        <v>329</v>
      </c>
      <c r="N577">
        <v>2000</v>
      </c>
      <c r="O577" t="s">
        <v>113</v>
      </c>
      <c r="P577">
        <v>5</v>
      </c>
      <c r="Q577" t="s">
        <v>467</v>
      </c>
      <c r="R577">
        <v>152</v>
      </c>
      <c r="S577" t="s">
        <v>468</v>
      </c>
      <c r="T577">
        <v>121</v>
      </c>
      <c r="U577" t="s">
        <v>312</v>
      </c>
      <c r="V577">
        <v>1</v>
      </c>
      <c r="W577" t="s">
        <v>313</v>
      </c>
      <c r="X577" s="64">
        <v>0</v>
      </c>
      <c r="Y577" s="64">
        <v>0</v>
      </c>
      <c r="Z577" s="64">
        <v>0</v>
      </c>
      <c r="AA577" s="64">
        <v>0</v>
      </c>
      <c r="AB577" s="64">
        <v>0</v>
      </c>
      <c r="AC577" s="64">
        <v>0</v>
      </c>
      <c r="AD577" s="9">
        <v>0</v>
      </c>
      <c r="AE577" s="64">
        <v>0</v>
      </c>
      <c r="AF577" s="64">
        <v>0</v>
      </c>
      <c r="AG577" s="64">
        <v>1804</v>
      </c>
      <c r="AH577" s="64">
        <v>0</v>
      </c>
      <c r="AI577" s="64">
        <v>0</v>
      </c>
      <c r="AJ577" s="10">
        <f t="shared" si="25"/>
        <v>1804</v>
      </c>
      <c r="AL577" s="6">
        <f t="shared" si="26"/>
        <v>0</v>
      </c>
      <c r="AN577" s="64">
        <v>0</v>
      </c>
      <c r="AO577" s="64">
        <v>0</v>
      </c>
      <c r="AP577" s="64">
        <v>0</v>
      </c>
      <c r="AQ577" s="64">
        <v>0</v>
      </c>
      <c r="AR577" s="64">
        <v>0</v>
      </c>
      <c r="AS577" s="64">
        <v>0</v>
      </c>
      <c r="AT577" s="64">
        <v>0</v>
      </c>
      <c r="AU577" s="64">
        <v>0</v>
      </c>
      <c r="AV577" s="64">
        <v>0</v>
      </c>
      <c r="AW577" s="64">
        <v>0</v>
      </c>
      <c r="AX577" s="64">
        <v>0</v>
      </c>
      <c r="AY577" s="64">
        <v>0</v>
      </c>
      <c r="AZ577" s="64">
        <v>932140</v>
      </c>
      <c r="BA577" s="64">
        <v>0</v>
      </c>
      <c r="BB577" s="64">
        <v>0</v>
      </c>
      <c r="BC577" s="64">
        <v>0</v>
      </c>
      <c r="BD577" s="64">
        <v>0</v>
      </c>
      <c r="BE577" s="64">
        <v>0</v>
      </c>
      <c r="BF577" s="64">
        <v>0</v>
      </c>
      <c r="BG577" s="64">
        <v>0</v>
      </c>
      <c r="BH577" s="64">
        <v>-89003.21</v>
      </c>
      <c r="BI577" s="64">
        <v>-591898.94999999995</v>
      </c>
      <c r="BJ577" s="64">
        <v>-26237.84</v>
      </c>
      <c r="BK577" s="64">
        <v>0</v>
      </c>
      <c r="BL577"/>
      <c r="BN577" s="7">
        <f t="shared" si="27"/>
        <v>1804</v>
      </c>
    </row>
    <row r="578" spans="1:66" hidden="1">
      <c r="A578">
        <v>101</v>
      </c>
      <c r="B578" t="s">
        <v>306</v>
      </c>
      <c r="C578">
        <v>139</v>
      </c>
      <c r="D578" t="s">
        <v>307</v>
      </c>
      <c r="E578">
        <v>298</v>
      </c>
      <c r="F578">
        <v>512960001</v>
      </c>
      <c r="G578" t="s">
        <v>650</v>
      </c>
      <c r="H578">
        <v>101</v>
      </c>
      <c r="I578" t="s">
        <v>308</v>
      </c>
      <c r="J578" s="8">
        <v>1</v>
      </c>
      <c r="L578">
        <v>2960</v>
      </c>
      <c r="M578" t="s">
        <v>329</v>
      </c>
      <c r="N578">
        <v>2000</v>
      </c>
      <c r="O578" t="s">
        <v>113</v>
      </c>
      <c r="P578">
        <v>7</v>
      </c>
      <c r="Q578" t="s">
        <v>310</v>
      </c>
      <c r="R578">
        <v>171</v>
      </c>
      <c r="S578" t="s">
        <v>311</v>
      </c>
      <c r="T578">
        <v>121</v>
      </c>
      <c r="U578" t="s">
        <v>312</v>
      </c>
      <c r="V578">
        <v>1</v>
      </c>
      <c r="W578" t="s">
        <v>313</v>
      </c>
      <c r="X578" s="64">
        <v>0</v>
      </c>
      <c r="Y578" s="64">
        <v>0</v>
      </c>
      <c r="Z578" s="64">
        <v>0</v>
      </c>
      <c r="AA578" s="64">
        <v>0</v>
      </c>
      <c r="AB578" s="64">
        <v>8019.66</v>
      </c>
      <c r="AC578" s="64">
        <v>5040</v>
      </c>
      <c r="AD578" s="9">
        <v>0</v>
      </c>
      <c r="AE578" s="64">
        <v>295</v>
      </c>
      <c r="AF578" s="64">
        <v>0</v>
      </c>
      <c r="AG578" s="64">
        <v>0</v>
      </c>
      <c r="AH578" s="64">
        <v>0</v>
      </c>
      <c r="AI578" s="9">
        <v>0</v>
      </c>
      <c r="AJ578" s="10">
        <f t="shared" si="25"/>
        <v>13354.66</v>
      </c>
      <c r="AL578" s="6">
        <f t="shared" si="26"/>
        <v>0</v>
      </c>
      <c r="AN578" s="64">
        <v>0</v>
      </c>
      <c r="AO578" s="64">
        <v>0</v>
      </c>
      <c r="AP578" s="64">
        <v>0</v>
      </c>
      <c r="AQ578" s="64">
        <v>0</v>
      </c>
      <c r="AR578" s="64">
        <v>0</v>
      </c>
      <c r="AS578" s="64">
        <v>0</v>
      </c>
      <c r="AT578" s="64">
        <v>0</v>
      </c>
      <c r="AU578" s="64">
        <v>0</v>
      </c>
      <c r="AV578" s="64">
        <v>0</v>
      </c>
      <c r="AW578" s="64">
        <v>0</v>
      </c>
      <c r="AX578" s="64">
        <v>0</v>
      </c>
      <c r="AY578" s="64">
        <v>0</v>
      </c>
      <c r="AZ578" s="64">
        <v>568.4</v>
      </c>
      <c r="BA578" s="64">
        <v>0</v>
      </c>
      <c r="BB578" s="64">
        <v>0</v>
      </c>
      <c r="BC578" s="64">
        <v>0</v>
      </c>
      <c r="BD578" s="64">
        <v>0</v>
      </c>
      <c r="BE578" s="64">
        <v>0</v>
      </c>
      <c r="BF578" s="64">
        <v>0</v>
      </c>
      <c r="BG578" s="64">
        <v>0</v>
      </c>
      <c r="BH578" s="64">
        <v>0</v>
      </c>
      <c r="BI578" s="64">
        <v>0</v>
      </c>
      <c r="BJ578" s="64">
        <v>0</v>
      </c>
      <c r="BK578" s="64">
        <v>0</v>
      </c>
      <c r="BL578"/>
      <c r="BN578" s="7">
        <f t="shared" si="27"/>
        <v>13354.66</v>
      </c>
    </row>
    <row r="579" spans="1:66" hidden="1">
      <c r="A579">
        <v>101</v>
      </c>
      <c r="B579" t="s">
        <v>306</v>
      </c>
      <c r="C579">
        <v>139</v>
      </c>
      <c r="D579" t="s">
        <v>307</v>
      </c>
      <c r="E579">
        <v>302</v>
      </c>
      <c r="F579">
        <v>512960003</v>
      </c>
      <c r="G579" t="s">
        <v>197</v>
      </c>
      <c r="H579">
        <v>101</v>
      </c>
      <c r="I579" t="s">
        <v>308</v>
      </c>
      <c r="J579" s="8">
        <v>1</v>
      </c>
      <c r="L579">
        <v>2960</v>
      </c>
      <c r="M579" t="s">
        <v>329</v>
      </c>
      <c r="N579">
        <v>2000</v>
      </c>
      <c r="O579" t="s">
        <v>113</v>
      </c>
      <c r="P579">
        <v>7</v>
      </c>
      <c r="Q579" t="s">
        <v>310</v>
      </c>
      <c r="R579">
        <v>171</v>
      </c>
      <c r="S579" t="s">
        <v>311</v>
      </c>
      <c r="T579">
        <v>121</v>
      </c>
      <c r="U579" t="s">
        <v>312</v>
      </c>
      <c r="V579">
        <v>1</v>
      </c>
      <c r="W579" t="s">
        <v>313</v>
      </c>
      <c r="X579" s="64">
        <v>0</v>
      </c>
      <c r="Y579" s="64">
        <v>0</v>
      </c>
      <c r="Z579" s="64">
        <v>0</v>
      </c>
      <c r="AA579" s="64">
        <v>0</v>
      </c>
      <c r="AB579" s="64">
        <v>0</v>
      </c>
      <c r="AC579" s="64">
        <v>7400</v>
      </c>
      <c r="AD579" s="9">
        <v>0</v>
      </c>
      <c r="AE579" s="64">
        <v>0</v>
      </c>
      <c r="AF579" s="64">
        <v>0</v>
      </c>
      <c r="AG579" s="64">
        <v>0</v>
      </c>
      <c r="AH579" s="64">
        <v>0</v>
      </c>
      <c r="AI579" s="9">
        <v>0</v>
      </c>
      <c r="AJ579" s="10">
        <f t="shared" ref="AJ579:AJ642" si="28">SUM(X579:AI579)</f>
        <v>7400</v>
      </c>
      <c r="AL579" s="6">
        <f t="shared" ref="AL579:AL642" si="29">IF(J579=2,AJ579,0)</f>
        <v>0</v>
      </c>
      <c r="AN579" s="64">
        <v>0</v>
      </c>
      <c r="AO579" s="64">
        <v>0</v>
      </c>
      <c r="AP579" s="64">
        <v>0</v>
      </c>
      <c r="AQ579" s="64">
        <v>0</v>
      </c>
      <c r="AR579" s="64">
        <v>0</v>
      </c>
      <c r="AS579" s="64">
        <v>0</v>
      </c>
      <c r="AT579" s="64">
        <v>0</v>
      </c>
      <c r="AU579" s="64">
        <v>0</v>
      </c>
      <c r="AV579" s="64">
        <v>0</v>
      </c>
      <c r="AW579" s="64">
        <v>0</v>
      </c>
      <c r="AX579" s="64">
        <v>0</v>
      </c>
      <c r="AY579" s="64">
        <v>0</v>
      </c>
      <c r="AZ579" s="64">
        <v>2360</v>
      </c>
      <c r="BA579" s="64">
        <v>0</v>
      </c>
      <c r="BB579" s="64">
        <v>0</v>
      </c>
      <c r="BC579" s="64">
        <v>0</v>
      </c>
      <c r="BD579" s="64">
        <v>0</v>
      </c>
      <c r="BE579" s="64">
        <v>0</v>
      </c>
      <c r="BF579" s="64">
        <v>0</v>
      </c>
      <c r="BG579" s="64">
        <v>0</v>
      </c>
      <c r="BH579" s="64">
        <v>0</v>
      </c>
      <c r="BI579" s="64">
        <v>-1360</v>
      </c>
      <c r="BJ579" s="64">
        <v>0</v>
      </c>
      <c r="BK579" s="64">
        <v>0</v>
      </c>
      <c r="BL579"/>
      <c r="BN579" s="7">
        <f t="shared" ref="BN579:BN642" si="30">SUM(X579:AG579)</f>
        <v>7400</v>
      </c>
    </row>
    <row r="580" spans="1:66" hidden="1">
      <c r="A580">
        <v>201</v>
      </c>
      <c r="B580" t="s">
        <v>379</v>
      </c>
      <c r="C580">
        <v>143</v>
      </c>
      <c r="D580" t="s">
        <v>271</v>
      </c>
      <c r="E580">
        <v>299</v>
      </c>
      <c r="F580">
        <v>512960001</v>
      </c>
      <c r="G580" t="s">
        <v>650</v>
      </c>
      <c r="H580">
        <v>602</v>
      </c>
      <c r="I580" t="s">
        <v>380</v>
      </c>
      <c r="J580" s="8">
        <v>1</v>
      </c>
      <c r="L580">
        <v>2960</v>
      </c>
      <c r="M580" t="s">
        <v>329</v>
      </c>
      <c r="N580">
        <v>2000</v>
      </c>
      <c r="O580" t="s">
        <v>113</v>
      </c>
      <c r="P580">
        <v>7</v>
      </c>
      <c r="Q580" t="s">
        <v>310</v>
      </c>
      <c r="R580">
        <v>423</v>
      </c>
      <c r="S580" t="s">
        <v>381</v>
      </c>
      <c r="T580">
        <v>121</v>
      </c>
      <c r="U580" t="s">
        <v>312</v>
      </c>
      <c r="V580">
        <v>1</v>
      </c>
      <c r="W580" t="s">
        <v>313</v>
      </c>
      <c r="X580" s="64">
        <v>0</v>
      </c>
      <c r="Y580" s="64">
        <v>0</v>
      </c>
      <c r="Z580" s="64">
        <v>240</v>
      </c>
      <c r="AA580" s="64">
        <v>0</v>
      </c>
      <c r="AB580" s="64">
        <v>14265.88</v>
      </c>
      <c r="AC580" s="64">
        <v>0</v>
      </c>
      <c r="AD580" s="9">
        <v>8309</v>
      </c>
      <c r="AE580" s="64">
        <v>15715.01</v>
      </c>
      <c r="AF580" s="64">
        <v>26960.01</v>
      </c>
      <c r="AG580" s="64">
        <v>17157.009999999998</v>
      </c>
      <c r="AH580" s="64">
        <v>9157.02</v>
      </c>
      <c r="AI580" s="9">
        <v>24401.95</v>
      </c>
      <c r="AJ580" s="10">
        <f t="shared" si="28"/>
        <v>116205.87999999999</v>
      </c>
      <c r="AL580" s="6">
        <f t="shared" si="29"/>
        <v>0</v>
      </c>
      <c r="AN580" s="64">
        <v>1710000</v>
      </c>
      <c r="AO580" s="64">
        <v>0</v>
      </c>
      <c r="AP580" s="64">
        <v>0</v>
      </c>
      <c r="AQ580" s="64">
        <v>0</v>
      </c>
      <c r="AR580" s="64">
        <v>0</v>
      </c>
      <c r="AS580" s="64">
        <v>0</v>
      </c>
      <c r="AT580" s="64">
        <v>0</v>
      </c>
      <c r="AU580" s="64">
        <v>0</v>
      </c>
      <c r="AV580" s="64">
        <v>0</v>
      </c>
      <c r="AW580" s="64">
        <v>0</v>
      </c>
      <c r="AX580" s="64">
        <v>0</v>
      </c>
      <c r="AY580" s="64">
        <v>0</v>
      </c>
      <c r="AZ580" s="64">
        <v>-69411.009999999995</v>
      </c>
      <c r="BA580" s="64">
        <v>0</v>
      </c>
      <c r="BB580" s="64">
        <v>0</v>
      </c>
      <c r="BC580" s="64">
        <v>0</v>
      </c>
      <c r="BD580" s="64">
        <v>0</v>
      </c>
      <c r="BE580" s="64">
        <v>0</v>
      </c>
      <c r="BF580" s="64">
        <v>0</v>
      </c>
      <c r="BG580" s="64">
        <v>-37611.599999999999</v>
      </c>
      <c r="BH580" s="64">
        <v>46900</v>
      </c>
      <c r="BI580" s="64">
        <v>378146.13</v>
      </c>
      <c r="BJ580" s="64">
        <v>142481</v>
      </c>
      <c r="BK580" s="64">
        <v>171380.84</v>
      </c>
      <c r="BL580"/>
      <c r="BN580" s="7">
        <f t="shared" si="30"/>
        <v>82646.909999999989</v>
      </c>
    </row>
    <row r="581" spans="1:66" hidden="1">
      <c r="A581">
        <v>201</v>
      </c>
      <c r="B581" t="s">
        <v>379</v>
      </c>
      <c r="C581">
        <v>143</v>
      </c>
      <c r="D581" t="s">
        <v>271</v>
      </c>
      <c r="E581">
        <v>301</v>
      </c>
      <c r="F581">
        <v>512960002</v>
      </c>
      <c r="G581" t="s">
        <v>172</v>
      </c>
      <c r="H581">
        <v>602</v>
      </c>
      <c r="I581" t="s">
        <v>380</v>
      </c>
      <c r="J581" s="8">
        <v>1</v>
      </c>
      <c r="L581">
        <v>2960</v>
      </c>
      <c r="M581" t="s">
        <v>329</v>
      </c>
      <c r="N581">
        <v>2000</v>
      </c>
      <c r="O581" t="s">
        <v>113</v>
      </c>
      <c r="P581">
        <v>7</v>
      </c>
      <c r="Q581" t="s">
        <v>310</v>
      </c>
      <c r="R581">
        <v>423</v>
      </c>
      <c r="S581" t="s">
        <v>381</v>
      </c>
      <c r="T581">
        <v>121</v>
      </c>
      <c r="U581" t="s">
        <v>312</v>
      </c>
      <c r="V581">
        <v>1</v>
      </c>
      <c r="W581" t="s">
        <v>313</v>
      </c>
      <c r="X581" s="64">
        <v>4400</v>
      </c>
      <c r="Y581" s="64">
        <v>13159.04</v>
      </c>
      <c r="Z581" s="64">
        <v>0</v>
      </c>
      <c r="AA581" s="64">
        <v>0</v>
      </c>
      <c r="AB581" s="64">
        <v>45204.55</v>
      </c>
      <c r="AC581" s="64">
        <v>42599.99</v>
      </c>
      <c r="AD581" s="9">
        <v>14469.84</v>
      </c>
      <c r="AE581" s="64">
        <v>0</v>
      </c>
      <c r="AF581" s="64">
        <v>15460</v>
      </c>
      <c r="AG581" s="64">
        <v>0</v>
      </c>
      <c r="AH581" s="64">
        <v>0</v>
      </c>
      <c r="AI581" s="9">
        <v>41798.25</v>
      </c>
      <c r="AJ581" s="10">
        <f t="shared" si="28"/>
        <v>177091.66999999998</v>
      </c>
      <c r="AL581" s="6">
        <f t="shared" si="29"/>
        <v>0</v>
      </c>
      <c r="AN581" s="64">
        <v>0</v>
      </c>
      <c r="AO581" s="64">
        <v>0</v>
      </c>
      <c r="AP581" s="64">
        <v>0</v>
      </c>
      <c r="AQ581" s="64">
        <v>0</v>
      </c>
      <c r="AR581" s="64">
        <v>0</v>
      </c>
      <c r="AS581" s="64">
        <v>0</v>
      </c>
      <c r="AT581" s="64">
        <v>0</v>
      </c>
      <c r="AU581" s="64">
        <v>0</v>
      </c>
      <c r="AV581" s="64">
        <v>0</v>
      </c>
      <c r="AW581" s="64">
        <v>0</v>
      </c>
      <c r="AX581" s="64">
        <v>0</v>
      </c>
      <c r="AY581" s="64">
        <v>0</v>
      </c>
      <c r="AZ581" s="64">
        <v>0</v>
      </c>
      <c r="BA581" s="64">
        <v>0</v>
      </c>
      <c r="BB581" s="64">
        <v>0</v>
      </c>
      <c r="BC581" s="64">
        <v>0</v>
      </c>
      <c r="BD581" s="64">
        <v>0</v>
      </c>
      <c r="BE581" s="64">
        <v>0</v>
      </c>
      <c r="BF581" s="64">
        <v>0</v>
      </c>
      <c r="BG581" s="64">
        <v>29000</v>
      </c>
      <c r="BH581" s="64">
        <v>0</v>
      </c>
      <c r="BI581" s="64">
        <v>0</v>
      </c>
      <c r="BJ581" s="64">
        <v>0</v>
      </c>
      <c r="BK581" s="64">
        <v>0</v>
      </c>
      <c r="BL581"/>
      <c r="BN581" s="7">
        <f t="shared" si="30"/>
        <v>135293.41999999998</v>
      </c>
    </row>
    <row r="582" spans="1:66" hidden="1">
      <c r="A582">
        <v>201</v>
      </c>
      <c r="B582" t="s">
        <v>379</v>
      </c>
      <c r="C582">
        <v>143</v>
      </c>
      <c r="D582" t="s">
        <v>271</v>
      </c>
      <c r="E582">
        <v>303</v>
      </c>
      <c r="F582">
        <v>512960003</v>
      </c>
      <c r="G582" t="s">
        <v>197</v>
      </c>
      <c r="H582">
        <v>602</v>
      </c>
      <c r="I582" t="s">
        <v>380</v>
      </c>
      <c r="J582" s="8">
        <v>1</v>
      </c>
      <c r="L582">
        <v>2960</v>
      </c>
      <c r="M582" t="s">
        <v>329</v>
      </c>
      <c r="N582">
        <v>2000</v>
      </c>
      <c r="O582" t="s">
        <v>113</v>
      </c>
      <c r="P582">
        <v>7</v>
      </c>
      <c r="Q582" t="s">
        <v>310</v>
      </c>
      <c r="R582">
        <v>423</v>
      </c>
      <c r="S582" t="s">
        <v>381</v>
      </c>
      <c r="T582">
        <v>121</v>
      </c>
      <c r="U582" t="s">
        <v>312</v>
      </c>
      <c r="V582">
        <v>1</v>
      </c>
      <c r="W582" t="s">
        <v>313</v>
      </c>
      <c r="X582" s="64">
        <v>4452.7299999999996</v>
      </c>
      <c r="Y582" s="64">
        <v>0</v>
      </c>
      <c r="Z582" s="64">
        <v>0</v>
      </c>
      <c r="AA582" s="64">
        <v>0</v>
      </c>
      <c r="AB582" s="64">
        <v>0</v>
      </c>
      <c r="AC582" s="64">
        <v>0</v>
      </c>
      <c r="AD582" s="9">
        <v>2243</v>
      </c>
      <c r="AE582" s="64">
        <v>2341</v>
      </c>
      <c r="AF582" s="64">
        <v>0</v>
      </c>
      <c r="AG582" s="64">
        <v>4936.01</v>
      </c>
      <c r="AH582" s="64">
        <v>19428.990000000002</v>
      </c>
      <c r="AI582" s="9">
        <v>13829</v>
      </c>
      <c r="AJ582" s="10">
        <f t="shared" si="28"/>
        <v>47230.73</v>
      </c>
      <c r="AL582" s="6">
        <f t="shared" si="29"/>
        <v>0</v>
      </c>
      <c r="AN582" s="64">
        <v>0</v>
      </c>
      <c r="AO582" s="64">
        <v>0</v>
      </c>
      <c r="AP582" s="64">
        <v>0</v>
      </c>
      <c r="AQ582" s="64">
        <v>0</v>
      </c>
      <c r="AR582" s="64">
        <v>0</v>
      </c>
      <c r="AS582" s="64">
        <v>0</v>
      </c>
      <c r="AT582" s="64">
        <v>0</v>
      </c>
      <c r="AU582" s="64">
        <v>0</v>
      </c>
      <c r="AV582" s="64">
        <v>0</v>
      </c>
      <c r="AW582" s="64">
        <v>0</v>
      </c>
      <c r="AX582" s="64">
        <v>0</v>
      </c>
      <c r="AY582" s="64">
        <v>0</v>
      </c>
      <c r="AZ582" s="64">
        <v>0</v>
      </c>
      <c r="BA582" s="64">
        <v>0</v>
      </c>
      <c r="BB582" s="64">
        <v>0</v>
      </c>
      <c r="BC582" s="64">
        <v>0</v>
      </c>
      <c r="BD582" s="64">
        <v>0</v>
      </c>
      <c r="BE582" s="64">
        <v>0</v>
      </c>
      <c r="BF582" s="64">
        <v>0</v>
      </c>
      <c r="BG582" s="64">
        <v>0</v>
      </c>
      <c r="BH582" s="64">
        <v>0</v>
      </c>
      <c r="BI582" s="64">
        <v>322186.73</v>
      </c>
      <c r="BJ582" s="64">
        <v>0</v>
      </c>
      <c r="BK582" s="64">
        <v>0</v>
      </c>
      <c r="BL582"/>
      <c r="BN582" s="7">
        <f t="shared" si="30"/>
        <v>13972.74</v>
      </c>
    </row>
    <row r="583" spans="1:66" hidden="1">
      <c r="A583">
        <v>941</v>
      </c>
      <c r="B583" t="s">
        <v>484</v>
      </c>
      <c r="C583">
        <v>116</v>
      </c>
      <c r="D583" t="s">
        <v>485</v>
      </c>
      <c r="E583">
        <v>298</v>
      </c>
      <c r="F583">
        <v>512960001</v>
      </c>
      <c r="G583" t="s">
        <v>650</v>
      </c>
      <c r="H583">
        <v>101</v>
      </c>
      <c r="I583" t="s">
        <v>308</v>
      </c>
      <c r="J583" s="8">
        <v>1</v>
      </c>
      <c r="L583">
        <v>2960</v>
      </c>
      <c r="M583" t="s">
        <v>329</v>
      </c>
      <c r="N583">
        <v>2000</v>
      </c>
      <c r="O583" t="s">
        <v>113</v>
      </c>
      <c r="P583">
        <v>8</v>
      </c>
      <c r="Q583" t="s">
        <v>486</v>
      </c>
      <c r="R583">
        <v>131</v>
      </c>
      <c r="S583" t="s">
        <v>449</v>
      </c>
      <c r="T583">
        <v>121</v>
      </c>
      <c r="U583" t="s">
        <v>312</v>
      </c>
      <c r="V583">
        <v>1</v>
      </c>
      <c r="W583" t="s">
        <v>313</v>
      </c>
      <c r="X583" s="64">
        <v>0</v>
      </c>
      <c r="Y583" s="64">
        <v>0</v>
      </c>
      <c r="Z583" s="64">
        <v>0</v>
      </c>
      <c r="AA583" s="64">
        <v>0</v>
      </c>
      <c r="AB583" s="64">
        <v>3517.99</v>
      </c>
      <c r="AC583" s="64">
        <v>0</v>
      </c>
      <c r="AD583" s="9">
        <v>0</v>
      </c>
      <c r="AE583" s="64">
        <v>0</v>
      </c>
      <c r="AF583" s="64">
        <v>0</v>
      </c>
      <c r="AG583" s="64">
        <v>0</v>
      </c>
      <c r="AH583" s="64">
        <v>0</v>
      </c>
      <c r="AI583" s="64">
        <v>0</v>
      </c>
      <c r="AJ583" s="10">
        <f t="shared" si="28"/>
        <v>3517.99</v>
      </c>
      <c r="AL583" s="6">
        <f t="shared" si="29"/>
        <v>0</v>
      </c>
      <c r="AN583" s="64">
        <v>0</v>
      </c>
      <c r="AO583" s="64">
        <v>0</v>
      </c>
      <c r="AP583" s="64">
        <v>0</v>
      </c>
      <c r="AQ583" s="64">
        <v>0</v>
      </c>
      <c r="AR583" s="64">
        <v>0</v>
      </c>
      <c r="AS583" s="64">
        <v>0</v>
      </c>
      <c r="AT583" s="64">
        <v>0</v>
      </c>
      <c r="AU583" s="64">
        <v>0</v>
      </c>
      <c r="AV583" s="64">
        <v>0</v>
      </c>
      <c r="AW583" s="64">
        <v>0</v>
      </c>
      <c r="AX583" s="64">
        <v>0</v>
      </c>
      <c r="AY583" s="64">
        <v>0</v>
      </c>
      <c r="AZ583" s="64">
        <v>95819.99</v>
      </c>
      <c r="BA583" s="64">
        <v>0</v>
      </c>
      <c r="BB583" s="64">
        <v>0</v>
      </c>
      <c r="BC583" s="64">
        <v>0</v>
      </c>
      <c r="BD583" s="64">
        <v>0</v>
      </c>
      <c r="BE583" s="64">
        <v>0</v>
      </c>
      <c r="BF583" s="64">
        <v>0</v>
      </c>
      <c r="BG583" s="64">
        <v>0</v>
      </c>
      <c r="BH583" s="64">
        <v>0</v>
      </c>
      <c r="BI583" s="64">
        <v>-72</v>
      </c>
      <c r="BJ583" s="64">
        <v>0</v>
      </c>
      <c r="BK583" s="64">
        <v>0</v>
      </c>
      <c r="BL583"/>
      <c r="BN583" s="7">
        <f t="shared" si="30"/>
        <v>3517.99</v>
      </c>
    </row>
    <row r="584" spans="1:66" hidden="1">
      <c r="A584">
        <v>941</v>
      </c>
      <c r="B584" t="s">
        <v>484</v>
      </c>
      <c r="C584">
        <v>116</v>
      </c>
      <c r="D584" t="s">
        <v>485</v>
      </c>
      <c r="E584">
        <v>300</v>
      </c>
      <c r="F584">
        <v>512960002</v>
      </c>
      <c r="G584" t="s">
        <v>172</v>
      </c>
      <c r="H584">
        <v>101</v>
      </c>
      <c r="I584" t="s">
        <v>308</v>
      </c>
      <c r="J584" s="8">
        <v>1</v>
      </c>
      <c r="L584">
        <v>2960</v>
      </c>
      <c r="M584" t="s">
        <v>329</v>
      </c>
      <c r="N584">
        <v>2000</v>
      </c>
      <c r="O584" t="s">
        <v>113</v>
      </c>
      <c r="P584">
        <v>8</v>
      </c>
      <c r="Q584" t="s">
        <v>486</v>
      </c>
      <c r="R584">
        <v>131</v>
      </c>
      <c r="S584" t="s">
        <v>449</v>
      </c>
      <c r="T584">
        <v>121</v>
      </c>
      <c r="U584" t="s">
        <v>312</v>
      </c>
      <c r="V584">
        <v>1</v>
      </c>
      <c r="W584" t="s">
        <v>313</v>
      </c>
      <c r="X584" s="64">
        <v>0</v>
      </c>
      <c r="Y584" s="64">
        <v>0</v>
      </c>
      <c r="Z584" s="64">
        <v>0</v>
      </c>
      <c r="AA584" s="64">
        <v>0</v>
      </c>
      <c r="AB584" s="64">
        <v>25380</v>
      </c>
      <c r="AC584" s="64">
        <v>0</v>
      </c>
      <c r="AD584" s="9">
        <v>0</v>
      </c>
      <c r="AE584" s="64">
        <v>0</v>
      </c>
      <c r="AF584" s="64">
        <v>0</v>
      </c>
      <c r="AG584" s="64">
        <v>0</v>
      </c>
      <c r="AH584" s="64">
        <v>4360</v>
      </c>
      <c r="AI584" s="64">
        <v>0</v>
      </c>
      <c r="AJ584" s="10">
        <f t="shared" si="28"/>
        <v>29740</v>
      </c>
      <c r="AL584" s="6">
        <f t="shared" si="29"/>
        <v>0</v>
      </c>
      <c r="AN584" s="64">
        <v>0</v>
      </c>
      <c r="AO584" s="64">
        <v>0</v>
      </c>
      <c r="AP584" s="64">
        <v>0</v>
      </c>
      <c r="AQ584" s="64">
        <v>0</v>
      </c>
      <c r="AR584" s="64">
        <v>0</v>
      </c>
      <c r="AS584" s="64">
        <v>0</v>
      </c>
      <c r="AT584" s="64">
        <v>0</v>
      </c>
      <c r="AU584" s="64">
        <v>0</v>
      </c>
      <c r="AV584" s="64">
        <v>0</v>
      </c>
      <c r="AW584" s="64">
        <v>0</v>
      </c>
      <c r="AX584" s="64">
        <v>0</v>
      </c>
      <c r="AY584" s="64">
        <v>0</v>
      </c>
      <c r="AZ584" s="64">
        <v>1550</v>
      </c>
      <c r="BA584" s="64">
        <v>0</v>
      </c>
      <c r="BB584" s="64">
        <v>0</v>
      </c>
      <c r="BC584" s="64">
        <v>0</v>
      </c>
      <c r="BD584" s="64">
        <v>0</v>
      </c>
      <c r="BE584" s="64">
        <v>0</v>
      </c>
      <c r="BF584" s="64">
        <v>0</v>
      </c>
      <c r="BG584" s="64">
        <v>0</v>
      </c>
      <c r="BH584" s="64">
        <v>0</v>
      </c>
      <c r="BI584" s="64">
        <v>0</v>
      </c>
      <c r="BJ584" s="64">
        <v>0</v>
      </c>
      <c r="BK584" s="64">
        <v>0</v>
      </c>
      <c r="BL584"/>
      <c r="BN584" s="7">
        <f t="shared" si="30"/>
        <v>25380</v>
      </c>
    </row>
    <row r="585" spans="1:66" hidden="1">
      <c r="A585">
        <v>941</v>
      </c>
      <c r="B585" t="s">
        <v>484</v>
      </c>
      <c r="C585">
        <v>116</v>
      </c>
      <c r="D585" t="s">
        <v>485</v>
      </c>
      <c r="E585">
        <v>302</v>
      </c>
      <c r="F585">
        <v>512960003</v>
      </c>
      <c r="G585" t="s">
        <v>197</v>
      </c>
      <c r="H585">
        <v>101</v>
      </c>
      <c r="I585" t="s">
        <v>308</v>
      </c>
      <c r="J585" s="8">
        <v>1</v>
      </c>
      <c r="L585">
        <v>2960</v>
      </c>
      <c r="M585" t="s">
        <v>329</v>
      </c>
      <c r="N585">
        <v>2000</v>
      </c>
      <c r="O585" t="s">
        <v>113</v>
      </c>
      <c r="P585">
        <v>8</v>
      </c>
      <c r="Q585" t="s">
        <v>486</v>
      </c>
      <c r="R585">
        <v>131</v>
      </c>
      <c r="S585" t="s">
        <v>449</v>
      </c>
      <c r="T585">
        <v>121</v>
      </c>
      <c r="U585" t="s">
        <v>312</v>
      </c>
      <c r="V585">
        <v>1</v>
      </c>
      <c r="W585" t="s">
        <v>313</v>
      </c>
      <c r="X585" s="64">
        <v>0</v>
      </c>
      <c r="Y585" s="64">
        <v>0</v>
      </c>
      <c r="Z585" s="64">
        <v>0</v>
      </c>
      <c r="AA585" s="64">
        <v>0</v>
      </c>
      <c r="AB585" s="64">
        <v>2859.99</v>
      </c>
      <c r="AC585" s="64">
        <v>0</v>
      </c>
      <c r="AD585" s="9">
        <v>0</v>
      </c>
      <c r="AE585" s="64">
        <v>0</v>
      </c>
      <c r="AF585" s="64">
        <v>0</v>
      </c>
      <c r="AG585" s="64">
        <v>0</v>
      </c>
      <c r="AH585" s="64">
        <v>0</v>
      </c>
      <c r="AI585" s="64">
        <v>0</v>
      </c>
      <c r="AJ585" s="10">
        <f t="shared" si="28"/>
        <v>2859.99</v>
      </c>
      <c r="AL585" s="6">
        <f t="shared" si="29"/>
        <v>0</v>
      </c>
      <c r="AN585" s="64">
        <v>0</v>
      </c>
      <c r="AO585" s="64">
        <v>0</v>
      </c>
      <c r="AP585" s="64">
        <v>0</v>
      </c>
      <c r="AQ585" s="64">
        <v>0</v>
      </c>
      <c r="AR585" s="64">
        <v>0</v>
      </c>
      <c r="AS585" s="64">
        <v>0</v>
      </c>
      <c r="AT585" s="64">
        <v>0</v>
      </c>
      <c r="AU585" s="64">
        <v>0</v>
      </c>
      <c r="AV585" s="64">
        <v>0</v>
      </c>
      <c r="AW585" s="64">
        <v>0</v>
      </c>
      <c r="AX585" s="64">
        <v>0</v>
      </c>
      <c r="AY585" s="64">
        <v>0</v>
      </c>
      <c r="AZ585" s="64">
        <v>0</v>
      </c>
      <c r="BA585" s="64">
        <v>0</v>
      </c>
      <c r="BB585" s="64">
        <v>0</v>
      </c>
      <c r="BC585" s="64">
        <v>0</v>
      </c>
      <c r="BD585" s="64">
        <v>0</v>
      </c>
      <c r="BE585" s="64">
        <v>0</v>
      </c>
      <c r="BF585" s="64">
        <v>0</v>
      </c>
      <c r="BG585" s="64">
        <v>0</v>
      </c>
      <c r="BH585" s="64">
        <v>45900</v>
      </c>
      <c r="BI585" s="64">
        <v>25520</v>
      </c>
      <c r="BJ585" s="64">
        <v>0</v>
      </c>
      <c r="BK585" s="64">
        <v>0</v>
      </c>
      <c r="BL585"/>
      <c r="BN585" s="7">
        <f t="shared" si="30"/>
        <v>2859.99</v>
      </c>
    </row>
    <row r="586" spans="1:66" hidden="1">
      <c r="A586">
        <v>942</v>
      </c>
      <c r="B586" t="s">
        <v>487</v>
      </c>
      <c r="C586">
        <v>117</v>
      </c>
      <c r="D586" t="s">
        <v>488</v>
      </c>
      <c r="E586">
        <v>298</v>
      </c>
      <c r="F586">
        <v>512960001</v>
      </c>
      <c r="G586" t="s">
        <v>650</v>
      </c>
      <c r="H586">
        <v>101</v>
      </c>
      <c r="I586" t="s">
        <v>308</v>
      </c>
      <c r="J586" s="8">
        <v>1</v>
      </c>
      <c r="L586">
        <v>2960</v>
      </c>
      <c r="M586" t="s">
        <v>329</v>
      </c>
      <c r="N586">
        <v>2000</v>
      </c>
      <c r="O586" t="s">
        <v>113</v>
      </c>
      <c r="P586">
        <v>8</v>
      </c>
      <c r="Q586" t="s">
        <v>486</v>
      </c>
      <c r="R586">
        <v>183</v>
      </c>
      <c r="S586" t="s">
        <v>489</v>
      </c>
      <c r="T586">
        <v>121</v>
      </c>
      <c r="U586" t="s">
        <v>312</v>
      </c>
      <c r="V586">
        <v>1</v>
      </c>
      <c r="W586" t="s">
        <v>313</v>
      </c>
      <c r="X586" s="64">
        <v>0</v>
      </c>
      <c r="Y586" s="64">
        <v>0</v>
      </c>
      <c r="Z586" s="64">
        <v>0</v>
      </c>
      <c r="AA586" s="64">
        <v>2475</v>
      </c>
      <c r="AB586" s="64">
        <v>0</v>
      </c>
      <c r="AC586" s="64">
        <v>0</v>
      </c>
      <c r="AD586" s="9">
        <v>0</v>
      </c>
      <c r="AE586" s="64">
        <v>0</v>
      </c>
      <c r="AF586" s="64">
        <v>0</v>
      </c>
      <c r="AG586" s="64">
        <v>0</v>
      </c>
      <c r="AH586" s="64">
        <v>0</v>
      </c>
      <c r="AI586" s="64">
        <v>0</v>
      </c>
      <c r="AJ586" s="10">
        <f t="shared" si="28"/>
        <v>2475</v>
      </c>
      <c r="AL586" s="6">
        <f t="shared" si="29"/>
        <v>0</v>
      </c>
      <c r="AN586" s="64">
        <v>2411944</v>
      </c>
      <c r="AO586" s="64">
        <v>0</v>
      </c>
      <c r="AP586" s="64">
        <v>0</v>
      </c>
      <c r="AQ586" s="64">
        <v>0</v>
      </c>
      <c r="AR586" s="64">
        <v>0</v>
      </c>
      <c r="AS586" s="64">
        <v>0</v>
      </c>
      <c r="AT586" s="64">
        <v>0</v>
      </c>
      <c r="AU586" s="64">
        <v>0</v>
      </c>
      <c r="AV586" s="64">
        <v>0</v>
      </c>
      <c r="AW586" s="64">
        <v>0</v>
      </c>
      <c r="AX586" s="64">
        <v>0</v>
      </c>
      <c r="AY586" s="64">
        <v>0</v>
      </c>
      <c r="AZ586" s="64">
        <v>-1000</v>
      </c>
      <c r="BA586" s="64">
        <v>0</v>
      </c>
      <c r="BB586" s="64">
        <v>0</v>
      </c>
      <c r="BC586" s="64">
        <v>0</v>
      </c>
      <c r="BD586" s="64">
        <v>0</v>
      </c>
      <c r="BE586" s="64">
        <v>0</v>
      </c>
      <c r="BF586" s="64">
        <v>0</v>
      </c>
      <c r="BG586" s="64">
        <v>0</v>
      </c>
      <c r="BH586" s="64">
        <v>0</v>
      </c>
      <c r="BI586" s="64">
        <v>0</v>
      </c>
      <c r="BJ586" s="64">
        <v>0</v>
      </c>
      <c r="BK586" s="64">
        <v>-452313.61</v>
      </c>
      <c r="BL586"/>
      <c r="BN586" s="7">
        <f t="shared" si="30"/>
        <v>2475</v>
      </c>
    </row>
    <row r="587" spans="1:66" hidden="1">
      <c r="A587">
        <v>972</v>
      </c>
      <c r="B587" t="s">
        <v>527</v>
      </c>
      <c r="C587">
        <v>132</v>
      </c>
      <c r="D587" t="s">
        <v>528</v>
      </c>
      <c r="E587">
        <v>298</v>
      </c>
      <c r="F587">
        <v>512960001</v>
      </c>
      <c r="G587" t="s">
        <v>650</v>
      </c>
      <c r="H587">
        <v>101</v>
      </c>
      <c r="I587" t="s">
        <v>308</v>
      </c>
      <c r="J587" s="8">
        <v>1</v>
      </c>
      <c r="L587">
        <v>2960</v>
      </c>
      <c r="M587" t="s">
        <v>329</v>
      </c>
      <c r="N587">
        <v>2000</v>
      </c>
      <c r="O587" t="s">
        <v>113</v>
      </c>
      <c r="P587">
        <v>9</v>
      </c>
      <c r="Q587" t="s">
        <v>422</v>
      </c>
      <c r="R587">
        <v>181</v>
      </c>
      <c r="S587" t="s">
        <v>523</v>
      </c>
      <c r="T587">
        <v>131</v>
      </c>
      <c r="U587" t="s">
        <v>524</v>
      </c>
      <c r="V587">
        <v>1</v>
      </c>
      <c r="W587" t="s">
        <v>313</v>
      </c>
      <c r="X587" s="64">
        <v>0</v>
      </c>
      <c r="Y587" s="64">
        <v>211.99</v>
      </c>
      <c r="Z587" s="64">
        <v>0</v>
      </c>
      <c r="AA587" s="64">
        <v>0</v>
      </c>
      <c r="AB587" s="64">
        <v>0</v>
      </c>
      <c r="AC587" s="64">
        <v>0</v>
      </c>
      <c r="AD587" s="9">
        <v>0</v>
      </c>
      <c r="AE587" s="64">
        <v>0</v>
      </c>
      <c r="AF587" s="64">
        <v>0</v>
      </c>
      <c r="AG587" s="64">
        <v>0</v>
      </c>
      <c r="AH587" s="64">
        <v>0</v>
      </c>
      <c r="AI587" s="64">
        <v>0</v>
      </c>
      <c r="AJ587" s="10">
        <f t="shared" si="28"/>
        <v>211.99</v>
      </c>
      <c r="AL587" s="6">
        <f t="shared" si="29"/>
        <v>0</v>
      </c>
      <c r="AN587" s="64">
        <v>3500000</v>
      </c>
      <c r="AO587" s="64">
        <v>0</v>
      </c>
      <c r="AP587" s="64">
        <v>0</v>
      </c>
      <c r="AQ587" s="64">
        <v>0</v>
      </c>
      <c r="AR587" s="64">
        <v>0</v>
      </c>
      <c r="AS587" s="64">
        <v>0</v>
      </c>
      <c r="AT587" s="64">
        <v>0</v>
      </c>
      <c r="AU587" s="64">
        <v>0</v>
      </c>
      <c r="AV587" s="64">
        <v>0</v>
      </c>
      <c r="AW587" s="64">
        <v>0</v>
      </c>
      <c r="AX587" s="64">
        <v>0</v>
      </c>
      <c r="AY587" s="64">
        <v>0</v>
      </c>
      <c r="AZ587" s="64">
        <v>-102719.86</v>
      </c>
      <c r="BA587" s="64">
        <v>0</v>
      </c>
      <c r="BB587" s="64">
        <v>0</v>
      </c>
      <c r="BC587" s="64">
        <v>0</v>
      </c>
      <c r="BD587" s="64">
        <v>0</v>
      </c>
      <c r="BE587" s="64">
        <v>0</v>
      </c>
      <c r="BF587" s="64">
        <v>0</v>
      </c>
      <c r="BG587" s="64">
        <v>0</v>
      </c>
      <c r="BH587" s="64">
        <v>0</v>
      </c>
      <c r="BI587" s="64">
        <v>-2450093.27</v>
      </c>
      <c r="BJ587" s="64">
        <v>-366451.26</v>
      </c>
      <c r="BK587" s="64">
        <v>-60765.06</v>
      </c>
      <c r="BL587"/>
      <c r="BN587" s="7">
        <f t="shared" si="30"/>
        <v>211.99</v>
      </c>
    </row>
    <row r="588" spans="1:66" hidden="1">
      <c r="A588">
        <v>992</v>
      </c>
      <c r="B588" t="s">
        <v>543</v>
      </c>
      <c r="C588">
        <v>137</v>
      </c>
      <c r="D588" t="s">
        <v>544</v>
      </c>
      <c r="E588">
        <v>298</v>
      </c>
      <c r="F588">
        <v>512960001</v>
      </c>
      <c r="G588" t="s">
        <v>650</v>
      </c>
      <c r="H588">
        <v>101</v>
      </c>
      <c r="I588" t="s">
        <v>308</v>
      </c>
      <c r="J588" s="8">
        <v>1</v>
      </c>
      <c r="L588">
        <v>2960</v>
      </c>
      <c r="M588" t="s">
        <v>329</v>
      </c>
      <c r="N588">
        <v>2000</v>
      </c>
      <c r="O588" t="s">
        <v>113</v>
      </c>
      <c r="P588">
        <v>10</v>
      </c>
      <c r="Q588" t="s">
        <v>540</v>
      </c>
      <c r="R588">
        <v>371</v>
      </c>
      <c r="S588" t="s">
        <v>545</v>
      </c>
      <c r="T588">
        <v>121</v>
      </c>
      <c r="U588" t="s">
        <v>312</v>
      </c>
      <c r="V588">
        <v>1</v>
      </c>
      <c r="W588" t="s">
        <v>313</v>
      </c>
      <c r="X588" s="64">
        <v>0</v>
      </c>
      <c r="Y588" s="64">
        <v>0</v>
      </c>
      <c r="Z588" s="64">
        <v>0</v>
      </c>
      <c r="AA588" s="64">
        <v>0</v>
      </c>
      <c r="AB588" s="64">
        <v>0</v>
      </c>
      <c r="AC588" s="64">
        <v>0</v>
      </c>
      <c r="AD588" s="9">
        <v>0</v>
      </c>
      <c r="AE588" s="64">
        <v>0</v>
      </c>
      <c r="AF588" s="64">
        <v>0</v>
      </c>
      <c r="AG588" s="64">
        <v>0</v>
      </c>
      <c r="AH588" s="64">
        <v>0</v>
      </c>
      <c r="AI588" s="64">
        <v>580</v>
      </c>
      <c r="AJ588" s="10">
        <f t="shared" si="28"/>
        <v>580</v>
      </c>
      <c r="AL588" s="6">
        <f t="shared" si="29"/>
        <v>0</v>
      </c>
      <c r="AN588" s="64">
        <v>254382</v>
      </c>
      <c r="AO588" s="64">
        <v>0</v>
      </c>
      <c r="AP588" s="64">
        <v>0</v>
      </c>
      <c r="AQ588" s="64">
        <v>0</v>
      </c>
      <c r="AR588" s="64">
        <v>0</v>
      </c>
      <c r="AS588" s="64">
        <v>0</v>
      </c>
      <c r="AT588" s="64">
        <v>0</v>
      </c>
      <c r="AU588" s="64">
        <v>0</v>
      </c>
      <c r="AV588" s="64">
        <v>0</v>
      </c>
      <c r="AW588" s="64">
        <v>0</v>
      </c>
      <c r="AX588" s="64">
        <v>0</v>
      </c>
      <c r="AY588" s="64">
        <v>0</v>
      </c>
      <c r="AZ588" s="64">
        <v>0</v>
      </c>
      <c r="BA588" s="64">
        <v>0</v>
      </c>
      <c r="BB588" s="64">
        <v>0</v>
      </c>
      <c r="BC588" s="64">
        <v>0</v>
      </c>
      <c r="BD588" s="64">
        <v>0</v>
      </c>
      <c r="BE588" s="64">
        <v>0</v>
      </c>
      <c r="BF588" s="64">
        <v>0</v>
      </c>
      <c r="BG588" s="64">
        <v>0</v>
      </c>
      <c r="BH588" s="64">
        <v>0</v>
      </c>
      <c r="BI588" s="64">
        <v>0</v>
      </c>
      <c r="BJ588" s="64">
        <v>0</v>
      </c>
      <c r="BK588" s="64">
        <v>-126482.69</v>
      </c>
      <c r="BL588"/>
      <c r="BN588" s="7">
        <f t="shared" si="30"/>
        <v>0</v>
      </c>
    </row>
    <row r="589" spans="1:66" hidden="1">
      <c r="A589">
        <v>961</v>
      </c>
      <c r="B589" t="s">
        <v>80</v>
      </c>
      <c r="C589">
        <v>124</v>
      </c>
      <c r="D589" t="s">
        <v>508</v>
      </c>
      <c r="E589">
        <v>298</v>
      </c>
      <c r="F589">
        <v>512960001</v>
      </c>
      <c r="G589" t="s">
        <v>650</v>
      </c>
      <c r="H589">
        <v>101</v>
      </c>
      <c r="I589" t="s">
        <v>308</v>
      </c>
      <c r="J589" s="8">
        <v>1</v>
      </c>
      <c r="L589">
        <v>2960</v>
      </c>
      <c r="M589" t="s">
        <v>329</v>
      </c>
      <c r="N589">
        <v>2000</v>
      </c>
      <c r="O589" t="s">
        <v>113</v>
      </c>
      <c r="P589">
        <v>11</v>
      </c>
      <c r="Q589" t="s">
        <v>509</v>
      </c>
      <c r="R589">
        <v>241</v>
      </c>
      <c r="S589" t="s">
        <v>445</v>
      </c>
      <c r="T589">
        <v>124</v>
      </c>
      <c r="U589" t="s">
        <v>510</v>
      </c>
      <c r="V589">
        <v>1</v>
      </c>
      <c r="W589" t="s">
        <v>313</v>
      </c>
      <c r="X589" s="64">
        <v>0</v>
      </c>
      <c r="Y589" s="64">
        <v>0</v>
      </c>
      <c r="Z589" s="64">
        <v>0</v>
      </c>
      <c r="AA589" s="64">
        <v>0</v>
      </c>
      <c r="AB589" s="64">
        <v>855</v>
      </c>
      <c r="AC589" s="64">
        <v>0</v>
      </c>
      <c r="AD589" s="9">
        <v>0</v>
      </c>
      <c r="AE589" s="64">
        <v>0</v>
      </c>
      <c r="AF589" s="64">
        <v>0</v>
      </c>
      <c r="AG589" s="64">
        <v>0</v>
      </c>
      <c r="AH589" s="64">
        <v>0</v>
      </c>
      <c r="AI589" s="64">
        <v>0</v>
      </c>
      <c r="AJ589" s="10">
        <f t="shared" si="28"/>
        <v>855</v>
      </c>
      <c r="AL589" s="6">
        <f t="shared" si="29"/>
        <v>0</v>
      </c>
      <c r="AN589" s="64">
        <v>513900</v>
      </c>
      <c r="AO589" s="64">
        <v>0</v>
      </c>
      <c r="AP589" s="64">
        <v>0</v>
      </c>
      <c r="AQ589" s="64">
        <v>0</v>
      </c>
      <c r="AR589" s="64">
        <v>0</v>
      </c>
      <c r="AS589" s="64">
        <v>0</v>
      </c>
      <c r="AT589" s="64">
        <v>0</v>
      </c>
      <c r="AU589" s="64">
        <v>0</v>
      </c>
      <c r="AV589" s="64">
        <v>0</v>
      </c>
      <c r="AW589" s="64">
        <v>0</v>
      </c>
      <c r="AX589" s="64">
        <v>0</v>
      </c>
      <c r="AY589" s="64">
        <v>0</v>
      </c>
      <c r="AZ589" s="64">
        <v>0</v>
      </c>
      <c r="BA589" s="64">
        <v>0</v>
      </c>
      <c r="BB589" s="64">
        <v>0</v>
      </c>
      <c r="BC589" s="64">
        <v>0</v>
      </c>
      <c r="BD589" s="64">
        <v>0</v>
      </c>
      <c r="BE589" s="64">
        <v>0</v>
      </c>
      <c r="BF589" s="64">
        <v>0</v>
      </c>
      <c r="BG589" s="64">
        <v>0</v>
      </c>
      <c r="BH589" s="64">
        <v>0</v>
      </c>
      <c r="BI589" s="64">
        <v>0</v>
      </c>
      <c r="BJ589" s="64">
        <v>0</v>
      </c>
      <c r="BK589" s="64">
        <v>-224219.76</v>
      </c>
      <c r="BL589"/>
      <c r="BN589" s="7">
        <f t="shared" si="30"/>
        <v>855</v>
      </c>
    </row>
    <row r="590" spans="1:66" hidden="1">
      <c r="A590">
        <v>961</v>
      </c>
      <c r="B590" t="s">
        <v>80</v>
      </c>
      <c r="C590">
        <v>124</v>
      </c>
      <c r="D590" t="s">
        <v>508</v>
      </c>
      <c r="E590">
        <v>300</v>
      </c>
      <c r="F590">
        <v>512960002</v>
      </c>
      <c r="G590" t="s">
        <v>172</v>
      </c>
      <c r="H590">
        <v>101</v>
      </c>
      <c r="I590" t="s">
        <v>308</v>
      </c>
      <c r="J590" s="8">
        <v>1</v>
      </c>
      <c r="L590">
        <v>2960</v>
      </c>
      <c r="M590" t="s">
        <v>329</v>
      </c>
      <c r="N590">
        <v>2000</v>
      </c>
      <c r="O590" t="s">
        <v>113</v>
      </c>
      <c r="P590">
        <v>11</v>
      </c>
      <c r="Q590" t="s">
        <v>509</v>
      </c>
      <c r="R590">
        <v>241</v>
      </c>
      <c r="S590" t="s">
        <v>445</v>
      </c>
      <c r="T590">
        <v>124</v>
      </c>
      <c r="U590" t="s">
        <v>510</v>
      </c>
      <c r="V590">
        <v>1</v>
      </c>
      <c r="W590" t="s">
        <v>313</v>
      </c>
      <c r="X590" s="64">
        <v>0</v>
      </c>
      <c r="Y590" s="64">
        <v>0</v>
      </c>
      <c r="Z590" s="64">
        <v>0</v>
      </c>
      <c r="AA590" s="64">
        <v>0</v>
      </c>
      <c r="AB590" s="64">
        <v>4800</v>
      </c>
      <c r="AC590" s="64">
        <v>0</v>
      </c>
      <c r="AD590" s="9">
        <v>0</v>
      </c>
      <c r="AE590" s="64">
        <v>0</v>
      </c>
      <c r="AF590" s="64">
        <v>0</v>
      </c>
      <c r="AG590" s="64">
        <v>0</v>
      </c>
      <c r="AH590" s="64">
        <v>0</v>
      </c>
      <c r="AI590" s="64">
        <v>0</v>
      </c>
      <c r="AJ590" s="10">
        <f t="shared" si="28"/>
        <v>4800</v>
      </c>
      <c r="AL590" s="6">
        <f t="shared" si="29"/>
        <v>0</v>
      </c>
      <c r="AN590" s="64">
        <v>380000</v>
      </c>
      <c r="AO590" s="64">
        <v>0</v>
      </c>
      <c r="AP590" s="64">
        <v>0</v>
      </c>
      <c r="AQ590" s="64">
        <v>0</v>
      </c>
      <c r="AR590" s="64">
        <v>0</v>
      </c>
      <c r="AS590" s="64">
        <v>0</v>
      </c>
      <c r="AT590" s="64">
        <v>0</v>
      </c>
      <c r="AU590" s="64">
        <v>0</v>
      </c>
      <c r="AV590" s="64">
        <v>0</v>
      </c>
      <c r="AW590" s="64">
        <v>0</v>
      </c>
      <c r="AX590" s="64">
        <v>0</v>
      </c>
      <c r="AY590" s="64">
        <v>0</v>
      </c>
      <c r="AZ590" s="64">
        <v>-1300</v>
      </c>
      <c r="BA590" s="64">
        <v>0</v>
      </c>
      <c r="BB590" s="64">
        <v>0</v>
      </c>
      <c r="BC590" s="64">
        <v>0</v>
      </c>
      <c r="BD590" s="64">
        <v>0</v>
      </c>
      <c r="BE590" s="64">
        <v>0</v>
      </c>
      <c r="BF590" s="64">
        <v>0</v>
      </c>
      <c r="BG590" s="64">
        <v>0</v>
      </c>
      <c r="BH590" s="64">
        <v>0</v>
      </c>
      <c r="BI590" s="64">
        <v>0</v>
      </c>
      <c r="BJ590" s="64">
        <v>0</v>
      </c>
      <c r="BK590" s="64">
        <v>-228784.31</v>
      </c>
      <c r="BL590"/>
      <c r="BN590" s="7">
        <f t="shared" si="30"/>
        <v>4800</v>
      </c>
    </row>
    <row r="591" spans="1:66" hidden="1">
      <c r="A591">
        <v>962</v>
      </c>
      <c r="B591" t="s">
        <v>513</v>
      </c>
      <c r="C591">
        <v>126</v>
      </c>
      <c r="D591" t="s">
        <v>225</v>
      </c>
      <c r="E591">
        <v>298</v>
      </c>
      <c r="F591">
        <v>512960001</v>
      </c>
      <c r="G591" t="s">
        <v>650</v>
      </c>
      <c r="H591">
        <v>101</v>
      </c>
      <c r="I591" t="s">
        <v>308</v>
      </c>
      <c r="J591" s="8">
        <v>1</v>
      </c>
      <c r="L591">
        <v>2960</v>
      </c>
      <c r="M591" t="s">
        <v>329</v>
      </c>
      <c r="N591">
        <v>2000</v>
      </c>
      <c r="O591" t="s">
        <v>113</v>
      </c>
      <c r="P591">
        <v>11</v>
      </c>
      <c r="Q591" t="s">
        <v>509</v>
      </c>
      <c r="R591">
        <v>241</v>
      </c>
      <c r="S591" t="s">
        <v>445</v>
      </c>
      <c r="T591">
        <v>124</v>
      </c>
      <c r="U591" t="s">
        <v>510</v>
      </c>
      <c r="V591">
        <v>1</v>
      </c>
      <c r="W591" t="s">
        <v>313</v>
      </c>
      <c r="X591" s="64">
        <v>0</v>
      </c>
      <c r="Y591" s="64">
        <v>0</v>
      </c>
      <c r="Z591" s="64">
        <v>4320</v>
      </c>
      <c r="AA591" s="64">
        <v>0</v>
      </c>
      <c r="AB591" s="64">
        <v>4535</v>
      </c>
      <c r="AC591" s="64">
        <v>0</v>
      </c>
      <c r="AD591" s="9">
        <v>0</v>
      </c>
      <c r="AE591" s="64">
        <v>2505</v>
      </c>
      <c r="AF591" s="64">
        <v>1650</v>
      </c>
      <c r="AG591" s="64">
        <v>1900</v>
      </c>
      <c r="AH591" s="64">
        <v>0</v>
      </c>
      <c r="AI591" s="64">
        <v>0</v>
      </c>
      <c r="AJ591" s="10">
        <f t="shared" si="28"/>
        <v>14910</v>
      </c>
      <c r="AL591" s="6">
        <f t="shared" si="29"/>
        <v>0</v>
      </c>
      <c r="AN591" s="64">
        <v>25000</v>
      </c>
      <c r="AO591" s="64">
        <v>0</v>
      </c>
      <c r="AP591" s="64">
        <v>0</v>
      </c>
      <c r="AQ591" s="64">
        <v>0</v>
      </c>
      <c r="AR591" s="64">
        <v>0</v>
      </c>
      <c r="AS591" s="64">
        <v>0</v>
      </c>
      <c r="AT591" s="64">
        <v>0</v>
      </c>
      <c r="AU591" s="64">
        <v>0</v>
      </c>
      <c r="AV591" s="64">
        <v>0</v>
      </c>
      <c r="AW591" s="64">
        <v>0</v>
      </c>
      <c r="AX591" s="64">
        <v>0</v>
      </c>
      <c r="AY591" s="64">
        <v>0</v>
      </c>
      <c r="AZ591" s="64">
        <v>-825</v>
      </c>
      <c r="BA591" s="64">
        <v>0</v>
      </c>
      <c r="BB591" s="64">
        <v>0</v>
      </c>
      <c r="BC591" s="64">
        <v>0</v>
      </c>
      <c r="BD591" s="64">
        <v>0</v>
      </c>
      <c r="BE591" s="64">
        <v>0</v>
      </c>
      <c r="BF591" s="64">
        <v>0</v>
      </c>
      <c r="BG591" s="64">
        <v>0</v>
      </c>
      <c r="BH591" s="64">
        <v>-4150</v>
      </c>
      <c r="BI591" s="64">
        <v>-20025</v>
      </c>
      <c r="BJ591" s="64">
        <v>0</v>
      </c>
      <c r="BK591" s="64">
        <v>0</v>
      </c>
      <c r="BL591"/>
      <c r="BN591" s="7">
        <f t="shared" si="30"/>
        <v>14910</v>
      </c>
    </row>
    <row r="592" spans="1:66" hidden="1">
      <c r="A592">
        <v>962</v>
      </c>
      <c r="B592" t="s">
        <v>513</v>
      </c>
      <c r="C592">
        <v>126</v>
      </c>
      <c r="D592" t="s">
        <v>225</v>
      </c>
      <c r="E592">
        <v>300</v>
      </c>
      <c r="F592">
        <v>512960002</v>
      </c>
      <c r="G592" t="s">
        <v>172</v>
      </c>
      <c r="H592">
        <v>101</v>
      </c>
      <c r="I592" t="s">
        <v>308</v>
      </c>
      <c r="J592" s="8">
        <v>1</v>
      </c>
      <c r="L592">
        <v>2960</v>
      </c>
      <c r="M592" t="s">
        <v>329</v>
      </c>
      <c r="N592">
        <v>2000</v>
      </c>
      <c r="O592" t="s">
        <v>113</v>
      </c>
      <c r="P592">
        <v>11</v>
      </c>
      <c r="Q592" t="s">
        <v>509</v>
      </c>
      <c r="R592">
        <v>241</v>
      </c>
      <c r="S592" t="s">
        <v>445</v>
      </c>
      <c r="T592">
        <v>124</v>
      </c>
      <c r="U592" t="s">
        <v>510</v>
      </c>
      <c r="V592">
        <v>1</v>
      </c>
      <c r="W592" t="s">
        <v>313</v>
      </c>
      <c r="X592" s="64">
        <v>0</v>
      </c>
      <c r="Y592" s="64">
        <v>0</v>
      </c>
      <c r="Z592" s="64">
        <v>0</v>
      </c>
      <c r="AA592" s="64">
        <v>0</v>
      </c>
      <c r="AB592" s="64">
        <v>0</v>
      </c>
      <c r="AC592" s="64">
        <v>11600</v>
      </c>
      <c r="AD592" s="9">
        <v>0</v>
      </c>
      <c r="AE592" s="64">
        <v>0</v>
      </c>
      <c r="AF592" s="64">
        <v>0</v>
      </c>
      <c r="AG592" s="64">
        <v>0</v>
      </c>
      <c r="AH592" s="64">
        <v>0</v>
      </c>
      <c r="AI592" s="64">
        <v>0</v>
      </c>
      <c r="AJ592" s="10">
        <f t="shared" si="28"/>
        <v>11600</v>
      </c>
      <c r="AL592" s="6">
        <f t="shared" si="29"/>
        <v>0</v>
      </c>
      <c r="AN592" s="64">
        <v>0</v>
      </c>
      <c r="AO592" s="64">
        <v>0</v>
      </c>
      <c r="AP592" s="64">
        <v>0</v>
      </c>
      <c r="AQ592" s="64">
        <v>0</v>
      </c>
      <c r="AR592" s="64">
        <v>0</v>
      </c>
      <c r="AS592" s="64">
        <v>0</v>
      </c>
      <c r="AT592" s="64">
        <v>0</v>
      </c>
      <c r="AU592" s="64">
        <v>0</v>
      </c>
      <c r="AV592" s="64">
        <v>0</v>
      </c>
      <c r="AW592" s="64">
        <v>0</v>
      </c>
      <c r="AX592" s="64">
        <v>0</v>
      </c>
      <c r="AY592" s="64">
        <v>0</v>
      </c>
      <c r="AZ592" s="64">
        <v>231322</v>
      </c>
      <c r="BA592" s="64">
        <v>0</v>
      </c>
      <c r="BB592" s="64">
        <v>0</v>
      </c>
      <c r="BC592" s="64">
        <v>0</v>
      </c>
      <c r="BD592" s="64">
        <v>0</v>
      </c>
      <c r="BE592" s="64">
        <v>0</v>
      </c>
      <c r="BF592" s="64">
        <v>0</v>
      </c>
      <c r="BG592" s="64">
        <v>0</v>
      </c>
      <c r="BH592" s="64">
        <v>0</v>
      </c>
      <c r="BI592" s="64">
        <v>-0.48</v>
      </c>
      <c r="BJ592" s="64">
        <v>0</v>
      </c>
      <c r="BK592" s="64">
        <v>0</v>
      </c>
      <c r="BL592"/>
      <c r="BN592" s="7">
        <f t="shared" si="30"/>
        <v>11600</v>
      </c>
    </row>
    <row r="593" spans="1:66" hidden="1">
      <c r="A593">
        <v>962</v>
      </c>
      <c r="B593" t="s">
        <v>513</v>
      </c>
      <c r="C593">
        <v>126</v>
      </c>
      <c r="D593" t="s">
        <v>225</v>
      </c>
      <c r="E593">
        <v>302</v>
      </c>
      <c r="F593">
        <v>512960003</v>
      </c>
      <c r="G593" t="s">
        <v>197</v>
      </c>
      <c r="H593">
        <v>101</v>
      </c>
      <c r="I593" t="s">
        <v>308</v>
      </c>
      <c r="J593" s="8">
        <v>1</v>
      </c>
      <c r="L593">
        <v>2960</v>
      </c>
      <c r="M593" t="s">
        <v>329</v>
      </c>
      <c r="N593">
        <v>2000</v>
      </c>
      <c r="O593" t="s">
        <v>113</v>
      </c>
      <c r="P593">
        <v>11</v>
      </c>
      <c r="Q593" t="s">
        <v>509</v>
      </c>
      <c r="R593">
        <v>241</v>
      </c>
      <c r="S593" t="s">
        <v>445</v>
      </c>
      <c r="T593">
        <v>124</v>
      </c>
      <c r="U593" t="s">
        <v>510</v>
      </c>
      <c r="V593">
        <v>1</v>
      </c>
      <c r="W593" t="s">
        <v>313</v>
      </c>
      <c r="X593" s="64">
        <v>2030</v>
      </c>
      <c r="Y593" s="64">
        <v>0</v>
      </c>
      <c r="Z593" s="64">
        <v>1510</v>
      </c>
      <c r="AA593" s="64">
        <v>0</v>
      </c>
      <c r="AB593" s="64">
        <v>0</v>
      </c>
      <c r="AC593" s="64">
        <v>0</v>
      </c>
      <c r="AD593" s="9">
        <v>0</v>
      </c>
      <c r="AE593" s="64">
        <v>0</v>
      </c>
      <c r="AF593" s="64">
        <v>0</v>
      </c>
      <c r="AG593" s="64">
        <v>0</v>
      </c>
      <c r="AH593" s="64">
        <v>0</v>
      </c>
      <c r="AI593" s="64">
        <v>0</v>
      </c>
      <c r="AJ593" s="10">
        <f t="shared" si="28"/>
        <v>3540</v>
      </c>
      <c r="AL593" s="6">
        <f t="shared" si="29"/>
        <v>0</v>
      </c>
      <c r="AN593" s="64">
        <v>0</v>
      </c>
      <c r="AO593" s="64">
        <v>0</v>
      </c>
      <c r="AP593" s="64">
        <v>0</v>
      </c>
      <c r="AQ593" s="64">
        <v>0</v>
      </c>
      <c r="AR593" s="64">
        <v>0</v>
      </c>
      <c r="AS593" s="64">
        <v>0</v>
      </c>
      <c r="AT593" s="64">
        <v>0</v>
      </c>
      <c r="AU593" s="64">
        <v>0</v>
      </c>
      <c r="AV593" s="64">
        <v>0</v>
      </c>
      <c r="AW593" s="64">
        <v>0</v>
      </c>
      <c r="AX593" s="64">
        <v>0</v>
      </c>
      <c r="AY593" s="64">
        <v>0</v>
      </c>
      <c r="AZ593" s="64">
        <v>17921.28</v>
      </c>
      <c r="BA593" s="64">
        <v>0</v>
      </c>
      <c r="BB593" s="64">
        <v>0</v>
      </c>
      <c r="BC593" s="64">
        <v>0</v>
      </c>
      <c r="BD593" s="64">
        <v>0</v>
      </c>
      <c r="BE593" s="64">
        <v>0</v>
      </c>
      <c r="BF593" s="64">
        <v>0</v>
      </c>
      <c r="BG593" s="64">
        <v>0</v>
      </c>
      <c r="BH593" s="64">
        <v>0</v>
      </c>
      <c r="BI593" s="64">
        <v>5000</v>
      </c>
      <c r="BJ593" s="64">
        <v>0</v>
      </c>
      <c r="BK593" s="64">
        <v>-1239</v>
      </c>
      <c r="BL593"/>
      <c r="BN593" s="7">
        <f t="shared" si="30"/>
        <v>3540</v>
      </c>
    </row>
    <row r="594" spans="1:66" hidden="1">
      <c r="A594">
        <v>951</v>
      </c>
      <c r="B594" t="s">
        <v>491</v>
      </c>
      <c r="C594">
        <v>118</v>
      </c>
      <c r="D594" t="s">
        <v>178</v>
      </c>
      <c r="E594">
        <v>298</v>
      </c>
      <c r="F594">
        <v>512960001</v>
      </c>
      <c r="G594" t="s">
        <v>650</v>
      </c>
      <c r="H594">
        <v>101</v>
      </c>
      <c r="I594" t="s">
        <v>308</v>
      </c>
      <c r="J594" s="8">
        <v>1</v>
      </c>
      <c r="L594">
        <v>2960</v>
      </c>
      <c r="M594" t="s">
        <v>329</v>
      </c>
      <c r="N594">
        <v>2000</v>
      </c>
      <c r="O594" t="s">
        <v>113</v>
      </c>
      <c r="P594">
        <v>12</v>
      </c>
      <c r="Q594" t="s">
        <v>401</v>
      </c>
      <c r="R594">
        <v>221</v>
      </c>
      <c r="S594" t="s">
        <v>492</v>
      </c>
      <c r="T594">
        <v>128</v>
      </c>
      <c r="U594" t="s">
        <v>404</v>
      </c>
      <c r="V594">
        <v>1</v>
      </c>
      <c r="W594" t="s">
        <v>313</v>
      </c>
      <c r="X594" s="64">
        <v>0</v>
      </c>
      <c r="Y594" s="64">
        <v>0</v>
      </c>
      <c r="Z594" s="64">
        <v>900.01</v>
      </c>
      <c r="AA594" s="64">
        <v>0</v>
      </c>
      <c r="AB594" s="64">
        <v>979</v>
      </c>
      <c r="AC594" s="64">
        <v>0</v>
      </c>
      <c r="AD594" s="9">
        <v>0</v>
      </c>
      <c r="AE594" s="64">
        <v>0</v>
      </c>
      <c r="AF594" s="64">
        <v>0</v>
      </c>
      <c r="AG594" s="64">
        <v>0</v>
      </c>
      <c r="AH594" s="64">
        <v>0</v>
      </c>
      <c r="AI594" s="64">
        <v>0</v>
      </c>
      <c r="AJ594" s="10">
        <f t="shared" si="28"/>
        <v>1879.01</v>
      </c>
      <c r="AL594" s="6">
        <f t="shared" si="29"/>
        <v>0</v>
      </c>
      <c r="AN594" s="64">
        <v>2262</v>
      </c>
      <c r="AO594" s="64">
        <v>0</v>
      </c>
      <c r="AP594" s="64">
        <v>0</v>
      </c>
      <c r="AQ594" s="64">
        <v>0</v>
      </c>
      <c r="AR594" s="64">
        <v>0</v>
      </c>
      <c r="AS594" s="64">
        <v>0</v>
      </c>
      <c r="AT594" s="64">
        <v>0</v>
      </c>
      <c r="AU594" s="64">
        <v>0</v>
      </c>
      <c r="AV594" s="64">
        <v>0</v>
      </c>
      <c r="AW594" s="64">
        <v>0</v>
      </c>
      <c r="AX594" s="64">
        <v>0</v>
      </c>
      <c r="AY594" s="64">
        <v>0</v>
      </c>
      <c r="AZ594" s="64">
        <v>867.58</v>
      </c>
      <c r="BA594" s="64">
        <v>0</v>
      </c>
      <c r="BB594" s="64">
        <v>0</v>
      </c>
      <c r="BC594" s="64">
        <v>0</v>
      </c>
      <c r="BD594" s="64">
        <v>0</v>
      </c>
      <c r="BE594" s="64">
        <v>0</v>
      </c>
      <c r="BF594" s="64">
        <v>0</v>
      </c>
      <c r="BG594" s="64">
        <v>0</v>
      </c>
      <c r="BH594" s="64">
        <v>0</v>
      </c>
      <c r="BI594" s="64">
        <v>0</v>
      </c>
      <c r="BJ594" s="64">
        <v>2999</v>
      </c>
      <c r="BK594" s="64">
        <v>1484.64</v>
      </c>
      <c r="BL594"/>
      <c r="BN594" s="7">
        <f t="shared" si="30"/>
        <v>1879.01</v>
      </c>
    </row>
    <row r="595" spans="1:66" hidden="1">
      <c r="A595">
        <v>951</v>
      </c>
      <c r="B595" t="s">
        <v>491</v>
      </c>
      <c r="C595">
        <v>118</v>
      </c>
      <c r="D595" t="s">
        <v>178</v>
      </c>
      <c r="E595">
        <v>300</v>
      </c>
      <c r="F595">
        <v>512960002</v>
      </c>
      <c r="G595" t="s">
        <v>172</v>
      </c>
      <c r="H595">
        <v>101</v>
      </c>
      <c r="I595" t="s">
        <v>308</v>
      </c>
      <c r="J595" s="8">
        <v>1</v>
      </c>
      <c r="L595">
        <v>2960</v>
      </c>
      <c r="M595" t="s">
        <v>329</v>
      </c>
      <c r="N595">
        <v>2000</v>
      </c>
      <c r="O595" t="s">
        <v>113</v>
      </c>
      <c r="P595">
        <v>12</v>
      </c>
      <c r="Q595" t="s">
        <v>401</v>
      </c>
      <c r="R595">
        <v>221</v>
      </c>
      <c r="S595" t="s">
        <v>492</v>
      </c>
      <c r="T595">
        <v>128</v>
      </c>
      <c r="U595" t="s">
        <v>404</v>
      </c>
      <c r="V595">
        <v>1</v>
      </c>
      <c r="W595" t="s">
        <v>313</v>
      </c>
      <c r="X595" s="64">
        <v>0</v>
      </c>
      <c r="Y595" s="64">
        <v>0</v>
      </c>
      <c r="Z595" s="64">
        <v>0</v>
      </c>
      <c r="AA595" s="64">
        <v>0</v>
      </c>
      <c r="AB595" s="64">
        <v>0</v>
      </c>
      <c r="AC595" s="64">
        <v>0</v>
      </c>
      <c r="AD595" s="9">
        <v>0</v>
      </c>
      <c r="AE595" s="64">
        <v>0</v>
      </c>
      <c r="AF595" s="64">
        <v>0</v>
      </c>
      <c r="AG595" s="64">
        <v>0</v>
      </c>
      <c r="AH595" s="64">
        <v>0</v>
      </c>
      <c r="AI595" s="64">
        <v>0</v>
      </c>
      <c r="AJ595" s="10">
        <f t="shared" si="28"/>
        <v>0</v>
      </c>
      <c r="AL595" s="6">
        <f t="shared" si="29"/>
        <v>0</v>
      </c>
      <c r="AN595" s="64">
        <v>811767</v>
      </c>
      <c r="AO595" s="64">
        <v>0</v>
      </c>
      <c r="AP595" s="64">
        <v>0</v>
      </c>
      <c r="AQ595" s="64">
        <v>0</v>
      </c>
      <c r="AR595" s="64">
        <v>0</v>
      </c>
      <c r="AS595" s="64">
        <v>0</v>
      </c>
      <c r="AT595" s="64">
        <v>0</v>
      </c>
      <c r="AU595" s="64">
        <v>0</v>
      </c>
      <c r="AV595" s="64">
        <v>0</v>
      </c>
      <c r="AW595" s="64">
        <v>0</v>
      </c>
      <c r="AX595" s="64">
        <v>0</v>
      </c>
      <c r="AY595" s="64">
        <v>0</v>
      </c>
      <c r="AZ595" s="64">
        <v>0</v>
      </c>
      <c r="BA595" s="64">
        <v>0</v>
      </c>
      <c r="BB595" s="64">
        <v>0</v>
      </c>
      <c r="BC595" s="64">
        <v>0</v>
      </c>
      <c r="BD595" s="64">
        <v>0</v>
      </c>
      <c r="BE595" s="64">
        <v>0</v>
      </c>
      <c r="BF595" s="64">
        <v>0</v>
      </c>
      <c r="BG595" s="64">
        <v>0</v>
      </c>
      <c r="BH595" s="64">
        <v>0</v>
      </c>
      <c r="BI595" s="64">
        <v>0</v>
      </c>
      <c r="BJ595" s="64">
        <v>0</v>
      </c>
      <c r="BK595" s="64">
        <v>-304432.09000000003</v>
      </c>
      <c r="BL595"/>
      <c r="BN595" s="7">
        <f t="shared" si="30"/>
        <v>0</v>
      </c>
    </row>
    <row r="596" spans="1:66" hidden="1">
      <c r="A596">
        <v>952</v>
      </c>
      <c r="B596" t="s">
        <v>498</v>
      </c>
      <c r="C596">
        <v>120</v>
      </c>
      <c r="D596" t="s">
        <v>499</v>
      </c>
      <c r="E596">
        <v>298</v>
      </c>
      <c r="F596">
        <v>512960001</v>
      </c>
      <c r="G596" t="s">
        <v>650</v>
      </c>
      <c r="H596">
        <v>101</v>
      </c>
      <c r="I596" t="s">
        <v>308</v>
      </c>
      <c r="J596" s="8">
        <v>1</v>
      </c>
      <c r="L596">
        <v>2960</v>
      </c>
      <c r="M596" t="s">
        <v>329</v>
      </c>
      <c r="N596">
        <v>2000</v>
      </c>
      <c r="O596" t="s">
        <v>113</v>
      </c>
      <c r="P596">
        <v>12</v>
      </c>
      <c r="Q596" t="s">
        <v>401</v>
      </c>
      <c r="R596">
        <v>222</v>
      </c>
      <c r="S596" t="s">
        <v>500</v>
      </c>
      <c r="T596">
        <v>125</v>
      </c>
      <c r="U596" t="s">
        <v>464</v>
      </c>
      <c r="V596">
        <v>1</v>
      </c>
      <c r="W596" t="s">
        <v>313</v>
      </c>
      <c r="X596" s="64">
        <v>0</v>
      </c>
      <c r="Y596" s="64">
        <v>0</v>
      </c>
      <c r="Z596" s="64">
        <v>0</v>
      </c>
      <c r="AA596" s="64">
        <v>648</v>
      </c>
      <c r="AB596" s="64">
        <v>0</v>
      </c>
      <c r="AC596" s="64">
        <v>0</v>
      </c>
      <c r="AD596" s="9">
        <v>0</v>
      </c>
      <c r="AE596" s="64">
        <v>0</v>
      </c>
      <c r="AF596" s="64">
        <v>0</v>
      </c>
      <c r="AG596" s="64">
        <v>0</v>
      </c>
      <c r="AH596" s="64">
        <v>650</v>
      </c>
      <c r="AI596" s="64">
        <v>0</v>
      </c>
      <c r="AJ596" s="10">
        <f t="shared" si="28"/>
        <v>1298</v>
      </c>
      <c r="AL596" s="6">
        <f t="shared" si="29"/>
        <v>0</v>
      </c>
      <c r="AN596" s="64">
        <v>13550</v>
      </c>
      <c r="AO596" s="64">
        <v>0</v>
      </c>
      <c r="AP596" s="64">
        <v>0</v>
      </c>
      <c r="AQ596" s="64">
        <v>0</v>
      </c>
      <c r="AR596" s="64">
        <v>0</v>
      </c>
      <c r="AS596" s="64">
        <v>0</v>
      </c>
      <c r="AT596" s="64">
        <v>0</v>
      </c>
      <c r="AU596" s="64">
        <v>0</v>
      </c>
      <c r="AV596" s="64">
        <v>0</v>
      </c>
      <c r="AW596" s="64">
        <v>0</v>
      </c>
      <c r="AX596" s="64">
        <v>0</v>
      </c>
      <c r="AY596" s="64">
        <v>0</v>
      </c>
      <c r="AZ596" s="64">
        <v>5000</v>
      </c>
      <c r="BA596" s="64">
        <v>0</v>
      </c>
      <c r="BB596" s="64">
        <v>0</v>
      </c>
      <c r="BC596" s="64">
        <v>0</v>
      </c>
      <c r="BD596" s="64">
        <v>0</v>
      </c>
      <c r="BE596" s="64">
        <v>0</v>
      </c>
      <c r="BF596" s="64">
        <v>0</v>
      </c>
      <c r="BG596" s="64">
        <v>8479.94</v>
      </c>
      <c r="BH596" s="64">
        <v>10050</v>
      </c>
      <c r="BI596" s="64">
        <v>992.19</v>
      </c>
      <c r="BJ596" s="64">
        <v>0</v>
      </c>
      <c r="BK596" s="64">
        <v>0</v>
      </c>
      <c r="BL596"/>
      <c r="BN596" s="7">
        <f t="shared" si="30"/>
        <v>648</v>
      </c>
    </row>
    <row r="597" spans="1:66" hidden="1">
      <c r="A597">
        <v>952</v>
      </c>
      <c r="B597" t="s">
        <v>498</v>
      </c>
      <c r="C597">
        <v>120</v>
      </c>
      <c r="D597" t="s">
        <v>499</v>
      </c>
      <c r="E597">
        <v>302</v>
      </c>
      <c r="F597">
        <v>512960003</v>
      </c>
      <c r="G597" t="s">
        <v>197</v>
      </c>
      <c r="H597">
        <v>101</v>
      </c>
      <c r="I597" t="s">
        <v>308</v>
      </c>
      <c r="J597" s="8">
        <v>1</v>
      </c>
      <c r="L597">
        <v>2960</v>
      </c>
      <c r="M597" t="s">
        <v>329</v>
      </c>
      <c r="N597">
        <v>2000</v>
      </c>
      <c r="O597" t="s">
        <v>113</v>
      </c>
      <c r="P597">
        <v>12</v>
      </c>
      <c r="Q597" t="s">
        <v>401</v>
      </c>
      <c r="R597">
        <v>222</v>
      </c>
      <c r="S597" t="s">
        <v>500</v>
      </c>
      <c r="T597">
        <v>125</v>
      </c>
      <c r="U597" t="s">
        <v>464</v>
      </c>
      <c r="V597">
        <v>1</v>
      </c>
      <c r="W597" t="s">
        <v>313</v>
      </c>
      <c r="X597" s="64">
        <v>0</v>
      </c>
      <c r="Y597" s="64">
        <v>0</v>
      </c>
      <c r="Z597" s="64">
        <v>0</v>
      </c>
      <c r="AA597" s="64">
        <v>0</v>
      </c>
      <c r="AB597" s="64">
        <v>1195</v>
      </c>
      <c r="AC597" s="64">
        <v>0</v>
      </c>
      <c r="AD597" s="9">
        <v>0</v>
      </c>
      <c r="AE597" s="64">
        <v>0</v>
      </c>
      <c r="AF597" s="64">
        <v>0</v>
      </c>
      <c r="AG597" s="64">
        <v>0</v>
      </c>
      <c r="AH597" s="64">
        <v>0</v>
      </c>
      <c r="AI597" s="64">
        <v>0</v>
      </c>
      <c r="AJ597" s="10">
        <f t="shared" si="28"/>
        <v>1195</v>
      </c>
      <c r="AL597" s="6">
        <f t="shared" si="29"/>
        <v>0</v>
      </c>
      <c r="AN597" s="64">
        <v>338007</v>
      </c>
      <c r="AO597" s="64">
        <v>0</v>
      </c>
      <c r="AP597" s="64">
        <v>0</v>
      </c>
      <c r="AQ597" s="64">
        <v>0</v>
      </c>
      <c r="AR597" s="64">
        <v>0</v>
      </c>
      <c r="AS597" s="64">
        <v>0</v>
      </c>
      <c r="AT597" s="64">
        <v>0</v>
      </c>
      <c r="AU597" s="64">
        <v>0</v>
      </c>
      <c r="AV597" s="64">
        <v>0</v>
      </c>
      <c r="AW597" s="64">
        <v>0</v>
      </c>
      <c r="AX597" s="64">
        <v>0</v>
      </c>
      <c r="AY597" s="64">
        <v>0</v>
      </c>
      <c r="AZ597" s="64">
        <v>-327686.42</v>
      </c>
      <c r="BA597" s="64">
        <v>0</v>
      </c>
      <c r="BB597" s="64">
        <v>0</v>
      </c>
      <c r="BC597" s="64">
        <v>0</v>
      </c>
      <c r="BD597" s="64">
        <v>0</v>
      </c>
      <c r="BE597" s="64">
        <v>0</v>
      </c>
      <c r="BF597" s="64">
        <v>0</v>
      </c>
      <c r="BG597" s="64">
        <v>0</v>
      </c>
      <c r="BH597" s="64">
        <v>0</v>
      </c>
      <c r="BI597" s="64">
        <v>-3.2</v>
      </c>
      <c r="BJ597" s="64">
        <v>0</v>
      </c>
      <c r="BK597" s="64">
        <v>0</v>
      </c>
      <c r="BL597"/>
      <c r="BN597" s="7">
        <f t="shared" si="30"/>
        <v>1195</v>
      </c>
    </row>
    <row r="598" spans="1:66" hidden="1">
      <c r="A598">
        <v>953</v>
      </c>
      <c r="B598" t="s">
        <v>259</v>
      </c>
      <c r="C598">
        <v>121</v>
      </c>
      <c r="D598" t="s">
        <v>196</v>
      </c>
      <c r="E598">
        <v>298</v>
      </c>
      <c r="F598">
        <v>512960001</v>
      </c>
      <c r="G598" t="s">
        <v>650</v>
      </c>
      <c r="H598">
        <v>101</v>
      </c>
      <c r="I598" t="s">
        <v>308</v>
      </c>
      <c r="J598" s="8">
        <v>1</v>
      </c>
      <c r="L598">
        <v>2960</v>
      </c>
      <c r="M598" t="s">
        <v>329</v>
      </c>
      <c r="N598">
        <v>2000</v>
      </c>
      <c r="O598" t="s">
        <v>113</v>
      </c>
      <c r="P598">
        <v>12</v>
      </c>
      <c r="Q598" t="s">
        <v>401</v>
      </c>
      <c r="R598">
        <v>214</v>
      </c>
      <c r="S598" t="s">
        <v>446</v>
      </c>
      <c r="T598">
        <v>125</v>
      </c>
      <c r="U598" t="s">
        <v>464</v>
      </c>
      <c r="V598">
        <v>1</v>
      </c>
      <c r="W598" t="s">
        <v>313</v>
      </c>
      <c r="X598" s="64">
        <v>0</v>
      </c>
      <c r="Y598" s="64">
        <v>0</v>
      </c>
      <c r="Z598" s="64">
        <v>0</v>
      </c>
      <c r="AA598" s="64">
        <v>0</v>
      </c>
      <c r="AB598" s="64">
        <v>5382.38</v>
      </c>
      <c r="AC598" s="64">
        <v>0</v>
      </c>
      <c r="AD598" s="9">
        <v>0</v>
      </c>
      <c r="AE598" s="64">
        <v>0</v>
      </c>
      <c r="AF598" s="64">
        <v>1257.06</v>
      </c>
      <c r="AG598" s="64">
        <v>2934.28</v>
      </c>
      <c r="AH598" s="64">
        <v>700</v>
      </c>
      <c r="AI598" s="64">
        <v>1497.78</v>
      </c>
      <c r="AJ598" s="10">
        <f t="shared" si="28"/>
        <v>11771.500000000002</v>
      </c>
      <c r="AL598" s="6">
        <f t="shared" si="29"/>
        <v>0</v>
      </c>
      <c r="AN598" s="64">
        <v>1304030</v>
      </c>
      <c r="AO598" s="64">
        <v>0</v>
      </c>
      <c r="AP598" s="64">
        <v>0</v>
      </c>
      <c r="AQ598" s="64">
        <v>0</v>
      </c>
      <c r="AR598" s="64">
        <v>0</v>
      </c>
      <c r="AS598" s="64">
        <v>0</v>
      </c>
      <c r="AT598" s="64">
        <v>0</v>
      </c>
      <c r="AU598" s="64">
        <v>0</v>
      </c>
      <c r="AV598" s="64">
        <v>0</v>
      </c>
      <c r="AW598" s="64">
        <v>0</v>
      </c>
      <c r="AX598" s="64">
        <v>0</v>
      </c>
      <c r="AY598" s="64">
        <v>0</v>
      </c>
      <c r="AZ598" s="64">
        <v>-839211</v>
      </c>
      <c r="BA598" s="64">
        <v>0</v>
      </c>
      <c r="BB598" s="64">
        <v>0</v>
      </c>
      <c r="BC598" s="64">
        <v>0</v>
      </c>
      <c r="BD598" s="64">
        <v>0</v>
      </c>
      <c r="BE598" s="64">
        <v>0</v>
      </c>
      <c r="BF598" s="64">
        <v>0</v>
      </c>
      <c r="BG598" s="64">
        <v>0</v>
      </c>
      <c r="BH598" s="64">
        <v>0</v>
      </c>
      <c r="BI598" s="64">
        <v>-0.01</v>
      </c>
      <c r="BJ598" s="64">
        <v>0</v>
      </c>
      <c r="BK598" s="64">
        <v>0</v>
      </c>
      <c r="BL598"/>
      <c r="BN598" s="7">
        <f t="shared" si="30"/>
        <v>9573.7200000000012</v>
      </c>
    </row>
    <row r="599" spans="1:66" hidden="1">
      <c r="A599">
        <v>953</v>
      </c>
      <c r="B599" t="s">
        <v>259</v>
      </c>
      <c r="C599">
        <v>121</v>
      </c>
      <c r="D599" t="s">
        <v>196</v>
      </c>
      <c r="E599">
        <v>300</v>
      </c>
      <c r="F599">
        <v>512960002</v>
      </c>
      <c r="G599" t="s">
        <v>172</v>
      </c>
      <c r="H599">
        <v>101</v>
      </c>
      <c r="I599" t="s">
        <v>308</v>
      </c>
      <c r="J599" s="8">
        <v>1</v>
      </c>
      <c r="L599">
        <v>2960</v>
      </c>
      <c r="M599" t="s">
        <v>329</v>
      </c>
      <c r="N599">
        <v>2000</v>
      </c>
      <c r="O599" t="s">
        <v>113</v>
      </c>
      <c r="P599">
        <v>12</v>
      </c>
      <c r="Q599" t="s">
        <v>401</v>
      </c>
      <c r="R599">
        <v>214</v>
      </c>
      <c r="S599" t="s">
        <v>446</v>
      </c>
      <c r="T599">
        <v>125</v>
      </c>
      <c r="U599" t="s">
        <v>464</v>
      </c>
      <c r="V599">
        <v>1</v>
      </c>
      <c r="W599" t="s">
        <v>313</v>
      </c>
      <c r="X599" s="64">
        <v>0</v>
      </c>
      <c r="Y599" s="64">
        <v>9849.99</v>
      </c>
      <c r="Z599" s="64">
        <v>0</v>
      </c>
      <c r="AA599" s="64">
        <v>0</v>
      </c>
      <c r="AB599" s="64">
        <v>0</v>
      </c>
      <c r="AC599" s="64">
        <v>0</v>
      </c>
      <c r="AD599" s="9">
        <v>0</v>
      </c>
      <c r="AE599" s="64">
        <v>0</v>
      </c>
      <c r="AF599" s="64">
        <v>0</v>
      </c>
      <c r="AG599" s="64">
        <v>0</v>
      </c>
      <c r="AH599" s="64">
        <v>0</v>
      </c>
      <c r="AI599" s="64">
        <v>0</v>
      </c>
      <c r="AJ599" s="10">
        <f t="shared" si="28"/>
        <v>9849.99</v>
      </c>
      <c r="AL599" s="6">
        <f t="shared" si="29"/>
        <v>0</v>
      </c>
      <c r="AN599" s="64">
        <v>67875</v>
      </c>
      <c r="AO599" s="64">
        <v>0</v>
      </c>
      <c r="AP599" s="64">
        <v>0</v>
      </c>
      <c r="AQ599" s="64">
        <v>0</v>
      </c>
      <c r="AR599" s="64">
        <v>0</v>
      </c>
      <c r="AS599" s="64">
        <v>0</v>
      </c>
      <c r="AT599" s="64">
        <v>0</v>
      </c>
      <c r="AU599" s="64">
        <v>0</v>
      </c>
      <c r="AV599" s="64">
        <v>0</v>
      </c>
      <c r="AW599" s="64">
        <v>0</v>
      </c>
      <c r="AX599" s="64">
        <v>0</v>
      </c>
      <c r="AY599" s="64">
        <v>0</v>
      </c>
      <c r="AZ599" s="64">
        <v>-54728.38</v>
      </c>
      <c r="BA599" s="64">
        <v>0</v>
      </c>
      <c r="BB599" s="64">
        <v>0</v>
      </c>
      <c r="BC599" s="64">
        <v>0</v>
      </c>
      <c r="BD599" s="64">
        <v>0</v>
      </c>
      <c r="BE599" s="64">
        <v>0</v>
      </c>
      <c r="BF599" s="64">
        <v>0</v>
      </c>
      <c r="BG599" s="64">
        <v>0</v>
      </c>
      <c r="BH599" s="64">
        <v>0</v>
      </c>
      <c r="BI599" s="64">
        <v>-11722.67</v>
      </c>
      <c r="BJ599" s="64">
        <v>0</v>
      </c>
      <c r="BK599" s="64">
        <v>640</v>
      </c>
      <c r="BL599"/>
      <c r="BN599" s="7">
        <f t="shared" si="30"/>
        <v>9849.99</v>
      </c>
    </row>
    <row r="600" spans="1:66" hidden="1">
      <c r="A600">
        <v>953</v>
      </c>
      <c r="B600" t="s">
        <v>259</v>
      </c>
      <c r="C600">
        <v>121</v>
      </c>
      <c r="D600" t="s">
        <v>196</v>
      </c>
      <c r="E600">
        <v>302</v>
      </c>
      <c r="F600">
        <v>512960003</v>
      </c>
      <c r="G600" t="s">
        <v>197</v>
      </c>
      <c r="H600">
        <v>101</v>
      </c>
      <c r="I600" t="s">
        <v>308</v>
      </c>
      <c r="J600" s="8">
        <v>1</v>
      </c>
      <c r="L600">
        <v>2960</v>
      </c>
      <c r="M600" t="s">
        <v>329</v>
      </c>
      <c r="N600">
        <v>2000</v>
      </c>
      <c r="O600" t="s">
        <v>113</v>
      </c>
      <c r="P600">
        <v>12</v>
      </c>
      <c r="Q600" t="s">
        <v>401</v>
      </c>
      <c r="R600">
        <v>214</v>
      </c>
      <c r="S600" t="s">
        <v>446</v>
      </c>
      <c r="T600">
        <v>125</v>
      </c>
      <c r="U600" t="s">
        <v>464</v>
      </c>
      <c r="V600">
        <v>1</v>
      </c>
      <c r="W600" t="s">
        <v>313</v>
      </c>
      <c r="X600" s="64">
        <v>0</v>
      </c>
      <c r="Y600" s="64">
        <v>3541.89</v>
      </c>
      <c r="Z600" s="64">
        <v>0</v>
      </c>
      <c r="AA600" s="64">
        <v>0</v>
      </c>
      <c r="AB600" s="64">
        <v>0</v>
      </c>
      <c r="AC600" s="64">
        <v>0</v>
      </c>
      <c r="AD600" s="9">
        <v>0</v>
      </c>
      <c r="AE600" s="64">
        <v>0</v>
      </c>
      <c r="AF600" s="64">
        <v>0</v>
      </c>
      <c r="AG600" s="64">
        <v>2243</v>
      </c>
      <c r="AH600" s="64">
        <v>0</v>
      </c>
      <c r="AI600" s="64">
        <v>0</v>
      </c>
      <c r="AJ600" s="10">
        <f t="shared" si="28"/>
        <v>5784.8899999999994</v>
      </c>
      <c r="AL600" s="6">
        <f t="shared" si="29"/>
        <v>0</v>
      </c>
      <c r="AN600" s="64">
        <v>344455</v>
      </c>
      <c r="AO600" s="64">
        <v>0</v>
      </c>
      <c r="AP600" s="64">
        <v>0</v>
      </c>
      <c r="AQ600" s="64">
        <v>0</v>
      </c>
      <c r="AR600" s="64">
        <v>0</v>
      </c>
      <c r="AS600" s="64">
        <v>0</v>
      </c>
      <c r="AT600" s="64">
        <v>0</v>
      </c>
      <c r="AU600" s="64">
        <v>0</v>
      </c>
      <c r="AV600" s="64">
        <v>0</v>
      </c>
      <c r="AW600" s="64">
        <v>0</v>
      </c>
      <c r="AX600" s="64">
        <v>0</v>
      </c>
      <c r="AY600" s="64">
        <v>0</v>
      </c>
      <c r="AZ600" s="64">
        <v>-30290</v>
      </c>
      <c r="BA600" s="64">
        <v>0</v>
      </c>
      <c r="BB600" s="64">
        <v>0</v>
      </c>
      <c r="BC600" s="64">
        <v>0</v>
      </c>
      <c r="BD600" s="64">
        <v>0</v>
      </c>
      <c r="BE600" s="64">
        <v>0</v>
      </c>
      <c r="BF600" s="64">
        <v>0</v>
      </c>
      <c r="BG600" s="64">
        <v>-155223.94</v>
      </c>
      <c r="BH600" s="64">
        <v>-44297.4</v>
      </c>
      <c r="BI600" s="64">
        <v>-71526.460000000006</v>
      </c>
      <c r="BJ600" s="64">
        <v>0</v>
      </c>
      <c r="BK600" s="64">
        <v>0</v>
      </c>
      <c r="BL600"/>
      <c r="BN600" s="7">
        <f t="shared" si="30"/>
        <v>5784.8899999999994</v>
      </c>
    </row>
    <row r="601" spans="1:66" hidden="1">
      <c r="A601">
        <v>954</v>
      </c>
      <c r="B601" t="s">
        <v>502</v>
      </c>
      <c r="C601">
        <v>122</v>
      </c>
      <c r="D601" t="s">
        <v>503</v>
      </c>
      <c r="E601">
        <v>298</v>
      </c>
      <c r="F601">
        <v>512960001</v>
      </c>
      <c r="G601" t="s">
        <v>650</v>
      </c>
      <c r="H601">
        <v>101</v>
      </c>
      <c r="I601" t="s">
        <v>308</v>
      </c>
      <c r="J601" s="8">
        <v>1</v>
      </c>
      <c r="L601">
        <v>2960</v>
      </c>
      <c r="M601" t="s">
        <v>329</v>
      </c>
      <c r="N601">
        <v>2000</v>
      </c>
      <c r="O601" t="s">
        <v>113</v>
      </c>
      <c r="P601">
        <v>12</v>
      </c>
      <c r="Q601" t="s">
        <v>401</v>
      </c>
      <c r="R601">
        <v>226</v>
      </c>
      <c r="S601" t="s">
        <v>504</v>
      </c>
      <c r="T601">
        <v>121</v>
      </c>
      <c r="U601" t="s">
        <v>312</v>
      </c>
      <c r="V601">
        <v>1</v>
      </c>
      <c r="W601" t="s">
        <v>313</v>
      </c>
      <c r="X601" s="64">
        <v>1008.28</v>
      </c>
      <c r="Y601" s="64">
        <v>1282.76</v>
      </c>
      <c r="Z601" s="64">
        <v>30620.01</v>
      </c>
      <c r="AA601" s="64">
        <v>2387.8200000000002</v>
      </c>
      <c r="AB601" s="64">
        <v>36459.449999999997</v>
      </c>
      <c r="AC601" s="64">
        <v>31497.1</v>
      </c>
      <c r="AD601" s="9">
        <v>26593.58</v>
      </c>
      <c r="AE601" s="64">
        <v>23111.02</v>
      </c>
      <c r="AF601" s="64">
        <v>61704.6</v>
      </c>
      <c r="AG601" s="64">
        <v>18728.63</v>
      </c>
      <c r="AH601" s="64">
        <v>14030.99</v>
      </c>
      <c r="AI601" s="64">
        <v>42227.51</v>
      </c>
      <c r="AJ601" s="10">
        <f t="shared" si="28"/>
        <v>289651.75</v>
      </c>
      <c r="AL601" s="6">
        <f t="shared" si="29"/>
        <v>0</v>
      </c>
      <c r="AN601" s="64">
        <v>7199</v>
      </c>
      <c r="AO601" s="64">
        <v>0</v>
      </c>
      <c r="AP601" s="64">
        <v>0</v>
      </c>
      <c r="AQ601" s="64">
        <v>0</v>
      </c>
      <c r="AR601" s="64">
        <v>0</v>
      </c>
      <c r="AS601" s="64">
        <v>0</v>
      </c>
      <c r="AT601" s="64">
        <v>0</v>
      </c>
      <c r="AU601" s="64">
        <v>0</v>
      </c>
      <c r="AV601" s="64">
        <v>0</v>
      </c>
      <c r="AW601" s="64">
        <v>0</v>
      </c>
      <c r="AX601" s="64">
        <v>0</v>
      </c>
      <c r="AY601" s="64">
        <v>0</v>
      </c>
      <c r="AZ601" s="64">
        <v>0</v>
      </c>
      <c r="BA601" s="64">
        <v>0</v>
      </c>
      <c r="BB601" s="64">
        <v>0</v>
      </c>
      <c r="BC601" s="64">
        <v>0</v>
      </c>
      <c r="BD601" s="64">
        <v>0</v>
      </c>
      <c r="BE601" s="64">
        <v>0</v>
      </c>
      <c r="BF601" s="64">
        <v>0</v>
      </c>
      <c r="BG601" s="64">
        <v>0</v>
      </c>
      <c r="BH601" s="64">
        <v>0</v>
      </c>
      <c r="BI601" s="64">
        <v>-7199</v>
      </c>
      <c r="BJ601" s="64">
        <v>0</v>
      </c>
      <c r="BK601" s="64">
        <v>442.03</v>
      </c>
      <c r="BL601"/>
      <c r="BN601" s="7">
        <f t="shared" si="30"/>
        <v>233393.25</v>
      </c>
    </row>
    <row r="602" spans="1:66" hidden="1">
      <c r="A602">
        <v>954</v>
      </c>
      <c r="B602" t="s">
        <v>502</v>
      </c>
      <c r="C602">
        <v>122</v>
      </c>
      <c r="D602" t="s">
        <v>503</v>
      </c>
      <c r="E602">
        <v>300</v>
      </c>
      <c r="F602">
        <v>512960002</v>
      </c>
      <c r="G602" t="s">
        <v>172</v>
      </c>
      <c r="H602">
        <v>101</v>
      </c>
      <c r="I602" t="s">
        <v>308</v>
      </c>
      <c r="J602" s="8">
        <v>1</v>
      </c>
      <c r="L602">
        <v>2960</v>
      </c>
      <c r="M602" t="s">
        <v>329</v>
      </c>
      <c r="N602">
        <v>2000</v>
      </c>
      <c r="O602" t="s">
        <v>113</v>
      </c>
      <c r="P602">
        <v>12</v>
      </c>
      <c r="Q602" t="s">
        <v>401</v>
      </c>
      <c r="R602">
        <v>226</v>
      </c>
      <c r="S602" t="s">
        <v>504</v>
      </c>
      <c r="T602">
        <v>121</v>
      </c>
      <c r="U602" t="s">
        <v>312</v>
      </c>
      <c r="V602">
        <v>1</v>
      </c>
      <c r="W602" t="s">
        <v>313</v>
      </c>
      <c r="X602" s="64">
        <v>0</v>
      </c>
      <c r="Y602" s="64">
        <v>0</v>
      </c>
      <c r="Z602" s="64">
        <v>0</v>
      </c>
      <c r="AA602" s="64">
        <v>0</v>
      </c>
      <c r="AB602" s="64">
        <v>20330.009999999998</v>
      </c>
      <c r="AC602" s="64">
        <v>29955.99</v>
      </c>
      <c r="AD602" s="9">
        <v>7350</v>
      </c>
      <c r="AE602" s="64">
        <v>21080</v>
      </c>
      <c r="AF602" s="64">
        <v>51022.080000000002</v>
      </c>
      <c r="AG602" s="64">
        <v>0</v>
      </c>
      <c r="AH602" s="64">
        <v>0</v>
      </c>
      <c r="AI602" s="64">
        <v>28100</v>
      </c>
      <c r="AJ602" s="10">
        <f t="shared" si="28"/>
        <v>157838.08000000002</v>
      </c>
      <c r="AL602" s="6">
        <f t="shared" si="29"/>
        <v>0</v>
      </c>
      <c r="AN602" s="64">
        <v>39582</v>
      </c>
      <c r="AO602" s="64">
        <v>0</v>
      </c>
      <c r="AP602" s="64">
        <v>0</v>
      </c>
      <c r="AQ602" s="64">
        <v>0</v>
      </c>
      <c r="AR602" s="64">
        <v>0</v>
      </c>
      <c r="AS602" s="64">
        <v>0</v>
      </c>
      <c r="AT602" s="64">
        <v>0</v>
      </c>
      <c r="AU602" s="64">
        <v>0</v>
      </c>
      <c r="AV602" s="64">
        <v>0</v>
      </c>
      <c r="AW602" s="64">
        <v>0</v>
      </c>
      <c r="AX602" s="64">
        <v>0</v>
      </c>
      <c r="AY602" s="64">
        <v>0</v>
      </c>
      <c r="AZ602" s="64">
        <v>0</v>
      </c>
      <c r="BA602" s="64">
        <v>0</v>
      </c>
      <c r="BB602" s="64">
        <v>0</v>
      </c>
      <c r="BC602" s="64">
        <v>0</v>
      </c>
      <c r="BD602" s="64">
        <v>0</v>
      </c>
      <c r="BE602" s="64">
        <v>0</v>
      </c>
      <c r="BF602" s="64">
        <v>0</v>
      </c>
      <c r="BG602" s="64">
        <v>0</v>
      </c>
      <c r="BH602" s="64">
        <v>0</v>
      </c>
      <c r="BI602" s="64">
        <v>-31247.58</v>
      </c>
      <c r="BJ602" s="64">
        <v>0</v>
      </c>
      <c r="BK602" s="64">
        <v>0</v>
      </c>
      <c r="BL602"/>
      <c r="BN602" s="7">
        <f t="shared" si="30"/>
        <v>129738.08</v>
      </c>
    </row>
    <row r="603" spans="1:66" hidden="1">
      <c r="A603">
        <v>954</v>
      </c>
      <c r="B603" t="s">
        <v>502</v>
      </c>
      <c r="C603">
        <v>122</v>
      </c>
      <c r="D603" t="s">
        <v>503</v>
      </c>
      <c r="E603">
        <v>302</v>
      </c>
      <c r="F603">
        <v>512960003</v>
      </c>
      <c r="G603" t="s">
        <v>197</v>
      </c>
      <c r="H603">
        <v>101</v>
      </c>
      <c r="I603" t="s">
        <v>308</v>
      </c>
      <c r="J603" s="8">
        <v>1</v>
      </c>
      <c r="L603">
        <v>2960</v>
      </c>
      <c r="M603" t="s">
        <v>329</v>
      </c>
      <c r="N603">
        <v>2000</v>
      </c>
      <c r="O603" t="s">
        <v>113</v>
      </c>
      <c r="P603">
        <v>12</v>
      </c>
      <c r="Q603" t="s">
        <v>401</v>
      </c>
      <c r="R603">
        <v>226</v>
      </c>
      <c r="S603" t="s">
        <v>504</v>
      </c>
      <c r="T603">
        <v>121</v>
      </c>
      <c r="U603" t="s">
        <v>312</v>
      </c>
      <c r="V603">
        <v>1</v>
      </c>
      <c r="W603" t="s">
        <v>313</v>
      </c>
      <c r="X603" s="64">
        <v>1195</v>
      </c>
      <c r="Y603" s="64">
        <v>0</v>
      </c>
      <c r="Z603" s="64">
        <v>1510</v>
      </c>
      <c r="AA603" s="64">
        <v>0</v>
      </c>
      <c r="AB603" s="64">
        <v>7700</v>
      </c>
      <c r="AC603" s="64">
        <v>0</v>
      </c>
      <c r="AD603" s="9">
        <v>1736</v>
      </c>
      <c r="AE603" s="64">
        <v>1736</v>
      </c>
      <c r="AF603" s="64">
        <v>10887</v>
      </c>
      <c r="AG603" s="64">
        <v>0</v>
      </c>
      <c r="AH603" s="64">
        <v>1800</v>
      </c>
      <c r="AI603" s="64">
        <v>3374</v>
      </c>
      <c r="AJ603" s="10">
        <f t="shared" si="28"/>
        <v>29938</v>
      </c>
      <c r="AL603" s="6">
        <f t="shared" si="29"/>
        <v>0</v>
      </c>
      <c r="AN603" s="64">
        <v>691677</v>
      </c>
      <c r="AO603" s="64">
        <v>0</v>
      </c>
      <c r="AP603" s="64">
        <v>0</v>
      </c>
      <c r="AQ603" s="64">
        <v>0</v>
      </c>
      <c r="AR603" s="64">
        <v>0</v>
      </c>
      <c r="AS603" s="64">
        <v>0</v>
      </c>
      <c r="AT603" s="64">
        <v>0</v>
      </c>
      <c r="AU603" s="64">
        <v>0</v>
      </c>
      <c r="AV603" s="64">
        <v>0</v>
      </c>
      <c r="AW603" s="64">
        <v>0</v>
      </c>
      <c r="AX603" s="64">
        <v>0</v>
      </c>
      <c r="AY603" s="64">
        <v>0</v>
      </c>
      <c r="AZ603" s="64">
        <v>0</v>
      </c>
      <c r="BA603" s="64">
        <v>0</v>
      </c>
      <c r="BB603" s="64">
        <v>0</v>
      </c>
      <c r="BC603" s="64">
        <v>0</v>
      </c>
      <c r="BD603" s="64">
        <v>0</v>
      </c>
      <c r="BE603" s="64">
        <v>0</v>
      </c>
      <c r="BF603" s="64">
        <v>0</v>
      </c>
      <c r="BG603" s="64">
        <v>0</v>
      </c>
      <c r="BH603" s="64">
        <v>-31320</v>
      </c>
      <c r="BI603" s="64">
        <v>0</v>
      </c>
      <c r="BJ603" s="64">
        <v>-10364.969999999999</v>
      </c>
      <c r="BK603" s="64">
        <v>-143428.34</v>
      </c>
      <c r="BL603"/>
      <c r="BN603" s="7">
        <f t="shared" si="30"/>
        <v>24764</v>
      </c>
    </row>
    <row r="604" spans="1:66" hidden="1">
      <c r="A604">
        <v>111</v>
      </c>
      <c r="B604" t="s">
        <v>84</v>
      </c>
      <c r="C604">
        <v>141</v>
      </c>
      <c r="D604" t="s">
        <v>260</v>
      </c>
      <c r="E604">
        <v>298</v>
      </c>
      <c r="F604">
        <v>512960001</v>
      </c>
      <c r="G604" t="s">
        <v>650</v>
      </c>
      <c r="H604">
        <v>101</v>
      </c>
      <c r="I604" t="s">
        <v>308</v>
      </c>
      <c r="J604" s="8">
        <v>1</v>
      </c>
      <c r="L604">
        <v>2960</v>
      </c>
      <c r="M604" t="s">
        <v>329</v>
      </c>
      <c r="N604">
        <v>2000</v>
      </c>
      <c r="O604" t="s">
        <v>113</v>
      </c>
      <c r="P604">
        <v>13</v>
      </c>
      <c r="Q604" t="s">
        <v>353</v>
      </c>
      <c r="R604">
        <v>263</v>
      </c>
      <c r="S604" t="s">
        <v>354</v>
      </c>
      <c r="T604">
        <v>121</v>
      </c>
      <c r="U604" t="s">
        <v>312</v>
      </c>
      <c r="V604">
        <v>1</v>
      </c>
      <c r="W604" t="s">
        <v>313</v>
      </c>
      <c r="X604" s="64">
        <v>0</v>
      </c>
      <c r="Y604" s="64">
        <v>0</v>
      </c>
      <c r="Z604" s="64">
        <v>936.05</v>
      </c>
      <c r="AA604" s="64">
        <v>2636</v>
      </c>
      <c r="AB604" s="64">
        <v>9584</v>
      </c>
      <c r="AC604" s="64">
        <v>0</v>
      </c>
      <c r="AD604" s="9">
        <v>0</v>
      </c>
      <c r="AE604" s="64">
        <v>2500</v>
      </c>
      <c r="AF604" s="64">
        <v>2250</v>
      </c>
      <c r="AG604" s="64">
        <v>1565</v>
      </c>
      <c r="AH604" s="64">
        <v>0</v>
      </c>
      <c r="AI604" s="64">
        <v>0</v>
      </c>
      <c r="AJ604" s="10">
        <f t="shared" si="28"/>
        <v>19471.05</v>
      </c>
      <c r="AL604" s="6">
        <f t="shared" si="29"/>
        <v>0</v>
      </c>
      <c r="AN604" s="64">
        <v>1442624</v>
      </c>
      <c r="AO604" s="64">
        <v>0</v>
      </c>
      <c r="AP604" s="64">
        <v>0</v>
      </c>
      <c r="AQ604" s="64">
        <v>0</v>
      </c>
      <c r="AR604" s="64">
        <v>0</v>
      </c>
      <c r="AS604" s="64">
        <v>0</v>
      </c>
      <c r="AT604" s="64">
        <v>0</v>
      </c>
      <c r="AU604" s="64">
        <v>0</v>
      </c>
      <c r="AV604" s="64">
        <v>0</v>
      </c>
      <c r="AW604" s="64">
        <v>0</v>
      </c>
      <c r="AX604" s="64">
        <v>0</v>
      </c>
      <c r="AY604" s="64">
        <v>0</v>
      </c>
      <c r="AZ604" s="64">
        <v>0</v>
      </c>
      <c r="BA604" s="64">
        <v>0</v>
      </c>
      <c r="BB604" s="64">
        <v>0</v>
      </c>
      <c r="BC604" s="64">
        <v>0</v>
      </c>
      <c r="BD604" s="64">
        <v>0</v>
      </c>
      <c r="BE604" s="64">
        <v>0</v>
      </c>
      <c r="BF604" s="64">
        <v>0</v>
      </c>
      <c r="BG604" s="64">
        <v>-241760</v>
      </c>
      <c r="BH604" s="64">
        <v>-557294.31999999995</v>
      </c>
      <c r="BI604" s="64">
        <v>0</v>
      </c>
      <c r="BJ604" s="64">
        <v>-50460</v>
      </c>
      <c r="BK604" s="64">
        <v>-9805.18</v>
      </c>
      <c r="BL604"/>
      <c r="BN604" s="7">
        <f t="shared" si="30"/>
        <v>19471.05</v>
      </c>
    </row>
    <row r="605" spans="1:66" hidden="1">
      <c r="A605">
        <v>111</v>
      </c>
      <c r="B605" t="s">
        <v>84</v>
      </c>
      <c r="C605">
        <v>141</v>
      </c>
      <c r="D605" t="s">
        <v>260</v>
      </c>
      <c r="E605">
        <v>300</v>
      </c>
      <c r="F605">
        <v>512960002</v>
      </c>
      <c r="G605" t="s">
        <v>172</v>
      </c>
      <c r="H605">
        <v>101</v>
      </c>
      <c r="I605" t="s">
        <v>308</v>
      </c>
      <c r="J605" s="8">
        <v>1</v>
      </c>
      <c r="L605">
        <v>2960</v>
      </c>
      <c r="M605" t="s">
        <v>329</v>
      </c>
      <c r="N605">
        <v>2000</v>
      </c>
      <c r="O605" t="s">
        <v>113</v>
      </c>
      <c r="P605">
        <v>13</v>
      </c>
      <c r="Q605" t="s">
        <v>353</v>
      </c>
      <c r="R605">
        <v>263</v>
      </c>
      <c r="S605" t="s">
        <v>354</v>
      </c>
      <c r="T605">
        <v>121</v>
      </c>
      <c r="U605" t="s">
        <v>312</v>
      </c>
      <c r="V605">
        <v>1</v>
      </c>
      <c r="W605" t="s">
        <v>313</v>
      </c>
      <c r="X605" s="64">
        <v>0</v>
      </c>
      <c r="Y605" s="64">
        <v>0</v>
      </c>
      <c r="Z605" s="64">
        <v>0</v>
      </c>
      <c r="AA605" s="64">
        <v>0</v>
      </c>
      <c r="AB605" s="64">
        <v>0</v>
      </c>
      <c r="AC605" s="64">
        <v>0</v>
      </c>
      <c r="AD605" s="9">
        <v>0</v>
      </c>
      <c r="AE605" s="64">
        <v>2400</v>
      </c>
      <c r="AF605" s="64">
        <v>0</v>
      </c>
      <c r="AG605" s="64">
        <v>0</v>
      </c>
      <c r="AH605" s="64">
        <v>0</v>
      </c>
      <c r="AI605" s="64">
        <v>0</v>
      </c>
      <c r="AJ605" s="10">
        <f t="shared" si="28"/>
        <v>2400</v>
      </c>
      <c r="AL605" s="6">
        <f t="shared" si="29"/>
        <v>0</v>
      </c>
      <c r="AN605" s="64">
        <v>268118</v>
      </c>
      <c r="AO605" s="64">
        <v>0</v>
      </c>
      <c r="AP605" s="64">
        <v>0</v>
      </c>
      <c r="AQ605" s="64">
        <v>0</v>
      </c>
      <c r="AR605" s="64">
        <v>0</v>
      </c>
      <c r="AS605" s="64">
        <v>0</v>
      </c>
      <c r="AT605" s="64">
        <v>0</v>
      </c>
      <c r="AU605" s="64">
        <v>0</v>
      </c>
      <c r="AV605" s="64">
        <v>0</v>
      </c>
      <c r="AW605" s="64">
        <v>0</v>
      </c>
      <c r="AX605" s="64">
        <v>0</v>
      </c>
      <c r="AY605" s="64">
        <v>0</v>
      </c>
      <c r="AZ605" s="64">
        <v>0</v>
      </c>
      <c r="BA605" s="64">
        <v>0</v>
      </c>
      <c r="BB605" s="64">
        <v>0</v>
      </c>
      <c r="BC605" s="64">
        <v>0</v>
      </c>
      <c r="BD605" s="64">
        <v>0</v>
      </c>
      <c r="BE605" s="64">
        <v>0</v>
      </c>
      <c r="BF605" s="64">
        <v>0</v>
      </c>
      <c r="BG605" s="64">
        <v>0</v>
      </c>
      <c r="BH605" s="64">
        <v>0</v>
      </c>
      <c r="BI605" s="64">
        <v>0</v>
      </c>
      <c r="BJ605" s="64">
        <v>0</v>
      </c>
      <c r="BK605" s="64">
        <v>-138428.46</v>
      </c>
      <c r="BL605"/>
      <c r="BN605" s="7">
        <f t="shared" si="30"/>
        <v>2400</v>
      </c>
    </row>
    <row r="606" spans="1:66" hidden="1">
      <c r="A606">
        <v>111</v>
      </c>
      <c r="B606" t="s">
        <v>84</v>
      </c>
      <c r="C606">
        <v>141</v>
      </c>
      <c r="D606" t="s">
        <v>260</v>
      </c>
      <c r="E606">
        <v>302</v>
      </c>
      <c r="F606">
        <v>512960003</v>
      </c>
      <c r="G606" t="s">
        <v>197</v>
      </c>
      <c r="H606">
        <v>101</v>
      </c>
      <c r="I606" t="s">
        <v>308</v>
      </c>
      <c r="J606" s="8">
        <v>1</v>
      </c>
      <c r="L606">
        <v>2960</v>
      </c>
      <c r="M606" t="s">
        <v>329</v>
      </c>
      <c r="N606">
        <v>2000</v>
      </c>
      <c r="O606" t="s">
        <v>113</v>
      </c>
      <c r="P606">
        <v>13</v>
      </c>
      <c r="Q606" t="s">
        <v>353</v>
      </c>
      <c r="R606">
        <v>263</v>
      </c>
      <c r="S606" t="s">
        <v>354</v>
      </c>
      <c r="T606">
        <v>121</v>
      </c>
      <c r="U606" t="s">
        <v>312</v>
      </c>
      <c r="V606">
        <v>1</v>
      </c>
      <c r="W606" t="s">
        <v>313</v>
      </c>
      <c r="X606" s="64">
        <v>2185</v>
      </c>
      <c r="Y606" s="64">
        <v>0</v>
      </c>
      <c r="Z606" s="64">
        <v>0</v>
      </c>
      <c r="AA606" s="64">
        <v>0</v>
      </c>
      <c r="AB606" s="64">
        <v>0</v>
      </c>
      <c r="AC606" s="64">
        <v>0</v>
      </c>
      <c r="AD606" s="9">
        <v>0</v>
      </c>
      <c r="AE606" s="64">
        <v>2150</v>
      </c>
      <c r="AF606" s="64">
        <v>1100</v>
      </c>
      <c r="AG606" s="64">
        <v>1804</v>
      </c>
      <c r="AH606" s="64">
        <v>0</v>
      </c>
      <c r="AI606" s="64">
        <v>3500</v>
      </c>
      <c r="AJ606" s="10">
        <f t="shared" si="28"/>
        <v>10739</v>
      </c>
      <c r="AL606" s="6">
        <f t="shared" si="29"/>
        <v>0</v>
      </c>
      <c r="AN606" s="64">
        <v>48560</v>
      </c>
      <c r="AO606" s="64">
        <v>0</v>
      </c>
      <c r="AP606" s="64">
        <v>0</v>
      </c>
      <c r="AQ606" s="64">
        <v>0</v>
      </c>
      <c r="AR606" s="64">
        <v>0</v>
      </c>
      <c r="AS606" s="64">
        <v>0</v>
      </c>
      <c r="AT606" s="64">
        <v>0</v>
      </c>
      <c r="AU606" s="64">
        <v>0</v>
      </c>
      <c r="AV606" s="64">
        <v>0</v>
      </c>
      <c r="AW606" s="64">
        <v>0</v>
      </c>
      <c r="AX606" s="64">
        <v>0</v>
      </c>
      <c r="AY606" s="64">
        <v>0</v>
      </c>
      <c r="AZ606" s="64">
        <v>-5000</v>
      </c>
      <c r="BA606" s="64">
        <v>0</v>
      </c>
      <c r="BB606" s="64">
        <v>0</v>
      </c>
      <c r="BC606" s="64">
        <v>0</v>
      </c>
      <c r="BD606" s="64">
        <v>0</v>
      </c>
      <c r="BE606" s="64">
        <v>0</v>
      </c>
      <c r="BF606" s="64">
        <v>0</v>
      </c>
      <c r="BG606" s="64">
        <v>0</v>
      </c>
      <c r="BH606" s="64">
        <v>0</v>
      </c>
      <c r="BI606" s="64">
        <v>0</v>
      </c>
      <c r="BJ606" s="64">
        <v>-36576.120000000003</v>
      </c>
      <c r="BK606" s="64">
        <v>-6591.88</v>
      </c>
      <c r="BL606"/>
      <c r="BN606" s="7">
        <f t="shared" si="30"/>
        <v>7239</v>
      </c>
    </row>
    <row r="607" spans="1:66" hidden="1">
      <c r="A607">
        <v>201</v>
      </c>
      <c r="B607" t="s">
        <v>379</v>
      </c>
      <c r="C607">
        <v>143</v>
      </c>
      <c r="D607" t="s">
        <v>271</v>
      </c>
      <c r="E607">
        <v>305</v>
      </c>
      <c r="F607">
        <v>512980001</v>
      </c>
      <c r="G607" t="s">
        <v>186</v>
      </c>
      <c r="H607">
        <v>602</v>
      </c>
      <c r="I607" t="s">
        <v>380</v>
      </c>
      <c r="J607" s="8">
        <v>1</v>
      </c>
      <c r="L607">
        <v>2980</v>
      </c>
      <c r="M607" t="s">
        <v>386</v>
      </c>
      <c r="N607">
        <v>2000</v>
      </c>
      <c r="O607" t="s">
        <v>113</v>
      </c>
      <c r="P607">
        <v>7</v>
      </c>
      <c r="Q607" t="s">
        <v>310</v>
      </c>
      <c r="R607">
        <v>423</v>
      </c>
      <c r="S607" t="s">
        <v>381</v>
      </c>
      <c r="T607">
        <v>121</v>
      </c>
      <c r="U607" t="s">
        <v>312</v>
      </c>
      <c r="V607">
        <v>1</v>
      </c>
      <c r="W607" t="s">
        <v>313</v>
      </c>
      <c r="X607" s="64">
        <v>0</v>
      </c>
      <c r="Y607" s="64">
        <v>0</v>
      </c>
      <c r="Z607" s="64">
        <v>0</v>
      </c>
      <c r="AA607" s="64">
        <v>0</v>
      </c>
      <c r="AB607" s="64">
        <v>0</v>
      </c>
      <c r="AC607" s="64">
        <v>0</v>
      </c>
      <c r="AD607" s="9">
        <v>0</v>
      </c>
      <c r="AE607" s="64">
        <v>0</v>
      </c>
      <c r="AF607" s="64">
        <v>0</v>
      </c>
      <c r="AG607" s="64">
        <v>0</v>
      </c>
      <c r="AH607" s="64">
        <v>0</v>
      </c>
      <c r="AI607" s="9">
        <v>0</v>
      </c>
      <c r="AJ607" s="10">
        <f t="shared" si="28"/>
        <v>0</v>
      </c>
      <c r="AL607" s="6">
        <f t="shared" si="29"/>
        <v>0</v>
      </c>
      <c r="AN607" s="64">
        <v>13799</v>
      </c>
      <c r="AO607" s="64">
        <v>0</v>
      </c>
      <c r="AP607" s="64">
        <v>0</v>
      </c>
      <c r="AQ607" s="64">
        <v>0</v>
      </c>
      <c r="AR607" s="64">
        <v>0</v>
      </c>
      <c r="AS607" s="64">
        <v>0</v>
      </c>
      <c r="AT607" s="64">
        <v>0</v>
      </c>
      <c r="AU607" s="64">
        <v>0</v>
      </c>
      <c r="AV607" s="64">
        <v>0</v>
      </c>
      <c r="AW607" s="64">
        <v>0</v>
      </c>
      <c r="AX607" s="64">
        <v>0</v>
      </c>
      <c r="AY607" s="64">
        <v>0</v>
      </c>
      <c r="AZ607" s="64">
        <v>0</v>
      </c>
      <c r="BA607" s="64">
        <v>0</v>
      </c>
      <c r="BB607" s="64">
        <v>0</v>
      </c>
      <c r="BC607" s="64">
        <v>0</v>
      </c>
      <c r="BD607" s="64">
        <v>0</v>
      </c>
      <c r="BE607" s="64">
        <v>0</v>
      </c>
      <c r="BF607" s="64">
        <v>0</v>
      </c>
      <c r="BG607" s="64">
        <v>0</v>
      </c>
      <c r="BH607" s="64">
        <v>0</v>
      </c>
      <c r="BI607" s="64">
        <v>-13799</v>
      </c>
      <c r="BJ607" s="64">
        <v>0</v>
      </c>
      <c r="BK607" s="64">
        <v>0</v>
      </c>
      <c r="BL607"/>
      <c r="BN607" s="7">
        <f t="shared" si="30"/>
        <v>0</v>
      </c>
    </row>
    <row r="608" spans="1:66" hidden="1">
      <c r="A608">
        <v>911</v>
      </c>
      <c r="B608" t="s">
        <v>447</v>
      </c>
      <c r="C608">
        <v>107</v>
      </c>
      <c r="D608" t="s">
        <v>120</v>
      </c>
      <c r="E608">
        <v>306</v>
      </c>
      <c r="F608">
        <v>512990001</v>
      </c>
      <c r="G608" t="s">
        <v>117</v>
      </c>
      <c r="H608">
        <v>101</v>
      </c>
      <c r="I608" t="s">
        <v>308</v>
      </c>
      <c r="J608" s="8">
        <v>1</v>
      </c>
      <c r="L608">
        <v>2990</v>
      </c>
      <c r="M608" t="s">
        <v>330</v>
      </c>
      <c r="N608">
        <v>2000</v>
      </c>
      <c r="O608" t="s">
        <v>113</v>
      </c>
      <c r="P608">
        <v>1</v>
      </c>
      <c r="Q608" t="s">
        <v>448</v>
      </c>
      <c r="R608">
        <v>131</v>
      </c>
      <c r="S608" t="s">
        <v>449</v>
      </c>
      <c r="T608">
        <v>121</v>
      </c>
      <c r="U608" t="s">
        <v>312</v>
      </c>
      <c r="V608">
        <v>1</v>
      </c>
      <c r="W608" t="s">
        <v>313</v>
      </c>
      <c r="X608" s="64">
        <v>522</v>
      </c>
      <c r="Y608" s="64">
        <v>0</v>
      </c>
      <c r="Z608" s="64">
        <v>0</v>
      </c>
      <c r="AA608" s="64">
        <v>0</v>
      </c>
      <c r="AB608" s="64">
        <v>556.79999999999995</v>
      </c>
      <c r="AC608" s="64">
        <v>0</v>
      </c>
      <c r="AD608" s="9">
        <v>0</v>
      </c>
      <c r="AE608" s="64">
        <v>0</v>
      </c>
      <c r="AF608" s="64">
        <v>0</v>
      </c>
      <c r="AG608" s="64">
        <v>0</v>
      </c>
      <c r="AH608" s="64">
        <v>0</v>
      </c>
      <c r="AI608" s="64">
        <v>0</v>
      </c>
      <c r="AJ608" s="10">
        <f t="shared" si="28"/>
        <v>1078.8</v>
      </c>
      <c r="AL608" s="6">
        <f t="shared" si="29"/>
        <v>0</v>
      </c>
      <c r="AN608" s="64">
        <v>38913</v>
      </c>
      <c r="AO608" s="64">
        <v>0</v>
      </c>
      <c r="AP608" s="64">
        <v>0</v>
      </c>
      <c r="AQ608" s="64">
        <v>0</v>
      </c>
      <c r="AR608" s="64">
        <v>0</v>
      </c>
      <c r="AS608" s="64">
        <v>0</v>
      </c>
      <c r="AT608" s="64">
        <v>0</v>
      </c>
      <c r="AU608" s="64">
        <v>0</v>
      </c>
      <c r="AV608" s="64">
        <v>0</v>
      </c>
      <c r="AW608" s="64">
        <v>0</v>
      </c>
      <c r="AX608" s="64">
        <v>0</v>
      </c>
      <c r="AY608" s="64">
        <v>0</v>
      </c>
      <c r="AZ608" s="64">
        <v>-10320.58</v>
      </c>
      <c r="BA608" s="64">
        <v>0</v>
      </c>
      <c r="BB608" s="64">
        <v>0</v>
      </c>
      <c r="BC608" s="64">
        <v>0</v>
      </c>
      <c r="BD608" s="64">
        <v>0</v>
      </c>
      <c r="BE608" s="64">
        <v>0</v>
      </c>
      <c r="BF608" s="64">
        <v>0</v>
      </c>
      <c r="BG608" s="64">
        <v>0</v>
      </c>
      <c r="BH608" s="64">
        <v>0</v>
      </c>
      <c r="BI608" s="64">
        <v>-26187.05</v>
      </c>
      <c r="BJ608" s="64">
        <v>0</v>
      </c>
      <c r="BK608" s="64">
        <v>0</v>
      </c>
      <c r="BL608"/>
      <c r="BN608" s="7">
        <f t="shared" si="30"/>
        <v>1078.8</v>
      </c>
    </row>
    <row r="609" spans="1:66" hidden="1">
      <c r="A609">
        <v>902</v>
      </c>
      <c r="B609" t="s">
        <v>439</v>
      </c>
      <c r="C609">
        <v>101</v>
      </c>
      <c r="D609" t="s">
        <v>110</v>
      </c>
      <c r="E609">
        <v>306</v>
      </c>
      <c r="F609">
        <v>512990001</v>
      </c>
      <c r="G609" t="s">
        <v>117</v>
      </c>
      <c r="H609">
        <v>101</v>
      </c>
      <c r="I609" t="s">
        <v>308</v>
      </c>
      <c r="J609" s="8">
        <v>1</v>
      </c>
      <c r="L609">
        <v>2990</v>
      </c>
      <c r="M609" t="s">
        <v>330</v>
      </c>
      <c r="N609">
        <v>2000</v>
      </c>
      <c r="O609" t="s">
        <v>113</v>
      </c>
      <c r="P609">
        <v>3</v>
      </c>
      <c r="Q609" t="s">
        <v>440</v>
      </c>
      <c r="R609">
        <v>111</v>
      </c>
      <c r="S609" t="s">
        <v>438</v>
      </c>
      <c r="T609">
        <v>121</v>
      </c>
      <c r="U609" t="s">
        <v>312</v>
      </c>
      <c r="V609">
        <v>1</v>
      </c>
      <c r="W609" t="s">
        <v>313</v>
      </c>
      <c r="X609" s="64">
        <v>0</v>
      </c>
      <c r="Y609" s="64">
        <v>0</v>
      </c>
      <c r="Z609" s="64">
        <v>0</v>
      </c>
      <c r="AA609" s="64">
        <v>0</v>
      </c>
      <c r="AB609" s="64">
        <v>0</v>
      </c>
      <c r="AC609" s="64">
        <v>0</v>
      </c>
      <c r="AD609" s="9">
        <v>7184.99</v>
      </c>
      <c r="AE609" s="64">
        <v>0</v>
      </c>
      <c r="AF609" s="64">
        <v>471.56</v>
      </c>
      <c r="AG609" s="64">
        <v>0</v>
      </c>
      <c r="AH609" s="64">
        <v>0</v>
      </c>
      <c r="AI609" s="64">
        <v>0</v>
      </c>
      <c r="AJ609" s="10">
        <f t="shared" si="28"/>
        <v>7656.55</v>
      </c>
      <c r="AL609" s="6">
        <f t="shared" si="29"/>
        <v>0</v>
      </c>
      <c r="AN609" s="64">
        <v>51285</v>
      </c>
      <c r="AO609" s="64">
        <v>0</v>
      </c>
      <c r="AP609" s="64">
        <v>0</v>
      </c>
      <c r="AQ609" s="64">
        <v>0</v>
      </c>
      <c r="AR609" s="64">
        <v>0</v>
      </c>
      <c r="AS609" s="64">
        <v>0</v>
      </c>
      <c r="AT609" s="64">
        <v>0</v>
      </c>
      <c r="AU609" s="64">
        <v>0</v>
      </c>
      <c r="AV609" s="64">
        <v>0</v>
      </c>
      <c r="AW609" s="64">
        <v>0</v>
      </c>
      <c r="AX609" s="64">
        <v>0</v>
      </c>
      <c r="AY609" s="64">
        <v>0</v>
      </c>
      <c r="AZ609" s="64">
        <v>0</v>
      </c>
      <c r="BA609" s="64">
        <v>0</v>
      </c>
      <c r="BB609" s="64">
        <v>0</v>
      </c>
      <c r="BC609" s="64">
        <v>0</v>
      </c>
      <c r="BD609" s="64">
        <v>0</v>
      </c>
      <c r="BE609" s="64">
        <v>0</v>
      </c>
      <c r="BF609" s="64">
        <v>0</v>
      </c>
      <c r="BG609" s="64">
        <v>0</v>
      </c>
      <c r="BH609" s="64">
        <v>-735</v>
      </c>
      <c r="BI609" s="64">
        <v>-34716</v>
      </c>
      <c r="BJ609" s="64">
        <v>0</v>
      </c>
      <c r="BK609" s="64">
        <v>0</v>
      </c>
      <c r="BL609"/>
      <c r="BN609" s="7">
        <f t="shared" si="30"/>
        <v>7656.55</v>
      </c>
    </row>
    <row r="610" spans="1:66" hidden="1">
      <c r="A610">
        <v>102</v>
      </c>
      <c r="B610" t="s">
        <v>343</v>
      </c>
      <c r="C610">
        <v>140</v>
      </c>
      <c r="D610" t="s">
        <v>344</v>
      </c>
      <c r="E610">
        <v>306</v>
      </c>
      <c r="F610">
        <v>512990001</v>
      </c>
      <c r="G610" t="s">
        <v>117</v>
      </c>
      <c r="H610">
        <v>101</v>
      </c>
      <c r="I610" t="s">
        <v>308</v>
      </c>
      <c r="J610" s="8">
        <v>1</v>
      </c>
      <c r="L610">
        <v>2990</v>
      </c>
      <c r="M610" t="s">
        <v>330</v>
      </c>
      <c r="N610">
        <v>2000</v>
      </c>
      <c r="O610" t="s">
        <v>113</v>
      </c>
      <c r="P610">
        <v>4</v>
      </c>
      <c r="Q610" t="s">
        <v>345</v>
      </c>
      <c r="R610">
        <v>172</v>
      </c>
      <c r="S610" t="s">
        <v>281</v>
      </c>
      <c r="T610">
        <v>121</v>
      </c>
      <c r="U610" t="s">
        <v>312</v>
      </c>
      <c r="V610">
        <v>1</v>
      </c>
      <c r="W610" t="s">
        <v>313</v>
      </c>
      <c r="X610" s="64">
        <v>0</v>
      </c>
      <c r="Y610" s="64">
        <v>1217.54</v>
      </c>
      <c r="Z610" s="64">
        <v>696</v>
      </c>
      <c r="AA610" s="64">
        <v>1804.14</v>
      </c>
      <c r="AB610" s="64">
        <v>1616.81</v>
      </c>
      <c r="AC610" s="64">
        <v>291.26</v>
      </c>
      <c r="AD610" s="9">
        <v>1493.62</v>
      </c>
      <c r="AE610" s="64">
        <v>1903.92</v>
      </c>
      <c r="AF610" s="64">
        <v>1020.73</v>
      </c>
      <c r="AG610" s="64">
        <v>1600.8</v>
      </c>
      <c r="AH610" s="64">
        <v>0</v>
      </c>
      <c r="AI610" s="64">
        <v>0</v>
      </c>
      <c r="AJ610" s="10">
        <f t="shared" si="28"/>
        <v>11644.82</v>
      </c>
      <c r="AL610" s="6">
        <f t="shared" si="29"/>
        <v>0</v>
      </c>
      <c r="AN610" s="64">
        <v>2000</v>
      </c>
      <c r="AO610" s="64">
        <v>0</v>
      </c>
      <c r="AP610" s="64">
        <v>0</v>
      </c>
      <c r="AQ610" s="64">
        <v>0</v>
      </c>
      <c r="AR610" s="64">
        <v>0</v>
      </c>
      <c r="AS610" s="64">
        <v>0</v>
      </c>
      <c r="AT610" s="64">
        <v>0</v>
      </c>
      <c r="AU610" s="64">
        <v>0</v>
      </c>
      <c r="AV610" s="64">
        <v>0</v>
      </c>
      <c r="AW610" s="64">
        <v>0</v>
      </c>
      <c r="AX610" s="64">
        <v>0</v>
      </c>
      <c r="AY610" s="64">
        <v>0</v>
      </c>
      <c r="AZ610" s="64">
        <v>0</v>
      </c>
      <c r="BA610" s="64">
        <v>0</v>
      </c>
      <c r="BB610" s="64">
        <v>0</v>
      </c>
      <c r="BC610" s="64">
        <v>0</v>
      </c>
      <c r="BD610" s="64">
        <v>0</v>
      </c>
      <c r="BE610" s="64">
        <v>0</v>
      </c>
      <c r="BF610" s="64">
        <v>0</v>
      </c>
      <c r="BG610" s="64">
        <v>0</v>
      </c>
      <c r="BH610" s="64">
        <v>735</v>
      </c>
      <c r="BI610" s="64">
        <v>2049.37</v>
      </c>
      <c r="BJ610" s="64">
        <v>1</v>
      </c>
      <c r="BK610" s="64">
        <v>449</v>
      </c>
      <c r="BL610"/>
      <c r="BN610" s="7">
        <f t="shared" si="30"/>
        <v>11644.82</v>
      </c>
    </row>
    <row r="611" spans="1:66" hidden="1">
      <c r="A611">
        <v>921</v>
      </c>
      <c r="B611" t="s">
        <v>454</v>
      </c>
      <c r="C611">
        <v>108</v>
      </c>
      <c r="D611" t="s">
        <v>455</v>
      </c>
      <c r="E611">
        <v>306</v>
      </c>
      <c r="F611">
        <v>512990001</v>
      </c>
      <c r="G611" t="s">
        <v>117</v>
      </c>
      <c r="H611">
        <v>101</v>
      </c>
      <c r="I611" t="s">
        <v>308</v>
      </c>
      <c r="J611" s="8">
        <v>1</v>
      </c>
      <c r="L611">
        <v>2990</v>
      </c>
      <c r="M611" t="s">
        <v>330</v>
      </c>
      <c r="N611">
        <v>2000</v>
      </c>
      <c r="O611" t="s">
        <v>113</v>
      </c>
      <c r="P611">
        <v>4</v>
      </c>
      <c r="Q611" t="s">
        <v>345</v>
      </c>
      <c r="R611">
        <v>132</v>
      </c>
      <c r="S611" t="s">
        <v>456</v>
      </c>
      <c r="T611">
        <v>121</v>
      </c>
      <c r="U611" t="s">
        <v>312</v>
      </c>
      <c r="V611">
        <v>1</v>
      </c>
      <c r="W611" t="s">
        <v>313</v>
      </c>
      <c r="X611" s="64">
        <v>0</v>
      </c>
      <c r="Y611" s="64">
        <v>784.31</v>
      </c>
      <c r="Z611" s="64">
        <v>191.99</v>
      </c>
      <c r="AA611" s="64">
        <v>0</v>
      </c>
      <c r="AB611" s="64">
        <v>8751.6200000000008</v>
      </c>
      <c r="AC611" s="64">
        <v>0</v>
      </c>
      <c r="AD611" s="9">
        <v>8075.46</v>
      </c>
      <c r="AE611" s="64">
        <v>0</v>
      </c>
      <c r="AF611" s="64">
        <v>0</v>
      </c>
      <c r="AG611" s="64">
        <v>1390</v>
      </c>
      <c r="AH611" s="64">
        <v>0</v>
      </c>
      <c r="AI611" s="64">
        <v>0</v>
      </c>
      <c r="AJ611" s="10">
        <f t="shared" si="28"/>
        <v>19193.38</v>
      </c>
      <c r="AL611" s="6">
        <f t="shared" si="29"/>
        <v>0</v>
      </c>
      <c r="AN611" s="64">
        <v>0</v>
      </c>
      <c r="AO611" s="64">
        <v>0</v>
      </c>
      <c r="AP611" s="64">
        <v>0</v>
      </c>
      <c r="AQ611" s="64">
        <v>0</v>
      </c>
      <c r="AR611" s="64">
        <v>0</v>
      </c>
      <c r="AS611" s="64">
        <v>0</v>
      </c>
      <c r="AT611" s="64">
        <v>0</v>
      </c>
      <c r="AU611" s="64">
        <v>0</v>
      </c>
      <c r="AV611" s="64">
        <v>0</v>
      </c>
      <c r="AW611" s="64">
        <v>0</v>
      </c>
      <c r="AX611" s="64">
        <v>0</v>
      </c>
      <c r="AY611" s="64">
        <v>0</v>
      </c>
      <c r="AZ611" s="64">
        <v>2500</v>
      </c>
      <c r="BA611" s="64">
        <v>0</v>
      </c>
      <c r="BB611" s="64">
        <v>0</v>
      </c>
      <c r="BC611" s="64">
        <v>0</v>
      </c>
      <c r="BD611" s="64">
        <v>0</v>
      </c>
      <c r="BE611" s="64">
        <v>0</v>
      </c>
      <c r="BF611" s="64">
        <v>0</v>
      </c>
      <c r="BG611" s="64">
        <v>0</v>
      </c>
      <c r="BH611" s="64">
        <v>0</v>
      </c>
      <c r="BI611" s="64">
        <v>-620.99</v>
      </c>
      <c r="BJ611" s="64">
        <v>0</v>
      </c>
      <c r="BK611" s="64">
        <v>0</v>
      </c>
      <c r="BL611"/>
      <c r="BN611" s="7">
        <f t="shared" si="30"/>
        <v>19193.38</v>
      </c>
    </row>
    <row r="612" spans="1:66" hidden="1">
      <c r="A612">
        <v>922</v>
      </c>
      <c r="B612" t="s">
        <v>458</v>
      </c>
      <c r="C612">
        <v>109</v>
      </c>
      <c r="D612" t="s">
        <v>459</v>
      </c>
      <c r="E612">
        <v>306</v>
      </c>
      <c r="F612">
        <v>512990001</v>
      </c>
      <c r="G612" t="s">
        <v>117</v>
      </c>
      <c r="H612">
        <v>101</v>
      </c>
      <c r="I612" t="s">
        <v>308</v>
      </c>
      <c r="J612" s="8">
        <v>1</v>
      </c>
      <c r="L612">
        <v>2990</v>
      </c>
      <c r="M612" t="s">
        <v>330</v>
      </c>
      <c r="N612">
        <v>2000</v>
      </c>
      <c r="O612" t="s">
        <v>113</v>
      </c>
      <c r="P612">
        <v>4</v>
      </c>
      <c r="Q612" t="s">
        <v>345</v>
      </c>
      <c r="R612">
        <v>135</v>
      </c>
      <c r="S612" t="s">
        <v>460</v>
      </c>
      <c r="T612">
        <v>121</v>
      </c>
      <c r="U612" t="s">
        <v>312</v>
      </c>
      <c r="V612">
        <v>1</v>
      </c>
      <c r="W612" t="s">
        <v>313</v>
      </c>
      <c r="X612" s="64">
        <v>0</v>
      </c>
      <c r="Y612" s="64">
        <v>0</v>
      </c>
      <c r="Z612" s="64">
        <v>0</v>
      </c>
      <c r="AA612" s="64">
        <v>0</v>
      </c>
      <c r="AB612" s="64">
        <v>0</v>
      </c>
      <c r="AC612" s="64">
        <v>0</v>
      </c>
      <c r="AD612" s="9">
        <v>460</v>
      </c>
      <c r="AE612" s="64">
        <v>0</v>
      </c>
      <c r="AF612" s="64">
        <v>0</v>
      </c>
      <c r="AG612" s="64">
        <v>0</v>
      </c>
      <c r="AH612" s="64">
        <v>0</v>
      </c>
      <c r="AI612" s="64">
        <v>0</v>
      </c>
      <c r="AJ612" s="10">
        <f t="shared" si="28"/>
        <v>460</v>
      </c>
      <c r="AL612" s="6">
        <f t="shared" si="29"/>
        <v>0</v>
      </c>
      <c r="AN612" s="64">
        <v>14038</v>
      </c>
      <c r="AO612" s="64">
        <v>0</v>
      </c>
      <c r="AP612" s="64">
        <v>0</v>
      </c>
      <c r="AQ612" s="64">
        <v>0</v>
      </c>
      <c r="AR612" s="64">
        <v>0</v>
      </c>
      <c r="AS612" s="64">
        <v>0</v>
      </c>
      <c r="AT612" s="64">
        <v>0</v>
      </c>
      <c r="AU612" s="64">
        <v>0</v>
      </c>
      <c r="AV612" s="64">
        <v>0</v>
      </c>
      <c r="AW612" s="64">
        <v>0</v>
      </c>
      <c r="AX612" s="64">
        <v>0</v>
      </c>
      <c r="AY612" s="64">
        <v>0</v>
      </c>
      <c r="AZ612" s="64">
        <v>0</v>
      </c>
      <c r="BA612" s="64">
        <v>0</v>
      </c>
      <c r="BB612" s="64">
        <v>0</v>
      </c>
      <c r="BC612" s="64">
        <v>0</v>
      </c>
      <c r="BD612" s="64">
        <v>0</v>
      </c>
      <c r="BE612" s="64">
        <v>0</v>
      </c>
      <c r="BF612" s="64">
        <v>0</v>
      </c>
      <c r="BG612" s="64">
        <v>0</v>
      </c>
      <c r="BH612" s="64">
        <v>0</v>
      </c>
      <c r="BI612" s="64">
        <v>-14038</v>
      </c>
      <c r="BJ612" s="64">
        <v>0</v>
      </c>
      <c r="BK612" s="64">
        <v>0</v>
      </c>
      <c r="BL612"/>
      <c r="BN612" s="7">
        <f t="shared" si="30"/>
        <v>460</v>
      </c>
    </row>
    <row r="613" spans="1:66" hidden="1">
      <c r="A613">
        <v>923</v>
      </c>
      <c r="B613" t="s">
        <v>461</v>
      </c>
      <c r="C613">
        <v>110</v>
      </c>
      <c r="D613" t="s">
        <v>462</v>
      </c>
      <c r="E613">
        <v>306</v>
      </c>
      <c r="F613">
        <v>512990001</v>
      </c>
      <c r="G613" t="s">
        <v>117</v>
      </c>
      <c r="H613">
        <v>101</v>
      </c>
      <c r="I613" t="s">
        <v>308</v>
      </c>
      <c r="J613" s="8">
        <v>1</v>
      </c>
      <c r="L613">
        <v>2990</v>
      </c>
      <c r="M613" t="s">
        <v>330</v>
      </c>
      <c r="N613">
        <v>2000</v>
      </c>
      <c r="O613" t="s">
        <v>113</v>
      </c>
      <c r="P613">
        <v>4</v>
      </c>
      <c r="Q613" t="s">
        <v>345</v>
      </c>
      <c r="R613">
        <v>311</v>
      </c>
      <c r="S613" t="s">
        <v>463</v>
      </c>
      <c r="T613">
        <v>125</v>
      </c>
      <c r="U613" t="s">
        <v>464</v>
      </c>
      <c r="V613">
        <v>1</v>
      </c>
      <c r="W613" t="s">
        <v>313</v>
      </c>
      <c r="X613" s="64">
        <v>0</v>
      </c>
      <c r="Y613" s="64">
        <v>0</v>
      </c>
      <c r="Z613" s="64">
        <v>4428.8599999999997</v>
      </c>
      <c r="AA613" s="64">
        <v>0</v>
      </c>
      <c r="AB613" s="64">
        <v>0</v>
      </c>
      <c r="AC613" s="64">
        <v>0</v>
      </c>
      <c r="AD613" s="9">
        <v>0</v>
      </c>
      <c r="AE613" s="64">
        <v>0</v>
      </c>
      <c r="AF613" s="64">
        <v>0</v>
      </c>
      <c r="AG613" s="64">
        <v>0</v>
      </c>
      <c r="AH613" s="64">
        <v>0</v>
      </c>
      <c r="AI613" s="64">
        <v>0</v>
      </c>
      <c r="AJ613" s="10">
        <f t="shared" si="28"/>
        <v>4428.8599999999997</v>
      </c>
      <c r="AL613" s="6">
        <f t="shared" si="29"/>
        <v>0</v>
      </c>
      <c r="AN613" s="64">
        <v>235254</v>
      </c>
      <c r="AO613" s="64">
        <v>0</v>
      </c>
      <c r="AP613" s="64">
        <v>0</v>
      </c>
      <c r="AQ613" s="64">
        <v>0</v>
      </c>
      <c r="AR613" s="64">
        <v>0</v>
      </c>
      <c r="AS613" s="64">
        <v>0</v>
      </c>
      <c r="AT613" s="64">
        <v>0</v>
      </c>
      <c r="AU613" s="64">
        <v>0</v>
      </c>
      <c r="AV613" s="64">
        <v>0</v>
      </c>
      <c r="AW613" s="64">
        <v>0</v>
      </c>
      <c r="AX613" s="64">
        <v>0</v>
      </c>
      <c r="AY613" s="64">
        <v>0</v>
      </c>
      <c r="AZ613" s="64">
        <v>-2500</v>
      </c>
      <c r="BA613" s="64">
        <v>0</v>
      </c>
      <c r="BB613" s="64">
        <v>0</v>
      </c>
      <c r="BC613" s="64">
        <v>0</v>
      </c>
      <c r="BD613" s="64">
        <v>0</v>
      </c>
      <c r="BE613" s="64">
        <v>0</v>
      </c>
      <c r="BF613" s="64">
        <v>0</v>
      </c>
      <c r="BG613" s="64">
        <v>0</v>
      </c>
      <c r="BH613" s="64">
        <v>-114415.67</v>
      </c>
      <c r="BI613" s="64">
        <v>-34800</v>
      </c>
      <c r="BJ613" s="64">
        <v>-61443.88</v>
      </c>
      <c r="BK613" s="64">
        <v>0</v>
      </c>
      <c r="BL613"/>
      <c r="BN613" s="7">
        <f t="shared" si="30"/>
        <v>4428.8599999999997</v>
      </c>
    </row>
    <row r="614" spans="1:66" hidden="1">
      <c r="A614">
        <v>931</v>
      </c>
      <c r="B614" t="s">
        <v>465</v>
      </c>
      <c r="C614">
        <v>111</v>
      </c>
      <c r="D614" t="s">
        <v>466</v>
      </c>
      <c r="E614">
        <v>306</v>
      </c>
      <c r="F614">
        <v>512990001</v>
      </c>
      <c r="G614" t="s">
        <v>117</v>
      </c>
      <c r="H614">
        <v>101</v>
      </c>
      <c r="I614" t="s">
        <v>308</v>
      </c>
      <c r="J614" s="8">
        <v>1</v>
      </c>
      <c r="L614">
        <v>2990</v>
      </c>
      <c r="M614" t="s">
        <v>330</v>
      </c>
      <c r="N614">
        <v>2000</v>
      </c>
      <c r="O614" t="s">
        <v>113</v>
      </c>
      <c r="P614">
        <v>5</v>
      </c>
      <c r="Q614" t="s">
        <v>467</v>
      </c>
      <c r="R614">
        <v>152</v>
      </c>
      <c r="S614" t="s">
        <v>468</v>
      </c>
      <c r="T614">
        <v>121</v>
      </c>
      <c r="U614" t="s">
        <v>312</v>
      </c>
      <c r="V614">
        <v>1</v>
      </c>
      <c r="W614" t="s">
        <v>313</v>
      </c>
      <c r="X614" s="64">
        <v>1457.04</v>
      </c>
      <c r="Y614" s="64">
        <v>0</v>
      </c>
      <c r="Z614" s="64">
        <v>73.17</v>
      </c>
      <c r="AA614" s="64">
        <v>0</v>
      </c>
      <c r="AB614" s="64">
        <v>0</v>
      </c>
      <c r="AC614" s="64">
        <v>2400.0100000000002</v>
      </c>
      <c r="AD614" s="9">
        <v>0</v>
      </c>
      <c r="AE614" s="64">
        <v>687</v>
      </c>
      <c r="AF614" s="64">
        <v>0</v>
      </c>
      <c r="AG614" s="64">
        <v>0</v>
      </c>
      <c r="AH614" s="64">
        <v>50</v>
      </c>
      <c r="AI614" s="64">
        <v>1472.12</v>
      </c>
      <c r="AJ614" s="10">
        <f t="shared" si="28"/>
        <v>6139.34</v>
      </c>
      <c r="AL614" s="6">
        <f t="shared" si="29"/>
        <v>0</v>
      </c>
      <c r="AN614" s="64">
        <v>0</v>
      </c>
      <c r="AO614" s="64">
        <v>0</v>
      </c>
      <c r="AP614" s="64">
        <v>0</v>
      </c>
      <c r="AQ614" s="64">
        <v>0</v>
      </c>
      <c r="AR614" s="64">
        <v>0</v>
      </c>
      <c r="AS614" s="64">
        <v>0</v>
      </c>
      <c r="AT614" s="64">
        <v>0</v>
      </c>
      <c r="AU614" s="64">
        <v>0</v>
      </c>
      <c r="AV614" s="64">
        <v>0</v>
      </c>
      <c r="AW614" s="64">
        <v>0</v>
      </c>
      <c r="AX614" s="64">
        <v>0</v>
      </c>
      <c r="AY614" s="64">
        <v>0</v>
      </c>
      <c r="AZ614" s="64">
        <v>0</v>
      </c>
      <c r="BA614" s="64">
        <v>0</v>
      </c>
      <c r="BB614" s="64">
        <v>0</v>
      </c>
      <c r="BC614" s="64">
        <v>0</v>
      </c>
      <c r="BD614" s="64">
        <v>0</v>
      </c>
      <c r="BE614" s="64">
        <v>0</v>
      </c>
      <c r="BF614" s="64">
        <v>0</v>
      </c>
      <c r="BG614" s="64">
        <v>0</v>
      </c>
      <c r="BH614" s="64">
        <v>0</v>
      </c>
      <c r="BI614" s="64">
        <v>0</v>
      </c>
      <c r="BJ614" s="64">
        <v>22040</v>
      </c>
      <c r="BK614" s="64">
        <v>0</v>
      </c>
      <c r="BL614"/>
      <c r="BN614" s="7">
        <f t="shared" si="30"/>
        <v>4617.22</v>
      </c>
    </row>
    <row r="615" spans="1:66" hidden="1">
      <c r="A615">
        <v>932</v>
      </c>
      <c r="B615" t="s">
        <v>477</v>
      </c>
      <c r="C615">
        <v>113</v>
      </c>
      <c r="D615" t="s">
        <v>478</v>
      </c>
      <c r="E615">
        <v>306</v>
      </c>
      <c r="F615">
        <v>512990001</v>
      </c>
      <c r="G615" t="s">
        <v>117</v>
      </c>
      <c r="H615">
        <v>101</v>
      </c>
      <c r="I615" t="s">
        <v>308</v>
      </c>
      <c r="J615" s="8">
        <v>1</v>
      </c>
      <c r="L615">
        <v>2990</v>
      </c>
      <c r="M615" t="s">
        <v>330</v>
      </c>
      <c r="N615">
        <v>2000</v>
      </c>
      <c r="O615" t="s">
        <v>113</v>
      </c>
      <c r="P615">
        <v>5</v>
      </c>
      <c r="Q615" t="s">
        <v>467</v>
      </c>
      <c r="R615">
        <v>152</v>
      </c>
      <c r="S615" t="s">
        <v>468</v>
      </c>
      <c r="T615">
        <v>121</v>
      </c>
      <c r="U615" t="s">
        <v>312</v>
      </c>
      <c r="V615">
        <v>1</v>
      </c>
      <c r="W615" t="s">
        <v>313</v>
      </c>
      <c r="X615" s="64">
        <v>0</v>
      </c>
      <c r="Y615" s="64">
        <v>0</v>
      </c>
      <c r="Z615" s="64">
        <v>0</v>
      </c>
      <c r="AA615" s="64">
        <v>0</v>
      </c>
      <c r="AB615" s="64">
        <v>0</v>
      </c>
      <c r="AC615" s="64">
        <v>0</v>
      </c>
      <c r="AD615" s="9">
        <v>0</v>
      </c>
      <c r="AE615" s="64">
        <v>0</v>
      </c>
      <c r="AF615" s="64">
        <v>0</v>
      </c>
      <c r="AG615" s="64">
        <v>0</v>
      </c>
      <c r="AH615" s="64">
        <v>0</v>
      </c>
      <c r="AI615" s="64">
        <v>2799</v>
      </c>
      <c r="AJ615" s="10">
        <f t="shared" si="28"/>
        <v>2799</v>
      </c>
      <c r="AL615" s="6">
        <f t="shared" si="29"/>
        <v>0</v>
      </c>
      <c r="AN615" s="64">
        <v>0</v>
      </c>
      <c r="AO615" s="64">
        <v>0</v>
      </c>
      <c r="AP615" s="64">
        <v>0</v>
      </c>
      <c r="AQ615" s="64">
        <v>0</v>
      </c>
      <c r="AR615" s="64">
        <v>0</v>
      </c>
      <c r="AS615" s="64">
        <v>0</v>
      </c>
      <c r="AT615" s="64">
        <v>0</v>
      </c>
      <c r="AU615" s="64">
        <v>0</v>
      </c>
      <c r="AV615" s="64">
        <v>0</v>
      </c>
      <c r="AW615" s="64">
        <v>0</v>
      </c>
      <c r="AX615" s="64">
        <v>0</v>
      </c>
      <c r="AY615" s="64">
        <v>0</v>
      </c>
      <c r="AZ615" s="64">
        <v>0</v>
      </c>
      <c r="BA615" s="64">
        <v>0</v>
      </c>
      <c r="BB615" s="64">
        <v>0</v>
      </c>
      <c r="BC615" s="64">
        <v>0</v>
      </c>
      <c r="BD615" s="64">
        <v>0</v>
      </c>
      <c r="BE615" s="64">
        <v>0</v>
      </c>
      <c r="BF615" s="64">
        <v>0</v>
      </c>
      <c r="BG615" s="64">
        <v>0</v>
      </c>
      <c r="BH615" s="64">
        <v>520</v>
      </c>
      <c r="BI615" s="64">
        <v>-4.99</v>
      </c>
      <c r="BJ615" s="64">
        <v>0</v>
      </c>
      <c r="BK615" s="64">
        <v>0</v>
      </c>
      <c r="BL615"/>
      <c r="BN615" s="7">
        <f t="shared" si="30"/>
        <v>0</v>
      </c>
    </row>
    <row r="616" spans="1:66" hidden="1">
      <c r="A616">
        <v>981</v>
      </c>
      <c r="B616" t="s">
        <v>532</v>
      </c>
      <c r="C616">
        <v>134</v>
      </c>
      <c r="D616" t="s">
        <v>245</v>
      </c>
      <c r="E616">
        <v>306</v>
      </c>
      <c r="F616">
        <v>512990001</v>
      </c>
      <c r="G616" t="s">
        <v>117</v>
      </c>
      <c r="H616">
        <v>101</v>
      </c>
      <c r="I616" t="s">
        <v>308</v>
      </c>
      <c r="J616" s="8">
        <v>1</v>
      </c>
      <c r="L616">
        <v>2990</v>
      </c>
      <c r="M616" t="s">
        <v>330</v>
      </c>
      <c r="N616">
        <v>2000</v>
      </c>
      <c r="O616" t="s">
        <v>113</v>
      </c>
      <c r="P616">
        <v>6</v>
      </c>
      <c r="Q616" t="s">
        <v>533</v>
      </c>
      <c r="R616">
        <v>134</v>
      </c>
      <c r="S616" t="s">
        <v>534</v>
      </c>
      <c r="T616">
        <v>132</v>
      </c>
      <c r="U616" t="s">
        <v>535</v>
      </c>
      <c r="V616">
        <v>1</v>
      </c>
      <c r="W616" t="s">
        <v>313</v>
      </c>
      <c r="X616" s="64">
        <v>650.01</v>
      </c>
      <c r="Y616" s="64">
        <v>0</v>
      </c>
      <c r="Z616" s="64">
        <v>661.2</v>
      </c>
      <c r="AA616" s="64">
        <v>0</v>
      </c>
      <c r="AB616" s="64">
        <v>0</v>
      </c>
      <c r="AC616" s="64">
        <v>0</v>
      </c>
      <c r="AD616" s="9">
        <v>77.650000000000006</v>
      </c>
      <c r="AE616" s="64">
        <v>0</v>
      </c>
      <c r="AF616" s="64">
        <v>0</v>
      </c>
      <c r="AG616" s="64">
        <v>999</v>
      </c>
      <c r="AH616" s="64">
        <v>0</v>
      </c>
      <c r="AI616" s="64">
        <v>0</v>
      </c>
      <c r="AJ616" s="10">
        <f t="shared" si="28"/>
        <v>2387.86</v>
      </c>
      <c r="AL616" s="6">
        <f t="shared" si="29"/>
        <v>0</v>
      </c>
      <c r="AN616" s="64">
        <v>0</v>
      </c>
      <c r="AO616" s="64">
        <v>0</v>
      </c>
      <c r="AP616" s="64">
        <v>0</v>
      </c>
      <c r="AQ616" s="64">
        <v>0</v>
      </c>
      <c r="AR616" s="64">
        <v>0</v>
      </c>
      <c r="AS616" s="64">
        <v>0</v>
      </c>
      <c r="AT616" s="64">
        <v>0</v>
      </c>
      <c r="AU616" s="64">
        <v>0</v>
      </c>
      <c r="AV616" s="64">
        <v>0</v>
      </c>
      <c r="AW616" s="64">
        <v>0</v>
      </c>
      <c r="AX616" s="64">
        <v>0</v>
      </c>
      <c r="AY616" s="64">
        <v>0</v>
      </c>
      <c r="AZ616" s="64">
        <v>0</v>
      </c>
      <c r="BA616" s="64">
        <v>0</v>
      </c>
      <c r="BB616" s="64">
        <v>0</v>
      </c>
      <c r="BC616" s="64">
        <v>0</v>
      </c>
      <c r="BD616" s="64">
        <v>0</v>
      </c>
      <c r="BE616" s="64">
        <v>0</v>
      </c>
      <c r="BF616" s="64">
        <v>0</v>
      </c>
      <c r="BG616" s="64">
        <v>0</v>
      </c>
      <c r="BH616" s="64">
        <v>0</v>
      </c>
      <c r="BI616" s="64">
        <v>13920</v>
      </c>
      <c r="BJ616" s="64">
        <v>0</v>
      </c>
      <c r="BK616" s="64">
        <v>0</v>
      </c>
      <c r="BL616"/>
      <c r="BN616" s="7">
        <f t="shared" si="30"/>
        <v>2387.86</v>
      </c>
    </row>
    <row r="617" spans="1:66" hidden="1">
      <c r="A617">
        <v>101</v>
      </c>
      <c r="B617" t="s">
        <v>306</v>
      </c>
      <c r="C617">
        <v>139</v>
      </c>
      <c r="D617" t="s">
        <v>307</v>
      </c>
      <c r="E617">
        <v>306</v>
      </c>
      <c r="F617">
        <v>512990001</v>
      </c>
      <c r="G617" t="s">
        <v>117</v>
      </c>
      <c r="H617">
        <v>101</v>
      </c>
      <c r="I617" t="s">
        <v>308</v>
      </c>
      <c r="J617" s="8">
        <v>1</v>
      </c>
      <c r="L617">
        <v>2990</v>
      </c>
      <c r="M617" t="s">
        <v>330</v>
      </c>
      <c r="N617">
        <v>2000</v>
      </c>
      <c r="O617" t="s">
        <v>113</v>
      </c>
      <c r="P617">
        <v>7</v>
      </c>
      <c r="Q617" t="s">
        <v>310</v>
      </c>
      <c r="R617">
        <v>171</v>
      </c>
      <c r="S617" t="s">
        <v>311</v>
      </c>
      <c r="T617">
        <v>121</v>
      </c>
      <c r="U617" t="s">
        <v>312</v>
      </c>
      <c r="V617">
        <v>1</v>
      </c>
      <c r="W617" t="s">
        <v>313</v>
      </c>
      <c r="X617" s="64">
        <v>0</v>
      </c>
      <c r="Y617" s="64">
        <v>299.88</v>
      </c>
      <c r="Z617" s="64">
        <v>3816.73</v>
      </c>
      <c r="AA617" s="64">
        <v>416.65</v>
      </c>
      <c r="AB617" s="64">
        <v>2141.5100000000002</v>
      </c>
      <c r="AC617" s="64">
        <v>3217.04</v>
      </c>
      <c r="AD617" s="9">
        <v>6911.25</v>
      </c>
      <c r="AE617" s="64">
        <v>358.58</v>
      </c>
      <c r="AF617" s="64">
        <v>3148.99</v>
      </c>
      <c r="AG617" s="64">
        <v>602.91</v>
      </c>
      <c r="AH617" s="64">
        <v>2685.6</v>
      </c>
      <c r="AI617" s="9">
        <v>402.36</v>
      </c>
      <c r="AJ617" s="10">
        <f t="shared" si="28"/>
        <v>24001.499999999996</v>
      </c>
      <c r="AL617" s="6">
        <f t="shared" si="29"/>
        <v>0</v>
      </c>
      <c r="AN617" s="64">
        <v>16129</v>
      </c>
      <c r="AO617" s="64">
        <v>0</v>
      </c>
      <c r="AP617" s="64">
        <v>0</v>
      </c>
      <c r="AQ617" s="64">
        <v>0</v>
      </c>
      <c r="AR617" s="64">
        <v>0</v>
      </c>
      <c r="AS617" s="64">
        <v>0</v>
      </c>
      <c r="AT617" s="64">
        <v>0</v>
      </c>
      <c r="AU617" s="64">
        <v>0</v>
      </c>
      <c r="AV617" s="64">
        <v>0</v>
      </c>
      <c r="AW617" s="64">
        <v>0</v>
      </c>
      <c r="AX617" s="64">
        <v>0</v>
      </c>
      <c r="AY617" s="64">
        <v>0</v>
      </c>
      <c r="AZ617" s="64">
        <v>40100</v>
      </c>
      <c r="BA617" s="64">
        <v>0</v>
      </c>
      <c r="BB617" s="64">
        <v>0</v>
      </c>
      <c r="BC617" s="64">
        <v>0</v>
      </c>
      <c r="BD617" s="64">
        <v>0</v>
      </c>
      <c r="BE617" s="64">
        <v>0</v>
      </c>
      <c r="BF617" s="64">
        <v>0</v>
      </c>
      <c r="BG617" s="64">
        <v>0</v>
      </c>
      <c r="BH617" s="64">
        <v>0</v>
      </c>
      <c r="BI617" s="64">
        <v>-1361</v>
      </c>
      <c r="BJ617" s="64">
        <v>0</v>
      </c>
      <c r="BK617" s="64">
        <v>0</v>
      </c>
      <c r="BL617"/>
      <c r="BN617" s="7">
        <f t="shared" si="30"/>
        <v>20913.539999999997</v>
      </c>
    </row>
    <row r="618" spans="1:66" hidden="1">
      <c r="A618">
        <v>101</v>
      </c>
      <c r="B618" t="s">
        <v>306</v>
      </c>
      <c r="C618">
        <v>139</v>
      </c>
      <c r="D618" t="s">
        <v>307</v>
      </c>
      <c r="E618">
        <v>308</v>
      </c>
      <c r="F618">
        <v>512990002</v>
      </c>
      <c r="G618" t="s">
        <v>251</v>
      </c>
      <c r="H618">
        <v>101</v>
      </c>
      <c r="I618" t="s">
        <v>308</v>
      </c>
      <c r="J618" s="8">
        <v>1</v>
      </c>
      <c r="L618">
        <v>2990</v>
      </c>
      <c r="M618" t="s">
        <v>330</v>
      </c>
      <c r="N618">
        <v>2000</v>
      </c>
      <c r="O618" t="s">
        <v>113</v>
      </c>
      <c r="P618">
        <v>7</v>
      </c>
      <c r="Q618" t="s">
        <v>310</v>
      </c>
      <c r="R618">
        <v>171</v>
      </c>
      <c r="S618" t="s">
        <v>311</v>
      </c>
      <c r="T618">
        <v>121</v>
      </c>
      <c r="U618" t="s">
        <v>312</v>
      </c>
      <c r="V618">
        <v>1</v>
      </c>
      <c r="W618" t="s">
        <v>313</v>
      </c>
      <c r="X618" s="64">
        <v>0</v>
      </c>
      <c r="Y618" s="64">
        <v>0</v>
      </c>
      <c r="Z618" s="64">
        <v>0</v>
      </c>
      <c r="AA618" s="64">
        <v>0</v>
      </c>
      <c r="AB618" s="64">
        <v>1400</v>
      </c>
      <c r="AC618" s="64">
        <v>13089.07</v>
      </c>
      <c r="AD618" s="9">
        <v>1003.81</v>
      </c>
      <c r="AE618" s="64">
        <v>0</v>
      </c>
      <c r="AF618" s="64">
        <v>2020.01</v>
      </c>
      <c r="AG618" s="64">
        <v>417.6</v>
      </c>
      <c r="AH618" s="64">
        <v>0</v>
      </c>
      <c r="AI618" s="9">
        <v>0</v>
      </c>
      <c r="AJ618" s="10">
        <f t="shared" si="28"/>
        <v>17930.489999999998</v>
      </c>
      <c r="AL618" s="6">
        <f t="shared" si="29"/>
        <v>0</v>
      </c>
      <c r="AN618" s="64">
        <v>0</v>
      </c>
      <c r="AO618" s="64">
        <v>0</v>
      </c>
      <c r="AP618" s="64">
        <v>0</v>
      </c>
      <c r="AQ618" s="64">
        <v>0</v>
      </c>
      <c r="AR618" s="64">
        <v>0</v>
      </c>
      <c r="AS618" s="64">
        <v>0</v>
      </c>
      <c r="AT618" s="64">
        <v>0</v>
      </c>
      <c r="AU618" s="64">
        <v>0</v>
      </c>
      <c r="AV618" s="64">
        <v>0</v>
      </c>
      <c r="AW618" s="64">
        <v>0</v>
      </c>
      <c r="AX618" s="64">
        <v>0</v>
      </c>
      <c r="AY618" s="64">
        <v>0</v>
      </c>
      <c r="AZ618" s="64">
        <v>0</v>
      </c>
      <c r="BA618" s="64">
        <v>0</v>
      </c>
      <c r="BB618" s="64">
        <v>0</v>
      </c>
      <c r="BC618" s="64">
        <v>0</v>
      </c>
      <c r="BD618" s="64">
        <v>0</v>
      </c>
      <c r="BE618" s="64">
        <v>0</v>
      </c>
      <c r="BF618" s="64">
        <v>0</v>
      </c>
      <c r="BG618" s="64">
        <v>30624</v>
      </c>
      <c r="BH618" s="64">
        <v>0</v>
      </c>
      <c r="BI618" s="64">
        <v>-13572</v>
      </c>
      <c r="BJ618" s="64">
        <v>0</v>
      </c>
      <c r="BK618" s="64">
        <v>0</v>
      </c>
      <c r="BL618"/>
      <c r="BN618" s="7">
        <f t="shared" si="30"/>
        <v>17930.489999999998</v>
      </c>
    </row>
    <row r="619" spans="1:66" hidden="1">
      <c r="A619">
        <v>201</v>
      </c>
      <c r="B619" t="s">
        <v>379</v>
      </c>
      <c r="C619">
        <v>143</v>
      </c>
      <c r="D619" t="s">
        <v>271</v>
      </c>
      <c r="E619">
        <v>307</v>
      </c>
      <c r="F619">
        <v>512990001</v>
      </c>
      <c r="G619" t="s">
        <v>117</v>
      </c>
      <c r="H619">
        <v>602</v>
      </c>
      <c r="I619" t="s">
        <v>380</v>
      </c>
      <c r="J619" s="8">
        <v>1</v>
      </c>
      <c r="L619">
        <v>2990</v>
      </c>
      <c r="M619" t="s">
        <v>330</v>
      </c>
      <c r="N619">
        <v>2000</v>
      </c>
      <c r="O619" t="s">
        <v>113</v>
      </c>
      <c r="P619">
        <v>7</v>
      </c>
      <c r="Q619" t="s">
        <v>310</v>
      </c>
      <c r="R619">
        <v>423</v>
      </c>
      <c r="S619" t="s">
        <v>381</v>
      </c>
      <c r="T619">
        <v>121</v>
      </c>
      <c r="U619" t="s">
        <v>312</v>
      </c>
      <c r="V619">
        <v>1</v>
      </c>
      <c r="W619" t="s">
        <v>313</v>
      </c>
      <c r="X619" s="64">
        <v>20931.48</v>
      </c>
      <c r="Y619" s="64">
        <v>311.04000000000002</v>
      </c>
      <c r="Z619" s="64">
        <v>251.48</v>
      </c>
      <c r="AA619" s="64">
        <v>0</v>
      </c>
      <c r="AB619" s="64">
        <v>0</v>
      </c>
      <c r="AC619" s="64">
        <v>0</v>
      </c>
      <c r="AD619" s="9">
        <v>2751.08</v>
      </c>
      <c r="AE619" s="64">
        <v>40</v>
      </c>
      <c r="AF619" s="64">
        <v>1487.24</v>
      </c>
      <c r="AG619" s="64">
        <v>15634.7</v>
      </c>
      <c r="AH619" s="64">
        <v>1000</v>
      </c>
      <c r="AI619" s="9">
        <v>6875.96</v>
      </c>
      <c r="AJ619" s="10">
        <f t="shared" si="28"/>
        <v>49282.98</v>
      </c>
      <c r="AL619" s="6">
        <f t="shared" si="29"/>
        <v>0</v>
      </c>
      <c r="AN619" s="64">
        <v>33815</v>
      </c>
      <c r="AO619" s="64">
        <v>0</v>
      </c>
      <c r="AP619" s="64">
        <v>0</v>
      </c>
      <c r="AQ619" s="64">
        <v>0</v>
      </c>
      <c r="AR619" s="64">
        <v>0</v>
      </c>
      <c r="AS619" s="64">
        <v>0</v>
      </c>
      <c r="AT619" s="64">
        <v>0</v>
      </c>
      <c r="AU619" s="64">
        <v>0</v>
      </c>
      <c r="AV619" s="64">
        <v>0</v>
      </c>
      <c r="AW619" s="64">
        <v>0</v>
      </c>
      <c r="AX619" s="64">
        <v>0</v>
      </c>
      <c r="AY619" s="64">
        <v>0</v>
      </c>
      <c r="AZ619" s="64">
        <v>70980</v>
      </c>
      <c r="BA619" s="64">
        <v>0</v>
      </c>
      <c r="BB619" s="64">
        <v>0</v>
      </c>
      <c r="BC619" s="64">
        <v>0</v>
      </c>
      <c r="BD619" s="64">
        <v>0</v>
      </c>
      <c r="BE619" s="64">
        <v>0</v>
      </c>
      <c r="BF619" s="64">
        <v>0</v>
      </c>
      <c r="BG619" s="64">
        <v>0</v>
      </c>
      <c r="BH619" s="64">
        <v>0</v>
      </c>
      <c r="BI619" s="64">
        <v>-163</v>
      </c>
      <c r="BJ619" s="64">
        <v>0</v>
      </c>
      <c r="BK619" s="64">
        <v>0</v>
      </c>
      <c r="BL619"/>
      <c r="BN619" s="7">
        <f t="shared" si="30"/>
        <v>41407.020000000004</v>
      </c>
    </row>
    <row r="620" spans="1:66" hidden="1">
      <c r="A620">
        <v>201</v>
      </c>
      <c r="B620" t="s">
        <v>379</v>
      </c>
      <c r="C620">
        <v>143</v>
      </c>
      <c r="D620" t="s">
        <v>271</v>
      </c>
      <c r="E620">
        <v>309</v>
      </c>
      <c r="F620">
        <v>512990002</v>
      </c>
      <c r="G620" t="s">
        <v>251</v>
      </c>
      <c r="H620">
        <v>602</v>
      </c>
      <c r="I620" t="s">
        <v>380</v>
      </c>
      <c r="J620" s="8">
        <v>1</v>
      </c>
      <c r="L620">
        <v>2990</v>
      </c>
      <c r="M620" t="s">
        <v>330</v>
      </c>
      <c r="N620">
        <v>2000</v>
      </c>
      <c r="O620" t="s">
        <v>113</v>
      </c>
      <c r="P620">
        <v>7</v>
      </c>
      <c r="Q620" t="s">
        <v>310</v>
      </c>
      <c r="R620">
        <v>423</v>
      </c>
      <c r="S620" t="s">
        <v>381</v>
      </c>
      <c r="T620">
        <v>121</v>
      </c>
      <c r="U620" t="s">
        <v>312</v>
      </c>
      <c r="V620">
        <v>1</v>
      </c>
      <c r="W620" t="s">
        <v>313</v>
      </c>
      <c r="X620" s="64">
        <v>1502.2</v>
      </c>
      <c r="Y620" s="64">
        <v>5193.95</v>
      </c>
      <c r="Z620" s="64">
        <v>33493.72</v>
      </c>
      <c r="AA620" s="64">
        <v>59999.79</v>
      </c>
      <c r="AB620" s="64">
        <v>30316.51</v>
      </c>
      <c r="AC620" s="64">
        <v>107741.11</v>
      </c>
      <c r="AD620" s="9">
        <v>7980.71</v>
      </c>
      <c r="AE620" s="64">
        <v>2505.6</v>
      </c>
      <c r="AF620" s="64">
        <v>9154.74</v>
      </c>
      <c r="AG620" s="64">
        <v>4831.3999999999996</v>
      </c>
      <c r="AH620" s="64">
        <v>8917.14</v>
      </c>
      <c r="AI620" s="9">
        <v>2177.5300000000002</v>
      </c>
      <c r="AJ620" s="10">
        <f t="shared" si="28"/>
        <v>273814.40000000002</v>
      </c>
      <c r="AL620" s="6">
        <f t="shared" si="29"/>
        <v>0</v>
      </c>
      <c r="AN620" s="64">
        <v>99777</v>
      </c>
      <c r="AO620" s="64">
        <v>0</v>
      </c>
      <c r="AP620" s="64">
        <v>0</v>
      </c>
      <c r="AQ620" s="64">
        <v>0</v>
      </c>
      <c r="AR620" s="64">
        <v>0</v>
      </c>
      <c r="AS620" s="64">
        <v>0</v>
      </c>
      <c r="AT620" s="64">
        <v>0</v>
      </c>
      <c r="AU620" s="64">
        <v>0</v>
      </c>
      <c r="AV620" s="64">
        <v>0</v>
      </c>
      <c r="AW620" s="64">
        <v>0</v>
      </c>
      <c r="AX620" s="64">
        <v>0</v>
      </c>
      <c r="AY620" s="64">
        <v>0</v>
      </c>
      <c r="AZ620" s="64">
        <v>-93109</v>
      </c>
      <c r="BA620" s="64">
        <v>0</v>
      </c>
      <c r="BB620" s="64">
        <v>0</v>
      </c>
      <c r="BC620" s="64">
        <v>0</v>
      </c>
      <c r="BD620" s="64">
        <v>0</v>
      </c>
      <c r="BE620" s="64">
        <v>0</v>
      </c>
      <c r="BF620" s="64">
        <v>0</v>
      </c>
      <c r="BG620" s="64">
        <v>0</v>
      </c>
      <c r="BH620" s="64">
        <v>0</v>
      </c>
      <c r="BI620" s="64">
        <v>-6668</v>
      </c>
      <c r="BJ620" s="64">
        <v>0</v>
      </c>
      <c r="BK620" s="64">
        <v>0</v>
      </c>
      <c r="BL620"/>
      <c r="BN620" s="7">
        <f t="shared" si="30"/>
        <v>262719.73</v>
      </c>
    </row>
    <row r="621" spans="1:66" hidden="1">
      <c r="A621">
        <v>302</v>
      </c>
      <c r="B621" t="s">
        <v>79</v>
      </c>
      <c r="C621">
        <v>150</v>
      </c>
      <c r="D621" t="s">
        <v>79</v>
      </c>
      <c r="E621">
        <v>310</v>
      </c>
      <c r="F621">
        <v>512990002</v>
      </c>
      <c r="G621" t="s">
        <v>251</v>
      </c>
      <c r="H621">
        <v>502</v>
      </c>
      <c r="I621" t="s">
        <v>413</v>
      </c>
      <c r="J621" s="8">
        <v>1</v>
      </c>
      <c r="L621">
        <v>2990</v>
      </c>
      <c r="M621" t="s">
        <v>330</v>
      </c>
      <c r="N621">
        <v>2000</v>
      </c>
      <c r="O621" t="s">
        <v>113</v>
      </c>
      <c r="P621">
        <v>7</v>
      </c>
      <c r="Q621" t="s">
        <v>310</v>
      </c>
      <c r="R621">
        <v>423</v>
      </c>
      <c r="S621" t="s">
        <v>381</v>
      </c>
      <c r="T621">
        <v>161</v>
      </c>
      <c r="U621" t="s">
        <v>414</v>
      </c>
      <c r="V621">
        <v>1</v>
      </c>
      <c r="W621" t="s">
        <v>313</v>
      </c>
      <c r="X621" s="64">
        <v>0</v>
      </c>
      <c r="Y621" s="64">
        <v>0</v>
      </c>
      <c r="Z621" s="64">
        <v>0</v>
      </c>
      <c r="AA621" s="64">
        <v>0</v>
      </c>
      <c r="AB621" s="64">
        <v>0</v>
      </c>
      <c r="AC621" s="64">
        <v>0</v>
      </c>
      <c r="AD621" s="9">
        <v>0</v>
      </c>
      <c r="AE621" s="64">
        <v>0</v>
      </c>
      <c r="AF621" s="64">
        <v>0</v>
      </c>
      <c r="AG621" s="64">
        <v>0</v>
      </c>
      <c r="AH621" s="64">
        <v>0</v>
      </c>
      <c r="AI621" s="64">
        <v>0</v>
      </c>
      <c r="AJ621" s="10">
        <f t="shared" si="28"/>
        <v>0</v>
      </c>
      <c r="AL621" s="6">
        <f t="shared" si="29"/>
        <v>0</v>
      </c>
      <c r="AN621" s="64">
        <v>0</v>
      </c>
      <c r="AO621" s="64">
        <v>0</v>
      </c>
      <c r="AP621" s="64">
        <v>0</v>
      </c>
      <c r="AQ621" s="64">
        <v>0</v>
      </c>
      <c r="AR621" s="64">
        <v>0</v>
      </c>
      <c r="AS621" s="64">
        <v>0</v>
      </c>
      <c r="AT621" s="64">
        <v>0</v>
      </c>
      <c r="AU621" s="64">
        <v>0</v>
      </c>
      <c r="AV621" s="64">
        <v>0</v>
      </c>
      <c r="AW621" s="64">
        <v>0</v>
      </c>
      <c r="AX621" s="64">
        <v>0</v>
      </c>
      <c r="AY621" s="64">
        <v>0</v>
      </c>
      <c r="AZ621" s="64">
        <v>38150</v>
      </c>
      <c r="BA621" s="64">
        <v>0</v>
      </c>
      <c r="BB621" s="64">
        <v>0</v>
      </c>
      <c r="BC621" s="64">
        <v>0</v>
      </c>
      <c r="BD621" s="64">
        <v>0</v>
      </c>
      <c r="BE621" s="64">
        <v>0</v>
      </c>
      <c r="BF621" s="64">
        <v>0</v>
      </c>
      <c r="BG621" s="64">
        <v>0</v>
      </c>
      <c r="BH621" s="64">
        <v>0</v>
      </c>
      <c r="BI621" s="64">
        <v>14363.65</v>
      </c>
      <c r="BJ621" s="64">
        <v>0</v>
      </c>
      <c r="BK621" s="64">
        <v>103240</v>
      </c>
      <c r="BL621"/>
      <c r="BN621" s="7">
        <f t="shared" si="30"/>
        <v>0</v>
      </c>
    </row>
    <row r="622" spans="1:66" hidden="1">
      <c r="A622">
        <v>941</v>
      </c>
      <c r="B622" t="s">
        <v>484</v>
      </c>
      <c r="C622">
        <v>116</v>
      </c>
      <c r="D622" t="s">
        <v>485</v>
      </c>
      <c r="E622">
        <v>306</v>
      </c>
      <c r="F622">
        <v>512990001</v>
      </c>
      <c r="G622" t="s">
        <v>117</v>
      </c>
      <c r="H622">
        <v>101</v>
      </c>
      <c r="I622" t="s">
        <v>308</v>
      </c>
      <c r="J622" s="8">
        <v>1</v>
      </c>
      <c r="L622">
        <v>2990</v>
      </c>
      <c r="M622" t="s">
        <v>330</v>
      </c>
      <c r="N622">
        <v>2000</v>
      </c>
      <c r="O622" t="s">
        <v>113</v>
      </c>
      <c r="P622">
        <v>8</v>
      </c>
      <c r="Q622" t="s">
        <v>486</v>
      </c>
      <c r="R622">
        <v>131</v>
      </c>
      <c r="S622" t="s">
        <v>449</v>
      </c>
      <c r="T622">
        <v>121</v>
      </c>
      <c r="U622" t="s">
        <v>312</v>
      </c>
      <c r="V622">
        <v>1</v>
      </c>
      <c r="W622" t="s">
        <v>313</v>
      </c>
      <c r="X622" s="64">
        <v>480</v>
      </c>
      <c r="Y622" s="64">
        <v>503.94</v>
      </c>
      <c r="Z622" s="64">
        <v>0</v>
      </c>
      <c r="AA622" s="64">
        <v>2893.33</v>
      </c>
      <c r="AB622" s="64">
        <v>5390.94</v>
      </c>
      <c r="AC622" s="64">
        <v>326.8</v>
      </c>
      <c r="AD622" s="9">
        <v>0</v>
      </c>
      <c r="AE622" s="64">
        <v>0</v>
      </c>
      <c r="AF622" s="64">
        <v>0</v>
      </c>
      <c r="AG622" s="64">
        <v>0</v>
      </c>
      <c r="AH622" s="64">
        <v>482.3</v>
      </c>
      <c r="AI622" s="64">
        <v>0</v>
      </c>
      <c r="AJ622" s="10">
        <f t="shared" si="28"/>
        <v>10077.309999999998</v>
      </c>
      <c r="AL622" s="6">
        <f t="shared" si="29"/>
        <v>0</v>
      </c>
      <c r="AN622" s="64">
        <v>0</v>
      </c>
      <c r="AO622" s="64">
        <v>0</v>
      </c>
      <c r="AP622" s="64">
        <v>0</v>
      </c>
      <c r="AQ622" s="64">
        <v>0</v>
      </c>
      <c r="AR622" s="64">
        <v>0</v>
      </c>
      <c r="AS622" s="64">
        <v>0</v>
      </c>
      <c r="AT622" s="64">
        <v>0</v>
      </c>
      <c r="AU622" s="64">
        <v>0</v>
      </c>
      <c r="AV622" s="64">
        <v>0</v>
      </c>
      <c r="AW622" s="64">
        <v>0</v>
      </c>
      <c r="AX622" s="64">
        <v>0</v>
      </c>
      <c r="AY622" s="64">
        <v>0</v>
      </c>
      <c r="AZ622" s="64">
        <v>63104</v>
      </c>
      <c r="BA622" s="64">
        <v>0</v>
      </c>
      <c r="BB622" s="64">
        <v>0</v>
      </c>
      <c r="BC622" s="64">
        <v>0</v>
      </c>
      <c r="BD622" s="64">
        <v>0</v>
      </c>
      <c r="BE622" s="64">
        <v>0</v>
      </c>
      <c r="BF622" s="64">
        <v>0</v>
      </c>
      <c r="BG622" s="64">
        <v>0</v>
      </c>
      <c r="BH622" s="64">
        <v>0</v>
      </c>
      <c r="BI622" s="64">
        <v>0</v>
      </c>
      <c r="BJ622" s="64">
        <v>0</v>
      </c>
      <c r="BK622" s="64">
        <v>0</v>
      </c>
      <c r="BL622"/>
      <c r="BN622" s="7">
        <f t="shared" si="30"/>
        <v>9595.0099999999984</v>
      </c>
    </row>
    <row r="623" spans="1:66" hidden="1">
      <c r="A623">
        <v>942</v>
      </c>
      <c r="B623" t="s">
        <v>487</v>
      </c>
      <c r="C623">
        <v>117</v>
      </c>
      <c r="D623" t="s">
        <v>488</v>
      </c>
      <c r="E623">
        <v>306</v>
      </c>
      <c r="F623">
        <v>512990001</v>
      </c>
      <c r="G623" t="s">
        <v>117</v>
      </c>
      <c r="H623">
        <v>101</v>
      </c>
      <c r="I623" t="s">
        <v>308</v>
      </c>
      <c r="J623" s="8">
        <v>1</v>
      </c>
      <c r="L623">
        <v>2990</v>
      </c>
      <c r="M623" t="s">
        <v>330</v>
      </c>
      <c r="N623">
        <v>2000</v>
      </c>
      <c r="O623" t="s">
        <v>113</v>
      </c>
      <c r="P623">
        <v>8</v>
      </c>
      <c r="Q623" t="s">
        <v>486</v>
      </c>
      <c r="R623">
        <v>183</v>
      </c>
      <c r="S623" t="s">
        <v>489</v>
      </c>
      <c r="T623">
        <v>121</v>
      </c>
      <c r="U623" t="s">
        <v>312</v>
      </c>
      <c r="V623">
        <v>1</v>
      </c>
      <c r="W623" t="s">
        <v>313</v>
      </c>
      <c r="X623" s="64">
        <v>0</v>
      </c>
      <c r="Y623" s="64">
        <v>4719.8100000000004</v>
      </c>
      <c r="Z623" s="64">
        <v>426.4</v>
      </c>
      <c r="AA623" s="64">
        <v>0</v>
      </c>
      <c r="AB623" s="64">
        <v>0</v>
      </c>
      <c r="AC623" s="64">
        <v>4959</v>
      </c>
      <c r="AD623" s="9">
        <v>0</v>
      </c>
      <c r="AE623" s="64">
        <v>0</v>
      </c>
      <c r="AF623" s="64">
        <v>13458</v>
      </c>
      <c r="AG623" s="64">
        <v>10440</v>
      </c>
      <c r="AH623" s="64">
        <v>4064.2</v>
      </c>
      <c r="AI623" s="64">
        <v>0</v>
      </c>
      <c r="AJ623" s="10">
        <f t="shared" si="28"/>
        <v>38067.409999999996</v>
      </c>
      <c r="AL623" s="6">
        <f t="shared" si="29"/>
        <v>0</v>
      </c>
      <c r="AN623" s="64">
        <v>0</v>
      </c>
      <c r="AO623" s="64">
        <v>0</v>
      </c>
      <c r="AP623" s="64">
        <v>0</v>
      </c>
      <c r="AQ623" s="64">
        <v>0</v>
      </c>
      <c r="AR623" s="64">
        <v>0</v>
      </c>
      <c r="AS623" s="64">
        <v>0</v>
      </c>
      <c r="AT623" s="64">
        <v>0</v>
      </c>
      <c r="AU623" s="64">
        <v>0</v>
      </c>
      <c r="AV623" s="64">
        <v>0</v>
      </c>
      <c r="AW623" s="64">
        <v>0</v>
      </c>
      <c r="AX623" s="64">
        <v>0</v>
      </c>
      <c r="AY623" s="64">
        <v>0</v>
      </c>
      <c r="AZ623" s="64">
        <v>1694620</v>
      </c>
      <c r="BA623" s="64">
        <v>0</v>
      </c>
      <c r="BB623" s="64">
        <v>0</v>
      </c>
      <c r="BC623" s="64">
        <v>0</v>
      </c>
      <c r="BD623" s="64">
        <v>0</v>
      </c>
      <c r="BE623" s="64">
        <v>0</v>
      </c>
      <c r="BF623" s="64">
        <v>0</v>
      </c>
      <c r="BG623" s="64">
        <v>461537.25</v>
      </c>
      <c r="BH623" s="64">
        <v>883373.87</v>
      </c>
      <c r="BI623" s="64">
        <v>1036550.29</v>
      </c>
      <c r="BJ623" s="64">
        <v>591607.26</v>
      </c>
      <c r="BK623" s="64">
        <v>657907</v>
      </c>
      <c r="BL623"/>
      <c r="BN623" s="7">
        <f t="shared" si="30"/>
        <v>34003.21</v>
      </c>
    </row>
    <row r="624" spans="1:66" hidden="1">
      <c r="A624">
        <v>972</v>
      </c>
      <c r="B624" t="s">
        <v>527</v>
      </c>
      <c r="C624">
        <v>132</v>
      </c>
      <c r="D624" t="s">
        <v>528</v>
      </c>
      <c r="E624">
        <v>306</v>
      </c>
      <c r="F624">
        <v>512990001</v>
      </c>
      <c r="G624" t="s">
        <v>117</v>
      </c>
      <c r="H624">
        <v>101</v>
      </c>
      <c r="I624" t="s">
        <v>308</v>
      </c>
      <c r="J624" s="8">
        <v>1</v>
      </c>
      <c r="L624">
        <v>2990</v>
      </c>
      <c r="M624" t="s">
        <v>330</v>
      </c>
      <c r="N624">
        <v>2000</v>
      </c>
      <c r="O624" t="s">
        <v>113</v>
      </c>
      <c r="P624">
        <v>9</v>
      </c>
      <c r="Q624" t="s">
        <v>422</v>
      </c>
      <c r="R624">
        <v>181</v>
      </c>
      <c r="S624" t="s">
        <v>523</v>
      </c>
      <c r="T624">
        <v>131</v>
      </c>
      <c r="U624" t="s">
        <v>524</v>
      </c>
      <c r="V624">
        <v>1</v>
      </c>
      <c r="W624" t="s">
        <v>313</v>
      </c>
      <c r="X624" s="64">
        <v>0</v>
      </c>
      <c r="Y624" s="64">
        <v>1586.84</v>
      </c>
      <c r="Z624" s="64">
        <v>173.52</v>
      </c>
      <c r="AA624" s="64">
        <v>556.79999999999995</v>
      </c>
      <c r="AB624" s="64">
        <v>261.56</v>
      </c>
      <c r="AC624" s="64">
        <v>0</v>
      </c>
      <c r="AD624" s="9">
        <v>2796.01</v>
      </c>
      <c r="AE624" s="64">
        <v>0</v>
      </c>
      <c r="AF624" s="64">
        <v>441.15</v>
      </c>
      <c r="AG624" s="64">
        <v>4790.8</v>
      </c>
      <c r="AH624" s="64">
        <v>0</v>
      </c>
      <c r="AI624" s="64">
        <v>704.12</v>
      </c>
      <c r="AJ624" s="10">
        <f t="shared" si="28"/>
        <v>11310.800000000001</v>
      </c>
      <c r="AL624" s="6">
        <f t="shared" si="29"/>
        <v>0</v>
      </c>
      <c r="AN624" s="64">
        <v>0</v>
      </c>
      <c r="AO624" s="64">
        <v>0</v>
      </c>
      <c r="AP624" s="64">
        <v>0</v>
      </c>
      <c r="AQ624" s="64">
        <v>0</v>
      </c>
      <c r="AR624" s="64">
        <v>0</v>
      </c>
      <c r="AS624" s="64">
        <v>0</v>
      </c>
      <c r="AT624" s="64">
        <v>0</v>
      </c>
      <c r="AU624" s="64">
        <v>0</v>
      </c>
      <c r="AV624" s="64">
        <v>0</v>
      </c>
      <c r="AW624" s="64">
        <v>0</v>
      </c>
      <c r="AX624" s="64">
        <v>0</v>
      </c>
      <c r="AY624" s="64">
        <v>0</v>
      </c>
      <c r="AZ624" s="64">
        <v>961</v>
      </c>
      <c r="BA624" s="64">
        <v>0</v>
      </c>
      <c r="BB624" s="64">
        <v>0</v>
      </c>
      <c r="BC624" s="64">
        <v>0</v>
      </c>
      <c r="BD624" s="64">
        <v>0</v>
      </c>
      <c r="BE624" s="64">
        <v>0</v>
      </c>
      <c r="BF624" s="64">
        <v>0</v>
      </c>
      <c r="BG624" s="64">
        <v>0</v>
      </c>
      <c r="BH624" s="64">
        <v>0</v>
      </c>
      <c r="BI624" s="64">
        <v>-961</v>
      </c>
      <c r="BJ624" s="64">
        <v>0</v>
      </c>
      <c r="BK624" s="64">
        <v>0</v>
      </c>
      <c r="BL624"/>
      <c r="BN624" s="7">
        <f t="shared" si="30"/>
        <v>10606.68</v>
      </c>
    </row>
    <row r="625" spans="1:66" hidden="1">
      <c r="A625">
        <v>991</v>
      </c>
      <c r="B625" t="s">
        <v>538</v>
      </c>
      <c r="C625">
        <v>136</v>
      </c>
      <c r="D625" t="s">
        <v>539</v>
      </c>
      <c r="E625">
        <v>306</v>
      </c>
      <c r="F625">
        <v>512990001</v>
      </c>
      <c r="G625" t="s">
        <v>117</v>
      </c>
      <c r="H625">
        <v>101</v>
      </c>
      <c r="I625" t="s">
        <v>308</v>
      </c>
      <c r="J625" s="8">
        <v>1</v>
      </c>
      <c r="L625">
        <v>2990</v>
      </c>
      <c r="M625" t="s">
        <v>330</v>
      </c>
      <c r="N625">
        <v>2000</v>
      </c>
      <c r="O625" t="s">
        <v>113</v>
      </c>
      <c r="P625">
        <v>10</v>
      </c>
      <c r="Q625" t="s">
        <v>540</v>
      </c>
      <c r="R625">
        <v>311</v>
      </c>
      <c r="S625" t="s">
        <v>463</v>
      </c>
      <c r="T625">
        <v>121</v>
      </c>
      <c r="U625" t="s">
        <v>312</v>
      </c>
      <c r="V625">
        <v>1</v>
      </c>
      <c r="W625" t="s">
        <v>313</v>
      </c>
      <c r="X625" s="64">
        <v>0</v>
      </c>
      <c r="Y625" s="64">
        <v>522</v>
      </c>
      <c r="Z625" s="64">
        <v>603.61</v>
      </c>
      <c r="AA625" s="64">
        <v>0</v>
      </c>
      <c r="AB625" s="64">
        <v>0</v>
      </c>
      <c r="AC625" s="64">
        <v>0</v>
      </c>
      <c r="AD625" s="9">
        <v>0</v>
      </c>
      <c r="AE625" s="64">
        <v>0</v>
      </c>
      <c r="AF625" s="64">
        <v>1287.5999999999999</v>
      </c>
      <c r="AG625" s="64">
        <v>0</v>
      </c>
      <c r="AH625" s="64">
        <v>1287.5999999999999</v>
      </c>
      <c r="AI625" s="64">
        <v>0</v>
      </c>
      <c r="AJ625" s="10">
        <f t="shared" si="28"/>
        <v>3700.81</v>
      </c>
      <c r="AL625" s="6">
        <f t="shared" si="29"/>
        <v>0</v>
      </c>
      <c r="AN625" s="64">
        <v>223181</v>
      </c>
      <c r="AO625" s="64">
        <v>0</v>
      </c>
      <c r="AP625" s="64">
        <v>0</v>
      </c>
      <c r="AQ625" s="64">
        <v>0</v>
      </c>
      <c r="AR625" s="64">
        <v>0</v>
      </c>
      <c r="AS625" s="64">
        <v>0</v>
      </c>
      <c r="AT625" s="64">
        <v>0</v>
      </c>
      <c r="AU625" s="64">
        <v>0</v>
      </c>
      <c r="AV625" s="64">
        <v>0</v>
      </c>
      <c r="AW625" s="64">
        <v>0</v>
      </c>
      <c r="AX625" s="64">
        <v>0</v>
      </c>
      <c r="AY625" s="64">
        <v>0</v>
      </c>
      <c r="AZ625" s="64">
        <v>-181754</v>
      </c>
      <c r="BA625" s="64">
        <v>0</v>
      </c>
      <c r="BB625" s="64">
        <v>0</v>
      </c>
      <c r="BC625" s="64">
        <v>0</v>
      </c>
      <c r="BD625" s="64">
        <v>0</v>
      </c>
      <c r="BE625" s="64">
        <v>0</v>
      </c>
      <c r="BF625" s="64">
        <v>0</v>
      </c>
      <c r="BG625" s="64">
        <v>0</v>
      </c>
      <c r="BH625" s="64">
        <v>0</v>
      </c>
      <c r="BI625" s="64">
        <v>-4196.67</v>
      </c>
      <c r="BJ625" s="64">
        <v>-32095.03</v>
      </c>
      <c r="BK625" s="64">
        <v>2714.4</v>
      </c>
      <c r="BL625"/>
      <c r="BN625" s="7">
        <f t="shared" si="30"/>
        <v>2413.21</v>
      </c>
    </row>
    <row r="626" spans="1:66" hidden="1">
      <c r="A626">
        <v>992</v>
      </c>
      <c r="B626" t="s">
        <v>543</v>
      </c>
      <c r="C626">
        <v>137</v>
      </c>
      <c r="D626" t="s">
        <v>544</v>
      </c>
      <c r="E626">
        <v>306</v>
      </c>
      <c r="F626">
        <v>512990001</v>
      </c>
      <c r="G626" t="s">
        <v>117</v>
      </c>
      <c r="H626">
        <v>101</v>
      </c>
      <c r="I626" t="s">
        <v>308</v>
      </c>
      <c r="J626" s="8">
        <v>1</v>
      </c>
      <c r="L626">
        <v>2990</v>
      </c>
      <c r="M626" t="s">
        <v>330</v>
      </c>
      <c r="N626">
        <v>2000</v>
      </c>
      <c r="O626" t="s">
        <v>113</v>
      </c>
      <c r="P626">
        <v>10</v>
      </c>
      <c r="Q626" t="s">
        <v>540</v>
      </c>
      <c r="R626">
        <v>371</v>
      </c>
      <c r="S626" t="s">
        <v>545</v>
      </c>
      <c r="T626">
        <v>121</v>
      </c>
      <c r="U626" t="s">
        <v>312</v>
      </c>
      <c r="V626">
        <v>1</v>
      </c>
      <c r="W626" t="s">
        <v>313</v>
      </c>
      <c r="X626" s="64">
        <v>0</v>
      </c>
      <c r="Y626" s="64">
        <v>0</v>
      </c>
      <c r="Z626" s="64">
        <v>31.26</v>
      </c>
      <c r="AA626" s="64">
        <v>0</v>
      </c>
      <c r="AB626" s="64">
        <v>723.84</v>
      </c>
      <c r="AC626" s="64">
        <v>0</v>
      </c>
      <c r="AD626" s="9">
        <v>0</v>
      </c>
      <c r="AE626" s="64">
        <v>46.91</v>
      </c>
      <c r="AF626" s="64">
        <v>0</v>
      </c>
      <c r="AG626" s="64">
        <v>0</v>
      </c>
      <c r="AH626" s="64">
        <v>0</v>
      </c>
      <c r="AI626" s="64">
        <v>0</v>
      </c>
      <c r="AJ626" s="10">
        <f t="shared" si="28"/>
        <v>802.01</v>
      </c>
      <c r="AL626" s="6">
        <f t="shared" si="29"/>
        <v>0</v>
      </c>
      <c r="AN626" s="64">
        <v>84141</v>
      </c>
      <c r="AO626" s="64">
        <v>0</v>
      </c>
      <c r="AP626" s="64">
        <v>0</v>
      </c>
      <c r="AQ626" s="64">
        <v>0</v>
      </c>
      <c r="AR626" s="64">
        <v>0</v>
      </c>
      <c r="AS626" s="64">
        <v>0</v>
      </c>
      <c r="AT626" s="64">
        <v>0</v>
      </c>
      <c r="AU626" s="64">
        <v>0</v>
      </c>
      <c r="AV626" s="64">
        <v>0</v>
      </c>
      <c r="AW626" s="64">
        <v>0</v>
      </c>
      <c r="AX626" s="64">
        <v>0</v>
      </c>
      <c r="AY626" s="64">
        <v>0</v>
      </c>
      <c r="AZ626" s="64">
        <v>-76888.990000000005</v>
      </c>
      <c r="BA626" s="64">
        <v>0</v>
      </c>
      <c r="BB626" s="64">
        <v>0</v>
      </c>
      <c r="BC626" s="64">
        <v>0</v>
      </c>
      <c r="BD626" s="64">
        <v>0</v>
      </c>
      <c r="BE626" s="64">
        <v>0</v>
      </c>
      <c r="BF626" s="64">
        <v>0</v>
      </c>
      <c r="BG626" s="64">
        <v>0</v>
      </c>
      <c r="BH626" s="64">
        <v>0</v>
      </c>
      <c r="BI626" s="64">
        <v>-7252.01</v>
      </c>
      <c r="BJ626" s="64">
        <v>0</v>
      </c>
      <c r="BK626" s="64">
        <v>0</v>
      </c>
      <c r="BL626"/>
      <c r="BN626" s="7">
        <f t="shared" si="30"/>
        <v>802.01</v>
      </c>
    </row>
    <row r="627" spans="1:66" hidden="1">
      <c r="A627">
        <v>961</v>
      </c>
      <c r="B627" t="s">
        <v>80</v>
      </c>
      <c r="C627">
        <v>124</v>
      </c>
      <c r="D627" t="s">
        <v>508</v>
      </c>
      <c r="E627">
        <v>306</v>
      </c>
      <c r="F627">
        <v>512990001</v>
      </c>
      <c r="G627" t="s">
        <v>117</v>
      </c>
      <c r="H627">
        <v>101</v>
      </c>
      <c r="I627" t="s">
        <v>308</v>
      </c>
      <c r="J627" s="8">
        <v>1</v>
      </c>
      <c r="L627">
        <v>2990</v>
      </c>
      <c r="M627" t="s">
        <v>330</v>
      </c>
      <c r="N627">
        <v>2000</v>
      </c>
      <c r="O627" t="s">
        <v>113</v>
      </c>
      <c r="P627">
        <v>11</v>
      </c>
      <c r="Q627" t="s">
        <v>509</v>
      </c>
      <c r="R627">
        <v>241</v>
      </c>
      <c r="S627" t="s">
        <v>445</v>
      </c>
      <c r="T627">
        <v>124</v>
      </c>
      <c r="U627" t="s">
        <v>510</v>
      </c>
      <c r="V627">
        <v>1</v>
      </c>
      <c r="W627" t="s">
        <v>313</v>
      </c>
      <c r="X627" s="64">
        <v>3471</v>
      </c>
      <c r="Y627" s="64">
        <v>598.33000000000004</v>
      </c>
      <c r="Z627" s="64">
        <v>1713.71</v>
      </c>
      <c r="AA627" s="64">
        <v>1094.17</v>
      </c>
      <c r="AB627" s="64">
        <v>554.04</v>
      </c>
      <c r="AC627" s="64">
        <v>147.12</v>
      </c>
      <c r="AD627" s="9">
        <v>632.85</v>
      </c>
      <c r="AE627" s="64">
        <v>0</v>
      </c>
      <c r="AF627" s="64">
        <v>0</v>
      </c>
      <c r="AG627" s="64">
        <v>15362.8</v>
      </c>
      <c r="AH627" s="64">
        <v>154.72999999999999</v>
      </c>
      <c r="AI627" s="64">
        <v>0</v>
      </c>
      <c r="AJ627" s="10">
        <f t="shared" si="28"/>
        <v>23728.749999999996</v>
      </c>
      <c r="AL627" s="6">
        <f t="shared" si="29"/>
        <v>0</v>
      </c>
      <c r="AN627" s="64">
        <v>12165</v>
      </c>
      <c r="AO627" s="64">
        <v>0</v>
      </c>
      <c r="AP627" s="64">
        <v>0</v>
      </c>
      <c r="AQ627" s="64">
        <v>0</v>
      </c>
      <c r="AR627" s="64">
        <v>0</v>
      </c>
      <c r="AS627" s="64">
        <v>0</v>
      </c>
      <c r="AT627" s="64">
        <v>0</v>
      </c>
      <c r="AU627" s="64">
        <v>0</v>
      </c>
      <c r="AV627" s="64">
        <v>0</v>
      </c>
      <c r="AW627" s="64">
        <v>0</v>
      </c>
      <c r="AX627" s="64">
        <v>0</v>
      </c>
      <c r="AY627" s="64">
        <v>0</v>
      </c>
      <c r="AZ627" s="64">
        <v>-950</v>
      </c>
      <c r="BA627" s="64">
        <v>0</v>
      </c>
      <c r="BB627" s="64">
        <v>0</v>
      </c>
      <c r="BC627" s="64">
        <v>0</v>
      </c>
      <c r="BD627" s="64">
        <v>0</v>
      </c>
      <c r="BE627" s="64">
        <v>0</v>
      </c>
      <c r="BF627" s="64">
        <v>0</v>
      </c>
      <c r="BG627" s="64">
        <v>0</v>
      </c>
      <c r="BH627" s="64">
        <v>-1370</v>
      </c>
      <c r="BI627" s="64">
        <v>-9845</v>
      </c>
      <c r="BJ627" s="64">
        <v>0</v>
      </c>
      <c r="BK627" s="64">
        <v>0</v>
      </c>
      <c r="BL627"/>
      <c r="BN627" s="7">
        <f t="shared" si="30"/>
        <v>23574.019999999997</v>
      </c>
    </row>
    <row r="628" spans="1:66" hidden="1">
      <c r="A628">
        <v>962</v>
      </c>
      <c r="B628" t="s">
        <v>513</v>
      </c>
      <c r="C628">
        <v>126</v>
      </c>
      <c r="D628" t="s">
        <v>225</v>
      </c>
      <c r="E628">
        <v>306</v>
      </c>
      <c r="F628">
        <v>512990001</v>
      </c>
      <c r="G628" t="s">
        <v>117</v>
      </c>
      <c r="H628">
        <v>101</v>
      </c>
      <c r="I628" t="s">
        <v>308</v>
      </c>
      <c r="J628" s="8">
        <v>1</v>
      </c>
      <c r="L628">
        <v>2990</v>
      </c>
      <c r="M628" t="s">
        <v>330</v>
      </c>
      <c r="N628">
        <v>2000</v>
      </c>
      <c r="O628" t="s">
        <v>113</v>
      </c>
      <c r="P628">
        <v>11</v>
      </c>
      <c r="Q628" t="s">
        <v>509</v>
      </c>
      <c r="R628">
        <v>241</v>
      </c>
      <c r="S628" t="s">
        <v>445</v>
      </c>
      <c r="T628">
        <v>124</v>
      </c>
      <c r="U628" t="s">
        <v>510</v>
      </c>
      <c r="V628">
        <v>1</v>
      </c>
      <c r="W628" t="s">
        <v>313</v>
      </c>
      <c r="X628" s="64">
        <v>202.56</v>
      </c>
      <c r="Y628" s="64">
        <v>857.99</v>
      </c>
      <c r="Z628" s="64">
        <v>534.88</v>
      </c>
      <c r="AA628" s="64">
        <v>382.16</v>
      </c>
      <c r="AB628" s="64">
        <v>7458.45</v>
      </c>
      <c r="AC628" s="64">
        <v>8599.6299999999992</v>
      </c>
      <c r="AD628" s="9">
        <v>1369.95</v>
      </c>
      <c r="AE628" s="64">
        <v>1287.99</v>
      </c>
      <c r="AF628" s="64">
        <v>6997.34</v>
      </c>
      <c r="AG628" s="64">
        <v>9489.75</v>
      </c>
      <c r="AH628" s="64">
        <v>0</v>
      </c>
      <c r="AI628" s="64">
        <v>0</v>
      </c>
      <c r="AJ628" s="10">
        <f t="shared" si="28"/>
        <v>37180.699999999997</v>
      </c>
      <c r="AL628" s="6">
        <f t="shared" si="29"/>
        <v>0</v>
      </c>
      <c r="AN628" s="64">
        <v>0</v>
      </c>
      <c r="AO628" s="64">
        <v>0</v>
      </c>
      <c r="AP628" s="64">
        <v>0</v>
      </c>
      <c r="AQ628" s="64">
        <v>0</v>
      </c>
      <c r="AR628" s="64">
        <v>0</v>
      </c>
      <c r="AS628" s="64">
        <v>0</v>
      </c>
      <c r="AT628" s="64">
        <v>0</v>
      </c>
      <c r="AU628" s="64">
        <v>0</v>
      </c>
      <c r="AV628" s="64">
        <v>0</v>
      </c>
      <c r="AW628" s="64">
        <v>0</v>
      </c>
      <c r="AX628" s="64">
        <v>0</v>
      </c>
      <c r="AY628" s="64">
        <v>0</v>
      </c>
      <c r="AZ628" s="64">
        <v>1000</v>
      </c>
      <c r="BA628" s="64">
        <v>0</v>
      </c>
      <c r="BB628" s="64">
        <v>0</v>
      </c>
      <c r="BC628" s="64">
        <v>0</v>
      </c>
      <c r="BD628" s="64">
        <v>0</v>
      </c>
      <c r="BE628" s="64">
        <v>0</v>
      </c>
      <c r="BF628" s="64">
        <v>0</v>
      </c>
      <c r="BG628" s="64">
        <v>0</v>
      </c>
      <c r="BH628" s="64">
        <v>4150.99</v>
      </c>
      <c r="BI628" s="64">
        <v>3768.99</v>
      </c>
      <c r="BJ628" s="64">
        <v>0</v>
      </c>
      <c r="BK628" s="64">
        <v>0</v>
      </c>
      <c r="BL628"/>
      <c r="BN628" s="7">
        <f t="shared" si="30"/>
        <v>37180.699999999997</v>
      </c>
    </row>
    <row r="629" spans="1:66" hidden="1">
      <c r="A629">
        <v>964</v>
      </c>
      <c r="B629" t="s">
        <v>518</v>
      </c>
      <c r="C629">
        <v>128</v>
      </c>
      <c r="D629" t="s">
        <v>519</v>
      </c>
      <c r="E629">
        <v>306</v>
      </c>
      <c r="F629">
        <v>512990001</v>
      </c>
      <c r="G629" t="s">
        <v>117</v>
      </c>
      <c r="H629">
        <v>101</v>
      </c>
      <c r="I629" t="s">
        <v>308</v>
      </c>
      <c r="J629" s="8">
        <v>1</v>
      </c>
      <c r="L629">
        <v>2990</v>
      </c>
      <c r="M629" t="s">
        <v>330</v>
      </c>
      <c r="N629">
        <v>2000</v>
      </c>
      <c r="O629" t="s">
        <v>113</v>
      </c>
      <c r="P629">
        <v>11</v>
      </c>
      <c r="Q629" t="s">
        <v>509</v>
      </c>
      <c r="R629">
        <v>256</v>
      </c>
      <c r="S629" t="s">
        <v>520</v>
      </c>
      <c r="T629">
        <v>121</v>
      </c>
      <c r="U629" t="s">
        <v>312</v>
      </c>
      <c r="V629">
        <v>1</v>
      </c>
      <c r="W629" t="s">
        <v>313</v>
      </c>
      <c r="X629" s="64">
        <v>0</v>
      </c>
      <c r="Y629" s="64">
        <v>0</v>
      </c>
      <c r="Z629" s="64">
        <v>0</v>
      </c>
      <c r="AA629" s="64">
        <v>0</v>
      </c>
      <c r="AB629" s="64">
        <v>0</v>
      </c>
      <c r="AC629" s="64">
        <v>0</v>
      </c>
      <c r="AD629" s="9">
        <v>0</v>
      </c>
      <c r="AE629" s="64">
        <v>0</v>
      </c>
      <c r="AF629" s="64">
        <v>0</v>
      </c>
      <c r="AG629" s="64">
        <v>0</v>
      </c>
      <c r="AH629" s="64">
        <v>0</v>
      </c>
      <c r="AI629" s="64">
        <v>0</v>
      </c>
      <c r="AJ629" s="10">
        <f t="shared" si="28"/>
        <v>0</v>
      </c>
      <c r="AL629" s="6">
        <f t="shared" si="29"/>
        <v>0</v>
      </c>
      <c r="AN629" s="64">
        <v>0</v>
      </c>
      <c r="AO629" s="64">
        <v>0</v>
      </c>
      <c r="AP629" s="64">
        <v>0</v>
      </c>
      <c r="AQ629" s="64">
        <v>0</v>
      </c>
      <c r="AR629" s="64">
        <v>0</v>
      </c>
      <c r="AS629" s="64">
        <v>0</v>
      </c>
      <c r="AT629" s="64">
        <v>0</v>
      </c>
      <c r="AU629" s="64">
        <v>0</v>
      </c>
      <c r="AV629" s="64">
        <v>0</v>
      </c>
      <c r="AW629" s="64">
        <v>0</v>
      </c>
      <c r="AX629" s="64">
        <v>0</v>
      </c>
      <c r="AY629" s="64">
        <v>0</v>
      </c>
      <c r="AZ629" s="64">
        <v>594615.99</v>
      </c>
      <c r="BA629" s="64">
        <v>0</v>
      </c>
      <c r="BB629" s="64">
        <v>0</v>
      </c>
      <c r="BC629" s="64">
        <v>0</v>
      </c>
      <c r="BD629" s="64">
        <v>0</v>
      </c>
      <c r="BE629" s="64">
        <v>0</v>
      </c>
      <c r="BF629" s="64">
        <v>0</v>
      </c>
      <c r="BG629" s="64">
        <v>229000</v>
      </c>
      <c r="BH629" s="64">
        <v>122717.4</v>
      </c>
      <c r="BI629" s="64">
        <v>141520</v>
      </c>
      <c r="BJ629" s="64">
        <v>-48256</v>
      </c>
      <c r="BK629" s="64">
        <v>0</v>
      </c>
      <c r="BL629"/>
      <c r="BN629" s="7">
        <f t="shared" si="30"/>
        <v>0</v>
      </c>
    </row>
    <row r="630" spans="1:66" hidden="1">
      <c r="A630">
        <v>965</v>
      </c>
      <c r="B630" t="s">
        <v>521</v>
      </c>
      <c r="C630">
        <v>129</v>
      </c>
      <c r="D630" t="s">
        <v>236</v>
      </c>
      <c r="E630">
        <v>306</v>
      </c>
      <c r="F630">
        <v>512990001</v>
      </c>
      <c r="G630" t="s">
        <v>117</v>
      </c>
      <c r="H630">
        <v>101</v>
      </c>
      <c r="I630" t="s">
        <v>308</v>
      </c>
      <c r="J630" s="8">
        <v>1</v>
      </c>
      <c r="L630">
        <v>2990</v>
      </c>
      <c r="M630" t="s">
        <v>330</v>
      </c>
      <c r="N630">
        <v>2000</v>
      </c>
      <c r="O630" t="s">
        <v>113</v>
      </c>
      <c r="P630">
        <v>11</v>
      </c>
      <c r="Q630" t="s">
        <v>509</v>
      </c>
      <c r="R630">
        <v>242</v>
      </c>
      <c r="S630" t="s">
        <v>283</v>
      </c>
      <c r="T630">
        <v>124</v>
      </c>
      <c r="U630" t="s">
        <v>510</v>
      </c>
      <c r="V630">
        <v>1</v>
      </c>
      <c r="W630" t="s">
        <v>313</v>
      </c>
      <c r="X630" s="64">
        <v>613.65</v>
      </c>
      <c r="Y630" s="64">
        <v>0</v>
      </c>
      <c r="Z630" s="64">
        <v>386.93</v>
      </c>
      <c r="AA630" s="64">
        <v>0</v>
      </c>
      <c r="AB630" s="64">
        <v>497.43</v>
      </c>
      <c r="AC630" s="64">
        <v>0</v>
      </c>
      <c r="AD630" s="9">
        <v>706.5</v>
      </c>
      <c r="AE630" s="64">
        <v>0</v>
      </c>
      <c r="AF630" s="64">
        <v>76.66</v>
      </c>
      <c r="AG630" s="64">
        <v>9391.3799999999992</v>
      </c>
      <c r="AH630" s="64">
        <v>0</v>
      </c>
      <c r="AI630" s="64">
        <v>0</v>
      </c>
      <c r="AJ630" s="10">
        <f t="shared" si="28"/>
        <v>11672.55</v>
      </c>
      <c r="AL630" s="6">
        <f t="shared" si="29"/>
        <v>0</v>
      </c>
      <c r="AN630" s="64">
        <v>23937</v>
      </c>
      <c r="AO630" s="64">
        <v>0</v>
      </c>
      <c r="AP630" s="64">
        <v>0</v>
      </c>
      <c r="AQ630" s="64">
        <v>0</v>
      </c>
      <c r="AR630" s="64">
        <v>0</v>
      </c>
      <c r="AS630" s="64">
        <v>0</v>
      </c>
      <c r="AT630" s="64">
        <v>0</v>
      </c>
      <c r="AU630" s="64">
        <v>0</v>
      </c>
      <c r="AV630" s="64">
        <v>0</v>
      </c>
      <c r="AW630" s="64">
        <v>0</v>
      </c>
      <c r="AX630" s="64">
        <v>0</v>
      </c>
      <c r="AY630" s="64">
        <v>0</v>
      </c>
      <c r="AZ630" s="64">
        <v>-21795</v>
      </c>
      <c r="BA630" s="64">
        <v>0</v>
      </c>
      <c r="BB630" s="64">
        <v>0</v>
      </c>
      <c r="BC630" s="64">
        <v>0</v>
      </c>
      <c r="BD630" s="64">
        <v>0</v>
      </c>
      <c r="BE630" s="64">
        <v>0</v>
      </c>
      <c r="BF630" s="64">
        <v>0</v>
      </c>
      <c r="BG630" s="64">
        <v>0</v>
      </c>
      <c r="BH630" s="64">
        <v>0</v>
      </c>
      <c r="BI630" s="64">
        <v>5858</v>
      </c>
      <c r="BJ630" s="64">
        <v>-8000</v>
      </c>
      <c r="BK630" s="64">
        <v>540</v>
      </c>
      <c r="BL630"/>
      <c r="BN630" s="7">
        <f t="shared" si="30"/>
        <v>11672.55</v>
      </c>
    </row>
    <row r="631" spans="1:66" hidden="1">
      <c r="A631">
        <v>951</v>
      </c>
      <c r="B631" t="s">
        <v>491</v>
      </c>
      <c r="C631">
        <v>118</v>
      </c>
      <c r="D631" t="s">
        <v>178</v>
      </c>
      <c r="E631">
        <v>306</v>
      </c>
      <c r="F631">
        <v>512990001</v>
      </c>
      <c r="G631" t="s">
        <v>117</v>
      </c>
      <c r="H631">
        <v>101</v>
      </c>
      <c r="I631" t="s">
        <v>308</v>
      </c>
      <c r="J631" s="8">
        <v>1</v>
      </c>
      <c r="L631">
        <v>2990</v>
      </c>
      <c r="M631" t="s">
        <v>330</v>
      </c>
      <c r="N631">
        <v>2000</v>
      </c>
      <c r="O631" t="s">
        <v>113</v>
      </c>
      <c r="P631">
        <v>12</v>
      </c>
      <c r="Q631" t="s">
        <v>401</v>
      </c>
      <c r="R631">
        <v>221</v>
      </c>
      <c r="S631" t="s">
        <v>492</v>
      </c>
      <c r="T631">
        <v>128</v>
      </c>
      <c r="U631" t="s">
        <v>404</v>
      </c>
      <c r="V631">
        <v>1</v>
      </c>
      <c r="W631" t="s">
        <v>313</v>
      </c>
      <c r="X631" s="64">
        <v>0</v>
      </c>
      <c r="Y631" s="64">
        <v>0</v>
      </c>
      <c r="Z631" s="64">
        <v>175.6</v>
      </c>
      <c r="AA631" s="64">
        <v>0</v>
      </c>
      <c r="AB631" s="64">
        <v>2132.71</v>
      </c>
      <c r="AC631" s="64">
        <v>1965.54</v>
      </c>
      <c r="AD631" s="9">
        <v>2405.75</v>
      </c>
      <c r="AE631" s="64">
        <v>11946.95</v>
      </c>
      <c r="AF631" s="64">
        <v>2555.9299999999998</v>
      </c>
      <c r="AG631" s="64">
        <v>0</v>
      </c>
      <c r="AH631" s="64">
        <v>0</v>
      </c>
      <c r="AI631" s="64">
        <v>911.97</v>
      </c>
      <c r="AJ631" s="10">
        <f t="shared" si="28"/>
        <v>22094.450000000004</v>
      </c>
      <c r="AL631" s="6">
        <f t="shared" si="29"/>
        <v>0</v>
      </c>
      <c r="AN631" s="64">
        <v>0</v>
      </c>
      <c r="AO631" s="64">
        <v>0</v>
      </c>
      <c r="AP631" s="64">
        <v>0</v>
      </c>
      <c r="AQ631" s="64">
        <v>0</v>
      </c>
      <c r="AR631" s="64">
        <v>0</v>
      </c>
      <c r="AS631" s="64">
        <v>0</v>
      </c>
      <c r="AT631" s="64">
        <v>0</v>
      </c>
      <c r="AU631" s="64">
        <v>0</v>
      </c>
      <c r="AV631" s="64">
        <v>0</v>
      </c>
      <c r="AW631" s="64">
        <v>0</v>
      </c>
      <c r="AX631" s="64">
        <v>0</v>
      </c>
      <c r="AY631" s="64">
        <v>0</v>
      </c>
      <c r="AZ631" s="64">
        <v>7554</v>
      </c>
      <c r="BA631" s="64">
        <v>0</v>
      </c>
      <c r="BB631" s="64">
        <v>0</v>
      </c>
      <c r="BC631" s="64">
        <v>0</v>
      </c>
      <c r="BD631" s="64">
        <v>0</v>
      </c>
      <c r="BE631" s="64">
        <v>0</v>
      </c>
      <c r="BF631" s="64">
        <v>0</v>
      </c>
      <c r="BG631" s="64">
        <v>0</v>
      </c>
      <c r="BH631" s="64">
        <v>0</v>
      </c>
      <c r="BI631" s="64">
        <v>-5221.5</v>
      </c>
      <c r="BJ631" s="64">
        <v>0</v>
      </c>
      <c r="BK631" s="64">
        <v>0</v>
      </c>
      <c r="BL631"/>
      <c r="BN631" s="7">
        <f t="shared" si="30"/>
        <v>21182.480000000003</v>
      </c>
    </row>
    <row r="632" spans="1:66" hidden="1">
      <c r="A632">
        <v>951</v>
      </c>
      <c r="B632" t="s">
        <v>491</v>
      </c>
      <c r="C632">
        <v>118</v>
      </c>
      <c r="D632" t="s">
        <v>178</v>
      </c>
      <c r="E632">
        <v>308</v>
      </c>
      <c r="F632">
        <v>512990002</v>
      </c>
      <c r="G632" t="s">
        <v>251</v>
      </c>
      <c r="H632">
        <v>101</v>
      </c>
      <c r="I632" t="s">
        <v>308</v>
      </c>
      <c r="J632" s="8">
        <v>1</v>
      </c>
      <c r="L632">
        <v>2990</v>
      </c>
      <c r="M632" t="s">
        <v>330</v>
      </c>
      <c r="N632">
        <v>2000</v>
      </c>
      <c r="O632" t="s">
        <v>113</v>
      </c>
      <c r="P632">
        <v>12</v>
      </c>
      <c r="Q632" t="s">
        <v>401</v>
      </c>
      <c r="R632">
        <v>221</v>
      </c>
      <c r="S632" t="s">
        <v>492</v>
      </c>
      <c r="T632">
        <v>128</v>
      </c>
      <c r="U632" t="s">
        <v>404</v>
      </c>
      <c r="V632">
        <v>1</v>
      </c>
      <c r="W632" t="s">
        <v>313</v>
      </c>
      <c r="X632" s="64">
        <v>0</v>
      </c>
      <c r="Y632" s="64">
        <v>0</v>
      </c>
      <c r="Z632" s="64">
        <v>0</v>
      </c>
      <c r="AA632" s="64">
        <v>0</v>
      </c>
      <c r="AB632" s="64">
        <v>0</v>
      </c>
      <c r="AC632" s="64">
        <v>0</v>
      </c>
      <c r="AD632" s="9">
        <v>0</v>
      </c>
      <c r="AE632" s="64">
        <v>0</v>
      </c>
      <c r="AF632" s="64">
        <v>0</v>
      </c>
      <c r="AG632" s="64">
        <v>0</v>
      </c>
      <c r="AH632" s="64">
        <v>0</v>
      </c>
      <c r="AI632" s="64">
        <v>22040</v>
      </c>
      <c r="AJ632" s="10">
        <f t="shared" si="28"/>
        <v>22040</v>
      </c>
      <c r="AL632" s="6">
        <f t="shared" si="29"/>
        <v>0</v>
      </c>
      <c r="AN632" s="64">
        <v>0</v>
      </c>
      <c r="AO632" s="64">
        <v>0</v>
      </c>
      <c r="AP632" s="64">
        <v>0</v>
      </c>
      <c r="AQ632" s="64">
        <v>0</v>
      </c>
      <c r="AR632" s="64">
        <v>0</v>
      </c>
      <c r="AS632" s="64">
        <v>0</v>
      </c>
      <c r="AT632" s="64">
        <v>0</v>
      </c>
      <c r="AU632" s="64">
        <v>0</v>
      </c>
      <c r="AV632" s="64">
        <v>0</v>
      </c>
      <c r="AW632" s="64">
        <v>0</v>
      </c>
      <c r="AX632" s="64">
        <v>0</v>
      </c>
      <c r="AY632" s="64">
        <v>0</v>
      </c>
      <c r="AZ632" s="64">
        <v>6445</v>
      </c>
      <c r="BA632" s="64">
        <v>0</v>
      </c>
      <c r="BB632" s="64">
        <v>0</v>
      </c>
      <c r="BC632" s="64">
        <v>0</v>
      </c>
      <c r="BD632" s="64">
        <v>0</v>
      </c>
      <c r="BE632" s="64">
        <v>0</v>
      </c>
      <c r="BF632" s="64">
        <v>0</v>
      </c>
      <c r="BG632" s="64">
        <v>0</v>
      </c>
      <c r="BH632" s="64">
        <v>-1200</v>
      </c>
      <c r="BI632" s="64">
        <v>-834</v>
      </c>
      <c r="BJ632" s="64">
        <v>0</v>
      </c>
      <c r="BK632" s="64">
        <v>0</v>
      </c>
      <c r="BL632"/>
      <c r="BN632" s="7">
        <f t="shared" si="30"/>
        <v>0</v>
      </c>
    </row>
    <row r="633" spans="1:66" hidden="1">
      <c r="A633">
        <v>952</v>
      </c>
      <c r="B633" t="s">
        <v>498</v>
      </c>
      <c r="C633">
        <v>120</v>
      </c>
      <c r="D633" t="s">
        <v>499</v>
      </c>
      <c r="E633">
        <v>306</v>
      </c>
      <c r="F633">
        <v>512990001</v>
      </c>
      <c r="G633" t="s">
        <v>117</v>
      </c>
      <c r="H633">
        <v>101</v>
      </c>
      <c r="I633" t="s">
        <v>308</v>
      </c>
      <c r="J633" s="8">
        <v>1</v>
      </c>
      <c r="L633">
        <v>2990</v>
      </c>
      <c r="M633" t="s">
        <v>330</v>
      </c>
      <c r="N633">
        <v>2000</v>
      </c>
      <c r="O633" t="s">
        <v>113</v>
      </c>
      <c r="P633">
        <v>12</v>
      </c>
      <c r="Q633" t="s">
        <v>401</v>
      </c>
      <c r="R633">
        <v>222</v>
      </c>
      <c r="S633" t="s">
        <v>500</v>
      </c>
      <c r="T633">
        <v>125</v>
      </c>
      <c r="U633" t="s">
        <v>464</v>
      </c>
      <c r="V633">
        <v>1</v>
      </c>
      <c r="W633" t="s">
        <v>313</v>
      </c>
      <c r="X633" s="64">
        <v>0</v>
      </c>
      <c r="Y633" s="64">
        <v>0</v>
      </c>
      <c r="Z633" s="64">
        <v>0</v>
      </c>
      <c r="AA633" s="64">
        <v>0</v>
      </c>
      <c r="AB633" s="64">
        <v>0</v>
      </c>
      <c r="AC633" s="64">
        <v>0</v>
      </c>
      <c r="AD633" s="9">
        <v>708.48</v>
      </c>
      <c r="AE633" s="64">
        <v>0</v>
      </c>
      <c r="AF633" s="64">
        <v>0</v>
      </c>
      <c r="AG633" s="64">
        <v>1322.7</v>
      </c>
      <c r="AH633" s="64">
        <v>0</v>
      </c>
      <c r="AI633" s="64">
        <v>522</v>
      </c>
      <c r="AJ633" s="10">
        <f t="shared" si="28"/>
        <v>2553.1800000000003</v>
      </c>
      <c r="AL633" s="6">
        <f t="shared" si="29"/>
        <v>0</v>
      </c>
      <c r="AN633" s="64">
        <v>5191</v>
      </c>
      <c r="AO633" s="64">
        <v>0</v>
      </c>
      <c r="AP633" s="64">
        <v>0</v>
      </c>
      <c r="AQ633" s="64">
        <v>0</v>
      </c>
      <c r="AR633" s="64">
        <v>0</v>
      </c>
      <c r="AS633" s="64">
        <v>0</v>
      </c>
      <c r="AT633" s="64">
        <v>0</v>
      </c>
      <c r="AU633" s="64">
        <v>0</v>
      </c>
      <c r="AV633" s="64">
        <v>0</v>
      </c>
      <c r="AW633" s="64">
        <v>0</v>
      </c>
      <c r="AX633" s="64">
        <v>0</v>
      </c>
      <c r="AY633" s="64">
        <v>0</v>
      </c>
      <c r="AZ633" s="64">
        <v>-5191</v>
      </c>
      <c r="BA633" s="64">
        <v>0</v>
      </c>
      <c r="BB633" s="64">
        <v>0</v>
      </c>
      <c r="BC633" s="64">
        <v>0</v>
      </c>
      <c r="BD633" s="64">
        <v>0</v>
      </c>
      <c r="BE633" s="64">
        <v>0</v>
      </c>
      <c r="BF633" s="64">
        <v>0</v>
      </c>
      <c r="BG633" s="64">
        <v>0</v>
      </c>
      <c r="BH633" s="64">
        <v>0</v>
      </c>
      <c r="BI633" s="64">
        <v>0</v>
      </c>
      <c r="BJ633" s="64">
        <v>0</v>
      </c>
      <c r="BK633" s="64">
        <v>0</v>
      </c>
      <c r="BL633"/>
      <c r="BN633" s="7">
        <f t="shared" si="30"/>
        <v>2031.18</v>
      </c>
    </row>
    <row r="634" spans="1:66" hidden="1">
      <c r="A634">
        <v>953</v>
      </c>
      <c r="B634" t="s">
        <v>259</v>
      </c>
      <c r="C634">
        <v>121</v>
      </c>
      <c r="D634" t="s">
        <v>196</v>
      </c>
      <c r="E634">
        <v>306</v>
      </c>
      <c r="F634">
        <v>512990001</v>
      </c>
      <c r="G634" t="s">
        <v>117</v>
      </c>
      <c r="H634">
        <v>101</v>
      </c>
      <c r="I634" t="s">
        <v>308</v>
      </c>
      <c r="J634" s="8">
        <v>1</v>
      </c>
      <c r="L634">
        <v>2990</v>
      </c>
      <c r="M634" t="s">
        <v>330</v>
      </c>
      <c r="N634">
        <v>2000</v>
      </c>
      <c r="O634" t="s">
        <v>113</v>
      </c>
      <c r="P634">
        <v>12</v>
      </c>
      <c r="Q634" t="s">
        <v>401</v>
      </c>
      <c r="R634">
        <v>214</v>
      </c>
      <c r="S634" t="s">
        <v>446</v>
      </c>
      <c r="T634">
        <v>125</v>
      </c>
      <c r="U634" t="s">
        <v>464</v>
      </c>
      <c r="V634">
        <v>1</v>
      </c>
      <c r="W634" t="s">
        <v>313</v>
      </c>
      <c r="X634" s="64">
        <v>3418.57</v>
      </c>
      <c r="Y634" s="64">
        <v>1147.6199999999999</v>
      </c>
      <c r="Z634" s="64">
        <v>1026.1199999999999</v>
      </c>
      <c r="AA634" s="64">
        <v>0</v>
      </c>
      <c r="AB634" s="64">
        <v>13245.62</v>
      </c>
      <c r="AC634" s="64">
        <v>0</v>
      </c>
      <c r="AD634" s="9">
        <v>3810.01</v>
      </c>
      <c r="AE634" s="64">
        <v>1075.26</v>
      </c>
      <c r="AF634" s="64">
        <v>8478.08</v>
      </c>
      <c r="AG634" s="64">
        <v>9781.1200000000008</v>
      </c>
      <c r="AH634" s="64">
        <v>4368</v>
      </c>
      <c r="AI634" s="64">
        <v>650.15</v>
      </c>
      <c r="AJ634" s="10">
        <f t="shared" si="28"/>
        <v>47000.55</v>
      </c>
      <c r="AL634" s="6">
        <f t="shared" si="29"/>
        <v>0</v>
      </c>
      <c r="AN634" s="64">
        <v>0</v>
      </c>
      <c r="AO634" s="64">
        <v>0</v>
      </c>
      <c r="AP634" s="64">
        <v>0</v>
      </c>
      <c r="AQ634" s="64">
        <v>0</v>
      </c>
      <c r="AR634" s="64">
        <v>0</v>
      </c>
      <c r="AS634" s="64">
        <v>0</v>
      </c>
      <c r="AT634" s="64">
        <v>0</v>
      </c>
      <c r="AU634" s="64">
        <v>0</v>
      </c>
      <c r="AV634" s="64">
        <v>0</v>
      </c>
      <c r="AW634" s="64">
        <v>0</v>
      </c>
      <c r="AX634" s="64">
        <v>0</v>
      </c>
      <c r="AY634" s="64">
        <v>0</v>
      </c>
      <c r="AZ634" s="64">
        <v>469740</v>
      </c>
      <c r="BA634" s="64">
        <v>0</v>
      </c>
      <c r="BB634" s="64">
        <v>0</v>
      </c>
      <c r="BC634" s="64">
        <v>0</v>
      </c>
      <c r="BD634" s="64">
        <v>0</v>
      </c>
      <c r="BE634" s="64">
        <v>0</v>
      </c>
      <c r="BF634" s="64">
        <v>0</v>
      </c>
      <c r="BG634" s="64">
        <v>0</v>
      </c>
      <c r="BH634" s="64">
        <v>-0.99</v>
      </c>
      <c r="BI634" s="64">
        <v>-41801.26</v>
      </c>
      <c r="BJ634" s="64">
        <v>0</v>
      </c>
      <c r="BK634" s="64">
        <v>0</v>
      </c>
      <c r="BL634"/>
      <c r="BN634" s="7">
        <f t="shared" si="30"/>
        <v>41982.400000000001</v>
      </c>
    </row>
    <row r="635" spans="1:66" hidden="1">
      <c r="A635">
        <v>954</v>
      </c>
      <c r="B635" t="s">
        <v>502</v>
      </c>
      <c r="C635">
        <v>122</v>
      </c>
      <c r="D635" t="s">
        <v>503</v>
      </c>
      <c r="E635">
        <v>306</v>
      </c>
      <c r="F635">
        <v>512990001</v>
      </c>
      <c r="G635" t="s">
        <v>117</v>
      </c>
      <c r="H635">
        <v>101</v>
      </c>
      <c r="I635" t="s">
        <v>308</v>
      </c>
      <c r="J635" s="8">
        <v>1</v>
      </c>
      <c r="L635">
        <v>2990</v>
      </c>
      <c r="M635" t="s">
        <v>330</v>
      </c>
      <c r="N635">
        <v>2000</v>
      </c>
      <c r="O635" t="s">
        <v>113</v>
      </c>
      <c r="P635">
        <v>12</v>
      </c>
      <c r="Q635" t="s">
        <v>401</v>
      </c>
      <c r="R635">
        <v>226</v>
      </c>
      <c r="S635" t="s">
        <v>504</v>
      </c>
      <c r="T635">
        <v>121</v>
      </c>
      <c r="U635" t="s">
        <v>312</v>
      </c>
      <c r="V635">
        <v>1</v>
      </c>
      <c r="W635" t="s">
        <v>313</v>
      </c>
      <c r="X635" s="64">
        <v>7903.01</v>
      </c>
      <c r="Y635" s="64">
        <v>58756.85</v>
      </c>
      <c r="Z635" s="64">
        <v>54641</v>
      </c>
      <c r="AA635" s="64">
        <v>3389.14</v>
      </c>
      <c r="AB635" s="64">
        <v>11540.04</v>
      </c>
      <c r="AC635" s="64">
        <v>30797.27</v>
      </c>
      <c r="AD635" s="9">
        <v>51480.06</v>
      </c>
      <c r="AE635" s="64">
        <v>43550.34</v>
      </c>
      <c r="AF635" s="64">
        <v>32228.22</v>
      </c>
      <c r="AG635" s="64">
        <v>7141.78</v>
      </c>
      <c r="AH635" s="64">
        <v>1327.32</v>
      </c>
      <c r="AI635" s="64">
        <v>19686.189999999999</v>
      </c>
      <c r="AJ635" s="10">
        <f t="shared" si="28"/>
        <v>322441.22000000003</v>
      </c>
      <c r="AL635" s="6">
        <f t="shared" si="29"/>
        <v>0</v>
      </c>
      <c r="AN635" s="64">
        <v>0</v>
      </c>
      <c r="AO635" s="64">
        <v>0</v>
      </c>
      <c r="AP635" s="64">
        <v>0</v>
      </c>
      <c r="AQ635" s="64">
        <v>0</v>
      </c>
      <c r="AR635" s="64">
        <v>0</v>
      </c>
      <c r="AS635" s="64">
        <v>0</v>
      </c>
      <c r="AT635" s="64">
        <v>0</v>
      </c>
      <c r="AU635" s="64">
        <v>0</v>
      </c>
      <c r="AV635" s="64">
        <v>0</v>
      </c>
      <c r="AW635" s="64">
        <v>0</v>
      </c>
      <c r="AX635" s="64">
        <v>0</v>
      </c>
      <c r="AY635" s="64">
        <v>0</v>
      </c>
      <c r="AZ635" s="64">
        <v>26550</v>
      </c>
      <c r="BA635" s="64">
        <v>0</v>
      </c>
      <c r="BB635" s="64">
        <v>0</v>
      </c>
      <c r="BC635" s="64">
        <v>0</v>
      </c>
      <c r="BD635" s="64">
        <v>0</v>
      </c>
      <c r="BE635" s="64">
        <v>0</v>
      </c>
      <c r="BF635" s="64">
        <v>0</v>
      </c>
      <c r="BG635" s="64">
        <v>0</v>
      </c>
      <c r="BH635" s="64">
        <v>0</v>
      </c>
      <c r="BI635" s="64">
        <v>-16.440000000000001</v>
      </c>
      <c r="BJ635" s="64">
        <v>0</v>
      </c>
      <c r="BK635" s="64">
        <v>0</v>
      </c>
      <c r="BL635"/>
      <c r="BN635" s="7">
        <f t="shared" si="30"/>
        <v>301427.71000000002</v>
      </c>
    </row>
    <row r="636" spans="1:66" hidden="1">
      <c r="A636">
        <v>954</v>
      </c>
      <c r="B636" t="s">
        <v>502</v>
      </c>
      <c r="C636">
        <v>122</v>
      </c>
      <c r="D636" t="s">
        <v>503</v>
      </c>
      <c r="E636">
        <v>308</v>
      </c>
      <c r="F636">
        <v>512990002</v>
      </c>
      <c r="G636" t="s">
        <v>251</v>
      </c>
      <c r="H636">
        <v>101</v>
      </c>
      <c r="I636" t="s">
        <v>308</v>
      </c>
      <c r="J636" s="8">
        <v>1</v>
      </c>
      <c r="L636">
        <v>2990</v>
      </c>
      <c r="M636" t="s">
        <v>330</v>
      </c>
      <c r="N636">
        <v>2000</v>
      </c>
      <c r="O636" t="s">
        <v>113</v>
      </c>
      <c r="P636">
        <v>12</v>
      </c>
      <c r="Q636" t="s">
        <v>401</v>
      </c>
      <c r="R636">
        <v>226</v>
      </c>
      <c r="S636" t="s">
        <v>504</v>
      </c>
      <c r="T636">
        <v>121</v>
      </c>
      <c r="U636" t="s">
        <v>312</v>
      </c>
      <c r="V636">
        <v>1</v>
      </c>
      <c r="W636" t="s">
        <v>313</v>
      </c>
      <c r="X636" s="64">
        <v>0</v>
      </c>
      <c r="Y636" s="64">
        <v>4230.0600000000004</v>
      </c>
      <c r="Z636" s="64">
        <v>0</v>
      </c>
      <c r="AA636" s="64">
        <v>0</v>
      </c>
      <c r="AB636" s="64">
        <v>0</v>
      </c>
      <c r="AC636" s="64">
        <v>0</v>
      </c>
      <c r="AD636" s="9">
        <v>0</v>
      </c>
      <c r="AE636" s="64">
        <v>0</v>
      </c>
      <c r="AF636" s="64">
        <v>0</v>
      </c>
      <c r="AG636" s="64">
        <v>0</v>
      </c>
      <c r="AH636" s="64">
        <v>0</v>
      </c>
      <c r="AI636" s="64">
        <v>0</v>
      </c>
      <c r="AJ636" s="10">
        <f t="shared" si="28"/>
        <v>4230.0600000000004</v>
      </c>
      <c r="AL636" s="6">
        <f t="shared" si="29"/>
        <v>0</v>
      </c>
      <c r="AN636" s="64">
        <v>0</v>
      </c>
      <c r="AO636" s="64">
        <v>0</v>
      </c>
      <c r="AP636" s="64">
        <v>0</v>
      </c>
      <c r="AQ636" s="64">
        <v>0</v>
      </c>
      <c r="AR636" s="64">
        <v>0</v>
      </c>
      <c r="AS636" s="64">
        <v>0</v>
      </c>
      <c r="AT636" s="64">
        <v>0</v>
      </c>
      <c r="AU636" s="64">
        <v>0</v>
      </c>
      <c r="AV636" s="64">
        <v>0</v>
      </c>
      <c r="AW636" s="64">
        <v>0</v>
      </c>
      <c r="AX636" s="64">
        <v>0</v>
      </c>
      <c r="AY636" s="64">
        <v>0</v>
      </c>
      <c r="AZ636" s="64">
        <v>24800</v>
      </c>
      <c r="BA636" s="64">
        <v>0</v>
      </c>
      <c r="BB636" s="64">
        <v>0</v>
      </c>
      <c r="BC636" s="64">
        <v>0</v>
      </c>
      <c r="BD636" s="64">
        <v>0</v>
      </c>
      <c r="BE636" s="64">
        <v>0</v>
      </c>
      <c r="BF636" s="64">
        <v>0</v>
      </c>
      <c r="BG636" s="64">
        <v>0</v>
      </c>
      <c r="BH636" s="64">
        <v>0</v>
      </c>
      <c r="BI636" s="64">
        <v>-7660</v>
      </c>
      <c r="BJ636" s="64">
        <v>0</v>
      </c>
      <c r="BK636" s="64">
        <v>0</v>
      </c>
      <c r="BL636"/>
      <c r="BN636" s="7">
        <f t="shared" si="30"/>
        <v>4230.0600000000004</v>
      </c>
    </row>
    <row r="637" spans="1:66" hidden="1">
      <c r="A637">
        <v>111</v>
      </c>
      <c r="B637" t="s">
        <v>84</v>
      </c>
      <c r="C637">
        <v>141</v>
      </c>
      <c r="D637" t="s">
        <v>260</v>
      </c>
      <c r="E637">
        <v>306</v>
      </c>
      <c r="F637">
        <v>512990001</v>
      </c>
      <c r="G637" t="s">
        <v>117</v>
      </c>
      <c r="H637">
        <v>101</v>
      </c>
      <c r="I637" t="s">
        <v>308</v>
      </c>
      <c r="J637" s="8">
        <v>1</v>
      </c>
      <c r="L637">
        <v>2990</v>
      </c>
      <c r="M637" t="s">
        <v>330</v>
      </c>
      <c r="N637">
        <v>2000</v>
      </c>
      <c r="O637" t="s">
        <v>113</v>
      </c>
      <c r="P637">
        <v>13</v>
      </c>
      <c r="Q637" t="s">
        <v>353</v>
      </c>
      <c r="R637">
        <v>263</v>
      </c>
      <c r="S637" t="s">
        <v>354</v>
      </c>
      <c r="T637">
        <v>121</v>
      </c>
      <c r="U637" t="s">
        <v>312</v>
      </c>
      <c r="V637">
        <v>1</v>
      </c>
      <c r="W637" t="s">
        <v>313</v>
      </c>
      <c r="X637" s="64">
        <v>3146.54</v>
      </c>
      <c r="Y637" s="64">
        <v>881.32</v>
      </c>
      <c r="Z637" s="64">
        <v>1554.76</v>
      </c>
      <c r="AA637" s="64">
        <v>0</v>
      </c>
      <c r="AB637" s="64">
        <v>24383.49</v>
      </c>
      <c r="AC637" s="64">
        <v>15517.68</v>
      </c>
      <c r="AD637" s="9">
        <v>6415.52</v>
      </c>
      <c r="AE637" s="64">
        <v>6455.8</v>
      </c>
      <c r="AF637" s="64">
        <v>7798.34</v>
      </c>
      <c r="AG637" s="64">
        <v>7996.44</v>
      </c>
      <c r="AH637" s="64">
        <v>11035.5</v>
      </c>
      <c r="AI637" s="64">
        <v>8002.5</v>
      </c>
      <c r="AJ637" s="10">
        <f t="shared" si="28"/>
        <v>93187.89</v>
      </c>
      <c r="AL637" s="6">
        <f t="shared" si="29"/>
        <v>0</v>
      </c>
      <c r="AN637" s="64">
        <v>0</v>
      </c>
      <c r="AO637" s="64">
        <v>0</v>
      </c>
      <c r="AP637" s="64">
        <v>0</v>
      </c>
      <c r="AQ637" s="64">
        <v>0</v>
      </c>
      <c r="AR637" s="64">
        <v>0</v>
      </c>
      <c r="AS637" s="64">
        <v>0</v>
      </c>
      <c r="AT637" s="64">
        <v>0</v>
      </c>
      <c r="AU637" s="64">
        <v>0</v>
      </c>
      <c r="AV637" s="64">
        <v>0</v>
      </c>
      <c r="AW637" s="64">
        <v>0</v>
      </c>
      <c r="AX637" s="64">
        <v>0</v>
      </c>
      <c r="AY637" s="64">
        <v>0</v>
      </c>
      <c r="AZ637" s="64">
        <v>603200</v>
      </c>
      <c r="BA637" s="64">
        <v>0</v>
      </c>
      <c r="BB637" s="64">
        <v>0</v>
      </c>
      <c r="BC637" s="64">
        <v>0</v>
      </c>
      <c r="BD637" s="64">
        <v>0</v>
      </c>
      <c r="BE637" s="64">
        <v>0</v>
      </c>
      <c r="BF637" s="64">
        <v>0</v>
      </c>
      <c r="BG637" s="64">
        <v>0</v>
      </c>
      <c r="BH637" s="64">
        <v>0</v>
      </c>
      <c r="BI637" s="64">
        <v>0</v>
      </c>
      <c r="BJ637" s="64">
        <v>0</v>
      </c>
      <c r="BK637" s="64">
        <v>0</v>
      </c>
      <c r="BL637"/>
      <c r="BN637" s="7">
        <f t="shared" si="30"/>
        <v>74149.89</v>
      </c>
    </row>
    <row r="638" spans="1:66" hidden="1">
      <c r="A638">
        <v>963</v>
      </c>
      <c r="B638" t="s">
        <v>515</v>
      </c>
      <c r="C638">
        <v>127</v>
      </c>
      <c r="D638" t="s">
        <v>516</v>
      </c>
      <c r="E638">
        <v>306</v>
      </c>
      <c r="F638">
        <v>512990001</v>
      </c>
      <c r="G638" t="s">
        <v>117</v>
      </c>
      <c r="H638">
        <v>101</v>
      </c>
      <c r="I638" t="s">
        <v>308</v>
      </c>
      <c r="J638" s="8">
        <v>1</v>
      </c>
      <c r="L638">
        <v>2990</v>
      </c>
      <c r="M638" t="s">
        <v>330</v>
      </c>
      <c r="N638">
        <v>2000</v>
      </c>
      <c r="O638" t="s">
        <v>113</v>
      </c>
      <c r="P638">
        <v>13</v>
      </c>
      <c r="Q638" t="s">
        <v>353</v>
      </c>
      <c r="R638">
        <v>231</v>
      </c>
      <c r="S638" t="s">
        <v>517</v>
      </c>
      <c r="T638">
        <v>124</v>
      </c>
      <c r="U638" t="s">
        <v>510</v>
      </c>
      <c r="V638">
        <v>1</v>
      </c>
      <c r="W638" t="s">
        <v>313</v>
      </c>
      <c r="X638" s="64">
        <v>0</v>
      </c>
      <c r="Y638" s="64">
        <v>0</v>
      </c>
      <c r="Z638" s="64">
        <v>0</v>
      </c>
      <c r="AA638" s="64">
        <v>522</v>
      </c>
      <c r="AB638" s="64">
        <v>0</v>
      </c>
      <c r="AC638" s="64">
        <v>0</v>
      </c>
      <c r="AD638" s="9">
        <v>0</v>
      </c>
      <c r="AE638" s="64">
        <v>0</v>
      </c>
      <c r="AF638" s="64">
        <v>0</v>
      </c>
      <c r="AG638" s="64">
        <v>0</v>
      </c>
      <c r="AH638" s="64">
        <v>0</v>
      </c>
      <c r="AI638" s="64">
        <v>0</v>
      </c>
      <c r="AJ638" s="10">
        <f t="shared" si="28"/>
        <v>522</v>
      </c>
      <c r="AL638" s="6">
        <f t="shared" si="29"/>
        <v>0</v>
      </c>
      <c r="AN638" s="64">
        <v>0</v>
      </c>
      <c r="AO638" s="64">
        <v>0</v>
      </c>
      <c r="AP638" s="64">
        <v>0</v>
      </c>
      <c r="AQ638" s="64">
        <v>0</v>
      </c>
      <c r="AR638" s="64">
        <v>0</v>
      </c>
      <c r="AS638" s="64">
        <v>0</v>
      </c>
      <c r="AT638" s="64">
        <v>0</v>
      </c>
      <c r="AU638" s="64">
        <v>0</v>
      </c>
      <c r="AV638" s="64">
        <v>0</v>
      </c>
      <c r="AW638" s="64">
        <v>0</v>
      </c>
      <c r="AX638" s="64">
        <v>0</v>
      </c>
      <c r="AY638" s="64">
        <v>0</v>
      </c>
      <c r="AZ638" s="64">
        <v>0</v>
      </c>
      <c r="BA638" s="64">
        <v>0</v>
      </c>
      <c r="BB638" s="64">
        <v>0</v>
      </c>
      <c r="BC638" s="64">
        <v>0</v>
      </c>
      <c r="BD638" s="64">
        <v>0</v>
      </c>
      <c r="BE638" s="64">
        <v>0</v>
      </c>
      <c r="BF638" s="64">
        <v>0</v>
      </c>
      <c r="BG638" s="64">
        <v>0</v>
      </c>
      <c r="BH638" s="64">
        <v>0</v>
      </c>
      <c r="BI638" s="64">
        <v>0</v>
      </c>
      <c r="BJ638" s="64">
        <v>0</v>
      </c>
      <c r="BK638" s="64">
        <v>0</v>
      </c>
      <c r="BL638"/>
      <c r="BN638" s="7">
        <f t="shared" si="30"/>
        <v>522</v>
      </c>
    </row>
    <row r="639" spans="1:66" hidden="1">
      <c r="A639">
        <v>911</v>
      </c>
      <c r="B639" t="s">
        <v>447</v>
      </c>
      <c r="C639">
        <v>107</v>
      </c>
      <c r="D639" t="s">
        <v>120</v>
      </c>
      <c r="E639">
        <v>311</v>
      </c>
      <c r="F639">
        <v>513110001</v>
      </c>
      <c r="G639" t="s">
        <v>130</v>
      </c>
      <c r="H639">
        <v>101</v>
      </c>
      <c r="I639" t="s">
        <v>308</v>
      </c>
      <c r="J639" s="8">
        <v>1</v>
      </c>
      <c r="L639">
        <v>3110</v>
      </c>
      <c r="M639" t="s">
        <v>331</v>
      </c>
      <c r="N639">
        <v>3000</v>
      </c>
      <c r="O639" t="s">
        <v>118</v>
      </c>
      <c r="P639">
        <v>1</v>
      </c>
      <c r="Q639" t="s">
        <v>448</v>
      </c>
      <c r="R639">
        <v>131</v>
      </c>
      <c r="S639" t="s">
        <v>449</v>
      </c>
      <c r="T639">
        <v>121</v>
      </c>
      <c r="U639" t="s">
        <v>312</v>
      </c>
      <c r="V639">
        <v>1</v>
      </c>
      <c r="W639" t="s">
        <v>313</v>
      </c>
      <c r="X639" s="64">
        <v>89431</v>
      </c>
      <c r="Y639" s="64">
        <v>133134</v>
      </c>
      <c r="Z639" s="64">
        <v>190005</v>
      </c>
      <c r="AA639" s="64">
        <v>158625</v>
      </c>
      <c r="AB639" s="64">
        <v>210420</v>
      </c>
      <c r="AC639" s="64">
        <v>106002</v>
      </c>
      <c r="AD639" s="9">
        <v>188915</v>
      </c>
      <c r="AE639" s="64">
        <v>135736</v>
      </c>
      <c r="AF639" s="64">
        <v>116515</v>
      </c>
      <c r="AG639" s="64">
        <v>156443</v>
      </c>
      <c r="AH639" s="64">
        <v>156407</v>
      </c>
      <c r="AI639" s="64">
        <v>62020</v>
      </c>
      <c r="AJ639" s="10">
        <f t="shared" si="28"/>
        <v>1703653</v>
      </c>
      <c r="AL639" s="6">
        <f t="shared" si="29"/>
        <v>0</v>
      </c>
      <c r="AN639" s="64">
        <v>0</v>
      </c>
      <c r="AO639" s="64">
        <v>0</v>
      </c>
      <c r="AP639" s="64">
        <v>0</v>
      </c>
      <c r="AQ639" s="64">
        <v>0</v>
      </c>
      <c r="AR639" s="64">
        <v>0</v>
      </c>
      <c r="AS639" s="64">
        <v>0</v>
      </c>
      <c r="AT639" s="64">
        <v>0</v>
      </c>
      <c r="AU639" s="64">
        <v>0</v>
      </c>
      <c r="AV639" s="64">
        <v>0</v>
      </c>
      <c r="AW639" s="64">
        <v>0</v>
      </c>
      <c r="AX639" s="64">
        <v>0</v>
      </c>
      <c r="AY639" s="64">
        <v>0</v>
      </c>
      <c r="AZ639" s="64">
        <v>0</v>
      </c>
      <c r="BA639" s="64">
        <v>0</v>
      </c>
      <c r="BB639" s="64">
        <v>0</v>
      </c>
      <c r="BC639" s="64">
        <v>0</v>
      </c>
      <c r="BD639" s="64">
        <v>0</v>
      </c>
      <c r="BE639" s="64">
        <v>0</v>
      </c>
      <c r="BF639" s="64">
        <v>0</v>
      </c>
      <c r="BG639" s="64">
        <v>0</v>
      </c>
      <c r="BH639" s="64">
        <v>0</v>
      </c>
      <c r="BI639" s="64">
        <v>0</v>
      </c>
      <c r="BJ639" s="64">
        <v>0</v>
      </c>
      <c r="BK639" s="64">
        <v>0</v>
      </c>
      <c r="BL639"/>
      <c r="BN639" s="7">
        <f t="shared" si="30"/>
        <v>1485226</v>
      </c>
    </row>
    <row r="640" spans="1:66" hidden="1">
      <c r="A640">
        <v>911</v>
      </c>
      <c r="B640" t="s">
        <v>447</v>
      </c>
      <c r="C640">
        <v>107</v>
      </c>
      <c r="D640" t="s">
        <v>120</v>
      </c>
      <c r="E640">
        <v>315</v>
      </c>
      <c r="F640">
        <v>513110002</v>
      </c>
      <c r="G640" t="s">
        <v>86</v>
      </c>
      <c r="H640">
        <v>101</v>
      </c>
      <c r="I640" t="s">
        <v>308</v>
      </c>
      <c r="J640" s="8">
        <v>1</v>
      </c>
      <c r="L640">
        <v>3110</v>
      </c>
      <c r="M640" t="s">
        <v>331</v>
      </c>
      <c r="N640">
        <v>3000</v>
      </c>
      <c r="O640" t="s">
        <v>118</v>
      </c>
      <c r="P640">
        <v>1</v>
      </c>
      <c r="Q640" t="s">
        <v>448</v>
      </c>
      <c r="R640">
        <v>131</v>
      </c>
      <c r="S640" t="s">
        <v>449</v>
      </c>
      <c r="T640">
        <v>121</v>
      </c>
      <c r="U640" t="s">
        <v>312</v>
      </c>
      <c r="V640">
        <v>1</v>
      </c>
      <c r="W640" t="s">
        <v>313</v>
      </c>
      <c r="X640" s="64">
        <v>0</v>
      </c>
      <c r="Y640" s="64">
        <v>0</v>
      </c>
      <c r="Z640" s="64">
        <v>422412</v>
      </c>
      <c r="AA640" s="64">
        <v>0</v>
      </c>
      <c r="AB640" s="64">
        <v>0</v>
      </c>
      <c r="AC640" s="64">
        <v>0</v>
      </c>
      <c r="AD640" s="9">
        <v>0</v>
      </c>
      <c r="AE640" s="64">
        <v>0</v>
      </c>
      <c r="AF640" s="64">
        <v>0</v>
      </c>
      <c r="AG640" s="64">
        <v>0</v>
      </c>
      <c r="AH640" s="64">
        <v>0</v>
      </c>
      <c r="AI640" s="64">
        <v>0</v>
      </c>
      <c r="AJ640" s="10">
        <f t="shared" si="28"/>
        <v>422412</v>
      </c>
      <c r="AL640" s="6">
        <f t="shared" si="29"/>
        <v>0</v>
      </c>
      <c r="AN640" s="64">
        <v>0</v>
      </c>
      <c r="AO640" s="64">
        <v>0</v>
      </c>
      <c r="AP640" s="64">
        <v>0</v>
      </c>
      <c r="AQ640" s="64">
        <v>0</v>
      </c>
      <c r="AR640" s="64">
        <v>0</v>
      </c>
      <c r="AS640" s="64">
        <v>0</v>
      </c>
      <c r="AT640" s="64">
        <v>0</v>
      </c>
      <c r="AU640" s="64">
        <v>0</v>
      </c>
      <c r="AV640" s="64">
        <v>0</v>
      </c>
      <c r="AW640" s="64">
        <v>0</v>
      </c>
      <c r="AX640" s="64">
        <v>0</v>
      </c>
      <c r="AY640" s="64">
        <v>0</v>
      </c>
      <c r="AZ640" s="64">
        <v>1030740.4</v>
      </c>
      <c r="BA640" s="64">
        <v>0</v>
      </c>
      <c r="BB640" s="64">
        <v>0</v>
      </c>
      <c r="BC640" s="64">
        <v>0</v>
      </c>
      <c r="BD640" s="64">
        <v>0</v>
      </c>
      <c r="BE640" s="64">
        <v>0</v>
      </c>
      <c r="BF640" s="64">
        <v>0</v>
      </c>
      <c r="BG640" s="64">
        <v>0</v>
      </c>
      <c r="BH640" s="64">
        <v>110000</v>
      </c>
      <c r="BI640" s="64">
        <v>259170.1</v>
      </c>
      <c r="BJ640" s="64">
        <v>0</v>
      </c>
      <c r="BK640" s="64">
        <v>0</v>
      </c>
      <c r="BL640"/>
      <c r="BN640" s="7">
        <f t="shared" si="30"/>
        <v>422412</v>
      </c>
    </row>
    <row r="641" spans="1:66" hidden="1">
      <c r="A641">
        <v>101</v>
      </c>
      <c r="B641" t="s">
        <v>306</v>
      </c>
      <c r="C641">
        <v>139</v>
      </c>
      <c r="D641" t="s">
        <v>307</v>
      </c>
      <c r="E641">
        <v>311</v>
      </c>
      <c r="F641">
        <v>513110001</v>
      </c>
      <c r="G641" t="s">
        <v>130</v>
      </c>
      <c r="H641">
        <v>101</v>
      </c>
      <c r="I641" t="s">
        <v>308</v>
      </c>
      <c r="J641" s="8">
        <v>1</v>
      </c>
      <c r="L641">
        <v>3110</v>
      </c>
      <c r="M641" t="s">
        <v>331</v>
      </c>
      <c r="N641">
        <v>3000</v>
      </c>
      <c r="O641" t="s">
        <v>118</v>
      </c>
      <c r="P641">
        <v>7</v>
      </c>
      <c r="Q641" t="s">
        <v>310</v>
      </c>
      <c r="R641">
        <v>171</v>
      </c>
      <c r="S641" t="s">
        <v>311</v>
      </c>
      <c r="T641">
        <v>121</v>
      </c>
      <c r="U641" t="s">
        <v>312</v>
      </c>
      <c r="V641">
        <v>1</v>
      </c>
      <c r="W641" t="s">
        <v>313</v>
      </c>
      <c r="X641" s="64">
        <v>0</v>
      </c>
      <c r="Y641" s="64">
        <v>0</v>
      </c>
      <c r="Z641" s="64">
        <v>33486</v>
      </c>
      <c r="AA641" s="64">
        <v>0</v>
      </c>
      <c r="AB641" s="64">
        <v>0</v>
      </c>
      <c r="AC641" s="64">
        <v>0</v>
      </c>
      <c r="AD641" s="9">
        <v>0</v>
      </c>
      <c r="AE641" s="64">
        <v>0</v>
      </c>
      <c r="AF641" s="64">
        <v>0</v>
      </c>
      <c r="AG641" s="64">
        <v>0</v>
      </c>
      <c r="AH641" s="64">
        <v>0</v>
      </c>
      <c r="AI641" s="9">
        <v>0</v>
      </c>
      <c r="AJ641" s="10">
        <f t="shared" si="28"/>
        <v>33486</v>
      </c>
      <c r="AL641" s="6">
        <f t="shared" si="29"/>
        <v>0</v>
      </c>
      <c r="AN641" s="64">
        <v>0</v>
      </c>
      <c r="AO641" s="64">
        <v>0</v>
      </c>
      <c r="AP641" s="64">
        <v>0</v>
      </c>
      <c r="AQ641" s="64">
        <v>0</v>
      </c>
      <c r="AR641" s="64">
        <v>0</v>
      </c>
      <c r="AS641" s="64">
        <v>0</v>
      </c>
      <c r="AT641" s="64">
        <v>0</v>
      </c>
      <c r="AU641" s="64">
        <v>0</v>
      </c>
      <c r="AV641" s="64">
        <v>0</v>
      </c>
      <c r="AW641" s="64">
        <v>0</v>
      </c>
      <c r="AX641" s="64">
        <v>0</v>
      </c>
      <c r="AY641" s="64">
        <v>0</v>
      </c>
      <c r="AZ641" s="64">
        <v>0</v>
      </c>
      <c r="BA641" s="64">
        <v>0</v>
      </c>
      <c r="BB641" s="64">
        <v>0</v>
      </c>
      <c r="BC641" s="64">
        <v>0</v>
      </c>
      <c r="BD641" s="64">
        <v>0</v>
      </c>
      <c r="BE641" s="64">
        <v>0</v>
      </c>
      <c r="BF641" s="64">
        <v>0</v>
      </c>
      <c r="BG641" s="64">
        <v>0</v>
      </c>
      <c r="BH641" s="64">
        <v>0</v>
      </c>
      <c r="BI641" s="64">
        <v>0</v>
      </c>
      <c r="BJ641" s="64">
        <v>0</v>
      </c>
      <c r="BK641" s="64">
        <v>0</v>
      </c>
      <c r="BL641"/>
      <c r="BN641" s="7">
        <f t="shared" si="30"/>
        <v>33486</v>
      </c>
    </row>
    <row r="642" spans="1:66" hidden="1">
      <c r="A642">
        <v>201</v>
      </c>
      <c r="B642" t="s">
        <v>379</v>
      </c>
      <c r="C642">
        <v>143</v>
      </c>
      <c r="D642" t="s">
        <v>271</v>
      </c>
      <c r="E642">
        <v>312</v>
      </c>
      <c r="F642">
        <v>513110001</v>
      </c>
      <c r="G642" t="s">
        <v>130</v>
      </c>
      <c r="H642">
        <v>602</v>
      </c>
      <c r="I642" t="s">
        <v>380</v>
      </c>
      <c r="J642" s="8">
        <v>1</v>
      </c>
      <c r="L642">
        <v>3110</v>
      </c>
      <c r="M642" t="s">
        <v>331</v>
      </c>
      <c r="N642">
        <v>3000</v>
      </c>
      <c r="O642" t="s">
        <v>118</v>
      </c>
      <c r="P642">
        <v>7</v>
      </c>
      <c r="Q642" t="s">
        <v>310</v>
      </c>
      <c r="R642">
        <v>423</v>
      </c>
      <c r="S642" t="s">
        <v>381</v>
      </c>
      <c r="T642">
        <v>121</v>
      </c>
      <c r="U642" t="s">
        <v>312</v>
      </c>
      <c r="V642">
        <v>1</v>
      </c>
      <c r="W642" t="s">
        <v>313</v>
      </c>
      <c r="X642" s="64">
        <v>32099</v>
      </c>
      <c r="Y642" s="64">
        <v>10259</v>
      </c>
      <c r="Z642" s="64">
        <v>19780</v>
      </c>
      <c r="AA642" s="64">
        <v>0</v>
      </c>
      <c r="AB642" s="64">
        <v>47071</v>
      </c>
      <c r="AC642" s="64">
        <v>5985</v>
      </c>
      <c r="AD642" s="9">
        <v>88884</v>
      </c>
      <c r="AE642" s="64">
        <v>9329</v>
      </c>
      <c r="AF642" s="64">
        <v>73111</v>
      </c>
      <c r="AG642" s="64">
        <v>24243</v>
      </c>
      <c r="AH642" s="64">
        <v>83319</v>
      </c>
      <c r="AI642" s="9">
        <v>0</v>
      </c>
      <c r="AJ642" s="10">
        <f t="shared" si="28"/>
        <v>394080</v>
      </c>
      <c r="AL642" s="6">
        <f t="shared" si="29"/>
        <v>0</v>
      </c>
      <c r="AN642" s="64">
        <v>0</v>
      </c>
      <c r="AO642" s="64">
        <v>0</v>
      </c>
      <c r="AP642" s="64">
        <v>0</v>
      </c>
      <c r="AQ642" s="64">
        <v>0</v>
      </c>
      <c r="AR642" s="64">
        <v>0</v>
      </c>
      <c r="AS642" s="64">
        <v>0</v>
      </c>
      <c r="AT642" s="64">
        <v>0</v>
      </c>
      <c r="AU642" s="64">
        <v>0</v>
      </c>
      <c r="AV642" s="64">
        <v>0</v>
      </c>
      <c r="AW642" s="64">
        <v>0</v>
      </c>
      <c r="AX642" s="64">
        <v>0</v>
      </c>
      <c r="AY642" s="64">
        <v>0</v>
      </c>
      <c r="AZ642" s="64">
        <v>0</v>
      </c>
      <c r="BA642" s="64">
        <v>0</v>
      </c>
      <c r="BB642" s="64">
        <v>0</v>
      </c>
      <c r="BC642" s="64">
        <v>0</v>
      </c>
      <c r="BD642" s="64">
        <v>0</v>
      </c>
      <c r="BE642" s="64">
        <v>0</v>
      </c>
      <c r="BF642" s="64">
        <v>0</v>
      </c>
      <c r="BG642" s="64">
        <v>0</v>
      </c>
      <c r="BH642" s="64">
        <v>0</v>
      </c>
      <c r="BI642" s="64">
        <v>0</v>
      </c>
      <c r="BJ642" s="64">
        <v>0</v>
      </c>
      <c r="BK642" s="64">
        <v>0</v>
      </c>
      <c r="BL642"/>
      <c r="BN642" s="7">
        <f t="shared" si="30"/>
        <v>310761</v>
      </c>
    </row>
    <row r="643" spans="1:66" hidden="1">
      <c r="A643">
        <v>201</v>
      </c>
      <c r="B643" t="s">
        <v>379</v>
      </c>
      <c r="C643">
        <v>143</v>
      </c>
      <c r="D643" t="s">
        <v>271</v>
      </c>
      <c r="E643">
        <v>314</v>
      </c>
      <c r="F643">
        <v>513110002</v>
      </c>
      <c r="G643" t="s">
        <v>86</v>
      </c>
      <c r="H643">
        <v>602</v>
      </c>
      <c r="I643" t="s">
        <v>380</v>
      </c>
      <c r="J643" s="8">
        <v>2</v>
      </c>
      <c r="K643" s="8" t="s">
        <v>102</v>
      </c>
      <c r="L643">
        <v>3110</v>
      </c>
      <c r="M643" t="s">
        <v>331</v>
      </c>
      <c r="N643">
        <v>3000</v>
      </c>
      <c r="O643" t="s">
        <v>118</v>
      </c>
      <c r="P643">
        <v>7</v>
      </c>
      <c r="Q643" t="s">
        <v>310</v>
      </c>
      <c r="R643">
        <v>423</v>
      </c>
      <c r="S643" t="s">
        <v>381</v>
      </c>
      <c r="T643">
        <v>121</v>
      </c>
      <c r="U643" t="s">
        <v>312</v>
      </c>
      <c r="V643">
        <v>1</v>
      </c>
      <c r="W643" t="s">
        <v>313</v>
      </c>
      <c r="X643" s="64">
        <v>697019</v>
      </c>
      <c r="Y643" s="64">
        <v>1023461</v>
      </c>
      <c r="Z643" s="64">
        <v>141782</v>
      </c>
      <c r="AA643" s="64">
        <v>633160</v>
      </c>
      <c r="AB643" s="64">
        <v>908310</v>
      </c>
      <c r="AC643" s="64">
        <v>487172</v>
      </c>
      <c r="AD643" s="9">
        <v>639492</v>
      </c>
      <c r="AE643" s="64">
        <v>698957</v>
      </c>
      <c r="AF643" s="64">
        <v>646645.87</v>
      </c>
      <c r="AG643" s="64">
        <v>553358</v>
      </c>
      <c r="AH643" s="64">
        <v>1181970.92</v>
      </c>
      <c r="AI643" s="9">
        <v>24287</v>
      </c>
      <c r="AJ643" s="10">
        <f t="shared" ref="AJ643:AJ706" si="31">SUM(X643:AI643)</f>
        <v>7635614.79</v>
      </c>
      <c r="AL643" s="6">
        <f t="shared" ref="AL643:AL706" si="32">IF(J643=2,AJ643,0)</f>
        <v>7635614.79</v>
      </c>
      <c r="AN643" s="64">
        <v>0</v>
      </c>
      <c r="AO643" s="64">
        <v>0</v>
      </c>
      <c r="AP643" s="64">
        <v>0</v>
      </c>
      <c r="AQ643" s="64">
        <v>0</v>
      </c>
      <c r="AR643" s="64">
        <v>0</v>
      </c>
      <c r="AS643" s="64">
        <v>0</v>
      </c>
      <c r="AT643" s="64">
        <v>0</v>
      </c>
      <c r="AU643" s="64">
        <v>0</v>
      </c>
      <c r="AV643" s="64">
        <v>0</v>
      </c>
      <c r="AW643" s="64">
        <v>0</v>
      </c>
      <c r="AX643" s="64">
        <v>0</v>
      </c>
      <c r="AY643" s="64">
        <v>0</v>
      </c>
      <c r="AZ643" s="64">
        <v>0</v>
      </c>
      <c r="BA643" s="64">
        <v>0</v>
      </c>
      <c r="BB643" s="64">
        <v>0</v>
      </c>
      <c r="BC643" s="64">
        <v>0</v>
      </c>
      <c r="BD643" s="64">
        <v>0</v>
      </c>
      <c r="BE643" s="64">
        <v>0</v>
      </c>
      <c r="BF643" s="64">
        <v>0</v>
      </c>
      <c r="BG643" s="64">
        <v>0</v>
      </c>
      <c r="BH643" s="64">
        <v>0</v>
      </c>
      <c r="BI643" s="64">
        <v>0</v>
      </c>
      <c r="BJ643" s="64">
        <v>0</v>
      </c>
      <c r="BK643" s="64">
        <v>0</v>
      </c>
      <c r="BL643"/>
      <c r="BN643" s="7">
        <f t="shared" ref="BN643:BN706" si="33">SUM(X643:AG643)</f>
        <v>6429356.8700000001</v>
      </c>
    </row>
    <row r="644" spans="1:66" hidden="1">
      <c r="A644">
        <v>111</v>
      </c>
      <c r="B644" t="s">
        <v>84</v>
      </c>
      <c r="C644">
        <v>141</v>
      </c>
      <c r="D644" t="s">
        <v>260</v>
      </c>
      <c r="E644">
        <v>311</v>
      </c>
      <c r="F644">
        <v>513110001</v>
      </c>
      <c r="G644" t="s">
        <v>130</v>
      </c>
      <c r="H644">
        <v>101</v>
      </c>
      <c r="I644" t="s">
        <v>308</v>
      </c>
      <c r="J644" s="8">
        <v>1</v>
      </c>
      <c r="L644">
        <v>3110</v>
      </c>
      <c r="M644" t="s">
        <v>331</v>
      </c>
      <c r="N644">
        <v>3000</v>
      </c>
      <c r="O644" t="s">
        <v>118</v>
      </c>
      <c r="P644">
        <v>13</v>
      </c>
      <c r="Q644" t="s">
        <v>353</v>
      </c>
      <c r="R644">
        <v>263</v>
      </c>
      <c r="S644" t="s">
        <v>354</v>
      </c>
      <c r="T644">
        <v>121</v>
      </c>
      <c r="U644" t="s">
        <v>312</v>
      </c>
      <c r="V644">
        <v>1</v>
      </c>
      <c r="W644" t="s">
        <v>313</v>
      </c>
      <c r="X644" s="64">
        <v>5126</v>
      </c>
      <c r="Y644" s="64">
        <v>0</v>
      </c>
      <c r="Z644" s="64">
        <v>5527</v>
      </c>
      <c r="AA644" s="64">
        <v>3748</v>
      </c>
      <c r="AB644" s="64">
        <v>6331</v>
      </c>
      <c r="AC644" s="64">
        <v>37092</v>
      </c>
      <c r="AD644" s="9">
        <v>42256.85</v>
      </c>
      <c r="AE644" s="64">
        <v>0</v>
      </c>
      <c r="AF644" s="64">
        <v>11907</v>
      </c>
      <c r="AG644" s="64">
        <v>5682</v>
      </c>
      <c r="AH644" s="64">
        <v>11757</v>
      </c>
      <c r="AI644" s="64">
        <v>0</v>
      </c>
      <c r="AJ644" s="10">
        <f t="shared" si="31"/>
        <v>129426.85</v>
      </c>
      <c r="AL644" s="6">
        <f t="shared" si="32"/>
        <v>0</v>
      </c>
      <c r="AN644" s="64">
        <v>0</v>
      </c>
      <c r="AO644" s="64">
        <v>0</v>
      </c>
      <c r="AP644" s="64">
        <v>0</v>
      </c>
      <c r="AQ644" s="64">
        <v>0</v>
      </c>
      <c r="AR644" s="64">
        <v>0</v>
      </c>
      <c r="AS644" s="64">
        <v>0</v>
      </c>
      <c r="AT644" s="64">
        <v>0</v>
      </c>
      <c r="AU644" s="64">
        <v>0</v>
      </c>
      <c r="AV644" s="64">
        <v>0</v>
      </c>
      <c r="AW644" s="64">
        <v>0</v>
      </c>
      <c r="AX644" s="64">
        <v>0</v>
      </c>
      <c r="AY644" s="64">
        <v>0</v>
      </c>
      <c r="AZ644" s="64">
        <v>0</v>
      </c>
      <c r="BA644" s="64">
        <v>0</v>
      </c>
      <c r="BB644" s="64">
        <v>0</v>
      </c>
      <c r="BC644" s="64">
        <v>0</v>
      </c>
      <c r="BD644" s="64">
        <v>0</v>
      </c>
      <c r="BE644" s="64">
        <v>0</v>
      </c>
      <c r="BF644" s="64">
        <v>0</v>
      </c>
      <c r="BG644" s="64">
        <v>0</v>
      </c>
      <c r="BH644" s="64">
        <v>0</v>
      </c>
      <c r="BI644" s="64">
        <v>0</v>
      </c>
      <c r="BJ644" s="64">
        <v>0</v>
      </c>
      <c r="BK644" s="64">
        <v>0</v>
      </c>
      <c r="BL644"/>
      <c r="BN644" s="7">
        <f t="shared" si="33"/>
        <v>117669.85</v>
      </c>
    </row>
    <row r="645" spans="1:66" hidden="1">
      <c r="A645">
        <v>911</v>
      </c>
      <c r="B645" t="s">
        <v>447</v>
      </c>
      <c r="C645">
        <v>107</v>
      </c>
      <c r="D645" t="s">
        <v>120</v>
      </c>
      <c r="E645">
        <v>317</v>
      </c>
      <c r="F645">
        <v>513130001</v>
      </c>
      <c r="G645" t="s">
        <v>131</v>
      </c>
      <c r="H645">
        <v>101</v>
      </c>
      <c r="I645" t="s">
        <v>308</v>
      </c>
      <c r="J645" s="8">
        <v>1</v>
      </c>
      <c r="L645">
        <v>3130</v>
      </c>
      <c r="M645" t="s">
        <v>360</v>
      </c>
      <c r="N645">
        <v>3000</v>
      </c>
      <c r="O645" t="s">
        <v>118</v>
      </c>
      <c r="P645">
        <v>1</v>
      </c>
      <c r="Q645" t="s">
        <v>448</v>
      </c>
      <c r="R645">
        <v>131</v>
      </c>
      <c r="S645" t="s">
        <v>449</v>
      </c>
      <c r="T645">
        <v>121</v>
      </c>
      <c r="U645" t="s">
        <v>312</v>
      </c>
      <c r="V645">
        <v>1</v>
      </c>
      <c r="W645" t="s">
        <v>313</v>
      </c>
      <c r="X645" s="64">
        <v>0</v>
      </c>
      <c r="Y645" s="64">
        <v>0</v>
      </c>
      <c r="Z645" s="64">
        <v>0</v>
      </c>
      <c r="AA645" s="64">
        <v>0</v>
      </c>
      <c r="AB645" s="64">
        <v>0</v>
      </c>
      <c r="AC645" s="64">
        <v>0</v>
      </c>
      <c r="AD645" s="9">
        <v>0</v>
      </c>
      <c r="AE645" s="64">
        <v>0</v>
      </c>
      <c r="AF645" s="64">
        <v>79387</v>
      </c>
      <c r="AG645" s="64">
        <v>74722</v>
      </c>
      <c r="AH645" s="64">
        <v>54492</v>
      </c>
      <c r="AI645" s="64">
        <v>67816</v>
      </c>
      <c r="AJ645" s="10">
        <f t="shared" si="31"/>
        <v>276417</v>
      </c>
      <c r="AL645" s="6">
        <f t="shared" si="32"/>
        <v>0</v>
      </c>
      <c r="AN645" s="64">
        <v>0</v>
      </c>
      <c r="AO645" s="64">
        <v>0</v>
      </c>
      <c r="AP645" s="64">
        <v>0</v>
      </c>
      <c r="AQ645" s="64">
        <v>0</v>
      </c>
      <c r="AR645" s="64">
        <v>0</v>
      </c>
      <c r="AS645" s="64">
        <v>0</v>
      </c>
      <c r="AT645" s="64">
        <v>0</v>
      </c>
      <c r="AU645" s="64">
        <v>0</v>
      </c>
      <c r="AV645" s="64">
        <v>0</v>
      </c>
      <c r="AW645" s="64">
        <v>0</v>
      </c>
      <c r="AX645" s="64">
        <v>0</v>
      </c>
      <c r="AY645" s="64">
        <v>0</v>
      </c>
      <c r="AZ645" s="64">
        <v>260381.53</v>
      </c>
      <c r="BA645" s="64">
        <v>0</v>
      </c>
      <c r="BB645" s="64">
        <v>0</v>
      </c>
      <c r="BC645" s="64">
        <v>0</v>
      </c>
      <c r="BD645" s="64">
        <v>0</v>
      </c>
      <c r="BE645" s="64">
        <v>0</v>
      </c>
      <c r="BF645" s="64">
        <v>0</v>
      </c>
      <c r="BG645" s="64">
        <v>0</v>
      </c>
      <c r="BH645" s="64">
        <v>0</v>
      </c>
      <c r="BI645" s="64">
        <v>0</v>
      </c>
      <c r="BJ645" s="64">
        <v>0</v>
      </c>
      <c r="BK645" s="64">
        <v>0</v>
      </c>
      <c r="BL645"/>
      <c r="BN645" s="7">
        <f t="shared" si="33"/>
        <v>154109</v>
      </c>
    </row>
    <row r="646" spans="1:66" hidden="1">
      <c r="A646">
        <v>962</v>
      </c>
      <c r="B646" t="s">
        <v>513</v>
      </c>
      <c r="C646">
        <v>126</v>
      </c>
      <c r="D646" t="s">
        <v>225</v>
      </c>
      <c r="E646">
        <v>317</v>
      </c>
      <c r="F646">
        <v>513130001</v>
      </c>
      <c r="G646" t="s">
        <v>131</v>
      </c>
      <c r="H646">
        <v>101</v>
      </c>
      <c r="I646" t="s">
        <v>308</v>
      </c>
      <c r="J646" s="8">
        <v>1</v>
      </c>
      <c r="L646">
        <v>3130</v>
      </c>
      <c r="M646" t="s">
        <v>360</v>
      </c>
      <c r="N646">
        <v>3000</v>
      </c>
      <c r="O646" t="s">
        <v>118</v>
      </c>
      <c r="P646">
        <v>11</v>
      </c>
      <c r="Q646" t="s">
        <v>509</v>
      </c>
      <c r="R646">
        <v>241</v>
      </c>
      <c r="S646" t="s">
        <v>445</v>
      </c>
      <c r="T646">
        <v>124</v>
      </c>
      <c r="U646" t="s">
        <v>510</v>
      </c>
      <c r="V646">
        <v>1</v>
      </c>
      <c r="W646" t="s">
        <v>313</v>
      </c>
      <c r="X646" s="64">
        <v>0</v>
      </c>
      <c r="Y646" s="64">
        <v>144</v>
      </c>
      <c r="Z646" s="64">
        <v>0</v>
      </c>
      <c r="AA646" s="64">
        <v>95</v>
      </c>
      <c r="AB646" s="64">
        <v>49</v>
      </c>
      <c r="AC646" s="64">
        <v>0</v>
      </c>
      <c r="AD646" s="9">
        <v>0</v>
      </c>
      <c r="AE646" s="64">
        <v>139</v>
      </c>
      <c r="AF646" s="64">
        <v>0</v>
      </c>
      <c r="AG646" s="64">
        <v>0</v>
      </c>
      <c r="AH646" s="64">
        <v>0</v>
      </c>
      <c r="AI646" s="64">
        <v>0</v>
      </c>
      <c r="AJ646" s="10">
        <f t="shared" si="31"/>
        <v>427</v>
      </c>
      <c r="AL646" s="6">
        <f t="shared" si="32"/>
        <v>0</v>
      </c>
      <c r="AN646" s="64">
        <v>0</v>
      </c>
      <c r="AO646" s="64">
        <v>0</v>
      </c>
      <c r="AP646" s="64">
        <v>0</v>
      </c>
      <c r="AQ646" s="64">
        <v>0</v>
      </c>
      <c r="AR646" s="64">
        <v>0</v>
      </c>
      <c r="AS646" s="64">
        <v>0</v>
      </c>
      <c r="AT646" s="64">
        <v>0</v>
      </c>
      <c r="AU646" s="64">
        <v>0</v>
      </c>
      <c r="AV646" s="64">
        <v>0</v>
      </c>
      <c r="AW646" s="64">
        <v>0</v>
      </c>
      <c r="AX646" s="64">
        <v>0</v>
      </c>
      <c r="AY646" s="64">
        <v>0</v>
      </c>
      <c r="AZ646" s="64">
        <v>0</v>
      </c>
      <c r="BA646" s="64">
        <v>0</v>
      </c>
      <c r="BB646" s="64">
        <v>0</v>
      </c>
      <c r="BC646" s="64">
        <v>0</v>
      </c>
      <c r="BD646" s="64">
        <v>0</v>
      </c>
      <c r="BE646" s="64">
        <v>0</v>
      </c>
      <c r="BF646" s="64">
        <v>0</v>
      </c>
      <c r="BG646" s="64">
        <v>0</v>
      </c>
      <c r="BH646" s="64">
        <v>0</v>
      </c>
      <c r="BI646" s="64">
        <v>0</v>
      </c>
      <c r="BJ646" s="64">
        <v>0</v>
      </c>
      <c r="BK646" s="64">
        <v>0</v>
      </c>
      <c r="BL646"/>
      <c r="BN646" s="7">
        <f t="shared" si="33"/>
        <v>427</v>
      </c>
    </row>
    <row r="647" spans="1:66" hidden="1">
      <c r="A647">
        <v>111</v>
      </c>
      <c r="B647" t="s">
        <v>84</v>
      </c>
      <c r="C647">
        <v>141</v>
      </c>
      <c r="D647" t="s">
        <v>260</v>
      </c>
      <c r="E647">
        <v>317</v>
      </c>
      <c r="F647">
        <v>513130001</v>
      </c>
      <c r="G647" t="s">
        <v>131</v>
      </c>
      <c r="H647">
        <v>101</v>
      </c>
      <c r="I647" t="s">
        <v>308</v>
      </c>
      <c r="J647" s="8">
        <v>1</v>
      </c>
      <c r="L647">
        <v>3130</v>
      </c>
      <c r="M647" t="s">
        <v>360</v>
      </c>
      <c r="N647">
        <v>3000</v>
      </c>
      <c r="O647" t="s">
        <v>118</v>
      </c>
      <c r="P647">
        <v>13</v>
      </c>
      <c r="Q647" t="s">
        <v>353</v>
      </c>
      <c r="R647">
        <v>263</v>
      </c>
      <c r="S647" t="s">
        <v>354</v>
      </c>
      <c r="T647">
        <v>121</v>
      </c>
      <c r="U647" t="s">
        <v>312</v>
      </c>
      <c r="V647">
        <v>1</v>
      </c>
      <c r="W647" t="s">
        <v>313</v>
      </c>
      <c r="X647" s="64">
        <v>0</v>
      </c>
      <c r="Y647" s="64">
        <v>671</v>
      </c>
      <c r="Z647" s="64">
        <v>846</v>
      </c>
      <c r="AA647" s="64">
        <v>1299</v>
      </c>
      <c r="AB647" s="64">
        <v>372</v>
      </c>
      <c r="AC647" s="64">
        <v>0</v>
      </c>
      <c r="AD647" s="9">
        <v>686</v>
      </c>
      <c r="AE647" s="64">
        <v>709</v>
      </c>
      <c r="AF647" s="64">
        <v>1062</v>
      </c>
      <c r="AG647" s="64">
        <v>0</v>
      </c>
      <c r="AH647" s="64">
        <v>0</v>
      </c>
      <c r="AI647" s="64">
        <v>704</v>
      </c>
      <c r="AJ647" s="10">
        <f t="shared" si="31"/>
        <v>6349</v>
      </c>
      <c r="AL647" s="6">
        <f t="shared" si="32"/>
        <v>0</v>
      </c>
      <c r="AN647" s="64">
        <v>0</v>
      </c>
      <c r="AO647" s="64">
        <v>0</v>
      </c>
      <c r="AP647" s="64">
        <v>0</v>
      </c>
      <c r="AQ647" s="64">
        <v>0</v>
      </c>
      <c r="AR647" s="64">
        <v>0</v>
      </c>
      <c r="AS647" s="64">
        <v>0</v>
      </c>
      <c r="AT647" s="64">
        <v>0</v>
      </c>
      <c r="AU647" s="64">
        <v>0</v>
      </c>
      <c r="AV647" s="64">
        <v>0</v>
      </c>
      <c r="AW647" s="64">
        <v>0</v>
      </c>
      <c r="AX647" s="64">
        <v>0</v>
      </c>
      <c r="AY647" s="64">
        <v>0</v>
      </c>
      <c r="AZ647" s="64">
        <v>0</v>
      </c>
      <c r="BA647" s="64">
        <v>0</v>
      </c>
      <c r="BB647" s="64">
        <v>0</v>
      </c>
      <c r="BC647" s="64">
        <v>0</v>
      </c>
      <c r="BD647" s="64">
        <v>0</v>
      </c>
      <c r="BE647" s="64">
        <v>0</v>
      </c>
      <c r="BF647" s="64">
        <v>0</v>
      </c>
      <c r="BG647" s="64">
        <v>0</v>
      </c>
      <c r="BH647" s="64">
        <v>0</v>
      </c>
      <c r="BI647" s="64">
        <v>0</v>
      </c>
      <c r="BJ647" s="64">
        <v>0</v>
      </c>
      <c r="BK647" s="64">
        <v>0</v>
      </c>
      <c r="BL647"/>
      <c r="BN647" s="7">
        <f t="shared" si="33"/>
        <v>5645</v>
      </c>
    </row>
    <row r="648" spans="1:66" hidden="1">
      <c r="A648">
        <v>911</v>
      </c>
      <c r="B648" t="s">
        <v>447</v>
      </c>
      <c r="C648">
        <v>107</v>
      </c>
      <c r="D648" t="s">
        <v>120</v>
      </c>
      <c r="E648">
        <v>318</v>
      </c>
      <c r="F648">
        <v>513140001</v>
      </c>
      <c r="G648" t="s">
        <v>132</v>
      </c>
      <c r="H648">
        <v>101</v>
      </c>
      <c r="I648" t="s">
        <v>308</v>
      </c>
      <c r="J648" s="8">
        <v>1</v>
      </c>
      <c r="L648">
        <v>3140</v>
      </c>
      <c r="M648" t="s">
        <v>361</v>
      </c>
      <c r="N648">
        <v>3000</v>
      </c>
      <c r="O648" t="s">
        <v>118</v>
      </c>
      <c r="P648">
        <v>1</v>
      </c>
      <c r="Q648" t="s">
        <v>448</v>
      </c>
      <c r="R648">
        <v>131</v>
      </c>
      <c r="S648" t="s">
        <v>449</v>
      </c>
      <c r="T648">
        <v>121</v>
      </c>
      <c r="U648" t="s">
        <v>312</v>
      </c>
      <c r="V648">
        <v>1</v>
      </c>
      <c r="W648" t="s">
        <v>313</v>
      </c>
      <c r="X648" s="64">
        <v>58845.5</v>
      </c>
      <c r="Y648" s="64">
        <v>62394.74</v>
      </c>
      <c r="Z648" s="64">
        <v>62222.65</v>
      </c>
      <c r="AA648" s="64">
        <v>60431.31</v>
      </c>
      <c r="AB648" s="64">
        <v>60698.04</v>
      </c>
      <c r="AC648" s="64">
        <v>0</v>
      </c>
      <c r="AD648" s="9">
        <v>121261.53</v>
      </c>
      <c r="AE648" s="64">
        <v>60019.17</v>
      </c>
      <c r="AF648" s="64">
        <v>60012.800000000003</v>
      </c>
      <c r="AG648" s="64">
        <v>67409.27</v>
      </c>
      <c r="AH648" s="64">
        <v>61188.59</v>
      </c>
      <c r="AI648" s="64">
        <v>0</v>
      </c>
      <c r="AJ648" s="10">
        <f t="shared" si="31"/>
        <v>674483.6</v>
      </c>
      <c r="AL648" s="6">
        <f t="shared" si="32"/>
        <v>0</v>
      </c>
      <c r="AN648" s="64">
        <v>131325</v>
      </c>
      <c r="AO648" s="64">
        <v>0</v>
      </c>
      <c r="AP648" s="64">
        <v>0</v>
      </c>
      <c r="AQ648" s="64">
        <v>0</v>
      </c>
      <c r="AR648" s="64">
        <v>0</v>
      </c>
      <c r="AS648" s="64">
        <v>0</v>
      </c>
      <c r="AT648" s="64">
        <v>0</v>
      </c>
      <c r="AU648" s="64">
        <v>0</v>
      </c>
      <c r="AV648" s="64">
        <v>0</v>
      </c>
      <c r="AW648" s="64">
        <v>0</v>
      </c>
      <c r="AX648" s="64">
        <v>0</v>
      </c>
      <c r="AY648" s="64">
        <v>0</v>
      </c>
      <c r="AZ648" s="64">
        <v>0</v>
      </c>
      <c r="BA648" s="64">
        <v>0</v>
      </c>
      <c r="BB648" s="64">
        <v>0</v>
      </c>
      <c r="BC648" s="64">
        <v>0</v>
      </c>
      <c r="BD648" s="64">
        <v>0</v>
      </c>
      <c r="BE648" s="64">
        <v>0</v>
      </c>
      <c r="BF648" s="64">
        <v>0</v>
      </c>
      <c r="BG648" s="64">
        <v>0</v>
      </c>
      <c r="BH648" s="64">
        <v>0</v>
      </c>
      <c r="BI648" s="64">
        <v>0</v>
      </c>
      <c r="BJ648" s="64">
        <v>-131325</v>
      </c>
      <c r="BK648" s="64">
        <v>0</v>
      </c>
      <c r="BL648"/>
      <c r="BN648" s="7">
        <f t="shared" si="33"/>
        <v>613295.01</v>
      </c>
    </row>
    <row r="649" spans="1:66" hidden="1">
      <c r="A649">
        <v>941</v>
      </c>
      <c r="B649" t="s">
        <v>484</v>
      </c>
      <c r="C649">
        <v>116</v>
      </c>
      <c r="D649" t="s">
        <v>485</v>
      </c>
      <c r="E649">
        <v>318</v>
      </c>
      <c r="F649">
        <v>513140001</v>
      </c>
      <c r="G649" t="s">
        <v>132</v>
      </c>
      <c r="H649">
        <v>101</v>
      </c>
      <c r="I649" t="s">
        <v>308</v>
      </c>
      <c r="J649" s="8">
        <v>1</v>
      </c>
      <c r="L649">
        <v>3140</v>
      </c>
      <c r="M649" t="s">
        <v>361</v>
      </c>
      <c r="N649">
        <v>3000</v>
      </c>
      <c r="O649" t="s">
        <v>118</v>
      </c>
      <c r="P649">
        <v>8</v>
      </c>
      <c r="Q649" t="s">
        <v>486</v>
      </c>
      <c r="R649">
        <v>131</v>
      </c>
      <c r="S649" t="s">
        <v>449</v>
      </c>
      <c r="T649">
        <v>121</v>
      </c>
      <c r="U649" t="s">
        <v>312</v>
      </c>
      <c r="V649">
        <v>1</v>
      </c>
      <c r="W649" t="s">
        <v>313</v>
      </c>
      <c r="X649" s="64">
        <v>0</v>
      </c>
      <c r="Y649" s="64">
        <v>0</v>
      </c>
      <c r="Z649" s="64">
        <v>0</v>
      </c>
      <c r="AA649" s="64">
        <v>0</v>
      </c>
      <c r="AB649" s="64">
        <v>0</v>
      </c>
      <c r="AC649" s="64">
        <v>0</v>
      </c>
      <c r="AD649" s="9">
        <v>0</v>
      </c>
      <c r="AE649" s="64">
        <v>1049</v>
      </c>
      <c r="AF649" s="64">
        <v>0</v>
      </c>
      <c r="AG649" s="64">
        <v>0</v>
      </c>
      <c r="AH649" s="64">
        <v>0</v>
      </c>
      <c r="AI649" s="64">
        <v>0</v>
      </c>
      <c r="AJ649" s="10">
        <f t="shared" si="31"/>
        <v>1049</v>
      </c>
      <c r="AL649" s="6">
        <f t="shared" si="32"/>
        <v>0</v>
      </c>
      <c r="AN649" s="64">
        <v>0</v>
      </c>
      <c r="AO649" s="64">
        <v>0</v>
      </c>
      <c r="AP649" s="64">
        <v>0</v>
      </c>
      <c r="AQ649" s="64">
        <v>0</v>
      </c>
      <c r="AR649" s="64">
        <v>0</v>
      </c>
      <c r="AS649" s="64">
        <v>0</v>
      </c>
      <c r="AT649" s="64">
        <v>0</v>
      </c>
      <c r="AU649" s="64">
        <v>0</v>
      </c>
      <c r="AV649" s="64">
        <v>0</v>
      </c>
      <c r="AW649" s="64">
        <v>0</v>
      </c>
      <c r="AX649" s="64">
        <v>0</v>
      </c>
      <c r="AY649" s="64">
        <v>0</v>
      </c>
      <c r="AZ649" s="64">
        <v>0</v>
      </c>
      <c r="BA649" s="64">
        <v>0</v>
      </c>
      <c r="BB649" s="64">
        <v>0</v>
      </c>
      <c r="BC649" s="64">
        <v>0</v>
      </c>
      <c r="BD649" s="64">
        <v>0</v>
      </c>
      <c r="BE649" s="64">
        <v>0</v>
      </c>
      <c r="BF649" s="64">
        <v>0</v>
      </c>
      <c r="BG649" s="64">
        <v>0</v>
      </c>
      <c r="BH649" s="64">
        <v>0</v>
      </c>
      <c r="BI649" s="64">
        <v>0</v>
      </c>
      <c r="BJ649" s="64">
        <v>0</v>
      </c>
      <c r="BK649" s="64">
        <v>0</v>
      </c>
      <c r="BL649"/>
      <c r="BN649" s="7">
        <f t="shared" si="33"/>
        <v>1049</v>
      </c>
    </row>
    <row r="650" spans="1:66" hidden="1">
      <c r="A650">
        <v>972</v>
      </c>
      <c r="B650" t="s">
        <v>527</v>
      </c>
      <c r="C650">
        <v>132</v>
      </c>
      <c r="D650" t="s">
        <v>528</v>
      </c>
      <c r="E650">
        <v>318</v>
      </c>
      <c r="F650">
        <v>513140001</v>
      </c>
      <c r="G650" t="s">
        <v>132</v>
      </c>
      <c r="H650">
        <v>101</v>
      </c>
      <c r="I650" t="s">
        <v>308</v>
      </c>
      <c r="J650" s="8">
        <v>1</v>
      </c>
      <c r="L650">
        <v>3140</v>
      </c>
      <c r="M650" t="s">
        <v>361</v>
      </c>
      <c r="N650">
        <v>3000</v>
      </c>
      <c r="O650" t="s">
        <v>118</v>
      </c>
      <c r="P650">
        <v>9</v>
      </c>
      <c r="Q650" t="s">
        <v>422</v>
      </c>
      <c r="R650">
        <v>181</v>
      </c>
      <c r="S650" t="s">
        <v>523</v>
      </c>
      <c r="T650">
        <v>131</v>
      </c>
      <c r="U650" t="s">
        <v>524</v>
      </c>
      <c r="V650">
        <v>1</v>
      </c>
      <c r="W650" t="s">
        <v>313</v>
      </c>
      <c r="X650" s="64">
        <v>0</v>
      </c>
      <c r="Y650" s="64">
        <v>0</v>
      </c>
      <c r="Z650" s="64">
        <v>0</v>
      </c>
      <c r="AA650" s="64">
        <v>0</v>
      </c>
      <c r="AB650" s="64">
        <v>5671</v>
      </c>
      <c r="AC650" s="64">
        <v>0</v>
      </c>
      <c r="AD650" s="9">
        <v>0</v>
      </c>
      <c r="AE650" s="64">
        <v>0</v>
      </c>
      <c r="AF650" s="64">
        <v>0</v>
      </c>
      <c r="AG650" s="64">
        <v>0</v>
      </c>
      <c r="AH650" s="64">
        <v>0</v>
      </c>
      <c r="AI650" s="64">
        <v>0</v>
      </c>
      <c r="AJ650" s="10">
        <f t="shared" si="31"/>
        <v>5671</v>
      </c>
      <c r="AL650" s="6">
        <f t="shared" si="32"/>
        <v>0</v>
      </c>
      <c r="AN650" s="64">
        <v>120000</v>
      </c>
      <c r="AO650" s="64">
        <v>0</v>
      </c>
      <c r="AP650" s="64">
        <v>0</v>
      </c>
      <c r="AQ650" s="64">
        <v>0</v>
      </c>
      <c r="AR650" s="64">
        <v>0</v>
      </c>
      <c r="AS650" s="64">
        <v>0</v>
      </c>
      <c r="AT650" s="64">
        <v>0</v>
      </c>
      <c r="AU650" s="64">
        <v>0</v>
      </c>
      <c r="AV650" s="64">
        <v>0</v>
      </c>
      <c r="AW650" s="64">
        <v>0</v>
      </c>
      <c r="AX650" s="64">
        <v>0</v>
      </c>
      <c r="AY650" s="64">
        <v>0</v>
      </c>
      <c r="AZ650" s="64">
        <v>0</v>
      </c>
      <c r="BA650" s="64">
        <v>0</v>
      </c>
      <c r="BB650" s="64">
        <v>0</v>
      </c>
      <c r="BC650" s="64">
        <v>0</v>
      </c>
      <c r="BD650" s="64">
        <v>0</v>
      </c>
      <c r="BE650" s="64">
        <v>0</v>
      </c>
      <c r="BF650" s="64">
        <v>0</v>
      </c>
      <c r="BG650" s="64">
        <v>0</v>
      </c>
      <c r="BH650" s="64">
        <v>0</v>
      </c>
      <c r="BI650" s="64">
        <v>-34800</v>
      </c>
      <c r="BJ650" s="64">
        <v>-38145.93</v>
      </c>
      <c r="BK650" s="64">
        <v>-47054.07</v>
      </c>
      <c r="BL650"/>
      <c r="BN650" s="7">
        <f t="shared" si="33"/>
        <v>5671</v>
      </c>
    </row>
    <row r="651" spans="1:66" hidden="1">
      <c r="A651">
        <v>974</v>
      </c>
      <c r="B651" t="s">
        <v>592</v>
      </c>
      <c r="C651">
        <v>161</v>
      </c>
      <c r="D651" t="s">
        <v>592</v>
      </c>
      <c r="E651">
        <v>318</v>
      </c>
      <c r="F651">
        <v>513140001</v>
      </c>
      <c r="G651" t="s">
        <v>132</v>
      </c>
      <c r="H651">
        <v>101</v>
      </c>
      <c r="I651" t="s">
        <v>308</v>
      </c>
      <c r="J651" s="8">
        <v>1</v>
      </c>
      <c r="L651">
        <v>3140</v>
      </c>
      <c r="M651" t="s">
        <v>361</v>
      </c>
      <c r="N651">
        <v>3000</v>
      </c>
      <c r="O651" t="s">
        <v>118</v>
      </c>
      <c r="P651">
        <v>9</v>
      </c>
      <c r="Q651" t="s">
        <v>422</v>
      </c>
      <c r="R651">
        <v>181</v>
      </c>
      <c r="S651" t="s">
        <v>523</v>
      </c>
      <c r="T651">
        <v>131</v>
      </c>
      <c r="U651" t="s">
        <v>524</v>
      </c>
      <c r="V651">
        <v>1</v>
      </c>
      <c r="W651" t="s">
        <v>313</v>
      </c>
      <c r="X651" s="64">
        <v>0</v>
      </c>
      <c r="Y651" s="64">
        <v>0</v>
      </c>
      <c r="Z651" s="64">
        <v>0</v>
      </c>
      <c r="AA651" s="64">
        <v>0</v>
      </c>
      <c r="AB651" s="64">
        <v>0</v>
      </c>
      <c r="AC651" s="64">
        <v>0</v>
      </c>
      <c r="AD651" s="9">
        <v>0</v>
      </c>
      <c r="AE651" s="64">
        <v>0</v>
      </c>
      <c r="AF651" s="64">
        <v>0</v>
      </c>
      <c r="AG651" s="64">
        <v>0</v>
      </c>
      <c r="AH651" s="64">
        <v>0</v>
      </c>
      <c r="AI651" s="64">
        <v>0</v>
      </c>
      <c r="AJ651" s="10">
        <f t="shared" si="31"/>
        <v>0</v>
      </c>
      <c r="AL651" s="6">
        <f t="shared" si="32"/>
        <v>0</v>
      </c>
      <c r="AN651" s="64">
        <v>0</v>
      </c>
      <c r="AO651" s="64">
        <v>0</v>
      </c>
      <c r="AP651" s="64">
        <v>0</v>
      </c>
      <c r="AQ651" s="64">
        <v>0</v>
      </c>
      <c r="AR651" s="64">
        <v>0</v>
      </c>
      <c r="AS651" s="64">
        <v>0</v>
      </c>
      <c r="AT651" s="64">
        <v>0</v>
      </c>
      <c r="AU651" s="64">
        <v>0</v>
      </c>
      <c r="AV651" s="64">
        <v>0</v>
      </c>
      <c r="AW651" s="64">
        <v>0</v>
      </c>
      <c r="AX651" s="64">
        <v>0</v>
      </c>
      <c r="AY651" s="64">
        <v>0</v>
      </c>
      <c r="AZ651" s="64">
        <v>0</v>
      </c>
      <c r="BA651" s="64">
        <v>0</v>
      </c>
      <c r="BB651" s="64">
        <v>0</v>
      </c>
      <c r="BC651" s="64">
        <v>0</v>
      </c>
      <c r="BD651" s="64">
        <v>0</v>
      </c>
      <c r="BE651" s="64">
        <v>0</v>
      </c>
      <c r="BF651" s="64">
        <v>0</v>
      </c>
      <c r="BG651" s="64">
        <v>0</v>
      </c>
      <c r="BH651" s="64">
        <v>0</v>
      </c>
      <c r="BI651" s="64">
        <v>0</v>
      </c>
      <c r="BJ651" s="64">
        <v>0</v>
      </c>
      <c r="BK651" s="64">
        <v>0</v>
      </c>
      <c r="BL651"/>
      <c r="BN651" s="7">
        <f t="shared" si="33"/>
        <v>0</v>
      </c>
    </row>
    <row r="652" spans="1:66" hidden="1">
      <c r="A652">
        <v>111</v>
      </c>
      <c r="B652" t="s">
        <v>84</v>
      </c>
      <c r="C652">
        <v>141</v>
      </c>
      <c r="D652" t="s">
        <v>260</v>
      </c>
      <c r="E652">
        <v>318</v>
      </c>
      <c r="F652">
        <v>513140001</v>
      </c>
      <c r="G652" t="s">
        <v>132</v>
      </c>
      <c r="H652">
        <v>101</v>
      </c>
      <c r="I652" t="s">
        <v>308</v>
      </c>
      <c r="J652" s="8">
        <v>1</v>
      </c>
      <c r="L652">
        <v>3140</v>
      </c>
      <c r="M652" t="s">
        <v>361</v>
      </c>
      <c r="N652">
        <v>3000</v>
      </c>
      <c r="O652" t="s">
        <v>118</v>
      </c>
      <c r="P652">
        <v>13</v>
      </c>
      <c r="Q652" t="s">
        <v>353</v>
      </c>
      <c r="R652">
        <v>263</v>
      </c>
      <c r="S652" t="s">
        <v>354</v>
      </c>
      <c r="T652">
        <v>121</v>
      </c>
      <c r="U652" t="s">
        <v>312</v>
      </c>
      <c r="V652">
        <v>1</v>
      </c>
      <c r="W652" t="s">
        <v>313</v>
      </c>
      <c r="X652" s="64">
        <v>0</v>
      </c>
      <c r="Y652" s="64">
        <v>0</v>
      </c>
      <c r="Z652" s="64">
        <v>700</v>
      </c>
      <c r="AA652" s="64">
        <v>0</v>
      </c>
      <c r="AB652" s="64">
        <v>0</v>
      </c>
      <c r="AC652" s="64">
        <v>0</v>
      </c>
      <c r="AD652" s="9">
        <v>0</v>
      </c>
      <c r="AE652" s="64">
        <v>0</v>
      </c>
      <c r="AF652" s="64">
        <v>0</v>
      </c>
      <c r="AG652" s="64">
        <v>0</v>
      </c>
      <c r="AH652" s="64">
        <v>0</v>
      </c>
      <c r="AI652" s="64">
        <v>0</v>
      </c>
      <c r="AJ652" s="10">
        <f t="shared" si="31"/>
        <v>700</v>
      </c>
      <c r="AL652" s="6">
        <f t="shared" si="32"/>
        <v>0</v>
      </c>
      <c r="AN652" s="64">
        <v>0</v>
      </c>
      <c r="AO652" s="64">
        <v>0</v>
      </c>
      <c r="AP652" s="64">
        <v>0</v>
      </c>
      <c r="AQ652" s="64">
        <v>0</v>
      </c>
      <c r="AR652" s="64">
        <v>0</v>
      </c>
      <c r="AS652" s="64">
        <v>0</v>
      </c>
      <c r="AT652" s="64">
        <v>0</v>
      </c>
      <c r="AU652" s="64">
        <v>0</v>
      </c>
      <c r="AV652" s="64">
        <v>0</v>
      </c>
      <c r="AW652" s="64">
        <v>0</v>
      </c>
      <c r="AX652" s="64">
        <v>0</v>
      </c>
      <c r="AY652" s="64">
        <v>0</v>
      </c>
      <c r="AZ652" s="64">
        <v>0</v>
      </c>
      <c r="BA652" s="64">
        <v>0</v>
      </c>
      <c r="BB652" s="64">
        <v>0</v>
      </c>
      <c r="BC652" s="64">
        <v>0</v>
      </c>
      <c r="BD652" s="64">
        <v>0</v>
      </c>
      <c r="BE652" s="64">
        <v>0</v>
      </c>
      <c r="BF652" s="64">
        <v>0</v>
      </c>
      <c r="BG652" s="64">
        <v>0</v>
      </c>
      <c r="BH652" s="64">
        <v>0</v>
      </c>
      <c r="BI652" s="64">
        <v>0</v>
      </c>
      <c r="BJ652" s="64">
        <v>0</v>
      </c>
      <c r="BK652" s="64">
        <v>0</v>
      </c>
      <c r="BL652"/>
      <c r="BN652" s="7">
        <f t="shared" si="33"/>
        <v>700</v>
      </c>
    </row>
    <row r="653" spans="1:66" hidden="1">
      <c r="A653">
        <v>963</v>
      </c>
      <c r="B653" t="s">
        <v>515</v>
      </c>
      <c r="C653">
        <v>127</v>
      </c>
      <c r="D653" t="s">
        <v>516</v>
      </c>
      <c r="E653">
        <v>318</v>
      </c>
      <c r="F653">
        <v>513140001</v>
      </c>
      <c r="G653" t="s">
        <v>132</v>
      </c>
      <c r="H653">
        <v>101</v>
      </c>
      <c r="I653" t="s">
        <v>308</v>
      </c>
      <c r="J653" s="8">
        <v>1</v>
      </c>
      <c r="L653">
        <v>3140</v>
      </c>
      <c r="M653" t="s">
        <v>361</v>
      </c>
      <c r="N653">
        <v>3000</v>
      </c>
      <c r="O653" t="s">
        <v>118</v>
      </c>
      <c r="P653">
        <v>13</v>
      </c>
      <c r="Q653" t="s">
        <v>353</v>
      </c>
      <c r="R653">
        <v>231</v>
      </c>
      <c r="S653" t="s">
        <v>517</v>
      </c>
      <c r="T653">
        <v>124</v>
      </c>
      <c r="U653" t="s">
        <v>510</v>
      </c>
      <c r="V653">
        <v>1</v>
      </c>
      <c r="W653" t="s">
        <v>313</v>
      </c>
      <c r="X653" s="64">
        <v>0</v>
      </c>
      <c r="Y653" s="64">
        <v>0</v>
      </c>
      <c r="Z653" s="64">
        <v>0</v>
      </c>
      <c r="AA653" s="64">
        <v>200</v>
      </c>
      <c r="AB653" s="64">
        <v>0</v>
      </c>
      <c r="AC653" s="64">
        <v>200</v>
      </c>
      <c r="AD653" s="9">
        <v>0</v>
      </c>
      <c r="AE653" s="64">
        <v>0</v>
      </c>
      <c r="AF653" s="64">
        <v>0</v>
      </c>
      <c r="AG653" s="64">
        <v>0</v>
      </c>
      <c r="AH653" s="64">
        <v>0</v>
      </c>
      <c r="AI653" s="64">
        <v>0</v>
      </c>
      <c r="AJ653" s="10">
        <f t="shared" si="31"/>
        <v>400</v>
      </c>
      <c r="AL653" s="6">
        <f t="shared" si="32"/>
        <v>0</v>
      </c>
      <c r="AN653" s="64">
        <v>0</v>
      </c>
      <c r="AO653" s="64">
        <v>0</v>
      </c>
      <c r="AP653" s="64">
        <v>0</v>
      </c>
      <c r="AQ653" s="64">
        <v>0</v>
      </c>
      <c r="AR653" s="64">
        <v>0</v>
      </c>
      <c r="AS653" s="64">
        <v>0</v>
      </c>
      <c r="AT653" s="64">
        <v>0</v>
      </c>
      <c r="AU653" s="64">
        <v>0</v>
      </c>
      <c r="AV653" s="64">
        <v>0</v>
      </c>
      <c r="AW653" s="64">
        <v>0</v>
      </c>
      <c r="AX653" s="64">
        <v>0</v>
      </c>
      <c r="AY653" s="64">
        <v>0</v>
      </c>
      <c r="AZ653" s="64">
        <v>0</v>
      </c>
      <c r="BA653" s="64">
        <v>0</v>
      </c>
      <c r="BB653" s="64">
        <v>0</v>
      </c>
      <c r="BC653" s="64">
        <v>0</v>
      </c>
      <c r="BD653" s="64">
        <v>0</v>
      </c>
      <c r="BE653" s="64">
        <v>0</v>
      </c>
      <c r="BF653" s="64">
        <v>0</v>
      </c>
      <c r="BG653" s="64">
        <v>0</v>
      </c>
      <c r="BH653" s="64">
        <v>0</v>
      </c>
      <c r="BI653" s="64">
        <v>0</v>
      </c>
      <c r="BJ653" s="64">
        <v>0</v>
      </c>
      <c r="BK653" s="64">
        <v>0</v>
      </c>
      <c r="BL653"/>
      <c r="BN653" s="7">
        <f t="shared" si="33"/>
        <v>400</v>
      </c>
    </row>
    <row r="654" spans="1:66" hidden="1">
      <c r="A654">
        <v>911</v>
      </c>
      <c r="B654" t="s">
        <v>447</v>
      </c>
      <c r="C654">
        <v>107</v>
      </c>
      <c r="D654" t="s">
        <v>120</v>
      </c>
      <c r="E654">
        <v>320</v>
      </c>
      <c r="F654">
        <v>513150001</v>
      </c>
      <c r="G654" t="s">
        <v>572</v>
      </c>
      <c r="H654">
        <v>101</v>
      </c>
      <c r="I654" t="s">
        <v>308</v>
      </c>
      <c r="J654" s="8">
        <v>1</v>
      </c>
      <c r="L654">
        <v>3150</v>
      </c>
      <c r="M654" t="s">
        <v>573</v>
      </c>
      <c r="N654">
        <v>3000</v>
      </c>
      <c r="O654" t="s">
        <v>118</v>
      </c>
      <c r="P654">
        <v>1</v>
      </c>
      <c r="Q654" t="s">
        <v>448</v>
      </c>
      <c r="R654">
        <v>131</v>
      </c>
      <c r="S654" t="s">
        <v>449</v>
      </c>
      <c r="T654">
        <v>121</v>
      </c>
      <c r="U654" t="s">
        <v>312</v>
      </c>
      <c r="V654">
        <v>1</v>
      </c>
      <c r="W654" t="s">
        <v>313</v>
      </c>
      <c r="X654" s="64">
        <v>0</v>
      </c>
      <c r="Y654" s="64">
        <v>0</v>
      </c>
      <c r="Z654" s="64">
        <v>0</v>
      </c>
      <c r="AA654" s="64">
        <v>0</v>
      </c>
      <c r="AB654" s="64">
        <v>2228</v>
      </c>
      <c r="AC654" s="64">
        <v>1049</v>
      </c>
      <c r="AD654" s="9">
        <v>2228</v>
      </c>
      <c r="AE654" s="64">
        <v>0</v>
      </c>
      <c r="AF654" s="64">
        <v>0</v>
      </c>
      <c r="AG654" s="64">
        <v>0</v>
      </c>
      <c r="AH654" s="64">
        <v>0</v>
      </c>
      <c r="AI654" s="64">
        <v>0</v>
      </c>
      <c r="AJ654" s="10">
        <f t="shared" si="31"/>
        <v>5505</v>
      </c>
      <c r="AL654" s="6">
        <f t="shared" si="32"/>
        <v>0</v>
      </c>
      <c r="AN654" s="64">
        <v>0</v>
      </c>
      <c r="AO654" s="64">
        <v>0</v>
      </c>
      <c r="AP654" s="64">
        <v>0</v>
      </c>
      <c r="AQ654" s="64">
        <v>0</v>
      </c>
      <c r="AR654" s="64">
        <v>0</v>
      </c>
      <c r="AS654" s="64">
        <v>0</v>
      </c>
      <c r="AT654" s="64">
        <v>0</v>
      </c>
      <c r="AU654" s="64">
        <v>0</v>
      </c>
      <c r="AV654" s="64">
        <v>0</v>
      </c>
      <c r="AW654" s="64">
        <v>0</v>
      </c>
      <c r="AX654" s="64">
        <v>0</v>
      </c>
      <c r="AY654" s="64">
        <v>0</v>
      </c>
      <c r="AZ654" s="64">
        <v>422790.38</v>
      </c>
      <c r="BA654" s="64">
        <v>0</v>
      </c>
      <c r="BB654" s="64">
        <v>0</v>
      </c>
      <c r="BC654" s="64">
        <v>0</v>
      </c>
      <c r="BD654" s="64">
        <v>0</v>
      </c>
      <c r="BE654" s="64">
        <v>0</v>
      </c>
      <c r="BF654" s="64">
        <v>0</v>
      </c>
      <c r="BG654" s="64">
        <v>0</v>
      </c>
      <c r="BH654" s="64">
        <v>0</v>
      </c>
      <c r="BI654" s="64">
        <v>-754.45</v>
      </c>
      <c r="BJ654" s="64">
        <v>0</v>
      </c>
      <c r="BK654" s="64">
        <v>365400</v>
      </c>
      <c r="BL654"/>
      <c r="BN654" s="7">
        <f t="shared" si="33"/>
        <v>5505</v>
      </c>
    </row>
    <row r="655" spans="1:66" hidden="1">
      <c r="A655">
        <v>941</v>
      </c>
      <c r="B655" t="s">
        <v>484</v>
      </c>
      <c r="C655">
        <v>116</v>
      </c>
      <c r="D655" t="s">
        <v>485</v>
      </c>
      <c r="E655">
        <v>320</v>
      </c>
      <c r="F655">
        <v>513150001</v>
      </c>
      <c r="G655" t="s">
        <v>572</v>
      </c>
      <c r="H655">
        <v>101</v>
      </c>
      <c r="I655" t="s">
        <v>308</v>
      </c>
      <c r="J655" s="8">
        <v>1</v>
      </c>
      <c r="L655">
        <v>3150</v>
      </c>
      <c r="M655" t="s">
        <v>573</v>
      </c>
      <c r="N655">
        <v>3000</v>
      </c>
      <c r="O655" t="s">
        <v>118</v>
      </c>
      <c r="P655">
        <v>8</v>
      </c>
      <c r="Q655" t="s">
        <v>486</v>
      </c>
      <c r="R655">
        <v>131</v>
      </c>
      <c r="S655" t="s">
        <v>449</v>
      </c>
      <c r="T655">
        <v>121</v>
      </c>
      <c r="U655" t="s">
        <v>312</v>
      </c>
      <c r="V655">
        <v>1</v>
      </c>
      <c r="W655" t="s">
        <v>313</v>
      </c>
      <c r="X655" s="64">
        <v>0</v>
      </c>
      <c r="Y655" s="64">
        <v>0</v>
      </c>
      <c r="Z655" s="64">
        <v>0</v>
      </c>
      <c r="AA655" s="64">
        <v>0</v>
      </c>
      <c r="AB655" s="64">
        <v>0</v>
      </c>
      <c r="AC655" s="64">
        <v>0</v>
      </c>
      <c r="AD655" s="9">
        <v>0</v>
      </c>
      <c r="AE655" s="64">
        <v>5247</v>
      </c>
      <c r="AF655" s="64">
        <v>4765</v>
      </c>
      <c r="AG655" s="64">
        <v>6227</v>
      </c>
      <c r="AH655" s="64">
        <v>6033</v>
      </c>
      <c r="AI655" s="64">
        <v>6209</v>
      </c>
      <c r="AJ655" s="10">
        <f t="shared" si="31"/>
        <v>28481</v>
      </c>
      <c r="AL655" s="6">
        <f t="shared" si="32"/>
        <v>0</v>
      </c>
      <c r="AN655" s="64">
        <v>0</v>
      </c>
      <c r="AO655" s="64">
        <v>0</v>
      </c>
      <c r="AP655" s="64">
        <v>0</v>
      </c>
      <c r="AQ655" s="64">
        <v>0</v>
      </c>
      <c r="AR655" s="64">
        <v>0</v>
      </c>
      <c r="AS655" s="64">
        <v>0</v>
      </c>
      <c r="AT655" s="64">
        <v>0</v>
      </c>
      <c r="AU655" s="64">
        <v>0</v>
      </c>
      <c r="AV655" s="64">
        <v>0</v>
      </c>
      <c r="AW655" s="64">
        <v>0</v>
      </c>
      <c r="AX655" s="64">
        <v>0</v>
      </c>
      <c r="AY655" s="64">
        <v>0</v>
      </c>
      <c r="AZ655" s="64">
        <v>0</v>
      </c>
      <c r="BA655" s="64">
        <v>0</v>
      </c>
      <c r="BB655" s="64">
        <v>0</v>
      </c>
      <c r="BC655" s="64">
        <v>0</v>
      </c>
      <c r="BD655" s="64">
        <v>0</v>
      </c>
      <c r="BE655" s="64">
        <v>0</v>
      </c>
      <c r="BF655" s="64">
        <v>0</v>
      </c>
      <c r="BG655" s="64">
        <v>0</v>
      </c>
      <c r="BH655" s="64">
        <v>0</v>
      </c>
      <c r="BI655" s="64">
        <v>0</v>
      </c>
      <c r="BJ655" s="64">
        <v>0</v>
      </c>
      <c r="BK655" s="64">
        <v>0</v>
      </c>
      <c r="BL655"/>
      <c r="BN655" s="7">
        <f t="shared" si="33"/>
        <v>16239</v>
      </c>
    </row>
    <row r="656" spans="1:66" hidden="1">
      <c r="A656">
        <v>942</v>
      </c>
      <c r="B656" t="s">
        <v>487</v>
      </c>
      <c r="C656">
        <v>117</v>
      </c>
      <c r="D656" t="s">
        <v>488</v>
      </c>
      <c r="E656">
        <v>320</v>
      </c>
      <c r="F656">
        <v>513150001</v>
      </c>
      <c r="G656" t="s">
        <v>572</v>
      </c>
      <c r="H656">
        <v>101</v>
      </c>
      <c r="I656" t="s">
        <v>308</v>
      </c>
      <c r="J656" s="8">
        <v>1</v>
      </c>
      <c r="L656">
        <v>3150</v>
      </c>
      <c r="M656" t="s">
        <v>573</v>
      </c>
      <c r="N656">
        <v>3000</v>
      </c>
      <c r="O656" t="s">
        <v>118</v>
      </c>
      <c r="P656">
        <v>8</v>
      </c>
      <c r="Q656" t="s">
        <v>486</v>
      </c>
      <c r="R656">
        <v>183</v>
      </c>
      <c r="S656" t="s">
        <v>489</v>
      </c>
      <c r="T656">
        <v>121</v>
      </c>
      <c r="U656" t="s">
        <v>312</v>
      </c>
      <c r="V656">
        <v>1</v>
      </c>
      <c r="W656" t="s">
        <v>313</v>
      </c>
      <c r="X656" s="64">
        <v>0</v>
      </c>
      <c r="Y656" s="64">
        <v>600</v>
      </c>
      <c r="Z656" s="64">
        <v>600</v>
      </c>
      <c r="AA656" s="64">
        <v>600</v>
      </c>
      <c r="AB656" s="64">
        <v>0</v>
      </c>
      <c r="AC656" s="64">
        <v>600</v>
      </c>
      <c r="AD656" s="9">
        <v>0</v>
      </c>
      <c r="AE656" s="64">
        <v>600</v>
      </c>
      <c r="AF656" s="64">
        <v>600</v>
      </c>
      <c r="AG656" s="64">
        <v>900</v>
      </c>
      <c r="AH656" s="64">
        <v>600</v>
      </c>
      <c r="AI656" s="64">
        <v>600</v>
      </c>
      <c r="AJ656" s="10">
        <f t="shared" si="31"/>
        <v>5700</v>
      </c>
      <c r="AL656" s="6">
        <f t="shared" si="32"/>
        <v>0</v>
      </c>
      <c r="AN656" s="64">
        <v>0</v>
      </c>
      <c r="AO656" s="64">
        <v>0</v>
      </c>
      <c r="AP656" s="64">
        <v>0</v>
      </c>
      <c r="AQ656" s="64">
        <v>0</v>
      </c>
      <c r="AR656" s="64">
        <v>0</v>
      </c>
      <c r="AS656" s="64">
        <v>0</v>
      </c>
      <c r="AT656" s="64">
        <v>0</v>
      </c>
      <c r="AU656" s="64">
        <v>0</v>
      </c>
      <c r="AV656" s="64">
        <v>0</v>
      </c>
      <c r="AW656" s="64">
        <v>0</v>
      </c>
      <c r="AX656" s="64">
        <v>0</v>
      </c>
      <c r="AY656" s="64">
        <v>0</v>
      </c>
      <c r="AZ656" s="64">
        <v>0</v>
      </c>
      <c r="BA656" s="64">
        <v>0</v>
      </c>
      <c r="BB656" s="64">
        <v>0</v>
      </c>
      <c r="BC656" s="64">
        <v>0</v>
      </c>
      <c r="BD656" s="64">
        <v>0</v>
      </c>
      <c r="BE656" s="64">
        <v>0</v>
      </c>
      <c r="BF656" s="64">
        <v>0</v>
      </c>
      <c r="BG656" s="64">
        <v>0</v>
      </c>
      <c r="BH656" s="64">
        <v>0</v>
      </c>
      <c r="BI656" s="64">
        <v>0</v>
      </c>
      <c r="BJ656" s="64">
        <v>0</v>
      </c>
      <c r="BK656" s="64">
        <v>0</v>
      </c>
      <c r="BL656"/>
      <c r="BN656" s="7">
        <f t="shared" si="33"/>
        <v>4500</v>
      </c>
    </row>
    <row r="657" spans="1:66" hidden="1">
      <c r="A657">
        <v>971</v>
      </c>
      <c r="B657" t="s">
        <v>522</v>
      </c>
      <c r="C657">
        <v>161</v>
      </c>
      <c r="D657" t="s">
        <v>592</v>
      </c>
      <c r="E657">
        <v>320</v>
      </c>
      <c r="F657">
        <v>513150001</v>
      </c>
      <c r="G657" t="s">
        <v>572</v>
      </c>
      <c r="H657">
        <v>101</v>
      </c>
      <c r="I657" t="s">
        <v>308</v>
      </c>
      <c r="J657" s="8">
        <v>1</v>
      </c>
      <c r="L657">
        <v>3150</v>
      </c>
      <c r="M657" t="s">
        <v>573</v>
      </c>
      <c r="N657">
        <v>3000</v>
      </c>
      <c r="O657" t="s">
        <v>118</v>
      </c>
      <c r="P657">
        <v>9</v>
      </c>
      <c r="Q657" t="s">
        <v>422</v>
      </c>
      <c r="R657">
        <v>181</v>
      </c>
      <c r="S657" t="s">
        <v>523</v>
      </c>
      <c r="T657">
        <v>131</v>
      </c>
      <c r="U657" t="s">
        <v>524</v>
      </c>
      <c r="V657">
        <v>1</v>
      </c>
      <c r="W657" t="s">
        <v>313</v>
      </c>
      <c r="X657" s="64">
        <v>0</v>
      </c>
      <c r="Y657" s="64">
        <v>0</v>
      </c>
      <c r="Z657" s="64">
        <v>0</v>
      </c>
      <c r="AA657" s="64">
        <v>0</v>
      </c>
      <c r="AB657" s="64">
        <v>0</v>
      </c>
      <c r="AC657" s="64">
        <v>0</v>
      </c>
      <c r="AD657" s="9">
        <v>0</v>
      </c>
      <c r="AE657" s="64">
        <v>400</v>
      </c>
      <c r="AF657" s="64">
        <v>0</v>
      </c>
      <c r="AG657" s="64">
        <v>0</v>
      </c>
      <c r="AH657" s="64">
        <v>0</v>
      </c>
      <c r="AI657" s="64">
        <v>0</v>
      </c>
      <c r="AJ657" s="10">
        <f t="shared" si="31"/>
        <v>400</v>
      </c>
      <c r="AL657" s="6">
        <f t="shared" si="32"/>
        <v>0</v>
      </c>
      <c r="AN657" s="64">
        <v>933138</v>
      </c>
      <c r="AO657" s="64">
        <v>0</v>
      </c>
      <c r="AP657" s="64">
        <v>0</v>
      </c>
      <c r="AQ657" s="64">
        <v>0</v>
      </c>
      <c r="AR657" s="64">
        <v>0</v>
      </c>
      <c r="AS657" s="64">
        <v>0</v>
      </c>
      <c r="AT657" s="64">
        <v>0</v>
      </c>
      <c r="AU657" s="64">
        <v>0</v>
      </c>
      <c r="AV657" s="64">
        <v>0</v>
      </c>
      <c r="AW657" s="64">
        <v>0</v>
      </c>
      <c r="AX657" s="64">
        <v>0</v>
      </c>
      <c r="AY657" s="64">
        <v>0</v>
      </c>
      <c r="AZ657" s="64">
        <v>0</v>
      </c>
      <c r="BA657" s="64">
        <v>0</v>
      </c>
      <c r="BB657" s="64">
        <v>0</v>
      </c>
      <c r="BC657" s="64">
        <v>0</v>
      </c>
      <c r="BD657" s="64">
        <v>0</v>
      </c>
      <c r="BE657" s="64">
        <v>0</v>
      </c>
      <c r="BF657" s="64">
        <v>0</v>
      </c>
      <c r="BG657" s="64">
        <v>0</v>
      </c>
      <c r="BH657" s="64">
        <v>0</v>
      </c>
      <c r="BI657" s="64">
        <v>0</v>
      </c>
      <c r="BJ657" s="64">
        <v>0</v>
      </c>
      <c r="BK657" s="64">
        <v>-130972.9</v>
      </c>
      <c r="BL657"/>
      <c r="BN657" s="7">
        <f t="shared" si="33"/>
        <v>400</v>
      </c>
    </row>
    <row r="658" spans="1:66" hidden="1">
      <c r="A658">
        <v>953</v>
      </c>
      <c r="B658" t="s">
        <v>259</v>
      </c>
      <c r="C658">
        <v>121</v>
      </c>
      <c r="D658" t="s">
        <v>196</v>
      </c>
      <c r="E658">
        <v>320</v>
      </c>
      <c r="F658">
        <v>513150001</v>
      </c>
      <c r="G658" t="s">
        <v>572</v>
      </c>
      <c r="H658">
        <v>101</v>
      </c>
      <c r="I658" t="s">
        <v>308</v>
      </c>
      <c r="J658" s="8">
        <v>1</v>
      </c>
      <c r="L658">
        <v>3150</v>
      </c>
      <c r="M658" t="s">
        <v>573</v>
      </c>
      <c r="N658">
        <v>3000</v>
      </c>
      <c r="O658" t="s">
        <v>118</v>
      </c>
      <c r="P658">
        <v>12</v>
      </c>
      <c r="Q658" t="s">
        <v>401</v>
      </c>
      <c r="R658">
        <v>214</v>
      </c>
      <c r="S658" t="s">
        <v>446</v>
      </c>
      <c r="T658">
        <v>125</v>
      </c>
      <c r="U658" t="s">
        <v>464</v>
      </c>
      <c r="V658">
        <v>1</v>
      </c>
      <c r="W658" t="s">
        <v>313</v>
      </c>
      <c r="X658" s="64">
        <v>0</v>
      </c>
      <c r="Y658" s="64">
        <v>0</v>
      </c>
      <c r="Z658" s="64">
        <v>0</v>
      </c>
      <c r="AA658" s="64">
        <v>0</v>
      </c>
      <c r="AB658" s="64">
        <v>0</v>
      </c>
      <c r="AC658" s="64">
        <v>0</v>
      </c>
      <c r="AD658" s="9">
        <v>0</v>
      </c>
      <c r="AE658" s="64">
        <v>0</v>
      </c>
      <c r="AF658" s="64">
        <v>0</v>
      </c>
      <c r="AG658" s="64">
        <v>150</v>
      </c>
      <c r="AH658" s="64">
        <v>0</v>
      </c>
      <c r="AI658" s="64">
        <v>150</v>
      </c>
      <c r="AJ658" s="10">
        <f t="shared" si="31"/>
        <v>300</v>
      </c>
      <c r="AL658" s="6">
        <f t="shared" si="32"/>
        <v>0</v>
      </c>
      <c r="AN658" s="64">
        <v>86659</v>
      </c>
      <c r="AO658" s="64">
        <v>0</v>
      </c>
      <c r="AP658" s="64">
        <v>0</v>
      </c>
      <c r="AQ658" s="64">
        <v>0</v>
      </c>
      <c r="AR658" s="64">
        <v>0</v>
      </c>
      <c r="AS658" s="64">
        <v>0</v>
      </c>
      <c r="AT658" s="64">
        <v>0</v>
      </c>
      <c r="AU658" s="64">
        <v>0</v>
      </c>
      <c r="AV658" s="64">
        <v>0</v>
      </c>
      <c r="AW658" s="64">
        <v>0</v>
      </c>
      <c r="AX658" s="64">
        <v>0</v>
      </c>
      <c r="AY658" s="64">
        <v>0</v>
      </c>
      <c r="AZ658" s="64">
        <v>0</v>
      </c>
      <c r="BA658" s="64">
        <v>0</v>
      </c>
      <c r="BB658" s="64">
        <v>0</v>
      </c>
      <c r="BC658" s="64">
        <v>0</v>
      </c>
      <c r="BD658" s="64">
        <v>0</v>
      </c>
      <c r="BE658" s="64">
        <v>0</v>
      </c>
      <c r="BF658" s="64">
        <v>0</v>
      </c>
      <c r="BG658" s="64">
        <v>0</v>
      </c>
      <c r="BH658" s="64">
        <v>0</v>
      </c>
      <c r="BI658" s="64">
        <v>0</v>
      </c>
      <c r="BJ658" s="64">
        <v>0</v>
      </c>
      <c r="BK658" s="64">
        <v>-29751.94</v>
      </c>
      <c r="BL658"/>
      <c r="BN658" s="7">
        <f t="shared" si="33"/>
        <v>150</v>
      </c>
    </row>
    <row r="659" spans="1:66" hidden="1">
      <c r="A659">
        <v>954</v>
      </c>
      <c r="B659" t="s">
        <v>502</v>
      </c>
      <c r="C659">
        <v>122</v>
      </c>
      <c r="D659" t="s">
        <v>503</v>
      </c>
      <c r="E659">
        <v>320</v>
      </c>
      <c r="F659">
        <v>513150001</v>
      </c>
      <c r="G659" t="s">
        <v>572</v>
      </c>
      <c r="H659">
        <v>101</v>
      </c>
      <c r="I659" t="s">
        <v>308</v>
      </c>
      <c r="J659" s="8">
        <v>1</v>
      </c>
      <c r="L659">
        <v>3150</v>
      </c>
      <c r="M659" t="s">
        <v>573</v>
      </c>
      <c r="N659">
        <v>3000</v>
      </c>
      <c r="O659" t="s">
        <v>118</v>
      </c>
      <c r="P659">
        <v>12</v>
      </c>
      <c r="Q659" t="s">
        <v>401</v>
      </c>
      <c r="R659">
        <v>226</v>
      </c>
      <c r="S659" t="s">
        <v>504</v>
      </c>
      <c r="T659">
        <v>121</v>
      </c>
      <c r="U659" t="s">
        <v>312</v>
      </c>
      <c r="V659">
        <v>1</v>
      </c>
      <c r="W659" t="s">
        <v>313</v>
      </c>
      <c r="X659" s="64">
        <v>0</v>
      </c>
      <c r="Y659" s="64">
        <v>0</v>
      </c>
      <c r="Z659" s="64">
        <v>0</v>
      </c>
      <c r="AA659" s="64">
        <v>0</v>
      </c>
      <c r="AB659" s="64">
        <v>800.01</v>
      </c>
      <c r="AC659" s="64">
        <v>0</v>
      </c>
      <c r="AD659" s="9">
        <v>1000</v>
      </c>
      <c r="AE659" s="64">
        <v>0</v>
      </c>
      <c r="AF659" s="64">
        <v>1800.01</v>
      </c>
      <c r="AG659" s="64">
        <v>2400</v>
      </c>
      <c r="AH659" s="64">
        <v>1350</v>
      </c>
      <c r="AI659" s="64">
        <v>1350</v>
      </c>
      <c r="AJ659" s="10">
        <f t="shared" si="31"/>
        <v>8700.02</v>
      </c>
      <c r="AL659" s="6">
        <f t="shared" si="32"/>
        <v>0</v>
      </c>
      <c r="AN659" s="64">
        <v>126895</v>
      </c>
      <c r="AO659" s="64">
        <v>0</v>
      </c>
      <c r="AP659" s="64">
        <v>0</v>
      </c>
      <c r="AQ659" s="64">
        <v>0</v>
      </c>
      <c r="AR659" s="64">
        <v>0</v>
      </c>
      <c r="AS659" s="64">
        <v>0</v>
      </c>
      <c r="AT659" s="64">
        <v>0</v>
      </c>
      <c r="AU659" s="64">
        <v>0</v>
      </c>
      <c r="AV659" s="64">
        <v>0</v>
      </c>
      <c r="AW659" s="64">
        <v>0</v>
      </c>
      <c r="AX659" s="64">
        <v>0</v>
      </c>
      <c r="AY659" s="64">
        <v>0</v>
      </c>
      <c r="AZ659" s="64">
        <v>0</v>
      </c>
      <c r="BA659" s="64">
        <v>0</v>
      </c>
      <c r="BB659" s="64">
        <v>0</v>
      </c>
      <c r="BC659" s="64">
        <v>0</v>
      </c>
      <c r="BD659" s="64">
        <v>0</v>
      </c>
      <c r="BE659" s="64">
        <v>0</v>
      </c>
      <c r="BF659" s="64">
        <v>0</v>
      </c>
      <c r="BG659" s="64">
        <v>0</v>
      </c>
      <c r="BH659" s="64">
        <v>0</v>
      </c>
      <c r="BI659" s="64">
        <v>0</v>
      </c>
      <c r="BJ659" s="64">
        <v>0</v>
      </c>
      <c r="BK659" s="64">
        <v>2707.01</v>
      </c>
      <c r="BL659"/>
      <c r="BN659" s="7">
        <f t="shared" si="33"/>
        <v>6000.02</v>
      </c>
    </row>
    <row r="660" spans="1:66" hidden="1">
      <c r="A660">
        <v>963</v>
      </c>
      <c r="B660" t="s">
        <v>515</v>
      </c>
      <c r="C660">
        <v>127</v>
      </c>
      <c r="D660" t="s">
        <v>516</v>
      </c>
      <c r="E660">
        <v>320</v>
      </c>
      <c r="F660">
        <v>513150001</v>
      </c>
      <c r="G660" t="s">
        <v>572</v>
      </c>
      <c r="H660">
        <v>101</v>
      </c>
      <c r="I660" t="s">
        <v>308</v>
      </c>
      <c r="J660" s="8">
        <v>1</v>
      </c>
      <c r="L660">
        <v>3150</v>
      </c>
      <c r="M660" t="s">
        <v>573</v>
      </c>
      <c r="N660">
        <v>3000</v>
      </c>
      <c r="O660" t="s">
        <v>118</v>
      </c>
      <c r="P660">
        <v>13</v>
      </c>
      <c r="Q660" t="s">
        <v>353</v>
      </c>
      <c r="R660">
        <v>231</v>
      </c>
      <c r="S660" t="s">
        <v>517</v>
      </c>
      <c r="T660">
        <v>124</v>
      </c>
      <c r="U660" t="s">
        <v>510</v>
      </c>
      <c r="V660">
        <v>1</v>
      </c>
      <c r="W660" t="s">
        <v>313</v>
      </c>
      <c r="X660" s="64">
        <v>0</v>
      </c>
      <c r="Y660" s="64">
        <v>0</v>
      </c>
      <c r="Z660" s="64">
        <v>0</v>
      </c>
      <c r="AA660" s="64">
        <v>0</v>
      </c>
      <c r="AB660" s="64">
        <v>0</v>
      </c>
      <c r="AC660" s="64">
        <v>0</v>
      </c>
      <c r="AD660" s="9">
        <v>0</v>
      </c>
      <c r="AE660" s="64">
        <v>0</v>
      </c>
      <c r="AF660" s="64">
        <v>200</v>
      </c>
      <c r="AG660" s="64">
        <v>0</v>
      </c>
      <c r="AH660" s="64">
        <v>200</v>
      </c>
      <c r="AI660" s="64">
        <v>200</v>
      </c>
      <c r="AJ660" s="10">
        <f t="shared" si="31"/>
        <v>600</v>
      </c>
      <c r="AL660" s="6">
        <f t="shared" si="32"/>
        <v>0</v>
      </c>
      <c r="AN660" s="64">
        <v>18142</v>
      </c>
      <c r="AO660" s="64">
        <v>0</v>
      </c>
      <c r="AP660" s="64">
        <v>0</v>
      </c>
      <c r="AQ660" s="64">
        <v>0</v>
      </c>
      <c r="AR660" s="64">
        <v>0</v>
      </c>
      <c r="AS660" s="64">
        <v>0</v>
      </c>
      <c r="AT660" s="64">
        <v>0</v>
      </c>
      <c r="AU660" s="64">
        <v>0</v>
      </c>
      <c r="AV660" s="64">
        <v>0</v>
      </c>
      <c r="AW660" s="64">
        <v>0</v>
      </c>
      <c r="AX660" s="64">
        <v>0</v>
      </c>
      <c r="AY660" s="64">
        <v>0</v>
      </c>
      <c r="AZ660" s="64">
        <v>0</v>
      </c>
      <c r="BA660" s="64">
        <v>0</v>
      </c>
      <c r="BB660" s="64">
        <v>0</v>
      </c>
      <c r="BC660" s="64">
        <v>0</v>
      </c>
      <c r="BD660" s="64">
        <v>0</v>
      </c>
      <c r="BE660" s="64">
        <v>0</v>
      </c>
      <c r="BF660" s="64">
        <v>0</v>
      </c>
      <c r="BG660" s="64">
        <v>0</v>
      </c>
      <c r="BH660" s="64">
        <v>0</v>
      </c>
      <c r="BI660" s="64">
        <v>0</v>
      </c>
      <c r="BJ660" s="64">
        <v>0</v>
      </c>
      <c r="BK660" s="64">
        <v>-17966.07</v>
      </c>
      <c r="BL660"/>
      <c r="BN660" s="7">
        <f t="shared" si="33"/>
        <v>200</v>
      </c>
    </row>
    <row r="661" spans="1:66" hidden="1">
      <c r="A661">
        <v>201</v>
      </c>
      <c r="B661" t="s">
        <v>379</v>
      </c>
      <c r="C661">
        <v>143</v>
      </c>
      <c r="D661" t="s">
        <v>271</v>
      </c>
      <c r="E661">
        <v>496</v>
      </c>
      <c r="F661">
        <v>513170001</v>
      </c>
      <c r="G661" t="s">
        <v>246</v>
      </c>
      <c r="H661">
        <v>602</v>
      </c>
      <c r="I661" t="s">
        <v>380</v>
      </c>
      <c r="J661" s="8">
        <v>1</v>
      </c>
      <c r="L661">
        <v>3170</v>
      </c>
      <c r="M661" t="s">
        <v>541</v>
      </c>
      <c r="N661">
        <v>3000</v>
      </c>
      <c r="O661" t="s">
        <v>118</v>
      </c>
      <c r="P661">
        <v>7</v>
      </c>
      <c r="Q661" t="s">
        <v>310</v>
      </c>
      <c r="R661">
        <v>423</v>
      </c>
      <c r="S661" t="s">
        <v>381</v>
      </c>
      <c r="T661">
        <v>121</v>
      </c>
      <c r="U661" t="s">
        <v>312</v>
      </c>
      <c r="V661">
        <v>1</v>
      </c>
      <c r="W661" t="s">
        <v>313</v>
      </c>
      <c r="X661" s="64">
        <v>0</v>
      </c>
      <c r="Y661" s="64">
        <v>0</v>
      </c>
      <c r="Z661" s="64">
        <v>0</v>
      </c>
      <c r="AA661" s="64">
        <v>0</v>
      </c>
      <c r="AB661" s="64">
        <v>0</v>
      </c>
      <c r="AC661" s="64">
        <v>0</v>
      </c>
      <c r="AD661" s="9">
        <v>0</v>
      </c>
      <c r="AE661" s="64">
        <v>0</v>
      </c>
      <c r="AF661" s="64">
        <v>0</v>
      </c>
      <c r="AG661" s="64">
        <v>0</v>
      </c>
      <c r="AH661" s="64">
        <v>0</v>
      </c>
      <c r="AI661" s="9">
        <v>0</v>
      </c>
      <c r="AJ661" s="10">
        <f t="shared" si="31"/>
        <v>0</v>
      </c>
      <c r="AL661" s="6">
        <f t="shared" si="32"/>
        <v>0</v>
      </c>
      <c r="AN661" s="64">
        <v>0</v>
      </c>
      <c r="AO661" s="64">
        <v>0</v>
      </c>
      <c r="AP661" s="64">
        <v>0</v>
      </c>
      <c r="AQ661" s="64">
        <v>0</v>
      </c>
      <c r="AR661" s="64">
        <v>0</v>
      </c>
      <c r="AS661" s="64">
        <v>0</v>
      </c>
      <c r="AT661" s="64">
        <v>0</v>
      </c>
      <c r="AU661" s="64">
        <v>0</v>
      </c>
      <c r="AV661" s="64">
        <v>0</v>
      </c>
      <c r="AW661" s="64">
        <v>0</v>
      </c>
      <c r="AX661" s="64">
        <v>0</v>
      </c>
      <c r="AY661" s="64">
        <v>0</v>
      </c>
      <c r="AZ661" s="64">
        <v>41562</v>
      </c>
      <c r="BA661" s="64">
        <v>0</v>
      </c>
      <c r="BB661" s="64">
        <v>0</v>
      </c>
      <c r="BC661" s="64">
        <v>0</v>
      </c>
      <c r="BD661" s="64">
        <v>0</v>
      </c>
      <c r="BE661" s="64">
        <v>0</v>
      </c>
      <c r="BF661" s="64">
        <v>0</v>
      </c>
      <c r="BG661" s="64">
        <v>0</v>
      </c>
      <c r="BH661" s="64">
        <v>0</v>
      </c>
      <c r="BI661" s="64">
        <v>-0.08</v>
      </c>
      <c r="BJ661" s="64">
        <v>0</v>
      </c>
      <c r="BK661" s="64">
        <v>0</v>
      </c>
      <c r="BL661"/>
      <c r="BN661" s="7">
        <f t="shared" si="33"/>
        <v>0</v>
      </c>
    </row>
    <row r="662" spans="1:66" hidden="1">
      <c r="A662">
        <v>991</v>
      </c>
      <c r="B662" t="s">
        <v>538</v>
      </c>
      <c r="C662">
        <v>136</v>
      </c>
      <c r="D662" t="s">
        <v>539</v>
      </c>
      <c r="E662">
        <v>321</v>
      </c>
      <c r="F662">
        <v>513170001</v>
      </c>
      <c r="G662" t="s">
        <v>246</v>
      </c>
      <c r="H662">
        <v>101</v>
      </c>
      <c r="I662" t="s">
        <v>308</v>
      </c>
      <c r="J662" s="8">
        <v>1</v>
      </c>
      <c r="L662">
        <v>3170</v>
      </c>
      <c r="M662" t="s">
        <v>541</v>
      </c>
      <c r="N662">
        <v>3000</v>
      </c>
      <c r="O662" t="s">
        <v>118</v>
      </c>
      <c r="P662">
        <v>10</v>
      </c>
      <c r="Q662" t="s">
        <v>540</v>
      </c>
      <c r="R662">
        <v>311</v>
      </c>
      <c r="S662" t="s">
        <v>463</v>
      </c>
      <c r="T662">
        <v>121</v>
      </c>
      <c r="U662" t="s">
        <v>312</v>
      </c>
      <c r="V662">
        <v>1</v>
      </c>
      <c r="W662" t="s">
        <v>313</v>
      </c>
      <c r="X662" s="64">
        <v>0</v>
      </c>
      <c r="Y662" s="64">
        <v>0</v>
      </c>
      <c r="Z662" s="64">
        <v>0</v>
      </c>
      <c r="AA662" s="64">
        <v>0</v>
      </c>
      <c r="AB662" s="64">
        <v>0</v>
      </c>
      <c r="AC662" s="64">
        <v>0</v>
      </c>
      <c r="AD662" s="9">
        <v>0</v>
      </c>
      <c r="AE662" s="64">
        <v>0</v>
      </c>
      <c r="AF662" s="64">
        <v>0</v>
      </c>
      <c r="AG662" s="64">
        <v>0</v>
      </c>
      <c r="AH662" s="64">
        <v>0</v>
      </c>
      <c r="AI662" s="64">
        <v>0</v>
      </c>
      <c r="AJ662" s="10">
        <f t="shared" si="31"/>
        <v>0</v>
      </c>
      <c r="AL662" s="6">
        <f t="shared" si="32"/>
        <v>0</v>
      </c>
      <c r="AN662" s="64">
        <v>6405</v>
      </c>
      <c r="AO662" s="64">
        <v>0</v>
      </c>
      <c r="AP662" s="64">
        <v>0</v>
      </c>
      <c r="AQ662" s="64">
        <v>0</v>
      </c>
      <c r="AR662" s="64">
        <v>0</v>
      </c>
      <c r="AS662" s="64">
        <v>0</v>
      </c>
      <c r="AT662" s="64">
        <v>0</v>
      </c>
      <c r="AU662" s="64">
        <v>0</v>
      </c>
      <c r="AV662" s="64">
        <v>0</v>
      </c>
      <c r="AW662" s="64">
        <v>0</v>
      </c>
      <c r="AX662" s="64">
        <v>0</v>
      </c>
      <c r="AY662" s="64">
        <v>0</v>
      </c>
      <c r="AZ662" s="64">
        <v>0</v>
      </c>
      <c r="BA662" s="64">
        <v>0</v>
      </c>
      <c r="BB662" s="64">
        <v>0</v>
      </c>
      <c r="BC662" s="64">
        <v>0</v>
      </c>
      <c r="BD662" s="64">
        <v>0</v>
      </c>
      <c r="BE662" s="64">
        <v>0</v>
      </c>
      <c r="BF662" s="64">
        <v>0</v>
      </c>
      <c r="BG662" s="64">
        <v>0</v>
      </c>
      <c r="BH662" s="64">
        <v>-1</v>
      </c>
      <c r="BI662" s="64">
        <v>-17</v>
      </c>
      <c r="BJ662" s="64">
        <v>0</v>
      </c>
      <c r="BK662" s="64">
        <v>-5747</v>
      </c>
      <c r="BL662"/>
      <c r="BN662" s="7">
        <f t="shared" si="33"/>
        <v>0</v>
      </c>
    </row>
    <row r="663" spans="1:66" hidden="1">
      <c r="A663">
        <v>962</v>
      </c>
      <c r="B663" t="s">
        <v>513</v>
      </c>
      <c r="C663">
        <v>126</v>
      </c>
      <c r="D663" t="s">
        <v>225</v>
      </c>
      <c r="E663">
        <v>321</v>
      </c>
      <c r="F663">
        <v>513170001</v>
      </c>
      <c r="G663" t="s">
        <v>246</v>
      </c>
      <c r="H663">
        <v>101</v>
      </c>
      <c r="I663" t="s">
        <v>308</v>
      </c>
      <c r="J663" s="8">
        <v>1</v>
      </c>
      <c r="L663">
        <v>3170</v>
      </c>
      <c r="M663" t="s">
        <v>541</v>
      </c>
      <c r="N663">
        <v>3000</v>
      </c>
      <c r="O663" t="s">
        <v>118</v>
      </c>
      <c r="P663">
        <v>11</v>
      </c>
      <c r="Q663" t="s">
        <v>509</v>
      </c>
      <c r="R663">
        <v>241</v>
      </c>
      <c r="S663" t="s">
        <v>445</v>
      </c>
      <c r="T663">
        <v>124</v>
      </c>
      <c r="U663" t="s">
        <v>510</v>
      </c>
      <c r="V663">
        <v>1</v>
      </c>
      <c r="W663" t="s">
        <v>313</v>
      </c>
      <c r="X663" s="64">
        <v>0</v>
      </c>
      <c r="Y663" s="64">
        <v>0</v>
      </c>
      <c r="Z663" s="64">
        <v>0</v>
      </c>
      <c r="AA663" s="64">
        <v>0</v>
      </c>
      <c r="AB663" s="64">
        <v>0</v>
      </c>
      <c r="AC663" s="64">
        <v>2000</v>
      </c>
      <c r="AD663" s="9">
        <v>0</v>
      </c>
      <c r="AE663" s="64">
        <v>0</v>
      </c>
      <c r="AF663" s="64">
        <v>0</v>
      </c>
      <c r="AG663" s="64">
        <v>0</v>
      </c>
      <c r="AH663" s="64">
        <v>0</v>
      </c>
      <c r="AI663" s="64">
        <v>0</v>
      </c>
      <c r="AJ663" s="10">
        <f t="shared" si="31"/>
        <v>2000</v>
      </c>
      <c r="AL663" s="6">
        <f t="shared" si="32"/>
        <v>0</v>
      </c>
      <c r="AN663" s="64">
        <v>34130</v>
      </c>
      <c r="AO663" s="64">
        <v>0</v>
      </c>
      <c r="AP663" s="64">
        <v>0</v>
      </c>
      <c r="AQ663" s="64">
        <v>0</v>
      </c>
      <c r="AR663" s="64">
        <v>0</v>
      </c>
      <c r="AS663" s="64">
        <v>0</v>
      </c>
      <c r="AT663" s="64">
        <v>0</v>
      </c>
      <c r="AU663" s="64">
        <v>0</v>
      </c>
      <c r="AV663" s="64">
        <v>0</v>
      </c>
      <c r="AW663" s="64">
        <v>0</v>
      </c>
      <c r="AX663" s="64">
        <v>0</v>
      </c>
      <c r="AY663" s="64">
        <v>0</v>
      </c>
      <c r="AZ663" s="64">
        <v>0</v>
      </c>
      <c r="BA663" s="64">
        <v>0</v>
      </c>
      <c r="BB663" s="64">
        <v>0</v>
      </c>
      <c r="BC663" s="64">
        <v>0</v>
      </c>
      <c r="BD663" s="64">
        <v>0</v>
      </c>
      <c r="BE663" s="64">
        <v>0</v>
      </c>
      <c r="BF663" s="64">
        <v>0</v>
      </c>
      <c r="BG663" s="64">
        <v>0</v>
      </c>
      <c r="BH663" s="64">
        <v>-11176</v>
      </c>
      <c r="BI663" s="64">
        <v>0</v>
      </c>
      <c r="BJ663" s="64">
        <v>0</v>
      </c>
      <c r="BK663" s="64">
        <v>-22954</v>
      </c>
      <c r="BL663"/>
      <c r="BN663" s="7">
        <f t="shared" si="33"/>
        <v>2000</v>
      </c>
    </row>
    <row r="664" spans="1:66" hidden="1">
      <c r="A664">
        <v>111</v>
      </c>
      <c r="B664" t="s">
        <v>84</v>
      </c>
      <c r="C664">
        <v>141</v>
      </c>
      <c r="D664" t="s">
        <v>260</v>
      </c>
      <c r="E664">
        <v>321</v>
      </c>
      <c r="F664">
        <v>513170001</v>
      </c>
      <c r="G664" t="s">
        <v>246</v>
      </c>
      <c r="H664">
        <v>101</v>
      </c>
      <c r="I664" t="s">
        <v>308</v>
      </c>
      <c r="J664" s="8">
        <v>1</v>
      </c>
      <c r="L664">
        <v>3170</v>
      </c>
      <c r="M664" t="s">
        <v>541</v>
      </c>
      <c r="N664">
        <v>3000</v>
      </c>
      <c r="O664" t="s">
        <v>118</v>
      </c>
      <c r="P664">
        <v>13</v>
      </c>
      <c r="Q664" t="s">
        <v>353</v>
      </c>
      <c r="R664">
        <v>263</v>
      </c>
      <c r="S664" t="s">
        <v>354</v>
      </c>
      <c r="T664">
        <v>121</v>
      </c>
      <c r="U664" t="s">
        <v>312</v>
      </c>
      <c r="V664">
        <v>1</v>
      </c>
      <c r="W664" t="s">
        <v>313</v>
      </c>
      <c r="X664" s="64">
        <v>0</v>
      </c>
      <c r="Y664" s="64">
        <v>0</v>
      </c>
      <c r="Z664" s="64">
        <v>35000.44</v>
      </c>
      <c r="AA664" s="64">
        <v>0</v>
      </c>
      <c r="AB664" s="64">
        <v>0</v>
      </c>
      <c r="AC664" s="64">
        <v>0</v>
      </c>
      <c r="AD664" s="9">
        <v>0</v>
      </c>
      <c r="AE664" s="64">
        <v>0</v>
      </c>
      <c r="AF664" s="64">
        <v>0</v>
      </c>
      <c r="AG664" s="64">
        <v>0</v>
      </c>
      <c r="AH664" s="64">
        <v>0</v>
      </c>
      <c r="AI664" s="64">
        <v>0</v>
      </c>
      <c r="AJ664" s="10">
        <f t="shared" si="31"/>
        <v>35000.44</v>
      </c>
      <c r="AL664" s="6">
        <f t="shared" si="32"/>
        <v>0</v>
      </c>
      <c r="AN664" s="64">
        <v>232498</v>
      </c>
      <c r="AO664" s="64">
        <v>0</v>
      </c>
      <c r="AP664" s="64">
        <v>0</v>
      </c>
      <c r="AQ664" s="64">
        <v>0</v>
      </c>
      <c r="AR664" s="64">
        <v>0</v>
      </c>
      <c r="AS664" s="64">
        <v>0</v>
      </c>
      <c r="AT664" s="64">
        <v>0</v>
      </c>
      <c r="AU664" s="64">
        <v>0</v>
      </c>
      <c r="AV664" s="64">
        <v>0</v>
      </c>
      <c r="AW664" s="64">
        <v>0</v>
      </c>
      <c r="AX664" s="64">
        <v>0</v>
      </c>
      <c r="AY664" s="64">
        <v>0</v>
      </c>
      <c r="AZ664" s="64">
        <v>0</v>
      </c>
      <c r="BA664" s="64">
        <v>0</v>
      </c>
      <c r="BB664" s="64">
        <v>0</v>
      </c>
      <c r="BC664" s="64">
        <v>0</v>
      </c>
      <c r="BD664" s="64">
        <v>0</v>
      </c>
      <c r="BE664" s="64">
        <v>0</v>
      </c>
      <c r="BF664" s="64">
        <v>0</v>
      </c>
      <c r="BG664" s="64">
        <v>0</v>
      </c>
      <c r="BH664" s="64">
        <v>0</v>
      </c>
      <c r="BI664" s="64">
        <v>0</v>
      </c>
      <c r="BJ664" s="64">
        <v>0</v>
      </c>
      <c r="BK664" s="64">
        <v>-42212.39</v>
      </c>
      <c r="BL664"/>
      <c r="BN664" s="7">
        <f t="shared" si="33"/>
        <v>35000.44</v>
      </c>
    </row>
    <row r="665" spans="1:66" hidden="1">
      <c r="A665">
        <v>911</v>
      </c>
      <c r="B665" t="s">
        <v>447</v>
      </c>
      <c r="C665">
        <v>107</v>
      </c>
      <c r="D665" t="s">
        <v>120</v>
      </c>
      <c r="E665">
        <v>322</v>
      </c>
      <c r="F665">
        <v>513180001</v>
      </c>
      <c r="G665" t="s">
        <v>147</v>
      </c>
      <c r="H665">
        <v>101</v>
      </c>
      <c r="I665" t="s">
        <v>308</v>
      </c>
      <c r="J665" s="8">
        <v>1</v>
      </c>
      <c r="L665">
        <v>3180</v>
      </c>
      <c r="M665" t="s">
        <v>457</v>
      </c>
      <c r="N665">
        <v>3000</v>
      </c>
      <c r="O665" t="s">
        <v>118</v>
      </c>
      <c r="P665">
        <v>1</v>
      </c>
      <c r="Q665" t="s">
        <v>448</v>
      </c>
      <c r="R665">
        <v>131</v>
      </c>
      <c r="S665" t="s">
        <v>449</v>
      </c>
      <c r="T665">
        <v>121</v>
      </c>
      <c r="U665" t="s">
        <v>312</v>
      </c>
      <c r="V665">
        <v>1</v>
      </c>
      <c r="W665" t="s">
        <v>313</v>
      </c>
      <c r="X665" s="64">
        <v>0</v>
      </c>
      <c r="Y665" s="64">
        <v>0</v>
      </c>
      <c r="Z665" s="64">
        <v>0</v>
      </c>
      <c r="AA665" s="64">
        <v>0</v>
      </c>
      <c r="AB665" s="64">
        <v>0</v>
      </c>
      <c r="AC665" s="64">
        <v>0</v>
      </c>
      <c r="AD665" s="9">
        <v>0</v>
      </c>
      <c r="AE665" s="64">
        <v>0</v>
      </c>
      <c r="AF665" s="64">
        <v>0</v>
      </c>
      <c r="AG665" s="64">
        <v>0</v>
      </c>
      <c r="AH665" s="64">
        <v>0</v>
      </c>
      <c r="AI665" s="64">
        <v>0</v>
      </c>
      <c r="AJ665" s="10">
        <f t="shared" si="31"/>
        <v>0</v>
      </c>
      <c r="AL665" s="6">
        <f t="shared" si="32"/>
        <v>0</v>
      </c>
      <c r="AN665" s="64">
        <v>0</v>
      </c>
      <c r="AO665" s="64">
        <v>0</v>
      </c>
      <c r="AP665" s="64">
        <v>0</v>
      </c>
      <c r="AQ665" s="64">
        <v>0</v>
      </c>
      <c r="AR665" s="64">
        <v>0</v>
      </c>
      <c r="AS665" s="64">
        <v>0</v>
      </c>
      <c r="AT665" s="64">
        <v>0</v>
      </c>
      <c r="AU665" s="64">
        <v>0</v>
      </c>
      <c r="AV665" s="64">
        <v>0</v>
      </c>
      <c r="AW665" s="64">
        <v>0</v>
      </c>
      <c r="AX665" s="64">
        <v>0</v>
      </c>
      <c r="AY665" s="64">
        <v>0</v>
      </c>
      <c r="AZ665" s="64">
        <v>1900</v>
      </c>
      <c r="BA665" s="64">
        <v>0</v>
      </c>
      <c r="BB665" s="64">
        <v>0</v>
      </c>
      <c r="BC665" s="64">
        <v>0</v>
      </c>
      <c r="BD665" s="64">
        <v>0</v>
      </c>
      <c r="BE665" s="64">
        <v>0</v>
      </c>
      <c r="BF665" s="64">
        <v>0</v>
      </c>
      <c r="BG665" s="64">
        <v>0</v>
      </c>
      <c r="BH665" s="64">
        <v>0</v>
      </c>
      <c r="BI665" s="64">
        <v>-65</v>
      </c>
      <c r="BJ665" s="64">
        <v>0</v>
      </c>
      <c r="BK665" s="64">
        <v>0</v>
      </c>
      <c r="BL665"/>
      <c r="BN665" s="7">
        <f t="shared" si="33"/>
        <v>0</v>
      </c>
    </row>
    <row r="666" spans="1:66" hidden="1">
      <c r="A666">
        <v>921</v>
      </c>
      <c r="B666" t="s">
        <v>454</v>
      </c>
      <c r="C666">
        <v>108</v>
      </c>
      <c r="D666" t="s">
        <v>455</v>
      </c>
      <c r="E666">
        <v>322</v>
      </c>
      <c r="F666">
        <v>513180001</v>
      </c>
      <c r="G666" t="s">
        <v>147</v>
      </c>
      <c r="H666">
        <v>101</v>
      </c>
      <c r="I666" t="s">
        <v>308</v>
      </c>
      <c r="J666" s="8">
        <v>1</v>
      </c>
      <c r="L666">
        <v>3180</v>
      </c>
      <c r="M666" t="s">
        <v>457</v>
      </c>
      <c r="N666">
        <v>3000</v>
      </c>
      <c r="O666" t="s">
        <v>118</v>
      </c>
      <c r="P666">
        <v>4</v>
      </c>
      <c r="Q666" t="s">
        <v>345</v>
      </c>
      <c r="R666">
        <v>132</v>
      </c>
      <c r="S666" t="s">
        <v>456</v>
      </c>
      <c r="T666">
        <v>121</v>
      </c>
      <c r="U666" t="s">
        <v>312</v>
      </c>
      <c r="V666">
        <v>1</v>
      </c>
      <c r="W666" t="s">
        <v>313</v>
      </c>
      <c r="X666" s="64">
        <v>0</v>
      </c>
      <c r="Y666" s="64">
        <v>0</v>
      </c>
      <c r="Z666" s="64">
        <v>0</v>
      </c>
      <c r="AA666" s="64">
        <v>0</v>
      </c>
      <c r="AB666" s="64">
        <v>0</v>
      </c>
      <c r="AC666" s="64">
        <v>0</v>
      </c>
      <c r="AD666" s="9">
        <v>0</v>
      </c>
      <c r="AE666" s="64">
        <v>0</v>
      </c>
      <c r="AF666" s="64">
        <v>0</v>
      </c>
      <c r="AG666" s="64">
        <v>0</v>
      </c>
      <c r="AH666" s="64">
        <v>0</v>
      </c>
      <c r="AI666" s="64">
        <v>0</v>
      </c>
      <c r="AJ666" s="10">
        <f t="shared" si="31"/>
        <v>0</v>
      </c>
      <c r="AL666" s="6">
        <f t="shared" si="32"/>
        <v>0</v>
      </c>
      <c r="AN666" s="64">
        <v>10866</v>
      </c>
      <c r="AO666" s="64">
        <v>0</v>
      </c>
      <c r="AP666" s="64">
        <v>0</v>
      </c>
      <c r="AQ666" s="64">
        <v>0</v>
      </c>
      <c r="AR666" s="64">
        <v>0</v>
      </c>
      <c r="AS666" s="64">
        <v>0</v>
      </c>
      <c r="AT666" s="64">
        <v>0</v>
      </c>
      <c r="AU666" s="64">
        <v>0</v>
      </c>
      <c r="AV666" s="64">
        <v>0</v>
      </c>
      <c r="AW666" s="64">
        <v>0</v>
      </c>
      <c r="AX666" s="64">
        <v>0</v>
      </c>
      <c r="AY666" s="64">
        <v>0</v>
      </c>
      <c r="AZ666" s="64">
        <v>-6927</v>
      </c>
      <c r="BA666" s="64">
        <v>0</v>
      </c>
      <c r="BB666" s="64">
        <v>0</v>
      </c>
      <c r="BC666" s="64">
        <v>0</v>
      </c>
      <c r="BD666" s="64">
        <v>0</v>
      </c>
      <c r="BE666" s="64">
        <v>0</v>
      </c>
      <c r="BF666" s="64">
        <v>0</v>
      </c>
      <c r="BG666" s="64">
        <v>0</v>
      </c>
      <c r="BH666" s="64">
        <v>-193.23</v>
      </c>
      <c r="BI666" s="64">
        <v>-1526</v>
      </c>
      <c r="BJ666" s="64">
        <v>-1468.09</v>
      </c>
      <c r="BK666" s="64">
        <v>0</v>
      </c>
      <c r="BL666"/>
      <c r="BN666" s="7">
        <f t="shared" si="33"/>
        <v>0</v>
      </c>
    </row>
    <row r="667" spans="1:66" hidden="1">
      <c r="A667">
        <v>981</v>
      </c>
      <c r="B667" t="s">
        <v>532</v>
      </c>
      <c r="C667">
        <v>134</v>
      </c>
      <c r="D667" t="s">
        <v>245</v>
      </c>
      <c r="E667">
        <v>322</v>
      </c>
      <c r="F667">
        <v>513180001</v>
      </c>
      <c r="G667" t="s">
        <v>147</v>
      </c>
      <c r="H667">
        <v>101</v>
      </c>
      <c r="I667" t="s">
        <v>308</v>
      </c>
      <c r="J667" s="8">
        <v>1</v>
      </c>
      <c r="L667">
        <v>3180</v>
      </c>
      <c r="M667" t="s">
        <v>457</v>
      </c>
      <c r="N667">
        <v>3000</v>
      </c>
      <c r="O667" t="s">
        <v>118</v>
      </c>
      <c r="P667">
        <v>6</v>
      </c>
      <c r="Q667" t="s">
        <v>533</v>
      </c>
      <c r="R667">
        <v>134</v>
      </c>
      <c r="S667" t="s">
        <v>534</v>
      </c>
      <c r="T667">
        <v>132</v>
      </c>
      <c r="U667" t="s">
        <v>535</v>
      </c>
      <c r="V667">
        <v>1</v>
      </c>
      <c r="W667" t="s">
        <v>313</v>
      </c>
      <c r="X667" s="64">
        <v>0</v>
      </c>
      <c r="Y667" s="64">
        <v>0</v>
      </c>
      <c r="Z667" s="64">
        <v>0</v>
      </c>
      <c r="AA667" s="64">
        <v>0</v>
      </c>
      <c r="AB667" s="64">
        <v>0</v>
      </c>
      <c r="AC667" s="64">
        <v>320</v>
      </c>
      <c r="AD667" s="9">
        <v>0</v>
      </c>
      <c r="AE667" s="64">
        <v>0</v>
      </c>
      <c r="AF667" s="64">
        <v>0</v>
      </c>
      <c r="AG667" s="64">
        <v>0</v>
      </c>
      <c r="AH667" s="64">
        <v>0</v>
      </c>
      <c r="AI667" s="64">
        <v>0</v>
      </c>
      <c r="AJ667" s="10">
        <f t="shared" si="31"/>
        <v>320</v>
      </c>
      <c r="AL667" s="6">
        <f t="shared" si="32"/>
        <v>0</v>
      </c>
      <c r="AN667" s="64">
        <v>0</v>
      </c>
      <c r="AO667" s="64">
        <v>0</v>
      </c>
      <c r="AP667" s="64">
        <v>0</v>
      </c>
      <c r="AQ667" s="64">
        <v>0</v>
      </c>
      <c r="AR667" s="64">
        <v>0</v>
      </c>
      <c r="AS667" s="64">
        <v>0</v>
      </c>
      <c r="AT667" s="64">
        <v>0</v>
      </c>
      <c r="AU667" s="64">
        <v>0</v>
      </c>
      <c r="AV667" s="64">
        <v>0</v>
      </c>
      <c r="AW667" s="64">
        <v>0</v>
      </c>
      <c r="AX667" s="64">
        <v>0</v>
      </c>
      <c r="AY667" s="64">
        <v>0</v>
      </c>
      <c r="AZ667" s="64">
        <v>0</v>
      </c>
      <c r="BA667" s="64">
        <v>0</v>
      </c>
      <c r="BB667" s="64">
        <v>0</v>
      </c>
      <c r="BC667" s="64">
        <v>0</v>
      </c>
      <c r="BD667" s="64">
        <v>0</v>
      </c>
      <c r="BE667" s="64">
        <v>0</v>
      </c>
      <c r="BF667" s="64">
        <v>0</v>
      </c>
      <c r="BG667" s="64">
        <v>1500</v>
      </c>
      <c r="BH667" s="64">
        <v>-3</v>
      </c>
      <c r="BI667" s="64">
        <v>-1497</v>
      </c>
      <c r="BJ667" s="64">
        <v>0</v>
      </c>
      <c r="BK667" s="64">
        <v>0</v>
      </c>
      <c r="BL667"/>
      <c r="BN667" s="7">
        <f t="shared" si="33"/>
        <v>320</v>
      </c>
    </row>
    <row r="668" spans="1:66" hidden="1">
      <c r="A668">
        <v>101</v>
      </c>
      <c r="B668" t="s">
        <v>306</v>
      </c>
      <c r="C668">
        <v>139</v>
      </c>
      <c r="D668" t="s">
        <v>307</v>
      </c>
      <c r="E668">
        <v>322</v>
      </c>
      <c r="F668">
        <v>513180001</v>
      </c>
      <c r="G668" t="s">
        <v>147</v>
      </c>
      <c r="H668">
        <v>101</v>
      </c>
      <c r="I668" t="s">
        <v>308</v>
      </c>
      <c r="J668" s="8">
        <v>1</v>
      </c>
      <c r="L668">
        <v>3180</v>
      </c>
      <c r="M668" t="s">
        <v>457</v>
      </c>
      <c r="N668">
        <v>3000</v>
      </c>
      <c r="O668" t="s">
        <v>118</v>
      </c>
      <c r="P668">
        <v>7</v>
      </c>
      <c r="Q668" t="s">
        <v>310</v>
      </c>
      <c r="R668">
        <v>171</v>
      </c>
      <c r="S668" t="s">
        <v>311</v>
      </c>
      <c r="T668">
        <v>121</v>
      </c>
      <c r="U668" t="s">
        <v>312</v>
      </c>
      <c r="V668">
        <v>1</v>
      </c>
      <c r="W668" t="s">
        <v>313</v>
      </c>
      <c r="X668" s="64">
        <v>0</v>
      </c>
      <c r="Y668" s="64">
        <v>0</v>
      </c>
      <c r="Z668" s="64">
        <v>0</v>
      </c>
      <c r="AA668" s="64">
        <v>0</v>
      </c>
      <c r="AB668" s="64">
        <v>0</v>
      </c>
      <c r="AC668" s="64">
        <v>0</v>
      </c>
      <c r="AD668" s="9">
        <v>0</v>
      </c>
      <c r="AE668" s="64">
        <v>270.27</v>
      </c>
      <c r="AF668" s="64">
        <v>0</v>
      </c>
      <c r="AG668" s="64">
        <v>269.38</v>
      </c>
      <c r="AH668" s="64">
        <v>0</v>
      </c>
      <c r="AI668" s="9">
        <v>0</v>
      </c>
      <c r="AJ668" s="10">
        <f t="shared" si="31"/>
        <v>539.65</v>
      </c>
      <c r="AL668" s="6">
        <f t="shared" si="32"/>
        <v>0</v>
      </c>
      <c r="AN668" s="64">
        <v>0</v>
      </c>
      <c r="AO668" s="64">
        <v>0</v>
      </c>
      <c r="AP668" s="64">
        <v>0</v>
      </c>
      <c r="AQ668" s="64">
        <v>0</v>
      </c>
      <c r="AR668" s="64">
        <v>0</v>
      </c>
      <c r="AS668" s="64">
        <v>0</v>
      </c>
      <c r="AT668" s="64">
        <v>0</v>
      </c>
      <c r="AU668" s="64">
        <v>0</v>
      </c>
      <c r="AV668" s="64">
        <v>0</v>
      </c>
      <c r="AW668" s="64">
        <v>0</v>
      </c>
      <c r="AX668" s="64">
        <v>0</v>
      </c>
      <c r="AY668" s="64">
        <v>0</v>
      </c>
      <c r="AZ668" s="64">
        <v>200</v>
      </c>
      <c r="BA668" s="64">
        <v>0</v>
      </c>
      <c r="BB668" s="64">
        <v>0</v>
      </c>
      <c r="BC668" s="64">
        <v>0</v>
      </c>
      <c r="BD668" s="64">
        <v>0</v>
      </c>
      <c r="BE668" s="64">
        <v>0</v>
      </c>
      <c r="BF668" s="64">
        <v>0</v>
      </c>
      <c r="BG668" s="64">
        <v>0</v>
      </c>
      <c r="BH668" s="64">
        <v>500</v>
      </c>
      <c r="BI668" s="64">
        <v>-170.65</v>
      </c>
      <c r="BJ668" s="64">
        <v>0</v>
      </c>
      <c r="BK668" s="64">
        <v>0</v>
      </c>
      <c r="BL668"/>
      <c r="BN668" s="7">
        <f t="shared" si="33"/>
        <v>539.65</v>
      </c>
    </row>
    <row r="669" spans="1:66" hidden="1">
      <c r="A669">
        <v>941</v>
      </c>
      <c r="B669" t="s">
        <v>484</v>
      </c>
      <c r="C669">
        <v>116</v>
      </c>
      <c r="D669" t="s">
        <v>485</v>
      </c>
      <c r="E669">
        <v>322</v>
      </c>
      <c r="F669">
        <v>513180001</v>
      </c>
      <c r="G669" t="s">
        <v>147</v>
      </c>
      <c r="H669">
        <v>101</v>
      </c>
      <c r="I669" t="s">
        <v>308</v>
      </c>
      <c r="J669" s="8">
        <v>1</v>
      </c>
      <c r="L669">
        <v>3180</v>
      </c>
      <c r="M669" t="s">
        <v>457</v>
      </c>
      <c r="N669">
        <v>3000</v>
      </c>
      <c r="O669" t="s">
        <v>118</v>
      </c>
      <c r="P669">
        <v>8</v>
      </c>
      <c r="Q669" t="s">
        <v>486</v>
      </c>
      <c r="R669">
        <v>131</v>
      </c>
      <c r="S669" t="s">
        <v>449</v>
      </c>
      <c r="T669">
        <v>121</v>
      </c>
      <c r="U669" t="s">
        <v>312</v>
      </c>
      <c r="V669">
        <v>1</v>
      </c>
      <c r="W669" t="s">
        <v>313</v>
      </c>
      <c r="X669" s="64">
        <v>0</v>
      </c>
      <c r="Y669" s="64">
        <v>0</v>
      </c>
      <c r="Z669" s="64">
        <v>0</v>
      </c>
      <c r="AA669" s="64">
        <v>0</v>
      </c>
      <c r="AB669" s="64">
        <v>0</v>
      </c>
      <c r="AC669" s="64">
        <v>321.33999999999997</v>
      </c>
      <c r="AD669" s="9">
        <v>0</v>
      </c>
      <c r="AE669" s="64">
        <v>0</v>
      </c>
      <c r="AF669" s="64">
        <v>0</v>
      </c>
      <c r="AG669" s="64">
        <v>0</v>
      </c>
      <c r="AH669" s="64">
        <v>0</v>
      </c>
      <c r="AI669" s="64">
        <v>0</v>
      </c>
      <c r="AJ669" s="10">
        <f t="shared" si="31"/>
        <v>321.33999999999997</v>
      </c>
      <c r="AL669" s="6">
        <f t="shared" si="32"/>
        <v>0</v>
      </c>
      <c r="AN669" s="64">
        <v>39245</v>
      </c>
      <c r="AO669" s="64">
        <v>0</v>
      </c>
      <c r="AP669" s="64">
        <v>0</v>
      </c>
      <c r="AQ669" s="64">
        <v>0</v>
      </c>
      <c r="AR669" s="64">
        <v>0</v>
      </c>
      <c r="AS669" s="64">
        <v>0</v>
      </c>
      <c r="AT669" s="64">
        <v>0</v>
      </c>
      <c r="AU669" s="64">
        <v>0</v>
      </c>
      <c r="AV669" s="64">
        <v>0</v>
      </c>
      <c r="AW669" s="64">
        <v>0</v>
      </c>
      <c r="AX669" s="64">
        <v>0</v>
      </c>
      <c r="AY669" s="64">
        <v>0</v>
      </c>
      <c r="AZ669" s="64">
        <v>0</v>
      </c>
      <c r="BA669" s="64">
        <v>0</v>
      </c>
      <c r="BB669" s="64">
        <v>0</v>
      </c>
      <c r="BC669" s="64">
        <v>0</v>
      </c>
      <c r="BD669" s="64">
        <v>0</v>
      </c>
      <c r="BE669" s="64">
        <v>0</v>
      </c>
      <c r="BF669" s="64">
        <v>0</v>
      </c>
      <c r="BG669" s="64">
        <v>0</v>
      </c>
      <c r="BH669" s="64">
        <v>0</v>
      </c>
      <c r="BI669" s="64">
        <v>0</v>
      </c>
      <c r="BJ669" s="64">
        <v>0</v>
      </c>
      <c r="BK669" s="64">
        <v>-764.56</v>
      </c>
      <c r="BL669"/>
      <c r="BN669" s="7">
        <f t="shared" si="33"/>
        <v>321.33999999999997</v>
      </c>
    </row>
    <row r="670" spans="1:66" hidden="1">
      <c r="A670">
        <v>972</v>
      </c>
      <c r="B670" t="s">
        <v>527</v>
      </c>
      <c r="C670">
        <v>132</v>
      </c>
      <c r="D670" t="s">
        <v>528</v>
      </c>
      <c r="E670">
        <v>322</v>
      </c>
      <c r="F670">
        <v>513180001</v>
      </c>
      <c r="G670" t="s">
        <v>147</v>
      </c>
      <c r="H670">
        <v>101</v>
      </c>
      <c r="I670" t="s">
        <v>308</v>
      </c>
      <c r="J670" s="8">
        <v>1</v>
      </c>
      <c r="L670">
        <v>3180</v>
      </c>
      <c r="M670" t="s">
        <v>457</v>
      </c>
      <c r="N670">
        <v>3000</v>
      </c>
      <c r="O670" t="s">
        <v>118</v>
      </c>
      <c r="P670">
        <v>9</v>
      </c>
      <c r="Q670" t="s">
        <v>422</v>
      </c>
      <c r="R670">
        <v>181</v>
      </c>
      <c r="S670" t="s">
        <v>523</v>
      </c>
      <c r="T670">
        <v>131</v>
      </c>
      <c r="U670" t="s">
        <v>524</v>
      </c>
      <c r="V670">
        <v>1</v>
      </c>
      <c r="W670" t="s">
        <v>313</v>
      </c>
      <c r="X670" s="64">
        <v>0</v>
      </c>
      <c r="Y670" s="64">
        <v>0</v>
      </c>
      <c r="Z670" s="64">
        <v>0</v>
      </c>
      <c r="AA670" s="64">
        <v>0</v>
      </c>
      <c r="AB670" s="64">
        <v>0</v>
      </c>
      <c r="AC670" s="64">
        <v>0</v>
      </c>
      <c r="AD670" s="9">
        <v>0</v>
      </c>
      <c r="AE670" s="64">
        <v>0</v>
      </c>
      <c r="AF670" s="64">
        <v>337.03</v>
      </c>
      <c r="AG670" s="64">
        <v>0</v>
      </c>
      <c r="AH670" s="64">
        <v>0</v>
      </c>
      <c r="AI670" s="64">
        <v>0</v>
      </c>
      <c r="AJ670" s="10">
        <f t="shared" si="31"/>
        <v>337.03</v>
      </c>
      <c r="AL670" s="6">
        <f t="shared" si="32"/>
        <v>0</v>
      </c>
      <c r="AN670" s="64">
        <v>0</v>
      </c>
      <c r="AO670" s="64">
        <v>0</v>
      </c>
      <c r="AP670" s="64">
        <v>0</v>
      </c>
      <c r="AQ670" s="64">
        <v>0</v>
      </c>
      <c r="AR670" s="64">
        <v>0</v>
      </c>
      <c r="AS670" s="64">
        <v>0</v>
      </c>
      <c r="AT670" s="64">
        <v>0</v>
      </c>
      <c r="AU670" s="64">
        <v>0</v>
      </c>
      <c r="AV670" s="64">
        <v>0</v>
      </c>
      <c r="AW670" s="64">
        <v>0</v>
      </c>
      <c r="AX670" s="64">
        <v>0</v>
      </c>
      <c r="AY670" s="64">
        <v>0</v>
      </c>
      <c r="AZ670" s="64">
        <v>2699</v>
      </c>
      <c r="BA670" s="64">
        <v>0</v>
      </c>
      <c r="BB670" s="64">
        <v>0</v>
      </c>
      <c r="BC670" s="64">
        <v>0</v>
      </c>
      <c r="BD670" s="64">
        <v>0</v>
      </c>
      <c r="BE670" s="64">
        <v>0</v>
      </c>
      <c r="BF670" s="64">
        <v>0</v>
      </c>
      <c r="BG670" s="64">
        <v>0</v>
      </c>
      <c r="BH670" s="64">
        <v>0</v>
      </c>
      <c r="BI670" s="64">
        <v>0</v>
      </c>
      <c r="BJ670" s="64">
        <v>0</v>
      </c>
      <c r="BK670" s="64">
        <v>0</v>
      </c>
      <c r="BL670"/>
      <c r="BN670" s="7">
        <f t="shared" si="33"/>
        <v>337.03</v>
      </c>
    </row>
    <row r="671" spans="1:66" hidden="1">
      <c r="A671">
        <v>951</v>
      </c>
      <c r="B671" t="s">
        <v>491</v>
      </c>
      <c r="C671">
        <v>118</v>
      </c>
      <c r="D671" t="s">
        <v>178</v>
      </c>
      <c r="E671">
        <v>322</v>
      </c>
      <c r="F671">
        <v>513180001</v>
      </c>
      <c r="G671" t="s">
        <v>147</v>
      </c>
      <c r="H671">
        <v>101</v>
      </c>
      <c r="I671" t="s">
        <v>308</v>
      </c>
      <c r="J671" s="8">
        <v>1</v>
      </c>
      <c r="L671">
        <v>3180</v>
      </c>
      <c r="M671" t="s">
        <v>457</v>
      </c>
      <c r="N671">
        <v>3000</v>
      </c>
      <c r="O671" t="s">
        <v>118</v>
      </c>
      <c r="P671">
        <v>12</v>
      </c>
      <c r="Q671" t="s">
        <v>401</v>
      </c>
      <c r="R671">
        <v>221</v>
      </c>
      <c r="S671" t="s">
        <v>492</v>
      </c>
      <c r="T671">
        <v>128</v>
      </c>
      <c r="U671" t="s">
        <v>404</v>
      </c>
      <c r="V671">
        <v>1</v>
      </c>
      <c r="W671" t="s">
        <v>313</v>
      </c>
      <c r="X671" s="64">
        <v>0</v>
      </c>
      <c r="Y671" s="64">
        <v>0</v>
      </c>
      <c r="Z671" s="64">
        <v>0</v>
      </c>
      <c r="AA671" s="64">
        <v>0</v>
      </c>
      <c r="AB671" s="64">
        <v>0</v>
      </c>
      <c r="AC671" s="64">
        <v>0</v>
      </c>
      <c r="AD671" s="9">
        <v>0</v>
      </c>
      <c r="AE671" s="64">
        <v>0</v>
      </c>
      <c r="AF671" s="64">
        <v>515.01</v>
      </c>
      <c r="AG671" s="64">
        <v>0</v>
      </c>
      <c r="AH671" s="64">
        <v>0</v>
      </c>
      <c r="AI671" s="64">
        <v>0</v>
      </c>
      <c r="AJ671" s="10">
        <f t="shared" si="31"/>
        <v>515.01</v>
      </c>
      <c r="AL671" s="6">
        <f t="shared" si="32"/>
        <v>0</v>
      </c>
      <c r="AN671" s="64">
        <v>0</v>
      </c>
      <c r="AO671" s="64">
        <v>0</v>
      </c>
      <c r="AP671" s="64">
        <v>0</v>
      </c>
      <c r="AQ671" s="64">
        <v>0</v>
      </c>
      <c r="AR671" s="64">
        <v>0</v>
      </c>
      <c r="AS671" s="64">
        <v>0</v>
      </c>
      <c r="AT671" s="64">
        <v>0</v>
      </c>
      <c r="AU671" s="64">
        <v>0</v>
      </c>
      <c r="AV671" s="64">
        <v>0</v>
      </c>
      <c r="AW671" s="64">
        <v>0</v>
      </c>
      <c r="AX671" s="64">
        <v>0</v>
      </c>
      <c r="AY671" s="64">
        <v>0</v>
      </c>
      <c r="AZ671" s="64">
        <v>280</v>
      </c>
      <c r="BA671" s="64">
        <v>0</v>
      </c>
      <c r="BB671" s="64">
        <v>0</v>
      </c>
      <c r="BC671" s="64">
        <v>0</v>
      </c>
      <c r="BD671" s="64">
        <v>0</v>
      </c>
      <c r="BE671" s="64">
        <v>0</v>
      </c>
      <c r="BF671" s="64">
        <v>0</v>
      </c>
      <c r="BG671" s="64">
        <v>0</v>
      </c>
      <c r="BH671" s="64">
        <v>1</v>
      </c>
      <c r="BI671" s="64">
        <v>487.2</v>
      </c>
      <c r="BJ671" s="64">
        <v>2000</v>
      </c>
      <c r="BK671" s="64">
        <v>486.2</v>
      </c>
      <c r="BL671"/>
      <c r="BN671" s="7">
        <f t="shared" si="33"/>
        <v>515.01</v>
      </c>
    </row>
    <row r="672" spans="1:66" hidden="1">
      <c r="A672">
        <v>111</v>
      </c>
      <c r="B672" t="s">
        <v>84</v>
      </c>
      <c r="C672">
        <v>141</v>
      </c>
      <c r="D672" t="s">
        <v>260</v>
      </c>
      <c r="E672">
        <v>322</v>
      </c>
      <c r="F672">
        <v>513180001</v>
      </c>
      <c r="G672" t="s">
        <v>147</v>
      </c>
      <c r="H672">
        <v>101</v>
      </c>
      <c r="I672" t="s">
        <v>308</v>
      </c>
      <c r="J672" s="8">
        <v>1</v>
      </c>
      <c r="L672">
        <v>3180</v>
      </c>
      <c r="M672" t="s">
        <v>457</v>
      </c>
      <c r="N672">
        <v>3000</v>
      </c>
      <c r="O672" t="s">
        <v>118</v>
      </c>
      <c r="P672">
        <v>13</v>
      </c>
      <c r="Q672" t="s">
        <v>353</v>
      </c>
      <c r="R672">
        <v>263</v>
      </c>
      <c r="S672" t="s">
        <v>354</v>
      </c>
      <c r="T672">
        <v>121</v>
      </c>
      <c r="U672" t="s">
        <v>312</v>
      </c>
      <c r="V672">
        <v>1</v>
      </c>
      <c r="W672" t="s">
        <v>313</v>
      </c>
      <c r="X672" s="64">
        <v>0</v>
      </c>
      <c r="Y672" s="64">
        <v>0</v>
      </c>
      <c r="Z672" s="64">
        <v>0</v>
      </c>
      <c r="AA672" s="64">
        <v>0</v>
      </c>
      <c r="AB672" s="64">
        <v>0</v>
      </c>
      <c r="AC672" s="64">
        <v>445</v>
      </c>
      <c r="AD672" s="9">
        <v>0</v>
      </c>
      <c r="AE672" s="64">
        <v>0</v>
      </c>
      <c r="AF672" s="64">
        <v>0</v>
      </c>
      <c r="AG672" s="64">
        <v>0</v>
      </c>
      <c r="AH672" s="64">
        <v>0</v>
      </c>
      <c r="AI672" s="64">
        <v>0</v>
      </c>
      <c r="AJ672" s="10">
        <f t="shared" si="31"/>
        <v>445</v>
      </c>
      <c r="AL672" s="6">
        <f t="shared" si="32"/>
        <v>0</v>
      </c>
      <c r="AN672" s="64">
        <v>0</v>
      </c>
      <c r="AO672" s="64">
        <v>0</v>
      </c>
      <c r="AP672" s="64">
        <v>0</v>
      </c>
      <c r="AQ672" s="64">
        <v>0</v>
      </c>
      <c r="AR672" s="64">
        <v>0</v>
      </c>
      <c r="AS672" s="64">
        <v>0</v>
      </c>
      <c r="AT672" s="64">
        <v>0</v>
      </c>
      <c r="AU672" s="64">
        <v>0</v>
      </c>
      <c r="AV672" s="64">
        <v>0</v>
      </c>
      <c r="AW672" s="64">
        <v>0</v>
      </c>
      <c r="AX672" s="64">
        <v>0</v>
      </c>
      <c r="AY672" s="64">
        <v>0</v>
      </c>
      <c r="AZ672" s="64">
        <v>648</v>
      </c>
      <c r="BA672" s="64">
        <v>0</v>
      </c>
      <c r="BB672" s="64">
        <v>0</v>
      </c>
      <c r="BC672" s="64">
        <v>0</v>
      </c>
      <c r="BD672" s="64">
        <v>0</v>
      </c>
      <c r="BE672" s="64">
        <v>0</v>
      </c>
      <c r="BF672" s="64">
        <v>0</v>
      </c>
      <c r="BG672" s="64">
        <v>0</v>
      </c>
      <c r="BH672" s="64">
        <v>0</v>
      </c>
      <c r="BI672" s="64">
        <v>650</v>
      </c>
      <c r="BJ672" s="64">
        <v>0</v>
      </c>
      <c r="BK672" s="64">
        <v>0</v>
      </c>
      <c r="BL672"/>
      <c r="BN672" s="7">
        <f t="shared" si="33"/>
        <v>445</v>
      </c>
    </row>
    <row r="673" spans="1:66" hidden="1">
      <c r="A673">
        <v>972</v>
      </c>
      <c r="B673" t="s">
        <v>527</v>
      </c>
      <c r="C673">
        <v>132</v>
      </c>
      <c r="D673" t="s">
        <v>528</v>
      </c>
      <c r="E673">
        <v>323</v>
      </c>
      <c r="F673">
        <v>513190001</v>
      </c>
      <c r="G673" t="s">
        <v>585</v>
      </c>
      <c r="H673">
        <v>101</v>
      </c>
      <c r="I673" t="s">
        <v>308</v>
      </c>
      <c r="J673" s="8">
        <v>1</v>
      </c>
      <c r="L673">
        <v>3190</v>
      </c>
      <c r="M673" t="s">
        <v>586</v>
      </c>
      <c r="N673">
        <v>3000</v>
      </c>
      <c r="O673" t="s">
        <v>118</v>
      </c>
      <c r="P673">
        <v>9</v>
      </c>
      <c r="Q673" t="s">
        <v>422</v>
      </c>
      <c r="R673">
        <v>181</v>
      </c>
      <c r="S673" t="s">
        <v>523</v>
      </c>
      <c r="T673">
        <v>131</v>
      </c>
      <c r="U673" t="s">
        <v>524</v>
      </c>
      <c r="V673">
        <v>1</v>
      </c>
      <c r="W673" t="s">
        <v>313</v>
      </c>
      <c r="X673" s="64">
        <v>0</v>
      </c>
      <c r="Y673" s="64">
        <v>0</v>
      </c>
      <c r="Z673" s="64">
        <v>0</v>
      </c>
      <c r="AA673" s="64">
        <v>0</v>
      </c>
      <c r="AB673" s="64">
        <v>0</v>
      </c>
      <c r="AC673" s="64">
        <v>0</v>
      </c>
      <c r="AD673" s="9">
        <v>0</v>
      </c>
      <c r="AE673" s="64">
        <v>0</v>
      </c>
      <c r="AF673" s="64">
        <v>6809.2</v>
      </c>
      <c r="AG673" s="64">
        <v>0</v>
      </c>
      <c r="AH673" s="64">
        <v>0</v>
      </c>
      <c r="AI673" s="64">
        <v>0</v>
      </c>
      <c r="AJ673" s="10">
        <f t="shared" si="31"/>
        <v>6809.2</v>
      </c>
      <c r="AL673" s="6">
        <f t="shared" si="32"/>
        <v>0</v>
      </c>
      <c r="AN673" s="64">
        <v>0</v>
      </c>
      <c r="AO673" s="64">
        <v>0</v>
      </c>
      <c r="AP673" s="64">
        <v>0</v>
      </c>
      <c r="AQ673" s="64">
        <v>0</v>
      </c>
      <c r="AR673" s="64">
        <v>0</v>
      </c>
      <c r="AS673" s="64">
        <v>0</v>
      </c>
      <c r="AT673" s="64">
        <v>0</v>
      </c>
      <c r="AU673" s="64">
        <v>0</v>
      </c>
      <c r="AV673" s="64">
        <v>0</v>
      </c>
      <c r="AW673" s="64">
        <v>0</v>
      </c>
      <c r="AX673" s="64">
        <v>0</v>
      </c>
      <c r="AY673" s="64">
        <v>0</v>
      </c>
      <c r="AZ673" s="64">
        <v>1200</v>
      </c>
      <c r="BA673" s="64">
        <v>0</v>
      </c>
      <c r="BB673" s="64">
        <v>0</v>
      </c>
      <c r="BC673" s="64">
        <v>0</v>
      </c>
      <c r="BD673" s="64">
        <v>0</v>
      </c>
      <c r="BE673" s="64">
        <v>0</v>
      </c>
      <c r="BF673" s="64">
        <v>0</v>
      </c>
      <c r="BG673" s="64">
        <v>0</v>
      </c>
      <c r="BH673" s="64">
        <v>0</v>
      </c>
      <c r="BI673" s="64">
        <v>-5</v>
      </c>
      <c r="BJ673" s="64">
        <v>0</v>
      </c>
      <c r="BK673" s="64">
        <v>0</v>
      </c>
      <c r="BL673"/>
      <c r="BN673" s="7">
        <f t="shared" si="33"/>
        <v>6809.2</v>
      </c>
    </row>
    <row r="674" spans="1:66" hidden="1">
      <c r="A674">
        <v>991</v>
      </c>
      <c r="B674" t="s">
        <v>538</v>
      </c>
      <c r="C674">
        <v>136</v>
      </c>
      <c r="D674" t="s">
        <v>539</v>
      </c>
      <c r="E674">
        <v>323</v>
      </c>
      <c r="F674">
        <v>513190001</v>
      </c>
      <c r="G674" t="s">
        <v>585</v>
      </c>
      <c r="H674">
        <v>101</v>
      </c>
      <c r="I674" t="s">
        <v>308</v>
      </c>
      <c r="J674" s="8">
        <v>1</v>
      </c>
      <c r="L674">
        <v>3190</v>
      </c>
      <c r="M674" t="s">
        <v>586</v>
      </c>
      <c r="N674">
        <v>3000</v>
      </c>
      <c r="O674" t="s">
        <v>118</v>
      </c>
      <c r="P674">
        <v>10</v>
      </c>
      <c r="Q674" t="s">
        <v>540</v>
      </c>
      <c r="R674">
        <v>311</v>
      </c>
      <c r="S674" t="s">
        <v>463</v>
      </c>
      <c r="T674">
        <v>121</v>
      </c>
      <c r="U674" t="s">
        <v>312</v>
      </c>
      <c r="V674">
        <v>1</v>
      </c>
      <c r="W674" t="s">
        <v>313</v>
      </c>
      <c r="X674" s="64">
        <v>0</v>
      </c>
      <c r="Y674" s="64">
        <v>0</v>
      </c>
      <c r="Z674" s="64">
        <v>0</v>
      </c>
      <c r="AA674" s="64">
        <v>0</v>
      </c>
      <c r="AB674" s="64">
        <v>0</v>
      </c>
      <c r="AC674" s="64">
        <v>0</v>
      </c>
      <c r="AD674" s="9">
        <v>0</v>
      </c>
      <c r="AE674" s="64">
        <v>0</v>
      </c>
      <c r="AF674" s="64">
        <v>0</v>
      </c>
      <c r="AG674" s="64">
        <v>78000</v>
      </c>
      <c r="AH674" s="64">
        <v>0</v>
      </c>
      <c r="AI674" s="64">
        <v>0</v>
      </c>
      <c r="AJ674" s="10">
        <f t="shared" si="31"/>
        <v>78000</v>
      </c>
      <c r="AL674" s="6">
        <f t="shared" si="32"/>
        <v>0</v>
      </c>
      <c r="AN674" s="64">
        <v>0</v>
      </c>
      <c r="AO674" s="64">
        <v>0</v>
      </c>
      <c r="AP674" s="64">
        <v>0</v>
      </c>
      <c r="AQ674" s="64">
        <v>0</v>
      </c>
      <c r="AR674" s="64">
        <v>0</v>
      </c>
      <c r="AS674" s="64">
        <v>0</v>
      </c>
      <c r="AT674" s="64">
        <v>0</v>
      </c>
      <c r="AU674" s="64">
        <v>0</v>
      </c>
      <c r="AV674" s="64">
        <v>0</v>
      </c>
      <c r="AW674" s="64">
        <v>0</v>
      </c>
      <c r="AX674" s="64">
        <v>0</v>
      </c>
      <c r="AY674" s="64">
        <v>0</v>
      </c>
      <c r="AZ674" s="64">
        <v>710</v>
      </c>
      <c r="BA674" s="64">
        <v>0</v>
      </c>
      <c r="BB674" s="64">
        <v>0</v>
      </c>
      <c r="BC674" s="64">
        <v>0</v>
      </c>
      <c r="BD674" s="64">
        <v>0</v>
      </c>
      <c r="BE674" s="64">
        <v>0</v>
      </c>
      <c r="BF674" s="64">
        <v>0</v>
      </c>
      <c r="BG674" s="64">
        <v>0</v>
      </c>
      <c r="BH674" s="64">
        <v>195.23</v>
      </c>
      <c r="BI674" s="64">
        <v>1129.95</v>
      </c>
      <c r="BJ674" s="64">
        <v>1828.8</v>
      </c>
      <c r="BK674" s="64">
        <v>0</v>
      </c>
      <c r="BL674"/>
      <c r="BN674" s="7">
        <f t="shared" si="33"/>
        <v>78000</v>
      </c>
    </row>
    <row r="675" spans="1:66" hidden="1">
      <c r="A675">
        <v>962</v>
      </c>
      <c r="B675" t="s">
        <v>513</v>
      </c>
      <c r="C675">
        <v>126</v>
      </c>
      <c r="D675" t="s">
        <v>225</v>
      </c>
      <c r="E675">
        <v>323</v>
      </c>
      <c r="F675">
        <v>513190001</v>
      </c>
      <c r="G675" t="s">
        <v>585</v>
      </c>
      <c r="H675">
        <v>101</v>
      </c>
      <c r="I675" t="s">
        <v>308</v>
      </c>
      <c r="J675" s="8">
        <v>1</v>
      </c>
      <c r="L675">
        <v>3190</v>
      </c>
      <c r="M675" t="s">
        <v>586</v>
      </c>
      <c r="N675">
        <v>3000</v>
      </c>
      <c r="O675" t="s">
        <v>118</v>
      </c>
      <c r="P675">
        <v>11</v>
      </c>
      <c r="Q675" t="s">
        <v>509</v>
      </c>
      <c r="R675">
        <v>241</v>
      </c>
      <c r="S675" t="s">
        <v>445</v>
      </c>
      <c r="T675">
        <v>124</v>
      </c>
      <c r="U675" t="s">
        <v>510</v>
      </c>
      <c r="V675">
        <v>1</v>
      </c>
      <c r="W675" t="s">
        <v>313</v>
      </c>
      <c r="X675" s="64">
        <v>0</v>
      </c>
      <c r="Y675" s="64">
        <v>0</v>
      </c>
      <c r="Z675" s="64">
        <v>0</v>
      </c>
      <c r="AA675" s="64">
        <v>0</v>
      </c>
      <c r="AB675" s="64">
        <v>7540</v>
      </c>
      <c r="AC675" s="64">
        <v>0</v>
      </c>
      <c r="AD675" s="9">
        <v>0</v>
      </c>
      <c r="AE675" s="64">
        <v>0</v>
      </c>
      <c r="AF675" s="64">
        <v>0</v>
      </c>
      <c r="AG675" s="64">
        <v>0</v>
      </c>
      <c r="AH675" s="64">
        <v>0</v>
      </c>
      <c r="AI675" s="64">
        <v>0</v>
      </c>
      <c r="AJ675" s="10">
        <f t="shared" si="31"/>
        <v>7540</v>
      </c>
      <c r="AL675" s="6">
        <f t="shared" si="32"/>
        <v>0</v>
      </c>
      <c r="AN675" s="64">
        <v>0</v>
      </c>
      <c r="AO675" s="64">
        <v>0</v>
      </c>
      <c r="AP675" s="64">
        <v>0</v>
      </c>
      <c r="AQ675" s="64">
        <v>0</v>
      </c>
      <c r="AR675" s="64">
        <v>0</v>
      </c>
      <c r="AS675" s="64">
        <v>0</v>
      </c>
      <c r="AT675" s="64">
        <v>0</v>
      </c>
      <c r="AU675" s="64">
        <v>0</v>
      </c>
      <c r="AV675" s="64">
        <v>0</v>
      </c>
      <c r="AW675" s="64">
        <v>0</v>
      </c>
      <c r="AX675" s="64">
        <v>0</v>
      </c>
      <c r="AY675" s="64">
        <v>0</v>
      </c>
      <c r="AZ675" s="64">
        <v>0</v>
      </c>
      <c r="BA675" s="64">
        <v>0</v>
      </c>
      <c r="BB675" s="64">
        <v>0</v>
      </c>
      <c r="BC675" s="64">
        <v>0</v>
      </c>
      <c r="BD675" s="64">
        <v>0</v>
      </c>
      <c r="BE675" s="64">
        <v>0</v>
      </c>
      <c r="BF675" s="64">
        <v>0</v>
      </c>
      <c r="BG675" s="64">
        <v>0</v>
      </c>
      <c r="BH675" s="64">
        <v>0</v>
      </c>
      <c r="BI675" s="64">
        <v>1</v>
      </c>
      <c r="BJ675" s="64">
        <v>695</v>
      </c>
      <c r="BK675" s="64">
        <v>0</v>
      </c>
      <c r="BL675"/>
      <c r="BN675" s="7">
        <f t="shared" si="33"/>
        <v>7540</v>
      </c>
    </row>
    <row r="676" spans="1:66" hidden="1">
      <c r="A676">
        <v>301</v>
      </c>
      <c r="B676" t="s">
        <v>411</v>
      </c>
      <c r="C676">
        <v>165</v>
      </c>
      <c r="D676" t="s">
        <v>562</v>
      </c>
      <c r="E676">
        <v>537</v>
      </c>
      <c r="F676">
        <v>513190001</v>
      </c>
      <c r="G676" t="s">
        <v>585</v>
      </c>
      <c r="H676">
        <v>502</v>
      </c>
      <c r="I676" t="s">
        <v>413</v>
      </c>
      <c r="J676" s="8">
        <v>2</v>
      </c>
      <c r="K676" s="8" t="s">
        <v>75</v>
      </c>
      <c r="L676">
        <v>3190</v>
      </c>
      <c r="M676" t="s">
        <v>586</v>
      </c>
      <c r="N676">
        <v>3000</v>
      </c>
      <c r="O676" t="s">
        <v>118</v>
      </c>
      <c r="P676">
        <v>12</v>
      </c>
      <c r="Q676" t="s">
        <v>401</v>
      </c>
      <c r="R676">
        <v>423</v>
      </c>
      <c r="S676" t="s">
        <v>381</v>
      </c>
      <c r="T676">
        <v>161</v>
      </c>
      <c r="U676" t="s">
        <v>414</v>
      </c>
      <c r="V676">
        <v>1</v>
      </c>
      <c r="W676" t="s">
        <v>313</v>
      </c>
      <c r="X676" s="64">
        <v>0</v>
      </c>
      <c r="Y676" s="64">
        <v>0</v>
      </c>
      <c r="Z676" s="64">
        <v>0</v>
      </c>
      <c r="AA676" s="64">
        <v>0</v>
      </c>
      <c r="AB676" s="64">
        <v>0</v>
      </c>
      <c r="AC676" s="64">
        <v>0</v>
      </c>
      <c r="AD676" s="9">
        <v>0</v>
      </c>
      <c r="AE676" s="64">
        <v>0</v>
      </c>
      <c r="AF676" s="64">
        <v>0</v>
      </c>
      <c r="AG676" s="64">
        <v>0</v>
      </c>
      <c r="AH676" s="64">
        <v>0</v>
      </c>
      <c r="AI676" s="64">
        <v>0</v>
      </c>
      <c r="AJ676" s="10">
        <f t="shared" si="31"/>
        <v>0</v>
      </c>
      <c r="AL676" s="6">
        <f t="shared" si="32"/>
        <v>0</v>
      </c>
      <c r="AN676" s="64">
        <v>0</v>
      </c>
      <c r="AO676" s="64">
        <v>0</v>
      </c>
      <c r="AP676" s="64">
        <v>0</v>
      </c>
      <c r="AQ676" s="64">
        <v>0</v>
      </c>
      <c r="AR676" s="64">
        <v>0</v>
      </c>
      <c r="AS676" s="64">
        <v>0</v>
      </c>
      <c r="AT676" s="64">
        <v>0</v>
      </c>
      <c r="AU676" s="64">
        <v>0</v>
      </c>
      <c r="AV676" s="64">
        <v>0</v>
      </c>
      <c r="AW676" s="64">
        <v>0</v>
      </c>
      <c r="AX676" s="64">
        <v>0</v>
      </c>
      <c r="AY676" s="64">
        <v>0</v>
      </c>
      <c r="AZ676" s="64">
        <v>0</v>
      </c>
      <c r="BA676" s="64">
        <v>0</v>
      </c>
      <c r="BB676" s="64">
        <v>0</v>
      </c>
      <c r="BC676" s="64">
        <v>0</v>
      </c>
      <c r="BD676" s="64">
        <v>0</v>
      </c>
      <c r="BE676" s="64">
        <v>0</v>
      </c>
      <c r="BF676" s="64">
        <v>0</v>
      </c>
      <c r="BG676" s="64">
        <v>0</v>
      </c>
      <c r="BH676" s="64">
        <v>0</v>
      </c>
      <c r="BI676" s="64">
        <v>861.6</v>
      </c>
      <c r="BJ676" s="64">
        <v>-768.8</v>
      </c>
      <c r="BK676" s="64">
        <v>0</v>
      </c>
      <c r="BL676"/>
      <c r="BN676" s="7">
        <f t="shared" si="33"/>
        <v>0</v>
      </c>
    </row>
    <row r="677" spans="1:66" hidden="1">
      <c r="A677">
        <v>951</v>
      </c>
      <c r="B677" t="s">
        <v>491</v>
      </c>
      <c r="C677">
        <v>118</v>
      </c>
      <c r="D677" t="s">
        <v>178</v>
      </c>
      <c r="E677">
        <v>323</v>
      </c>
      <c r="F677">
        <v>513190001</v>
      </c>
      <c r="G677" t="s">
        <v>585</v>
      </c>
      <c r="H677">
        <v>101</v>
      </c>
      <c r="I677" t="s">
        <v>308</v>
      </c>
      <c r="J677" s="8">
        <v>1</v>
      </c>
      <c r="L677">
        <v>3190</v>
      </c>
      <c r="M677" t="s">
        <v>586</v>
      </c>
      <c r="N677">
        <v>3000</v>
      </c>
      <c r="O677" t="s">
        <v>118</v>
      </c>
      <c r="P677">
        <v>12</v>
      </c>
      <c r="Q677" t="s">
        <v>401</v>
      </c>
      <c r="R677">
        <v>221</v>
      </c>
      <c r="S677" t="s">
        <v>492</v>
      </c>
      <c r="T677">
        <v>128</v>
      </c>
      <c r="U677" t="s">
        <v>404</v>
      </c>
      <c r="V677">
        <v>1</v>
      </c>
      <c r="W677" t="s">
        <v>313</v>
      </c>
      <c r="X677" s="64">
        <v>0</v>
      </c>
      <c r="Y677" s="64">
        <v>0</v>
      </c>
      <c r="Z677" s="64">
        <v>0</v>
      </c>
      <c r="AA677" s="64">
        <v>0</v>
      </c>
      <c r="AB677" s="64">
        <v>0</v>
      </c>
      <c r="AC677" s="64">
        <v>0</v>
      </c>
      <c r="AD677" s="9">
        <v>0</v>
      </c>
      <c r="AE677" s="64">
        <v>0</v>
      </c>
      <c r="AF677" s="64">
        <v>0</v>
      </c>
      <c r="AG677" s="64">
        <v>13920</v>
      </c>
      <c r="AH677" s="64">
        <v>0</v>
      </c>
      <c r="AI677" s="64">
        <v>0</v>
      </c>
      <c r="AJ677" s="10">
        <f t="shared" si="31"/>
        <v>13920</v>
      </c>
      <c r="AL677" s="6">
        <f t="shared" si="32"/>
        <v>0</v>
      </c>
      <c r="AN677" s="64">
        <v>0</v>
      </c>
      <c r="AO677" s="64">
        <v>0</v>
      </c>
      <c r="AP677" s="64">
        <v>0</v>
      </c>
      <c r="AQ677" s="64">
        <v>0</v>
      </c>
      <c r="AR677" s="64">
        <v>0</v>
      </c>
      <c r="AS677" s="64">
        <v>0</v>
      </c>
      <c r="AT677" s="64">
        <v>0</v>
      </c>
      <c r="AU677" s="64">
        <v>0</v>
      </c>
      <c r="AV677" s="64">
        <v>0</v>
      </c>
      <c r="AW677" s="64">
        <v>0</v>
      </c>
      <c r="AX677" s="64">
        <v>0</v>
      </c>
      <c r="AY677" s="64">
        <v>0</v>
      </c>
      <c r="AZ677" s="64">
        <v>0</v>
      </c>
      <c r="BA677" s="64">
        <v>0</v>
      </c>
      <c r="BB677" s="64">
        <v>0</v>
      </c>
      <c r="BC677" s="64">
        <v>0</v>
      </c>
      <c r="BD677" s="64">
        <v>0</v>
      </c>
      <c r="BE677" s="64">
        <v>0</v>
      </c>
      <c r="BF677" s="64">
        <v>0</v>
      </c>
      <c r="BG677" s="64">
        <v>0</v>
      </c>
      <c r="BH677" s="64">
        <v>1</v>
      </c>
      <c r="BI677" s="64">
        <v>0</v>
      </c>
      <c r="BJ677" s="64">
        <v>0</v>
      </c>
      <c r="BK677" s="64">
        <v>0</v>
      </c>
      <c r="BL677"/>
      <c r="BN677" s="7">
        <f t="shared" si="33"/>
        <v>13920</v>
      </c>
    </row>
    <row r="678" spans="1:66" hidden="1">
      <c r="A678">
        <v>961</v>
      </c>
      <c r="B678" t="s">
        <v>80</v>
      </c>
      <c r="C678">
        <v>124</v>
      </c>
      <c r="D678" t="s">
        <v>508</v>
      </c>
      <c r="E678">
        <v>325</v>
      </c>
      <c r="F678">
        <v>513220002</v>
      </c>
      <c r="G678" t="s">
        <v>209</v>
      </c>
      <c r="H678">
        <v>101</v>
      </c>
      <c r="I678" t="s">
        <v>308</v>
      </c>
      <c r="J678" s="8">
        <v>1</v>
      </c>
      <c r="L678">
        <v>3220</v>
      </c>
      <c r="M678" t="s">
        <v>362</v>
      </c>
      <c r="N678">
        <v>3000</v>
      </c>
      <c r="O678" t="s">
        <v>118</v>
      </c>
      <c r="P678">
        <v>11</v>
      </c>
      <c r="Q678" t="s">
        <v>509</v>
      </c>
      <c r="R678">
        <v>241</v>
      </c>
      <c r="S678" t="s">
        <v>445</v>
      </c>
      <c r="T678">
        <v>124</v>
      </c>
      <c r="U678" t="s">
        <v>510</v>
      </c>
      <c r="V678">
        <v>1</v>
      </c>
      <c r="W678" t="s">
        <v>313</v>
      </c>
      <c r="X678" s="64">
        <v>4250</v>
      </c>
      <c r="Y678" s="64">
        <v>0</v>
      </c>
      <c r="Z678" s="64">
        <v>0</v>
      </c>
      <c r="AA678" s="64">
        <v>0</v>
      </c>
      <c r="AB678" s="64">
        <v>0</v>
      </c>
      <c r="AC678" s="64">
        <v>0</v>
      </c>
      <c r="AD678" s="9">
        <v>0</v>
      </c>
      <c r="AE678" s="64">
        <v>0</v>
      </c>
      <c r="AF678" s="64">
        <v>0</v>
      </c>
      <c r="AG678" s="64">
        <v>0</v>
      </c>
      <c r="AH678" s="64">
        <v>0</v>
      </c>
      <c r="AI678" s="64">
        <v>0</v>
      </c>
      <c r="AJ678" s="10">
        <f t="shared" si="31"/>
        <v>4250</v>
      </c>
      <c r="AL678" s="6">
        <f t="shared" si="32"/>
        <v>0</v>
      </c>
      <c r="AN678" s="64">
        <v>35557</v>
      </c>
      <c r="AO678" s="64">
        <v>0</v>
      </c>
      <c r="AP678" s="64">
        <v>0</v>
      </c>
      <c r="AQ678" s="64">
        <v>0</v>
      </c>
      <c r="AR678" s="64">
        <v>0</v>
      </c>
      <c r="AS678" s="64">
        <v>0</v>
      </c>
      <c r="AT678" s="64">
        <v>0</v>
      </c>
      <c r="AU678" s="64">
        <v>0</v>
      </c>
      <c r="AV678" s="64">
        <v>0</v>
      </c>
      <c r="AW678" s="64">
        <v>0</v>
      </c>
      <c r="AX678" s="64">
        <v>0</v>
      </c>
      <c r="AY678" s="64">
        <v>0</v>
      </c>
      <c r="AZ678" s="64">
        <v>-9000</v>
      </c>
      <c r="BA678" s="64">
        <v>0</v>
      </c>
      <c r="BB678" s="64">
        <v>0</v>
      </c>
      <c r="BC678" s="64">
        <v>0</v>
      </c>
      <c r="BD678" s="64">
        <v>0</v>
      </c>
      <c r="BE678" s="64">
        <v>0</v>
      </c>
      <c r="BF678" s="64">
        <v>0</v>
      </c>
      <c r="BG678" s="64">
        <v>0</v>
      </c>
      <c r="BH678" s="64">
        <v>-1500</v>
      </c>
      <c r="BI678" s="64">
        <v>0</v>
      </c>
      <c r="BJ678" s="64">
        <v>0</v>
      </c>
      <c r="BK678" s="64">
        <v>-25057</v>
      </c>
      <c r="BL678"/>
      <c r="BN678" s="7">
        <f t="shared" si="33"/>
        <v>4250</v>
      </c>
    </row>
    <row r="679" spans="1:66" hidden="1">
      <c r="A679">
        <v>962</v>
      </c>
      <c r="B679" t="s">
        <v>513</v>
      </c>
      <c r="C679">
        <v>126</v>
      </c>
      <c r="D679" t="s">
        <v>225</v>
      </c>
      <c r="E679">
        <v>324</v>
      </c>
      <c r="F679">
        <v>513220001</v>
      </c>
      <c r="G679" t="s">
        <v>227</v>
      </c>
      <c r="H679">
        <v>101</v>
      </c>
      <c r="I679" t="s">
        <v>308</v>
      </c>
      <c r="J679" s="8">
        <v>1</v>
      </c>
      <c r="L679">
        <v>3220</v>
      </c>
      <c r="M679" t="s">
        <v>362</v>
      </c>
      <c r="N679">
        <v>3000</v>
      </c>
      <c r="O679" t="s">
        <v>118</v>
      </c>
      <c r="P679">
        <v>11</v>
      </c>
      <c r="Q679" t="s">
        <v>509</v>
      </c>
      <c r="R679">
        <v>241</v>
      </c>
      <c r="S679" t="s">
        <v>445</v>
      </c>
      <c r="T679">
        <v>124</v>
      </c>
      <c r="U679" t="s">
        <v>510</v>
      </c>
      <c r="V679">
        <v>1</v>
      </c>
      <c r="W679" t="s">
        <v>313</v>
      </c>
      <c r="X679" s="64">
        <v>3704.34</v>
      </c>
      <c r="Y679" s="64">
        <v>3928.92</v>
      </c>
      <c r="Z679" s="64">
        <v>3928.92</v>
      </c>
      <c r="AA679" s="64">
        <v>3928.92</v>
      </c>
      <c r="AB679" s="64">
        <v>3928.92</v>
      </c>
      <c r="AC679" s="64">
        <v>3928.92</v>
      </c>
      <c r="AD679" s="9">
        <v>0</v>
      </c>
      <c r="AE679" s="64">
        <v>0</v>
      </c>
      <c r="AF679" s="64">
        <v>0</v>
      </c>
      <c r="AG679" s="64">
        <v>3928.92</v>
      </c>
      <c r="AH679" s="64">
        <v>0</v>
      </c>
      <c r="AI679" s="64">
        <v>0</v>
      </c>
      <c r="AJ679" s="10">
        <f t="shared" si="31"/>
        <v>27277.86</v>
      </c>
      <c r="AL679" s="6">
        <f t="shared" si="32"/>
        <v>0</v>
      </c>
      <c r="AN679" s="64">
        <v>21364</v>
      </c>
      <c r="AO679" s="64">
        <v>0</v>
      </c>
      <c r="AP679" s="64">
        <v>0</v>
      </c>
      <c r="AQ679" s="64">
        <v>0</v>
      </c>
      <c r="AR679" s="64">
        <v>0</v>
      </c>
      <c r="AS679" s="64">
        <v>0</v>
      </c>
      <c r="AT679" s="64">
        <v>0</v>
      </c>
      <c r="AU679" s="64">
        <v>0</v>
      </c>
      <c r="AV679" s="64">
        <v>0</v>
      </c>
      <c r="AW679" s="64">
        <v>0</v>
      </c>
      <c r="AX679" s="64">
        <v>0</v>
      </c>
      <c r="AY679" s="64">
        <v>0</v>
      </c>
      <c r="AZ679" s="64">
        <v>0</v>
      </c>
      <c r="BA679" s="64">
        <v>0</v>
      </c>
      <c r="BB679" s="64">
        <v>0</v>
      </c>
      <c r="BC679" s="64">
        <v>0</v>
      </c>
      <c r="BD679" s="64">
        <v>0</v>
      </c>
      <c r="BE679" s="64">
        <v>0</v>
      </c>
      <c r="BF679" s="64">
        <v>0</v>
      </c>
      <c r="BG679" s="64">
        <v>0</v>
      </c>
      <c r="BH679" s="64">
        <v>0</v>
      </c>
      <c r="BI679" s="64">
        <v>0</v>
      </c>
      <c r="BJ679" s="64">
        <v>-3041</v>
      </c>
      <c r="BK679" s="64">
        <v>-16488</v>
      </c>
      <c r="BL679"/>
      <c r="BN679" s="7">
        <f t="shared" si="33"/>
        <v>27277.86</v>
      </c>
    </row>
    <row r="680" spans="1:66" hidden="1">
      <c r="A680">
        <v>111</v>
      </c>
      <c r="B680" t="s">
        <v>84</v>
      </c>
      <c r="C680">
        <v>141</v>
      </c>
      <c r="D680" t="s">
        <v>260</v>
      </c>
      <c r="E680">
        <v>324</v>
      </c>
      <c r="F680">
        <v>513220001</v>
      </c>
      <c r="G680" t="s">
        <v>227</v>
      </c>
      <c r="H680">
        <v>101</v>
      </c>
      <c r="I680" t="s">
        <v>308</v>
      </c>
      <c r="J680" s="8">
        <v>1</v>
      </c>
      <c r="L680">
        <v>3220</v>
      </c>
      <c r="M680" t="s">
        <v>362</v>
      </c>
      <c r="N680">
        <v>3000</v>
      </c>
      <c r="O680" t="s">
        <v>118</v>
      </c>
      <c r="P680">
        <v>13</v>
      </c>
      <c r="Q680" t="s">
        <v>353</v>
      </c>
      <c r="R680">
        <v>263</v>
      </c>
      <c r="S680" t="s">
        <v>354</v>
      </c>
      <c r="T680">
        <v>121</v>
      </c>
      <c r="U680" t="s">
        <v>312</v>
      </c>
      <c r="V680">
        <v>1</v>
      </c>
      <c r="W680" t="s">
        <v>313</v>
      </c>
      <c r="X680" s="64">
        <v>22293.98</v>
      </c>
      <c r="Y680" s="64">
        <v>24613.98</v>
      </c>
      <c r="Z680" s="64">
        <v>24613.98</v>
      </c>
      <c r="AA680" s="64">
        <v>24613.98</v>
      </c>
      <c r="AB680" s="64">
        <v>24613.98</v>
      </c>
      <c r="AC680" s="64">
        <v>10693.98</v>
      </c>
      <c r="AD680" s="9">
        <v>10693.98</v>
      </c>
      <c r="AE680" s="64">
        <v>24613.98</v>
      </c>
      <c r="AF680" s="64">
        <v>52453.97</v>
      </c>
      <c r="AG680" s="64">
        <v>24613.98</v>
      </c>
      <c r="AH680" s="64">
        <v>24613.98</v>
      </c>
      <c r="AI680" s="64">
        <v>24613.97</v>
      </c>
      <c r="AJ680" s="10">
        <f t="shared" si="31"/>
        <v>293047.74</v>
      </c>
      <c r="AL680" s="6">
        <f t="shared" si="32"/>
        <v>0</v>
      </c>
      <c r="AN680" s="64">
        <v>2705</v>
      </c>
      <c r="AO680" s="64">
        <v>0</v>
      </c>
      <c r="AP680" s="64">
        <v>0</v>
      </c>
      <c r="AQ680" s="64">
        <v>0</v>
      </c>
      <c r="AR680" s="64">
        <v>0</v>
      </c>
      <c r="AS680" s="64">
        <v>0</v>
      </c>
      <c r="AT680" s="64">
        <v>0</v>
      </c>
      <c r="AU680" s="64">
        <v>0</v>
      </c>
      <c r="AV680" s="64">
        <v>0</v>
      </c>
      <c r="AW680" s="64">
        <v>0</v>
      </c>
      <c r="AX680" s="64">
        <v>0</v>
      </c>
      <c r="AY680" s="64">
        <v>0</v>
      </c>
      <c r="AZ680" s="64">
        <v>9000</v>
      </c>
      <c r="BA680" s="64">
        <v>0</v>
      </c>
      <c r="BB680" s="64">
        <v>0</v>
      </c>
      <c r="BC680" s="64">
        <v>0</v>
      </c>
      <c r="BD680" s="64">
        <v>0</v>
      </c>
      <c r="BE680" s="64">
        <v>0</v>
      </c>
      <c r="BF680" s="64">
        <v>0</v>
      </c>
      <c r="BG680" s="64">
        <v>0</v>
      </c>
      <c r="BH680" s="64">
        <v>1000</v>
      </c>
      <c r="BI680" s="64">
        <v>-375.02</v>
      </c>
      <c r="BJ680" s="64">
        <v>0</v>
      </c>
      <c r="BK680" s="64">
        <v>0</v>
      </c>
      <c r="BL680"/>
      <c r="BN680" s="7">
        <f t="shared" si="33"/>
        <v>243819.79000000004</v>
      </c>
    </row>
    <row r="681" spans="1:66" hidden="1">
      <c r="A681">
        <v>111</v>
      </c>
      <c r="B681" t="s">
        <v>84</v>
      </c>
      <c r="C681">
        <v>141</v>
      </c>
      <c r="D681" t="s">
        <v>260</v>
      </c>
      <c r="E681">
        <v>325</v>
      </c>
      <c r="F681">
        <v>513220002</v>
      </c>
      <c r="G681" t="s">
        <v>209</v>
      </c>
      <c r="H681">
        <v>101</v>
      </c>
      <c r="I681" t="s">
        <v>308</v>
      </c>
      <c r="J681" s="8">
        <v>1</v>
      </c>
      <c r="L681">
        <v>3220</v>
      </c>
      <c r="M681" t="s">
        <v>362</v>
      </c>
      <c r="N681">
        <v>3000</v>
      </c>
      <c r="O681" t="s">
        <v>118</v>
      </c>
      <c r="P681">
        <v>13</v>
      </c>
      <c r="Q681" t="s">
        <v>353</v>
      </c>
      <c r="R681">
        <v>263</v>
      </c>
      <c r="S681" t="s">
        <v>354</v>
      </c>
      <c r="T681">
        <v>121</v>
      </c>
      <c r="U681" t="s">
        <v>312</v>
      </c>
      <c r="V681">
        <v>1</v>
      </c>
      <c r="W681" t="s">
        <v>313</v>
      </c>
      <c r="X681" s="64">
        <v>0</v>
      </c>
      <c r="Y681" s="64">
        <v>0</v>
      </c>
      <c r="Z681" s="64">
        <v>0</v>
      </c>
      <c r="AA681" s="64">
        <v>0</v>
      </c>
      <c r="AB681" s="64">
        <v>0</v>
      </c>
      <c r="AC681" s="64">
        <v>0</v>
      </c>
      <c r="AD681" s="9">
        <v>0</v>
      </c>
      <c r="AE681" s="64">
        <v>0</v>
      </c>
      <c r="AF681" s="64">
        <v>0</v>
      </c>
      <c r="AG681" s="64">
        <v>0</v>
      </c>
      <c r="AH681" s="64">
        <v>0</v>
      </c>
      <c r="AI681" s="64">
        <v>0</v>
      </c>
      <c r="AJ681" s="10">
        <f t="shared" si="31"/>
        <v>0</v>
      </c>
      <c r="AL681" s="6">
        <f t="shared" si="32"/>
        <v>0</v>
      </c>
      <c r="AN681" s="64">
        <v>28114</v>
      </c>
      <c r="AO681" s="64">
        <v>0</v>
      </c>
      <c r="AP681" s="64">
        <v>0</v>
      </c>
      <c r="AQ681" s="64">
        <v>0</v>
      </c>
      <c r="AR681" s="64">
        <v>0</v>
      </c>
      <c r="AS681" s="64">
        <v>0</v>
      </c>
      <c r="AT681" s="64">
        <v>0</v>
      </c>
      <c r="AU681" s="64">
        <v>0</v>
      </c>
      <c r="AV681" s="64">
        <v>0</v>
      </c>
      <c r="AW681" s="64">
        <v>0</v>
      </c>
      <c r="AX681" s="64">
        <v>0</v>
      </c>
      <c r="AY681" s="64">
        <v>0</v>
      </c>
      <c r="AZ681" s="64">
        <v>0</v>
      </c>
      <c r="BA681" s="64">
        <v>0</v>
      </c>
      <c r="BB681" s="64">
        <v>0</v>
      </c>
      <c r="BC681" s="64">
        <v>0</v>
      </c>
      <c r="BD681" s="64">
        <v>0</v>
      </c>
      <c r="BE681" s="64">
        <v>0</v>
      </c>
      <c r="BF681" s="64">
        <v>0</v>
      </c>
      <c r="BG681" s="64">
        <v>-7753</v>
      </c>
      <c r="BH681" s="64">
        <v>0</v>
      </c>
      <c r="BI681" s="64">
        <v>0</v>
      </c>
      <c r="BJ681" s="64">
        <v>0</v>
      </c>
      <c r="BK681" s="64">
        <v>-17076.64</v>
      </c>
      <c r="BL681"/>
      <c r="BN681" s="7">
        <f t="shared" si="33"/>
        <v>0</v>
      </c>
    </row>
    <row r="682" spans="1:66" hidden="1">
      <c r="A682">
        <v>932</v>
      </c>
      <c r="B682" t="s">
        <v>477</v>
      </c>
      <c r="C682">
        <v>113</v>
      </c>
      <c r="D682" t="s">
        <v>478</v>
      </c>
      <c r="E682">
        <v>327</v>
      </c>
      <c r="F682">
        <v>513230002</v>
      </c>
      <c r="G682" t="s">
        <v>581</v>
      </c>
      <c r="H682">
        <v>101</v>
      </c>
      <c r="I682" t="s">
        <v>308</v>
      </c>
      <c r="J682" s="8">
        <v>1</v>
      </c>
      <c r="L682">
        <v>3230</v>
      </c>
      <c r="M682" t="s">
        <v>529</v>
      </c>
      <c r="N682">
        <v>3000</v>
      </c>
      <c r="O682" t="s">
        <v>118</v>
      </c>
      <c r="P682">
        <v>5</v>
      </c>
      <c r="Q682" t="s">
        <v>467</v>
      </c>
      <c r="R682">
        <v>152</v>
      </c>
      <c r="S682" t="s">
        <v>468</v>
      </c>
      <c r="T682">
        <v>121</v>
      </c>
      <c r="U682" t="s">
        <v>312</v>
      </c>
      <c r="V682">
        <v>1</v>
      </c>
      <c r="W682" t="s">
        <v>313</v>
      </c>
      <c r="X682" s="64">
        <v>0</v>
      </c>
      <c r="Y682" s="64">
        <v>0</v>
      </c>
      <c r="Z682" s="64">
        <v>0</v>
      </c>
      <c r="AA682" s="64">
        <v>0</v>
      </c>
      <c r="AB682" s="64">
        <v>2320</v>
      </c>
      <c r="AC682" s="64">
        <v>0</v>
      </c>
      <c r="AD682" s="9">
        <v>0</v>
      </c>
      <c r="AE682" s="64">
        <v>0</v>
      </c>
      <c r="AF682" s="64">
        <v>0</v>
      </c>
      <c r="AG682" s="64">
        <v>0</v>
      </c>
      <c r="AH682" s="64">
        <v>0</v>
      </c>
      <c r="AI682" s="64">
        <v>0</v>
      </c>
      <c r="AJ682" s="10">
        <f t="shared" si="31"/>
        <v>2320</v>
      </c>
      <c r="AL682" s="6">
        <f t="shared" si="32"/>
        <v>0</v>
      </c>
      <c r="AN682" s="64">
        <v>0</v>
      </c>
      <c r="AO682" s="64">
        <v>0</v>
      </c>
      <c r="AP682" s="64">
        <v>0</v>
      </c>
      <c r="AQ682" s="64">
        <v>0</v>
      </c>
      <c r="AR682" s="64">
        <v>0</v>
      </c>
      <c r="AS682" s="64">
        <v>0</v>
      </c>
      <c r="AT682" s="64">
        <v>0</v>
      </c>
      <c r="AU682" s="64">
        <v>0</v>
      </c>
      <c r="AV682" s="64">
        <v>0</v>
      </c>
      <c r="AW682" s="64">
        <v>0</v>
      </c>
      <c r="AX682" s="64">
        <v>0</v>
      </c>
      <c r="AY682" s="64">
        <v>0</v>
      </c>
      <c r="AZ682" s="64">
        <v>12000</v>
      </c>
      <c r="BA682" s="64">
        <v>0</v>
      </c>
      <c r="BB682" s="64">
        <v>0</v>
      </c>
      <c r="BC682" s="64">
        <v>0</v>
      </c>
      <c r="BD682" s="64">
        <v>0</v>
      </c>
      <c r="BE682" s="64">
        <v>0</v>
      </c>
      <c r="BF682" s="64">
        <v>0</v>
      </c>
      <c r="BG682" s="64">
        <v>0</v>
      </c>
      <c r="BH682" s="64">
        <v>0</v>
      </c>
      <c r="BI682" s="64">
        <v>0</v>
      </c>
      <c r="BJ682" s="64">
        <v>0</v>
      </c>
      <c r="BK682" s="64">
        <v>0</v>
      </c>
      <c r="BL682"/>
      <c r="BN682" s="7">
        <f t="shared" si="33"/>
        <v>2320</v>
      </c>
    </row>
    <row r="683" spans="1:66" hidden="1">
      <c r="A683">
        <v>101</v>
      </c>
      <c r="B683" t="s">
        <v>306</v>
      </c>
      <c r="C683">
        <v>139</v>
      </c>
      <c r="D683" t="s">
        <v>307</v>
      </c>
      <c r="E683">
        <v>327</v>
      </c>
      <c r="F683">
        <v>513230002</v>
      </c>
      <c r="G683" t="s">
        <v>581</v>
      </c>
      <c r="H683">
        <v>101</v>
      </c>
      <c r="I683" t="s">
        <v>308</v>
      </c>
      <c r="J683" s="8">
        <v>1</v>
      </c>
      <c r="L683">
        <v>3230</v>
      </c>
      <c r="M683" t="s">
        <v>529</v>
      </c>
      <c r="N683">
        <v>3000</v>
      </c>
      <c r="O683" t="s">
        <v>118</v>
      </c>
      <c r="P683">
        <v>7</v>
      </c>
      <c r="Q683" t="s">
        <v>310</v>
      </c>
      <c r="R683">
        <v>171</v>
      </c>
      <c r="S683" t="s">
        <v>311</v>
      </c>
      <c r="T683">
        <v>121</v>
      </c>
      <c r="U683" t="s">
        <v>312</v>
      </c>
      <c r="V683">
        <v>1</v>
      </c>
      <c r="W683" t="s">
        <v>313</v>
      </c>
      <c r="X683" s="64">
        <v>0</v>
      </c>
      <c r="Y683" s="64">
        <v>0</v>
      </c>
      <c r="Z683" s="64">
        <v>0</v>
      </c>
      <c r="AA683" s="64">
        <v>0</v>
      </c>
      <c r="AB683" s="64">
        <v>0</v>
      </c>
      <c r="AC683" s="64">
        <v>0</v>
      </c>
      <c r="AD683" s="9">
        <v>0</v>
      </c>
      <c r="AE683" s="64">
        <v>0</v>
      </c>
      <c r="AF683" s="64">
        <v>0</v>
      </c>
      <c r="AG683" s="64">
        <v>0</v>
      </c>
      <c r="AH683" s="64">
        <v>0</v>
      </c>
      <c r="AI683" s="9">
        <v>0</v>
      </c>
      <c r="AJ683" s="10">
        <f t="shared" si="31"/>
        <v>0</v>
      </c>
      <c r="AL683" s="6">
        <f t="shared" si="32"/>
        <v>0</v>
      </c>
      <c r="AN683" s="64">
        <v>0</v>
      </c>
      <c r="AO683" s="64">
        <v>0</v>
      </c>
      <c r="AP683" s="64">
        <v>0</v>
      </c>
      <c r="AQ683" s="64">
        <v>0</v>
      </c>
      <c r="AR683" s="64">
        <v>0</v>
      </c>
      <c r="AS683" s="64">
        <v>0</v>
      </c>
      <c r="AT683" s="64">
        <v>0</v>
      </c>
      <c r="AU683" s="64">
        <v>0</v>
      </c>
      <c r="AV683" s="64">
        <v>0</v>
      </c>
      <c r="AW683" s="64">
        <v>0</v>
      </c>
      <c r="AX683" s="64">
        <v>0</v>
      </c>
      <c r="AY683" s="64">
        <v>0</v>
      </c>
      <c r="AZ683" s="64">
        <v>0</v>
      </c>
      <c r="BA683" s="64">
        <v>0</v>
      </c>
      <c r="BB683" s="64">
        <v>0</v>
      </c>
      <c r="BC683" s="64">
        <v>0</v>
      </c>
      <c r="BD683" s="64">
        <v>0</v>
      </c>
      <c r="BE683" s="64">
        <v>0</v>
      </c>
      <c r="BF683" s="64">
        <v>0</v>
      </c>
      <c r="BG683" s="64">
        <v>6253</v>
      </c>
      <c r="BH683" s="64">
        <v>11176</v>
      </c>
      <c r="BI683" s="64">
        <v>526</v>
      </c>
      <c r="BJ683" s="64">
        <v>0</v>
      </c>
      <c r="BK683" s="64">
        <v>0</v>
      </c>
      <c r="BL683"/>
      <c r="BN683" s="7">
        <f t="shared" si="33"/>
        <v>0</v>
      </c>
    </row>
    <row r="684" spans="1:66" hidden="1">
      <c r="A684">
        <v>941</v>
      </c>
      <c r="B684" t="s">
        <v>484</v>
      </c>
      <c r="C684">
        <v>116</v>
      </c>
      <c r="D684" t="s">
        <v>485</v>
      </c>
      <c r="E684">
        <v>327</v>
      </c>
      <c r="F684">
        <v>513230002</v>
      </c>
      <c r="G684" t="s">
        <v>581</v>
      </c>
      <c r="H684">
        <v>101</v>
      </c>
      <c r="I684" t="s">
        <v>308</v>
      </c>
      <c r="J684" s="8">
        <v>1</v>
      </c>
      <c r="L684">
        <v>3230</v>
      </c>
      <c r="M684" t="s">
        <v>529</v>
      </c>
      <c r="N684">
        <v>3000</v>
      </c>
      <c r="O684" t="s">
        <v>118</v>
      </c>
      <c r="P684">
        <v>8</v>
      </c>
      <c r="Q684" t="s">
        <v>486</v>
      </c>
      <c r="R684">
        <v>131</v>
      </c>
      <c r="S684" t="s">
        <v>449</v>
      </c>
      <c r="T684">
        <v>121</v>
      </c>
      <c r="U684" t="s">
        <v>312</v>
      </c>
      <c r="V684">
        <v>1</v>
      </c>
      <c r="W684" t="s">
        <v>313</v>
      </c>
      <c r="X684" s="64">
        <v>0</v>
      </c>
      <c r="Y684" s="64">
        <v>0</v>
      </c>
      <c r="Z684" s="64">
        <v>0</v>
      </c>
      <c r="AA684" s="64">
        <v>0</v>
      </c>
      <c r="AB684" s="64">
        <v>0</v>
      </c>
      <c r="AC684" s="64">
        <v>0</v>
      </c>
      <c r="AD684" s="9">
        <v>0</v>
      </c>
      <c r="AE684" s="64">
        <v>0</v>
      </c>
      <c r="AF684" s="64">
        <v>0</v>
      </c>
      <c r="AG684" s="64">
        <v>696</v>
      </c>
      <c r="AH684" s="64">
        <v>0</v>
      </c>
      <c r="AI684" s="64">
        <v>0</v>
      </c>
      <c r="AJ684" s="10">
        <f t="shared" si="31"/>
        <v>696</v>
      </c>
      <c r="AL684" s="6">
        <f t="shared" si="32"/>
        <v>0</v>
      </c>
      <c r="AN684" s="64">
        <v>1374946</v>
      </c>
      <c r="AO684" s="64">
        <v>0</v>
      </c>
      <c r="AP684" s="64">
        <v>0</v>
      </c>
      <c r="AQ684" s="64">
        <v>0</v>
      </c>
      <c r="AR684" s="64">
        <v>0</v>
      </c>
      <c r="AS684" s="64">
        <v>0</v>
      </c>
      <c r="AT684" s="64">
        <v>0</v>
      </c>
      <c r="AU684" s="64">
        <v>0</v>
      </c>
      <c r="AV684" s="64">
        <v>0</v>
      </c>
      <c r="AW684" s="64">
        <v>0</v>
      </c>
      <c r="AX684" s="64">
        <v>0</v>
      </c>
      <c r="AY684" s="64">
        <v>0</v>
      </c>
      <c r="AZ684" s="64">
        <v>0</v>
      </c>
      <c r="BA684" s="64">
        <v>0</v>
      </c>
      <c r="BB684" s="64">
        <v>0</v>
      </c>
      <c r="BC684" s="64">
        <v>0</v>
      </c>
      <c r="BD684" s="64">
        <v>0</v>
      </c>
      <c r="BE684" s="64">
        <v>0</v>
      </c>
      <c r="BF684" s="64">
        <v>0</v>
      </c>
      <c r="BG684" s="64">
        <v>0</v>
      </c>
      <c r="BH684" s="64">
        <v>0</v>
      </c>
      <c r="BI684" s="64">
        <v>0</v>
      </c>
      <c r="BJ684" s="64">
        <v>0</v>
      </c>
      <c r="BK684" s="64">
        <v>158757.93</v>
      </c>
      <c r="BL684"/>
      <c r="BN684" s="7">
        <f t="shared" si="33"/>
        <v>696</v>
      </c>
    </row>
    <row r="685" spans="1:66" hidden="1">
      <c r="A685">
        <v>972</v>
      </c>
      <c r="B685" t="s">
        <v>527</v>
      </c>
      <c r="C685">
        <v>132</v>
      </c>
      <c r="D685" t="s">
        <v>528</v>
      </c>
      <c r="E685">
        <v>326</v>
      </c>
      <c r="F685">
        <v>513230001</v>
      </c>
      <c r="G685" t="s">
        <v>239</v>
      </c>
      <c r="H685">
        <v>101</v>
      </c>
      <c r="I685" t="s">
        <v>308</v>
      </c>
      <c r="J685" s="8">
        <v>1</v>
      </c>
      <c r="L685">
        <v>3230</v>
      </c>
      <c r="M685" t="s">
        <v>529</v>
      </c>
      <c r="N685">
        <v>3000</v>
      </c>
      <c r="O685" t="s">
        <v>118</v>
      </c>
      <c r="P685">
        <v>9</v>
      </c>
      <c r="Q685" t="s">
        <v>422</v>
      </c>
      <c r="R685">
        <v>181</v>
      </c>
      <c r="S685" t="s">
        <v>523</v>
      </c>
      <c r="T685">
        <v>131</v>
      </c>
      <c r="U685" t="s">
        <v>524</v>
      </c>
      <c r="V685">
        <v>1</v>
      </c>
      <c r="W685" t="s">
        <v>313</v>
      </c>
      <c r="X685" s="64">
        <v>12992</v>
      </c>
      <c r="Y685" s="64">
        <v>12992</v>
      </c>
      <c r="Z685" s="64">
        <v>12992</v>
      </c>
      <c r="AA685" s="64">
        <v>12992</v>
      </c>
      <c r="AB685" s="64">
        <v>16240</v>
      </c>
      <c r="AC685" s="64">
        <v>17864</v>
      </c>
      <c r="AD685" s="9">
        <v>17864</v>
      </c>
      <c r="AE685" s="64">
        <v>17864</v>
      </c>
      <c r="AF685" s="64">
        <v>17864</v>
      </c>
      <c r="AG685" s="64">
        <v>17864</v>
      </c>
      <c r="AH685" s="64">
        <v>17864</v>
      </c>
      <c r="AI685" s="64">
        <v>17864</v>
      </c>
      <c r="AJ685" s="10">
        <f t="shared" si="31"/>
        <v>193256</v>
      </c>
      <c r="AL685" s="6">
        <f t="shared" si="32"/>
        <v>0</v>
      </c>
      <c r="AN685" s="64">
        <v>219275</v>
      </c>
      <c r="AO685" s="64">
        <v>0</v>
      </c>
      <c r="AP685" s="64">
        <v>0</v>
      </c>
      <c r="AQ685" s="64">
        <v>0</v>
      </c>
      <c r="AR685" s="64">
        <v>0</v>
      </c>
      <c r="AS685" s="64">
        <v>0</v>
      </c>
      <c r="AT685" s="64">
        <v>0</v>
      </c>
      <c r="AU685" s="64">
        <v>0</v>
      </c>
      <c r="AV685" s="64">
        <v>0</v>
      </c>
      <c r="AW685" s="64">
        <v>0</v>
      </c>
      <c r="AX685" s="64">
        <v>0</v>
      </c>
      <c r="AY685" s="64">
        <v>0</v>
      </c>
      <c r="AZ685" s="64">
        <v>-1500</v>
      </c>
      <c r="BA685" s="64">
        <v>0</v>
      </c>
      <c r="BB685" s="64">
        <v>0</v>
      </c>
      <c r="BC685" s="64">
        <v>0</v>
      </c>
      <c r="BD685" s="64">
        <v>0</v>
      </c>
      <c r="BE685" s="64">
        <v>0</v>
      </c>
      <c r="BF685" s="64">
        <v>0</v>
      </c>
      <c r="BG685" s="64">
        <v>0</v>
      </c>
      <c r="BH685" s="64">
        <v>0</v>
      </c>
      <c r="BI685" s="64">
        <v>0</v>
      </c>
      <c r="BJ685" s="64">
        <v>0</v>
      </c>
      <c r="BK685" s="64">
        <v>7673.68</v>
      </c>
      <c r="BL685"/>
      <c r="BN685" s="7">
        <f t="shared" si="33"/>
        <v>157528</v>
      </c>
    </row>
    <row r="686" spans="1:66" hidden="1">
      <c r="A686">
        <v>954</v>
      </c>
      <c r="B686" t="s">
        <v>502</v>
      </c>
      <c r="C686">
        <v>122</v>
      </c>
      <c r="D686" t="s">
        <v>503</v>
      </c>
      <c r="E686">
        <v>327</v>
      </c>
      <c r="F686">
        <v>513230002</v>
      </c>
      <c r="G686" t="s">
        <v>581</v>
      </c>
      <c r="H686">
        <v>101</v>
      </c>
      <c r="I686" t="s">
        <v>308</v>
      </c>
      <c r="J686" s="8">
        <v>1</v>
      </c>
      <c r="L686">
        <v>3230</v>
      </c>
      <c r="M686" t="s">
        <v>529</v>
      </c>
      <c r="N686">
        <v>3000</v>
      </c>
      <c r="O686" t="s">
        <v>118</v>
      </c>
      <c r="P686">
        <v>12</v>
      </c>
      <c r="Q686" t="s">
        <v>401</v>
      </c>
      <c r="R686">
        <v>226</v>
      </c>
      <c r="S686" t="s">
        <v>504</v>
      </c>
      <c r="T686">
        <v>121</v>
      </c>
      <c r="U686" t="s">
        <v>312</v>
      </c>
      <c r="V686">
        <v>1</v>
      </c>
      <c r="W686" t="s">
        <v>313</v>
      </c>
      <c r="X686" s="64">
        <v>0</v>
      </c>
      <c r="Y686" s="64">
        <v>0</v>
      </c>
      <c r="Z686" s="64">
        <v>0</v>
      </c>
      <c r="AA686" s="64">
        <v>0</v>
      </c>
      <c r="AB686" s="64">
        <v>0</v>
      </c>
      <c r="AC686" s="64">
        <v>0</v>
      </c>
      <c r="AD686" s="9">
        <v>0</v>
      </c>
      <c r="AE686" s="64">
        <v>0</v>
      </c>
      <c r="AF686" s="64">
        <v>0</v>
      </c>
      <c r="AG686" s="64">
        <v>3480</v>
      </c>
      <c r="AH686" s="64">
        <v>0</v>
      </c>
      <c r="AI686" s="64">
        <v>0</v>
      </c>
      <c r="AJ686" s="10">
        <f t="shared" si="31"/>
        <v>3480</v>
      </c>
      <c r="AL686" s="6">
        <f t="shared" si="32"/>
        <v>0</v>
      </c>
      <c r="AN686" s="64">
        <v>122214</v>
      </c>
      <c r="AO686" s="64">
        <v>0</v>
      </c>
      <c r="AP686" s="64">
        <v>0</v>
      </c>
      <c r="AQ686" s="64">
        <v>0</v>
      </c>
      <c r="AR686" s="64">
        <v>0</v>
      </c>
      <c r="AS686" s="64">
        <v>0</v>
      </c>
      <c r="AT686" s="64">
        <v>0</v>
      </c>
      <c r="AU686" s="64">
        <v>0</v>
      </c>
      <c r="AV686" s="64">
        <v>0</v>
      </c>
      <c r="AW686" s="64">
        <v>0</v>
      </c>
      <c r="AX686" s="64">
        <v>0</v>
      </c>
      <c r="AY686" s="64">
        <v>0</v>
      </c>
      <c r="AZ686" s="64">
        <v>0</v>
      </c>
      <c r="BA686" s="64">
        <v>0</v>
      </c>
      <c r="BB686" s="64">
        <v>0</v>
      </c>
      <c r="BC686" s="64">
        <v>0</v>
      </c>
      <c r="BD686" s="64">
        <v>0</v>
      </c>
      <c r="BE686" s="64">
        <v>0</v>
      </c>
      <c r="BF686" s="64">
        <v>0</v>
      </c>
      <c r="BG686" s="64">
        <v>0</v>
      </c>
      <c r="BH686" s="64">
        <v>0</v>
      </c>
      <c r="BI686" s="64">
        <v>0</v>
      </c>
      <c r="BJ686" s="64">
        <v>0</v>
      </c>
      <c r="BK686" s="64">
        <v>-11155.6</v>
      </c>
      <c r="BL686"/>
      <c r="BN686" s="7">
        <f t="shared" si="33"/>
        <v>3480</v>
      </c>
    </row>
    <row r="687" spans="1:66" hidden="1">
      <c r="A687">
        <v>111</v>
      </c>
      <c r="B687" t="s">
        <v>84</v>
      </c>
      <c r="C687">
        <v>141</v>
      </c>
      <c r="D687" t="s">
        <v>260</v>
      </c>
      <c r="E687">
        <v>327</v>
      </c>
      <c r="F687">
        <v>513230002</v>
      </c>
      <c r="G687" t="s">
        <v>581</v>
      </c>
      <c r="H687">
        <v>101</v>
      </c>
      <c r="I687" t="s">
        <v>308</v>
      </c>
      <c r="J687" s="8">
        <v>1</v>
      </c>
      <c r="L687">
        <v>3230</v>
      </c>
      <c r="M687" t="s">
        <v>529</v>
      </c>
      <c r="N687">
        <v>3000</v>
      </c>
      <c r="O687" t="s">
        <v>118</v>
      </c>
      <c r="P687">
        <v>13</v>
      </c>
      <c r="Q687" t="s">
        <v>353</v>
      </c>
      <c r="R687">
        <v>263</v>
      </c>
      <c r="S687" t="s">
        <v>354</v>
      </c>
      <c r="T687">
        <v>121</v>
      </c>
      <c r="U687" t="s">
        <v>312</v>
      </c>
      <c r="V687">
        <v>1</v>
      </c>
      <c r="W687" t="s">
        <v>313</v>
      </c>
      <c r="X687" s="64">
        <v>0</v>
      </c>
      <c r="Y687" s="64">
        <v>0</v>
      </c>
      <c r="Z687" s="64">
        <v>0</v>
      </c>
      <c r="AA687" s="64">
        <v>0</v>
      </c>
      <c r="AB687" s="64">
        <v>0</v>
      </c>
      <c r="AC687" s="64">
        <v>0</v>
      </c>
      <c r="AD687" s="9">
        <v>0</v>
      </c>
      <c r="AE687" s="64">
        <v>0</v>
      </c>
      <c r="AF687" s="64">
        <v>0</v>
      </c>
      <c r="AG687" s="64">
        <v>0</v>
      </c>
      <c r="AH687" s="64">
        <v>0</v>
      </c>
      <c r="AI687" s="64">
        <v>1000</v>
      </c>
      <c r="AJ687" s="10">
        <f t="shared" si="31"/>
        <v>1000</v>
      </c>
      <c r="AL687" s="6">
        <f t="shared" si="32"/>
        <v>0</v>
      </c>
      <c r="AN687" s="64">
        <v>254452</v>
      </c>
      <c r="AO687" s="64">
        <v>0</v>
      </c>
      <c r="AP687" s="64">
        <v>0</v>
      </c>
      <c r="AQ687" s="64">
        <v>0</v>
      </c>
      <c r="AR687" s="64">
        <v>0</v>
      </c>
      <c r="AS687" s="64">
        <v>0</v>
      </c>
      <c r="AT687" s="64">
        <v>0</v>
      </c>
      <c r="AU687" s="64">
        <v>0</v>
      </c>
      <c r="AV687" s="64">
        <v>0</v>
      </c>
      <c r="AW687" s="64">
        <v>0</v>
      </c>
      <c r="AX687" s="64">
        <v>0</v>
      </c>
      <c r="AY687" s="64">
        <v>0</v>
      </c>
      <c r="AZ687" s="64">
        <v>-5000</v>
      </c>
      <c r="BA687" s="64">
        <v>0</v>
      </c>
      <c r="BB687" s="64">
        <v>0</v>
      </c>
      <c r="BC687" s="64">
        <v>0</v>
      </c>
      <c r="BD687" s="64">
        <v>0</v>
      </c>
      <c r="BE687" s="64">
        <v>0</v>
      </c>
      <c r="BF687" s="64">
        <v>0</v>
      </c>
      <c r="BG687" s="64">
        <v>0</v>
      </c>
      <c r="BH687" s="64">
        <v>0</v>
      </c>
      <c r="BI687" s="64">
        <v>0</v>
      </c>
      <c r="BJ687" s="64">
        <v>0</v>
      </c>
      <c r="BK687" s="64">
        <v>51466.69</v>
      </c>
      <c r="BL687"/>
      <c r="BN687" s="7">
        <f t="shared" si="33"/>
        <v>0</v>
      </c>
    </row>
    <row r="688" spans="1:66" hidden="1">
      <c r="A688">
        <v>961</v>
      </c>
      <c r="B688" t="s">
        <v>80</v>
      </c>
      <c r="C688">
        <v>124</v>
      </c>
      <c r="D688" t="s">
        <v>508</v>
      </c>
      <c r="E688">
        <v>328</v>
      </c>
      <c r="F688">
        <v>513250001</v>
      </c>
      <c r="G688" t="s">
        <v>187</v>
      </c>
      <c r="H688">
        <v>101</v>
      </c>
      <c r="I688" t="s">
        <v>308</v>
      </c>
      <c r="J688" s="8">
        <v>1</v>
      </c>
      <c r="L688">
        <v>3250</v>
      </c>
      <c r="M688" t="s">
        <v>493</v>
      </c>
      <c r="N688">
        <v>3000</v>
      </c>
      <c r="O688" t="s">
        <v>118</v>
      </c>
      <c r="P688">
        <v>11</v>
      </c>
      <c r="Q688" t="s">
        <v>509</v>
      </c>
      <c r="R688">
        <v>241</v>
      </c>
      <c r="S688" t="s">
        <v>445</v>
      </c>
      <c r="T688">
        <v>124</v>
      </c>
      <c r="U688" t="s">
        <v>510</v>
      </c>
      <c r="V688">
        <v>1</v>
      </c>
      <c r="W688" t="s">
        <v>313</v>
      </c>
      <c r="X688" s="64">
        <v>0</v>
      </c>
      <c r="Y688" s="64">
        <v>2320</v>
      </c>
      <c r="Z688" s="64">
        <v>0</v>
      </c>
      <c r="AA688" s="64">
        <v>0</v>
      </c>
      <c r="AB688" s="64">
        <v>0</v>
      </c>
      <c r="AC688" s="64">
        <v>0</v>
      </c>
      <c r="AD688" s="9">
        <v>0</v>
      </c>
      <c r="AE688" s="64">
        <v>4640</v>
      </c>
      <c r="AF688" s="64">
        <v>0</v>
      </c>
      <c r="AG688" s="64">
        <v>0</v>
      </c>
      <c r="AH688" s="64">
        <v>0</v>
      </c>
      <c r="AI688" s="64">
        <v>0</v>
      </c>
      <c r="AJ688" s="10">
        <f t="shared" si="31"/>
        <v>6960</v>
      </c>
      <c r="AL688" s="6">
        <f t="shared" si="32"/>
        <v>0</v>
      </c>
      <c r="AN688" s="64">
        <v>234276</v>
      </c>
      <c r="AO688" s="64">
        <v>0</v>
      </c>
      <c r="AP688" s="64">
        <v>0</v>
      </c>
      <c r="AQ688" s="64">
        <v>0</v>
      </c>
      <c r="AR688" s="64">
        <v>0</v>
      </c>
      <c r="AS688" s="64">
        <v>0</v>
      </c>
      <c r="AT688" s="64">
        <v>0</v>
      </c>
      <c r="AU688" s="64">
        <v>0</v>
      </c>
      <c r="AV688" s="64">
        <v>0</v>
      </c>
      <c r="AW688" s="64">
        <v>0</v>
      </c>
      <c r="AX688" s="64">
        <v>0</v>
      </c>
      <c r="AY688" s="64">
        <v>0</v>
      </c>
      <c r="AZ688" s="64">
        <v>150000</v>
      </c>
      <c r="BA688" s="64">
        <v>0</v>
      </c>
      <c r="BB688" s="64">
        <v>0</v>
      </c>
      <c r="BC688" s="64">
        <v>0</v>
      </c>
      <c r="BD688" s="64">
        <v>0</v>
      </c>
      <c r="BE688" s="64">
        <v>0</v>
      </c>
      <c r="BF688" s="64">
        <v>0</v>
      </c>
      <c r="BG688" s="64">
        <v>0</v>
      </c>
      <c r="BH688" s="64">
        <v>0</v>
      </c>
      <c r="BI688" s="64">
        <v>10000</v>
      </c>
      <c r="BJ688" s="64">
        <v>0</v>
      </c>
      <c r="BK688" s="64">
        <v>-18446.27</v>
      </c>
      <c r="BL688"/>
      <c r="BN688" s="7">
        <f t="shared" si="33"/>
        <v>6960</v>
      </c>
    </row>
    <row r="689" spans="1:66" hidden="1">
      <c r="A689">
        <v>962</v>
      </c>
      <c r="B689" t="s">
        <v>513</v>
      </c>
      <c r="C689">
        <v>126</v>
      </c>
      <c r="D689" t="s">
        <v>225</v>
      </c>
      <c r="E689">
        <v>328</v>
      </c>
      <c r="F689">
        <v>513250001</v>
      </c>
      <c r="G689" t="s">
        <v>187</v>
      </c>
      <c r="H689">
        <v>101</v>
      </c>
      <c r="I689" t="s">
        <v>308</v>
      </c>
      <c r="J689" s="8">
        <v>1</v>
      </c>
      <c r="L689">
        <v>3250</v>
      </c>
      <c r="M689" t="s">
        <v>493</v>
      </c>
      <c r="N689">
        <v>3000</v>
      </c>
      <c r="O689" t="s">
        <v>118</v>
      </c>
      <c r="P689">
        <v>11</v>
      </c>
      <c r="Q689" t="s">
        <v>509</v>
      </c>
      <c r="R689">
        <v>241</v>
      </c>
      <c r="S689" t="s">
        <v>445</v>
      </c>
      <c r="T689">
        <v>124</v>
      </c>
      <c r="U689" t="s">
        <v>510</v>
      </c>
      <c r="V689">
        <v>1</v>
      </c>
      <c r="W689" t="s">
        <v>313</v>
      </c>
      <c r="X689" s="64">
        <v>0</v>
      </c>
      <c r="Y689" s="64">
        <v>0</v>
      </c>
      <c r="Z689" s="64">
        <v>0</v>
      </c>
      <c r="AA689" s="64">
        <v>0</v>
      </c>
      <c r="AB689" s="64">
        <v>0</v>
      </c>
      <c r="AC689" s="64">
        <v>0</v>
      </c>
      <c r="AD689" s="9">
        <v>0</v>
      </c>
      <c r="AE689" s="64">
        <v>5220</v>
      </c>
      <c r="AF689" s="64">
        <v>0</v>
      </c>
      <c r="AG689" s="64">
        <v>0</v>
      </c>
      <c r="AH689" s="64">
        <v>0</v>
      </c>
      <c r="AI689" s="64">
        <v>0</v>
      </c>
      <c r="AJ689" s="10">
        <f t="shared" si="31"/>
        <v>5220</v>
      </c>
      <c r="AL689" s="6">
        <f t="shared" si="32"/>
        <v>0</v>
      </c>
      <c r="AN689" s="64">
        <v>5275</v>
      </c>
      <c r="AO689" s="64">
        <v>0</v>
      </c>
      <c r="AP689" s="64">
        <v>0</v>
      </c>
      <c r="AQ689" s="64">
        <v>0</v>
      </c>
      <c r="AR689" s="64">
        <v>0</v>
      </c>
      <c r="AS689" s="64">
        <v>0</v>
      </c>
      <c r="AT689" s="64">
        <v>0</v>
      </c>
      <c r="AU689" s="64">
        <v>0</v>
      </c>
      <c r="AV689" s="64">
        <v>0</v>
      </c>
      <c r="AW689" s="64">
        <v>0</v>
      </c>
      <c r="AX689" s="64">
        <v>0</v>
      </c>
      <c r="AY689" s="64">
        <v>0</v>
      </c>
      <c r="AZ689" s="64">
        <v>0</v>
      </c>
      <c r="BA689" s="64">
        <v>0</v>
      </c>
      <c r="BB689" s="64">
        <v>0</v>
      </c>
      <c r="BC689" s="64">
        <v>0</v>
      </c>
      <c r="BD689" s="64">
        <v>0</v>
      </c>
      <c r="BE689" s="64">
        <v>0</v>
      </c>
      <c r="BF689" s="64">
        <v>0</v>
      </c>
      <c r="BG689" s="64">
        <v>0</v>
      </c>
      <c r="BH689" s="64">
        <v>0</v>
      </c>
      <c r="BI689" s="64">
        <v>-5275</v>
      </c>
      <c r="BJ689" s="64">
        <v>0</v>
      </c>
      <c r="BK689" s="64">
        <v>0</v>
      </c>
      <c r="BL689"/>
      <c r="BN689" s="7">
        <f t="shared" si="33"/>
        <v>5220</v>
      </c>
    </row>
    <row r="690" spans="1:66" hidden="1">
      <c r="A690">
        <v>951</v>
      </c>
      <c r="B690" t="s">
        <v>491</v>
      </c>
      <c r="C690">
        <v>118</v>
      </c>
      <c r="D690" t="s">
        <v>178</v>
      </c>
      <c r="E690">
        <v>328</v>
      </c>
      <c r="F690">
        <v>513250001</v>
      </c>
      <c r="G690" t="s">
        <v>187</v>
      </c>
      <c r="H690">
        <v>101</v>
      </c>
      <c r="I690" t="s">
        <v>308</v>
      </c>
      <c r="J690" s="8">
        <v>1</v>
      </c>
      <c r="L690">
        <v>3250</v>
      </c>
      <c r="M690" t="s">
        <v>493</v>
      </c>
      <c r="N690">
        <v>3000</v>
      </c>
      <c r="O690" t="s">
        <v>118</v>
      </c>
      <c r="P690">
        <v>12</v>
      </c>
      <c r="Q690" t="s">
        <v>401</v>
      </c>
      <c r="R690">
        <v>221</v>
      </c>
      <c r="S690" t="s">
        <v>492</v>
      </c>
      <c r="T690">
        <v>128</v>
      </c>
      <c r="U690" t="s">
        <v>404</v>
      </c>
      <c r="V690">
        <v>1</v>
      </c>
      <c r="W690" t="s">
        <v>313</v>
      </c>
      <c r="X690" s="64">
        <v>0</v>
      </c>
      <c r="Y690" s="64">
        <v>0</v>
      </c>
      <c r="Z690" s="64">
        <v>0</v>
      </c>
      <c r="AA690" s="64">
        <v>0</v>
      </c>
      <c r="AB690" s="64">
        <v>28768</v>
      </c>
      <c r="AC690" s="64">
        <v>26100</v>
      </c>
      <c r="AD690" s="9">
        <v>0</v>
      </c>
      <c r="AE690" s="64">
        <v>0</v>
      </c>
      <c r="AF690" s="64">
        <v>0</v>
      </c>
      <c r="AG690" s="64">
        <v>0</v>
      </c>
      <c r="AH690" s="64">
        <v>0</v>
      </c>
      <c r="AI690" s="64">
        <v>0</v>
      </c>
      <c r="AJ690" s="10">
        <f t="shared" si="31"/>
        <v>54868</v>
      </c>
      <c r="AL690" s="6">
        <f t="shared" si="32"/>
        <v>0</v>
      </c>
      <c r="AN690" s="64">
        <v>89411</v>
      </c>
      <c r="AO690" s="64">
        <v>0</v>
      </c>
      <c r="AP690" s="64">
        <v>0</v>
      </c>
      <c r="AQ690" s="64">
        <v>0</v>
      </c>
      <c r="AR690" s="64">
        <v>0</v>
      </c>
      <c r="AS690" s="64">
        <v>0</v>
      </c>
      <c r="AT690" s="64">
        <v>0</v>
      </c>
      <c r="AU690" s="64">
        <v>0</v>
      </c>
      <c r="AV690" s="64">
        <v>0</v>
      </c>
      <c r="AW690" s="64">
        <v>0</v>
      </c>
      <c r="AX690" s="64">
        <v>0</v>
      </c>
      <c r="AY690" s="64">
        <v>0</v>
      </c>
      <c r="AZ690" s="64">
        <v>0</v>
      </c>
      <c r="BA690" s="64">
        <v>0</v>
      </c>
      <c r="BB690" s="64">
        <v>0</v>
      </c>
      <c r="BC690" s="64">
        <v>0</v>
      </c>
      <c r="BD690" s="64">
        <v>0</v>
      </c>
      <c r="BE690" s="64">
        <v>0</v>
      </c>
      <c r="BF690" s="64">
        <v>0</v>
      </c>
      <c r="BG690" s="64">
        <v>0</v>
      </c>
      <c r="BH690" s="64">
        <v>-22407</v>
      </c>
      <c r="BI690" s="64">
        <v>-14544.23</v>
      </c>
      <c r="BJ690" s="64">
        <v>-1569.46</v>
      </c>
      <c r="BK690" s="64">
        <v>-50890.31</v>
      </c>
      <c r="BL690"/>
      <c r="BN690" s="7">
        <f t="shared" si="33"/>
        <v>54868</v>
      </c>
    </row>
    <row r="691" spans="1:66" hidden="1">
      <c r="A691">
        <v>201</v>
      </c>
      <c r="B691" t="s">
        <v>379</v>
      </c>
      <c r="C691">
        <v>143</v>
      </c>
      <c r="D691" t="s">
        <v>271</v>
      </c>
      <c r="E691">
        <v>331</v>
      </c>
      <c r="F691">
        <v>513260002</v>
      </c>
      <c r="G691" t="s">
        <v>203</v>
      </c>
      <c r="H691">
        <v>602</v>
      </c>
      <c r="I691" t="s">
        <v>380</v>
      </c>
      <c r="J691" s="8">
        <v>1</v>
      </c>
      <c r="L691">
        <v>3260</v>
      </c>
      <c r="M691" t="s">
        <v>387</v>
      </c>
      <c r="N691">
        <v>3000</v>
      </c>
      <c r="O691" t="s">
        <v>118</v>
      </c>
      <c r="P691">
        <v>7</v>
      </c>
      <c r="Q691" t="s">
        <v>310</v>
      </c>
      <c r="R691">
        <v>423</v>
      </c>
      <c r="S691" t="s">
        <v>381</v>
      </c>
      <c r="T691">
        <v>121</v>
      </c>
      <c r="U691" t="s">
        <v>312</v>
      </c>
      <c r="V691">
        <v>1</v>
      </c>
      <c r="W691" t="s">
        <v>313</v>
      </c>
      <c r="X691" s="64">
        <v>0</v>
      </c>
      <c r="Y691" s="64">
        <v>0</v>
      </c>
      <c r="Z691" s="64">
        <v>6159.6</v>
      </c>
      <c r="AA691" s="64">
        <v>0</v>
      </c>
      <c r="AB691" s="64">
        <v>0</v>
      </c>
      <c r="AC691" s="64">
        <v>0</v>
      </c>
      <c r="AD691" s="9">
        <v>0</v>
      </c>
      <c r="AE691" s="64">
        <v>0</v>
      </c>
      <c r="AF691" s="64">
        <v>0</v>
      </c>
      <c r="AG691" s="64">
        <v>0</v>
      </c>
      <c r="AH691" s="64">
        <v>0</v>
      </c>
      <c r="AI691" s="9">
        <v>0</v>
      </c>
      <c r="AJ691" s="10">
        <f t="shared" si="31"/>
        <v>6159.6</v>
      </c>
      <c r="AL691" s="6">
        <f t="shared" si="32"/>
        <v>0</v>
      </c>
      <c r="AN691" s="64">
        <v>2426</v>
      </c>
      <c r="AO691" s="64">
        <v>0</v>
      </c>
      <c r="AP691" s="64">
        <v>0</v>
      </c>
      <c r="AQ691" s="64">
        <v>0</v>
      </c>
      <c r="AR691" s="64">
        <v>0</v>
      </c>
      <c r="AS691" s="64">
        <v>0</v>
      </c>
      <c r="AT691" s="64">
        <v>0</v>
      </c>
      <c r="AU691" s="64">
        <v>0</v>
      </c>
      <c r="AV691" s="64">
        <v>0</v>
      </c>
      <c r="AW691" s="64">
        <v>0</v>
      </c>
      <c r="AX691" s="64">
        <v>0</v>
      </c>
      <c r="AY691" s="64">
        <v>0</v>
      </c>
      <c r="AZ691" s="64">
        <v>0</v>
      </c>
      <c r="BA691" s="64">
        <v>0</v>
      </c>
      <c r="BB691" s="64">
        <v>0</v>
      </c>
      <c r="BC691" s="64">
        <v>0</v>
      </c>
      <c r="BD691" s="64">
        <v>0</v>
      </c>
      <c r="BE691" s="64">
        <v>0</v>
      </c>
      <c r="BF691" s="64">
        <v>0</v>
      </c>
      <c r="BG691" s="64">
        <v>0</v>
      </c>
      <c r="BH691" s="64">
        <v>0</v>
      </c>
      <c r="BI691" s="64">
        <v>0</v>
      </c>
      <c r="BJ691" s="64">
        <v>-164</v>
      </c>
      <c r="BK691" s="64">
        <v>-762</v>
      </c>
      <c r="BL691"/>
      <c r="BN691" s="7">
        <f t="shared" si="33"/>
        <v>6159.6</v>
      </c>
    </row>
    <row r="692" spans="1:66" hidden="1">
      <c r="A692">
        <v>961</v>
      </c>
      <c r="B692" t="s">
        <v>80</v>
      </c>
      <c r="C692">
        <v>124</v>
      </c>
      <c r="D692" t="s">
        <v>508</v>
      </c>
      <c r="E692">
        <v>330</v>
      </c>
      <c r="F692">
        <v>513260002</v>
      </c>
      <c r="G692" t="s">
        <v>203</v>
      </c>
      <c r="H692">
        <v>101</v>
      </c>
      <c r="I692" t="s">
        <v>308</v>
      </c>
      <c r="J692" s="8">
        <v>1</v>
      </c>
      <c r="L692">
        <v>3260</v>
      </c>
      <c r="M692" t="s">
        <v>387</v>
      </c>
      <c r="N692">
        <v>3000</v>
      </c>
      <c r="O692" t="s">
        <v>118</v>
      </c>
      <c r="P692">
        <v>11</v>
      </c>
      <c r="Q692" t="s">
        <v>509</v>
      </c>
      <c r="R692">
        <v>241</v>
      </c>
      <c r="S692" t="s">
        <v>445</v>
      </c>
      <c r="T692">
        <v>124</v>
      </c>
      <c r="U692" t="s">
        <v>510</v>
      </c>
      <c r="V692">
        <v>1</v>
      </c>
      <c r="W692" t="s">
        <v>313</v>
      </c>
      <c r="X692" s="64">
        <v>1856</v>
      </c>
      <c r="Y692" s="64">
        <v>0</v>
      </c>
      <c r="Z692" s="64">
        <v>0</v>
      </c>
      <c r="AA692" s="64">
        <v>0</v>
      </c>
      <c r="AB692" s="64">
        <v>0</v>
      </c>
      <c r="AC692" s="64">
        <v>0</v>
      </c>
      <c r="AD692" s="9">
        <v>0</v>
      </c>
      <c r="AE692" s="64">
        <v>0</v>
      </c>
      <c r="AF692" s="64">
        <v>0</v>
      </c>
      <c r="AG692" s="64">
        <v>0</v>
      </c>
      <c r="AH692" s="64">
        <v>0</v>
      </c>
      <c r="AI692" s="64">
        <v>0</v>
      </c>
      <c r="AJ692" s="10">
        <f t="shared" si="31"/>
        <v>1856</v>
      </c>
      <c r="AL692" s="6">
        <f t="shared" si="32"/>
        <v>0</v>
      </c>
      <c r="AN692" s="64">
        <v>0</v>
      </c>
      <c r="AO692" s="64">
        <v>0</v>
      </c>
      <c r="AP692" s="64">
        <v>0</v>
      </c>
      <c r="AQ692" s="64">
        <v>0</v>
      </c>
      <c r="AR692" s="64">
        <v>0</v>
      </c>
      <c r="AS692" s="64">
        <v>0</v>
      </c>
      <c r="AT692" s="64">
        <v>0</v>
      </c>
      <c r="AU692" s="64">
        <v>0</v>
      </c>
      <c r="AV692" s="64">
        <v>0</v>
      </c>
      <c r="AW692" s="64">
        <v>0</v>
      </c>
      <c r="AX692" s="64">
        <v>0</v>
      </c>
      <c r="AY692" s="64">
        <v>0</v>
      </c>
      <c r="AZ692" s="64">
        <v>6500</v>
      </c>
      <c r="BA692" s="64">
        <v>0</v>
      </c>
      <c r="BB692" s="64">
        <v>0</v>
      </c>
      <c r="BC692" s="64">
        <v>0</v>
      </c>
      <c r="BD692" s="64">
        <v>0</v>
      </c>
      <c r="BE692" s="64">
        <v>0</v>
      </c>
      <c r="BF692" s="64">
        <v>0</v>
      </c>
      <c r="BG692" s="64">
        <v>0</v>
      </c>
      <c r="BH692" s="64">
        <v>0</v>
      </c>
      <c r="BI692" s="64">
        <v>0</v>
      </c>
      <c r="BJ692" s="64">
        <v>-161.24</v>
      </c>
      <c r="BK692" s="64">
        <v>-608.67999999999995</v>
      </c>
      <c r="BL692"/>
      <c r="BN692" s="7">
        <f t="shared" si="33"/>
        <v>1856</v>
      </c>
    </row>
    <row r="693" spans="1:66" hidden="1">
      <c r="A693">
        <v>962</v>
      </c>
      <c r="B693" t="s">
        <v>513</v>
      </c>
      <c r="C693">
        <v>126</v>
      </c>
      <c r="D693" t="s">
        <v>225</v>
      </c>
      <c r="E693">
        <v>330</v>
      </c>
      <c r="F693">
        <v>513260002</v>
      </c>
      <c r="G693" t="s">
        <v>203</v>
      </c>
      <c r="H693">
        <v>101</v>
      </c>
      <c r="I693" t="s">
        <v>308</v>
      </c>
      <c r="J693" s="8">
        <v>1</v>
      </c>
      <c r="L693">
        <v>3260</v>
      </c>
      <c r="M693" t="s">
        <v>387</v>
      </c>
      <c r="N693">
        <v>3000</v>
      </c>
      <c r="O693" t="s">
        <v>118</v>
      </c>
      <c r="P693">
        <v>11</v>
      </c>
      <c r="Q693" t="s">
        <v>509</v>
      </c>
      <c r="R693">
        <v>241</v>
      </c>
      <c r="S693" t="s">
        <v>445</v>
      </c>
      <c r="T693">
        <v>124</v>
      </c>
      <c r="U693" t="s">
        <v>510</v>
      </c>
      <c r="V693">
        <v>1</v>
      </c>
      <c r="W693" t="s">
        <v>313</v>
      </c>
      <c r="X693" s="64">
        <v>0</v>
      </c>
      <c r="Y693" s="64">
        <v>0</v>
      </c>
      <c r="Z693" s="64">
        <v>0</v>
      </c>
      <c r="AA693" s="64">
        <v>0</v>
      </c>
      <c r="AB693" s="64">
        <v>0</v>
      </c>
      <c r="AC693" s="64">
        <v>0</v>
      </c>
      <c r="AD693" s="9">
        <v>0</v>
      </c>
      <c r="AE693" s="64">
        <v>0</v>
      </c>
      <c r="AF693" s="64">
        <v>0</v>
      </c>
      <c r="AG693" s="64">
        <v>0</v>
      </c>
      <c r="AH693" s="64">
        <v>0</v>
      </c>
      <c r="AI693" s="64">
        <v>0</v>
      </c>
      <c r="AJ693" s="10">
        <f t="shared" si="31"/>
        <v>0</v>
      </c>
      <c r="AL693" s="6">
        <f t="shared" si="32"/>
        <v>0</v>
      </c>
      <c r="AN693" s="64">
        <v>15290</v>
      </c>
      <c r="AO693" s="64">
        <v>0</v>
      </c>
      <c r="AP693" s="64">
        <v>0</v>
      </c>
      <c r="AQ693" s="64">
        <v>0</v>
      </c>
      <c r="AR693" s="64">
        <v>0</v>
      </c>
      <c r="AS693" s="64">
        <v>0</v>
      </c>
      <c r="AT693" s="64">
        <v>0</v>
      </c>
      <c r="AU693" s="64">
        <v>0</v>
      </c>
      <c r="AV693" s="64">
        <v>0</v>
      </c>
      <c r="AW693" s="64">
        <v>0</v>
      </c>
      <c r="AX693" s="64">
        <v>0</v>
      </c>
      <c r="AY693" s="64">
        <v>0</v>
      </c>
      <c r="AZ693" s="64">
        <v>0</v>
      </c>
      <c r="BA693" s="64">
        <v>0</v>
      </c>
      <c r="BB693" s="64">
        <v>0</v>
      </c>
      <c r="BC693" s="64">
        <v>0</v>
      </c>
      <c r="BD693" s="64">
        <v>0</v>
      </c>
      <c r="BE693" s="64">
        <v>0</v>
      </c>
      <c r="BF693" s="64">
        <v>0</v>
      </c>
      <c r="BG693" s="64">
        <v>0</v>
      </c>
      <c r="BH693" s="64">
        <v>-6804.21</v>
      </c>
      <c r="BI693" s="64">
        <v>0</v>
      </c>
      <c r="BJ693" s="64">
        <v>-779.48</v>
      </c>
      <c r="BK693" s="64">
        <v>-6840.85</v>
      </c>
      <c r="BL693"/>
      <c r="BN693" s="7">
        <f t="shared" si="33"/>
        <v>0</v>
      </c>
    </row>
    <row r="694" spans="1:66" hidden="1">
      <c r="A694">
        <v>964</v>
      </c>
      <c r="B694" t="s">
        <v>518</v>
      </c>
      <c r="C694">
        <v>128</v>
      </c>
      <c r="D694" t="s">
        <v>519</v>
      </c>
      <c r="E694">
        <v>330</v>
      </c>
      <c r="F694">
        <v>513260002</v>
      </c>
      <c r="G694" t="s">
        <v>203</v>
      </c>
      <c r="H694">
        <v>101</v>
      </c>
      <c r="I694" t="s">
        <v>308</v>
      </c>
      <c r="J694" s="8">
        <v>1</v>
      </c>
      <c r="L694">
        <v>3260</v>
      </c>
      <c r="M694" t="s">
        <v>387</v>
      </c>
      <c r="N694">
        <v>3000</v>
      </c>
      <c r="O694" t="s">
        <v>118</v>
      </c>
      <c r="P694">
        <v>11</v>
      </c>
      <c r="Q694" t="s">
        <v>509</v>
      </c>
      <c r="R694">
        <v>256</v>
      </c>
      <c r="S694" t="s">
        <v>520</v>
      </c>
      <c r="T694">
        <v>121</v>
      </c>
      <c r="U694" t="s">
        <v>312</v>
      </c>
      <c r="V694">
        <v>1</v>
      </c>
      <c r="W694" t="s">
        <v>313</v>
      </c>
      <c r="X694" s="64">
        <v>0</v>
      </c>
      <c r="Y694" s="64">
        <v>0</v>
      </c>
      <c r="Z694" s="64">
        <v>0</v>
      </c>
      <c r="AA694" s="64">
        <v>0</v>
      </c>
      <c r="AB694" s="64">
        <v>0</v>
      </c>
      <c r="AC694" s="64">
        <v>0</v>
      </c>
      <c r="AD694" s="9">
        <v>0</v>
      </c>
      <c r="AE694" s="64">
        <v>0</v>
      </c>
      <c r="AF694" s="64">
        <v>0</v>
      </c>
      <c r="AG694" s="64">
        <v>0</v>
      </c>
      <c r="AH694" s="64">
        <v>0</v>
      </c>
      <c r="AI694" s="64">
        <v>0</v>
      </c>
      <c r="AJ694" s="10">
        <f t="shared" si="31"/>
        <v>0</v>
      </c>
      <c r="AL694" s="6">
        <f t="shared" si="32"/>
        <v>0</v>
      </c>
      <c r="AN694" s="64">
        <v>532028</v>
      </c>
      <c r="AO694" s="64">
        <v>0</v>
      </c>
      <c r="AP694" s="64">
        <v>0</v>
      </c>
      <c r="AQ694" s="64">
        <v>0</v>
      </c>
      <c r="AR694" s="64">
        <v>0</v>
      </c>
      <c r="AS694" s="64">
        <v>0</v>
      </c>
      <c r="AT694" s="64">
        <v>0</v>
      </c>
      <c r="AU694" s="64">
        <v>0</v>
      </c>
      <c r="AV694" s="64">
        <v>0</v>
      </c>
      <c r="AW694" s="64">
        <v>0</v>
      </c>
      <c r="AX694" s="64">
        <v>0</v>
      </c>
      <c r="AY694" s="64">
        <v>0</v>
      </c>
      <c r="AZ694" s="64">
        <v>0</v>
      </c>
      <c r="BA694" s="64">
        <v>0</v>
      </c>
      <c r="BB694" s="64">
        <v>0</v>
      </c>
      <c r="BC694" s="64">
        <v>0</v>
      </c>
      <c r="BD694" s="64">
        <v>0</v>
      </c>
      <c r="BE694" s="64">
        <v>0</v>
      </c>
      <c r="BF694" s="64">
        <v>0</v>
      </c>
      <c r="BG694" s="64">
        <v>0</v>
      </c>
      <c r="BH694" s="64">
        <v>0</v>
      </c>
      <c r="BI694" s="64">
        <v>0</v>
      </c>
      <c r="BJ694" s="64">
        <v>0</v>
      </c>
      <c r="BK694" s="64">
        <v>-75994.48</v>
      </c>
      <c r="BL694"/>
      <c r="BN694" s="7">
        <f t="shared" si="33"/>
        <v>0</v>
      </c>
    </row>
    <row r="695" spans="1:66" hidden="1">
      <c r="A695">
        <v>951</v>
      </c>
      <c r="B695" t="s">
        <v>491</v>
      </c>
      <c r="C695">
        <v>118</v>
      </c>
      <c r="D695" t="s">
        <v>178</v>
      </c>
      <c r="E695">
        <v>329</v>
      </c>
      <c r="F695">
        <v>513260001</v>
      </c>
      <c r="G695" t="s">
        <v>198</v>
      </c>
      <c r="H695">
        <v>101</v>
      </c>
      <c r="I695" t="s">
        <v>308</v>
      </c>
      <c r="J695" s="8">
        <v>1</v>
      </c>
      <c r="L695">
        <v>3260</v>
      </c>
      <c r="M695" t="s">
        <v>387</v>
      </c>
      <c r="N695">
        <v>3000</v>
      </c>
      <c r="O695" t="s">
        <v>118</v>
      </c>
      <c r="P695">
        <v>12</v>
      </c>
      <c r="Q695" t="s">
        <v>401</v>
      </c>
      <c r="R695">
        <v>221</v>
      </c>
      <c r="S695" t="s">
        <v>492</v>
      </c>
      <c r="T695">
        <v>128</v>
      </c>
      <c r="U695" t="s">
        <v>404</v>
      </c>
      <c r="V695">
        <v>1</v>
      </c>
      <c r="W695" t="s">
        <v>313</v>
      </c>
      <c r="X695" s="64">
        <v>0</v>
      </c>
      <c r="Y695" s="64">
        <v>0</v>
      </c>
      <c r="Z695" s="64">
        <v>0</v>
      </c>
      <c r="AA695" s="64">
        <v>0</v>
      </c>
      <c r="AB695" s="64">
        <v>0</v>
      </c>
      <c r="AC695" s="64">
        <v>0</v>
      </c>
      <c r="AD695" s="9">
        <v>0</v>
      </c>
      <c r="AE695" s="64">
        <v>0</v>
      </c>
      <c r="AF695" s="64">
        <v>17052</v>
      </c>
      <c r="AG695" s="64">
        <v>0</v>
      </c>
      <c r="AH695" s="64">
        <v>0</v>
      </c>
      <c r="AI695" s="64">
        <v>0</v>
      </c>
      <c r="AJ695" s="10">
        <f t="shared" si="31"/>
        <v>17052</v>
      </c>
      <c r="AL695" s="6">
        <f t="shared" si="32"/>
        <v>0</v>
      </c>
      <c r="AN695" s="64">
        <v>3106</v>
      </c>
      <c r="AO695" s="64">
        <v>0</v>
      </c>
      <c r="AP695" s="64">
        <v>0</v>
      </c>
      <c r="AQ695" s="64">
        <v>0</v>
      </c>
      <c r="AR695" s="64">
        <v>0</v>
      </c>
      <c r="AS695" s="64">
        <v>0</v>
      </c>
      <c r="AT695" s="64">
        <v>0</v>
      </c>
      <c r="AU695" s="64">
        <v>0</v>
      </c>
      <c r="AV695" s="64">
        <v>0</v>
      </c>
      <c r="AW695" s="64">
        <v>0</v>
      </c>
      <c r="AX695" s="64">
        <v>0</v>
      </c>
      <c r="AY695" s="64">
        <v>0</v>
      </c>
      <c r="AZ695" s="64">
        <v>50300</v>
      </c>
      <c r="BA695" s="64">
        <v>0</v>
      </c>
      <c r="BB695" s="64">
        <v>0</v>
      </c>
      <c r="BC695" s="64">
        <v>0</v>
      </c>
      <c r="BD695" s="64">
        <v>0</v>
      </c>
      <c r="BE695" s="64">
        <v>0</v>
      </c>
      <c r="BF695" s="64">
        <v>0</v>
      </c>
      <c r="BG695" s="64">
        <v>0</v>
      </c>
      <c r="BH695" s="64">
        <v>751.68</v>
      </c>
      <c r="BI695" s="64">
        <v>-896.28</v>
      </c>
      <c r="BJ695" s="64">
        <v>0</v>
      </c>
      <c r="BK695" s="64">
        <v>161.24</v>
      </c>
      <c r="BL695"/>
      <c r="BN695" s="7">
        <f t="shared" si="33"/>
        <v>17052</v>
      </c>
    </row>
    <row r="696" spans="1:66" hidden="1">
      <c r="A696">
        <v>953</v>
      </c>
      <c r="B696" t="s">
        <v>259</v>
      </c>
      <c r="C696">
        <v>121</v>
      </c>
      <c r="D696" t="s">
        <v>196</v>
      </c>
      <c r="E696">
        <v>329</v>
      </c>
      <c r="F696">
        <v>513260001</v>
      </c>
      <c r="G696" t="s">
        <v>198</v>
      </c>
      <c r="H696">
        <v>101</v>
      </c>
      <c r="I696" t="s">
        <v>308</v>
      </c>
      <c r="J696" s="8">
        <v>1</v>
      </c>
      <c r="L696">
        <v>3260</v>
      </c>
      <c r="M696" t="s">
        <v>387</v>
      </c>
      <c r="N696">
        <v>3000</v>
      </c>
      <c r="O696" t="s">
        <v>118</v>
      </c>
      <c r="P696">
        <v>12</v>
      </c>
      <c r="Q696" t="s">
        <v>401</v>
      </c>
      <c r="R696">
        <v>214</v>
      </c>
      <c r="S696" t="s">
        <v>446</v>
      </c>
      <c r="T696">
        <v>125</v>
      </c>
      <c r="U696" t="s">
        <v>464</v>
      </c>
      <c r="V696">
        <v>1</v>
      </c>
      <c r="W696" t="s">
        <v>313</v>
      </c>
      <c r="X696" s="64">
        <v>0</v>
      </c>
      <c r="Y696" s="64">
        <v>0</v>
      </c>
      <c r="Z696" s="64">
        <v>0</v>
      </c>
      <c r="AA696" s="64">
        <v>0</v>
      </c>
      <c r="AB696" s="64">
        <v>0</v>
      </c>
      <c r="AC696" s="64">
        <v>0</v>
      </c>
      <c r="AD696" s="9">
        <v>0</v>
      </c>
      <c r="AE696" s="64">
        <v>0</v>
      </c>
      <c r="AF696" s="64">
        <v>0</v>
      </c>
      <c r="AG696" s="64">
        <v>0</v>
      </c>
      <c r="AH696" s="64">
        <v>0</v>
      </c>
      <c r="AI696" s="64">
        <v>0</v>
      </c>
      <c r="AJ696" s="10">
        <f t="shared" si="31"/>
        <v>0</v>
      </c>
      <c r="AL696" s="6">
        <f t="shared" si="32"/>
        <v>0</v>
      </c>
      <c r="AN696" s="64">
        <v>30000</v>
      </c>
      <c r="AO696" s="64">
        <v>0</v>
      </c>
      <c r="AP696" s="64">
        <v>0</v>
      </c>
      <c r="AQ696" s="64">
        <v>0</v>
      </c>
      <c r="AR696" s="64">
        <v>0</v>
      </c>
      <c r="AS696" s="64">
        <v>0</v>
      </c>
      <c r="AT696" s="64">
        <v>0</v>
      </c>
      <c r="AU696" s="64">
        <v>0</v>
      </c>
      <c r="AV696" s="64">
        <v>0</v>
      </c>
      <c r="AW696" s="64">
        <v>0</v>
      </c>
      <c r="AX696" s="64">
        <v>0</v>
      </c>
      <c r="AY696" s="64">
        <v>0</v>
      </c>
      <c r="AZ696" s="64">
        <v>106900</v>
      </c>
      <c r="BA696" s="64">
        <v>0</v>
      </c>
      <c r="BB696" s="64">
        <v>0</v>
      </c>
      <c r="BC696" s="64">
        <v>0</v>
      </c>
      <c r="BD696" s="64">
        <v>0</v>
      </c>
      <c r="BE696" s="64">
        <v>0</v>
      </c>
      <c r="BF696" s="64">
        <v>0</v>
      </c>
      <c r="BG696" s="64">
        <v>0</v>
      </c>
      <c r="BH696" s="64">
        <v>7700</v>
      </c>
      <c r="BI696" s="64">
        <v>-1060.3900000000001</v>
      </c>
      <c r="BJ696" s="64">
        <v>0</v>
      </c>
      <c r="BK696" s="64">
        <v>0</v>
      </c>
      <c r="BL696"/>
      <c r="BN696" s="7">
        <f t="shared" si="33"/>
        <v>0</v>
      </c>
    </row>
    <row r="697" spans="1:66" hidden="1">
      <c r="A697">
        <v>953</v>
      </c>
      <c r="B697" t="s">
        <v>259</v>
      </c>
      <c r="C697">
        <v>121</v>
      </c>
      <c r="D697" t="s">
        <v>196</v>
      </c>
      <c r="E697">
        <v>330</v>
      </c>
      <c r="F697">
        <v>513260002</v>
      </c>
      <c r="G697" t="s">
        <v>203</v>
      </c>
      <c r="H697">
        <v>101</v>
      </c>
      <c r="I697" t="s">
        <v>308</v>
      </c>
      <c r="J697" s="8">
        <v>1</v>
      </c>
      <c r="L697">
        <v>3260</v>
      </c>
      <c r="M697" t="s">
        <v>387</v>
      </c>
      <c r="N697">
        <v>3000</v>
      </c>
      <c r="O697" t="s">
        <v>118</v>
      </c>
      <c r="P697">
        <v>12</v>
      </c>
      <c r="Q697" t="s">
        <v>401</v>
      </c>
      <c r="R697">
        <v>214</v>
      </c>
      <c r="S697" t="s">
        <v>446</v>
      </c>
      <c r="T697">
        <v>125</v>
      </c>
      <c r="U697" t="s">
        <v>464</v>
      </c>
      <c r="V697">
        <v>1</v>
      </c>
      <c r="W697" t="s">
        <v>313</v>
      </c>
      <c r="X697" s="64">
        <v>0</v>
      </c>
      <c r="Y697" s="64">
        <v>0</v>
      </c>
      <c r="Z697" s="64">
        <v>0</v>
      </c>
      <c r="AA697" s="64">
        <v>0</v>
      </c>
      <c r="AB697" s="64">
        <v>50112</v>
      </c>
      <c r="AC697" s="64">
        <v>0</v>
      </c>
      <c r="AD697" s="9">
        <v>0</v>
      </c>
      <c r="AE697" s="64">
        <v>0</v>
      </c>
      <c r="AF697" s="64">
        <v>0</v>
      </c>
      <c r="AG697" s="64">
        <v>0</v>
      </c>
      <c r="AH697" s="64">
        <v>0</v>
      </c>
      <c r="AI697" s="64">
        <v>0</v>
      </c>
      <c r="AJ697" s="10">
        <f t="shared" si="31"/>
        <v>50112</v>
      </c>
      <c r="AL697" s="6">
        <f t="shared" si="32"/>
        <v>0</v>
      </c>
      <c r="AN697" s="64">
        <v>0</v>
      </c>
      <c r="AO697" s="64">
        <v>0</v>
      </c>
      <c r="AP697" s="64">
        <v>0</v>
      </c>
      <c r="AQ697" s="64">
        <v>0</v>
      </c>
      <c r="AR697" s="64">
        <v>0</v>
      </c>
      <c r="AS697" s="64">
        <v>0</v>
      </c>
      <c r="AT697" s="64">
        <v>0</v>
      </c>
      <c r="AU697" s="64">
        <v>0</v>
      </c>
      <c r="AV697" s="64">
        <v>0</v>
      </c>
      <c r="AW697" s="64">
        <v>0</v>
      </c>
      <c r="AX697" s="64">
        <v>0</v>
      </c>
      <c r="AY697" s="64">
        <v>0</v>
      </c>
      <c r="AZ697" s="64">
        <v>0</v>
      </c>
      <c r="BA697" s="64">
        <v>0</v>
      </c>
      <c r="BB697" s="64">
        <v>0</v>
      </c>
      <c r="BC697" s="64">
        <v>0</v>
      </c>
      <c r="BD697" s="64">
        <v>0</v>
      </c>
      <c r="BE697" s="64">
        <v>0</v>
      </c>
      <c r="BF697" s="64">
        <v>0</v>
      </c>
      <c r="BG697" s="64">
        <v>0</v>
      </c>
      <c r="BH697" s="64">
        <v>0</v>
      </c>
      <c r="BI697" s="64">
        <v>0</v>
      </c>
      <c r="BJ697" s="64">
        <v>0</v>
      </c>
      <c r="BK697" s="64">
        <v>451.2</v>
      </c>
      <c r="BL697"/>
      <c r="BN697" s="7">
        <f t="shared" si="33"/>
        <v>50112</v>
      </c>
    </row>
    <row r="698" spans="1:66" hidden="1">
      <c r="A698">
        <v>954</v>
      </c>
      <c r="B698" t="s">
        <v>502</v>
      </c>
      <c r="C698">
        <v>122</v>
      </c>
      <c r="D698" t="s">
        <v>503</v>
      </c>
      <c r="E698">
        <v>330</v>
      </c>
      <c r="F698">
        <v>513260002</v>
      </c>
      <c r="G698" t="s">
        <v>203</v>
      </c>
      <c r="H698">
        <v>101</v>
      </c>
      <c r="I698" t="s">
        <v>308</v>
      </c>
      <c r="J698" s="8">
        <v>1</v>
      </c>
      <c r="L698">
        <v>3260</v>
      </c>
      <c r="M698" t="s">
        <v>387</v>
      </c>
      <c r="N698">
        <v>3000</v>
      </c>
      <c r="O698" t="s">
        <v>118</v>
      </c>
      <c r="P698">
        <v>12</v>
      </c>
      <c r="Q698" t="s">
        <v>401</v>
      </c>
      <c r="R698">
        <v>226</v>
      </c>
      <c r="S698" t="s">
        <v>504</v>
      </c>
      <c r="T698">
        <v>121</v>
      </c>
      <c r="U698" t="s">
        <v>312</v>
      </c>
      <c r="V698">
        <v>1</v>
      </c>
      <c r="W698" t="s">
        <v>313</v>
      </c>
      <c r="X698" s="64">
        <v>0</v>
      </c>
      <c r="Y698" s="64">
        <v>0</v>
      </c>
      <c r="Z698" s="64">
        <v>0</v>
      </c>
      <c r="AA698" s="64">
        <v>0</v>
      </c>
      <c r="AB698" s="64">
        <v>1624</v>
      </c>
      <c r="AC698" s="64">
        <v>290</v>
      </c>
      <c r="AD698" s="9">
        <v>0</v>
      </c>
      <c r="AE698" s="64">
        <v>0</v>
      </c>
      <c r="AF698" s="64">
        <v>0</v>
      </c>
      <c r="AG698" s="64">
        <v>0</v>
      </c>
      <c r="AH698" s="64">
        <v>21228</v>
      </c>
      <c r="AI698" s="64">
        <v>0</v>
      </c>
      <c r="AJ698" s="10">
        <f t="shared" si="31"/>
        <v>23142</v>
      </c>
      <c r="AL698" s="6">
        <f t="shared" si="32"/>
        <v>0</v>
      </c>
      <c r="AN698" s="64">
        <v>0</v>
      </c>
      <c r="AO698" s="64">
        <v>0</v>
      </c>
      <c r="AP698" s="64">
        <v>0</v>
      </c>
      <c r="AQ698" s="64">
        <v>0</v>
      </c>
      <c r="AR698" s="64">
        <v>0</v>
      </c>
      <c r="AS698" s="64">
        <v>0</v>
      </c>
      <c r="AT698" s="64">
        <v>0</v>
      </c>
      <c r="AU698" s="64">
        <v>0</v>
      </c>
      <c r="AV698" s="64">
        <v>0</v>
      </c>
      <c r="AW698" s="64">
        <v>0</v>
      </c>
      <c r="AX698" s="64">
        <v>0</v>
      </c>
      <c r="AY698" s="64">
        <v>0</v>
      </c>
      <c r="AZ698" s="64">
        <v>6375</v>
      </c>
      <c r="BA698" s="64">
        <v>0</v>
      </c>
      <c r="BB698" s="64">
        <v>0</v>
      </c>
      <c r="BC698" s="64">
        <v>0</v>
      </c>
      <c r="BD698" s="64">
        <v>0</v>
      </c>
      <c r="BE698" s="64">
        <v>0</v>
      </c>
      <c r="BF698" s="64">
        <v>0</v>
      </c>
      <c r="BG698" s="64">
        <v>0</v>
      </c>
      <c r="BH698" s="64">
        <v>6115</v>
      </c>
      <c r="BI698" s="64">
        <v>1987.07</v>
      </c>
      <c r="BJ698" s="64">
        <v>0</v>
      </c>
      <c r="BK698" s="64">
        <v>0</v>
      </c>
      <c r="BL698"/>
      <c r="BN698" s="7">
        <f t="shared" si="33"/>
        <v>1914</v>
      </c>
    </row>
    <row r="699" spans="1:66" hidden="1">
      <c r="A699">
        <v>931</v>
      </c>
      <c r="B699" t="s">
        <v>465</v>
      </c>
      <c r="C699">
        <v>111</v>
      </c>
      <c r="D699" t="s">
        <v>466</v>
      </c>
      <c r="E699">
        <v>332</v>
      </c>
      <c r="F699">
        <v>513270001</v>
      </c>
      <c r="G699" t="s">
        <v>199</v>
      </c>
      <c r="H699">
        <v>101</v>
      </c>
      <c r="I699" t="s">
        <v>308</v>
      </c>
      <c r="J699" s="8">
        <v>1</v>
      </c>
      <c r="L699">
        <v>3270</v>
      </c>
      <c r="M699" t="s">
        <v>388</v>
      </c>
      <c r="N699">
        <v>3000</v>
      </c>
      <c r="O699" t="s">
        <v>118</v>
      </c>
      <c r="P699">
        <v>5</v>
      </c>
      <c r="Q699" t="s">
        <v>467</v>
      </c>
      <c r="R699">
        <v>152</v>
      </c>
      <c r="S699" t="s">
        <v>468</v>
      </c>
      <c r="T699">
        <v>121</v>
      </c>
      <c r="U699" t="s">
        <v>312</v>
      </c>
      <c r="V699">
        <v>1</v>
      </c>
      <c r="W699" t="s">
        <v>313</v>
      </c>
      <c r="X699" s="64">
        <v>0</v>
      </c>
      <c r="Y699" s="64">
        <v>0</v>
      </c>
      <c r="Z699" s="64">
        <v>4019.4</v>
      </c>
      <c r="AA699" s="64">
        <v>18042.64</v>
      </c>
      <c r="AB699" s="64">
        <v>0</v>
      </c>
      <c r="AC699" s="64">
        <v>0</v>
      </c>
      <c r="AD699" s="9">
        <v>0</v>
      </c>
      <c r="AE699" s="64">
        <v>0</v>
      </c>
      <c r="AF699" s="64">
        <v>0</v>
      </c>
      <c r="AG699" s="64">
        <v>0</v>
      </c>
      <c r="AH699" s="64">
        <v>0</v>
      </c>
      <c r="AI699" s="64">
        <v>0</v>
      </c>
      <c r="AJ699" s="10">
        <f t="shared" si="31"/>
        <v>22062.04</v>
      </c>
      <c r="AL699" s="6">
        <f t="shared" si="32"/>
        <v>0</v>
      </c>
      <c r="AN699" s="64">
        <v>4898</v>
      </c>
      <c r="AO699" s="64">
        <v>0</v>
      </c>
      <c r="AP699" s="64">
        <v>0</v>
      </c>
      <c r="AQ699" s="64">
        <v>0</v>
      </c>
      <c r="AR699" s="64">
        <v>0</v>
      </c>
      <c r="AS699" s="64">
        <v>0</v>
      </c>
      <c r="AT699" s="64">
        <v>0</v>
      </c>
      <c r="AU699" s="64">
        <v>0</v>
      </c>
      <c r="AV699" s="64">
        <v>0</v>
      </c>
      <c r="AW699" s="64">
        <v>0</v>
      </c>
      <c r="AX699" s="64">
        <v>0</v>
      </c>
      <c r="AY699" s="64">
        <v>0</v>
      </c>
      <c r="AZ699" s="64">
        <v>700</v>
      </c>
      <c r="BA699" s="64">
        <v>0</v>
      </c>
      <c r="BB699" s="64">
        <v>0</v>
      </c>
      <c r="BC699" s="64">
        <v>0</v>
      </c>
      <c r="BD699" s="64">
        <v>0</v>
      </c>
      <c r="BE699" s="64">
        <v>0</v>
      </c>
      <c r="BF699" s="64">
        <v>0</v>
      </c>
      <c r="BG699" s="64">
        <v>4000</v>
      </c>
      <c r="BH699" s="64">
        <v>8946.2099999999991</v>
      </c>
      <c r="BI699" s="64">
        <v>-2337.0500000000002</v>
      </c>
      <c r="BJ699" s="64">
        <v>-1704.95</v>
      </c>
      <c r="BK699" s="64">
        <v>0</v>
      </c>
      <c r="BL699"/>
      <c r="BN699" s="7">
        <f t="shared" si="33"/>
        <v>22062.04</v>
      </c>
    </row>
    <row r="700" spans="1:66" hidden="1">
      <c r="A700">
        <v>981</v>
      </c>
      <c r="B700" t="s">
        <v>532</v>
      </c>
      <c r="C700">
        <v>134</v>
      </c>
      <c r="D700" t="s">
        <v>245</v>
      </c>
      <c r="E700">
        <v>332</v>
      </c>
      <c r="F700">
        <v>513270001</v>
      </c>
      <c r="G700" t="s">
        <v>199</v>
      </c>
      <c r="H700">
        <v>101</v>
      </c>
      <c r="I700" t="s">
        <v>308</v>
      </c>
      <c r="J700" s="8">
        <v>1</v>
      </c>
      <c r="L700">
        <v>3270</v>
      </c>
      <c r="M700" t="s">
        <v>388</v>
      </c>
      <c r="N700">
        <v>3000</v>
      </c>
      <c r="O700" t="s">
        <v>118</v>
      </c>
      <c r="P700">
        <v>6</v>
      </c>
      <c r="Q700" t="s">
        <v>533</v>
      </c>
      <c r="R700">
        <v>134</v>
      </c>
      <c r="S700" t="s">
        <v>534</v>
      </c>
      <c r="T700">
        <v>132</v>
      </c>
      <c r="U700" t="s">
        <v>535</v>
      </c>
      <c r="V700">
        <v>1</v>
      </c>
      <c r="W700" t="s">
        <v>313</v>
      </c>
      <c r="X700" s="64">
        <v>0</v>
      </c>
      <c r="Y700" s="64">
        <v>0</v>
      </c>
      <c r="Z700" s="64">
        <v>0</v>
      </c>
      <c r="AA700" s="64">
        <v>0</v>
      </c>
      <c r="AB700" s="64">
        <v>0</v>
      </c>
      <c r="AC700" s="64">
        <v>0</v>
      </c>
      <c r="AD700" s="9">
        <v>0</v>
      </c>
      <c r="AE700" s="64">
        <v>0</v>
      </c>
      <c r="AF700" s="64">
        <v>0</v>
      </c>
      <c r="AG700" s="64">
        <v>0</v>
      </c>
      <c r="AH700" s="64">
        <v>0</v>
      </c>
      <c r="AI700" s="64">
        <v>0</v>
      </c>
      <c r="AJ700" s="10">
        <f t="shared" si="31"/>
        <v>0</v>
      </c>
      <c r="AL700" s="6">
        <f t="shared" si="32"/>
        <v>0</v>
      </c>
      <c r="AN700" s="64">
        <v>0</v>
      </c>
      <c r="AO700" s="64">
        <v>0</v>
      </c>
      <c r="AP700" s="64">
        <v>0</v>
      </c>
      <c r="AQ700" s="64">
        <v>0</v>
      </c>
      <c r="AR700" s="64">
        <v>0</v>
      </c>
      <c r="AS700" s="64">
        <v>0</v>
      </c>
      <c r="AT700" s="64">
        <v>0</v>
      </c>
      <c r="AU700" s="64">
        <v>0</v>
      </c>
      <c r="AV700" s="64">
        <v>0</v>
      </c>
      <c r="AW700" s="64">
        <v>0</v>
      </c>
      <c r="AX700" s="64">
        <v>0</v>
      </c>
      <c r="AY700" s="64">
        <v>0</v>
      </c>
      <c r="AZ700" s="64">
        <v>1500</v>
      </c>
      <c r="BA700" s="64">
        <v>0</v>
      </c>
      <c r="BB700" s="64">
        <v>0</v>
      </c>
      <c r="BC700" s="64">
        <v>0</v>
      </c>
      <c r="BD700" s="64">
        <v>0</v>
      </c>
      <c r="BE700" s="64">
        <v>0</v>
      </c>
      <c r="BF700" s="64">
        <v>0</v>
      </c>
      <c r="BG700" s="64">
        <v>0</v>
      </c>
      <c r="BH700" s="64">
        <v>5900</v>
      </c>
      <c r="BI700" s="64">
        <v>-727.52</v>
      </c>
      <c r="BJ700" s="64">
        <v>664.44</v>
      </c>
      <c r="BK700" s="64">
        <v>0</v>
      </c>
      <c r="BL700"/>
      <c r="BN700" s="7">
        <f t="shared" si="33"/>
        <v>0</v>
      </c>
    </row>
    <row r="701" spans="1:66" hidden="1">
      <c r="A701">
        <v>201</v>
      </c>
      <c r="B701" t="s">
        <v>379</v>
      </c>
      <c r="C701">
        <v>143</v>
      </c>
      <c r="D701" t="s">
        <v>271</v>
      </c>
      <c r="E701">
        <v>333</v>
      </c>
      <c r="F701">
        <v>513270001</v>
      </c>
      <c r="G701" t="s">
        <v>199</v>
      </c>
      <c r="H701">
        <v>602</v>
      </c>
      <c r="I701" t="s">
        <v>380</v>
      </c>
      <c r="J701" s="8">
        <v>1</v>
      </c>
      <c r="L701">
        <v>3270</v>
      </c>
      <c r="M701" t="s">
        <v>388</v>
      </c>
      <c r="N701">
        <v>3000</v>
      </c>
      <c r="O701" t="s">
        <v>118</v>
      </c>
      <c r="P701">
        <v>7</v>
      </c>
      <c r="Q701" t="s">
        <v>310</v>
      </c>
      <c r="R701">
        <v>423</v>
      </c>
      <c r="S701" t="s">
        <v>381</v>
      </c>
      <c r="T701">
        <v>121</v>
      </c>
      <c r="U701" t="s">
        <v>312</v>
      </c>
      <c r="V701">
        <v>1</v>
      </c>
      <c r="W701" t="s">
        <v>313</v>
      </c>
      <c r="X701" s="64">
        <v>0</v>
      </c>
      <c r="Y701" s="64">
        <v>0</v>
      </c>
      <c r="Z701" s="64">
        <v>0</v>
      </c>
      <c r="AA701" s="64">
        <v>0</v>
      </c>
      <c r="AB701" s="64">
        <v>0</v>
      </c>
      <c r="AC701" s="64">
        <v>0</v>
      </c>
      <c r="AD701" s="9">
        <v>0</v>
      </c>
      <c r="AE701" s="64">
        <v>0</v>
      </c>
      <c r="AF701" s="64">
        <v>0</v>
      </c>
      <c r="AG701" s="64">
        <v>0</v>
      </c>
      <c r="AH701" s="64">
        <v>0</v>
      </c>
      <c r="AI701" s="9">
        <v>0</v>
      </c>
      <c r="AJ701" s="10">
        <f t="shared" si="31"/>
        <v>0</v>
      </c>
      <c r="AL701" s="6">
        <f t="shared" si="32"/>
        <v>0</v>
      </c>
      <c r="AN701" s="64">
        <v>2000</v>
      </c>
      <c r="AO701" s="64">
        <v>0</v>
      </c>
      <c r="AP701" s="64">
        <v>0</v>
      </c>
      <c r="AQ701" s="64">
        <v>0</v>
      </c>
      <c r="AR701" s="64">
        <v>0</v>
      </c>
      <c r="AS701" s="64">
        <v>0</v>
      </c>
      <c r="AT701" s="64">
        <v>0</v>
      </c>
      <c r="AU701" s="64">
        <v>0</v>
      </c>
      <c r="AV701" s="64">
        <v>0</v>
      </c>
      <c r="AW701" s="64">
        <v>0</v>
      </c>
      <c r="AX701" s="64">
        <v>0</v>
      </c>
      <c r="AY701" s="64">
        <v>0</v>
      </c>
      <c r="AZ701" s="64">
        <v>-1580</v>
      </c>
      <c r="BA701" s="64">
        <v>0</v>
      </c>
      <c r="BB701" s="64">
        <v>0</v>
      </c>
      <c r="BC701" s="64">
        <v>0</v>
      </c>
      <c r="BD701" s="64">
        <v>0</v>
      </c>
      <c r="BE701" s="64">
        <v>0</v>
      </c>
      <c r="BF701" s="64">
        <v>0</v>
      </c>
      <c r="BG701" s="64">
        <v>0</v>
      </c>
      <c r="BH701" s="64">
        <v>0</v>
      </c>
      <c r="BI701" s="64">
        <v>0</v>
      </c>
      <c r="BJ701" s="64">
        <v>0</v>
      </c>
      <c r="BK701" s="64">
        <v>0</v>
      </c>
      <c r="BL701"/>
      <c r="BN701" s="7">
        <f t="shared" si="33"/>
        <v>0</v>
      </c>
    </row>
    <row r="702" spans="1:66" hidden="1">
      <c r="A702">
        <v>972</v>
      </c>
      <c r="B702" t="s">
        <v>527</v>
      </c>
      <c r="C702">
        <v>132</v>
      </c>
      <c r="D702" t="s">
        <v>528</v>
      </c>
      <c r="E702">
        <v>332</v>
      </c>
      <c r="F702">
        <v>513270001</v>
      </c>
      <c r="G702" t="s">
        <v>199</v>
      </c>
      <c r="H702">
        <v>101</v>
      </c>
      <c r="I702" t="s">
        <v>308</v>
      </c>
      <c r="J702" s="8">
        <v>1</v>
      </c>
      <c r="L702">
        <v>3270</v>
      </c>
      <c r="M702" t="s">
        <v>388</v>
      </c>
      <c r="N702">
        <v>3000</v>
      </c>
      <c r="O702" t="s">
        <v>118</v>
      </c>
      <c r="P702">
        <v>9</v>
      </c>
      <c r="Q702" t="s">
        <v>422</v>
      </c>
      <c r="R702">
        <v>181</v>
      </c>
      <c r="S702" t="s">
        <v>523</v>
      </c>
      <c r="T702">
        <v>131</v>
      </c>
      <c r="U702" t="s">
        <v>524</v>
      </c>
      <c r="V702">
        <v>1</v>
      </c>
      <c r="W702" t="s">
        <v>313</v>
      </c>
      <c r="X702" s="64">
        <v>0</v>
      </c>
      <c r="Y702" s="64">
        <v>9303.2000000000007</v>
      </c>
      <c r="Z702" s="64">
        <v>0</v>
      </c>
      <c r="AA702" s="64">
        <v>0</v>
      </c>
      <c r="AB702" s="64">
        <v>0</v>
      </c>
      <c r="AC702" s="64">
        <v>0</v>
      </c>
      <c r="AD702" s="9">
        <v>0</v>
      </c>
      <c r="AE702" s="64">
        <v>0</v>
      </c>
      <c r="AF702" s="64">
        <v>0</v>
      </c>
      <c r="AG702" s="64">
        <v>0</v>
      </c>
      <c r="AH702" s="64">
        <v>0</v>
      </c>
      <c r="AI702" s="64">
        <v>0</v>
      </c>
      <c r="AJ702" s="10">
        <f t="shared" si="31"/>
        <v>9303.2000000000007</v>
      </c>
      <c r="AL702" s="6">
        <f t="shared" si="32"/>
        <v>0</v>
      </c>
      <c r="AN702" s="64">
        <v>315046</v>
      </c>
      <c r="AO702" s="64">
        <v>0</v>
      </c>
      <c r="AP702" s="64">
        <v>0</v>
      </c>
      <c r="AQ702" s="64">
        <v>0</v>
      </c>
      <c r="AR702" s="64">
        <v>0</v>
      </c>
      <c r="AS702" s="64">
        <v>0</v>
      </c>
      <c r="AT702" s="64">
        <v>0</v>
      </c>
      <c r="AU702" s="64">
        <v>0</v>
      </c>
      <c r="AV702" s="64">
        <v>0</v>
      </c>
      <c r="AW702" s="64">
        <v>0</v>
      </c>
      <c r="AX702" s="64">
        <v>0</v>
      </c>
      <c r="AY702" s="64">
        <v>0</v>
      </c>
      <c r="AZ702" s="64">
        <v>-131273</v>
      </c>
      <c r="BA702" s="64">
        <v>0</v>
      </c>
      <c r="BB702" s="64">
        <v>0</v>
      </c>
      <c r="BC702" s="64">
        <v>0</v>
      </c>
      <c r="BD702" s="64">
        <v>0</v>
      </c>
      <c r="BE702" s="64">
        <v>0</v>
      </c>
      <c r="BF702" s="64">
        <v>0</v>
      </c>
      <c r="BG702" s="64">
        <v>0</v>
      </c>
      <c r="BH702" s="64">
        <v>0</v>
      </c>
      <c r="BI702" s="64">
        <v>0</v>
      </c>
      <c r="BJ702" s="64">
        <v>30000</v>
      </c>
      <c r="BK702" s="64">
        <v>16819.43</v>
      </c>
      <c r="BL702"/>
      <c r="BN702" s="7">
        <f t="shared" si="33"/>
        <v>9303.2000000000007</v>
      </c>
    </row>
    <row r="703" spans="1:66" hidden="1">
      <c r="A703">
        <v>953</v>
      </c>
      <c r="B703" t="s">
        <v>259</v>
      </c>
      <c r="C703">
        <v>121</v>
      </c>
      <c r="D703" t="s">
        <v>196</v>
      </c>
      <c r="E703">
        <v>332</v>
      </c>
      <c r="F703">
        <v>513270001</v>
      </c>
      <c r="G703" t="s">
        <v>199</v>
      </c>
      <c r="H703">
        <v>101</v>
      </c>
      <c r="I703" t="s">
        <v>308</v>
      </c>
      <c r="J703" s="8">
        <v>1</v>
      </c>
      <c r="L703">
        <v>3270</v>
      </c>
      <c r="M703" t="s">
        <v>388</v>
      </c>
      <c r="N703">
        <v>3000</v>
      </c>
      <c r="O703" t="s">
        <v>118</v>
      </c>
      <c r="P703">
        <v>12</v>
      </c>
      <c r="Q703" t="s">
        <v>401</v>
      </c>
      <c r="R703">
        <v>214</v>
      </c>
      <c r="S703" t="s">
        <v>446</v>
      </c>
      <c r="T703">
        <v>125</v>
      </c>
      <c r="U703" t="s">
        <v>464</v>
      </c>
      <c r="V703">
        <v>1</v>
      </c>
      <c r="W703" t="s">
        <v>313</v>
      </c>
      <c r="X703" s="64">
        <v>0</v>
      </c>
      <c r="Y703" s="64">
        <v>0</v>
      </c>
      <c r="Z703" s="64">
        <v>0</v>
      </c>
      <c r="AA703" s="64">
        <v>0</v>
      </c>
      <c r="AB703" s="64">
        <v>0</v>
      </c>
      <c r="AC703" s="64">
        <v>0</v>
      </c>
      <c r="AD703" s="9">
        <v>0</v>
      </c>
      <c r="AE703" s="64">
        <v>0</v>
      </c>
      <c r="AF703" s="64">
        <v>0</v>
      </c>
      <c r="AG703" s="64">
        <v>0</v>
      </c>
      <c r="AH703" s="64">
        <v>0</v>
      </c>
      <c r="AI703" s="64">
        <v>0</v>
      </c>
      <c r="AJ703" s="10">
        <f t="shared" si="31"/>
        <v>0</v>
      </c>
      <c r="AL703" s="6">
        <f t="shared" si="32"/>
        <v>0</v>
      </c>
      <c r="AN703" s="64">
        <v>33173</v>
      </c>
      <c r="AO703" s="64">
        <v>0</v>
      </c>
      <c r="AP703" s="64">
        <v>0</v>
      </c>
      <c r="AQ703" s="64">
        <v>0</v>
      </c>
      <c r="AR703" s="64">
        <v>0</v>
      </c>
      <c r="AS703" s="64">
        <v>0</v>
      </c>
      <c r="AT703" s="64">
        <v>0</v>
      </c>
      <c r="AU703" s="64">
        <v>0</v>
      </c>
      <c r="AV703" s="64">
        <v>0</v>
      </c>
      <c r="AW703" s="64">
        <v>0</v>
      </c>
      <c r="AX703" s="64">
        <v>0</v>
      </c>
      <c r="AY703" s="64">
        <v>0</v>
      </c>
      <c r="AZ703" s="64">
        <v>-4920</v>
      </c>
      <c r="BA703" s="64">
        <v>0</v>
      </c>
      <c r="BB703" s="64">
        <v>0</v>
      </c>
      <c r="BC703" s="64">
        <v>0</v>
      </c>
      <c r="BD703" s="64">
        <v>0</v>
      </c>
      <c r="BE703" s="64">
        <v>0</v>
      </c>
      <c r="BF703" s="64">
        <v>0</v>
      </c>
      <c r="BG703" s="64">
        <v>0</v>
      </c>
      <c r="BH703" s="64">
        <v>0</v>
      </c>
      <c r="BI703" s="64">
        <v>0</v>
      </c>
      <c r="BJ703" s="64">
        <v>0</v>
      </c>
      <c r="BK703" s="64">
        <v>-17871</v>
      </c>
      <c r="BL703"/>
      <c r="BN703" s="7">
        <f t="shared" si="33"/>
        <v>0</v>
      </c>
    </row>
    <row r="704" spans="1:66" hidden="1">
      <c r="A704">
        <v>101</v>
      </c>
      <c r="B704" t="s">
        <v>306</v>
      </c>
      <c r="C704">
        <v>139</v>
      </c>
      <c r="D704" t="s">
        <v>307</v>
      </c>
      <c r="E704">
        <v>334</v>
      </c>
      <c r="F704">
        <v>513290002</v>
      </c>
      <c r="G704" t="s">
        <v>548</v>
      </c>
      <c r="H704">
        <v>101</v>
      </c>
      <c r="I704" t="s">
        <v>308</v>
      </c>
      <c r="J704" s="8">
        <v>1</v>
      </c>
      <c r="L704">
        <v>3290</v>
      </c>
      <c r="M704" t="s">
        <v>549</v>
      </c>
      <c r="N704">
        <v>3000</v>
      </c>
      <c r="O704" t="s">
        <v>118</v>
      </c>
      <c r="P704">
        <v>7</v>
      </c>
      <c r="Q704" t="s">
        <v>310</v>
      </c>
      <c r="R704">
        <v>171</v>
      </c>
      <c r="S704" t="s">
        <v>311</v>
      </c>
      <c r="T704">
        <v>121</v>
      </c>
      <c r="U704" t="s">
        <v>312</v>
      </c>
      <c r="V704">
        <v>1</v>
      </c>
      <c r="W704" t="s">
        <v>313</v>
      </c>
      <c r="X704" s="64">
        <v>0</v>
      </c>
      <c r="Y704" s="64">
        <v>0</v>
      </c>
      <c r="Z704" s="64">
        <v>6032</v>
      </c>
      <c r="AA704" s="64">
        <v>0</v>
      </c>
      <c r="AB704" s="64">
        <v>0</v>
      </c>
      <c r="AC704" s="64">
        <v>0</v>
      </c>
      <c r="AD704" s="9">
        <v>0</v>
      </c>
      <c r="AE704" s="64">
        <v>0</v>
      </c>
      <c r="AF704" s="64">
        <v>0</v>
      </c>
      <c r="AG704" s="64">
        <v>0</v>
      </c>
      <c r="AH704" s="64">
        <v>0</v>
      </c>
      <c r="AI704" s="9">
        <v>0</v>
      </c>
      <c r="AJ704" s="10">
        <f t="shared" si="31"/>
        <v>6032</v>
      </c>
      <c r="AL704" s="6">
        <f t="shared" si="32"/>
        <v>0</v>
      </c>
      <c r="AN704" s="64">
        <v>23202</v>
      </c>
      <c r="AO704" s="64">
        <v>0</v>
      </c>
      <c r="AP704" s="64">
        <v>0</v>
      </c>
      <c r="AQ704" s="64">
        <v>0</v>
      </c>
      <c r="AR704" s="64">
        <v>0</v>
      </c>
      <c r="AS704" s="64">
        <v>0</v>
      </c>
      <c r="AT704" s="64">
        <v>0</v>
      </c>
      <c r="AU704" s="64">
        <v>0</v>
      </c>
      <c r="AV704" s="64">
        <v>0</v>
      </c>
      <c r="AW704" s="64">
        <v>0</v>
      </c>
      <c r="AX704" s="64">
        <v>0</v>
      </c>
      <c r="AY704" s="64">
        <v>0</v>
      </c>
      <c r="AZ704" s="64">
        <v>30000</v>
      </c>
      <c r="BA704" s="64">
        <v>0</v>
      </c>
      <c r="BB704" s="64">
        <v>0</v>
      </c>
      <c r="BC704" s="64">
        <v>0</v>
      </c>
      <c r="BD704" s="64">
        <v>0</v>
      </c>
      <c r="BE704" s="64">
        <v>0</v>
      </c>
      <c r="BF704" s="64">
        <v>0</v>
      </c>
      <c r="BG704" s="64">
        <v>0</v>
      </c>
      <c r="BH704" s="64">
        <v>0</v>
      </c>
      <c r="BI704" s="64">
        <v>0</v>
      </c>
      <c r="BJ704" s="64">
        <v>-13</v>
      </c>
      <c r="BK704" s="64">
        <v>-1593.93</v>
      </c>
      <c r="BL704"/>
      <c r="BN704" s="7">
        <f t="shared" si="33"/>
        <v>6032</v>
      </c>
    </row>
    <row r="705" spans="1:66" hidden="1">
      <c r="A705">
        <v>921</v>
      </c>
      <c r="B705" t="s">
        <v>454</v>
      </c>
      <c r="C705">
        <v>108</v>
      </c>
      <c r="D705" t="s">
        <v>455</v>
      </c>
      <c r="E705">
        <v>335</v>
      </c>
      <c r="F705">
        <v>513310001</v>
      </c>
      <c r="G705" t="s">
        <v>158</v>
      </c>
      <c r="H705">
        <v>101</v>
      </c>
      <c r="I705" t="s">
        <v>308</v>
      </c>
      <c r="J705" s="8">
        <v>1</v>
      </c>
      <c r="L705">
        <v>3310</v>
      </c>
      <c r="M705" t="s">
        <v>441</v>
      </c>
      <c r="N705">
        <v>3000</v>
      </c>
      <c r="O705" t="s">
        <v>118</v>
      </c>
      <c r="P705">
        <v>4</v>
      </c>
      <c r="Q705" t="s">
        <v>345</v>
      </c>
      <c r="R705">
        <v>132</v>
      </c>
      <c r="S705" t="s">
        <v>456</v>
      </c>
      <c r="T705">
        <v>121</v>
      </c>
      <c r="U705" t="s">
        <v>312</v>
      </c>
      <c r="V705">
        <v>1</v>
      </c>
      <c r="W705" t="s">
        <v>313</v>
      </c>
      <c r="X705" s="64">
        <v>0</v>
      </c>
      <c r="Y705" s="64">
        <v>0</v>
      </c>
      <c r="Z705" s="64">
        <v>0</v>
      </c>
      <c r="AA705" s="64">
        <v>0</v>
      </c>
      <c r="AB705" s="64">
        <v>0</v>
      </c>
      <c r="AC705" s="64">
        <v>0</v>
      </c>
      <c r="AD705" s="9">
        <v>75400</v>
      </c>
      <c r="AE705" s="64">
        <v>37120</v>
      </c>
      <c r="AF705" s="64">
        <v>0</v>
      </c>
      <c r="AG705" s="64">
        <v>0</v>
      </c>
      <c r="AH705" s="64">
        <v>0</v>
      </c>
      <c r="AI705" s="64">
        <v>0</v>
      </c>
      <c r="AJ705" s="10">
        <f t="shared" si="31"/>
        <v>112520</v>
      </c>
      <c r="AL705" s="6">
        <f t="shared" si="32"/>
        <v>0</v>
      </c>
      <c r="AN705" s="64">
        <v>3000</v>
      </c>
      <c r="AO705" s="64">
        <v>0</v>
      </c>
      <c r="AP705" s="64">
        <v>0</v>
      </c>
      <c r="AQ705" s="64">
        <v>0</v>
      </c>
      <c r="AR705" s="64">
        <v>0</v>
      </c>
      <c r="AS705" s="64">
        <v>0</v>
      </c>
      <c r="AT705" s="64">
        <v>0</v>
      </c>
      <c r="AU705" s="64">
        <v>0</v>
      </c>
      <c r="AV705" s="64">
        <v>0</v>
      </c>
      <c r="AW705" s="64">
        <v>0</v>
      </c>
      <c r="AX705" s="64">
        <v>0</v>
      </c>
      <c r="AY705" s="64">
        <v>0</v>
      </c>
      <c r="AZ705" s="64">
        <v>1000</v>
      </c>
      <c r="BA705" s="64">
        <v>0</v>
      </c>
      <c r="BB705" s="64">
        <v>0</v>
      </c>
      <c r="BC705" s="64">
        <v>0</v>
      </c>
      <c r="BD705" s="64">
        <v>0</v>
      </c>
      <c r="BE705" s="64">
        <v>0</v>
      </c>
      <c r="BF705" s="64">
        <v>0</v>
      </c>
      <c r="BG705" s="64">
        <v>0</v>
      </c>
      <c r="BH705" s="64">
        <v>0</v>
      </c>
      <c r="BI705" s="64">
        <v>-113.75</v>
      </c>
      <c r="BJ705" s="64">
        <v>0</v>
      </c>
      <c r="BK705" s="64">
        <v>0</v>
      </c>
      <c r="BL705"/>
      <c r="BN705" s="7">
        <f t="shared" si="33"/>
        <v>112520</v>
      </c>
    </row>
    <row r="706" spans="1:66" hidden="1">
      <c r="A706">
        <v>922</v>
      </c>
      <c r="B706" t="s">
        <v>458</v>
      </c>
      <c r="C706">
        <v>109</v>
      </c>
      <c r="D706" t="s">
        <v>459</v>
      </c>
      <c r="E706">
        <v>335</v>
      </c>
      <c r="F706">
        <v>513310001</v>
      </c>
      <c r="G706" t="s">
        <v>158</v>
      </c>
      <c r="H706">
        <v>101</v>
      </c>
      <c r="I706" t="s">
        <v>308</v>
      </c>
      <c r="J706" s="8">
        <v>1</v>
      </c>
      <c r="L706">
        <v>3310</v>
      </c>
      <c r="M706" t="s">
        <v>441</v>
      </c>
      <c r="N706">
        <v>3000</v>
      </c>
      <c r="O706" t="s">
        <v>118</v>
      </c>
      <c r="P706">
        <v>4</v>
      </c>
      <c r="Q706" t="s">
        <v>345</v>
      </c>
      <c r="R706">
        <v>135</v>
      </c>
      <c r="S706" t="s">
        <v>460</v>
      </c>
      <c r="T706">
        <v>121</v>
      </c>
      <c r="U706" t="s">
        <v>312</v>
      </c>
      <c r="V706">
        <v>1</v>
      </c>
      <c r="W706" t="s">
        <v>313</v>
      </c>
      <c r="X706" s="64">
        <v>46400</v>
      </c>
      <c r="Y706" s="64">
        <v>0</v>
      </c>
      <c r="Z706" s="64">
        <v>0</v>
      </c>
      <c r="AA706" s="64">
        <v>0</v>
      </c>
      <c r="AB706" s="64">
        <v>0</v>
      </c>
      <c r="AC706" s="64">
        <v>0</v>
      </c>
      <c r="AD706" s="9">
        <v>0</v>
      </c>
      <c r="AE706" s="64">
        <v>0</v>
      </c>
      <c r="AF706" s="64">
        <v>0</v>
      </c>
      <c r="AG706" s="64">
        <v>0</v>
      </c>
      <c r="AH706" s="64">
        <v>0</v>
      </c>
      <c r="AI706" s="64">
        <v>0</v>
      </c>
      <c r="AJ706" s="10">
        <f t="shared" si="31"/>
        <v>46400</v>
      </c>
      <c r="AL706" s="6">
        <f t="shared" si="32"/>
        <v>0</v>
      </c>
      <c r="AN706" s="64">
        <v>0</v>
      </c>
      <c r="AO706" s="64">
        <v>0</v>
      </c>
      <c r="AP706" s="64">
        <v>0</v>
      </c>
      <c r="AQ706" s="64">
        <v>0</v>
      </c>
      <c r="AR706" s="64">
        <v>0</v>
      </c>
      <c r="AS706" s="64">
        <v>0</v>
      </c>
      <c r="AT706" s="64">
        <v>0</v>
      </c>
      <c r="AU706" s="64">
        <v>0</v>
      </c>
      <c r="AV706" s="64">
        <v>0</v>
      </c>
      <c r="AW706" s="64">
        <v>0</v>
      </c>
      <c r="AX706" s="64">
        <v>0</v>
      </c>
      <c r="AY706" s="64">
        <v>0</v>
      </c>
      <c r="AZ706" s="64">
        <v>18485</v>
      </c>
      <c r="BA706" s="64">
        <v>0</v>
      </c>
      <c r="BB706" s="64">
        <v>0</v>
      </c>
      <c r="BC706" s="64">
        <v>0</v>
      </c>
      <c r="BD706" s="64">
        <v>0</v>
      </c>
      <c r="BE706" s="64">
        <v>0</v>
      </c>
      <c r="BF706" s="64">
        <v>0</v>
      </c>
      <c r="BG706" s="64">
        <v>0</v>
      </c>
      <c r="BH706" s="64">
        <v>0</v>
      </c>
      <c r="BI706" s="64">
        <v>-4.3899999999999997</v>
      </c>
      <c r="BJ706" s="64">
        <v>0</v>
      </c>
      <c r="BK706" s="64">
        <v>0</v>
      </c>
      <c r="BL706"/>
      <c r="BN706" s="7">
        <f t="shared" si="33"/>
        <v>46400</v>
      </c>
    </row>
    <row r="707" spans="1:66" hidden="1">
      <c r="A707">
        <v>931</v>
      </c>
      <c r="B707" t="s">
        <v>465</v>
      </c>
      <c r="C707">
        <v>111</v>
      </c>
      <c r="D707" t="s">
        <v>466</v>
      </c>
      <c r="E707">
        <v>335</v>
      </c>
      <c r="F707">
        <v>513310001</v>
      </c>
      <c r="G707" t="s">
        <v>158</v>
      </c>
      <c r="H707">
        <v>101</v>
      </c>
      <c r="I707" t="s">
        <v>308</v>
      </c>
      <c r="J707" s="8">
        <v>1</v>
      </c>
      <c r="L707">
        <v>3310</v>
      </c>
      <c r="M707" t="s">
        <v>441</v>
      </c>
      <c r="N707">
        <v>3000</v>
      </c>
      <c r="O707" t="s">
        <v>118</v>
      </c>
      <c r="P707">
        <v>5</v>
      </c>
      <c r="Q707" t="s">
        <v>467</v>
      </c>
      <c r="R707">
        <v>152</v>
      </c>
      <c r="S707" t="s">
        <v>468</v>
      </c>
      <c r="T707">
        <v>121</v>
      </c>
      <c r="U707" t="s">
        <v>312</v>
      </c>
      <c r="V707">
        <v>1</v>
      </c>
      <c r="W707" t="s">
        <v>313</v>
      </c>
      <c r="X707" s="64">
        <v>0</v>
      </c>
      <c r="Y707" s="64">
        <v>0</v>
      </c>
      <c r="Z707" s="64">
        <v>0</v>
      </c>
      <c r="AA707" s="64">
        <v>2783001.24</v>
      </c>
      <c r="AB707" s="64">
        <v>147656.4</v>
      </c>
      <c r="AC707" s="64">
        <v>0</v>
      </c>
      <c r="AD707" s="9">
        <v>0</v>
      </c>
      <c r="AE707" s="64">
        <v>194707.74</v>
      </c>
      <c r="AF707" s="64">
        <v>0</v>
      </c>
      <c r="AG707" s="64">
        <v>0</v>
      </c>
      <c r="AH707" s="64">
        <v>0</v>
      </c>
      <c r="AI707" s="64">
        <v>0</v>
      </c>
      <c r="AJ707" s="10">
        <f t="shared" ref="AJ707:AJ770" si="34">SUM(X707:AI707)</f>
        <v>3125365.38</v>
      </c>
      <c r="AL707" s="6">
        <f t="shared" ref="AL707:AL770" si="35">IF(J707=2,AJ707,0)</f>
        <v>0</v>
      </c>
      <c r="AN707" s="64">
        <v>0</v>
      </c>
      <c r="AO707" s="64">
        <v>0</v>
      </c>
      <c r="AP707" s="64">
        <v>0</v>
      </c>
      <c r="AQ707" s="64">
        <v>0</v>
      </c>
      <c r="AR707" s="64">
        <v>0</v>
      </c>
      <c r="AS707" s="64">
        <v>0</v>
      </c>
      <c r="AT707" s="64">
        <v>0</v>
      </c>
      <c r="AU707" s="64">
        <v>0</v>
      </c>
      <c r="AV707" s="64">
        <v>0</v>
      </c>
      <c r="AW707" s="64">
        <v>0</v>
      </c>
      <c r="AX707" s="64">
        <v>0</v>
      </c>
      <c r="AY707" s="64">
        <v>0</v>
      </c>
      <c r="AZ707" s="64">
        <v>0</v>
      </c>
      <c r="BA707" s="64">
        <v>0</v>
      </c>
      <c r="BB707" s="64">
        <v>0</v>
      </c>
      <c r="BC707" s="64">
        <v>0</v>
      </c>
      <c r="BD707" s="64">
        <v>0</v>
      </c>
      <c r="BE707" s="64">
        <v>0</v>
      </c>
      <c r="BF707" s="64">
        <v>0</v>
      </c>
      <c r="BG707" s="64">
        <v>0</v>
      </c>
      <c r="BH707" s="64">
        <v>0</v>
      </c>
      <c r="BI707" s="64">
        <v>0</v>
      </c>
      <c r="BJ707" s="64">
        <v>3415.06</v>
      </c>
      <c r="BK707" s="64">
        <v>0</v>
      </c>
      <c r="BL707"/>
      <c r="BN707" s="7">
        <f t="shared" ref="BN707:BN770" si="36">SUM(X707:AG707)</f>
        <v>3125365.38</v>
      </c>
    </row>
    <row r="708" spans="1:66" hidden="1">
      <c r="A708">
        <v>931</v>
      </c>
      <c r="B708" t="s">
        <v>465</v>
      </c>
      <c r="C708">
        <v>111</v>
      </c>
      <c r="D708" t="s">
        <v>466</v>
      </c>
      <c r="E708">
        <v>336</v>
      </c>
      <c r="F708">
        <v>513310002</v>
      </c>
      <c r="G708" t="s">
        <v>159</v>
      </c>
      <c r="H708">
        <v>101</v>
      </c>
      <c r="I708" t="s">
        <v>308</v>
      </c>
      <c r="J708" s="8">
        <v>1</v>
      </c>
      <c r="L708">
        <v>3310</v>
      </c>
      <c r="M708" t="s">
        <v>441</v>
      </c>
      <c r="N708">
        <v>3000</v>
      </c>
      <c r="O708" t="s">
        <v>118</v>
      </c>
      <c r="P708">
        <v>5</v>
      </c>
      <c r="Q708" t="s">
        <v>467</v>
      </c>
      <c r="R708">
        <v>152</v>
      </c>
      <c r="S708" t="s">
        <v>468</v>
      </c>
      <c r="T708">
        <v>121</v>
      </c>
      <c r="U708" t="s">
        <v>312</v>
      </c>
      <c r="V708">
        <v>1</v>
      </c>
      <c r="W708" t="s">
        <v>313</v>
      </c>
      <c r="X708" s="64">
        <v>0</v>
      </c>
      <c r="Y708" s="64">
        <v>188500</v>
      </c>
      <c r="Z708" s="64">
        <v>26680</v>
      </c>
      <c r="AA708" s="64">
        <v>0</v>
      </c>
      <c r="AB708" s="64">
        <v>229680</v>
      </c>
      <c r="AC708" s="64">
        <v>322480</v>
      </c>
      <c r="AD708" s="9">
        <v>247080</v>
      </c>
      <c r="AE708" s="64">
        <v>349160</v>
      </c>
      <c r="AF708" s="64">
        <v>102080</v>
      </c>
      <c r="AG708" s="64">
        <v>58000</v>
      </c>
      <c r="AH708" s="64">
        <v>630460</v>
      </c>
      <c r="AI708" s="64">
        <v>363660</v>
      </c>
      <c r="AJ708" s="10">
        <f t="shared" si="34"/>
        <v>2517780</v>
      </c>
      <c r="AL708" s="6">
        <f t="shared" si="35"/>
        <v>0</v>
      </c>
      <c r="AN708" s="64">
        <v>9754</v>
      </c>
      <c r="AO708" s="64">
        <v>0</v>
      </c>
      <c r="AP708" s="64">
        <v>0</v>
      </c>
      <c r="AQ708" s="64">
        <v>0</v>
      </c>
      <c r="AR708" s="64">
        <v>0</v>
      </c>
      <c r="AS708" s="64">
        <v>0</v>
      </c>
      <c r="AT708" s="64">
        <v>0</v>
      </c>
      <c r="AU708" s="64">
        <v>0</v>
      </c>
      <c r="AV708" s="64">
        <v>0</v>
      </c>
      <c r="AW708" s="64">
        <v>0</v>
      </c>
      <c r="AX708" s="64">
        <v>0</v>
      </c>
      <c r="AY708" s="64">
        <v>0</v>
      </c>
      <c r="AZ708" s="64">
        <v>59678</v>
      </c>
      <c r="BA708" s="64">
        <v>0</v>
      </c>
      <c r="BB708" s="64">
        <v>0</v>
      </c>
      <c r="BC708" s="64">
        <v>0</v>
      </c>
      <c r="BD708" s="64">
        <v>0</v>
      </c>
      <c r="BE708" s="64">
        <v>0</v>
      </c>
      <c r="BF708" s="64">
        <v>0</v>
      </c>
      <c r="BG708" s="64">
        <v>0</v>
      </c>
      <c r="BH708" s="64">
        <v>0</v>
      </c>
      <c r="BI708" s="64">
        <v>13721.73</v>
      </c>
      <c r="BJ708" s="64">
        <v>3927.62</v>
      </c>
      <c r="BK708" s="64">
        <v>-3927.62</v>
      </c>
      <c r="BL708"/>
      <c r="BN708" s="7">
        <f t="shared" si="36"/>
        <v>1523660</v>
      </c>
    </row>
    <row r="709" spans="1:66" hidden="1">
      <c r="A709">
        <v>931</v>
      </c>
      <c r="B709" t="s">
        <v>465</v>
      </c>
      <c r="C709">
        <v>111</v>
      </c>
      <c r="D709" t="s">
        <v>466</v>
      </c>
      <c r="E709">
        <v>337</v>
      </c>
      <c r="F709">
        <v>513310004</v>
      </c>
      <c r="G709" t="s">
        <v>160</v>
      </c>
      <c r="H709">
        <v>101</v>
      </c>
      <c r="I709" t="s">
        <v>308</v>
      </c>
      <c r="J709" s="8">
        <v>1</v>
      </c>
      <c r="L709">
        <v>3310</v>
      </c>
      <c r="M709" t="s">
        <v>441</v>
      </c>
      <c r="N709">
        <v>3000</v>
      </c>
      <c r="O709" t="s">
        <v>118</v>
      </c>
      <c r="P709">
        <v>5</v>
      </c>
      <c r="Q709" t="s">
        <v>467</v>
      </c>
      <c r="R709">
        <v>152</v>
      </c>
      <c r="S709" t="s">
        <v>468</v>
      </c>
      <c r="T709">
        <v>121</v>
      </c>
      <c r="U709" t="s">
        <v>312</v>
      </c>
      <c r="V709">
        <v>1</v>
      </c>
      <c r="W709" t="s">
        <v>313</v>
      </c>
      <c r="X709" s="64">
        <v>0</v>
      </c>
      <c r="Y709" s="64">
        <v>0</v>
      </c>
      <c r="Z709" s="64">
        <v>6670</v>
      </c>
      <c r="AA709" s="64">
        <v>0</v>
      </c>
      <c r="AB709" s="64">
        <v>0</v>
      </c>
      <c r="AC709" s="64">
        <v>0</v>
      </c>
      <c r="AD709" s="9">
        <v>0</v>
      </c>
      <c r="AE709" s="64">
        <v>0</v>
      </c>
      <c r="AF709" s="64">
        <v>0</v>
      </c>
      <c r="AG709" s="64">
        <v>324800</v>
      </c>
      <c r="AH709" s="64">
        <v>0</v>
      </c>
      <c r="AI709" s="64">
        <v>0</v>
      </c>
      <c r="AJ709" s="10">
        <f t="shared" si="34"/>
        <v>331470</v>
      </c>
      <c r="AL709" s="6">
        <f t="shared" si="35"/>
        <v>0</v>
      </c>
      <c r="AN709" s="64">
        <v>0</v>
      </c>
      <c r="AO709" s="64">
        <v>0</v>
      </c>
      <c r="AP709" s="64">
        <v>0</v>
      </c>
      <c r="AQ709" s="64">
        <v>0</v>
      </c>
      <c r="AR709" s="64">
        <v>0</v>
      </c>
      <c r="AS709" s="64">
        <v>0</v>
      </c>
      <c r="AT709" s="64">
        <v>0</v>
      </c>
      <c r="AU709" s="64">
        <v>0</v>
      </c>
      <c r="AV709" s="64">
        <v>0</v>
      </c>
      <c r="AW709" s="64">
        <v>0</v>
      </c>
      <c r="AX709" s="64">
        <v>0</v>
      </c>
      <c r="AY709" s="64">
        <v>0</v>
      </c>
      <c r="AZ709" s="64">
        <v>1280</v>
      </c>
      <c r="BA709" s="64">
        <v>0</v>
      </c>
      <c r="BB709" s="64">
        <v>0</v>
      </c>
      <c r="BC709" s="64">
        <v>0</v>
      </c>
      <c r="BD709" s="64">
        <v>0</v>
      </c>
      <c r="BE709" s="64">
        <v>0</v>
      </c>
      <c r="BF709" s="64">
        <v>0</v>
      </c>
      <c r="BG709" s="64">
        <v>0</v>
      </c>
      <c r="BH709" s="64">
        <v>0</v>
      </c>
      <c r="BI709" s="64">
        <v>-1280</v>
      </c>
      <c r="BJ709" s="64">
        <v>0</v>
      </c>
      <c r="BK709" s="64">
        <v>0</v>
      </c>
      <c r="BL709"/>
      <c r="BN709" s="7">
        <f t="shared" si="36"/>
        <v>331470</v>
      </c>
    </row>
    <row r="710" spans="1:66" hidden="1">
      <c r="A710">
        <v>932</v>
      </c>
      <c r="B710" t="s">
        <v>477</v>
      </c>
      <c r="C710">
        <v>113</v>
      </c>
      <c r="D710" t="s">
        <v>478</v>
      </c>
      <c r="E710">
        <v>335</v>
      </c>
      <c r="F710">
        <v>513310001</v>
      </c>
      <c r="G710" t="s">
        <v>158</v>
      </c>
      <c r="H710">
        <v>101</v>
      </c>
      <c r="I710" t="s">
        <v>308</v>
      </c>
      <c r="J710" s="8">
        <v>1</v>
      </c>
      <c r="L710">
        <v>3310</v>
      </c>
      <c r="M710" t="s">
        <v>441</v>
      </c>
      <c r="N710">
        <v>3000</v>
      </c>
      <c r="O710" t="s">
        <v>118</v>
      </c>
      <c r="P710">
        <v>5</v>
      </c>
      <c r="Q710" t="s">
        <v>467</v>
      </c>
      <c r="R710">
        <v>152</v>
      </c>
      <c r="S710" t="s">
        <v>468</v>
      </c>
      <c r="T710">
        <v>121</v>
      </c>
      <c r="U710" t="s">
        <v>312</v>
      </c>
      <c r="V710">
        <v>1</v>
      </c>
      <c r="W710" t="s">
        <v>313</v>
      </c>
      <c r="X710" s="64">
        <v>0</v>
      </c>
      <c r="Y710" s="64">
        <v>2320</v>
      </c>
      <c r="Z710" s="64">
        <v>0</v>
      </c>
      <c r="AA710" s="64">
        <v>0</v>
      </c>
      <c r="AB710" s="64">
        <v>2320</v>
      </c>
      <c r="AC710" s="64">
        <v>1160</v>
      </c>
      <c r="AD710" s="9">
        <v>0</v>
      </c>
      <c r="AE710" s="64">
        <v>1160</v>
      </c>
      <c r="AF710" s="64">
        <v>1160</v>
      </c>
      <c r="AG710" s="64">
        <v>0</v>
      </c>
      <c r="AH710" s="64">
        <v>0</v>
      </c>
      <c r="AI710" s="64">
        <v>0</v>
      </c>
      <c r="AJ710" s="10">
        <f t="shared" si="34"/>
        <v>8120</v>
      </c>
      <c r="AL710" s="6">
        <f t="shared" si="35"/>
        <v>0</v>
      </c>
      <c r="AN710" s="64">
        <v>6270</v>
      </c>
      <c r="AO710" s="64">
        <v>0</v>
      </c>
      <c r="AP710" s="64">
        <v>0</v>
      </c>
      <c r="AQ710" s="64">
        <v>0</v>
      </c>
      <c r="AR710" s="64">
        <v>0</v>
      </c>
      <c r="AS710" s="64">
        <v>0</v>
      </c>
      <c r="AT710" s="64">
        <v>0</v>
      </c>
      <c r="AU710" s="64">
        <v>0</v>
      </c>
      <c r="AV710" s="64">
        <v>0</v>
      </c>
      <c r="AW710" s="64">
        <v>0</v>
      </c>
      <c r="AX710" s="64">
        <v>0</v>
      </c>
      <c r="AY710" s="64">
        <v>0</v>
      </c>
      <c r="AZ710" s="64">
        <v>-6270</v>
      </c>
      <c r="BA710" s="64">
        <v>0</v>
      </c>
      <c r="BB710" s="64">
        <v>0</v>
      </c>
      <c r="BC710" s="64">
        <v>0</v>
      </c>
      <c r="BD710" s="64">
        <v>0</v>
      </c>
      <c r="BE710" s="64">
        <v>0</v>
      </c>
      <c r="BF710" s="64">
        <v>0</v>
      </c>
      <c r="BG710" s="64">
        <v>0</v>
      </c>
      <c r="BH710" s="64">
        <v>0</v>
      </c>
      <c r="BI710" s="64">
        <v>0</v>
      </c>
      <c r="BJ710" s="64">
        <v>0</v>
      </c>
      <c r="BK710" s="64">
        <v>0</v>
      </c>
      <c r="BL710"/>
      <c r="BN710" s="7">
        <f t="shared" si="36"/>
        <v>8120</v>
      </c>
    </row>
    <row r="711" spans="1:66" hidden="1">
      <c r="A711">
        <v>981</v>
      </c>
      <c r="B711" t="s">
        <v>532</v>
      </c>
      <c r="C711">
        <v>134</v>
      </c>
      <c r="D711" t="s">
        <v>245</v>
      </c>
      <c r="E711">
        <v>335</v>
      </c>
      <c r="F711">
        <v>513310001</v>
      </c>
      <c r="G711" t="s">
        <v>158</v>
      </c>
      <c r="H711">
        <v>101</v>
      </c>
      <c r="I711" t="s">
        <v>308</v>
      </c>
      <c r="J711" s="8">
        <v>1</v>
      </c>
      <c r="L711">
        <v>3310</v>
      </c>
      <c r="M711" t="s">
        <v>441</v>
      </c>
      <c r="N711">
        <v>3000</v>
      </c>
      <c r="O711" t="s">
        <v>118</v>
      </c>
      <c r="P711">
        <v>6</v>
      </c>
      <c r="Q711" t="s">
        <v>533</v>
      </c>
      <c r="R711">
        <v>134</v>
      </c>
      <c r="S711" t="s">
        <v>534</v>
      </c>
      <c r="T711">
        <v>132</v>
      </c>
      <c r="U711" t="s">
        <v>535</v>
      </c>
      <c r="V711">
        <v>1</v>
      </c>
      <c r="W711" t="s">
        <v>313</v>
      </c>
      <c r="X711" s="64">
        <v>0</v>
      </c>
      <c r="Y711" s="64">
        <v>448533.72</v>
      </c>
      <c r="Z711" s="64">
        <v>522000</v>
      </c>
      <c r="AA711" s="64">
        <v>0</v>
      </c>
      <c r="AB711" s="64">
        <v>448533.72</v>
      </c>
      <c r="AC711" s="64">
        <v>0</v>
      </c>
      <c r="AD711" s="9">
        <v>0</v>
      </c>
      <c r="AE711" s="64">
        <v>0</v>
      </c>
      <c r="AF711" s="64">
        <v>0</v>
      </c>
      <c r="AG711" s="64">
        <v>0</v>
      </c>
      <c r="AH711" s="64">
        <v>0</v>
      </c>
      <c r="AI711" s="64">
        <v>0</v>
      </c>
      <c r="AJ711" s="10">
        <f t="shared" si="34"/>
        <v>1419067.44</v>
      </c>
      <c r="AL711" s="6">
        <f t="shared" si="35"/>
        <v>0</v>
      </c>
      <c r="AN711" s="64">
        <v>0</v>
      </c>
      <c r="AO711" s="64">
        <v>0</v>
      </c>
      <c r="AP711" s="64">
        <v>0</v>
      </c>
      <c r="AQ711" s="64">
        <v>0</v>
      </c>
      <c r="AR711" s="64">
        <v>0</v>
      </c>
      <c r="AS711" s="64">
        <v>0</v>
      </c>
      <c r="AT711" s="64">
        <v>0</v>
      </c>
      <c r="AU711" s="64">
        <v>0</v>
      </c>
      <c r="AV711" s="64">
        <v>0</v>
      </c>
      <c r="AW711" s="64">
        <v>0</v>
      </c>
      <c r="AX711" s="64">
        <v>0</v>
      </c>
      <c r="AY711" s="64">
        <v>0</v>
      </c>
      <c r="AZ711" s="64">
        <v>7890</v>
      </c>
      <c r="BA711" s="64">
        <v>0</v>
      </c>
      <c r="BB711" s="64">
        <v>0</v>
      </c>
      <c r="BC711" s="64">
        <v>0</v>
      </c>
      <c r="BD711" s="64">
        <v>0</v>
      </c>
      <c r="BE711" s="64">
        <v>0</v>
      </c>
      <c r="BF711" s="64">
        <v>0</v>
      </c>
      <c r="BG711" s="64">
        <v>0</v>
      </c>
      <c r="BH711" s="64">
        <v>0</v>
      </c>
      <c r="BI711" s="64">
        <v>2383.7199999999998</v>
      </c>
      <c r="BJ711" s="64">
        <v>1497.78</v>
      </c>
      <c r="BK711" s="64">
        <v>0</v>
      </c>
      <c r="BL711"/>
      <c r="BN711" s="7">
        <f t="shared" si="36"/>
        <v>1419067.44</v>
      </c>
    </row>
    <row r="712" spans="1:66" hidden="1">
      <c r="A712">
        <v>981</v>
      </c>
      <c r="B712" t="s">
        <v>532</v>
      </c>
      <c r="C712">
        <v>134</v>
      </c>
      <c r="D712" t="s">
        <v>245</v>
      </c>
      <c r="E712">
        <v>336</v>
      </c>
      <c r="F712">
        <v>513310002</v>
      </c>
      <c r="G712" t="s">
        <v>159</v>
      </c>
      <c r="H712">
        <v>101</v>
      </c>
      <c r="I712" t="s">
        <v>308</v>
      </c>
      <c r="J712" s="8">
        <v>1</v>
      </c>
      <c r="L712">
        <v>3310</v>
      </c>
      <c r="M712" t="s">
        <v>441</v>
      </c>
      <c r="N712">
        <v>3000</v>
      </c>
      <c r="O712" t="s">
        <v>118</v>
      </c>
      <c r="P712">
        <v>6</v>
      </c>
      <c r="Q712" t="s">
        <v>533</v>
      </c>
      <c r="R712">
        <v>134</v>
      </c>
      <c r="S712" t="s">
        <v>534</v>
      </c>
      <c r="T712">
        <v>132</v>
      </c>
      <c r="U712" t="s">
        <v>535</v>
      </c>
      <c r="V712">
        <v>1</v>
      </c>
      <c r="W712" t="s">
        <v>313</v>
      </c>
      <c r="X712" s="64">
        <v>0</v>
      </c>
      <c r="Y712" s="64">
        <v>0</v>
      </c>
      <c r="Z712" s="64">
        <v>0</v>
      </c>
      <c r="AA712" s="64">
        <v>0</v>
      </c>
      <c r="AB712" s="64">
        <v>0</v>
      </c>
      <c r="AC712" s="64">
        <v>0</v>
      </c>
      <c r="AD712" s="9">
        <v>0</v>
      </c>
      <c r="AE712" s="64">
        <v>0</v>
      </c>
      <c r="AF712" s="64">
        <v>384540</v>
      </c>
      <c r="AG712" s="64">
        <v>239540</v>
      </c>
      <c r="AH712" s="64">
        <v>413540</v>
      </c>
      <c r="AI712" s="64">
        <v>239540</v>
      </c>
      <c r="AJ712" s="10">
        <f t="shared" si="34"/>
        <v>1277160</v>
      </c>
      <c r="AL712" s="6">
        <f t="shared" si="35"/>
        <v>0</v>
      </c>
      <c r="AN712" s="64">
        <v>0</v>
      </c>
      <c r="AO712" s="64">
        <v>0</v>
      </c>
      <c r="AP712" s="64">
        <v>0</v>
      </c>
      <c r="AQ712" s="64">
        <v>0</v>
      </c>
      <c r="AR712" s="64">
        <v>0</v>
      </c>
      <c r="AS712" s="64">
        <v>0</v>
      </c>
      <c r="AT712" s="64">
        <v>0</v>
      </c>
      <c r="AU712" s="64">
        <v>0</v>
      </c>
      <c r="AV712" s="64">
        <v>0</v>
      </c>
      <c r="AW712" s="64">
        <v>0</v>
      </c>
      <c r="AX712" s="64">
        <v>0</v>
      </c>
      <c r="AY712" s="64">
        <v>0</v>
      </c>
      <c r="AZ712" s="64">
        <v>9900</v>
      </c>
      <c r="BA712" s="64">
        <v>0</v>
      </c>
      <c r="BB712" s="64">
        <v>0</v>
      </c>
      <c r="BC712" s="64">
        <v>0</v>
      </c>
      <c r="BD712" s="64">
        <v>0</v>
      </c>
      <c r="BE712" s="64">
        <v>0</v>
      </c>
      <c r="BF712" s="64">
        <v>0</v>
      </c>
      <c r="BG712" s="64">
        <v>0</v>
      </c>
      <c r="BH712" s="64">
        <v>0</v>
      </c>
      <c r="BI712" s="64">
        <v>-50.01</v>
      </c>
      <c r="BJ712" s="64">
        <v>0</v>
      </c>
      <c r="BK712" s="64">
        <v>0</v>
      </c>
      <c r="BL712"/>
      <c r="BN712" s="7">
        <f t="shared" si="36"/>
        <v>624080</v>
      </c>
    </row>
    <row r="713" spans="1:66" hidden="1">
      <c r="A713">
        <v>201</v>
      </c>
      <c r="B713" t="s">
        <v>379</v>
      </c>
      <c r="C713">
        <v>143</v>
      </c>
      <c r="D713" t="s">
        <v>271</v>
      </c>
      <c r="E713">
        <v>533</v>
      </c>
      <c r="F713">
        <v>513310001</v>
      </c>
      <c r="G713" t="s">
        <v>158</v>
      </c>
      <c r="H713">
        <v>602</v>
      </c>
      <c r="I713" t="s">
        <v>380</v>
      </c>
      <c r="J713" s="8">
        <v>2</v>
      </c>
      <c r="K713" s="8" t="s">
        <v>102</v>
      </c>
      <c r="L713">
        <v>3310</v>
      </c>
      <c r="M713" t="s">
        <v>441</v>
      </c>
      <c r="N713">
        <v>3000</v>
      </c>
      <c r="O713" t="s">
        <v>118</v>
      </c>
      <c r="P713">
        <v>7</v>
      </c>
      <c r="Q713" t="s">
        <v>310</v>
      </c>
      <c r="R713">
        <v>423</v>
      </c>
      <c r="S713" t="s">
        <v>381</v>
      </c>
      <c r="T713">
        <v>121</v>
      </c>
      <c r="U713" t="s">
        <v>312</v>
      </c>
      <c r="V713">
        <v>1</v>
      </c>
      <c r="W713" t="s">
        <v>313</v>
      </c>
      <c r="X713" s="64">
        <v>0</v>
      </c>
      <c r="Y713" s="64">
        <v>0</v>
      </c>
      <c r="Z713" s="64">
        <v>0</v>
      </c>
      <c r="AA713" s="64">
        <v>0</v>
      </c>
      <c r="AB713" s="64">
        <v>0</v>
      </c>
      <c r="AC713" s="64">
        <v>0</v>
      </c>
      <c r="AD713" s="9">
        <v>0</v>
      </c>
      <c r="AE713" s="64">
        <v>0</v>
      </c>
      <c r="AF713" s="64">
        <v>0</v>
      </c>
      <c r="AG713" s="64">
        <v>0</v>
      </c>
      <c r="AH713" s="64">
        <v>150800</v>
      </c>
      <c r="AI713" s="9">
        <v>0</v>
      </c>
      <c r="AJ713" s="10">
        <f t="shared" si="34"/>
        <v>150800</v>
      </c>
      <c r="AL713" s="6">
        <f t="shared" si="35"/>
        <v>150800</v>
      </c>
      <c r="AN713" s="64">
        <v>0</v>
      </c>
      <c r="AO713" s="64">
        <v>0</v>
      </c>
      <c r="AP713" s="64">
        <v>0</v>
      </c>
      <c r="AQ713" s="64">
        <v>0</v>
      </c>
      <c r="AR713" s="64">
        <v>0</v>
      </c>
      <c r="AS713" s="64">
        <v>0</v>
      </c>
      <c r="AT713" s="64">
        <v>0</v>
      </c>
      <c r="AU713" s="64">
        <v>0</v>
      </c>
      <c r="AV713" s="64">
        <v>0</v>
      </c>
      <c r="AW713" s="64">
        <v>0</v>
      </c>
      <c r="AX713" s="64">
        <v>0</v>
      </c>
      <c r="AY713" s="64">
        <v>0</v>
      </c>
      <c r="AZ713" s="64">
        <v>3600</v>
      </c>
      <c r="BA713" s="64">
        <v>0</v>
      </c>
      <c r="BB713" s="64">
        <v>0</v>
      </c>
      <c r="BC713" s="64">
        <v>0</v>
      </c>
      <c r="BD713" s="64">
        <v>0</v>
      </c>
      <c r="BE713" s="64">
        <v>0</v>
      </c>
      <c r="BF713" s="64">
        <v>0</v>
      </c>
      <c r="BG713" s="64">
        <v>0</v>
      </c>
      <c r="BH713" s="64">
        <v>2250</v>
      </c>
      <c r="BI713" s="64">
        <v>-65.11</v>
      </c>
      <c r="BJ713" s="64">
        <v>0</v>
      </c>
      <c r="BK713" s="64">
        <v>0</v>
      </c>
      <c r="BL713"/>
      <c r="BN713" s="7">
        <f t="shared" si="36"/>
        <v>0</v>
      </c>
    </row>
    <row r="714" spans="1:66" hidden="1">
      <c r="A714">
        <v>972</v>
      </c>
      <c r="B714" t="s">
        <v>527</v>
      </c>
      <c r="C714">
        <v>132</v>
      </c>
      <c r="D714" t="s">
        <v>528</v>
      </c>
      <c r="E714">
        <v>335</v>
      </c>
      <c r="F714">
        <v>513310001</v>
      </c>
      <c r="G714" t="s">
        <v>158</v>
      </c>
      <c r="H714">
        <v>101</v>
      </c>
      <c r="I714" t="s">
        <v>308</v>
      </c>
      <c r="J714" s="8">
        <v>1</v>
      </c>
      <c r="L714">
        <v>3310</v>
      </c>
      <c r="M714" t="s">
        <v>441</v>
      </c>
      <c r="N714">
        <v>3000</v>
      </c>
      <c r="O714" t="s">
        <v>118</v>
      </c>
      <c r="P714">
        <v>9</v>
      </c>
      <c r="Q714" t="s">
        <v>422</v>
      </c>
      <c r="R714">
        <v>181</v>
      </c>
      <c r="S714" t="s">
        <v>523</v>
      </c>
      <c r="T714">
        <v>131</v>
      </c>
      <c r="U714" t="s">
        <v>524</v>
      </c>
      <c r="V714">
        <v>1</v>
      </c>
      <c r="W714" t="s">
        <v>313</v>
      </c>
      <c r="X714" s="64">
        <v>0</v>
      </c>
      <c r="Y714" s="64">
        <v>0</v>
      </c>
      <c r="Z714" s="64">
        <v>0</v>
      </c>
      <c r="AA714" s="64">
        <v>0</v>
      </c>
      <c r="AB714" s="64">
        <v>0</v>
      </c>
      <c r="AC714" s="64">
        <v>0</v>
      </c>
      <c r="AD714" s="9">
        <v>0</v>
      </c>
      <c r="AE714" s="64">
        <v>0</v>
      </c>
      <c r="AF714" s="64">
        <v>0</v>
      </c>
      <c r="AG714" s="64">
        <v>0</v>
      </c>
      <c r="AH714" s="64">
        <v>0</v>
      </c>
      <c r="AI714" s="64">
        <v>0</v>
      </c>
      <c r="AJ714" s="10">
        <f t="shared" si="34"/>
        <v>0</v>
      </c>
      <c r="AL714" s="6">
        <f t="shared" si="35"/>
        <v>0</v>
      </c>
      <c r="AN714" s="64">
        <v>50000</v>
      </c>
      <c r="AO714" s="64">
        <v>0</v>
      </c>
      <c r="AP714" s="64">
        <v>0</v>
      </c>
      <c r="AQ714" s="64">
        <v>0</v>
      </c>
      <c r="AR714" s="64">
        <v>0</v>
      </c>
      <c r="AS714" s="64">
        <v>0</v>
      </c>
      <c r="AT714" s="64">
        <v>0</v>
      </c>
      <c r="AU714" s="64">
        <v>0</v>
      </c>
      <c r="AV714" s="64">
        <v>0</v>
      </c>
      <c r="AW714" s="64">
        <v>0</v>
      </c>
      <c r="AX714" s="64">
        <v>0</v>
      </c>
      <c r="AY714" s="64">
        <v>0</v>
      </c>
      <c r="AZ714" s="64">
        <v>-20865</v>
      </c>
      <c r="BA714" s="64">
        <v>0</v>
      </c>
      <c r="BB714" s="64">
        <v>0</v>
      </c>
      <c r="BC714" s="64">
        <v>0</v>
      </c>
      <c r="BD714" s="64">
        <v>0</v>
      </c>
      <c r="BE714" s="64">
        <v>0</v>
      </c>
      <c r="BF714" s="64">
        <v>0</v>
      </c>
      <c r="BG714" s="64">
        <v>0</v>
      </c>
      <c r="BH714" s="64">
        <v>10000</v>
      </c>
      <c r="BI714" s="64">
        <v>7225.4</v>
      </c>
      <c r="BJ714" s="64">
        <v>3301.18</v>
      </c>
      <c r="BK714" s="64">
        <v>-2661.03</v>
      </c>
      <c r="BL714"/>
      <c r="BN714" s="7">
        <f t="shared" si="36"/>
        <v>0</v>
      </c>
    </row>
    <row r="715" spans="1:66" hidden="1">
      <c r="A715">
        <v>972</v>
      </c>
      <c r="B715" t="s">
        <v>527</v>
      </c>
      <c r="C715">
        <v>132</v>
      </c>
      <c r="D715" t="s">
        <v>528</v>
      </c>
      <c r="E715">
        <v>336</v>
      </c>
      <c r="F715">
        <v>513310002</v>
      </c>
      <c r="G715" t="s">
        <v>159</v>
      </c>
      <c r="H715">
        <v>101</v>
      </c>
      <c r="I715" t="s">
        <v>308</v>
      </c>
      <c r="J715" s="8">
        <v>1</v>
      </c>
      <c r="L715">
        <v>3310</v>
      </c>
      <c r="M715" t="s">
        <v>441</v>
      </c>
      <c r="N715">
        <v>3000</v>
      </c>
      <c r="O715" t="s">
        <v>118</v>
      </c>
      <c r="P715">
        <v>9</v>
      </c>
      <c r="Q715" t="s">
        <v>422</v>
      </c>
      <c r="R715">
        <v>181</v>
      </c>
      <c r="S715" t="s">
        <v>523</v>
      </c>
      <c r="T715">
        <v>131</v>
      </c>
      <c r="U715" t="s">
        <v>524</v>
      </c>
      <c r="V715">
        <v>1</v>
      </c>
      <c r="W715" t="s">
        <v>313</v>
      </c>
      <c r="X715" s="64">
        <v>0</v>
      </c>
      <c r="Y715" s="64">
        <v>0</v>
      </c>
      <c r="Z715" s="64">
        <v>0</v>
      </c>
      <c r="AA715" s="64">
        <v>0</v>
      </c>
      <c r="AB715" s="64">
        <v>0</v>
      </c>
      <c r="AC715" s="64">
        <v>0</v>
      </c>
      <c r="AD715" s="9">
        <v>0</v>
      </c>
      <c r="AE715" s="64">
        <v>0</v>
      </c>
      <c r="AF715" s="64">
        <v>0</v>
      </c>
      <c r="AG715" s="64">
        <v>0</v>
      </c>
      <c r="AH715" s="64">
        <v>0</v>
      </c>
      <c r="AI715" s="64">
        <v>0</v>
      </c>
      <c r="AJ715" s="10">
        <f t="shared" si="34"/>
        <v>0</v>
      </c>
      <c r="AL715" s="6">
        <f t="shared" si="35"/>
        <v>0</v>
      </c>
      <c r="AN715" s="64">
        <v>0</v>
      </c>
      <c r="AO715" s="64">
        <v>0</v>
      </c>
      <c r="AP715" s="64">
        <v>0</v>
      </c>
      <c r="AQ715" s="64">
        <v>0</v>
      </c>
      <c r="AR715" s="64">
        <v>0</v>
      </c>
      <c r="AS715" s="64">
        <v>0</v>
      </c>
      <c r="AT715" s="64">
        <v>0</v>
      </c>
      <c r="AU715" s="64">
        <v>0</v>
      </c>
      <c r="AV715" s="64">
        <v>0</v>
      </c>
      <c r="AW715" s="64">
        <v>0</v>
      </c>
      <c r="AX715" s="64">
        <v>0</v>
      </c>
      <c r="AY715" s="64">
        <v>0</v>
      </c>
      <c r="AZ715" s="64">
        <v>0</v>
      </c>
      <c r="BA715" s="64">
        <v>0</v>
      </c>
      <c r="BB715" s="64">
        <v>0</v>
      </c>
      <c r="BC715" s="64">
        <v>0</v>
      </c>
      <c r="BD715" s="64">
        <v>0</v>
      </c>
      <c r="BE715" s="64">
        <v>0</v>
      </c>
      <c r="BF715" s="64">
        <v>0</v>
      </c>
      <c r="BG715" s="64">
        <v>0</v>
      </c>
      <c r="BH715" s="64">
        <v>0</v>
      </c>
      <c r="BI715" s="64">
        <v>150</v>
      </c>
      <c r="BJ715" s="64">
        <v>150</v>
      </c>
      <c r="BK715" s="64">
        <v>0</v>
      </c>
      <c r="BL715"/>
      <c r="BN715" s="7">
        <f t="shared" si="36"/>
        <v>0</v>
      </c>
    </row>
    <row r="716" spans="1:66" hidden="1">
      <c r="A716">
        <v>972</v>
      </c>
      <c r="B716" t="s">
        <v>527</v>
      </c>
      <c r="C716">
        <v>132</v>
      </c>
      <c r="D716" t="s">
        <v>528</v>
      </c>
      <c r="E716">
        <v>337</v>
      </c>
      <c r="F716">
        <v>513310004</v>
      </c>
      <c r="G716" t="s">
        <v>160</v>
      </c>
      <c r="H716">
        <v>101</v>
      </c>
      <c r="I716" t="s">
        <v>308</v>
      </c>
      <c r="J716" s="8">
        <v>1</v>
      </c>
      <c r="L716">
        <v>3310</v>
      </c>
      <c r="M716" t="s">
        <v>441</v>
      </c>
      <c r="N716">
        <v>3000</v>
      </c>
      <c r="O716" t="s">
        <v>118</v>
      </c>
      <c r="P716">
        <v>9</v>
      </c>
      <c r="Q716" t="s">
        <v>422</v>
      </c>
      <c r="R716">
        <v>181</v>
      </c>
      <c r="S716" t="s">
        <v>523</v>
      </c>
      <c r="T716">
        <v>131</v>
      </c>
      <c r="U716" t="s">
        <v>524</v>
      </c>
      <c r="V716">
        <v>1</v>
      </c>
      <c r="W716" t="s">
        <v>313</v>
      </c>
      <c r="X716" s="64">
        <v>3480</v>
      </c>
      <c r="Y716" s="64">
        <v>11600</v>
      </c>
      <c r="Z716" s="64">
        <v>0</v>
      </c>
      <c r="AA716" s="64">
        <v>0</v>
      </c>
      <c r="AB716" s="64">
        <v>0</v>
      </c>
      <c r="AC716" s="64">
        <v>0</v>
      </c>
      <c r="AD716" s="9">
        <v>3016</v>
      </c>
      <c r="AE716" s="64">
        <v>27840</v>
      </c>
      <c r="AF716" s="64">
        <v>0</v>
      </c>
      <c r="AG716" s="64">
        <v>6960</v>
      </c>
      <c r="AH716" s="64">
        <v>0</v>
      </c>
      <c r="AI716" s="64">
        <v>0</v>
      </c>
      <c r="AJ716" s="10">
        <f t="shared" si="34"/>
        <v>52896</v>
      </c>
      <c r="AL716" s="6">
        <f t="shared" si="35"/>
        <v>0</v>
      </c>
      <c r="AN716" s="64">
        <v>28664</v>
      </c>
      <c r="AO716" s="64">
        <v>0</v>
      </c>
      <c r="AP716" s="64">
        <v>0</v>
      </c>
      <c r="AQ716" s="64">
        <v>0</v>
      </c>
      <c r="AR716" s="64">
        <v>0</v>
      </c>
      <c r="AS716" s="64">
        <v>0</v>
      </c>
      <c r="AT716" s="64">
        <v>0</v>
      </c>
      <c r="AU716" s="64">
        <v>0</v>
      </c>
      <c r="AV716" s="64">
        <v>0</v>
      </c>
      <c r="AW716" s="64">
        <v>0</v>
      </c>
      <c r="AX716" s="64">
        <v>0</v>
      </c>
      <c r="AY716" s="64">
        <v>0</v>
      </c>
      <c r="AZ716" s="64">
        <v>-17350</v>
      </c>
      <c r="BA716" s="64">
        <v>0</v>
      </c>
      <c r="BB716" s="64">
        <v>0</v>
      </c>
      <c r="BC716" s="64">
        <v>0</v>
      </c>
      <c r="BD716" s="64">
        <v>0</v>
      </c>
      <c r="BE716" s="64">
        <v>0</v>
      </c>
      <c r="BF716" s="64">
        <v>0</v>
      </c>
      <c r="BG716" s="64">
        <v>-4000</v>
      </c>
      <c r="BH716" s="64">
        <v>0</v>
      </c>
      <c r="BI716" s="64">
        <v>0</v>
      </c>
      <c r="BJ716" s="64">
        <v>-7314</v>
      </c>
      <c r="BK716" s="64">
        <v>0</v>
      </c>
      <c r="BL716"/>
      <c r="BN716" s="7">
        <f t="shared" si="36"/>
        <v>52896</v>
      </c>
    </row>
    <row r="717" spans="1:66" hidden="1">
      <c r="A717">
        <v>961</v>
      </c>
      <c r="B717" t="s">
        <v>80</v>
      </c>
      <c r="C717">
        <v>124</v>
      </c>
      <c r="D717" t="s">
        <v>508</v>
      </c>
      <c r="E717">
        <v>337</v>
      </c>
      <c r="F717">
        <v>513310004</v>
      </c>
      <c r="G717" t="s">
        <v>160</v>
      </c>
      <c r="H717">
        <v>101</v>
      </c>
      <c r="I717" t="s">
        <v>308</v>
      </c>
      <c r="J717" s="8">
        <v>1</v>
      </c>
      <c r="L717">
        <v>3310</v>
      </c>
      <c r="M717" t="s">
        <v>441</v>
      </c>
      <c r="N717">
        <v>3000</v>
      </c>
      <c r="O717" t="s">
        <v>118</v>
      </c>
      <c r="P717">
        <v>11</v>
      </c>
      <c r="Q717" t="s">
        <v>509</v>
      </c>
      <c r="R717">
        <v>241</v>
      </c>
      <c r="S717" t="s">
        <v>445</v>
      </c>
      <c r="T717">
        <v>124</v>
      </c>
      <c r="U717" t="s">
        <v>510</v>
      </c>
      <c r="V717">
        <v>1</v>
      </c>
      <c r="W717" t="s">
        <v>313</v>
      </c>
      <c r="X717" s="64">
        <v>0</v>
      </c>
      <c r="Y717" s="64">
        <v>58000</v>
      </c>
      <c r="Z717" s="64">
        <v>29000</v>
      </c>
      <c r="AA717" s="64">
        <v>0</v>
      </c>
      <c r="AB717" s="64">
        <v>0</v>
      </c>
      <c r="AC717" s="64">
        <v>0</v>
      </c>
      <c r="AD717" s="9">
        <v>0</v>
      </c>
      <c r="AE717" s="64">
        <v>0</v>
      </c>
      <c r="AF717" s="64">
        <v>0</v>
      </c>
      <c r="AG717" s="64">
        <v>0</v>
      </c>
      <c r="AH717" s="64">
        <v>0</v>
      </c>
      <c r="AI717" s="64">
        <v>0</v>
      </c>
      <c r="AJ717" s="10">
        <f t="shared" si="34"/>
        <v>87000</v>
      </c>
      <c r="AL717" s="6">
        <f t="shared" si="35"/>
        <v>0</v>
      </c>
      <c r="AN717" s="64">
        <v>0</v>
      </c>
      <c r="AO717" s="64">
        <v>0</v>
      </c>
      <c r="AP717" s="64">
        <v>0</v>
      </c>
      <c r="AQ717" s="64">
        <v>0</v>
      </c>
      <c r="AR717" s="64">
        <v>0</v>
      </c>
      <c r="AS717" s="64">
        <v>0</v>
      </c>
      <c r="AT717" s="64">
        <v>0</v>
      </c>
      <c r="AU717" s="64">
        <v>0</v>
      </c>
      <c r="AV717" s="64">
        <v>0</v>
      </c>
      <c r="AW717" s="64">
        <v>0</v>
      </c>
      <c r="AX717" s="64">
        <v>0</v>
      </c>
      <c r="AY717" s="64">
        <v>0</v>
      </c>
      <c r="AZ717" s="64">
        <v>56000</v>
      </c>
      <c r="BA717" s="64">
        <v>0</v>
      </c>
      <c r="BB717" s="64">
        <v>0</v>
      </c>
      <c r="BC717" s="64">
        <v>0</v>
      </c>
      <c r="BD717" s="64">
        <v>0</v>
      </c>
      <c r="BE717" s="64">
        <v>0</v>
      </c>
      <c r="BF717" s="64">
        <v>0</v>
      </c>
      <c r="BG717" s="64">
        <v>0</v>
      </c>
      <c r="BH717" s="64">
        <v>-4000</v>
      </c>
      <c r="BI717" s="64">
        <v>-1888</v>
      </c>
      <c r="BJ717" s="64">
        <v>0</v>
      </c>
      <c r="BK717" s="64">
        <v>0</v>
      </c>
      <c r="BL717"/>
      <c r="BN717" s="7">
        <f t="shared" si="36"/>
        <v>87000</v>
      </c>
    </row>
    <row r="718" spans="1:66" hidden="1">
      <c r="A718">
        <v>951</v>
      </c>
      <c r="B718" t="s">
        <v>491</v>
      </c>
      <c r="C718">
        <v>118</v>
      </c>
      <c r="D718" t="s">
        <v>178</v>
      </c>
      <c r="E718">
        <v>337</v>
      </c>
      <c r="F718">
        <v>513310004</v>
      </c>
      <c r="G718" t="s">
        <v>160</v>
      </c>
      <c r="H718">
        <v>101</v>
      </c>
      <c r="I718" t="s">
        <v>308</v>
      </c>
      <c r="J718" s="8">
        <v>1</v>
      </c>
      <c r="L718">
        <v>3310</v>
      </c>
      <c r="M718" t="s">
        <v>441</v>
      </c>
      <c r="N718">
        <v>3000</v>
      </c>
      <c r="O718" t="s">
        <v>118</v>
      </c>
      <c r="P718">
        <v>12</v>
      </c>
      <c r="Q718" t="s">
        <v>401</v>
      </c>
      <c r="R718">
        <v>221</v>
      </c>
      <c r="S718" t="s">
        <v>492</v>
      </c>
      <c r="T718">
        <v>128</v>
      </c>
      <c r="U718" t="s">
        <v>404</v>
      </c>
      <c r="V718">
        <v>1</v>
      </c>
      <c r="W718" t="s">
        <v>313</v>
      </c>
      <c r="X718" s="64">
        <v>61712</v>
      </c>
      <c r="Y718" s="64">
        <v>0</v>
      </c>
      <c r="Z718" s="64">
        <v>0</v>
      </c>
      <c r="AA718" s="64">
        <v>42920</v>
      </c>
      <c r="AB718" s="64">
        <v>0</v>
      </c>
      <c r="AC718" s="64">
        <v>0</v>
      </c>
      <c r="AD718" s="9">
        <v>0</v>
      </c>
      <c r="AE718" s="64">
        <v>0</v>
      </c>
      <c r="AF718" s="64">
        <v>0</v>
      </c>
      <c r="AG718" s="64">
        <v>0</v>
      </c>
      <c r="AH718" s="64">
        <v>0</v>
      </c>
      <c r="AI718" s="64">
        <v>0</v>
      </c>
      <c r="AJ718" s="10">
        <f t="shared" si="34"/>
        <v>104632</v>
      </c>
      <c r="AL718" s="6">
        <f t="shared" si="35"/>
        <v>0</v>
      </c>
      <c r="AN718" s="64">
        <v>4498</v>
      </c>
      <c r="AO718" s="64">
        <v>0</v>
      </c>
      <c r="AP718" s="64">
        <v>0</v>
      </c>
      <c r="AQ718" s="64">
        <v>0</v>
      </c>
      <c r="AR718" s="64">
        <v>0</v>
      </c>
      <c r="AS718" s="64">
        <v>0</v>
      </c>
      <c r="AT718" s="64">
        <v>0</v>
      </c>
      <c r="AU718" s="64">
        <v>0</v>
      </c>
      <c r="AV718" s="64">
        <v>0</v>
      </c>
      <c r="AW718" s="64">
        <v>0</v>
      </c>
      <c r="AX718" s="64">
        <v>0</v>
      </c>
      <c r="AY718" s="64">
        <v>0</v>
      </c>
      <c r="AZ718" s="64">
        <v>0</v>
      </c>
      <c r="BA718" s="64">
        <v>0</v>
      </c>
      <c r="BB718" s="64">
        <v>0</v>
      </c>
      <c r="BC718" s="64">
        <v>0</v>
      </c>
      <c r="BD718" s="64">
        <v>0</v>
      </c>
      <c r="BE718" s="64">
        <v>0</v>
      </c>
      <c r="BF718" s="64">
        <v>0</v>
      </c>
      <c r="BG718" s="64">
        <v>0</v>
      </c>
      <c r="BH718" s="64">
        <v>-751.68</v>
      </c>
      <c r="BI718" s="64">
        <v>-3746.32</v>
      </c>
      <c r="BJ718" s="64">
        <v>0</v>
      </c>
      <c r="BK718" s="64">
        <v>0</v>
      </c>
      <c r="BL718"/>
      <c r="BN718" s="7">
        <f t="shared" si="36"/>
        <v>104632</v>
      </c>
    </row>
    <row r="719" spans="1:66" hidden="1">
      <c r="A719">
        <v>951</v>
      </c>
      <c r="B719" t="s">
        <v>491</v>
      </c>
      <c r="C719">
        <v>118</v>
      </c>
      <c r="D719" t="s">
        <v>178</v>
      </c>
      <c r="E719">
        <v>338</v>
      </c>
      <c r="F719">
        <v>513320002</v>
      </c>
      <c r="G719" t="s">
        <v>188</v>
      </c>
      <c r="H719">
        <v>101</v>
      </c>
      <c r="I719" t="s">
        <v>308</v>
      </c>
      <c r="J719" s="8">
        <v>1</v>
      </c>
      <c r="L719">
        <v>3320</v>
      </c>
      <c r="M719" t="s">
        <v>415</v>
      </c>
      <c r="N719">
        <v>3000</v>
      </c>
      <c r="O719" t="s">
        <v>118</v>
      </c>
      <c r="P719">
        <v>12</v>
      </c>
      <c r="Q719" t="s">
        <v>401</v>
      </c>
      <c r="R719">
        <v>221</v>
      </c>
      <c r="S719" t="s">
        <v>492</v>
      </c>
      <c r="T719">
        <v>128</v>
      </c>
      <c r="U719" t="s">
        <v>404</v>
      </c>
      <c r="V719">
        <v>1</v>
      </c>
      <c r="W719" t="s">
        <v>313</v>
      </c>
      <c r="X719" s="64">
        <v>0</v>
      </c>
      <c r="Y719" s="64">
        <v>0</v>
      </c>
      <c r="Z719" s="64">
        <v>0</v>
      </c>
      <c r="AA719" s="64">
        <v>0</v>
      </c>
      <c r="AB719" s="64">
        <v>0</v>
      </c>
      <c r="AC719" s="64">
        <v>0</v>
      </c>
      <c r="AD719" s="9">
        <v>0</v>
      </c>
      <c r="AE719" s="64">
        <v>0</v>
      </c>
      <c r="AF719" s="64">
        <v>0</v>
      </c>
      <c r="AG719" s="64">
        <v>0</v>
      </c>
      <c r="AH719" s="64">
        <v>0</v>
      </c>
      <c r="AI719" s="64">
        <v>0</v>
      </c>
      <c r="AJ719" s="10">
        <f t="shared" si="34"/>
        <v>0</v>
      </c>
      <c r="AL719" s="6">
        <f t="shared" si="35"/>
        <v>0</v>
      </c>
      <c r="AN719" s="64">
        <v>0</v>
      </c>
      <c r="AO719" s="64">
        <v>0</v>
      </c>
      <c r="AP719" s="64">
        <v>0</v>
      </c>
      <c r="AQ719" s="64">
        <v>0</v>
      </c>
      <c r="AR719" s="64">
        <v>0</v>
      </c>
      <c r="AS719" s="64">
        <v>0</v>
      </c>
      <c r="AT719" s="64">
        <v>0</v>
      </c>
      <c r="AU719" s="64">
        <v>0</v>
      </c>
      <c r="AV719" s="64">
        <v>0</v>
      </c>
      <c r="AW719" s="64">
        <v>0</v>
      </c>
      <c r="AX719" s="64">
        <v>0</v>
      </c>
      <c r="AY719" s="64">
        <v>0</v>
      </c>
      <c r="AZ719" s="64">
        <v>0</v>
      </c>
      <c r="BA719" s="64">
        <v>0</v>
      </c>
      <c r="BB719" s="64">
        <v>0</v>
      </c>
      <c r="BC719" s="64">
        <v>0</v>
      </c>
      <c r="BD719" s="64">
        <v>0</v>
      </c>
      <c r="BE719" s="64">
        <v>0</v>
      </c>
      <c r="BF719" s="64">
        <v>0</v>
      </c>
      <c r="BG719" s="64">
        <v>0</v>
      </c>
      <c r="BH719" s="64">
        <v>0</v>
      </c>
      <c r="BI719" s="64">
        <v>0</v>
      </c>
      <c r="BJ719" s="64">
        <v>1380.26</v>
      </c>
      <c r="BK719" s="64">
        <v>0</v>
      </c>
      <c r="BL719"/>
      <c r="BN719" s="7">
        <f t="shared" si="36"/>
        <v>0</v>
      </c>
    </row>
    <row r="720" spans="1:66" hidden="1">
      <c r="A720">
        <v>932</v>
      </c>
      <c r="B720" t="s">
        <v>477</v>
      </c>
      <c r="C720">
        <v>113</v>
      </c>
      <c r="D720" t="s">
        <v>478</v>
      </c>
      <c r="E720">
        <v>495</v>
      </c>
      <c r="F720">
        <v>513330002</v>
      </c>
      <c r="G720" t="s">
        <v>582</v>
      </c>
      <c r="H720">
        <v>101</v>
      </c>
      <c r="I720" t="s">
        <v>308</v>
      </c>
      <c r="J720" s="8">
        <v>1</v>
      </c>
      <c r="L720">
        <v>3330</v>
      </c>
      <c r="M720" t="s">
        <v>481</v>
      </c>
      <c r="N720">
        <v>3000</v>
      </c>
      <c r="O720" t="s">
        <v>118</v>
      </c>
      <c r="P720">
        <v>5</v>
      </c>
      <c r="Q720" t="s">
        <v>467</v>
      </c>
      <c r="R720">
        <v>152</v>
      </c>
      <c r="S720" t="s">
        <v>468</v>
      </c>
      <c r="T720">
        <v>121</v>
      </c>
      <c r="U720" t="s">
        <v>312</v>
      </c>
      <c r="V720">
        <v>1</v>
      </c>
      <c r="W720" t="s">
        <v>313</v>
      </c>
      <c r="X720" s="64">
        <v>0</v>
      </c>
      <c r="Y720" s="64">
        <v>0</v>
      </c>
      <c r="Z720" s="64">
        <v>0</v>
      </c>
      <c r="AA720" s="64">
        <v>0</v>
      </c>
      <c r="AB720" s="64">
        <v>0</v>
      </c>
      <c r="AC720" s="64">
        <v>0</v>
      </c>
      <c r="AD720" s="9">
        <v>0</v>
      </c>
      <c r="AE720" s="64">
        <v>24360</v>
      </c>
      <c r="AF720" s="64">
        <v>0</v>
      </c>
      <c r="AG720" s="64">
        <v>0</v>
      </c>
      <c r="AH720" s="64">
        <v>0</v>
      </c>
      <c r="AI720" s="64">
        <v>0</v>
      </c>
      <c r="AJ720" s="10">
        <f t="shared" si="34"/>
        <v>24360</v>
      </c>
      <c r="AL720" s="6">
        <f t="shared" si="35"/>
        <v>0</v>
      </c>
      <c r="AN720" s="64">
        <v>0</v>
      </c>
      <c r="AO720" s="64">
        <v>0</v>
      </c>
      <c r="AP720" s="64">
        <v>0</v>
      </c>
      <c r="AQ720" s="64">
        <v>0</v>
      </c>
      <c r="AR720" s="64">
        <v>0</v>
      </c>
      <c r="AS720" s="64">
        <v>0</v>
      </c>
      <c r="AT720" s="64">
        <v>0</v>
      </c>
      <c r="AU720" s="64">
        <v>0</v>
      </c>
      <c r="AV720" s="64">
        <v>0</v>
      </c>
      <c r="AW720" s="64">
        <v>0</v>
      </c>
      <c r="AX720" s="64">
        <v>0</v>
      </c>
      <c r="AY720" s="64">
        <v>0</v>
      </c>
      <c r="AZ720" s="64">
        <v>0</v>
      </c>
      <c r="BA720" s="64">
        <v>0</v>
      </c>
      <c r="BB720" s="64">
        <v>0</v>
      </c>
      <c r="BC720" s="64">
        <v>0</v>
      </c>
      <c r="BD720" s="64">
        <v>0</v>
      </c>
      <c r="BE720" s="64">
        <v>0</v>
      </c>
      <c r="BF720" s="64">
        <v>0</v>
      </c>
      <c r="BG720" s="64">
        <v>0</v>
      </c>
      <c r="BH720" s="64">
        <v>1000</v>
      </c>
      <c r="BI720" s="64">
        <v>-420</v>
      </c>
      <c r="BJ720" s="64">
        <v>0</v>
      </c>
      <c r="BK720" s="64">
        <v>0</v>
      </c>
      <c r="BL720"/>
      <c r="BN720" s="7">
        <f t="shared" si="36"/>
        <v>24360</v>
      </c>
    </row>
    <row r="721" spans="1:66" hidden="1">
      <c r="A721">
        <v>981</v>
      </c>
      <c r="B721" t="s">
        <v>532</v>
      </c>
      <c r="C721">
        <v>134</v>
      </c>
      <c r="D721" t="s">
        <v>245</v>
      </c>
      <c r="E721">
        <v>340</v>
      </c>
      <c r="F721">
        <v>513330001</v>
      </c>
      <c r="G721" t="s">
        <v>168</v>
      </c>
      <c r="H721">
        <v>101</v>
      </c>
      <c r="I721" t="s">
        <v>308</v>
      </c>
      <c r="J721" s="8">
        <v>1</v>
      </c>
      <c r="L721">
        <v>3330</v>
      </c>
      <c r="M721" t="s">
        <v>481</v>
      </c>
      <c r="N721">
        <v>3000</v>
      </c>
      <c r="O721" t="s">
        <v>118</v>
      </c>
      <c r="P721">
        <v>6</v>
      </c>
      <c r="Q721" t="s">
        <v>533</v>
      </c>
      <c r="R721">
        <v>134</v>
      </c>
      <c r="S721" t="s">
        <v>534</v>
      </c>
      <c r="T721">
        <v>132</v>
      </c>
      <c r="U721" t="s">
        <v>535</v>
      </c>
      <c r="V721">
        <v>1</v>
      </c>
      <c r="W721" t="s">
        <v>313</v>
      </c>
      <c r="X721" s="64">
        <v>0</v>
      </c>
      <c r="Y721" s="64">
        <v>0</v>
      </c>
      <c r="Z721" s="64">
        <v>14671.68</v>
      </c>
      <c r="AA721" s="64">
        <v>0</v>
      </c>
      <c r="AB721" s="64">
        <v>0</v>
      </c>
      <c r="AC721" s="64">
        <v>0</v>
      </c>
      <c r="AD721" s="9">
        <v>0</v>
      </c>
      <c r="AE721" s="64">
        <v>324800</v>
      </c>
      <c r="AF721" s="64">
        <v>0</v>
      </c>
      <c r="AG721" s="64">
        <v>0</v>
      </c>
      <c r="AH721" s="64">
        <v>0</v>
      </c>
      <c r="AI721" s="64">
        <v>0</v>
      </c>
      <c r="AJ721" s="10">
        <f t="shared" si="34"/>
        <v>339471.68</v>
      </c>
      <c r="AL721" s="6">
        <f t="shared" si="35"/>
        <v>0</v>
      </c>
      <c r="AN721" s="64">
        <v>4830</v>
      </c>
      <c r="AO721" s="64">
        <v>0</v>
      </c>
      <c r="AP721" s="64">
        <v>0</v>
      </c>
      <c r="AQ721" s="64">
        <v>0</v>
      </c>
      <c r="AR721" s="64">
        <v>0</v>
      </c>
      <c r="AS721" s="64">
        <v>0</v>
      </c>
      <c r="AT721" s="64">
        <v>0</v>
      </c>
      <c r="AU721" s="64">
        <v>0</v>
      </c>
      <c r="AV721" s="64">
        <v>0</v>
      </c>
      <c r="AW721" s="64">
        <v>0</v>
      </c>
      <c r="AX721" s="64">
        <v>0</v>
      </c>
      <c r="AY721" s="64">
        <v>0</v>
      </c>
      <c r="AZ721" s="64">
        <v>-2000</v>
      </c>
      <c r="BA721" s="64">
        <v>0</v>
      </c>
      <c r="BB721" s="64">
        <v>0</v>
      </c>
      <c r="BC721" s="64">
        <v>0</v>
      </c>
      <c r="BD721" s="64">
        <v>0</v>
      </c>
      <c r="BE721" s="64">
        <v>0</v>
      </c>
      <c r="BF721" s="64">
        <v>0</v>
      </c>
      <c r="BG721" s="64">
        <v>0</v>
      </c>
      <c r="BH721" s="64">
        <v>0</v>
      </c>
      <c r="BI721" s="64">
        <v>-2830</v>
      </c>
      <c r="BJ721" s="64">
        <v>0</v>
      </c>
      <c r="BK721" s="64">
        <v>0</v>
      </c>
      <c r="BL721"/>
      <c r="BN721" s="7">
        <f t="shared" si="36"/>
        <v>339471.68</v>
      </c>
    </row>
    <row r="722" spans="1:66" hidden="1">
      <c r="A722">
        <v>982</v>
      </c>
      <c r="B722" t="s">
        <v>536</v>
      </c>
      <c r="C722">
        <v>135</v>
      </c>
      <c r="D722" t="s">
        <v>537</v>
      </c>
      <c r="E722">
        <v>340</v>
      </c>
      <c r="F722">
        <v>513330001</v>
      </c>
      <c r="G722" t="s">
        <v>168</v>
      </c>
      <c r="H722">
        <v>101</v>
      </c>
      <c r="I722" t="s">
        <v>308</v>
      </c>
      <c r="J722" s="8">
        <v>1</v>
      </c>
      <c r="L722">
        <v>3330</v>
      </c>
      <c r="M722" t="s">
        <v>481</v>
      </c>
      <c r="N722">
        <v>3000</v>
      </c>
      <c r="O722" t="s">
        <v>118</v>
      </c>
      <c r="P722">
        <v>6</v>
      </c>
      <c r="Q722" t="s">
        <v>533</v>
      </c>
      <c r="R722">
        <v>181</v>
      </c>
      <c r="S722" t="s">
        <v>523</v>
      </c>
      <c r="T722">
        <v>131</v>
      </c>
      <c r="U722" t="s">
        <v>524</v>
      </c>
      <c r="V722">
        <v>1</v>
      </c>
      <c r="W722" t="s">
        <v>313</v>
      </c>
      <c r="X722" s="64">
        <v>0</v>
      </c>
      <c r="Y722" s="64">
        <v>0</v>
      </c>
      <c r="Z722" s="64">
        <v>0</v>
      </c>
      <c r="AA722" s="64">
        <v>0</v>
      </c>
      <c r="AB722" s="64">
        <v>0</v>
      </c>
      <c r="AC722" s="64">
        <v>0</v>
      </c>
      <c r="AD722" s="9">
        <v>0</v>
      </c>
      <c r="AE722" s="64">
        <v>0</v>
      </c>
      <c r="AF722" s="64">
        <v>0</v>
      </c>
      <c r="AG722" s="64">
        <v>0</v>
      </c>
      <c r="AH722" s="64">
        <v>0</v>
      </c>
      <c r="AI722" s="64">
        <v>0</v>
      </c>
      <c r="AJ722" s="10">
        <f t="shared" si="34"/>
        <v>0</v>
      </c>
      <c r="AL722" s="6">
        <f t="shared" si="35"/>
        <v>0</v>
      </c>
      <c r="AN722" s="64">
        <v>35000</v>
      </c>
      <c r="AO722" s="64">
        <v>0</v>
      </c>
      <c r="AP722" s="64">
        <v>0</v>
      </c>
      <c r="AQ722" s="64">
        <v>0</v>
      </c>
      <c r="AR722" s="64">
        <v>0</v>
      </c>
      <c r="AS722" s="64">
        <v>0</v>
      </c>
      <c r="AT722" s="64">
        <v>0</v>
      </c>
      <c r="AU722" s="64">
        <v>0</v>
      </c>
      <c r="AV722" s="64">
        <v>0</v>
      </c>
      <c r="AW722" s="64">
        <v>0</v>
      </c>
      <c r="AX722" s="64">
        <v>0</v>
      </c>
      <c r="AY722" s="64">
        <v>0</v>
      </c>
      <c r="AZ722" s="64">
        <v>-8200</v>
      </c>
      <c r="BA722" s="64">
        <v>0</v>
      </c>
      <c r="BB722" s="64">
        <v>0</v>
      </c>
      <c r="BC722" s="64">
        <v>0</v>
      </c>
      <c r="BD722" s="64">
        <v>0</v>
      </c>
      <c r="BE722" s="64">
        <v>0</v>
      </c>
      <c r="BF722" s="64">
        <v>0</v>
      </c>
      <c r="BG722" s="64">
        <v>0</v>
      </c>
      <c r="BH722" s="64">
        <v>-8700</v>
      </c>
      <c r="BI722" s="64">
        <v>0</v>
      </c>
      <c r="BJ722" s="64">
        <v>-5936.56</v>
      </c>
      <c r="BK722" s="64">
        <v>0</v>
      </c>
      <c r="BL722"/>
      <c r="BN722" s="7">
        <f t="shared" si="36"/>
        <v>0</v>
      </c>
    </row>
    <row r="723" spans="1:66" hidden="1">
      <c r="A723">
        <v>942</v>
      </c>
      <c r="B723" t="s">
        <v>487</v>
      </c>
      <c r="C723">
        <v>117</v>
      </c>
      <c r="D723" t="s">
        <v>488</v>
      </c>
      <c r="E723">
        <v>340</v>
      </c>
      <c r="F723">
        <v>513330001</v>
      </c>
      <c r="G723" t="s">
        <v>168</v>
      </c>
      <c r="H723">
        <v>101</v>
      </c>
      <c r="I723" t="s">
        <v>308</v>
      </c>
      <c r="J723" s="8">
        <v>1</v>
      </c>
      <c r="L723">
        <v>3330</v>
      </c>
      <c r="M723" t="s">
        <v>481</v>
      </c>
      <c r="N723">
        <v>3000</v>
      </c>
      <c r="O723" t="s">
        <v>118</v>
      </c>
      <c r="P723">
        <v>8</v>
      </c>
      <c r="Q723" t="s">
        <v>486</v>
      </c>
      <c r="R723">
        <v>183</v>
      </c>
      <c r="S723" t="s">
        <v>489</v>
      </c>
      <c r="T723">
        <v>121</v>
      </c>
      <c r="U723" t="s">
        <v>312</v>
      </c>
      <c r="V723">
        <v>1</v>
      </c>
      <c r="W723" t="s">
        <v>313</v>
      </c>
      <c r="X723" s="64">
        <v>0</v>
      </c>
      <c r="Y723" s="64">
        <v>0</v>
      </c>
      <c r="Z723" s="64">
        <v>0</v>
      </c>
      <c r="AA723" s="64">
        <v>135000</v>
      </c>
      <c r="AB723" s="64">
        <v>0</v>
      </c>
      <c r="AC723" s="64">
        <v>90000</v>
      </c>
      <c r="AD723" s="9">
        <v>0</v>
      </c>
      <c r="AE723" s="64">
        <v>0</v>
      </c>
      <c r="AF723" s="64">
        <v>0</v>
      </c>
      <c r="AG723" s="64">
        <v>0</v>
      </c>
      <c r="AH723" s="64">
        <v>0</v>
      </c>
      <c r="AI723" s="64">
        <v>0</v>
      </c>
      <c r="AJ723" s="10">
        <f t="shared" si="34"/>
        <v>225000</v>
      </c>
      <c r="AL723" s="6">
        <f t="shared" si="35"/>
        <v>0</v>
      </c>
      <c r="AN723" s="64">
        <v>0</v>
      </c>
      <c r="AO723" s="64">
        <v>0</v>
      </c>
      <c r="AP723" s="64">
        <v>0</v>
      </c>
      <c r="AQ723" s="64">
        <v>0</v>
      </c>
      <c r="AR723" s="64">
        <v>0</v>
      </c>
      <c r="AS723" s="64">
        <v>0</v>
      </c>
      <c r="AT723" s="64">
        <v>0</v>
      </c>
      <c r="AU723" s="64">
        <v>0</v>
      </c>
      <c r="AV723" s="64">
        <v>0</v>
      </c>
      <c r="AW723" s="64">
        <v>0</v>
      </c>
      <c r="AX723" s="64">
        <v>0</v>
      </c>
      <c r="AY723" s="64">
        <v>0</v>
      </c>
      <c r="AZ723" s="64">
        <v>6350</v>
      </c>
      <c r="BA723" s="64">
        <v>0</v>
      </c>
      <c r="BB723" s="64">
        <v>0</v>
      </c>
      <c r="BC723" s="64">
        <v>0</v>
      </c>
      <c r="BD723" s="64">
        <v>0</v>
      </c>
      <c r="BE723" s="64">
        <v>0</v>
      </c>
      <c r="BF723" s="64">
        <v>0</v>
      </c>
      <c r="BG723" s="64">
        <v>0</v>
      </c>
      <c r="BH723" s="64">
        <v>0</v>
      </c>
      <c r="BI723" s="64">
        <v>0</v>
      </c>
      <c r="BJ723" s="64">
        <v>-6350</v>
      </c>
      <c r="BK723" s="64">
        <v>0</v>
      </c>
      <c r="BL723"/>
      <c r="BN723" s="7">
        <f t="shared" si="36"/>
        <v>225000</v>
      </c>
    </row>
    <row r="724" spans="1:66" hidden="1">
      <c r="A724">
        <v>972</v>
      </c>
      <c r="B724" t="s">
        <v>527</v>
      </c>
      <c r="C724">
        <v>132</v>
      </c>
      <c r="D724" t="s">
        <v>528</v>
      </c>
      <c r="E724">
        <v>495</v>
      </c>
      <c r="F724">
        <v>513330002</v>
      </c>
      <c r="G724" t="s">
        <v>582</v>
      </c>
      <c r="H724">
        <v>101</v>
      </c>
      <c r="I724" t="s">
        <v>308</v>
      </c>
      <c r="J724" s="8">
        <v>1</v>
      </c>
      <c r="L724">
        <v>3330</v>
      </c>
      <c r="M724" t="s">
        <v>481</v>
      </c>
      <c r="N724">
        <v>3000</v>
      </c>
      <c r="O724" t="s">
        <v>118</v>
      </c>
      <c r="P724">
        <v>9</v>
      </c>
      <c r="Q724" t="s">
        <v>422</v>
      </c>
      <c r="R724">
        <v>181</v>
      </c>
      <c r="S724" t="s">
        <v>523</v>
      </c>
      <c r="T724">
        <v>131</v>
      </c>
      <c r="U724" t="s">
        <v>524</v>
      </c>
      <c r="V724">
        <v>1</v>
      </c>
      <c r="W724" t="s">
        <v>313</v>
      </c>
      <c r="X724" s="64">
        <v>0</v>
      </c>
      <c r="Y724" s="64">
        <v>0</v>
      </c>
      <c r="Z724" s="64">
        <v>0</v>
      </c>
      <c r="AA724" s="64">
        <v>0</v>
      </c>
      <c r="AB724" s="64">
        <v>0</v>
      </c>
      <c r="AC724" s="64">
        <v>0</v>
      </c>
      <c r="AD724" s="9">
        <v>0</v>
      </c>
      <c r="AE724" s="64">
        <v>0</v>
      </c>
      <c r="AF724" s="64">
        <v>0</v>
      </c>
      <c r="AG724" s="64">
        <v>0</v>
      </c>
      <c r="AH724" s="64">
        <v>5800</v>
      </c>
      <c r="AI724" s="64">
        <v>0</v>
      </c>
      <c r="AJ724" s="10">
        <f t="shared" si="34"/>
        <v>5800</v>
      </c>
      <c r="AL724" s="6">
        <f t="shared" si="35"/>
        <v>0</v>
      </c>
      <c r="AN724" s="64">
        <v>0</v>
      </c>
      <c r="AO724" s="64">
        <v>0</v>
      </c>
      <c r="AP724" s="64">
        <v>0</v>
      </c>
      <c r="AQ724" s="64">
        <v>0</v>
      </c>
      <c r="AR724" s="64">
        <v>0</v>
      </c>
      <c r="AS724" s="64">
        <v>0</v>
      </c>
      <c r="AT724" s="64">
        <v>0</v>
      </c>
      <c r="AU724" s="64">
        <v>0</v>
      </c>
      <c r="AV724" s="64">
        <v>0</v>
      </c>
      <c r="AW724" s="64">
        <v>0</v>
      </c>
      <c r="AX724" s="64">
        <v>0</v>
      </c>
      <c r="AY724" s="64">
        <v>0</v>
      </c>
      <c r="AZ724" s="64">
        <v>0</v>
      </c>
      <c r="BA724" s="64">
        <v>0</v>
      </c>
      <c r="BB724" s="64">
        <v>0</v>
      </c>
      <c r="BC724" s="64">
        <v>0</v>
      </c>
      <c r="BD724" s="64">
        <v>0</v>
      </c>
      <c r="BE724" s="64">
        <v>0</v>
      </c>
      <c r="BF724" s="64">
        <v>0</v>
      </c>
      <c r="BG724" s="64">
        <v>0</v>
      </c>
      <c r="BH724" s="64">
        <v>0</v>
      </c>
      <c r="BI724" s="64">
        <v>2784</v>
      </c>
      <c r="BJ724" s="64">
        <v>0</v>
      </c>
      <c r="BK724" s="64">
        <v>0</v>
      </c>
      <c r="BL724"/>
      <c r="BN724" s="7">
        <f t="shared" si="36"/>
        <v>0</v>
      </c>
    </row>
    <row r="725" spans="1:66" hidden="1">
      <c r="A725">
        <v>101</v>
      </c>
      <c r="B725" t="s">
        <v>306</v>
      </c>
      <c r="C725">
        <v>139</v>
      </c>
      <c r="D725" t="s">
        <v>307</v>
      </c>
      <c r="E725">
        <v>341</v>
      </c>
      <c r="F725">
        <v>513340001</v>
      </c>
      <c r="G725" t="s">
        <v>82</v>
      </c>
      <c r="H725">
        <v>101</v>
      </c>
      <c r="I725" t="s">
        <v>308</v>
      </c>
      <c r="J725" s="8">
        <v>2</v>
      </c>
      <c r="K725" s="8" t="s">
        <v>102</v>
      </c>
      <c r="L725">
        <v>3340</v>
      </c>
      <c r="M725" t="s">
        <v>332</v>
      </c>
      <c r="N725">
        <v>3000</v>
      </c>
      <c r="O725" t="s">
        <v>118</v>
      </c>
      <c r="P725">
        <v>7</v>
      </c>
      <c r="Q725" t="s">
        <v>310</v>
      </c>
      <c r="R725">
        <v>171</v>
      </c>
      <c r="S725" t="s">
        <v>311</v>
      </c>
      <c r="T725">
        <v>121</v>
      </c>
      <c r="U725" t="s">
        <v>312</v>
      </c>
      <c r="V725">
        <v>1</v>
      </c>
      <c r="W725" t="s">
        <v>313</v>
      </c>
      <c r="X725" s="64">
        <v>0</v>
      </c>
      <c r="Y725" s="64">
        <v>0</v>
      </c>
      <c r="Z725" s="64">
        <v>0</v>
      </c>
      <c r="AA725" s="64">
        <v>0</v>
      </c>
      <c r="AB725" s="64">
        <v>500000.07</v>
      </c>
      <c r="AC725" s="64">
        <v>0</v>
      </c>
      <c r="AD725" s="9">
        <v>0</v>
      </c>
      <c r="AE725" s="64">
        <v>0</v>
      </c>
      <c r="AF725" s="64">
        <v>0</v>
      </c>
      <c r="AG725" s="64">
        <v>0</v>
      </c>
      <c r="AH725" s="64">
        <v>0</v>
      </c>
      <c r="AI725" s="9">
        <v>0</v>
      </c>
      <c r="AJ725" s="10">
        <f t="shared" si="34"/>
        <v>500000.07</v>
      </c>
      <c r="AL725" s="6">
        <f t="shared" si="35"/>
        <v>500000.07</v>
      </c>
      <c r="AN725" s="64">
        <v>0</v>
      </c>
      <c r="AO725" s="64">
        <v>0</v>
      </c>
      <c r="AP725" s="64">
        <v>0</v>
      </c>
      <c r="AQ725" s="64">
        <v>0</v>
      </c>
      <c r="AR725" s="64">
        <v>0</v>
      </c>
      <c r="AS725" s="64">
        <v>0</v>
      </c>
      <c r="AT725" s="64">
        <v>0</v>
      </c>
      <c r="AU725" s="64">
        <v>0</v>
      </c>
      <c r="AV725" s="64">
        <v>0</v>
      </c>
      <c r="AW725" s="64">
        <v>0</v>
      </c>
      <c r="AX725" s="64">
        <v>0</v>
      </c>
      <c r="AY725" s="64">
        <v>0</v>
      </c>
      <c r="AZ725" s="64">
        <v>0</v>
      </c>
      <c r="BA725" s="64">
        <v>0</v>
      </c>
      <c r="BB725" s="64">
        <v>0</v>
      </c>
      <c r="BC725" s="64">
        <v>0</v>
      </c>
      <c r="BD725" s="64">
        <v>0</v>
      </c>
      <c r="BE725" s="64">
        <v>0</v>
      </c>
      <c r="BF725" s="64">
        <v>0</v>
      </c>
      <c r="BG725" s="64">
        <v>0</v>
      </c>
      <c r="BH725" s="64">
        <v>0</v>
      </c>
      <c r="BI725" s="64">
        <v>0</v>
      </c>
      <c r="BJ725" s="64">
        <v>7</v>
      </c>
      <c r="BK725" s="64">
        <v>459.7</v>
      </c>
      <c r="BL725"/>
      <c r="BN725" s="7">
        <f t="shared" si="36"/>
        <v>500000.07</v>
      </c>
    </row>
    <row r="726" spans="1:66" hidden="1">
      <c r="A726">
        <v>964</v>
      </c>
      <c r="B726" t="s">
        <v>518</v>
      </c>
      <c r="C726">
        <v>128</v>
      </c>
      <c r="D726" t="s">
        <v>519</v>
      </c>
      <c r="E726">
        <v>341</v>
      </c>
      <c r="F726">
        <v>513340001</v>
      </c>
      <c r="G726" t="s">
        <v>82</v>
      </c>
      <c r="H726">
        <v>101</v>
      </c>
      <c r="I726" t="s">
        <v>308</v>
      </c>
      <c r="J726" s="8">
        <v>1</v>
      </c>
      <c r="L726">
        <v>3340</v>
      </c>
      <c r="M726" t="s">
        <v>332</v>
      </c>
      <c r="N726">
        <v>3000</v>
      </c>
      <c r="O726" t="s">
        <v>118</v>
      </c>
      <c r="P726">
        <v>11</v>
      </c>
      <c r="Q726" t="s">
        <v>509</v>
      </c>
      <c r="R726">
        <v>256</v>
      </c>
      <c r="S726" t="s">
        <v>520</v>
      </c>
      <c r="T726">
        <v>121</v>
      </c>
      <c r="U726" t="s">
        <v>312</v>
      </c>
      <c r="V726">
        <v>1</v>
      </c>
      <c r="W726" t="s">
        <v>313</v>
      </c>
      <c r="X726" s="64">
        <v>0</v>
      </c>
      <c r="Y726" s="64">
        <v>0</v>
      </c>
      <c r="Z726" s="64">
        <v>0</v>
      </c>
      <c r="AA726" s="64">
        <v>0</v>
      </c>
      <c r="AB726" s="64">
        <v>0</v>
      </c>
      <c r="AC726" s="64">
        <v>0</v>
      </c>
      <c r="AD726" s="9">
        <v>0</v>
      </c>
      <c r="AE726" s="64">
        <v>0</v>
      </c>
      <c r="AF726" s="64">
        <v>0</v>
      </c>
      <c r="AG726" s="64">
        <v>0</v>
      </c>
      <c r="AH726" s="64">
        <v>0</v>
      </c>
      <c r="AI726" s="64">
        <v>0</v>
      </c>
      <c r="AJ726" s="10">
        <f t="shared" si="34"/>
        <v>0</v>
      </c>
      <c r="AL726" s="6">
        <f t="shared" si="35"/>
        <v>0</v>
      </c>
      <c r="AN726" s="64">
        <v>0</v>
      </c>
      <c r="AO726" s="64">
        <v>0</v>
      </c>
      <c r="AP726" s="64">
        <v>0</v>
      </c>
      <c r="AQ726" s="64">
        <v>0</v>
      </c>
      <c r="AR726" s="64">
        <v>0</v>
      </c>
      <c r="AS726" s="64">
        <v>0</v>
      </c>
      <c r="AT726" s="64">
        <v>0</v>
      </c>
      <c r="AU726" s="64">
        <v>0</v>
      </c>
      <c r="AV726" s="64">
        <v>0</v>
      </c>
      <c r="AW726" s="64">
        <v>0</v>
      </c>
      <c r="AX726" s="64">
        <v>0</v>
      </c>
      <c r="AY726" s="64">
        <v>0</v>
      </c>
      <c r="AZ726" s="64">
        <v>3200</v>
      </c>
      <c r="BA726" s="64">
        <v>0</v>
      </c>
      <c r="BB726" s="64">
        <v>0</v>
      </c>
      <c r="BC726" s="64">
        <v>0</v>
      </c>
      <c r="BD726" s="64">
        <v>0</v>
      </c>
      <c r="BE726" s="64">
        <v>0</v>
      </c>
      <c r="BF726" s="64">
        <v>0</v>
      </c>
      <c r="BG726" s="64">
        <v>0</v>
      </c>
      <c r="BH726" s="64">
        <v>0</v>
      </c>
      <c r="BI726" s="64">
        <v>-112.66</v>
      </c>
      <c r="BJ726" s="64">
        <v>0</v>
      </c>
      <c r="BK726" s="64">
        <v>0</v>
      </c>
      <c r="BL726"/>
      <c r="BN726" s="7">
        <f t="shared" si="36"/>
        <v>0</v>
      </c>
    </row>
    <row r="727" spans="1:66" hidden="1">
      <c r="A727">
        <v>101</v>
      </c>
      <c r="B727" t="s">
        <v>306</v>
      </c>
      <c r="C727">
        <v>139</v>
      </c>
      <c r="D727" t="s">
        <v>307</v>
      </c>
      <c r="E727">
        <v>343</v>
      </c>
      <c r="F727">
        <v>513390001</v>
      </c>
      <c r="G727" t="s">
        <v>252</v>
      </c>
      <c r="H727">
        <v>101</v>
      </c>
      <c r="I727" t="s">
        <v>308</v>
      </c>
      <c r="J727" s="8">
        <v>1</v>
      </c>
      <c r="L727">
        <v>3390</v>
      </c>
      <c r="M727" t="s">
        <v>333</v>
      </c>
      <c r="N727">
        <v>3000</v>
      </c>
      <c r="O727" t="s">
        <v>118</v>
      </c>
      <c r="P727">
        <v>7</v>
      </c>
      <c r="Q727" t="s">
        <v>310</v>
      </c>
      <c r="R727">
        <v>171</v>
      </c>
      <c r="S727" t="s">
        <v>311</v>
      </c>
      <c r="T727">
        <v>121</v>
      </c>
      <c r="U727" t="s">
        <v>312</v>
      </c>
      <c r="V727">
        <v>1</v>
      </c>
      <c r="W727" t="s">
        <v>313</v>
      </c>
      <c r="X727" s="64">
        <v>0</v>
      </c>
      <c r="Y727" s="64">
        <v>0</v>
      </c>
      <c r="Z727" s="64">
        <v>0</v>
      </c>
      <c r="AA727" s="64">
        <v>0</v>
      </c>
      <c r="AB727" s="64">
        <v>0</v>
      </c>
      <c r="AC727" s="64">
        <v>0</v>
      </c>
      <c r="AD727" s="9">
        <v>0</v>
      </c>
      <c r="AE727" s="64">
        <v>0</v>
      </c>
      <c r="AF727" s="64">
        <v>0</v>
      </c>
      <c r="AG727" s="64">
        <v>0</v>
      </c>
      <c r="AH727" s="64">
        <v>0</v>
      </c>
      <c r="AI727" s="9">
        <v>0</v>
      </c>
      <c r="AJ727" s="10">
        <f t="shared" si="34"/>
        <v>0</v>
      </c>
      <c r="AL727" s="6">
        <f t="shared" si="35"/>
        <v>0</v>
      </c>
      <c r="AN727" s="64">
        <v>0</v>
      </c>
      <c r="AO727" s="64">
        <v>0</v>
      </c>
      <c r="AP727" s="64">
        <v>0</v>
      </c>
      <c r="AQ727" s="64">
        <v>0</v>
      </c>
      <c r="AR727" s="64">
        <v>0</v>
      </c>
      <c r="AS727" s="64">
        <v>0</v>
      </c>
      <c r="AT727" s="64">
        <v>0</v>
      </c>
      <c r="AU727" s="64">
        <v>0</v>
      </c>
      <c r="AV727" s="64">
        <v>0</v>
      </c>
      <c r="AW727" s="64">
        <v>0</v>
      </c>
      <c r="AX727" s="64">
        <v>0</v>
      </c>
      <c r="AY727" s="64">
        <v>0</v>
      </c>
      <c r="AZ727" s="64">
        <v>2000</v>
      </c>
      <c r="BA727" s="64">
        <v>0</v>
      </c>
      <c r="BB727" s="64">
        <v>0</v>
      </c>
      <c r="BC727" s="64">
        <v>0</v>
      </c>
      <c r="BD727" s="64">
        <v>0</v>
      </c>
      <c r="BE727" s="64">
        <v>0</v>
      </c>
      <c r="BF727" s="64">
        <v>0</v>
      </c>
      <c r="BG727" s="64">
        <v>0</v>
      </c>
      <c r="BH727" s="64">
        <v>0</v>
      </c>
      <c r="BI727" s="64">
        <v>-1001.22</v>
      </c>
      <c r="BJ727" s="64">
        <v>0</v>
      </c>
      <c r="BK727" s="64">
        <v>0</v>
      </c>
      <c r="BL727"/>
      <c r="BN727" s="7">
        <f t="shared" si="36"/>
        <v>0</v>
      </c>
    </row>
    <row r="728" spans="1:66" hidden="1">
      <c r="A728">
        <v>101</v>
      </c>
      <c r="B728" t="s">
        <v>306</v>
      </c>
      <c r="C728">
        <v>139</v>
      </c>
      <c r="D728" t="s">
        <v>307</v>
      </c>
      <c r="E728">
        <v>346</v>
      </c>
      <c r="F728">
        <v>513390008</v>
      </c>
      <c r="G728" t="s">
        <v>258</v>
      </c>
      <c r="H728">
        <v>101</v>
      </c>
      <c r="I728" t="s">
        <v>308</v>
      </c>
      <c r="J728" s="8">
        <v>1</v>
      </c>
      <c r="L728">
        <v>3390</v>
      </c>
      <c r="M728" t="s">
        <v>333</v>
      </c>
      <c r="N728">
        <v>3000</v>
      </c>
      <c r="O728" t="s">
        <v>118</v>
      </c>
      <c r="P728">
        <v>7</v>
      </c>
      <c r="Q728" t="s">
        <v>310</v>
      </c>
      <c r="R728">
        <v>171</v>
      </c>
      <c r="S728" t="s">
        <v>311</v>
      </c>
      <c r="T728">
        <v>121</v>
      </c>
      <c r="U728" t="s">
        <v>312</v>
      </c>
      <c r="V728">
        <v>1</v>
      </c>
      <c r="W728" t="s">
        <v>313</v>
      </c>
      <c r="X728" s="64">
        <v>0</v>
      </c>
      <c r="Y728" s="64">
        <v>0</v>
      </c>
      <c r="Z728" s="64">
        <v>0</v>
      </c>
      <c r="AA728" s="64">
        <v>0</v>
      </c>
      <c r="AB728" s="64">
        <v>0</v>
      </c>
      <c r="AC728" s="64">
        <v>0</v>
      </c>
      <c r="AD728" s="9">
        <v>0</v>
      </c>
      <c r="AE728" s="64">
        <v>0</v>
      </c>
      <c r="AF728" s="64">
        <v>0</v>
      </c>
      <c r="AG728" s="64">
        <v>0</v>
      </c>
      <c r="AH728" s="64">
        <v>0</v>
      </c>
      <c r="AI728" s="9">
        <v>0</v>
      </c>
      <c r="AJ728" s="10">
        <f t="shared" si="34"/>
        <v>0</v>
      </c>
      <c r="AL728" s="6">
        <f t="shared" si="35"/>
        <v>0</v>
      </c>
      <c r="AN728" s="64">
        <v>0</v>
      </c>
      <c r="AO728" s="64">
        <v>0</v>
      </c>
      <c r="AP728" s="64">
        <v>0</v>
      </c>
      <c r="AQ728" s="64">
        <v>0</v>
      </c>
      <c r="AR728" s="64">
        <v>0</v>
      </c>
      <c r="AS728" s="64">
        <v>0</v>
      </c>
      <c r="AT728" s="64">
        <v>0</v>
      </c>
      <c r="AU728" s="64">
        <v>0</v>
      </c>
      <c r="AV728" s="64">
        <v>0</v>
      </c>
      <c r="AW728" s="64">
        <v>0</v>
      </c>
      <c r="AX728" s="64">
        <v>0</v>
      </c>
      <c r="AY728" s="64">
        <v>0</v>
      </c>
      <c r="AZ728" s="64">
        <v>0</v>
      </c>
      <c r="BA728" s="64">
        <v>0</v>
      </c>
      <c r="BB728" s="64">
        <v>0</v>
      </c>
      <c r="BC728" s="64">
        <v>0</v>
      </c>
      <c r="BD728" s="64">
        <v>0</v>
      </c>
      <c r="BE728" s="64">
        <v>0</v>
      </c>
      <c r="BF728" s="64">
        <v>0</v>
      </c>
      <c r="BG728" s="64">
        <v>0</v>
      </c>
      <c r="BH728" s="64">
        <v>0</v>
      </c>
      <c r="BI728" s="64">
        <v>0</v>
      </c>
      <c r="BJ728" s="64">
        <v>8182</v>
      </c>
      <c r="BK728" s="64">
        <v>0</v>
      </c>
      <c r="BL728"/>
      <c r="BN728" s="7">
        <f t="shared" si="36"/>
        <v>0</v>
      </c>
    </row>
    <row r="729" spans="1:66" hidden="1">
      <c r="A729">
        <v>201</v>
      </c>
      <c r="B729" t="s">
        <v>379</v>
      </c>
      <c r="C729">
        <v>143</v>
      </c>
      <c r="D729" t="s">
        <v>271</v>
      </c>
      <c r="E729">
        <v>344</v>
      </c>
      <c r="F729">
        <v>513390001</v>
      </c>
      <c r="G729" t="s">
        <v>252</v>
      </c>
      <c r="H729">
        <v>602</v>
      </c>
      <c r="I729" t="s">
        <v>380</v>
      </c>
      <c r="J729" s="8">
        <v>1</v>
      </c>
      <c r="L729">
        <v>3390</v>
      </c>
      <c r="M729" t="s">
        <v>333</v>
      </c>
      <c r="N729">
        <v>3000</v>
      </c>
      <c r="O729" t="s">
        <v>118</v>
      </c>
      <c r="P729">
        <v>7</v>
      </c>
      <c r="Q729" t="s">
        <v>310</v>
      </c>
      <c r="R729">
        <v>423</v>
      </c>
      <c r="S729" t="s">
        <v>381</v>
      </c>
      <c r="T729">
        <v>121</v>
      </c>
      <c r="U729" t="s">
        <v>312</v>
      </c>
      <c r="V729">
        <v>1</v>
      </c>
      <c r="W729" t="s">
        <v>313</v>
      </c>
      <c r="X729" s="64">
        <v>0</v>
      </c>
      <c r="Y729" s="64">
        <v>0</v>
      </c>
      <c r="Z729" s="64">
        <v>0</v>
      </c>
      <c r="AA729" s="64">
        <v>0</v>
      </c>
      <c r="AB729" s="64">
        <v>0</v>
      </c>
      <c r="AC729" s="64">
        <v>0</v>
      </c>
      <c r="AD729" s="9">
        <v>0</v>
      </c>
      <c r="AE729" s="64">
        <v>3712</v>
      </c>
      <c r="AF729" s="64">
        <v>25000</v>
      </c>
      <c r="AG729" s="64">
        <v>0</v>
      </c>
      <c r="AH729" s="64">
        <v>0</v>
      </c>
      <c r="AI729" s="9">
        <v>0</v>
      </c>
      <c r="AJ729" s="10">
        <f t="shared" si="34"/>
        <v>28712</v>
      </c>
      <c r="AL729" s="6">
        <f t="shared" si="35"/>
        <v>0</v>
      </c>
      <c r="AN729" s="64">
        <v>0</v>
      </c>
      <c r="AO729" s="64">
        <v>0</v>
      </c>
      <c r="AP729" s="64">
        <v>0</v>
      </c>
      <c r="AQ729" s="64">
        <v>0</v>
      </c>
      <c r="AR729" s="64">
        <v>0</v>
      </c>
      <c r="AS729" s="64">
        <v>0</v>
      </c>
      <c r="AT729" s="64">
        <v>0</v>
      </c>
      <c r="AU729" s="64">
        <v>0</v>
      </c>
      <c r="AV729" s="64">
        <v>0</v>
      </c>
      <c r="AW729" s="64">
        <v>0</v>
      </c>
      <c r="AX729" s="64">
        <v>0</v>
      </c>
      <c r="AY729" s="64">
        <v>0</v>
      </c>
      <c r="AZ729" s="64">
        <v>35000</v>
      </c>
      <c r="BA729" s="64">
        <v>0</v>
      </c>
      <c r="BB729" s="64">
        <v>0</v>
      </c>
      <c r="BC729" s="64">
        <v>0</v>
      </c>
      <c r="BD729" s="64">
        <v>0</v>
      </c>
      <c r="BE729" s="64">
        <v>0</v>
      </c>
      <c r="BF729" s="64">
        <v>0</v>
      </c>
      <c r="BG729" s="64">
        <v>0</v>
      </c>
      <c r="BH729" s="64">
        <v>0</v>
      </c>
      <c r="BI729" s="64">
        <v>8100.01</v>
      </c>
      <c r="BJ729" s="64">
        <v>0</v>
      </c>
      <c r="BK729" s="64">
        <v>0</v>
      </c>
      <c r="BL729"/>
      <c r="BN729" s="7">
        <f t="shared" si="36"/>
        <v>28712</v>
      </c>
    </row>
    <row r="730" spans="1:66" hidden="1">
      <c r="A730">
        <v>111</v>
      </c>
      <c r="B730" t="s">
        <v>84</v>
      </c>
      <c r="C730">
        <v>141</v>
      </c>
      <c r="D730" t="s">
        <v>260</v>
      </c>
      <c r="E730">
        <v>343</v>
      </c>
      <c r="F730">
        <v>513390001</v>
      </c>
      <c r="G730" t="s">
        <v>252</v>
      </c>
      <c r="H730">
        <v>101</v>
      </c>
      <c r="I730" t="s">
        <v>308</v>
      </c>
      <c r="J730" s="8">
        <v>1</v>
      </c>
      <c r="L730">
        <v>3390</v>
      </c>
      <c r="M730" t="s">
        <v>333</v>
      </c>
      <c r="N730">
        <v>3000</v>
      </c>
      <c r="O730" t="s">
        <v>118</v>
      </c>
      <c r="P730">
        <v>13</v>
      </c>
      <c r="Q730" t="s">
        <v>353</v>
      </c>
      <c r="R730">
        <v>263</v>
      </c>
      <c r="S730" t="s">
        <v>354</v>
      </c>
      <c r="T730">
        <v>121</v>
      </c>
      <c r="U730" t="s">
        <v>312</v>
      </c>
      <c r="V730">
        <v>1</v>
      </c>
      <c r="W730" t="s">
        <v>313</v>
      </c>
      <c r="X730" s="64">
        <v>0</v>
      </c>
      <c r="Y730" s="64">
        <v>0</v>
      </c>
      <c r="Z730" s="64">
        <v>0</v>
      </c>
      <c r="AA730" s="64">
        <v>0</v>
      </c>
      <c r="AB730" s="64">
        <v>0</v>
      </c>
      <c r="AC730" s="64">
        <v>0</v>
      </c>
      <c r="AD730" s="9">
        <v>0</v>
      </c>
      <c r="AE730" s="64">
        <v>0</v>
      </c>
      <c r="AF730" s="64">
        <v>2450</v>
      </c>
      <c r="AG730" s="64">
        <v>2450.0100000000002</v>
      </c>
      <c r="AH730" s="64">
        <v>350</v>
      </c>
      <c r="AI730" s="64">
        <v>350</v>
      </c>
      <c r="AJ730" s="10">
        <f t="shared" si="34"/>
        <v>5600.01</v>
      </c>
      <c r="AL730" s="6">
        <f t="shared" si="35"/>
        <v>0</v>
      </c>
      <c r="AN730" s="64">
        <v>3180621</v>
      </c>
      <c r="AO730" s="64">
        <v>0</v>
      </c>
      <c r="AP730" s="64">
        <v>0</v>
      </c>
      <c r="AQ730" s="64">
        <v>0</v>
      </c>
      <c r="AR730" s="64">
        <v>0</v>
      </c>
      <c r="AS730" s="64">
        <v>0</v>
      </c>
      <c r="AT730" s="64">
        <v>0</v>
      </c>
      <c r="AU730" s="64">
        <v>0</v>
      </c>
      <c r="AV730" s="64">
        <v>0</v>
      </c>
      <c r="AW730" s="64">
        <v>0</v>
      </c>
      <c r="AX730" s="64">
        <v>0</v>
      </c>
      <c r="AY730" s="64">
        <v>0</v>
      </c>
      <c r="AZ730" s="64">
        <v>490000</v>
      </c>
      <c r="BA730" s="64">
        <v>0</v>
      </c>
      <c r="BB730" s="64">
        <v>0</v>
      </c>
      <c r="BC730" s="64">
        <v>0</v>
      </c>
      <c r="BD730" s="64">
        <v>0</v>
      </c>
      <c r="BE730" s="64">
        <v>0</v>
      </c>
      <c r="BF730" s="64">
        <v>0</v>
      </c>
      <c r="BG730" s="64">
        <v>0</v>
      </c>
      <c r="BH730" s="64">
        <v>546559.13</v>
      </c>
      <c r="BI730" s="64">
        <v>799914.57</v>
      </c>
      <c r="BJ730" s="64">
        <v>390855.69</v>
      </c>
      <c r="BK730" s="64">
        <v>889607.2</v>
      </c>
      <c r="BL730"/>
      <c r="BN730" s="7">
        <f t="shared" si="36"/>
        <v>4900.01</v>
      </c>
    </row>
    <row r="731" spans="1:66" hidden="1">
      <c r="A731">
        <v>111</v>
      </c>
      <c r="B731" t="s">
        <v>84</v>
      </c>
      <c r="C731">
        <v>141</v>
      </c>
      <c r="D731" t="s">
        <v>260</v>
      </c>
      <c r="E731">
        <v>346</v>
      </c>
      <c r="F731">
        <v>513390008</v>
      </c>
      <c r="G731" t="s">
        <v>258</v>
      </c>
      <c r="H731">
        <v>101</v>
      </c>
      <c r="I731" t="s">
        <v>308</v>
      </c>
      <c r="J731" s="8">
        <v>1</v>
      </c>
      <c r="L731">
        <v>3390</v>
      </c>
      <c r="M731" t="s">
        <v>333</v>
      </c>
      <c r="N731">
        <v>3000</v>
      </c>
      <c r="O731" t="s">
        <v>118</v>
      </c>
      <c r="P731">
        <v>13</v>
      </c>
      <c r="Q731" t="s">
        <v>353</v>
      </c>
      <c r="R731">
        <v>263</v>
      </c>
      <c r="S731" t="s">
        <v>354</v>
      </c>
      <c r="T731">
        <v>121</v>
      </c>
      <c r="U731" t="s">
        <v>312</v>
      </c>
      <c r="V731">
        <v>1</v>
      </c>
      <c r="W731" t="s">
        <v>313</v>
      </c>
      <c r="X731" s="64">
        <v>8333.33</v>
      </c>
      <c r="Y731" s="64">
        <v>16666.66</v>
      </c>
      <c r="Z731" s="64">
        <v>24999.99</v>
      </c>
      <c r="AA731" s="64">
        <v>16666.66</v>
      </c>
      <c r="AB731" s="64">
        <v>16666.66</v>
      </c>
      <c r="AC731" s="64">
        <v>8333.33</v>
      </c>
      <c r="AD731" s="9">
        <v>24999.99</v>
      </c>
      <c r="AE731" s="64">
        <v>18066.66</v>
      </c>
      <c r="AF731" s="64">
        <v>16666.66</v>
      </c>
      <c r="AG731" s="64">
        <v>16666.66</v>
      </c>
      <c r="AH731" s="64">
        <v>16666.66</v>
      </c>
      <c r="AI731" s="64">
        <v>33333.33</v>
      </c>
      <c r="AJ731" s="10">
        <f t="shared" si="34"/>
        <v>218066.59000000003</v>
      </c>
      <c r="AL731" s="6">
        <f t="shared" si="35"/>
        <v>0</v>
      </c>
      <c r="AN731" s="64">
        <v>1712510</v>
      </c>
      <c r="AO731" s="64">
        <v>0</v>
      </c>
      <c r="AP731" s="64">
        <v>0</v>
      </c>
      <c r="AQ731" s="64">
        <v>0</v>
      </c>
      <c r="AR731" s="64">
        <v>0</v>
      </c>
      <c r="AS731" s="64">
        <v>0</v>
      </c>
      <c r="AT731" s="64">
        <v>0</v>
      </c>
      <c r="AU731" s="64">
        <v>0</v>
      </c>
      <c r="AV731" s="64">
        <v>0</v>
      </c>
      <c r="AW731" s="64">
        <v>0</v>
      </c>
      <c r="AX731" s="64">
        <v>0</v>
      </c>
      <c r="AY731" s="64">
        <v>0</v>
      </c>
      <c r="AZ731" s="64">
        <v>-511000</v>
      </c>
      <c r="BA731" s="64">
        <v>0</v>
      </c>
      <c r="BB731" s="64">
        <v>0</v>
      </c>
      <c r="BC731" s="64">
        <v>0</v>
      </c>
      <c r="BD731" s="64">
        <v>0</v>
      </c>
      <c r="BE731" s="64">
        <v>0</v>
      </c>
      <c r="BF731" s="64">
        <v>0</v>
      </c>
      <c r="BG731" s="64">
        <v>0</v>
      </c>
      <c r="BH731" s="64">
        <v>0</v>
      </c>
      <c r="BI731" s="64">
        <v>294707.43</v>
      </c>
      <c r="BJ731" s="64">
        <v>-26076.3</v>
      </c>
      <c r="BK731" s="64">
        <v>189172.29</v>
      </c>
      <c r="BL731"/>
      <c r="BN731" s="7">
        <f t="shared" si="36"/>
        <v>168066.6</v>
      </c>
    </row>
    <row r="732" spans="1:66" hidden="1">
      <c r="A732">
        <v>931</v>
      </c>
      <c r="B732" t="s">
        <v>465</v>
      </c>
      <c r="C732">
        <v>111</v>
      </c>
      <c r="D732" t="s">
        <v>466</v>
      </c>
      <c r="E732">
        <v>348</v>
      </c>
      <c r="F732">
        <v>513410001</v>
      </c>
      <c r="G732" t="s">
        <v>161</v>
      </c>
      <c r="H732">
        <v>101</v>
      </c>
      <c r="I732" t="s">
        <v>308</v>
      </c>
      <c r="J732" s="8">
        <v>1</v>
      </c>
      <c r="L732">
        <v>3410</v>
      </c>
      <c r="M732" t="s">
        <v>390</v>
      </c>
      <c r="N732">
        <v>3000</v>
      </c>
      <c r="O732" t="s">
        <v>118</v>
      </c>
      <c r="P732">
        <v>5</v>
      </c>
      <c r="Q732" t="s">
        <v>467</v>
      </c>
      <c r="R732">
        <v>152</v>
      </c>
      <c r="S732" t="s">
        <v>468</v>
      </c>
      <c r="T732">
        <v>121</v>
      </c>
      <c r="U732" t="s">
        <v>312</v>
      </c>
      <c r="V732">
        <v>1</v>
      </c>
      <c r="W732" t="s">
        <v>313</v>
      </c>
      <c r="X732" s="64">
        <v>162175.84</v>
      </c>
      <c r="Y732" s="64">
        <v>82764.039999999994</v>
      </c>
      <c r="Z732" s="64">
        <v>68286</v>
      </c>
      <c r="AA732" s="64">
        <v>65715.44</v>
      </c>
      <c r="AB732" s="64">
        <v>54147</v>
      </c>
      <c r="AC732" s="64">
        <v>46900</v>
      </c>
      <c r="AD732" s="9">
        <v>42625</v>
      </c>
      <c r="AE732" s="64">
        <v>34918</v>
      </c>
      <c r="AF732" s="64">
        <v>74570.429999999993</v>
      </c>
      <c r="AG732" s="64">
        <v>50180.29</v>
      </c>
      <c r="AH732" s="64">
        <v>12767</v>
      </c>
      <c r="AI732" s="64">
        <v>6433</v>
      </c>
      <c r="AJ732" s="10">
        <f t="shared" si="34"/>
        <v>701482.04</v>
      </c>
      <c r="AL732" s="6">
        <f t="shared" si="35"/>
        <v>0</v>
      </c>
      <c r="AN732" s="64">
        <v>337642</v>
      </c>
      <c r="AO732" s="64">
        <v>0</v>
      </c>
      <c r="AP732" s="64">
        <v>0</v>
      </c>
      <c r="AQ732" s="64">
        <v>0</v>
      </c>
      <c r="AR732" s="64">
        <v>0</v>
      </c>
      <c r="AS732" s="64">
        <v>0</v>
      </c>
      <c r="AT732" s="64">
        <v>0</v>
      </c>
      <c r="AU732" s="64">
        <v>0</v>
      </c>
      <c r="AV732" s="64">
        <v>0</v>
      </c>
      <c r="AW732" s="64">
        <v>0</v>
      </c>
      <c r="AX732" s="64">
        <v>0</v>
      </c>
      <c r="AY732" s="64">
        <v>0</v>
      </c>
      <c r="AZ732" s="64">
        <v>0</v>
      </c>
      <c r="BA732" s="64">
        <v>0</v>
      </c>
      <c r="BB732" s="64">
        <v>0</v>
      </c>
      <c r="BC732" s="64">
        <v>0</v>
      </c>
      <c r="BD732" s="64">
        <v>0</v>
      </c>
      <c r="BE732" s="64">
        <v>0</v>
      </c>
      <c r="BF732" s="64">
        <v>0</v>
      </c>
      <c r="BG732" s="64">
        <v>0</v>
      </c>
      <c r="BH732" s="64">
        <v>0</v>
      </c>
      <c r="BI732" s="64">
        <v>0</v>
      </c>
      <c r="BJ732" s="64">
        <v>-3373</v>
      </c>
      <c r="BK732" s="64">
        <v>36181.620000000003</v>
      </c>
      <c r="BL732"/>
      <c r="BN732" s="7">
        <f t="shared" si="36"/>
        <v>682282.04</v>
      </c>
    </row>
    <row r="733" spans="1:66" hidden="1">
      <c r="A733">
        <v>201</v>
      </c>
      <c r="B733" t="s">
        <v>379</v>
      </c>
      <c r="C733">
        <v>143</v>
      </c>
      <c r="D733" t="s">
        <v>271</v>
      </c>
      <c r="E733">
        <v>349</v>
      </c>
      <c r="F733">
        <v>513410001</v>
      </c>
      <c r="G733" t="s">
        <v>161</v>
      </c>
      <c r="H733">
        <v>602</v>
      </c>
      <c r="I733" t="s">
        <v>380</v>
      </c>
      <c r="J733" s="8">
        <v>1</v>
      </c>
      <c r="L733">
        <v>3410</v>
      </c>
      <c r="M733" t="s">
        <v>390</v>
      </c>
      <c r="N733">
        <v>3000</v>
      </c>
      <c r="O733" t="s">
        <v>118</v>
      </c>
      <c r="P733">
        <v>7</v>
      </c>
      <c r="Q733" t="s">
        <v>310</v>
      </c>
      <c r="R733">
        <v>423</v>
      </c>
      <c r="S733" t="s">
        <v>381</v>
      </c>
      <c r="T733">
        <v>121</v>
      </c>
      <c r="U733" t="s">
        <v>312</v>
      </c>
      <c r="V733">
        <v>1</v>
      </c>
      <c r="W733" t="s">
        <v>313</v>
      </c>
      <c r="X733" s="64">
        <v>0</v>
      </c>
      <c r="Y733" s="64">
        <v>0</v>
      </c>
      <c r="Z733" s="64">
        <v>0</v>
      </c>
      <c r="AA733" s="64">
        <v>0</v>
      </c>
      <c r="AB733" s="64">
        <v>0</v>
      </c>
      <c r="AC733" s="64">
        <v>0</v>
      </c>
      <c r="AD733" s="9">
        <v>0</v>
      </c>
      <c r="AE733" s="64">
        <v>0</v>
      </c>
      <c r="AF733" s="64">
        <v>0</v>
      </c>
      <c r="AG733" s="64">
        <v>0</v>
      </c>
      <c r="AH733" s="64">
        <v>0</v>
      </c>
      <c r="AI733" s="9">
        <v>0</v>
      </c>
      <c r="AJ733" s="10">
        <f t="shared" si="34"/>
        <v>0</v>
      </c>
      <c r="AL733" s="6">
        <f t="shared" si="35"/>
        <v>0</v>
      </c>
      <c r="AN733" s="64">
        <v>709300</v>
      </c>
      <c r="AO733" s="64">
        <v>0</v>
      </c>
      <c r="AP733" s="64">
        <v>0</v>
      </c>
      <c r="AQ733" s="64">
        <v>0</v>
      </c>
      <c r="AR733" s="64">
        <v>0</v>
      </c>
      <c r="AS733" s="64">
        <v>0</v>
      </c>
      <c r="AT733" s="64">
        <v>0</v>
      </c>
      <c r="AU733" s="64">
        <v>0</v>
      </c>
      <c r="AV733" s="64">
        <v>0</v>
      </c>
      <c r="AW733" s="64">
        <v>0</v>
      </c>
      <c r="AX733" s="64">
        <v>0</v>
      </c>
      <c r="AY733" s="64">
        <v>0</v>
      </c>
      <c r="AZ733" s="64">
        <v>-89750.3</v>
      </c>
      <c r="BA733" s="64">
        <v>0</v>
      </c>
      <c r="BB733" s="64">
        <v>0</v>
      </c>
      <c r="BC733" s="64">
        <v>0</v>
      </c>
      <c r="BD733" s="64">
        <v>0</v>
      </c>
      <c r="BE733" s="64">
        <v>0</v>
      </c>
      <c r="BF733" s="64">
        <v>0</v>
      </c>
      <c r="BG733" s="64">
        <v>0</v>
      </c>
      <c r="BH733" s="64">
        <v>0</v>
      </c>
      <c r="BI733" s="64">
        <v>0</v>
      </c>
      <c r="BJ733" s="64">
        <v>-158902.37</v>
      </c>
      <c r="BK733" s="64">
        <v>650060.16</v>
      </c>
      <c r="BL733"/>
      <c r="BN733" s="7">
        <f t="shared" si="36"/>
        <v>0</v>
      </c>
    </row>
    <row r="734" spans="1:66" hidden="1">
      <c r="A734">
        <v>302</v>
      </c>
      <c r="B734" t="s">
        <v>79</v>
      </c>
      <c r="C734">
        <v>150</v>
      </c>
      <c r="D734" t="s">
        <v>79</v>
      </c>
      <c r="E734">
        <v>347</v>
      </c>
      <c r="F734">
        <v>513410001</v>
      </c>
      <c r="G734" t="s">
        <v>161</v>
      </c>
      <c r="H734">
        <v>502</v>
      </c>
      <c r="I734" t="s">
        <v>413</v>
      </c>
      <c r="J734" s="8">
        <v>1</v>
      </c>
      <c r="L734">
        <v>3410</v>
      </c>
      <c r="M734" t="s">
        <v>390</v>
      </c>
      <c r="N734">
        <v>3000</v>
      </c>
      <c r="O734" t="s">
        <v>118</v>
      </c>
      <c r="P734">
        <v>7</v>
      </c>
      <c r="Q734" t="s">
        <v>310</v>
      </c>
      <c r="R734">
        <v>423</v>
      </c>
      <c r="S734" t="s">
        <v>381</v>
      </c>
      <c r="T734">
        <v>161</v>
      </c>
      <c r="U734" t="s">
        <v>414</v>
      </c>
      <c r="V734">
        <v>1</v>
      </c>
      <c r="W734" t="s">
        <v>313</v>
      </c>
      <c r="X734" s="64">
        <v>0</v>
      </c>
      <c r="Y734" s="64">
        <v>0</v>
      </c>
      <c r="Z734" s="64">
        <v>0</v>
      </c>
      <c r="AA734" s="64">
        <v>0</v>
      </c>
      <c r="AB734" s="64">
        <v>0</v>
      </c>
      <c r="AC734" s="64">
        <v>0</v>
      </c>
      <c r="AD734" s="9">
        <v>0</v>
      </c>
      <c r="AE734" s="64">
        <v>0</v>
      </c>
      <c r="AF734" s="64">
        <v>0</v>
      </c>
      <c r="AG734" s="64">
        <v>0</v>
      </c>
      <c r="AH734" s="64">
        <v>0</v>
      </c>
      <c r="AI734" s="64">
        <v>0</v>
      </c>
      <c r="AJ734" s="10">
        <f t="shared" si="34"/>
        <v>0</v>
      </c>
      <c r="AL734" s="6">
        <f t="shared" si="35"/>
        <v>0</v>
      </c>
      <c r="AN734" s="64">
        <v>105728</v>
      </c>
      <c r="AO734" s="64">
        <v>0</v>
      </c>
      <c r="AP734" s="64">
        <v>0</v>
      </c>
      <c r="AQ734" s="64">
        <v>0</v>
      </c>
      <c r="AR734" s="64">
        <v>0</v>
      </c>
      <c r="AS734" s="64">
        <v>0</v>
      </c>
      <c r="AT734" s="64">
        <v>0</v>
      </c>
      <c r="AU734" s="64">
        <v>0</v>
      </c>
      <c r="AV734" s="64">
        <v>0</v>
      </c>
      <c r="AW734" s="64">
        <v>0</v>
      </c>
      <c r="AX734" s="64">
        <v>0</v>
      </c>
      <c r="AY734" s="64">
        <v>0</v>
      </c>
      <c r="AZ734" s="64">
        <v>-5000</v>
      </c>
      <c r="BA734" s="64">
        <v>0</v>
      </c>
      <c r="BB734" s="64">
        <v>0</v>
      </c>
      <c r="BC734" s="64">
        <v>0</v>
      </c>
      <c r="BD734" s="64">
        <v>0</v>
      </c>
      <c r="BE734" s="64">
        <v>0</v>
      </c>
      <c r="BF734" s="64">
        <v>0</v>
      </c>
      <c r="BG734" s="64">
        <v>0</v>
      </c>
      <c r="BH734" s="64">
        <v>120006.99</v>
      </c>
      <c r="BI734" s="64">
        <v>90381.26</v>
      </c>
      <c r="BJ734" s="64">
        <v>9424.92</v>
      </c>
      <c r="BK734" s="64">
        <v>44126.01</v>
      </c>
      <c r="BL734"/>
      <c r="BN734" s="7">
        <f t="shared" si="36"/>
        <v>0</v>
      </c>
    </row>
    <row r="735" spans="1:66" hidden="1">
      <c r="A735">
        <v>911</v>
      </c>
      <c r="B735" t="s">
        <v>447</v>
      </c>
      <c r="C735">
        <v>107</v>
      </c>
      <c r="D735" t="s">
        <v>120</v>
      </c>
      <c r="E735">
        <v>352</v>
      </c>
      <c r="F735">
        <v>513450001</v>
      </c>
      <c r="G735" t="s">
        <v>133</v>
      </c>
      <c r="H735">
        <v>101</v>
      </c>
      <c r="I735" t="s">
        <v>308</v>
      </c>
      <c r="J735" s="8">
        <v>1</v>
      </c>
      <c r="L735">
        <v>3450</v>
      </c>
      <c r="M735" t="s">
        <v>391</v>
      </c>
      <c r="N735">
        <v>3000</v>
      </c>
      <c r="O735" t="s">
        <v>118</v>
      </c>
      <c r="P735">
        <v>1</v>
      </c>
      <c r="Q735" t="s">
        <v>448</v>
      </c>
      <c r="R735">
        <v>131</v>
      </c>
      <c r="S735" t="s">
        <v>449</v>
      </c>
      <c r="T735">
        <v>121</v>
      </c>
      <c r="U735" t="s">
        <v>312</v>
      </c>
      <c r="V735">
        <v>1</v>
      </c>
      <c r="W735" t="s">
        <v>313</v>
      </c>
      <c r="X735" s="64">
        <v>157977.04</v>
      </c>
      <c r="Y735" s="64">
        <v>73750.039999999994</v>
      </c>
      <c r="Z735" s="64">
        <v>132402.35999999999</v>
      </c>
      <c r="AA735" s="64">
        <v>0</v>
      </c>
      <c r="AB735" s="64">
        <v>65254.55</v>
      </c>
      <c r="AC735" s="64">
        <v>75256.539999999994</v>
      </c>
      <c r="AD735" s="9">
        <v>71764.91</v>
      </c>
      <c r="AE735" s="64">
        <v>70503.289999999994</v>
      </c>
      <c r="AF735" s="64">
        <v>63998.239999999998</v>
      </c>
      <c r="AG735" s="64">
        <v>67876.75</v>
      </c>
      <c r="AH735" s="64">
        <v>34674.15</v>
      </c>
      <c r="AI735" s="64">
        <v>0</v>
      </c>
      <c r="AJ735" s="10">
        <f t="shared" si="34"/>
        <v>813457.87</v>
      </c>
      <c r="AL735" s="6">
        <f t="shared" si="35"/>
        <v>0</v>
      </c>
      <c r="AN735" s="64">
        <v>25000</v>
      </c>
      <c r="AO735" s="64">
        <v>0</v>
      </c>
      <c r="AP735" s="64">
        <v>0</v>
      </c>
      <c r="AQ735" s="64">
        <v>0</v>
      </c>
      <c r="AR735" s="64">
        <v>0</v>
      </c>
      <c r="AS735" s="64">
        <v>0</v>
      </c>
      <c r="AT735" s="64">
        <v>0</v>
      </c>
      <c r="AU735" s="64">
        <v>0</v>
      </c>
      <c r="AV735" s="64">
        <v>0</v>
      </c>
      <c r="AW735" s="64">
        <v>0</v>
      </c>
      <c r="AX735" s="64">
        <v>0</v>
      </c>
      <c r="AY735" s="64">
        <v>0</v>
      </c>
      <c r="AZ735" s="64">
        <v>0</v>
      </c>
      <c r="BA735" s="64">
        <v>0</v>
      </c>
      <c r="BB735" s="64">
        <v>0</v>
      </c>
      <c r="BC735" s="64">
        <v>0</v>
      </c>
      <c r="BD735" s="64">
        <v>0</v>
      </c>
      <c r="BE735" s="64">
        <v>0</v>
      </c>
      <c r="BF735" s="64">
        <v>0</v>
      </c>
      <c r="BG735" s="64">
        <v>0</v>
      </c>
      <c r="BH735" s="64">
        <v>-3765.69</v>
      </c>
      <c r="BI735" s="64">
        <v>-4669.72</v>
      </c>
      <c r="BJ735" s="64">
        <v>0</v>
      </c>
      <c r="BK735" s="64">
        <v>0</v>
      </c>
      <c r="BL735"/>
      <c r="BN735" s="7">
        <f t="shared" si="36"/>
        <v>778783.72</v>
      </c>
    </row>
    <row r="736" spans="1:66" hidden="1">
      <c r="A736">
        <v>921</v>
      </c>
      <c r="B736" t="s">
        <v>454</v>
      </c>
      <c r="C736">
        <v>108</v>
      </c>
      <c r="D736" t="s">
        <v>455</v>
      </c>
      <c r="E736">
        <v>352</v>
      </c>
      <c r="F736">
        <v>513450001</v>
      </c>
      <c r="G736" t="s">
        <v>133</v>
      </c>
      <c r="H736">
        <v>101</v>
      </c>
      <c r="I736" t="s">
        <v>308</v>
      </c>
      <c r="J736" s="8">
        <v>1</v>
      </c>
      <c r="L736">
        <v>3450</v>
      </c>
      <c r="M736" t="s">
        <v>391</v>
      </c>
      <c r="N736">
        <v>3000</v>
      </c>
      <c r="O736" t="s">
        <v>118</v>
      </c>
      <c r="P736">
        <v>4</v>
      </c>
      <c r="Q736" t="s">
        <v>345</v>
      </c>
      <c r="R736">
        <v>132</v>
      </c>
      <c r="S736" t="s">
        <v>456</v>
      </c>
      <c r="T736">
        <v>121</v>
      </c>
      <c r="U736" t="s">
        <v>312</v>
      </c>
      <c r="V736">
        <v>1</v>
      </c>
      <c r="W736" t="s">
        <v>313</v>
      </c>
      <c r="X736" s="64">
        <v>0</v>
      </c>
      <c r="Y736" s="64">
        <v>0</v>
      </c>
      <c r="Z736" s="64">
        <v>0</v>
      </c>
      <c r="AA736" s="64">
        <v>0</v>
      </c>
      <c r="AB736" s="64">
        <v>0</v>
      </c>
      <c r="AC736" s="64">
        <v>0</v>
      </c>
      <c r="AD736" s="9">
        <v>0</v>
      </c>
      <c r="AE736" s="64">
        <v>0</v>
      </c>
      <c r="AF736" s="64">
        <v>0</v>
      </c>
      <c r="AG736" s="64">
        <v>0</v>
      </c>
      <c r="AH736" s="64">
        <v>0</v>
      </c>
      <c r="AI736" s="64">
        <v>712.41</v>
      </c>
      <c r="AJ736" s="10">
        <f t="shared" si="34"/>
        <v>712.41</v>
      </c>
      <c r="AL736" s="6">
        <f t="shared" si="35"/>
        <v>0</v>
      </c>
      <c r="AN736" s="64">
        <v>0</v>
      </c>
      <c r="AO736" s="64">
        <v>0</v>
      </c>
      <c r="AP736" s="64">
        <v>0</v>
      </c>
      <c r="AQ736" s="64">
        <v>0</v>
      </c>
      <c r="AR736" s="64">
        <v>0</v>
      </c>
      <c r="AS736" s="64">
        <v>0</v>
      </c>
      <c r="AT736" s="64">
        <v>0</v>
      </c>
      <c r="AU736" s="64">
        <v>0</v>
      </c>
      <c r="AV736" s="64">
        <v>0</v>
      </c>
      <c r="AW736" s="64">
        <v>0</v>
      </c>
      <c r="AX736" s="64">
        <v>0</v>
      </c>
      <c r="AY736" s="64">
        <v>0</v>
      </c>
      <c r="AZ736" s="64">
        <v>84750.3</v>
      </c>
      <c r="BA736" s="64">
        <v>0</v>
      </c>
      <c r="BB736" s="64">
        <v>0</v>
      </c>
      <c r="BC736" s="64">
        <v>0</v>
      </c>
      <c r="BD736" s="64">
        <v>0</v>
      </c>
      <c r="BE736" s="64">
        <v>0</v>
      </c>
      <c r="BF736" s="64">
        <v>0</v>
      </c>
      <c r="BG736" s="64">
        <v>0</v>
      </c>
      <c r="BH736" s="64">
        <v>103910</v>
      </c>
      <c r="BI736" s="64">
        <v>0</v>
      </c>
      <c r="BJ736" s="64">
        <v>0</v>
      </c>
      <c r="BK736" s="64">
        <v>0</v>
      </c>
      <c r="BL736"/>
      <c r="BN736" s="7">
        <f t="shared" si="36"/>
        <v>0</v>
      </c>
    </row>
    <row r="737" spans="1:66" hidden="1">
      <c r="A737">
        <v>201</v>
      </c>
      <c r="B737" t="s">
        <v>379</v>
      </c>
      <c r="C737">
        <v>143</v>
      </c>
      <c r="D737" t="s">
        <v>271</v>
      </c>
      <c r="E737">
        <v>353</v>
      </c>
      <c r="F737">
        <v>513450001</v>
      </c>
      <c r="G737" t="s">
        <v>133</v>
      </c>
      <c r="H737">
        <v>602</v>
      </c>
      <c r="I737" t="s">
        <v>380</v>
      </c>
      <c r="J737" s="8">
        <v>1</v>
      </c>
      <c r="L737">
        <v>3450</v>
      </c>
      <c r="M737" t="s">
        <v>391</v>
      </c>
      <c r="N737">
        <v>3000</v>
      </c>
      <c r="O737" t="s">
        <v>118</v>
      </c>
      <c r="P737">
        <v>7</v>
      </c>
      <c r="Q737" t="s">
        <v>310</v>
      </c>
      <c r="R737">
        <v>423</v>
      </c>
      <c r="S737" t="s">
        <v>381</v>
      </c>
      <c r="T737">
        <v>121</v>
      </c>
      <c r="U737" t="s">
        <v>312</v>
      </c>
      <c r="V737">
        <v>1</v>
      </c>
      <c r="W737" t="s">
        <v>313</v>
      </c>
      <c r="X737" s="64">
        <v>0</v>
      </c>
      <c r="Y737" s="64">
        <v>0</v>
      </c>
      <c r="Z737" s="64">
        <v>0</v>
      </c>
      <c r="AA737" s="64">
        <v>0</v>
      </c>
      <c r="AB737" s="64">
        <v>0</v>
      </c>
      <c r="AC737" s="64">
        <v>0</v>
      </c>
      <c r="AD737" s="9">
        <v>0</v>
      </c>
      <c r="AE737" s="64">
        <v>0</v>
      </c>
      <c r="AF737" s="64">
        <v>0</v>
      </c>
      <c r="AG737" s="64">
        <v>0</v>
      </c>
      <c r="AH737" s="64">
        <v>0</v>
      </c>
      <c r="AI737" s="9">
        <v>380094.8</v>
      </c>
      <c r="AJ737" s="10">
        <f t="shared" si="34"/>
        <v>380094.8</v>
      </c>
      <c r="AL737" s="6">
        <f t="shared" si="35"/>
        <v>0</v>
      </c>
      <c r="AN737" s="64">
        <v>0</v>
      </c>
      <c r="AO737" s="64">
        <v>0</v>
      </c>
      <c r="AP737" s="64">
        <v>0</v>
      </c>
      <c r="AQ737" s="64">
        <v>0</v>
      </c>
      <c r="AR737" s="64">
        <v>0</v>
      </c>
      <c r="AS737" s="64">
        <v>0</v>
      </c>
      <c r="AT737" s="64">
        <v>0</v>
      </c>
      <c r="AU737" s="64">
        <v>0</v>
      </c>
      <c r="AV737" s="64">
        <v>0</v>
      </c>
      <c r="AW737" s="64">
        <v>0</v>
      </c>
      <c r="AX737" s="64">
        <v>0</v>
      </c>
      <c r="AY737" s="64">
        <v>0</v>
      </c>
      <c r="AZ737" s="64">
        <v>0</v>
      </c>
      <c r="BA737" s="64">
        <v>0</v>
      </c>
      <c r="BB737" s="64">
        <v>0</v>
      </c>
      <c r="BC737" s="64">
        <v>0</v>
      </c>
      <c r="BD737" s="64">
        <v>0</v>
      </c>
      <c r="BE737" s="64">
        <v>0</v>
      </c>
      <c r="BF737" s="64">
        <v>0</v>
      </c>
      <c r="BG737" s="64">
        <v>0</v>
      </c>
      <c r="BH737" s="64">
        <v>500</v>
      </c>
      <c r="BI737" s="64">
        <v>0</v>
      </c>
      <c r="BJ737" s="64">
        <v>100</v>
      </c>
      <c r="BK737" s="64">
        <v>300</v>
      </c>
      <c r="BL737"/>
      <c r="BN737" s="7">
        <f t="shared" si="36"/>
        <v>0</v>
      </c>
    </row>
    <row r="738" spans="1:66" hidden="1">
      <c r="A738">
        <v>953</v>
      </c>
      <c r="B738" t="s">
        <v>259</v>
      </c>
      <c r="C738">
        <v>121</v>
      </c>
      <c r="D738" t="s">
        <v>196</v>
      </c>
      <c r="E738">
        <v>352</v>
      </c>
      <c r="F738">
        <v>513450001</v>
      </c>
      <c r="G738" t="s">
        <v>133</v>
      </c>
      <c r="H738">
        <v>101</v>
      </c>
      <c r="I738" t="s">
        <v>308</v>
      </c>
      <c r="J738" s="8">
        <v>1</v>
      </c>
      <c r="L738">
        <v>3450</v>
      </c>
      <c r="M738" t="s">
        <v>391</v>
      </c>
      <c r="N738">
        <v>3000</v>
      </c>
      <c r="O738" t="s">
        <v>118</v>
      </c>
      <c r="P738">
        <v>12</v>
      </c>
      <c r="Q738" t="s">
        <v>401</v>
      </c>
      <c r="R738">
        <v>214</v>
      </c>
      <c r="S738" t="s">
        <v>446</v>
      </c>
      <c r="T738">
        <v>125</v>
      </c>
      <c r="U738" t="s">
        <v>464</v>
      </c>
      <c r="V738">
        <v>1</v>
      </c>
      <c r="W738" t="s">
        <v>313</v>
      </c>
      <c r="X738" s="64">
        <v>0</v>
      </c>
      <c r="Y738" s="64">
        <v>0</v>
      </c>
      <c r="Z738" s="64">
        <v>0</v>
      </c>
      <c r="AA738" s="64">
        <v>0</v>
      </c>
      <c r="AB738" s="64">
        <v>0</v>
      </c>
      <c r="AC738" s="64">
        <v>0</v>
      </c>
      <c r="AD738" s="9">
        <v>0</v>
      </c>
      <c r="AE738" s="64">
        <v>0</v>
      </c>
      <c r="AF738" s="64">
        <v>0</v>
      </c>
      <c r="AG738" s="64">
        <v>0</v>
      </c>
      <c r="AH738" s="64">
        <v>1380.26</v>
      </c>
      <c r="AI738" s="64">
        <v>0</v>
      </c>
      <c r="AJ738" s="10">
        <f t="shared" si="34"/>
        <v>1380.26</v>
      </c>
      <c r="AL738" s="6">
        <f t="shared" si="35"/>
        <v>0</v>
      </c>
      <c r="AN738" s="64">
        <v>18298</v>
      </c>
      <c r="AO738" s="64">
        <v>0</v>
      </c>
      <c r="AP738" s="64">
        <v>0</v>
      </c>
      <c r="AQ738" s="64">
        <v>0</v>
      </c>
      <c r="AR738" s="64">
        <v>0</v>
      </c>
      <c r="AS738" s="64">
        <v>0</v>
      </c>
      <c r="AT738" s="64">
        <v>0</v>
      </c>
      <c r="AU738" s="64">
        <v>0</v>
      </c>
      <c r="AV738" s="64">
        <v>0</v>
      </c>
      <c r="AW738" s="64">
        <v>0</v>
      </c>
      <c r="AX738" s="64">
        <v>0</v>
      </c>
      <c r="AY738" s="64">
        <v>0</v>
      </c>
      <c r="AZ738" s="64">
        <v>47000</v>
      </c>
      <c r="BA738" s="64">
        <v>0</v>
      </c>
      <c r="BB738" s="64">
        <v>0</v>
      </c>
      <c r="BC738" s="64">
        <v>0</v>
      </c>
      <c r="BD738" s="64">
        <v>0</v>
      </c>
      <c r="BE738" s="64">
        <v>0</v>
      </c>
      <c r="BF738" s="64">
        <v>0</v>
      </c>
      <c r="BG738" s="64">
        <v>0</v>
      </c>
      <c r="BH738" s="64">
        <v>-1000</v>
      </c>
      <c r="BI738" s="64">
        <v>-1012.56</v>
      </c>
      <c r="BJ738" s="64">
        <v>103363.6</v>
      </c>
      <c r="BK738" s="64">
        <v>-83360</v>
      </c>
      <c r="BL738"/>
      <c r="BN738" s="7">
        <f t="shared" si="36"/>
        <v>0</v>
      </c>
    </row>
    <row r="739" spans="1:66" hidden="1">
      <c r="A739">
        <v>201</v>
      </c>
      <c r="B739" t="s">
        <v>379</v>
      </c>
      <c r="C739">
        <v>143</v>
      </c>
      <c r="D739" t="s">
        <v>271</v>
      </c>
      <c r="E739">
        <v>354</v>
      </c>
      <c r="F739">
        <v>513470001</v>
      </c>
      <c r="G739" t="s">
        <v>275</v>
      </c>
      <c r="H739">
        <v>602</v>
      </c>
      <c r="I739" t="s">
        <v>380</v>
      </c>
      <c r="J739" s="8">
        <v>1</v>
      </c>
      <c r="L739">
        <v>3470</v>
      </c>
      <c r="M739" t="s">
        <v>392</v>
      </c>
      <c r="N739">
        <v>3000</v>
      </c>
      <c r="O739" t="s">
        <v>118</v>
      </c>
      <c r="P739">
        <v>7</v>
      </c>
      <c r="Q739" t="s">
        <v>310</v>
      </c>
      <c r="R739">
        <v>423</v>
      </c>
      <c r="S739" t="s">
        <v>381</v>
      </c>
      <c r="T739">
        <v>121</v>
      </c>
      <c r="U739" t="s">
        <v>312</v>
      </c>
      <c r="V739">
        <v>1</v>
      </c>
      <c r="W739" t="s">
        <v>313</v>
      </c>
      <c r="X739" s="64">
        <v>0</v>
      </c>
      <c r="Y739" s="64">
        <v>0</v>
      </c>
      <c r="Z739" s="64">
        <v>0</v>
      </c>
      <c r="AA739" s="64">
        <v>0</v>
      </c>
      <c r="AB739" s="64">
        <v>0</v>
      </c>
      <c r="AC739" s="64">
        <v>0</v>
      </c>
      <c r="AD739" s="9">
        <v>0</v>
      </c>
      <c r="AE739" s="64">
        <v>0</v>
      </c>
      <c r="AF739" s="64">
        <v>0</v>
      </c>
      <c r="AG739" s="64">
        <v>0</v>
      </c>
      <c r="AH739" s="64">
        <v>0</v>
      </c>
      <c r="AI739" s="9">
        <v>0</v>
      </c>
      <c r="AJ739" s="10">
        <f t="shared" si="34"/>
        <v>0</v>
      </c>
      <c r="AL739" s="6">
        <f t="shared" si="35"/>
        <v>0</v>
      </c>
      <c r="AN739" s="64">
        <v>6198</v>
      </c>
      <c r="AO739" s="64">
        <v>0</v>
      </c>
      <c r="AP739" s="64">
        <v>0</v>
      </c>
      <c r="AQ739" s="64">
        <v>0</v>
      </c>
      <c r="AR739" s="64">
        <v>0</v>
      </c>
      <c r="AS739" s="64">
        <v>0</v>
      </c>
      <c r="AT739" s="64">
        <v>0</v>
      </c>
      <c r="AU739" s="64">
        <v>0</v>
      </c>
      <c r="AV739" s="64">
        <v>0</v>
      </c>
      <c r="AW739" s="64">
        <v>0</v>
      </c>
      <c r="AX739" s="64">
        <v>0</v>
      </c>
      <c r="AY739" s="64">
        <v>0</v>
      </c>
      <c r="AZ739" s="64">
        <v>9000</v>
      </c>
      <c r="BA739" s="64">
        <v>45900</v>
      </c>
      <c r="BB739" s="64">
        <v>0</v>
      </c>
      <c r="BC739" s="64">
        <v>0</v>
      </c>
      <c r="BD739" s="64">
        <v>0</v>
      </c>
      <c r="BE739" s="64">
        <v>0</v>
      </c>
      <c r="BF739" s="64">
        <v>0</v>
      </c>
      <c r="BG739" s="64">
        <v>1676.67</v>
      </c>
      <c r="BH739" s="64">
        <v>1864.42</v>
      </c>
      <c r="BI739" s="64">
        <v>793.08</v>
      </c>
      <c r="BJ739" s="64">
        <v>9325.64</v>
      </c>
      <c r="BK739" s="64">
        <v>18020.990000000002</v>
      </c>
      <c r="BL739"/>
      <c r="BN739" s="7">
        <f t="shared" si="36"/>
        <v>0</v>
      </c>
    </row>
    <row r="740" spans="1:66" hidden="1">
      <c r="A740">
        <v>962</v>
      </c>
      <c r="B740" t="s">
        <v>513</v>
      </c>
      <c r="C740">
        <v>126</v>
      </c>
      <c r="D740" t="s">
        <v>225</v>
      </c>
      <c r="E740">
        <v>355</v>
      </c>
      <c r="F740">
        <v>513470001</v>
      </c>
      <c r="G740" t="s">
        <v>275</v>
      </c>
      <c r="H740">
        <v>101</v>
      </c>
      <c r="I740" t="s">
        <v>308</v>
      </c>
      <c r="J740" s="8">
        <v>1</v>
      </c>
      <c r="L740">
        <v>3470</v>
      </c>
      <c r="M740" t="s">
        <v>392</v>
      </c>
      <c r="N740">
        <v>3000</v>
      </c>
      <c r="O740" t="s">
        <v>118</v>
      </c>
      <c r="P740">
        <v>11</v>
      </c>
      <c r="Q740" t="s">
        <v>509</v>
      </c>
      <c r="R740">
        <v>241</v>
      </c>
      <c r="S740" t="s">
        <v>445</v>
      </c>
      <c r="T740">
        <v>124</v>
      </c>
      <c r="U740" t="s">
        <v>510</v>
      </c>
      <c r="V740">
        <v>1</v>
      </c>
      <c r="W740" t="s">
        <v>313</v>
      </c>
      <c r="X740" s="64">
        <v>0</v>
      </c>
      <c r="Y740" s="64">
        <v>0</v>
      </c>
      <c r="Z740" s="64">
        <v>0</v>
      </c>
      <c r="AA740" s="64">
        <v>0</v>
      </c>
      <c r="AB740" s="64">
        <v>4999.99</v>
      </c>
      <c r="AC740" s="64">
        <v>0</v>
      </c>
      <c r="AD740" s="9">
        <v>0</v>
      </c>
      <c r="AE740" s="64">
        <v>0</v>
      </c>
      <c r="AF740" s="64">
        <v>0</v>
      </c>
      <c r="AG740" s="64">
        <v>0</v>
      </c>
      <c r="AH740" s="64">
        <v>0</v>
      </c>
      <c r="AI740" s="64">
        <v>0</v>
      </c>
      <c r="AJ740" s="10">
        <f t="shared" si="34"/>
        <v>4999.99</v>
      </c>
      <c r="AL740" s="6">
        <f t="shared" si="35"/>
        <v>0</v>
      </c>
      <c r="AN740" s="64">
        <v>1269305</v>
      </c>
      <c r="AO740" s="64">
        <v>0</v>
      </c>
      <c r="AP740" s="64">
        <v>0</v>
      </c>
      <c r="AQ740" s="64">
        <v>0</v>
      </c>
      <c r="AR740" s="64">
        <v>0</v>
      </c>
      <c r="AS740" s="64">
        <v>0</v>
      </c>
      <c r="AT740" s="64">
        <v>0</v>
      </c>
      <c r="AU740" s="64">
        <v>0</v>
      </c>
      <c r="AV740" s="64">
        <v>0</v>
      </c>
      <c r="AW740" s="64">
        <v>0</v>
      </c>
      <c r="AX740" s="64">
        <v>0</v>
      </c>
      <c r="AY740" s="64">
        <v>0</v>
      </c>
      <c r="AZ740" s="64">
        <v>0</v>
      </c>
      <c r="BA740" s="64">
        <v>0</v>
      </c>
      <c r="BB740" s="64">
        <v>0</v>
      </c>
      <c r="BC740" s="64">
        <v>0</v>
      </c>
      <c r="BD740" s="64">
        <v>0</v>
      </c>
      <c r="BE740" s="64">
        <v>0</v>
      </c>
      <c r="BF740" s="64">
        <v>0</v>
      </c>
      <c r="BG740" s="64">
        <v>0</v>
      </c>
      <c r="BH740" s="64">
        <v>0</v>
      </c>
      <c r="BI740" s="64">
        <v>0</v>
      </c>
      <c r="BJ740" s="64">
        <v>68974.5</v>
      </c>
      <c r="BK740" s="64">
        <v>370909.02</v>
      </c>
      <c r="BL740"/>
      <c r="BN740" s="7">
        <f t="shared" si="36"/>
        <v>4999.99</v>
      </c>
    </row>
    <row r="741" spans="1:66" hidden="1">
      <c r="A741">
        <v>101</v>
      </c>
      <c r="B741" t="s">
        <v>306</v>
      </c>
      <c r="C741">
        <v>139</v>
      </c>
      <c r="D741" t="s">
        <v>307</v>
      </c>
      <c r="E741">
        <v>356</v>
      </c>
      <c r="F741">
        <v>513510002</v>
      </c>
      <c r="G741" t="s">
        <v>134</v>
      </c>
      <c r="H741">
        <v>101</v>
      </c>
      <c r="I741" t="s">
        <v>308</v>
      </c>
      <c r="J741" s="8">
        <v>1</v>
      </c>
      <c r="L741">
        <v>3510</v>
      </c>
      <c r="M741" t="s">
        <v>334</v>
      </c>
      <c r="N741">
        <v>3000</v>
      </c>
      <c r="O741" t="s">
        <v>118</v>
      </c>
      <c r="P741">
        <v>7</v>
      </c>
      <c r="Q741" t="s">
        <v>310</v>
      </c>
      <c r="R741">
        <v>171</v>
      </c>
      <c r="S741" t="s">
        <v>311</v>
      </c>
      <c r="T741">
        <v>121</v>
      </c>
      <c r="U741" t="s">
        <v>312</v>
      </c>
      <c r="V741">
        <v>1</v>
      </c>
      <c r="W741" t="s">
        <v>313</v>
      </c>
      <c r="X741" s="64">
        <v>0</v>
      </c>
      <c r="Y741" s="64">
        <v>0</v>
      </c>
      <c r="Z741" s="64">
        <v>0</v>
      </c>
      <c r="AA741" s="64">
        <v>0</v>
      </c>
      <c r="AB741" s="64">
        <v>0</v>
      </c>
      <c r="AC741" s="64">
        <v>0</v>
      </c>
      <c r="AD741" s="9">
        <v>0</v>
      </c>
      <c r="AE741" s="64">
        <v>0</v>
      </c>
      <c r="AF741" s="64">
        <v>0</v>
      </c>
      <c r="AG741" s="64">
        <v>0</v>
      </c>
      <c r="AH741" s="64">
        <v>0</v>
      </c>
      <c r="AI741" s="9">
        <v>0</v>
      </c>
      <c r="AJ741" s="10">
        <f t="shared" si="34"/>
        <v>0</v>
      </c>
      <c r="AL741" s="6">
        <f t="shared" si="35"/>
        <v>0</v>
      </c>
      <c r="AN741" s="64">
        <v>0</v>
      </c>
      <c r="AO741" s="64">
        <v>0</v>
      </c>
      <c r="AP741" s="64">
        <v>0</v>
      </c>
      <c r="AQ741" s="64">
        <v>0</v>
      </c>
      <c r="AR741" s="64">
        <v>0</v>
      </c>
      <c r="AS741" s="64">
        <v>0</v>
      </c>
      <c r="AT741" s="64">
        <v>0</v>
      </c>
      <c r="AU741" s="64">
        <v>0</v>
      </c>
      <c r="AV741" s="64">
        <v>0</v>
      </c>
      <c r="AW741" s="64">
        <v>0</v>
      </c>
      <c r="AX741" s="64">
        <v>0</v>
      </c>
      <c r="AY741" s="64">
        <v>0</v>
      </c>
      <c r="AZ741" s="64">
        <v>2360</v>
      </c>
      <c r="BA741" s="64">
        <v>0</v>
      </c>
      <c r="BB741" s="64">
        <v>0</v>
      </c>
      <c r="BC741" s="64">
        <v>0</v>
      </c>
      <c r="BD741" s="64">
        <v>0</v>
      </c>
      <c r="BE741" s="64">
        <v>0</v>
      </c>
      <c r="BF741" s="64">
        <v>0</v>
      </c>
      <c r="BG741" s="64">
        <v>0</v>
      </c>
      <c r="BH741" s="64">
        <v>0</v>
      </c>
      <c r="BI741" s="64">
        <v>-31.53</v>
      </c>
      <c r="BJ741" s="64">
        <v>0</v>
      </c>
      <c r="BK741" s="64">
        <v>0</v>
      </c>
      <c r="BL741"/>
      <c r="BN741" s="7">
        <f t="shared" si="36"/>
        <v>0</v>
      </c>
    </row>
    <row r="742" spans="1:66" hidden="1">
      <c r="A742">
        <v>201</v>
      </c>
      <c r="B742" t="s">
        <v>379</v>
      </c>
      <c r="C742">
        <v>143</v>
      </c>
      <c r="D742" t="s">
        <v>271</v>
      </c>
      <c r="E742">
        <v>489</v>
      </c>
      <c r="F742">
        <v>513510002</v>
      </c>
      <c r="G742" t="s">
        <v>134</v>
      </c>
      <c r="H742">
        <v>602</v>
      </c>
      <c r="I742" t="s">
        <v>380</v>
      </c>
      <c r="J742" s="8">
        <v>1</v>
      </c>
      <c r="L742">
        <v>3510</v>
      </c>
      <c r="M742" t="s">
        <v>334</v>
      </c>
      <c r="N742">
        <v>3000</v>
      </c>
      <c r="O742" t="s">
        <v>118</v>
      </c>
      <c r="P742">
        <v>7</v>
      </c>
      <c r="Q742" t="s">
        <v>310</v>
      </c>
      <c r="R742">
        <v>423</v>
      </c>
      <c r="S742" t="s">
        <v>381</v>
      </c>
      <c r="T742">
        <v>121</v>
      </c>
      <c r="U742" t="s">
        <v>312</v>
      </c>
      <c r="V742">
        <v>1</v>
      </c>
      <c r="W742" t="s">
        <v>313</v>
      </c>
      <c r="X742" s="64">
        <v>0</v>
      </c>
      <c r="Y742" s="64">
        <v>0</v>
      </c>
      <c r="Z742" s="64">
        <v>0</v>
      </c>
      <c r="AA742" s="64">
        <v>0</v>
      </c>
      <c r="AB742" s="64">
        <v>0</v>
      </c>
      <c r="AC742" s="64">
        <v>0</v>
      </c>
      <c r="AD742" s="9">
        <v>115014.34</v>
      </c>
      <c r="AE742" s="64">
        <v>0</v>
      </c>
      <c r="AF742" s="64">
        <v>0</v>
      </c>
      <c r="AG742" s="64">
        <v>0</v>
      </c>
      <c r="AH742" s="64">
        <v>0</v>
      </c>
      <c r="AI742" s="9">
        <v>0</v>
      </c>
      <c r="AJ742" s="10">
        <f t="shared" si="34"/>
        <v>115014.34</v>
      </c>
      <c r="AL742" s="6">
        <f t="shared" si="35"/>
        <v>0</v>
      </c>
      <c r="AN742" s="64">
        <v>0</v>
      </c>
      <c r="AO742" s="64">
        <v>0</v>
      </c>
      <c r="AP742" s="64">
        <v>0</v>
      </c>
      <c r="AQ742" s="64">
        <v>0</v>
      </c>
      <c r="AR742" s="64">
        <v>0</v>
      </c>
      <c r="AS742" s="64">
        <v>0</v>
      </c>
      <c r="AT742" s="64">
        <v>0</v>
      </c>
      <c r="AU742" s="64">
        <v>0</v>
      </c>
      <c r="AV742" s="64">
        <v>0</v>
      </c>
      <c r="AW742" s="64">
        <v>0</v>
      </c>
      <c r="AX742" s="64">
        <v>0</v>
      </c>
      <c r="AY742" s="64">
        <v>0</v>
      </c>
      <c r="AZ742" s="64">
        <v>3400</v>
      </c>
      <c r="BA742" s="64">
        <v>0</v>
      </c>
      <c r="BB742" s="64">
        <v>0</v>
      </c>
      <c r="BC742" s="64">
        <v>0</v>
      </c>
      <c r="BD742" s="64">
        <v>0</v>
      </c>
      <c r="BE742" s="64">
        <v>0</v>
      </c>
      <c r="BF742" s="64">
        <v>0</v>
      </c>
      <c r="BG742" s="64">
        <v>0</v>
      </c>
      <c r="BH742" s="64">
        <v>0</v>
      </c>
      <c r="BI742" s="64">
        <v>10219.26</v>
      </c>
      <c r="BJ742" s="64">
        <v>0</v>
      </c>
      <c r="BK742" s="64">
        <v>0</v>
      </c>
      <c r="BL742"/>
      <c r="BN742" s="7">
        <f t="shared" si="36"/>
        <v>115014.34</v>
      </c>
    </row>
    <row r="743" spans="1:66" hidden="1">
      <c r="A743">
        <v>201</v>
      </c>
      <c r="B743" t="s">
        <v>379</v>
      </c>
      <c r="C743">
        <v>143</v>
      </c>
      <c r="D743" t="s">
        <v>271</v>
      </c>
      <c r="E743">
        <v>359</v>
      </c>
      <c r="F743">
        <v>513510005</v>
      </c>
      <c r="G743" t="s">
        <v>276</v>
      </c>
      <c r="H743">
        <v>602</v>
      </c>
      <c r="I743" t="s">
        <v>380</v>
      </c>
      <c r="J743" s="8">
        <v>1</v>
      </c>
      <c r="L743">
        <v>3510</v>
      </c>
      <c r="M743" t="s">
        <v>334</v>
      </c>
      <c r="N743">
        <v>3000</v>
      </c>
      <c r="O743" t="s">
        <v>118</v>
      </c>
      <c r="P743">
        <v>7</v>
      </c>
      <c r="Q743" t="s">
        <v>310</v>
      </c>
      <c r="R743">
        <v>423</v>
      </c>
      <c r="S743" t="s">
        <v>381</v>
      </c>
      <c r="T743">
        <v>121</v>
      </c>
      <c r="U743" t="s">
        <v>312</v>
      </c>
      <c r="V743">
        <v>1</v>
      </c>
      <c r="W743" t="s">
        <v>313</v>
      </c>
      <c r="X743" s="64">
        <v>8199.4599999999991</v>
      </c>
      <c r="Y743" s="64">
        <v>0</v>
      </c>
      <c r="Z743" s="64">
        <v>0</v>
      </c>
      <c r="AA743" s="64">
        <v>0</v>
      </c>
      <c r="AB743" s="64">
        <v>0</v>
      </c>
      <c r="AC743" s="64">
        <v>0</v>
      </c>
      <c r="AD743" s="9">
        <v>0</v>
      </c>
      <c r="AE743" s="64">
        <v>0</v>
      </c>
      <c r="AF743" s="64">
        <v>14756.19</v>
      </c>
      <c r="AG743" s="64">
        <v>0</v>
      </c>
      <c r="AH743" s="64">
        <v>0</v>
      </c>
      <c r="AI743" s="9">
        <v>0</v>
      </c>
      <c r="AJ743" s="10">
        <f t="shared" si="34"/>
        <v>22955.65</v>
      </c>
      <c r="AL743" s="6">
        <f t="shared" si="35"/>
        <v>0</v>
      </c>
      <c r="AN743" s="64">
        <v>15026</v>
      </c>
      <c r="AO743" s="64">
        <v>0</v>
      </c>
      <c r="AP743" s="64">
        <v>0</v>
      </c>
      <c r="AQ743" s="64">
        <v>0</v>
      </c>
      <c r="AR743" s="64">
        <v>0</v>
      </c>
      <c r="AS743" s="64">
        <v>0</v>
      </c>
      <c r="AT743" s="64">
        <v>0</v>
      </c>
      <c r="AU743" s="64">
        <v>0</v>
      </c>
      <c r="AV743" s="64">
        <v>0</v>
      </c>
      <c r="AW743" s="64">
        <v>0</v>
      </c>
      <c r="AX743" s="64">
        <v>0</v>
      </c>
      <c r="AY743" s="64">
        <v>0</v>
      </c>
      <c r="AZ743" s="64">
        <v>34400</v>
      </c>
      <c r="BA743" s="64">
        <v>0</v>
      </c>
      <c r="BB743" s="64">
        <v>0</v>
      </c>
      <c r="BC743" s="64">
        <v>0</v>
      </c>
      <c r="BD743" s="64">
        <v>0</v>
      </c>
      <c r="BE743" s="64">
        <v>0</v>
      </c>
      <c r="BF743" s="64">
        <v>0</v>
      </c>
      <c r="BG743" s="64">
        <v>0</v>
      </c>
      <c r="BH743" s="64">
        <v>19342.86</v>
      </c>
      <c r="BI743" s="64">
        <v>2976.32</v>
      </c>
      <c r="BJ743" s="64">
        <v>8673.2800000000007</v>
      </c>
      <c r="BK743" s="64">
        <v>12</v>
      </c>
      <c r="BL743"/>
      <c r="BN743" s="7">
        <f t="shared" si="36"/>
        <v>22955.65</v>
      </c>
    </row>
    <row r="744" spans="1:66" hidden="1">
      <c r="A744">
        <v>941</v>
      </c>
      <c r="B744" t="s">
        <v>484</v>
      </c>
      <c r="C744">
        <v>116</v>
      </c>
      <c r="D744" t="s">
        <v>485</v>
      </c>
      <c r="E744">
        <v>356</v>
      </c>
      <c r="F744">
        <v>513510002</v>
      </c>
      <c r="G744" t="s">
        <v>134</v>
      </c>
      <c r="H744">
        <v>101</v>
      </c>
      <c r="I744" t="s">
        <v>308</v>
      </c>
      <c r="J744" s="8">
        <v>1</v>
      </c>
      <c r="L744">
        <v>3510</v>
      </c>
      <c r="M744" t="s">
        <v>334</v>
      </c>
      <c r="N744">
        <v>3000</v>
      </c>
      <c r="O744" t="s">
        <v>118</v>
      </c>
      <c r="P744">
        <v>8</v>
      </c>
      <c r="Q744" t="s">
        <v>486</v>
      </c>
      <c r="R744">
        <v>131</v>
      </c>
      <c r="S744" t="s">
        <v>449</v>
      </c>
      <c r="T744">
        <v>121</v>
      </c>
      <c r="U744" t="s">
        <v>312</v>
      </c>
      <c r="V744">
        <v>1</v>
      </c>
      <c r="W744" t="s">
        <v>313</v>
      </c>
      <c r="X744" s="64">
        <v>3750.01</v>
      </c>
      <c r="Y744" s="64">
        <v>0</v>
      </c>
      <c r="Z744" s="64">
        <v>0</v>
      </c>
      <c r="AA744" s="64">
        <v>0</v>
      </c>
      <c r="AB744" s="64">
        <v>3380</v>
      </c>
      <c r="AC744" s="64">
        <v>6380</v>
      </c>
      <c r="AD744" s="9">
        <v>0</v>
      </c>
      <c r="AE744" s="64">
        <v>0</v>
      </c>
      <c r="AF744" s="64">
        <v>0</v>
      </c>
      <c r="AG744" s="64">
        <v>0</v>
      </c>
      <c r="AH744" s="64">
        <v>0</v>
      </c>
      <c r="AI744" s="64">
        <v>0</v>
      </c>
      <c r="AJ744" s="10">
        <f t="shared" si="34"/>
        <v>13510.01</v>
      </c>
      <c r="AL744" s="6">
        <f t="shared" si="35"/>
        <v>0</v>
      </c>
      <c r="AN744" s="64">
        <v>2903</v>
      </c>
      <c r="AO744" s="64">
        <v>0</v>
      </c>
      <c r="AP744" s="64">
        <v>0</v>
      </c>
      <c r="AQ744" s="64">
        <v>0</v>
      </c>
      <c r="AR744" s="64">
        <v>0</v>
      </c>
      <c r="AS744" s="64">
        <v>0</v>
      </c>
      <c r="AT744" s="64">
        <v>0</v>
      </c>
      <c r="AU744" s="64">
        <v>0</v>
      </c>
      <c r="AV744" s="64">
        <v>0</v>
      </c>
      <c r="AW744" s="64">
        <v>0</v>
      </c>
      <c r="AX744" s="64">
        <v>0</v>
      </c>
      <c r="AY744" s="64">
        <v>0</v>
      </c>
      <c r="AZ744" s="64">
        <v>4057</v>
      </c>
      <c r="BA744" s="64">
        <v>0</v>
      </c>
      <c r="BB744" s="64">
        <v>0</v>
      </c>
      <c r="BC744" s="64">
        <v>0</v>
      </c>
      <c r="BD744" s="64">
        <v>0</v>
      </c>
      <c r="BE744" s="64">
        <v>0</v>
      </c>
      <c r="BF744" s="64">
        <v>0</v>
      </c>
      <c r="BG744" s="64">
        <v>0</v>
      </c>
      <c r="BH744" s="64">
        <v>0</v>
      </c>
      <c r="BI744" s="64">
        <v>-1600.8</v>
      </c>
      <c r="BJ744" s="64">
        <v>0</v>
      </c>
      <c r="BK744" s="64">
        <v>0</v>
      </c>
      <c r="BL744"/>
      <c r="BN744" s="7">
        <f t="shared" si="36"/>
        <v>13510.01</v>
      </c>
    </row>
    <row r="745" spans="1:66" hidden="1">
      <c r="A745">
        <v>942</v>
      </c>
      <c r="B745" t="s">
        <v>487</v>
      </c>
      <c r="C745">
        <v>117</v>
      </c>
      <c r="D745" t="s">
        <v>488</v>
      </c>
      <c r="E745">
        <v>356</v>
      </c>
      <c r="F745">
        <v>513510002</v>
      </c>
      <c r="G745" t="s">
        <v>134</v>
      </c>
      <c r="H745">
        <v>101</v>
      </c>
      <c r="I745" t="s">
        <v>308</v>
      </c>
      <c r="J745" s="8">
        <v>1</v>
      </c>
      <c r="L745">
        <v>3510</v>
      </c>
      <c r="M745" t="s">
        <v>334</v>
      </c>
      <c r="N745">
        <v>3000</v>
      </c>
      <c r="O745" t="s">
        <v>118</v>
      </c>
      <c r="P745">
        <v>8</v>
      </c>
      <c r="Q745" t="s">
        <v>486</v>
      </c>
      <c r="R745">
        <v>183</v>
      </c>
      <c r="S745" t="s">
        <v>489</v>
      </c>
      <c r="T745">
        <v>121</v>
      </c>
      <c r="U745" t="s">
        <v>312</v>
      </c>
      <c r="V745">
        <v>1</v>
      </c>
      <c r="W745" t="s">
        <v>313</v>
      </c>
      <c r="X745" s="64">
        <v>0</v>
      </c>
      <c r="Y745" s="64">
        <v>0</v>
      </c>
      <c r="Z745" s="64">
        <v>0</v>
      </c>
      <c r="AA745" s="64">
        <v>0</v>
      </c>
      <c r="AB745" s="64">
        <v>0</v>
      </c>
      <c r="AC745" s="64">
        <v>0</v>
      </c>
      <c r="AD745" s="9">
        <v>0</v>
      </c>
      <c r="AE745" s="64">
        <v>568.4</v>
      </c>
      <c r="AF745" s="64">
        <v>0</v>
      </c>
      <c r="AG745" s="64">
        <v>0</v>
      </c>
      <c r="AH745" s="64">
        <v>0</v>
      </c>
      <c r="AI745" s="64">
        <v>0</v>
      </c>
      <c r="AJ745" s="10">
        <f t="shared" si="34"/>
        <v>568.4</v>
      </c>
      <c r="AL745" s="6">
        <f t="shared" si="35"/>
        <v>0</v>
      </c>
      <c r="AN745" s="64">
        <v>0</v>
      </c>
      <c r="AO745" s="64">
        <v>0</v>
      </c>
      <c r="AP745" s="64">
        <v>0</v>
      </c>
      <c r="AQ745" s="64">
        <v>0</v>
      </c>
      <c r="AR745" s="64">
        <v>0</v>
      </c>
      <c r="AS745" s="64">
        <v>0</v>
      </c>
      <c r="AT745" s="64">
        <v>0</v>
      </c>
      <c r="AU745" s="64">
        <v>0</v>
      </c>
      <c r="AV745" s="64">
        <v>0</v>
      </c>
      <c r="AW745" s="64">
        <v>0</v>
      </c>
      <c r="AX745" s="64">
        <v>0</v>
      </c>
      <c r="AY745" s="64">
        <v>0</v>
      </c>
      <c r="AZ745" s="64">
        <v>0</v>
      </c>
      <c r="BA745" s="64">
        <v>0</v>
      </c>
      <c r="BB745" s="64">
        <v>0</v>
      </c>
      <c r="BC745" s="64">
        <v>0</v>
      </c>
      <c r="BD745" s="64">
        <v>0</v>
      </c>
      <c r="BE745" s="64">
        <v>0</v>
      </c>
      <c r="BF745" s="64">
        <v>0</v>
      </c>
      <c r="BG745" s="64">
        <v>0</v>
      </c>
      <c r="BH745" s="64">
        <v>500</v>
      </c>
      <c r="BI745" s="64">
        <v>-104</v>
      </c>
      <c r="BJ745" s="64">
        <v>0</v>
      </c>
      <c r="BK745" s="64">
        <v>0</v>
      </c>
      <c r="BL745"/>
      <c r="BN745" s="7">
        <f t="shared" si="36"/>
        <v>568.4</v>
      </c>
    </row>
    <row r="746" spans="1:66" hidden="1">
      <c r="A746">
        <v>992</v>
      </c>
      <c r="B746" t="s">
        <v>543</v>
      </c>
      <c r="C746">
        <v>137</v>
      </c>
      <c r="D746" t="s">
        <v>544</v>
      </c>
      <c r="E746">
        <v>356</v>
      </c>
      <c r="F746">
        <v>513510002</v>
      </c>
      <c r="G746" t="s">
        <v>134</v>
      </c>
      <c r="H746">
        <v>101</v>
      </c>
      <c r="I746" t="s">
        <v>308</v>
      </c>
      <c r="J746" s="8">
        <v>1</v>
      </c>
      <c r="L746">
        <v>3510</v>
      </c>
      <c r="M746" t="s">
        <v>334</v>
      </c>
      <c r="N746">
        <v>3000</v>
      </c>
      <c r="O746" t="s">
        <v>118</v>
      </c>
      <c r="P746">
        <v>10</v>
      </c>
      <c r="Q746" t="s">
        <v>540</v>
      </c>
      <c r="R746">
        <v>371</v>
      </c>
      <c r="S746" t="s">
        <v>545</v>
      </c>
      <c r="T746">
        <v>121</v>
      </c>
      <c r="U746" t="s">
        <v>312</v>
      </c>
      <c r="V746">
        <v>1</v>
      </c>
      <c r="W746" t="s">
        <v>313</v>
      </c>
      <c r="X746" s="64">
        <v>0</v>
      </c>
      <c r="Y746" s="64">
        <v>450</v>
      </c>
      <c r="Z746" s="64">
        <v>0</v>
      </c>
      <c r="AA746" s="64">
        <v>0</v>
      </c>
      <c r="AB746" s="64">
        <v>0</v>
      </c>
      <c r="AC746" s="64">
        <v>0</v>
      </c>
      <c r="AD746" s="9">
        <v>0</v>
      </c>
      <c r="AE746" s="64">
        <v>0</v>
      </c>
      <c r="AF746" s="64">
        <v>0</v>
      </c>
      <c r="AG746" s="64">
        <v>0</v>
      </c>
      <c r="AH746" s="64">
        <v>0</v>
      </c>
      <c r="AI746" s="64">
        <v>0</v>
      </c>
      <c r="AJ746" s="10">
        <f t="shared" si="34"/>
        <v>450</v>
      </c>
      <c r="AL746" s="6">
        <f t="shared" si="35"/>
        <v>0</v>
      </c>
      <c r="AN746" s="64">
        <v>0</v>
      </c>
      <c r="AO746" s="64">
        <v>0</v>
      </c>
      <c r="AP746" s="64">
        <v>0</v>
      </c>
      <c r="AQ746" s="64">
        <v>0</v>
      </c>
      <c r="AR746" s="64">
        <v>0</v>
      </c>
      <c r="AS746" s="64">
        <v>0</v>
      </c>
      <c r="AT746" s="64">
        <v>0</v>
      </c>
      <c r="AU746" s="64">
        <v>0</v>
      </c>
      <c r="AV746" s="64">
        <v>0</v>
      </c>
      <c r="AW746" s="64">
        <v>0</v>
      </c>
      <c r="AX746" s="64">
        <v>0</v>
      </c>
      <c r="AY746" s="64">
        <v>0</v>
      </c>
      <c r="AZ746" s="64">
        <v>171272</v>
      </c>
      <c r="BA746" s="64">
        <v>0</v>
      </c>
      <c r="BB746" s="64">
        <v>0</v>
      </c>
      <c r="BC746" s="64">
        <v>0</v>
      </c>
      <c r="BD746" s="64">
        <v>0</v>
      </c>
      <c r="BE746" s="64">
        <v>0</v>
      </c>
      <c r="BF746" s="64">
        <v>0</v>
      </c>
      <c r="BG746" s="64">
        <v>0</v>
      </c>
      <c r="BH746" s="64">
        <v>53298.01</v>
      </c>
      <c r="BI746" s="64">
        <v>178365.62</v>
      </c>
      <c r="BJ746" s="64">
        <v>42340.53</v>
      </c>
      <c r="BK746" s="64">
        <v>5437.44</v>
      </c>
      <c r="BL746"/>
      <c r="BN746" s="7">
        <f t="shared" si="36"/>
        <v>450</v>
      </c>
    </row>
    <row r="747" spans="1:66" hidden="1">
      <c r="A747">
        <v>992</v>
      </c>
      <c r="B747" t="s">
        <v>543</v>
      </c>
      <c r="C747">
        <v>137</v>
      </c>
      <c r="D747" t="s">
        <v>544</v>
      </c>
      <c r="E747">
        <v>358</v>
      </c>
      <c r="F747">
        <v>513510005</v>
      </c>
      <c r="G747" t="s">
        <v>276</v>
      </c>
      <c r="H747">
        <v>101</v>
      </c>
      <c r="I747" t="s">
        <v>308</v>
      </c>
      <c r="J747" s="8">
        <v>1</v>
      </c>
      <c r="L747">
        <v>3510</v>
      </c>
      <c r="M747" t="s">
        <v>334</v>
      </c>
      <c r="N747">
        <v>3000</v>
      </c>
      <c r="O747" t="s">
        <v>118</v>
      </c>
      <c r="P747">
        <v>10</v>
      </c>
      <c r="Q747" t="s">
        <v>540</v>
      </c>
      <c r="R747">
        <v>371</v>
      </c>
      <c r="S747" t="s">
        <v>545</v>
      </c>
      <c r="T747">
        <v>121</v>
      </c>
      <c r="U747" t="s">
        <v>312</v>
      </c>
      <c r="V747">
        <v>1</v>
      </c>
      <c r="W747" t="s">
        <v>313</v>
      </c>
      <c r="X747" s="64">
        <v>0</v>
      </c>
      <c r="Y747" s="64">
        <v>0</v>
      </c>
      <c r="Z747" s="64">
        <v>0</v>
      </c>
      <c r="AA747" s="64">
        <v>0</v>
      </c>
      <c r="AB747" s="64">
        <v>0</v>
      </c>
      <c r="AC747" s="64">
        <v>0</v>
      </c>
      <c r="AD747" s="9">
        <v>0</v>
      </c>
      <c r="AE747" s="64">
        <v>0</v>
      </c>
      <c r="AF747" s="64">
        <v>0</v>
      </c>
      <c r="AG747" s="64">
        <v>0</v>
      </c>
      <c r="AH747" s="64">
        <v>20184</v>
      </c>
      <c r="AI747" s="64">
        <v>0</v>
      </c>
      <c r="AJ747" s="10">
        <f t="shared" si="34"/>
        <v>20184</v>
      </c>
      <c r="AL747" s="6">
        <f t="shared" si="35"/>
        <v>0</v>
      </c>
      <c r="AN747" s="64">
        <v>0</v>
      </c>
      <c r="AO747" s="64">
        <v>0</v>
      </c>
      <c r="AP747" s="64">
        <v>0</v>
      </c>
      <c r="AQ747" s="64">
        <v>0</v>
      </c>
      <c r="AR747" s="64">
        <v>0</v>
      </c>
      <c r="AS747" s="64">
        <v>0</v>
      </c>
      <c r="AT747" s="64">
        <v>0</v>
      </c>
      <c r="AU747" s="64">
        <v>0</v>
      </c>
      <c r="AV747" s="64">
        <v>0</v>
      </c>
      <c r="AW747" s="64">
        <v>0</v>
      </c>
      <c r="AX747" s="64">
        <v>0</v>
      </c>
      <c r="AY747" s="64">
        <v>0</v>
      </c>
      <c r="AZ747" s="64">
        <v>1146456</v>
      </c>
      <c r="BA747" s="64">
        <v>0</v>
      </c>
      <c r="BB747" s="64">
        <v>0</v>
      </c>
      <c r="BC747" s="64">
        <v>0</v>
      </c>
      <c r="BD747" s="64">
        <v>0</v>
      </c>
      <c r="BE747" s="64">
        <v>0</v>
      </c>
      <c r="BF747" s="64">
        <v>0</v>
      </c>
      <c r="BG747" s="64">
        <v>0</v>
      </c>
      <c r="BH747" s="64">
        <v>671355.81</v>
      </c>
      <c r="BI747" s="64">
        <v>499518.52</v>
      </c>
      <c r="BJ747" s="64">
        <v>310532.83</v>
      </c>
      <c r="BK747" s="64">
        <v>356451.96</v>
      </c>
      <c r="BL747"/>
      <c r="BN747" s="7">
        <f t="shared" si="36"/>
        <v>0</v>
      </c>
    </row>
    <row r="748" spans="1:66" hidden="1">
      <c r="A748">
        <v>961</v>
      </c>
      <c r="B748" t="s">
        <v>80</v>
      </c>
      <c r="C748">
        <v>124</v>
      </c>
      <c r="D748" t="s">
        <v>508</v>
      </c>
      <c r="E748">
        <v>356</v>
      </c>
      <c r="F748">
        <v>513510002</v>
      </c>
      <c r="G748" t="s">
        <v>134</v>
      </c>
      <c r="H748">
        <v>101</v>
      </c>
      <c r="I748" t="s">
        <v>308</v>
      </c>
      <c r="J748" s="8">
        <v>1</v>
      </c>
      <c r="L748">
        <v>3510</v>
      </c>
      <c r="M748" t="s">
        <v>334</v>
      </c>
      <c r="N748">
        <v>3000</v>
      </c>
      <c r="O748" t="s">
        <v>118</v>
      </c>
      <c r="P748">
        <v>11</v>
      </c>
      <c r="Q748" t="s">
        <v>509</v>
      </c>
      <c r="R748">
        <v>241</v>
      </c>
      <c r="S748" t="s">
        <v>445</v>
      </c>
      <c r="T748">
        <v>124</v>
      </c>
      <c r="U748" t="s">
        <v>510</v>
      </c>
      <c r="V748">
        <v>1</v>
      </c>
      <c r="W748" t="s">
        <v>313</v>
      </c>
      <c r="X748" s="64">
        <v>0</v>
      </c>
      <c r="Y748" s="64">
        <v>0</v>
      </c>
      <c r="Z748" s="64">
        <v>0</v>
      </c>
      <c r="AA748" s="64">
        <v>0</v>
      </c>
      <c r="AB748" s="64">
        <v>0</v>
      </c>
      <c r="AC748" s="64">
        <v>893.2</v>
      </c>
      <c r="AD748" s="9">
        <v>0</v>
      </c>
      <c r="AE748" s="64">
        <v>0</v>
      </c>
      <c r="AF748" s="64">
        <v>0</v>
      </c>
      <c r="AG748" s="64">
        <v>0</v>
      </c>
      <c r="AH748" s="64">
        <v>0</v>
      </c>
      <c r="AI748" s="64">
        <v>0</v>
      </c>
      <c r="AJ748" s="10">
        <f t="shared" si="34"/>
        <v>893.2</v>
      </c>
      <c r="AL748" s="6">
        <f t="shared" si="35"/>
        <v>0</v>
      </c>
      <c r="AN748" s="64">
        <v>900000</v>
      </c>
      <c r="AO748" s="64">
        <v>0</v>
      </c>
      <c r="AP748" s="64">
        <v>0</v>
      </c>
      <c r="AQ748" s="64">
        <v>0</v>
      </c>
      <c r="AR748" s="64">
        <v>0</v>
      </c>
      <c r="AS748" s="64">
        <v>0</v>
      </c>
      <c r="AT748" s="64">
        <v>0</v>
      </c>
      <c r="AU748" s="64">
        <v>0</v>
      </c>
      <c r="AV748" s="64">
        <v>0</v>
      </c>
      <c r="AW748" s="64">
        <v>0</v>
      </c>
      <c r="AX748" s="64">
        <v>0</v>
      </c>
      <c r="AY748" s="64">
        <v>0</v>
      </c>
      <c r="AZ748" s="64">
        <v>-383132</v>
      </c>
      <c r="BA748" s="64">
        <v>0</v>
      </c>
      <c r="BB748" s="64">
        <v>0</v>
      </c>
      <c r="BC748" s="64">
        <v>0</v>
      </c>
      <c r="BD748" s="64">
        <v>0</v>
      </c>
      <c r="BE748" s="64">
        <v>0</v>
      </c>
      <c r="BF748" s="64">
        <v>0</v>
      </c>
      <c r="BG748" s="64">
        <v>0</v>
      </c>
      <c r="BH748" s="64">
        <v>173920.33</v>
      </c>
      <c r="BI748" s="64">
        <v>132770.01</v>
      </c>
      <c r="BJ748" s="64">
        <v>40030.22</v>
      </c>
      <c r="BK748" s="64">
        <v>-175.35</v>
      </c>
      <c r="BL748"/>
      <c r="BN748" s="7">
        <f t="shared" si="36"/>
        <v>893.2</v>
      </c>
    </row>
    <row r="749" spans="1:66" hidden="1">
      <c r="A749">
        <v>962</v>
      </c>
      <c r="B749" t="s">
        <v>513</v>
      </c>
      <c r="C749">
        <v>126</v>
      </c>
      <c r="D749" t="s">
        <v>225</v>
      </c>
      <c r="E749">
        <v>356</v>
      </c>
      <c r="F749">
        <v>513510002</v>
      </c>
      <c r="G749" t="s">
        <v>134</v>
      </c>
      <c r="H749">
        <v>101</v>
      </c>
      <c r="I749" t="s">
        <v>308</v>
      </c>
      <c r="J749" s="8">
        <v>1</v>
      </c>
      <c r="L749">
        <v>3510</v>
      </c>
      <c r="M749" t="s">
        <v>334</v>
      </c>
      <c r="N749">
        <v>3000</v>
      </c>
      <c r="O749" t="s">
        <v>118</v>
      </c>
      <c r="P749">
        <v>11</v>
      </c>
      <c r="Q749" t="s">
        <v>509</v>
      </c>
      <c r="R749">
        <v>241</v>
      </c>
      <c r="S749" t="s">
        <v>445</v>
      </c>
      <c r="T749">
        <v>124</v>
      </c>
      <c r="U749" t="s">
        <v>510</v>
      </c>
      <c r="V749">
        <v>1</v>
      </c>
      <c r="W749" t="s">
        <v>313</v>
      </c>
      <c r="X749" s="64">
        <v>0</v>
      </c>
      <c r="Y749" s="64">
        <v>0</v>
      </c>
      <c r="Z749" s="64">
        <v>0</v>
      </c>
      <c r="AA749" s="64">
        <v>0</v>
      </c>
      <c r="AB749" s="64">
        <v>0</v>
      </c>
      <c r="AC749" s="64">
        <v>0</v>
      </c>
      <c r="AD749" s="9">
        <v>0</v>
      </c>
      <c r="AE749" s="64">
        <v>0</v>
      </c>
      <c r="AF749" s="64">
        <v>6844</v>
      </c>
      <c r="AG749" s="64">
        <v>0</v>
      </c>
      <c r="AH749" s="64">
        <v>0</v>
      </c>
      <c r="AI749" s="64">
        <v>0</v>
      </c>
      <c r="AJ749" s="10">
        <f t="shared" si="34"/>
        <v>6844</v>
      </c>
      <c r="AL749" s="6">
        <f t="shared" si="35"/>
        <v>0</v>
      </c>
      <c r="AN749" s="64">
        <v>0</v>
      </c>
      <c r="AO749" s="64">
        <v>0</v>
      </c>
      <c r="AP749" s="64">
        <v>0</v>
      </c>
      <c r="AQ749" s="64">
        <v>0</v>
      </c>
      <c r="AR749" s="64">
        <v>0</v>
      </c>
      <c r="AS749" s="64">
        <v>0</v>
      </c>
      <c r="AT749" s="64">
        <v>0</v>
      </c>
      <c r="AU749" s="64">
        <v>0</v>
      </c>
      <c r="AV749" s="64">
        <v>0</v>
      </c>
      <c r="AW749" s="64">
        <v>0</v>
      </c>
      <c r="AX749" s="64">
        <v>0</v>
      </c>
      <c r="AY749" s="64">
        <v>0</v>
      </c>
      <c r="AZ749" s="64">
        <v>300</v>
      </c>
      <c r="BA749" s="64">
        <v>0</v>
      </c>
      <c r="BB749" s="64">
        <v>0</v>
      </c>
      <c r="BC749" s="64">
        <v>0</v>
      </c>
      <c r="BD749" s="64">
        <v>0</v>
      </c>
      <c r="BE749" s="64">
        <v>0</v>
      </c>
      <c r="BF749" s="64">
        <v>0</v>
      </c>
      <c r="BG749" s="64">
        <v>0</v>
      </c>
      <c r="BH749" s="64">
        <v>0</v>
      </c>
      <c r="BI749" s="64">
        <v>-50.29</v>
      </c>
      <c r="BJ749" s="64">
        <v>0</v>
      </c>
      <c r="BK749" s="64">
        <v>0</v>
      </c>
      <c r="BL749"/>
      <c r="BN749" s="7">
        <f t="shared" si="36"/>
        <v>6844</v>
      </c>
    </row>
    <row r="750" spans="1:66" hidden="1">
      <c r="A750">
        <v>962</v>
      </c>
      <c r="B750" t="s">
        <v>513</v>
      </c>
      <c r="C750">
        <v>126</v>
      </c>
      <c r="D750" t="s">
        <v>225</v>
      </c>
      <c r="E750">
        <v>357</v>
      </c>
      <c r="F750">
        <v>513510004</v>
      </c>
      <c r="G750" t="s">
        <v>228</v>
      </c>
      <c r="H750">
        <v>101</v>
      </c>
      <c r="I750" t="s">
        <v>308</v>
      </c>
      <c r="J750" s="8">
        <v>1</v>
      </c>
      <c r="L750">
        <v>3510</v>
      </c>
      <c r="M750" t="s">
        <v>334</v>
      </c>
      <c r="N750">
        <v>3000</v>
      </c>
      <c r="O750" t="s">
        <v>118</v>
      </c>
      <c r="P750">
        <v>11</v>
      </c>
      <c r="Q750" t="s">
        <v>509</v>
      </c>
      <c r="R750">
        <v>241</v>
      </c>
      <c r="S750" t="s">
        <v>445</v>
      </c>
      <c r="T750">
        <v>124</v>
      </c>
      <c r="U750" t="s">
        <v>510</v>
      </c>
      <c r="V750">
        <v>1</v>
      </c>
      <c r="W750" t="s">
        <v>313</v>
      </c>
      <c r="X750" s="64">
        <v>0</v>
      </c>
      <c r="Y750" s="64">
        <v>8116.56</v>
      </c>
      <c r="Z750" s="64">
        <v>0</v>
      </c>
      <c r="AA750" s="64">
        <v>0</v>
      </c>
      <c r="AB750" s="64">
        <v>0</v>
      </c>
      <c r="AC750" s="64">
        <v>8523.1200000000008</v>
      </c>
      <c r="AD750" s="9">
        <v>0</v>
      </c>
      <c r="AE750" s="64">
        <v>0</v>
      </c>
      <c r="AF750" s="64">
        <v>0</v>
      </c>
      <c r="AG750" s="64">
        <v>0</v>
      </c>
      <c r="AH750" s="64">
        <v>137.02000000000001</v>
      </c>
      <c r="AI750" s="64">
        <v>0</v>
      </c>
      <c r="AJ750" s="10">
        <f t="shared" si="34"/>
        <v>16776.7</v>
      </c>
      <c r="AL750" s="6">
        <f t="shared" si="35"/>
        <v>0</v>
      </c>
      <c r="AN750" s="64">
        <v>0</v>
      </c>
      <c r="AO750" s="64">
        <v>0</v>
      </c>
      <c r="AP750" s="64">
        <v>0</v>
      </c>
      <c r="AQ750" s="64">
        <v>0</v>
      </c>
      <c r="AR750" s="64">
        <v>0</v>
      </c>
      <c r="AS750" s="64">
        <v>0</v>
      </c>
      <c r="AT750" s="64">
        <v>0</v>
      </c>
      <c r="AU750" s="64">
        <v>0</v>
      </c>
      <c r="AV750" s="64">
        <v>0</v>
      </c>
      <c r="AW750" s="64">
        <v>0</v>
      </c>
      <c r="AX750" s="64">
        <v>0</v>
      </c>
      <c r="AY750" s="64">
        <v>0</v>
      </c>
      <c r="AZ750" s="64">
        <v>11200</v>
      </c>
      <c r="BA750" s="64">
        <v>0</v>
      </c>
      <c r="BB750" s="64">
        <v>0</v>
      </c>
      <c r="BC750" s="64">
        <v>0</v>
      </c>
      <c r="BD750" s="64">
        <v>0</v>
      </c>
      <c r="BE750" s="64">
        <v>0</v>
      </c>
      <c r="BF750" s="64">
        <v>0</v>
      </c>
      <c r="BG750" s="64">
        <v>0</v>
      </c>
      <c r="BH750" s="64">
        <v>3500</v>
      </c>
      <c r="BI750" s="64">
        <v>6978.53</v>
      </c>
      <c r="BJ750" s="64">
        <v>2532.87</v>
      </c>
      <c r="BK750" s="64">
        <v>6547.52</v>
      </c>
      <c r="BL750"/>
      <c r="BN750" s="7">
        <f t="shared" si="36"/>
        <v>16639.68</v>
      </c>
    </row>
    <row r="751" spans="1:66" hidden="1">
      <c r="A751">
        <v>965</v>
      </c>
      <c r="B751" t="s">
        <v>521</v>
      </c>
      <c r="C751">
        <v>129</v>
      </c>
      <c r="D751" t="s">
        <v>236</v>
      </c>
      <c r="E751">
        <v>356</v>
      </c>
      <c r="F751">
        <v>513510002</v>
      </c>
      <c r="G751" t="s">
        <v>134</v>
      </c>
      <c r="H751">
        <v>101</v>
      </c>
      <c r="I751" t="s">
        <v>308</v>
      </c>
      <c r="J751" s="8">
        <v>1</v>
      </c>
      <c r="L751">
        <v>3510</v>
      </c>
      <c r="M751" t="s">
        <v>334</v>
      </c>
      <c r="N751">
        <v>3000</v>
      </c>
      <c r="O751" t="s">
        <v>118</v>
      </c>
      <c r="P751">
        <v>11</v>
      </c>
      <c r="Q751" t="s">
        <v>509</v>
      </c>
      <c r="R751">
        <v>242</v>
      </c>
      <c r="S751" t="s">
        <v>283</v>
      </c>
      <c r="T751">
        <v>124</v>
      </c>
      <c r="U751" t="s">
        <v>510</v>
      </c>
      <c r="V751">
        <v>1</v>
      </c>
      <c r="W751" t="s">
        <v>313</v>
      </c>
      <c r="X751" s="64">
        <v>0</v>
      </c>
      <c r="Y751" s="64">
        <v>0</v>
      </c>
      <c r="Z751" s="64">
        <v>0</v>
      </c>
      <c r="AA751" s="64">
        <v>0</v>
      </c>
      <c r="AB751" s="64">
        <v>27882.25</v>
      </c>
      <c r="AC751" s="64">
        <v>0</v>
      </c>
      <c r="AD751" s="9">
        <v>0</v>
      </c>
      <c r="AE751" s="64">
        <v>0</v>
      </c>
      <c r="AF751" s="64">
        <v>0</v>
      </c>
      <c r="AG751" s="64">
        <v>0</v>
      </c>
      <c r="AH751" s="64">
        <v>0</v>
      </c>
      <c r="AI751" s="64">
        <v>0</v>
      </c>
      <c r="AJ751" s="10">
        <f t="shared" si="34"/>
        <v>27882.25</v>
      </c>
      <c r="AL751" s="6">
        <f t="shared" si="35"/>
        <v>0</v>
      </c>
      <c r="AN751" s="64">
        <v>27797</v>
      </c>
      <c r="AO751" s="64">
        <v>0</v>
      </c>
      <c r="AP751" s="64">
        <v>0</v>
      </c>
      <c r="AQ751" s="64">
        <v>0</v>
      </c>
      <c r="AR751" s="64">
        <v>0</v>
      </c>
      <c r="AS751" s="64">
        <v>0</v>
      </c>
      <c r="AT751" s="64">
        <v>0</v>
      </c>
      <c r="AU751" s="64">
        <v>0</v>
      </c>
      <c r="AV751" s="64">
        <v>0</v>
      </c>
      <c r="AW751" s="64">
        <v>0</v>
      </c>
      <c r="AX751" s="64">
        <v>0</v>
      </c>
      <c r="AY751" s="64">
        <v>0</v>
      </c>
      <c r="AZ751" s="64">
        <v>176900</v>
      </c>
      <c r="BA751" s="64">
        <v>0</v>
      </c>
      <c r="BB751" s="64">
        <v>0</v>
      </c>
      <c r="BC751" s="64">
        <v>0</v>
      </c>
      <c r="BD751" s="64">
        <v>0</v>
      </c>
      <c r="BE751" s="64">
        <v>0</v>
      </c>
      <c r="BF751" s="64">
        <v>0</v>
      </c>
      <c r="BG751" s="64">
        <v>0</v>
      </c>
      <c r="BH751" s="64">
        <v>95204</v>
      </c>
      <c r="BI751" s="64">
        <v>66764.259999999995</v>
      </c>
      <c r="BJ751" s="64">
        <v>9241.2999999999993</v>
      </c>
      <c r="BK751" s="64">
        <v>751.6</v>
      </c>
      <c r="BL751"/>
      <c r="BN751" s="7">
        <f t="shared" si="36"/>
        <v>27882.25</v>
      </c>
    </row>
    <row r="752" spans="1:66" hidden="1">
      <c r="A752">
        <v>965</v>
      </c>
      <c r="B752" t="s">
        <v>521</v>
      </c>
      <c r="C752">
        <v>129</v>
      </c>
      <c r="D752" t="s">
        <v>236</v>
      </c>
      <c r="E752">
        <v>358</v>
      </c>
      <c r="F752">
        <v>513510005</v>
      </c>
      <c r="G752" t="s">
        <v>276</v>
      </c>
      <c r="H752">
        <v>101</v>
      </c>
      <c r="I752" t="s">
        <v>308</v>
      </c>
      <c r="J752" s="8">
        <v>1</v>
      </c>
      <c r="L752">
        <v>3510</v>
      </c>
      <c r="M752" t="s">
        <v>334</v>
      </c>
      <c r="N752">
        <v>3000</v>
      </c>
      <c r="O752" t="s">
        <v>118</v>
      </c>
      <c r="P752">
        <v>11</v>
      </c>
      <c r="Q752" t="s">
        <v>509</v>
      </c>
      <c r="R752">
        <v>242</v>
      </c>
      <c r="S752" t="s">
        <v>283</v>
      </c>
      <c r="T752">
        <v>124</v>
      </c>
      <c r="U752" t="s">
        <v>510</v>
      </c>
      <c r="V752">
        <v>1</v>
      </c>
      <c r="W752" t="s">
        <v>313</v>
      </c>
      <c r="X752" s="64">
        <v>0</v>
      </c>
      <c r="Y752" s="64">
        <v>0</v>
      </c>
      <c r="Z752" s="64">
        <v>0</v>
      </c>
      <c r="AA752" s="64">
        <v>0</v>
      </c>
      <c r="AB752" s="64">
        <v>0</v>
      </c>
      <c r="AC752" s="64">
        <v>0</v>
      </c>
      <c r="AD752" s="9">
        <v>0</v>
      </c>
      <c r="AE752" s="64">
        <v>0</v>
      </c>
      <c r="AF752" s="64">
        <v>19323</v>
      </c>
      <c r="AG752" s="64">
        <v>0</v>
      </c>
      <c r="AH752" s="64">
        <v>0</v>
      </c>
      <c r="AI752" s="64">
        <v>0</v>
      </c>
      <c r="AJ752" s="10">
        <f t="shared" si="34"/>
        <v>19323</v>
      </c>
      <c r="AL752" s="6">
        <f t="shared" si="35"/>
        <v>0</v>
      </c>
      <c r="AN752" s="64">
        <v>0</v>
      </c>
      <c r="AO752" s="64">
        <v>0</v>
      </c>
      <c r="AP752" s="64">
        <v>0</v>
      </c>
      <c r="AQ752" s="64">
        <v>0</v>
      </c>
      <c r="AR752" s="64">
        <v>0</v>
      </c>
      <c r="AS752" s="64">
        <v>0</v>
      </c>
      <c r="AT752" s="64">
        <v>0</v>
      </c>
      <c r="AU752" s="64">
        <v>0</v>
      </c>
      <c r="AV752" s="64">
        <v>0</v>
      </c>
      <c r="AW752" s="64">
        <v>0</v>
      </c>
      <c r="AX752" s="64">
        <v>0</v>
      </c>
      <c r="AY752" s="64">
        <v>0</v>
      </c>
      <c r="AZ752" s="64">
        <v>1700</v>
      </c>
      <c r="BA752" s="64">
        <v>0</v>
      </c>
      <c r="BB752" s="64">
        <v>0</v>
      </c>
      <c r="BC752" s="64">
        <v>0</v>
      </c>
      <c r="BD752" s="64">
        <v>0</v>
      </c>
      <c r="BE752" s="64">
        <v>0</v>
      </c>
      <c r="BF752" s="64">
        <v>0</v>
      </c>
      <c r="BG752" s="64">
        <v>0</v>
      </c>
      <c r="BH752" s="64">
        <v>0</v>
      </c>
      <c r="BI752" s="64">
        <v>5872.38</v>
      </c>
      <c r="BJ752" s="64">
        <v>0</v>
      </c>
      <c r="BK752" s="64">
        <v>0</v>
      </c>
      <c r="BL752"/>
      <c r="BN752" s="7">
        <f t="shared" si="36"/>
        <v>19323</v>
      </c>
    </row>
    <row r="753" spans="1:66" hidden="1">
      <c r="A753">
        <v>951</v>
      </c>
      <c r="B753" t="s">
        <v>491</v>
      </c>
      <c r="C753">
        <v>118</v>
      </c>
      <c r="D753" t="s">
        <v>178</v>
      </c>
      <c r="E753">
        <v>356</v>
      </c>
      <c r="F753">
        <v>513510002</v>
      </c>
      <c r="G753" t="s">
        <v>134</v>
      </c>
      <c r="H753">
        <v>101</v>
      </c>
      <c r="I753" t="s">
        <v>308</v>
      </c>
      <c r="J753" s="8">
        <v>1</v>
      </c>
      <c r="L753">
        <v>3510</v>
      </c>
      <c r="M753" t="s">
        <v>334</v>
      </c>
      <c r="N753">
        <v>3000</v>
      </c>
      <c r="O753" t="s">
        <v>118</v>
      </c>
      <c r="P753">
        <v>12</v>
      </c>
      <c r="Q753" t="s">
        <v>401</v>
      </c>
      <c r="R753">
        <v>221</v>
      </c>
      <c r="S753" t="s">
        <v>492</v>
      </c>
      <c r="T753">
        <v>128</v>
      </c>
      <c r="U753" t="s">
        <v>404</v>
      </c>
      <c r="V753">
        <v>1</v>
      </c>
      <c r="W753" t="s">
        <v>313</v>
      </c>
      <c r="X753" s="64">
        <v>0</v>
      </c>
      <c r="Y753" s="64">
        <v>0</v>
      </c>
      <c r="Z753" s="64">
        <v>0</v>
      </c>
      <c r="AA753" s="64">
        <v>0</v>
      </c>
      <c r="AB753" s="64">
        <v>38013.65</v>
      </c>
      <c r="AC753" s="64">
        <v>0</v>
      </c>
      <c r="AD753" s="9">
        <v>0</v>
      </c>
      <c r="AE753" s="64">
        <v>0</v>
      </c>
      <c r="AF753" s="64">
        <v>0</v>
      </c>
      <c r="AG753" s="64">
        <v>14500</v>
      </c>
      <c r="AH753" s="64">
        <v>0</v>
      </c>
      <c r="AI753" s="64">
        <v>103240</v>
      </c>
      <c r="AJ753" s="10">
        <f t="shared" si="34"/>
        <v>155753.65</v>
      </c>
      <c r="AL753" s="6">
        <f t="shared" si="35"/>
        <v>0</v>
      </c>
      <c r="AN753" s="64">
        <v>658594</v>
      </c>
      <c r="AO753" s="64">
        <v>0</v>
      </c>
      <c r="AP753" s="64">
        <v>0</v>
      </c>
      <c r="AQ753" s="64">
        <v>0</v>
      </c>
      <c r="AR753" s="64">
        <v>0</v>
      </c>
      <c r="AS753" s="64">
        <v>0</v>
      </c>
      <c r="AT753" s="64">
        <v>0</v>
      </c>
      <c r="AU753" s="64">
        <v>0</v>
      </c>
      <c r="AV753" s="64">
        <v>0</v>
      </c>
      <c r="AW753" s="64">
        <v>0</v>
      </c>
      <c r="AX753" s="64">
        <v>0</v>
      </c>
      <c r="AY753" s="64">
        <v>0</v>
      </c>
      <c r="AZ753" s="64">
        <v>-118117</v>
      </c>
      <c r="BA753" s="64">
        <v>0</v>
      </c>
      <c r="BB753" s="64">
        <v>0</v>
      </c>
      <c r="BC753" s="64">
        <v>0</v>
      </c>
      <c r="BD753" s="64">
        <v>0</v>
      </c>
      <c r="BE753" s="64">
        <v>0</v>
      </c>
      <c r="BF753" s="64">
        <v>0</v>
      </c>
      <c r="BG753" s="64">
        <v>0</v>
      </c>
      <c r="BH753" s="64">
        <v>-10452.799999999999</v>
      </c>
      <c r="BI753" s="64">
        <v>-16526.64</v>
      </c>
      <c r="BJ753" s="64">
        <v>12330.15</v>
      </c>
      <c r="BK753" s="64">
        <v>48810.89</v>
      </c>
      <c r="BL753"/>
      <c r="BN753" s="7">
        <f t="shared" si="36"/>
        <v>52513.65</v>
      </c>
    </row>
    <row r="754" spans="1:66" hidden="1">
      <c r="A754">
        <v>951</v>
      </c>
      <c r="B754" t="s">
        <v>491</v>
      </c>
      <c r="C754">
        <v>118</v>
      </c>
      <c r="D754" t="s">
        <v>178</v>
      </c>
      <c r="E754">
        <v>357</v>
      </c>
      <c r="F754">
        <v>513510004</v>
      </c>
      <c r="G754" t="s">
        <v>228</v>
      </c>
      <c r="H754">
        <v>101</v>
      </c>
      <c r="I754" t="s">
        <v>308</v>
      </c>
      <c r="J754" s="8">
        <v>1</v>
      </c>
      <c r="L754">
        <v>3510</v>
      </c>
      <c r="M754" t="s">
        <v>334</v>
      </c>
      <c r="N754">
        <v>3000</v>
      </c>
      <c r="O754" t="s">
        <v>118</v>
      </c>
      <c r="P754">
        <v>12</v>
      </c>
      <c r="Q754" t="s">
        <v>401</v>
      </c>
      <c r="R754">
        <v>221</v>
      </c>
      <c r="S754" t="s">
        <v>492</v>
      </c>
      <c r="T754">
        <v>128</v>
      </c>
      <c r="U754" t="s">
        <v>404</v>
      </c>
      <c r="V754">
        <v>1</v>
      </c>
      <c r="W754" t="s">
        <v>313</v>
      </c>
      <c r="X754" s="64">
        <v>63104</v>
      </c>
      <c r="Y754" s="64">
        <v>0</v>
      </c>
      <c r="Z754" s="64">
        <v>0</v>
      </c>
      <c r="AA754" s="64">
        <v>0</v>
      </c>
      <c r="AB754" s="64">
        <v>0</v>
      </c>
      <c r="AC754" s="64">
        <v>0</v>
      </c>
      <c r="AD754" s="9">
        <v>0</v>
      </c>
      <c r="AE754" s="64">
        <v>0</v>
      </c>
      <c r="AF754" s="64">
        <v>0</v>
      </c>
      <c r="AG754" s="64">
        <v>0</v>
      </c>
      <c r="AH754" s="64">
        <v>0</v>
      </c>
      <c r="AI754" s="64">
        <v>0</v>
      </c>
      <c r="AJ754" s="10">
        <f t="shared" si="34"/>
        <v>63104</v>
      </c>
      <c r="AL754" s="6">
        <f t="shared" si="35"/>
        <v>0</v>
      </c>
      <c r="AN754" s="64">
        <v>533603</v>
      </c>
      <c r="AO754" s="64">
        <v>0</v>
      </c>
      <c r="AP754" s="64">
        <v>0</v>
      </c>
      <c r="AQ754" s="64">
        <v>0</v>
      </c>
      <c r="AR754" s="64">
        <v>0</v>
      </c>
      <c r="AS754" s="64">
        <v>0</v>
      </c>
      <c r="AT754" s="64">
        <v>0</v>
      </c>
      <c r="AU754" s="64">
        <v>0</v>
      </c>
      <c r="AV754" s="64">
        <v>0</v>
      </c>
      <c r="AW754" s="64">
        <v>0</v>
      </c>
      <c r="AX754" s="64">
        <v>0</v>
      </c>
      <c r="AY754" s="64">
        <v>0</v>
      </c>
      <c r="AZ754" s="64">
        <v>-46900</v>
      </c>
      <c r="BA754" s="64">
        <v>0</v>
      </c>
      <c r="BB754" s="64">
        <v>0</v>
      </c>
      <c r="BC754" s="64">
        <v>0</v>
      </c>
      <c r="BD754" s="64">
        <v>0</v>
      </c>
      <c r="BE754" s="64">
        <v>0</v>
      </c>
      <c r="BF754" s="64">
        <v>0</v>
      </c>
      <c r="BG754" s="64">
        <v>15200</v>
      </c>
      <c r="BH754" s="64">
        <v>60000</v>
      </c>
      <c r="BI754" s="64">
        <v>55000</v>
      </c>
      <c r="BJ754" s="64">
        <v>25019.73</v>
      </c>
      <c r="BK754" s="64">
        <v>45577.46</v>
      </c>
      <c r="BL754"/>
      <c r="BN754" s="7">
        <f t="shared" si="36"/>
        <v>63104</v>
      </c>
    </row>
    <row r="755" spans="1:66" hidden="1">
      <c r="A755">
        <v>951</v>
      </c>
      <c r="B755" t="s">
        <v>491</v>
      </c>
      <c r="C755">
        <v>118</v>
      </c>
      <c r="D755" t="s">
        <v>178</v>
      </c>
      <c r="E755">
        <v>358</v>
      </c>
      <c r="F755">
        <v>513510005</v>
      </c>
      <c r="G755" t="s">
        <v>276</v>
      </c>
      <c r="H755">
        <v>101</v>
      </c>
      <c r="I755" t="s">
        <v>308</v>
      </c>
      <c r="J755" s="8">
        <v>1</v>
      </c>
      <c r="L755">
        <v>3510</v>
      </c>
      <c r="M755" t="s">
        <v>334</v>
      </c>
      <c r="N755">
        <v>3000</v>
      </c>
      <c r="O755" t="s">
        <v>118</v>
      </c>
      <c r="P755">
        <v>12</v>
      </c>
      <c r="Q755" t="s">
        <v>401</v>
      </c>
      <c r="R755">
        <v>221</v>
      </c>
      <c r="S755" t="s">
        <v>492</v>
      </c>
      <c r="T755">
        <v>128</v>
      </c>
      <c r="U755" t="s">
        <v>404</v>
      </c>
      <c r="V755">
        <v>1</v>
      </c>
      <c r="W755" t="s">
        <v>313</v>
      </c>
      <c r="X755" s="64">
        <v>0</v>
      </c>
      <c r="Y755" s="64">
        <v>94284.800000000003</v>
      </c>
      <c r="Z755" s="64">
        <v>23200</v>
      </c>
      <c r="AA755" s="64">
        <v>202910.45</v>
      </c>
      <c r="AB755" s="64">
        <v>269932</v>
      </c>
      <c r="AC755" s="64">
        <v>748780</v>
      </c>
      <c r="AD755" s="9">
        <v>354960</v>
      </c>
      <c r="AE755" s="64">
        <v>442714</v>
      </c>
      <c r="AF755" s="64">
        <v>902749.87</v>
      </c>
      <c r="AG755" s="64">
        <v>580579.54</v>
      </c>
      <c r="AH755" s="64">
        <v>864986.75</v>
      </c>
      <c r="AI755" s="64">
        <v>840498.26</v>
      </c>
      <c r="AJ755" s="10">
        <f t="shared" si="34"/>
        <v>5325595.67</v>
      </c>
      <c r="AL755" s="6">
        <f t="shared" si="35"/>
        <v>0</v>
      </c>
      <c r="AN755" s="64">
        <v>177239</v>
      </c>
      <c r="AO755" s="64">
        <v>0</v>
      </c>
      <c r="AP755" s="64">
        <v>0</v>
      </c>
      <c r="AQ755" s="64">
        <v>0</v>
      </c>
      <c r="AR755" s="64">
        <v>0</v>
      </c>
      <c r="AS755" s="64">
        <v>0</v>
      </c>
      <c r="AT755" s="64">
        <v>0</v>
      </c>
      <c r="AU755" s="64">
        <v>0</v>
      </c>
      <c r="AV755" s="64">
        <v>0</v>
      </c>
      <c r="AW755" s="64">
        <v>0</v>
      </c>
      <c r="AX755" s="64">
        <v>0</v>
      </c>
      <c r="AY755" s="64">
        <v>0</v>
      </c>
      <c r="AZ755" s="64">
        <v>-46457</v>
      </c>
      <c r="BA755" s="64">
        <v>0</v>
      </c>
      <c r="BB755" s="64">
        <v>0</v>
      </c>
      <c r="BC755" s="64">
        <v>0</v>
      </c>
      <c r="BD755" s="64">
        <v>0</v>
      </c>
      <c r="BE755" s="64">
        <v>0</v>
      </c>
      <c r="BF755" s="64">
        <v>0</v>
      </c>
      <c r="BG755" s="64">
        <v>0</v>
      </c>
      <c r="BH755" s="64">
        <v>-1500</v>
      </c>
      <c r="BI755" s="64">
        <v>-983.22</v>
      </c>
      <c r="BJ755" s="64">
        <v>-11729.2</v>
      </c>
      <c r="BK755" s="64">
        <v>-14481.5</v>
      </c>
      <c r="BL755"/>
      <c r="BN755" s="7">
        <f t="shared" si="36"/>
        <v>3620110.66</v>
      </c>
    </row>
    <row r="756" spans="1:66" hidden="1">
      <c r="A756">
        <v>953</v>
      </c>
      <c r="B756" t="s">
        <v>259</v>
      </c>
      <c r="C756">
        <v>121</v>
      </c>
      <c r="D756" t="s">
        <v>196</v>
      </c>
      <c r="E756">
        <v>356</v>
      </c>
      <c r="F756">
        <v>513510002</v>
      </c>
      <c r="G756" t="s">
        <v>134</v>
      </c>
      <c r="H756">
        <v>101</v>
      </c>
      <c r="I756" t="s">
        <v>308</v>
      </c>
      <c r="J756" s="8">
        <v>1</v>
      </c>
      <c r="L756">
        <v>3510</v>
      </c>
      <c r="M756" t="s">
        <v>334</v>
      </c>
      <c r="N756">
        <v>3000</v>
      </c>
      <c r="O756" t="s">
        <v>118</v>
      </c>
      <c r="P756">
        <v>12</v>
      </c>
      <c r="Q756" t="s">
        <v>401</v>
      </c>
      <c r="R756">
        <v>214</v>
      </c>
      <c r="S756" t="s">
        <v>446</v>
      </c>
      <c r="T756">
        <v>125</v>
      </c>
      <c r="U756" t="s">
        <v>464</v>
      </c>
      <c r="V756">
        <v>1</v>
      </c>
      <c r="W756" t="s">
        <v>313</v>
      </c>
      <c r="X756" s="64">
        <v>0</v>
      </c>
      <c r="Y756" s="64">
        <v>0</v>
      </c>
      <c r="Z756" s="64">
        <v>0</v>
      </c>
      <c r="AA756" s="64">
        <v>0</v>
      </c>
      <c r="AB756" s="64">
        <v>0</v>
      </c>
      <c r="AC756" s="64">
        <v>0</v>
      </c>
      <c r="AD756" s="9">
        <v>0</v>
      </c>
      <c r="AE756" s="64">
        <v>0</v>
      </c>
      <c r="AF756" s="64">
        <v>580</v>
      </c>
      <c r="AG756" s="64">
        <v>0</v>
      </c>
      <c r="AH756" s="64">
        <v>0</v>
      </c>
      <c r="AI756" s="64">
        <v>0</v>
      </c>
      <c r="AJ756" s="10">
        <f t="shared" si="34"/>
        <v>580</v>
      </c>
      <c r="AL756" s="6">
        <f t="shared" si="35"/>
        <v>0</v>
      </c>
      <c r="AN756" s="64">
        <v>18871</v>
      </c>
      <c r="AO756" s="64">
        <v>0</v>
      </c>
      <c r="AP756" s="64">
        <v>0</v>
      </c>
      <c r="AQ756" s="64">
        <v>0</v>
      </c>
      <c r="AR756" s="64">
        <v>0</v>
      </c>
      <c r="AS756" s="64">
        <v>0</v>
      </c>
      <c r="AT756" s="64">
        <v>0</v>
      </c>
      <c r="AU756" s="64">
        <v>0</v>
      </c>
      <c r="AV756" s="64">
        <v>0</v>
      </c>
      <c r="AW756" s="64">
        <v>0</v>
      </c>
      <c r="AX756" s="64">
        <v>0</v>
      </c>
      <c r="AY756" s="64">
        <v>0</v>
      </c>
      <c r="AZ756" s="64">
        <v>184890</v>
      </c>
      <c r="BA756" s="64">
        <v>0</v>
      </c>
      <c r="BB756" s="64">
        <v>0</v>
      </c>
      <c r="BC756" s="64">
        <v>0</v>
      </c>
      <c r="BD756" s="64">
        <v>0</v>
      </c>
      <c r="BE756" s="64">
        <v>0</v>
      </c>
      <c r="BF756" s="64">
        <v>0</v>
      </c>
      <c r="BG756" s="64">
        <v>0</v>
      </c>
      <c r="BH756" s="64">
        <v>41750</v>
      </c>
      <c r="BI756" s="64">
        <v>24604.83</v>
      </c>
      <c r="BJ756" s="64">
        <v>52620.959999999999</v>
      </c>
      <c r="BK756" s="64">
        <v>2200.73</v>
      </c>
      <c r="BL756"/>
      <c r="BN756" s="7">
        <f t="shared" si="36"/>
        <v>580</v>
      </c>
    </row>
    <row r="757" spans="1:66" hidden="1">
      <c r="A757">
        <v>954</v>
      </c>
      <c r="B757" t="s">
        <v>502</v>
      </c>
      <c r="C757">
        <v>122</v>
      </c>
      <c r="D757" t="s">
        <v>503</v>
      </c>
      <c r="E757">
        <v>356</v>
      </c>
      <c r="F757">
        <v>513510002</v>
      </c>
      <c r="G757" t="s">
        <v>134</v>
      </c>
      <c r="H757">
        <v>101</v>
      </c>
      <c r="I757" t="s">
        <v>308</v>
      </c>
      <c r="J757" s="8">
        <v>1</v>
      </c>
      <c r="L757">
        <v>3510</v>
      </c>
      <c r="M757" t="s">
        <v>334</v>
      </c>
      <c r="N757">
        <v>3000</v>
      </c>
      <c r="O757" t="s">
        <v>118</v>
      </c>
      <c r="P757">
        <v>12</v>
      </c>
      <c r="Q757" t="s">
        <v>401</v>
      </c>
      <c r="R757">
        <v>226</v>
      </c>
      <c r="S757" t="s">
        <v>504</v>
      </c>
      <c r="T757">
        <v>121</v>
      </c>
      <c r="U757" t="s">
        <v>312</v>
      </c>
      <c r="V757">
        <v>1</v>
      </c>
      <c r="W757" t="s">
        <v>313</v>
      </c>
      <c r="X757" s="64">
        <v>0</v>
      </c>
      <c r="Y757" s="64">
        <v>0</v>
      </c>
      <c r="Z757" s="64">
        <v>0</v>
      </c>
      <c r="AA757" s="64">
        <v>0</v>
      </c>
      <c r="AB757" s="64">
        <v>0</v>
      </c>
      <c r="AC757" s="64">
        <v>0</v>
      </c>
      <c r="AD757" s="9">
        <v>0</v>
      </c>
      <c r="AE757" s="64">
        <v>0</v>
      </c>
      <c r="AF757" s="64">
        <v>0</v>
      </c>
      <c r="AG757" s="64">
        <v>0</v>
      </c>
      <c r="AH757" s="64">
        <v>0</v>
      </c>
      <c r="AI757" s="64">
        <v>0</v>
      </c>
      <c r="AJ757" s="10">
        <f t="shared" si="34"/>
        <v>0</v>
      </c>
      <c r="AL757" s="6">
        <f t="shared" si="35"/>
        <v>0</v>
      </c>
      <c r="AN757" s="64">
        <v>0</v>
      </c>
      <c r="AO757" s="64">
        <v>0</v>
      </c>
      <c r="AP757" s="64">
        <v>0</v>
      </c>
      <c r="AQ757" s="64">
        <v>0</v>
      </c>
      <c r="AR757" s="64">
        <v>0</v>
      </c>
      <c r="AS757" s="64">
        <v>0</v>
      </c>
      <c r="AT757" s="64">
        <v>0</v>
      </c>
      <c r="AU757" s="64">
        <v>0</v>
      </c>
      <c r="AV757" s="64">
        <v>0</v>
      </c>
      <c r="AW757" s="64">
        <v>0</v>
      </c>
      <c r="AX757" s="64">
        <v>0</v>
      </c>
      <c r="AY757" s="64">
        <v>0</v>
      </c>
      <c r="AZ757" s="64">
        <v>800</v>
      </c>
      <c r="BA757" s="64">
        <v>0</v>
      </c>
      <c r="BB757" s="64">
        <v>0</v>
      </c>
      <c r="BC757" s="64">
        <v>0</v>
      </c>
      <c r="BD757" s="64">
        <v>0</v>
      </c>
      <c r="BE757" s="64">
        <v>0</v>
      </c>
      <c r="BF757" s="64">
        <v>0</v>
      </c>
      <c r="BG757" s="64">
        <v>0</v>
      </c>
      <c r="BH757" s="64">
        <v>0</v>
      </c>
      <c r="BI757" s="64">
        <v>-7.72</v>
      </c>
      <c r="BJ757" s="64">
        <v>0</v>
      </c>
      <c r="BK757" s="64">
        <v>0</v>
      </c>
      <c r="BL757"/>
      <c r="BN757" s="7">
        <f t="shared" si="36"/>
        <v>0</v>
      </c>
    </row>
    <row r="758" spans="1:66" hidden="1">
      <c r="A758">
        <v>954</v>
      </c>
      <c r="B758" t="s">
        <v>502</v>
      </c>
      <c r="C758">
        <v>122</v>
      </c>
      <c r="D758" t="s">
        <v>503</v>
      </c>
      <c r="E758">
        <v>358</v>
      </c>
      <c r="F758">
        <v>513510005</v>
      </c>
      <c r="G758" t="s">
        <v>276</v>
      </c>
      <c r="H758">
        <v>101</v>
      </c>
      <c r="I758" t="s">
        <v>308</v>
      </c>
      <c r="J758" s="8">
        <v>1</v>
      </c>
      <c r="L758">
        <v>3510</v>
      </c>
      <c r="M758" t="s">
        <v>334</v>
      </c>
      <c r="N758">
        <v>3000</v>
      </c>
      <c r="O758" t="s">
        <v>118</v>
      </c>
      <c r="P758">
        <v>12</v>
      </c>
      <c r="Q758" t="s">
        <v>401</v>
      </c>
      <c r="R758">
        <v>226</v>
      </c>
      <c r="S758" t="s">
        <v>504</v>
      </c>
      <c r="T758">
        <v>121</v>
      </c>
      <c r="U758" t="s">
        <v>312</v>
      </c>
      <c r="V758">
        <v>1</v>
      </c>
      <c r="W758" t="s">
        <v>313</v>
      </c>
      <c r="X758" s="64">
        <v>0</v>
      </c>
      <c r="Y758" s="64">
        <v>0</v>
      </c>
      <c r="Z758" s="64">
        <v>11757.49</v>
      </c>
      <c r="AA758" s="64">
        <v>0</v>
      </c>
      <c r="AB758" s="64">
        <v>0</v>
      </c>
      <c r="AC758" s="64">
        <v>0</v>
      </c>
      <c r="AD758" s="9">
        <v>30508</v>
      </c>
      <c r="AE758" s="64">
        <v>0</v>
      </c>
      <c r="AF758" s="64">
        <v>0</v>
      </c>
      <c r="AG758" s="64">
        <v>6013.4</v>
      </c>
      <c r="AH758" s="64">
        <v>0</v>
      </c>
      <c r="AI758" s="64">
        <v>54752</v>
      </c>
      <c r="AJ758" s="10">
        <f t="shared" si="34"/>
        <v>103030.89</v>
      </c>
      <c r="AL758" s="6">
        <f t="shared" si="35"/>
        <v>0</v>
      </c>
      <c r="AN758" s="64">
        <v>0</v>
      </c>
      <c r="AO758" s="64">
        <v>0</v>
      </c>
      <c r="AP758" s="64">
        <v>0</v>
      </c>
      <c r="AQ758" s="64">
        <v>0</v>
      </c>
      <c r="AR758" s="64">
        <v>0</v>
      </c>
      <c r="AS758" s="64">
        <v>0</v>
      </c>
      <c r="AT758" s="64">
        <v>0</v>
      </c>
      <c r="AU758" s="64">
        <v>0</v>
      </c>
      <c r="AV758" s="64">
        <v>0</v>
      </c>
      <c r="AW758" s="64">
        <v>0</v>
      </c>
      <c r="AX758" s="64">
        <v>0</v>
      </c>
      <c r="AY758" s="64">
        <v>0</v>
      </c>
      <c r="AZ758" s="64">
        <v>0</v>
      </c>
      <c r="BA758" s="64">
        <v>0</v>
      </c>
      <c r="BB758" s="64">
        <v>0</v>
      </c>
      <c r="BC758" s="64">
        <v>0</v>
      </c>
      <c r="BD758" s="64">
        <v>0</v>
      </c>
      <c r="BE758" s="64">
        <v>0</v>
      </c>
      <c r="BF758" s="64">
        <v>0</v>
      </c>
      <c r="BG758" s="64">
        <v>0</v>
      </c>
      <c r="BH758" s="64">
        <v>8220.4699999999993</v>
      </c>
      <c r="BI758" s="64">
        <v>21832.880000000001</v>
      </c>
      <c r="BJ758" s="64">
        <v>-2</v>
      </c>
      <c r="BK758" s="64">
        <v>0</v>
      </c>
      <c r="BL758"/>
      <c r="BN758" s="7">
        <f t="shared" si="36"/>
        <v>48278.89</v>
      </c>
    </row>
    <row r="759" spans="1:66" hidden="1">
      <c r="A759">
        <v>954</v>
      </c>
      <c r="B759" t="s">
        <v>502</v>
      </c>
      <c r="C759">
        <v>122</v>
      </c>
      <c r="D759" t="s">
        <v>503</v>
      </c>
      <c r="E759">
        <v>360</v>
      </c>
      <c r="F759">
        <v>513510006</v>
      </c>
      <c r="G759" t="s">
        <v>204</v>
      </c>
      <c r="H759">
        <v>101</v>
      </c>
      <c r="I759" t="s">
        <v>308</v>
      </c>
      <c r="J759" s="8">
        <v>1</v>
      </c>
      <c r="L759">
        <v>3510</v>
      </c>
      <c r="M759" t="s">
        <v>334</v>
      </c>
      <c r="N759">
        <v>3000</v>
      </c>
      <c r="O759" t="s">
        <v>118</v>
      </c>
      <c r="P759">
        <v>12</v>
      </c>
      <c r="Q759" t="s">
        <v>401</v>
      </c>
      <c r="R759">
        <v>226</v>
      </c>
      <c r="S759" t="s">
        <v>504</v>
      </c>
      <c r="T759">
        <v>121</v>
      </c>
      <c r="U759" t="s">
        <v>312</v>
      </c>
      <c r="V759">
        <v>1</v>
      </c>
      <c r="W759" t="s">
        <v>313</v>
      </c>
      <c r="X759" s="64">
        <v>0</v>
      </c>
      <c r="Y759" s="64">
        <v>0</v>
      </c>
      <c r="Z759" s="64">
        <v>0</v>
      </c>
      <c r="AA759" s="64">
        <v>0</v>
      </c>
      <c r="AB759" s="64">
        <v>0</v>
      </c>
      <c r="AC759" s="64">
        <v>0</v>
      </c>
      <c r="AD759" s="9">
        <v>0</v>
      </c>
      <c r="AE759" s="64">
        <v>0</v>
      </c>
      <c r="AF759" s="64">
        <v>0</v>
      </c>
      <c r="AG759" s="64">
        <v>0</v>
      </c>
      <c r="AH759" s="64">
        <v>0</v>
      </c>
      <c r="AI759" s="64">
        <v>0</v>
      </c>
      <c r="AJ759" s="10">
        <f t="shared" si="34"/>
        <v>0</v>
      </c>
      <c r="AL759" s="6">
        <f t="shared" si="35"/>
        <v>0</v>
      </c>
      <c r="AN759" s="64">
        <v>82486</v>
      </c>
      <c r="AO759" s="64">
        <v>0</v>
      </c>
      <c r="AP759" s="64">
        <v>0</v>
      </c>
      <c r="AQ759" s="64">
        <v>0</v>
      </c>
      <c r="AR759" s="64">
        <v>0</v>
      </c>
      <c r="AS759" s="64">
        <v>0</v>
      </c>
      <c r="AT759" s="64">
        <v>0</v>
      </c>
      <c r="AU759" s="64">
        <v>0</v>
      </c>
      <c r="AV759" s="64">
        <v>0</v>
      </c>
      <c r="AW759" s="64">
        <v>0</v>
      </c>
      <c r="AX759" s="64">
        <v>0</v>
      </c>
      <c r="AY759" s="64">
        <v>0</v>
      </c>
      <c r="AZ759" s="64">
        <v>66480</v>
      </c>
      <c r="BA759" s="64">
        <v>0</v>
      </c>
      <c r="BB759" s="64">
        <v>0</v>
      </c>
      <c r="BC759" s="64">
        <v>0</v>
      </c>
      <c r="BD759" s="64">
        <v>0</v>
      </c>
      <c r="BE759" s="64">
        <v>0</v>
      </c>
      <c r="BF759" s="64">
        <v>0</v>
      </c>
      <c r="BG759" s="64">
        <v>0</v>
      </c>
      <c r="BH759" s="64">
        <v>14764</v>
      </c>
      <c r="BI759" s="64">
        <v>-3369.79</v>
      </c>
      <c r="BJ759" s="64">
        <v>0</v>
      </c>
      <c r="BK759" s="64">
        <v>0</v>
      </c>
      <c r="BL759"/>
      <c r="BN759" s="7">
        <f t="shared" si="36"/>
        <v>0</v>
      </c>
    </row>
    <row r="760" spans="1:66" hidden="1">
      <c r="A760">
        <v>111</v>
      </c>
      <c r="B760" t="s">
        <v>84</v>
      </c>
      <c r="C760">
        <v>141</v>
      </c>
      <c r="D760" t="s">
        <v>260</v>
      </c>
      <c r="E760">
        <v>356</v>
      </c>
      <c r="F760">
        <v>513510002</v>
      </c>
      <c r="G760" t="s">
        <v>134</v>
      </c>
      <c r="H760">
        <v>101</v>
      </c>
      <c r="I760" t="s">
        <v>308</v>
      </c>
      <c r="J760" s="8">
        <v>1</v>
      </c>
      <c r="L760">
        <v>3510</v>
      </c>
      <c r="M760" t="s">
        <v>334</v>
      </c>
      <c r="N760">
        <v>3000</v>
      </c>
      <c r="O760" t="s">
        <v>118</v>
      </c>
      <c r="P760">
        <v>13</v>
      </c>
      <c r="Q760" t="s">
        <v>353</v>
      </c>
      <c r="R760">
        <v>263</v>
      </c>
      <c r="S760" t="s">
        <v>354</v>
      </c>
      <c r="T760">
        <v>121</v>
      </c>
      <c r="U760" t="s">
        <v>312</v>
      </c>
      <c r="V760">
        <v>1</v>
      </c>
      <c r="W760" t="s">
        <v>313</v>
      </c>
      <c r="X760" s="64">
        <v>0</v>
      </c>
      <c r="Y760" s="64">
        <v>0</v>
      </c>
      <c r="Z760" s="64">
        <v>0</v>
      </c>
      <c r="AA760" s="64">
        <v>0</v>
      </c>
      <c r="AB760" s="64">
        <v>15221</v>
      </c>
      <c r="AC760" s="64">
        <v>10510.71</v>
      </c>
      <c r="AD760" s="9">
        <v>71560.149999999994</v>
      </c>
      <c r="AE760" s="64">
        <v>1019.45</v>
      </c>
      <c r="AF760" s="64">
        <v>10097.280000000001</v>
      </c>
      <c r="AG760" s="64">
        <v>22643.200000000001</v>
      </c>
      <c r="AH760" s="64">
        <v>0</v>
      </c>
      <c r="AI760" s="64">
        <v>0</v>
      </c>
      <c r="AJ760" s="10">
        <f t="shared" si="34"/>
        <v>131051.78999999998</v>
      </c>
      <c r="AL760" s="6">
        <f t="shared" si="35"/>
        <v>0</v>
      </c>
      <c r="AN760" s="64">
        <v>32014</v>
      </c>
      <c r="AO760" s="64">
        <v>0</v>
      </c>
      <c r="AP760" s="64">
        <v>0</v>
      </c>
      <c r="AQ760" s="64">
        <v>0</v>
      </c>
      <c r="AR760" s="64">
        <v>0</v>
      </c>
      <c r="AS760" s="64">
        <v>0</v>
      </c>
      <c r="AT760" s="64">
        <v>0</v>
      </c>
      <c r="AU760" s="64">
        <v>0</v>
      </c>
      <c r="AV760" s="64">
        <v>0</v>
      </c>
      <c r="AW760" s="64">
        <v>0</v>
      </c>
      <c r="AX760" s="64">
        <v>0</v>
      </c>
      <c r="AY760" s="64">
        <v>0</v>
      </c>
      <c r="AZ760" s="64">
        <v>-31096</v>
      </c>
      <c r="BA760" s="64">
        <v>0</v>
      </c>
      <c r="BB760" s="64">
        <v>0</v>
      </c>
      <c r="BC760" s="64">
        <v>0</v>
      </c>
      <c r="BD760" s="64">
        <v>0</v>
      </c>
      <c r="BE760" s="64">
        <v>0</v>
      </c>
      <c r="BF760" s="64">
        <v>0</v>
      </c>
      <c r="BG760" s="64">
        <v>0</v>
      </c>
      <c r="BH760" s="64">
        <v>0</v>
      </c>
      <c r="BI760" s="64">
        <v>-918</v>
      </c>
      <c r="BJ760" s="64">
        <v>0</v>
      </c>
      <c r="BK760" s="64">
        <v>0</v>
      </c>
      <c r="BL760"/>
      <c r="BN760" s="7">
        <f t="shared" si="36"/>
        <v>131051.78999999998</v>
      </c>
    </row>
    <row r="761" spans="1:66" hidden="1">
      <c r="A761">
        <v>102</v>
      </c>
      <c r="B761" t="s">
        <v>343</v>
      </c>
      <c r="C761">
        <v>140</v>
      </c>
      <c r="D761" t="s">
        <v>344</v>
      </c>
      <c r="E761">
        <v>363</v>
      </c>
      <c r="F761">
        <v>513520002</v>
      </c>
      <c r="G761" t="s">
        <v>167</v>
      </c>
      <c r="H761">
        <v>101</v>
      </c>
      <c r="I761" t="s">
        <v>308</v>
      </c>
      <c r="J761" s="8">
        <v>1</v>
      </c>
      <c r="L761">
        <v>3520</v>
      </c>
      <c r="M761" t="s">
        <v>363</v>
      </c>
      <c r="N761">
        <v>3000</v>
      </c>
      <c r="O761" t="s">
        <v>118</v>
      </c>
      <c r="P761">
        <v>4</v>
      </c>
      <c r="Q761" t="s">
        <v>345</v>
      </c>
      <c r="R761">
        <v>172</v>
      </c>
      <c r="S761" t="s">
        <v>281</v>
      </c>
      <c r="T761">
        <v>121</v>
      </c>
      <c r="U761" t="s">
        <v>312</v>
      </c>
      <c r="V761">
        <v>1</v>
      </c>
      <c r="W761" t="s">
        <v>313</v>
      </c>
      <c r="X761" s="64">
        <v>1937.2</v>
      </c>
      <c r="Y761" s="64">
        <v>2552</v>
      </c>
      <c r="Z761" s="64">
        <v>817.8</v>
      </c>
      <c r="AA761" s="64">
        <v>0</v>
      </c>
      <c r="AB761" s="64">
        <v>0</v>
      </c>
      <c r="AC761" s="64">
        <v>0</v>
      </c>
      <c r="AD761" s="9">
        <v>1757.4</v>
      </c>
      <c r="AE761" s="64">
        <v>0</v>
      </c>
      <c r="AF761" s="64">
        <v>0</v>
      </c>
      <c r="AG761" s="64">
        <v>0</v>
      </c>
      <c r="AH761" s="64">
        <v>0</v>
      </c>
      <c r="AI761" s="64">
        <v>0</v>
      </c>
      <c r="AJ761" s="10">
        <f t="shared" si="34"/>
        <v>7064.4</v>
      </c>
      <c r="AL761" s="6">
        <f t="shared" si="35"/>
        <v>0</v>
      </c>
      <c r="AN761" s="64">
        <v>12123</v>
      </c>
      <c r="AO761" s="64">
        <v>0</v>
      </c>
      <c r="AP761" s="64">
        <v>0</v>
      </c>
      <c r="AQ761" s="64">
        <v>0</v>
      </c>
      <c r="AR761" s="64">
        <v>0</v>
      </c>
      <c r="AS761" s="64">
        <v>0</v>
      </c>
      <c r="AT761" s="64">
        <v>0</v>
      </c>
      <c r="AU761" s="64">
        <v>0</v>
      </c>
      <c r="AV761" s="64">
        <v>0</v>
      </c>
      <c r="AW761" s="64">
        <v>0</v>
      </c>
      <c r="AX761" s="64">
        <v>0</v>
      </c>
      <c r="AY761" s="64">
        <v>0</v>
      </c>
      <c r="AZ761" s="64">
        <v>-6400</v>
      </c>
      <c r="BA761" s="64">
        <v>0</v>
      </c>
      <c r="BB761" s="64">
        <v>0</v>
      </c>
      <c r="BC761" s="64">
        <v>0</v>
      </c>
      <c r="BD761" s="64">
        <v>0</v>
      </c>
      <c r="BE761" s="64">
        <v>0</v>
      </c>
      <c r="BF761" s="64">
        <v>0</v>
      </c>
      <c r="BG761" s="64">
        <v>0</v>
      </c>
      <c r="BH761" s="64">
        <v>580</v>
      </c>
      <c r="BI761" s="64">
        <v>-42.79</v>
      </c>
      <c r="BJ761" s="64">
        <v>0</v>
      </c>
      <c r="BK761" s="64">
        <v>0</v>
      </c>
      <c r="BL761"/>
      <c r="BN761" s="7">
        <f t="shared" si="36"/>
        <v>7064.4</v>
      </c>
    </row>
    <row r="762" spans="1:66" hidden="1">
      <c r="A762">
        <v>201</v>
      </c>
      <c r="B762" t="s">
        <v>379</v>
      </c>
      <c r="C762">
        <v>143</v>
      </c>
      <c r="D762" t="s">
        <v>271</v>
      </c>
      <c r="E762">
        <v>364</v>
      </c>
      <c r="F762">
        <v>513520002</v>
      </c>
      <c r="G762" t="s">
        <v>167</v>
      </c>
      <c r="H762">
        <v>602</v>
      </c>
      <c r="I762" t="s">
        <v>380</v>
      </c>
      <c r="J762" s="8">
        <v>1</v>
      </c>
      <c r="L762">
        <v>3520</v>
      </c>
      <c r="M762" t="s">
        <v>363</v>
      </c>
      <c r="N762">
        <v>3000</v>
      </c>
      <c r="O762" t="s">
        <v>118</v>
      </c>
      <c r="P762">
        <v>7</v>
      </c>
      <c r="Q762" t="s">
        <v>310</v>
      </c>
      <c r="R762">
        <v>423</v>
      </c>
      <c r="S762" t="s">
        <v>381</v>
      </c>
      <c r="T762">
        <v>121</v>
      </c>
      <c r="U762" t="s">
        <v>312</v>
      </c>
      <c r="V762">
        <v>1</v>
      </c>
      <c r="W762" t="s">
        <v>313</v>
      </c>
      <c r="X762" s="64">
        <v>0</v>
      </c>
      <c r="Y762" s="64">
        <v>0</v>
      </c>
      <c r="Z762" s="64">
        <v>0</v>
      </c>
      <c r="AA762" s="64">
        <v>0</v>
      </c>
      <c r="AB762" s="64">
        <v>0</v>
      </c>
      <c r="AC762" s="64">
        <v>0</v>
      </c>
      <c r="AD762" s="9">
        <v>0</v>
      </c>
      <c r="AE762" s="64">
        <v>0</v>
      </c>
      <c r="AF762" s="64">
        <v>0</v>
      </c>
      <c r="AG762" s="64">
        <v>0</v>
      </c>
      <c r="AH762" s="64">
        <v>0</v>
      </c>
      <c r="AI762" s="9">
        <v>0</v>
      </c>
      <c r="AJ762" s="10">
        <f t="shared" si="34"/>
        <v>0</v>
      </c>
      <c r="AL762" s="6">
        <f t="shared" si="35"/>
        <v>0</v>
      </c>
      <c r="AN762" s="64">
        <v>46258</v>
      </c>
      <c r="AO762" s="64">
        <v>0</v>
      </c>
      <c r="AP762" s="64">
        <v>0</v>
      </c>
      <c r="AQ762" s="64">
        <v>0</v>
      </c>
      <c r="AR762" s="64">
        <v>0</v>
      </c>
      <c r="AS762" s="64">
        <v>0</v>
      </c>
      <c r="AT762" s="64">
        <v>0</v>
      </c>
      <c r="AU762" s="64">
        <v>0</v>
      </c>
      <c r="AV762" s="64">
        <v>0</v>
      </c>
      <c r="AW762" s="64">
        <v>0</v>
      </c>
      <c r="AX762" s="64">
        <v>0</v>
      </c>
      <c r="AY762" s="64">
        <v>0</v>
      </c>
      <c r="AZ762" s="64">
        <v>121606</v>
      </c>
      <c r="BA762" s="64">
        <v>0</v>
      </c>
      <c r="BB762" s="64">
        <v>0</v>
      </c>
      <c r="BC762" s="64">
        <v>0</v>
      </c>
      <c r="BD762" s="64">
        <v>0</v>
      </c>
      <c r="BE762" s="64">
        <v>0</v>
      </c>
      <c r="BF762" s="64">
        <v>0</v>
      </c>
      <c r="BG762" s="64">
        <v>0</v>
      </c>
      <c r="BH762" s="64">
        <v>56997.25</v>
      </c>
      <c r="BI762" s="64">
        <v>27113.03</v>
      </c>
      <c r="BJ762" s="64">
        <v>10407.09</v>
      </c>
      <c r="BK762" s="64">
        <v>29108.37</v>
      </c>
      <c r="BL762"/>
      <c r="BN762" s="7">
        <f t="shared" si="36"/>
        <v>0</v>
      </c>
    </row>
    <row r="763" spans="1:66" hidden="1">
      <c r="A763">
        <v>941</v>
      </c>
      <c r="B763" t="s">
        <v>484</v>
      </c>
      <c r="C763">
        <v>116</v>
      </c>
      <c r="D763" t="s">
        <v>485</v>
      </c>
      <c r="E763">
        <v>362</v>
      </c>
      <c r="F763">
        <v>513520001</v>
      </c>
      <c r="G763" t="s">
        <v>173</v>
      </c>
      <c r="H763">
        <v>101</v>
      </c>
      <c r="I763" t="s">
        <v>308</v>
      </c>
      <c r="J763" s="8">
        <v>1</v>
      </c>
      <c r="L763">
        <v>3520</v>
      </c>
      <c r="M763" t="s">
        <v>363</v>
      </c>
      <c r="N763">
        <v>3000</v>
      </c>
      <c r="O763" t="s">
        <v>118</v>
      </c>
      <c r="P763">
        <v>8</v>
      </c>
      <c r="Q763" t="s">
        <v>486</v>
      </c>
      <c r="R763">
        <v>131</v>
      </c>
      <c r="S763" t="s">
        <v>449</v>
      </c>
      <c r="T763">
        <v>121</v>
      </c>
      <c r="U763" t="s">
        <v>312</v>
      </c>
      <c r="V763">
        <v>1</v>
      </c>
      <c r="W763" t="s">
        <v>313</v>
      </c>
      <c r="X763" s="64">
        <v>0</v>
      </c>
      <c r="Y763" s="64">
        <v>0</v>
      </c>
      <c r="Z763" s="64">
        <v>0</v>
      </c>
      <c r="AA763" s="64">
        <v>0</v>
      </c>
      <c r="AB763" s="64">
        <v>0</v>
      </c>
      <c r="AC763" s="64">
        <v>0</v>
      </c>
      <c r="AD763" s="9">
        <v>0</v>
      </c>
      <c r="AE763" s="64">
        <v>0</v>
      </c>
      <c r="AF763" s="64">
        <v>0</v>
      </c>
      <c r="AG763" s="64">
        <v>0</v>
      </c>
      <c r="AH763" s="64">
        <v>0</v>
      </c>
      <c r="AI763" s="64">
        <v>0</v>
      </c>
      <c r="AJ763" s="10">
        <f t="shared" si="34"/>
        <v>0</v>
      </c>
      <c r="AL763" s="6">
        <f t="shared" si="35"/>
        <v>0</v>
      </c>
      <c r="AN763" s="64">
        <v>7622</v>
      </c>
      <c r="AO763" s="64">
        <v>0</v>
      </c>
      <c r="AP763" s="64">
        <v>0</v>
      </c>
      <c r="AQ763" s="64">
        <v>0</v>
      </c>
      <c r="AR763" s="64">
        <v>0</v>
      </c>
      <c r="AS763" s="64">
        <v>0</v>
      </c>
      <c r="AT763" s="64">
        <v>0</v>
      </c>
      <c r="AU763" s="64">
        <v>0</v>
      </c>
      <c r="AV763" s="64">
        <v>0</v>
      </c>
      <c r="AW763" s="64">
        <v>0</v>
      </c>
      <c r="AX763" s="64">
        <v>0</v>
      </c>
      <c r="AY763" s="64">
        <v>0</v>
      </c>
      <c r="AZ763" s="64">
        <v>73290</v>
      </c>
      <c r="BA763" s="64">
        <v>0</v>
      </c>
      <c r="BB763" s="64">
        <v>0</v>
      </c>
      <c r="BC763" s="64">
        <v>0</v>
      </c>
      <c r="BD763" s="64">
        <v>0</v>
      </c>
      <c r="BE763" s="64">
        <v>0</v>
      </c>
      <c r="BF763" s="64">
        <v>0</v>
      </c>
      <c r="BG763" s="64">
        <v>0</v>
      </c>
      <c r="BH763" s="64">
        <v>53300</v>
      </c>
      <c r="BI763" s="64">
        <v>1980.08</v>
      </c>
      <c r="BJ763" s="64">
        <v>21647</v>
      </c>
      <c r="BK763" s="64">
        <v>5599.99</v>
      </c>
      <c r="BL763"/>
      <c r="BN763" s="7">
        <f t="shared" si="36"/>
        <v>0</v>
      </c>
    </row>
    <row r="764" spans="1:66" hidden="1">
      <c r="A764">
        <v>972</v>
      </c>
      <c r="B764" t="s">
        <v>527</v>
      </c>
      <c r="C764">
        <v>132</v>
      </c>
      <c r="D764" t="s">
        <v>528</v>
      </c>
      <c r="E764">
        <v>362</v>
      </c>
      <c r="F764">
        <v>513520001</v>
      </c>
      <c r="G764" t="s">
        <v>173</v>
      </c>
      <c r="H764">
        <v>101</v>
      </c>
      <c r="I764" t="s">
        <v>308</v>
      </c>
      <c r="J764" s="8">
        <v>1</v>
      </c>
      <c r="L764">
        <v>3520</v>
      </c>
      <c r="M764" t="s">
        <v>363</v>
      </c>
      <c r="N764">
        <v>3000</v>
      </c>
      <c r="O764" t="s">
        <v>118</v>
      </c>
      <c r="P764">
        <v>9</v>
      </c>
      <c r="Q764" t="s">
        <v>422</v>
      </c>
      <c r="R764">
        <v>181</v>
      </c>
      <c r="S764" t="s">
        <v>523</v>
      </c>
      <c r="T764">
        <v>131</v>
      </c>
      <c r="U764" t="s">
        <v>524</v>
      </c>
      <c r="V764">
        <v>1</v>
      </c>
      <c r="W764" t="s">
        <v>313</v>
      </c>
      <c r="X764" s="64">
        <v>603.20000000000005</v>
      </c>
      <c r="Y764" s="64">
        <v>0</v>
      </c>
      <c r="Z764" s="64">
        <v>0</v>
      </c>
      <c r="AA764" s="64">
        <v>0</v>
      </c>
      <c r="AB764" s="64">
        <v>0</v>
      </c>
      <c r="AC764" s="64">
        <v>0</v>
      </c>
      <c r="AD764" s="9">
        <v>0</v>
      </c>
      <c r="AE764" s="64">
        <v>0</v>
      </c>
      <c r="AF764" s="64">
        <v>0</v>
      </c>
      <c r="AG764" s="64">
        <v>0</v>
      </c>
      <c r="AH764" s="64">
        <v>0</v>
      </c>
      <c r="AI764" s="64">
        <v>0</v>
      </c>
      <c r="AJ764" s="10">
        <f t="shared" si="34"/>
        <v>603.20000000000005</v>
      </c>
      <c r="AL764" s="6">
        <f t="shared" si="35"/>
        <v>0</v>
      </c>
      <c r="AN764" s="64">
        <v>0</v>
      </c>
      <c r="AO764" s="64">
        <v>0</v>
      </c>
      <c r="AP764" s="64">
        <v>0</v>
      </c>
      <c r="AQ764" s="64">
        <v>0</v>
      </c>
      <c r="AR764" s="64">
        <v>0</v>
      </c>
      <c r="AS764" s="64">
        <v>0</v>
      </c>
      <c r="AT764" s="64">
        <v>0</v>
      </c>
      <c r="AU764" s="64">
        <v>0</v>
      </c>
      <c r="AV764" s="64">
        <v>0</v>
      </c>
      <c r="AW764" s="64">
        <v>0</v>
      </c>
      <c r="AX764" s="64">
        <v>0</v>
      </c>
      <c r="AY764" s="64">
        <v>0</v>
      </c>
      <c r="AZ764" s="64">
        <v>14900</v>
      </c>
      <c r="BA764" s="64">
        <v>0</v>
      </c>
      <c r="BB764" s="64">
        <v>0</v>
      </c>
      <c r="BC764" s="64">
        <v>0</v>
      </c>
      <c r="BD764" s="64">
        <v>0</v>
      </c>
      <c r="BE764" s="64">
        <v>0</v>
      </c>
      <c r="BF764" s="64">
        <v>0</v>
      </c>
      <c r="BG764" s="64">
        <v>0</v>
      </c>
      <c r="BH764" s="64">
        <v>11300</v>
      </c>
      <c r="BI764" s="64">
        <v>365</v>
      </c>
      <c r="BJ764" s="64">
        <v>3374</v>
      </c>
      <c r="BK764" s="64">
        <v>2</v>
      </c>
      <c r="BL764"/>
      <c r="BN764" s="7">
        <f t="shared" si="36"/>
        <v>603.20000000000005</v>
      </c>
    </row>
    <row r="765" spans="1:66" hidden="1">
      <c r="A765">
        <v>961</v>
      </c>
      <c r="B765" t="s">
        <v>80</v>
      </c>
      <c r="C765">
        <v>124</v>
      </c>
      <c r="D765" t="s">
        <v>508</v>
      </c>
      <c r="E765">
        <v>363</v>
      </c>
      <c r="F765">
        <v>513520002</v>
      </c>
      <c r="G765" t="s">
        <v>167</v>
      </c>
      <c r="H765">
        <v>101</v>
      </c>
      <c r="I765" t="s">
        <v>308</v>
      </c>
      <c r="J765" s="8">
        <v>1</v>
      </c>
      <c r="L765">
        <v>3520</v>
      </c>
      <c r="M765" t="s">
        <v>363</v>
      </c>
      <c r="N765">
        <v>3000</v>
      </c>
      <c r="O765" t="s">
        <v>118</v>
      </c>
      <c r="P765">
        <v>11</v>
      </c>
      <c r="Q765" t="s">
        <v>509</v>
      </c>
      <c r="R765">
        <v>241</v>
      </c>
      <c r="S765" t="s">
        <v>445</v>
      </c>
      <c r="T765">
        <v>124</v>
      </c>
      <c r="U765" t="s">
        <v>510</v>
      </c>
      <c r="V765">
        <v>1</v>
      </c>
      <c r="W765" t="s">
        <v>313</v>
      </c>
      <c r="X765" s="64">
        <v>0</v>
      </c>
      <c r="Y765" s="64">
        <v>0</v>
      </c>
      <c r="Z765" s="64">
        <v>9860</v>
      </c>
      <c r="AA765" s="64">
        <v>0</v>
      </c>
      <c r="AB765" s="64">
        <v>0</v>
      </c>
      <c r="AC765" s="64">
        <v>0</v>
      </c>
      <c r="AD765" s="9">
        <v>0</v>
      </c>
      <c r="AE765" s="64">
        <v>0</v>
      </c>
      <c r="AF765" s="64">
        <v>0</v>
      </c>
      <c r="AG765" s="64">
        <v>0</v>
      </c>
      <c r="AH765" s="64">
        <v>0</v>
      </c>
      <c r="AI765" s="64">
        <v>0</v>
      </c>
      <c r="AJ765" s="10">
        <f t="shared" si="34"/>
        <v>9860</v>
      </c>
      <c r="AL765" s="6">
        <f t="shared" si="35"/>
        <v>0</v>
      </c>
      <c r="AN765" s="64">
        <v>143384</v>
      </c>
      <c r="AO765" s="64">
        <v>0</v>
      </c>
      <c r="AP765" s="64">
        <v>0</v>
      </c>
      <c r="AQ765" s="64">
        <v>0</v>
      </c>
      <c r="AR765" s="64">
        <v>0</v>
      </c>
      <c r="AS765" s="64">
        <v>0</v>
      </c>
      <c r="AT765" s="64">
        <v>0</v>
      </c>
      <c r="AU765" s="64">
        <v>0</v>
      </c>
      <c r="AV765" s="64">
        <v>0</v>
      </c>
      <c r="AW765" s="64">
        <v>0</v>
      </c>
      <c r="AX765" s="64">
        <v>0</v>
      </c>
      <c r="AY765" s="64">
        <v>0</v>
      </c>
      <c r="AZ765" s="64">
        <v>125232</v>
      </c>
      <c r="BA765" s="64">
        <v>0</v>
      </c>
      <c r="BB765" s="64">
        <v>0</v>
      </c>
      <c r="BC765" s="64">
        <v>0</v>
      </c>
      <c r="BD765" s="64">
        <v>0</v>
      </c>
      <c r="BE765" s="64">
        <v>0</v>
      </c>
      <c r="BF765" s="64">
        <v>0</v>
      </c>
      <c r="BG765" s="64">
        <v>0</v>
      </c>
      <c r="BH765" s="64">
        <v>26000</v>
      </c>
      <c r="BI765" s="64">
        <v>8277.01</v>
      </c>
      <c r="BJ765" s="64">
        <v>18113.080000000002</v>
      </c>
      <c r="BK765" s="64">
        <v>1743.08</v>
      </c>
      <c r="BL765"/>
      <c r="BN765" s="7">
        <f t="shared" si="36"/>
        <v>9860</v>
      </c>
    </row>
    <row r="766" spans="1:66" hidden="1">
      <c r="A766">
        <v>961</v>
      </c>
      <c r="B766" t="s">
        <v>80</v>
      </c>
      <c r="C766">
        <v>124</v>
      </c>
      <c r="D766" t="s">
        <v>508</v>
      </c>
      <c r="E766">
        <v>365</v>
      </c>
      <c r="F766">
        <v>513520003</v>
      </c>
      <c r="G766" t="s">
        <v>205</v>
      </c>
      <c r="H766">
        <v>101</v>
      </c>
      <c r="I766" t="s">
        <v>308</v>
      </c>
      <c r="J766" s="8">
        <v>1</v>
      </c>
      <c r="L766">
        <v>3520</v>
      </c>
      <c r="M766" t="s">
        <v>363</v>
      </c>
      <c r="N766">
        <v>3000</v>
      </c>
      <c r="O766" t="s">
        <v>118</v>
      </c>
      <c r="P766">
        <v>11</v>
      </c>
      <c r="Q766" t="s">
        <v>509</v>
      </c>
      <c r="R766">
        <v>241</v>
      </c>
      <c r="S766" t="s">
        <v>445</v>
      </c>
      <c r="T766">
        <v>124</v>
      </c>
      <c r="U766" t="s">
        <v>510</v>
      </c>
      <c r="V766">
        <v>1</v>
      </c>
      <c r="W766" t="s">
        <v>313</v>
      </c>
      <c r="X766" s="64">
        <v>0</v>
      </c>
      <c r="Y766" s="64">
        <v>0</v>
      </c>
      <c r="Z766" s="64">
        <v>0</v>
      </c>
      <c r="AA766" s="64">
        <v>0</v>
      </c>
      <c r="AB766" s="64">
        <v>0</v>
      </c>
      <c r="AC766" s="64">
        <v>0</v>
      </c>
      <c r="AD766" s="9">
        <v>0</v>
      </c>
      <c r="AE766" s="64">
        <v>2668</v>
      </c>
      <c r="AF766" s="64">
        <v>0</v>
      </c>
      <c r="AG766" s="64">
        <v>0</v>
      </c>
      <c r="AH766" s="64">
        <v>0</v>
      </c>
      <c r="AI766" s="64">
        <v>0</v>
      </c>
      <c r="AJ766" s="10">
        <f t="shared" si="34"/>
        <v>2668</v>
      </c>
      <c r="AL766" s="6">
        <f t="shared" si="35"/>
        <v>0</v>
      </c>
      <c r="AN766" s="64">
        <v>0</v>
      </c>
      <c r="AO766" s="64">
        <v>0</v>
      </c>
      <c r="AP766" s="64">
        <v>0</v>
      </c>
      <c r="AQ766" s="64">
        <v>0</v>
      </c>
      <c r="AR766" s="64">
        <v>0</v>
      </c>
      <c r="AS766" s="64">
        <v>0</v>
      </c>
      <c r="AT766" s="64">
        <v>0</v>
      </c>
      <c r="AU766" s="64">
        <v>0</v>
      </c>
      <c r="AV766" s="64">
        <v>0</v>
      </c>
      <c r="AW766" s="64">
        <v>0</v>
      </c>
      <c r="AX766" s="64">
        <v>0</v>
      </c>
      <c r="AY766" s="64">
        <v>0</v>
      </c>
      <c r="AZ766" s="64">
        <v>5000</v>
      </c>
      <c r="BA766" s="64">
        <v>0</v>
      </c>
      <c r="BB766" s="64">
        <v>0</v>
      </c>
      <c r="BC766" s="64">
        <v>0</v>
      </c>
      <c r="BD766" s="64">
        <v>0</v>
      </c>
      <c r="BE766" s="64">
        <v>0</v>
      </c>
      <c r="BF766" s="64">
        <v>0</v>
      </c>
      <c r="BG766" s="64">
        <v>0</v>
      </c>
      <c r="BH766" s="64">
        <v>0</v>
      </c>
      <c r="BI766" s="64">
        <v>-769.94</v>
      </c>
      <c r="BJ766" s="64">
        <v>0</v>
      </c>
      <c r="BK766" s="64">
        <v>0</v>
      </c>
      <c r="BL766"/>
      <c r="BN766" s="7">
        <f t="shared" si="36"/>
        <v>2668</v>
      </c>
    </row>
    <row r="767" spans="1:66" hidden="1">
      <c r="A767">
        <v>962</v>
      </c>
      <c r="B767" t="s">
        <v>513</v>
      </c>
      <c r="C767">
        <v>126</v>
      </c>
      <c r="D767" t="s">
        <v>225</v>
      </c>
      <c r="E767">
        <v>365</v>
      </c>
      <c r="F767">
        <v>513520003</v>
      </c>
      <c r="G767" t="s">
        <v>205</v>
      </c>
      <c r="H767">
        <v>101</v>
      </c>
      <c r="I767" t="s">
        <v>308</v>
      </c>
      <c r="J767" s="8">
        <v>1</v>
      </c>
      <c r="L767">
        <v>3520</v>
      </c>
      <c r="M767" t="s">
        <v>363</v>
      </c>
      <c r="N767">
        <v>3000</v>
      </c>
      <c r="O767" t="s">
        <v>118</v>
      </c>
      <c r="P767">
        <v>11</v>
      </c>
      <c r="Q767" t="s">
        <v>509</v>
      </c>
      <c r="R767">
        <v>241</v>
      </c>
      <c r="S767" t="s">
        <v>445</v>
      </c>
      <c r="T767">
        <v>124</v>
      </c>
      <c r="U767" t="s">
        <v>510</v>
      </c>
      <c r="V767">
        <v>1</v>
      </c>
      <c r="W767" t="s">
        <v>313</v>
      </c>
      <c r="X767" s="64">
        <v>19384.64</v>
      </c>
      <c r="Y767" s="64">
        <v>0</v>
      </c>
      <c r="Z767" s="64">
        <v>0</v>
      </c>
      <c r="AA767" s="64">
        <v>0</v>
      </c>
      <c r="AB767" s="64">
        <v>0</v>
      </c>
      <c r="AC767" s="64">
        <v>0</v>
      </c>
      <c r="AD767" s="9">
        <v>0</v>
      </c>
      <c r="AE767" s="64">
        <v>0</v>
      </c>
      <c r="AF767" s="64">
        <v>0</v>
      </c>
      <c r="AG767" s="64">
        <v>0</v>
      </c>
      <c r="AH767" s="64">
        <v>0</v>
      </c>
      <c r="AI767" s="64">
        <v>0</v>
      </c>
      <c r="AJ767" s="10">
        <f t="shared" si="34"/>
        <v>19384.64</v>
      </c>
      <c r="AL767" s="6">
        <f t="shared" si="35"/>
        <v>0</v>
      </c>
      <c r="AN767" s="64">
        <v>0</v>
      </c>
      <c r="AO767" s="64">
        <v>0</v>
      </c>
      <c r="AP767" s="64">
        <v>0</v>
      </c>
      <c r="AQ767" s="64">
        <v>0</v>
      </c>
      <c r="AR767" s="64">
        <v>0</v>
      </c>
      <c r="AS767" s="64">
        <v>0</v>
      </c>
      <c r="AT767" s="64">
        <v>0</v>
      </c>
      <c r="AU767" s="64">
        <v>0</v>
      </c>
      <c r="AV767" s="64">
        <v>0</v>
      </c>
      <c r="AW767" s="64">
        <v>0</v>
      </c>
      <c r="AX767" s="64">
        <v>0</v>
      </c>
      <c r="AY767" s="64">
        <v>0</v>
      </c>
      <c r="AZ767" s="64">
        <v>1801</v>
      </c>
      <c r="BA767" s="64">
        <v>0</v>
      </c>
      <c r="BB767" s="64">
        <v>0</v>
      </c>
      <c r="BC767" s="64">
        <v>0</v>
      </c>
      <c r="BD767" s="64">
        <v>0</v>
      </c>
      <c r="BE767" s="64">
        <v>0</v>
      </c>
      <c r="BF767" s="64">
        <v>0</v>
      </c>
      <c r="BG767" s="64">
        <v>0</v>
      </c>
      <c r="BH767" s="64">
        <v>2999.02</v>
      </c>
      <c r="BI767" s="64">
        <v>2400</v>
      </c>
      <c r="BJ767" s="64">
        <v>1350</v>
      </c>
      <c r="BK767" s="64">
        <v>1500</v>
      </c>
      <c r="BL767"/>
      <c r="BN767" s="7">
        <f t="shared" si="36"/>
        <v>19384.64</v>
      </c>
    </row>
    <row r="768" spans="1:66" hidden="1">
      <c r="A768">
        <v>965</v>
      </c>
      <c r="B768" t="s">
        <v>521</v>
      </c>
      <c r="C768">
        <v>129</v>
      </c>
      <c r="D768" t="s">
        <v>236</v>
      </c>
      <c r="E768">
        <v>362</v>
      </c>
      <c r="F768">
        <v>513520001</v>
      </c>
      <c r="G768" t="s">
        <v>173</v>
      </c>
      <c r="H768">
        <v>101</v>
      </c>
      <c r="I768" t="s">
        <v>308</v>
      </c>
      <c r="J768" s="8">
        <v>1</v>
      </c>
      <c r="L768">
        <v>3520</v>
      </c>
      <c r="M768" t="s">
        <v>363</v>
      </c>
      <c r="N768">
        <v>3000</v>
      </c>
      <c r="O768" t="s">
        <v>118</v>
      </c>
      <c r="P768">
        <v>11</v>
      </c>
      <c r="Q768" t="s">
        <v>509</v>
      </c>
      <c r="R768">
        <v>242</v>
      </c>
      <c r="S768" t="s">
        <v>283</v>
      </c>
      <c r="T768">
        <v>124</v>
      </c>
      <c r="U768" t="s">
        <v>510</v>
      </c>
      <c r="V768">
        <v>1</v>
      </c>
      <c r="W768" t="s">
        <v>313</v>
      </c>
      <c r="X768" s="64">
        <v>0</v>
      </c>
      <c r="Y768" s="64">
        <v>0</v>
      </c>
      <c r="Z768" s="64">
        <v>0</v>
      </c>
      <c r="AA768" s="64">
        <v>0</v>
      </c>
      <c r="AB768" s="64">
        <v>0</v>
      </c>
      <c r="AC768" s="64">
        <v>0</v>
      </c>
      <c r="AD768" s="9">
        <v>0</v>
      </c>
      <c r="AE768" s="64">
        <v>0</v>
      </c>
      <c r="AF768" s="64">
        <v>0</v>
      </c>
      <c r="AG768" s="64">
        <v>0</v>
      </c>
      <c r="AH768" s="64">
        <v>0</v>
      </c>
      <c r="AI768" s="64">
        <v>0</v>
      </c>
      <c r="AJ768" s="10">
        <f t="shared" si="34"/>
        <v>0</v>
      </c>
      <c r="AL768" s="6">
        <f t="shared" si="35"/>
        <v>0</v>
      </c>
      <c r="AN768" s="64">
        <v>0</v>
      </c>
      <c r="AO768" s="64">
        <v>0</v>
      </c>
      <c r="AP768" s="64">
        <v>0</v>
      </c>
      <c r="AQ768" s="64">
        <v>0</v>
      </c>
      <c r="AR768" s="64">
        <v>0</v>
      </c>
      <c r="AS768" s="64">
        <v>0</v>
      </c>
      <c r="AT768" s="64">
        <v>0</v>
      </c>
      <c r="AU768" s="64">
        <v>0</v>
      </c>
      <c r="AV768" s="64">
        <v>0</v>
      </c>
      <c r="AW768" s="64">
        <v>0</v>
      </c>
      <c r="AX768" s="64">
        <v>0</v>
      </c>
      <c r="AY768" s="64">
        <v>0</v>
      </c>
      <c r="AZ768" s="64">
        <v>0</v>
      </c>
      <c r="BA768" s="64">
        <v>0</v>
      </c>
      <c r="BB768" s="64">
        <v>0</v>
      </c>
      <c r="BC768" s="64">
        <v>0</v>
      </c>
      <c r="BD768" s="64">
        <v>0</v>
      </c>
      <c r="BE768" s="64">
        <v>0</v>
      </c>
      <c r="BF768" s="64">
        <v>0</v>
      </c>
      <c r="BG768" s="64">
        <v>0</v>
      </c>
      <c r="BH768" s="64">
        <v>3480</v>
      </c>
      <c r="BI768" s="64">
        <v>0</v>
      </c>
      <c r="BJ768" s="64">
        <v>0</v>
      </c>
      <c r="BK768" s="64">
        <v>0</v>
      </c>
      <c r="BL768"/>
      <c r="BN768" s="7">
        <f t="shared" si="36"/>
        <v>0</v>
      </c>
    </row>
    <row r="769" spans="1:66" hidden="1">
      <c r="A769">
        <v>951</v>
      </c>
      <c r="B769" t="s">
        <v>491</v>
      </c>
      <c r="C769">
        <v>118</v>
      </c>
      <c r="D769" t="s">
        <v>178</v>
      </c>
      <c r="E769">
        <v>362</v>
      </c>
      <c r="F769">
        <v>513520001</v>
      </c>
      <c r="G769" t="s">
        <v>173</v>
      </c>
      <c r="H769">
        <v>101</v>
      </c>
      <c r="I769" t="s">
        <v>308</v>
      </c>
      <c r="J769" s="8">
        <v>1</v>
      </c>
      <c r="L769">
        <v>3520</v>
      </c>
      <c r="M769" t="s">
        <v>363</v>
      </c>
      <c r="N769">
        <v>3000</v>
      </c>
      <c r="O769" t="s">
        <v>118</v>
      </c>
      <c r="P769">
        <v>12</v>
      </c>
      <c r="Q769" t="s">
        <v>401</v>
      </c>
      <c r="R769">
        <v>221</v>
      </c>
      <c r="S769" t="s">
        <v>492</v>
      </c>
      <c r="T769">
        <v>128</v>
      </c>
      <c r="U769" t="s">
        <v>404</v>
      </c>
      <c r="V769">
        <v>1</v>
      </c>
      <c r="W769" t="s">
        <v>313</v>
      </c>
      <c r="X769" s="64">
        <v>0</v>
      </c>
      <c r="Y769" s="64">
        <v>0</v>
      </c>
      <c r="Z769" s="64">
        <v>0</v>
      </c>
      <c r="AA769" s="64">
        <v>0</v>
      </c>
      <c r="AB769" s="64">
        <v>0</v>
      </c>
      <c r="AC769" s="64">
        <v>0</v>
      </c>
      <c r="AD769" s="9">
        <v>0</v>
      </c>
      <c r="AE769" s="64">
        <v>0</v>
      </c>
      <c r="AF769" s="64">
        <v>0</v>
      </c>
      <c r="AG769" s="64">
        <v>0</v>
      </c>
      <c r="AH769" s="64">
        <v>0</v>
      </c>
      <c r="AI769" s="64">
        <v>0</v>
      </c>
      <c r="AJ769" s="10">
        <f t="shared" si="34"/>
        <v>0</v>
      </c>
      <c r="AL769" s="6">
        <f t="shared" si="35"/>
        <v>0</v>
      </c>
      <c r="AN769" s="64">
        <v>10182</v>
      </c>
      <c r="AO769" s="64">
        <v>0</v>
      </c>
      <c r="AP769" s="64">
        <v>0</v>
      </c>
      <c r="AQ769" s="64">
        <v>0</v>
      </c>
      <c r="AR769" s="64">
        <v>0</v>
      </c>
      <c r="AS769" s="64">
        <v>0</v>
      </c>
      <c r="AT769" s="64">
        <v>0</v>
      </c>
      <c r="AU769" s="64">
        <v>0</v>
      </c>
      <c r="AV769" s="64">
        <v>0</v>
      </c>
      <c r="AW769" s="64">
        <v>0</v>
      </c>
      <c r="AX769" s="64">
        <v>0</v>
      </c>
      <c r="AY769" s="64">
        <v>0</v>
      </c>
      <c r="AZ769" s="64">
        <v>0</v>
      </c>
      <c r="BA769" s="64">
        <v>0</v>
      </c>
      <c r="BB769" s="64">
        <v>0</v>
      </c>
      <c r="BC769" s="64">
        <v>0</v>
      </c>
      <c r="BD769" s="64">
        <v>0</v>
      </c>
      <c r="BE769" s="64">
        <v>0</v>
      </c>
      <c r="BF769" s="64">
        <v>0</v>
      </c>
      <c r="BG769" s="64">
        <v>0</v>
      </c>
      <c r="BH769" s="64">
        <v>-960</v>
      </c>
      <c r="BI769" s="64">
        <v>0</v>
      </c>
      <c r="BJ769" s="64">
        <v>13920</v>
      </c>
      <c r="BK769" s="64">
        <v>0</v>
      </c>
      <c r="BL769"/>
      <c r="BN769" s="7">
        <f t="shared" si="36"/>
        <v>0</v>
      </c>
    </row>
    <row r="770" spans="1:66" hidden="1">
      <c r="A770">
        <v>952</v>
      </c>
      <c r="B770" t="s">
        <v>498</v>
      </c>
      <c r="C770">
        <v>120</v>
      </c>
      <c r="D770" t="s">
        <v>499</v>
      </c>
      <c r="E770">
        <v>365</v>
      </c>
      <c r="F770">
        <v>513520003</v>
      </c>
      <c r="G770" t="s">
        <v>205</v>
      </c>
      <c r="H770">
        <v>101</v>
      </c>
      <c r="I770" t="s">
        <v>308</v>
      </c>
      <c r="J770" s="8">
        <v>1</v>
      </c>
      <c r="L770">
        <v>3520</v>
      </c>
      <c r="M770" t="s">
        <v>363</v>
      </c>
      <c r="N770">
        <v>3000</v>
      </c>
      <c r="O770" t="s">
        <v>118</v>
      </c>
      <c r="P770">
        <v>12</v>
      </c>
      <c r="Q770" t="s">
        <v>401</v>
      </c>
      <c r="R770">
        <v>222</v>
      </c>
      <c r="S770" t="s">
        <v>500</v>
      </c>
      <c r="T770">
        <v>125</v>
      </c>
      <c r="U770" t="s">
        <v>464</v>
      </c>
      <c r="V770">
        <v>1</v>
      </c>
      <c r="W770" t="s">
        <v>313</v>
      </c>
      <c r="X770" s="64">
        <v>0</v>
      </c>
      <c r="Y770" s="64">
        <v>0</v>
      </c>
      <c r="Z770" s="64">
        <v>0</v>
      </c>
      <c r="AA770" s="64">
        <v>0</v>
      </c>
      <c r="AB770" s="64">
        <v>0</v>
      </c>
      <c r="AC770" s="64">
        <v>0</v>
      </c>
      <c r="AD770" s="9">
        <v>0</v>
      </c>
      <c r="AE770" s="64">
        <v>0</v>
      </c>
      <c r="AF770" s="64">
        <v>0</v>
      </c>
      <c r="AG770" s="64">
        <v>0</v>
      </c>
      <c r="AH770" s="64">
        <v>696</v>
      </c>
      <c r="AI770" s="64">
        <v>0</v>
      </c>
      <c r="AJ770" s="10">
        <f t="shared" si="34"/>
        <v>696</v>
      </c>
      <c r="AL770" s="6">
        <f t="shared" si="35"/>
        <v>0</v>
      </c>
      <c r="AN770" s="64">
        <v>5077</v>
      </c>
      <c r="AO770" s="64">
        <v>0</v>
      </c>
      <c r="AP770" s="64">
        <v>0</v>
      </c>
      <c r="AQ770" s="64">
        <v>0</v>
      </c>
      <c r="AR770" s="64">
        <v>0</v>
      </c>
      <c r="AS770" s="64">
        <v>0</v>
      </c>
      <c r="AT770" s="64">
        <v>0</v>
      </c>
      <c r="AU770" s="64">
        <v>0</v>
      </c>
      <c r="AV770" s="64">
        <v>0</v>
      </c>
      <c r="AW770" s="64">
        <v>0</v>
      </c>
      <c r="AX770" s="64">
        <v>0</v>
      </c>
      <c r="AY770" s="64">
        <v>0</v>
      </c>
      <c r="AZ770" s="64">
        <v>-1000</v>
      </c>
      <c r="BA770" s="64">
        <v>0</v>
      </c>
      <c r="BB770" s="64">
        <v>0</v>
      </c>
      <c r="BC770" s="64">
        <v>0</v>
      </c>
      <c r="BD770" s="64">
        <v>0</v>
      </c>
      <c r="BE770" s="64">
        <v>0</v>
      </c>
      <c r="BF770" s="64">
        <v>0</v>
      </c>
      <c r="BG770" s="64">
        <v>0</v>
      </c>
      <c r="BH770" s="64">
        <v>-1</v>
      </c>
      <c r="BI770" s="64">
        <v>-4076</v>
      </c>
      <c r="BJ770" s="64">
        <v>0</v>
      </c>
      <c r="BK770" s="64">
        <v>0</v>
      </c>
      <c r="BL770"/>
      <c r="BN770" s="7">
        <f t="shared" si="36"/>
        <v>0</v>
      </c>
    </row>
    <row r="771" spans="1:66" hidden="1">
      <c r="A771">
        <v>953</v>
      </c>
      <c r="B771" t="s">
        <v>259</v>
      </c>
      <c r="C771">
        <v>121</v>
      </c>
      <c r="D771" t="s">
        <v>196</v>
      </c>
      <c r="E771">
        <v>363</v>
      </c>
      <c r="F771">
        <v>513520002</v>
      </c>
      <c r="G771" t="s">
        <v>167</v>
      </c>
      <c r="H771">
        <v>101</v>
      </c>
      <c r="I771" t="s">
        <v>308</v>
      </c>
      <c r="J771" s="8">
        <v>1</v>
      </c>
      <c r="L771">
        <v>3520</v>
      </c>
      <c r="M771" t="s">
        <v>363</v>
      </c>
      <c r="N771">
        <v>3000</v>
      </c>
      <c r="O771" t="s">
        <v>118</v>
      </c>
      <c r="P771">
        <v>12</v>
      </c>
      <c r="Q771" t="s">
        <v>401</v>
      </c>
      <c r="R771">
        <v>214</v>
      </c>
      <c r="S771" t="s">
        <v>446</v>
      </c>
      <c r="T771">
        <v>125</v>
      </c>
      <c r="U771" t="s">
        <v>464</v>
      </c>
      <c r="V771">
        <v>1</v>
      </c>
      <c r="W771" t="s">
        <v>313</v>
      </c>
      <c r="X771" s="64">
        <v>0</v>
      </c>
      <c r="Y771" s="64">
        <v>0</v>
      </c>
      <c r="Z771" s="64">
        <v>0</v>
      </c>
      <c r="AA771" s="64">
        <v>0</v>
      </c>
      <c r="AB771" s="64">
        <v>0</v>
      </c>
      <c r="AC771" s="64">
        <v>0</v>
      </c>
      <c r="AD771" s="9">
        <v>0</v>
      </c>
      <c r="AE771" s="64">
        <v>0</v>
      </c>
      <c r="AF771" s="64">
        <v>0</v>
      </c>
      <c r="AG771" s="64">
        <v>0</v>
      </c>
      <c r="AH771" s="64">
        <v>0</v>
      </c>
      <c r="AI771" s="64">
        <v>0</v>
      </c>
      <c r="AJ771" s="10">
        <f t="shared" ref="AJ771:AJ834" si="37">SUM(X771:AI771)</f>
        <v>0</v>
      </c>
      <c r="AL771" s="6">
        <f t="shared" ref="AL771:AL834" si="38">IF(J771=2,AJ771,0)</f>
        <v>0</v>
      </c>
      <c r="AN771" s="64">
        <v>15532</v>
      </c>
      <c r="AO771" s="64">
        <v>0</v>
      </c>
      <c r="AP771" s="64">
        <v>0</v>
      </c>
      <c r="AQ771" s="64">
        <v>0</v>
      </c>
      <c r="AR771" s="64">
        <v>0</v>
      </c>
      <c r="AS771" s="64">
        <v>0</v>
      </c>
      <c r="AT771" s="64">
        <v>0</v>
      </c>
      <c r="AU771" s="64">
        <v>0</v>
      </c>
      <c r="AV771" s="64">
        <v>0</v>
      </c>
      <c r="AW771" s="64">
        <v>0</v>
      </c>
      <c r="AX771" s="64">
        <v>0</v>
      </c>
      <c r="AY771" s="64">
        <v>0</v>
      </c>
      <c r="AZ771" s="64">
        <v>46100</v>
      </c>
      <c r="BA771" s="64">
        <v>0</v>
      </c>
      <c r="BB771" s="64">
        <v>0</v>
      </c>
      <c r="BC771" s="64">
        <v>0</v>
      </c>
      <c r="BD771" s="64">
        <v>0</v>
      </c>
      <c r="BE771" s="64">
        <v>0</v>
      </c>
      <c r="BF771" s="64">
        <v>0</v>
      </c>
      <c r="BG771" s="64">
        <v>0</v>
      </c>
      <c r="BH771" s="64">
        <v>0</v>
      </c>
      <c r="BI771" s="64">
        <v>-13353.11</v>
      </c>
      <c r="BJ771" s="64">
        <v>0</v>
      </c>
      <c r="BK771" s="64">
        <v>54752</v>
      </c>
      <c r="BL771"/>
      <c r="BN771" s="7">
        <f t="shared" ref="BN771:BN834" si="39">SUM(X771:AG771)</f>
        <v>0</v>
      </c>
    </row>
    <row r="772" spans="1:66" hidden="1">
      <c r="A772">
        <v>111</v>
      </c>
      <c r="B772" t="s">
        <v>84</v>
      </c>
      <c r="C772">
        <v>141</v>
      </c>
      <c r="D772" t="s">
        <v>260</v>
      </c>
      <c r="E772">
        <v>362</v>
      </c>
      <c r="F772">
        <v>513520001</v>
      </c>
      <c r="G772" t="s">
        <v>173</v>
      </c>
      <c r="H772">
        <v>101</v>
      </c>
      <c r="I772" t="s">
        <v>308</v>
      </c>
      <c r="J772" s="8">
        <v>1</v>
      </c>
      <c r="L772">
        <v>3520</v>
      </c>
      <c r="M772" t="s">
        <v>363</v>
      </c>
      <c r="N772">
        <v>3000</v>
      </c>
      <c r="O772" t="s">
        <v>118</v>
      </c>
      <c r="P772">
        <v>13</v>
      </c>
      <c r="Q772" t="s">
        <v>353</v>
      </c>
      <c r="R772">
        <v>263</v>
      </c>
      <c r="S772" t="s">
        <v>354</v>
      </c>
      <c r="T772">
        <v>121</v>
      </c>
      <c r="U772" t="s">
        <v>312</v>
      </c>
      <c r="V772">
        <v>1</v>
      </c>
      <c r="W772" t="s">
        <v>313</v>
      </c>
      <c r="X772" s="64">
        <v>951.2</v>
      </c>
      <c r="Y772" s="64">
        <v>0</v>
      </c>
      <c r="Z772" s="64">
        <v>0</v>
      </c>
      <c r="AA772" s="64">
        <v>0</v>
      </c>
      <c r="AB772" s="64">
        <v>0</v>
      </c>
      <c r="AC772" s="64">
        <v>208.8</v>
      </c>
      <c r="AD772" s="9">
        <v>0</v>
      </c>
      <c r="AE772" s="64">
        <v>0</v>
      </c>
      <c r="AF772" s="64">
        <v>0</v>
      </c>
      <c r="AG772" s="64">
        <v>0</v>
      </c>
      <c r="AH772" s="64">
        <v>0</v>
      </c>
      <c r="AI772" s="64">
        <v>0</v>
      </c>
      <c r="AJ772" s="10">
        <f t="shared" si="37"/>
        <v>1160</v>
      </c>
      <c r="AL772" s="6">
        <f t="shared" si="38"/>
        <v>0</v>
      </c>
      <c r="AN772" s="64">
        <v>0</v>
      </c>
      <c r="AO772" s="64">
        <v>0</v>
      </c>
      <c r="AP772" s="64">
        <v>0</v>
      </c>
      <c r="AQ772" s="64">
        <v>0</v>
      </c>
      <c r="AR772" s="64">
        <v>0</v>
      </c>
      <c r="AS772" s="64">
        <v>0</v>
      </c>
      <c r="AT772" s="64">
        <v>0</v>
      </c>
      <c r="AU772" s="64">
        <v>0</v>
      </c>
      <c r="AV772" s="64">
        <v>0</v>
      </c>
      <c r="AW772" s="64">
        <v>0</v>
      </c>
      <c r="AX772" s="64">
        <v>0</v>
      </c>
      <c r="AY772" s="64">
        <v>0</v>
      </c>
      <c r="AZ772" s="64">
        <v>0</v>
      </c>
      <c r="BA772" s="64">
        <v>0</v>
      </c>
      <c r="BB772" s="64">
        <v>0</v>
      </c>
      <c r="BC772" s="64">
        <v>0</v>
      </c>
      <c r="BD772" s="64">
        <v>0</v>
      </c>
      <c r="BE772" s="64">
        <v>0</v>
      </c>
      <c r="BF772" s="64">
        <v>0</v>
      </c>
      <c r="BG772" s="64">
        <v>0</v>
      </c>
      <c r="BH772" s="64">
        <v>71</v>
      </c>
      <c r="BI772" s="64">
        <v>818.2</v>
      </c>
      <c r="BJ772" s="64">
        <v>0</v>
      </c>
      <c r="BK772" s="64">
        <v>0</v>
      </c>
      <c r="BL772"/>
      <c r="BN772" s="7">
        <f t="shared" si="39"/>
        <v>1160</v>
      </c>
    </row>
    <row r="773" spans="1:66" hidden="1">
      <c r="A773">
        <v>111</v>
      </c>
      <c r="B773" t="s">
        <v>84</v>
      </c>
      <c r="C773">
        <v>141</v>
      </c>
      <c r="D773" t="s">
        <v>260</v>
      </c>
      <c r="E773">
        <v>363</v>
      </c>
      <c r="F773">
        <v>513520002</v>
      </c>
      <c r="G773" t="s">
        <v>167</v>
      </c>
      <c r="H773">
        <v>101</v>
      </c>
      <c r="I773" t="s">
        <v>308</v>
      </c>
      <c r="J773" s="8">
        <v>1</v>
      </c>
      <c r="L773">
        <v>3520</v>
      </c>
      <c r="M773" t="s">
        <v>363</v>
      </c>
      <c r="N773">
        <v>3000</v>
      </c>
      <c r="O773" t="s">
        <v>118</v>
      </c>
      <c r="P773">
        <v>13</v>
      </c>
      <c r="Q773" t="s">
        <v>353</v>
      </c>
      <c r="R773">
        <v>263</v>
      </c>
      <c r="S773" t="s">
        <v>354</v>
      </c>
      <c r="T773">
        <v>121</v>
      </c>
      <c r="U773" t="s">
        <v>312</v>
      </c>
      <c r="V773">
        <v>1</v>
      </c>
      <c r="W773" t="s">
        <v>313</v>
      </c>
      <c r="X773" s="64">
        <v>0</v>
      </c>
      <c r="Y773" s="64">
        <v>0</v>
      </c>
      <c r="Z773" s="64">
        <v>0</v>
      </c>
      <c r="AA773" s="64">
        <v>0</v>
      </c>
      <c r="AB773" s="64">
        <v>0</v>
      </c>
      <c r="AC773" s="64">
        <v>0</v>
      </c>
      <c r="AD773" s="9">
        <v>0</v>
      </c>
      <c r="AE773" s="64">
        <v>0</v>
      </c>
      <c r="AF773" s="64">
        <v>522</v>
      </c>
      <c r="AG773" s="64">
        <v>0</v>
      </c>
      <c r="AH773" s="64">
        <v>0</v>
      </c>
      <c r="AI773" s="64">
        <v>0</v>
      </c>
      <c r="AJ773" s="10">
        <f t="shared" si="37"/>
        <v>522</v>
      </c>
      <c r="AL773" s="6">
        <f t="shared" si="38"/>
        <v>0</v>
      </c>
      <c r="AN773" s="64">
        <v>379628</v>
      </c>
      <c r="AO773" s="64">
        <v>0</v>
      </c>
      <c r="AP773" s="64">
        <v>0</v>
      </c>
      <c r="AQ773" s="64">
        <v>0</v>
      </c>
      <c r="AR773" s="64">
        <v>0</v>
      </c>
      <c r="AS773" s="64">
        <v>0</v>
      </c>
      <c r="AT773" s="64">
        <v>0</v>
      </c>
      <c r="AU773" s="64">
        <v>0</v>
      </c>
      <c r="AV773" s="64">
        <v>0</v>
      </c>
      <c r="AW773" s="64">
        <v>0</v>
      </c>
      <c r="AX773" s="64">
        <v>0</v>
      </c>
      <c r="AY773" s="64">
        <v>0</v>
      </c>
      <c r="AZ773" s="64">
        <v>-18000</v>
      </c>
      <c r="BA773" s="64">
        <v>0</v>
      </c>
      <c r="BB773" s="64">
        <v>0</v>
      </c>
      <c r="BC773" s="64">
        <v>0</v>
      </c>
      <c r="BD773" s="64">
        <v>0</v>
      </c>
      <c r="BE773" s="64">
        <v>0</v>
      </c>
      <c r="BF773" s="64">
        <v>0</v>
      </c>
      <c r="BG773" s="64">
        <v>-16876.669999999998</v>
      </c>
      <c r="BH773" s="64">
        <v>-164915.88</v>
      </c>
      <c r="BI773" s="64">
        <v>3464.54</v>
      </c>
      <c r="BJ773" s="64">
        <v>3</v>
      </c>
      <c r="BK773" s="64">
        <v>17618.2</v>
      </c>
      <c r="BL773"/>
      <c r="BN773" s="7">
        <f t="shared" si="39"/>
        <v>522</v>
      </c>
    </row>
    <row r="774" spans="1:66" hidden="1">
      <c r="A774">
        <v>111</v>
      </c>
      <c r="B774" t="s">
        <v>84</v>
      </c>
      <c r="C774">
        <v>141</v>
      </c>
      <c r="D774" t="s">
        <v>260</v>
      </c>
      <c r="E774">
        <v>365</v>
      </c>
      <c r="F774">
        <v>513520003</v>
      </c>
      <c r="G774" t="s">
        <v>205</v>
      </c>
      <c r="H774">
        <v>101</v>
      </c>
      <c r="I774" t="s">
        <v>308</v>
      </c>
      <c r="J774" s="8">
        <v>1</v>
      </c>
      <c r="L774">
        <v>3520</v>
      </c>
      <c r="M774" t="s">
        <v>363</v>
      </c>
      <c r="N774">
        <v>3000</v>
      </c>
      <c r="O774" t="s">
        <v>118</v>
      </c>
      <c r="P774">
        <v>13</v>
      </c>
      <c r="Q774" t="s">
        <v>353</v>
      </c>
      <c r="R774">
        <v>263</v>
      </c>
      <c r="S774" t="s">
        <v>354</v>
      </c>
      <c r="T774">
        <v>121</v>
      </c>
      <c r="U774" t="s">
        <v>312</v>
      </c>
      <c r="V774">
        <v>1</v>
      </c>
      <c r="W774" t="s">
        <v>313</v>
      </c>
      <c r="X774" s="64">
        <v>0</v>
      </c>
      <c r="Y774" s="64">
        <v>2865.2</v>
      </c>
      <c r="Z774" s="64">
        <v>0</v>
      </c>
      <c r="AA774" s="64">
        <v>406</v>
      </c>
      <c r="AB774" s="64">
        <v>0</v>
      </c>
      <c r="AC774" s="64">
        <v>0</v>
      </c>
      <c r="AD774" s="9">
        <v>1276</v>
      </c>
      <c r="AE774" s="64">
        <v>2088</v>
      </c>
      <c r="AF774" s="64">
        <v>0</v>
      </c>
      <c r="AG774" s="64">
        <v>0</v>
      </c>
      <c r="AH774" s="64">
        <v>0</v>
      </c>
      <c r="AI774" s="64">
        <v>0</v>
      </c>
      <c r="AJ774" s="10">
        <f t="shared" si="37"/>
        <v>6635.2</v>
      </c>
      <c r="AL774" s="6">
        <f t="shared" si="38"/>
        <v>0</v>
      </c>
      <c r="AN774" s="64">
        <v>0</v>
      </c>
      <c r="AO774" s="64">
        <v>0</v>
      </c>
      <c r="AP774" s="64">
        <v>0</v>
      </c>
      <c r="AQ774" s="64">
        <v>0</v>
      </c>
      <c r="AR774" s="64">
        <v>0</v>
      </c>
      <c r="AS774" s="64">
        <v>0</v>
      </c>
      <c r="AT774" s="64">
        <v>0</v>
      </c>
      <c r="AU774" s="64">
        <v>0</v>
      </c>
      <c r="AV774" s="64">
        <v>0</v>
      </c>
      <c r="AW774" s="64">
        <v>0</v>
      </c>
      <c r="AX774" s="64">
        <v>0</v>
      </c>
      <c r="AY774" s="64">
        <v>0</v>
      </c>
      <c r="AZ774" s="64">
        <v>6796</v>
      </c>
      <c r="BA774" s="64">
        <v>0</v>
      </c>
      <c r="BB774" s="64">
        <v>0</v>
      </c>
      <c r="BC774" s="64">
        <v>0</v>
      </c>
      <c r="BD774" s="64">
        <v>0</v>
      </c>
      <c r="BE774" s="64">
        <v>0</v>
      </c>
      <c r="BF774" s="64">
        <v>0</v>
      </c>
      <c r="BG774" s="64">
        <v>0</v>
      </c>
      <c r="BH774" s="64">
        <v>0</v>
      </c>
      <c r="BI774" s="64">
        <v>-43.8</v>
      </c>
      <c r="BJ774" s="64">
        <v>0</v>
      </c>
      <c r="BK774" s="64">
        <v>255.2</v>
      </c>
      <c r="BL774"/>
      <c r="BN774" s="7">
        <f t="shared" si="39"/>
        <v>6635.2</v>
      </c>
    </row>
    <row r="775" spans="1:66" hidden="1">
      <c r="A775">
        <v>102</v>
      </c>
      <c r="B775" t="s">
        <v>343</v>
      </c>
      <c r="C775">
        <v>140</v>
      </c>
      <c r="D775" t="s">
        <v>344</v>
      </c>
      <c r="E775">
        <v>366</v>
      </c>
      <c r="F775">
        <v>513530001</v>
      </c>
      <c r="G775" t="s">
        <v>162</v>
      </c>
      <c r="H775">
        <v>101</v>
      </c>
      <c r="I775" t="s">
        <v>308</v>
      </c>
      <c r="J775" s="8">
        <v>1</v>
      </c>
      <c r="L775">
        <v>3530</v>
      </c>
      <c r="M775" t="s">
        <v>393</v>
      </c>
      <c r="N775">
        <v>3000</v>
      </c>
      <c r="O775" t="s">
        <v>118</v>
      </c>
      <c r="P775">
        <v>4</v>
      </c>
      <c r="Q775" t="s">
        <v>345</v>
      </c>
      <c r="R775">
        <v>172</v>
      </c>
      <c r="S775" t="s">
        <v>281</v>
      </c>
      <c r="T775">
        <v>121</v>
      </c>
      <c r="U775" t="s">
        <v>312</v>
      </c>
      <c r="V775">
        <v>1</v>
      </c>
      <c r="W775" t="s">
        <v>313</v>
      </c>
      <c r="X775" s="64">
        <v>0</v>
      </c>
      <c r="Y775" s="64">
        <v>0</v>
      </c>
      <c r="Z775" s="64">
        <v>0</v>
      </c>
      <c r="AA775" s="64">
        <v>0</v>
      </c>
      <c r="AB775" s="64">
        <v>0</v>
      </c>
      <c r="AC775" s="64">
        <v>0</v>
      </c>
      <c r="AD775" s="9">
        <v>0</v>
      </c>
      <c r="AE775" s="64">
        <v>0</v>
      </c>
      <c r="AF775" s="64">
        <v>0</v>
      </c>
      <c r="AG775" s="64">
        <v>876.8</v>
      </c>
      <c r="AH775" s="64">
        <v>0</v>
      </c>
      <c r="AI775" s="64">
        <v>0</v>
      </c>
      <c r="AJ775" s="10">
        <f t="shared" si="37"/>
        <v>876.8</v>
      </c>
      <c r="AL775" s="6">
        <f t="shared" si="38"/>
        <v>0</v>
      </c>
      <c r="AN775" s="64">
        <v>0</v>
      </c>
      <c r="AO775" s="64">
        <v>0</v>
      </c>
      <c r="AP775" s="64">
        <v>0</v>
      </c>
      <c r="AQ775" s="64">
        <v>0</v>
      </c>
      <c r="AR775" s="64">
        <v>0</v>
      </c>
      <c r="AS775" s="64">
        <v>0</v>
      </c>
      <c r="AT775" s="64">
        <v>0</v>
      </c>
      <c r="AU775" s="64">
        <v>0</v>
      </c>
      <c r="AV775" s="64">
        <v>0</v>
      </c>
      <c r="AW775" s="64">
        <v>0</v>
      </c>
      <c r="AX775" s="64">
        <v>0</v>
      </c>
      <c r="AY775" s="64">
        <v>0</v>
      </c>
      <c r="AZ775" s="64">
        <v>0</v>
      </c>
      <c r="BA775" s="64">
        <v>0</v>
      </c>
      <c r="BB775" s="64">
        <v>0</v>
      </c>
      <c r="BC775" s="64">
        <v>0</v>
      </c>
      <c r="BD775" s="64">
        <v>0</v>
      </c>
      <c r="BE775" s="64">
        <v>0</v>
      </c>
      <c r="BF775" s="64">
        <v>0</v>
      </c>
      <c r="BG775" s="64">
        <v>0</v>
      </c>
      <c r="BH775" s="64">
        <v>10000</v>
      </c>
      <c r="BI775" s="64">
        <v>-1736.42</v>
      </c>
      <c r="BJ775" s="64">
        <v>0</v>
      </c>
      <c r="BK775" s="64">
        <v>0</v>
      </c>
      <c r="BL775"/>
      <c r="BN775" s="7">
        <f t="shared" si="39"/>
        <v>876.8</v>
      </c>
    </row>
    <row r="776" spans="1:66" hidden="1">
      <c r="A776">
        <v>931</v>
      </c>
      <c r="B776" t="s">
        <v>465</v>
      </c>
      <c r="C776">
        <v>111</v>
      </c>
      <c r="D776" t="s">
        <v>466</v>
      </c>
      <c r="E776">
        <v>366</v>
      </c>
      <c r="F776">
        <v>513530001</v>
      </c>
      <c r="G776" t="s">
        <v>162</v>
      </c>
      <c r="H776">
        <v>101</v>
      </c>
      <c r="I776" t="s">
        <v>308</v>
      </c>
      <c r="J776" s="8">
        <v>1</v>
      </c>
      <c r="L776">
        <v>3530</v>
      </c>
      <c r="M776" t="s">
        <v>393</v>
      </c>
      <c r="N776">
        <v>3000</v>
      </c>
      <c r="O776" t="s">
        <v>118</v>
      </c>
      <c r="P776">
        <v>5</v>
      </c>
      <c r="Q776" t="s">
        <v>467</v>
      </c>
      <c r="R776">
        <v>152</v>
      </c>
      <c r="S776" t="s">
        <v>468</v>
      </c>
      <c r="T776">
        <v>121</v>
      </c>
      <c r="U776" t="s">
        <v>312</v>
      </c>
      <c r="V776">
        <v>1</v>
      </c>
      <c r="W776" t="s">
        <v>313</v>
      </c>
      <c r="X776" s="64">
        <v>0</v>
      </c>
      <c r="Y776" s="64">
        <v>522</v>
      </c>
      <c r="Z776" s="64">
        <v>0</v>
      </c>
      <c r="AA776" s="64">
        <v>0</v>
      </c>
      <c r="AB776" s="64">
        <v>0</v>
      </c>
      <c r="AC776" s="64">
        <v>0</v>
      </c>
      <c r="AD776" s="9">
        <v>0</v>
      </c>
      <c r="AE776" s="64">
        <v>0</v>
      </c>
      <c r="AF776" s="64">
        <v>0</v>
      </c>
      <c r="AG776" s="64">
        <v>0</v>
      </c>
      <c r="AH776" s="64">
        <v>0</v>
      </c>
      <c r="AI776" s="64">
        <v>0</v>
      </c>
      <c r="AJ776" s="10">
        <f t="shared" si="37"/>
        <v>522</v>
      </c>
      <c r="AL776" s="6">
        <f t="shared" si="38"/>
        <v>0</v>
      </c>
      <c r="AN776" s="64">
        <v>9438</v>
      </c>
      <c r="AO776" s="64">
        <v>0</v>
      </c>
      <c r="AP776" s="64">
        <v>0</v>
      </c>
      <c r="AQ776" s="64">
        <v>0</v>
      </c>
      <c r="AR776" s="64">
        <v>0</v>
      </c>
      <c r="AS776" s="64">
        <v>0</v>
      </c>
      <c r="AT776" s="64">
        <v>0</v>
      </c>
      <c r="AU776" s="64">
        <v>0</v>
      </c>
      <c r="AV776" s="64">
        <v>0</v>
      </c>
      <c r="AW776" s="64">
        <v>0</v>
      </c>
      <c r="AX776" s="64">
        <v>0</v>
      </c>
      <c r="AY776" s="64">
        <v>0</v>
      </c>
      <c r="AZ776" s="64">
        <v>0</v>
      </c>
      <c r="BA776" s="64">
        <v>0</v>
      </c>
      <c r="BB776" s="64">
        <v>0</v>
      </c>
      <c r="BC776" s="64">
        <v>0</v>
      </c>
      <c r="BD776" s="64">
        <v>0</v>
      </c>
      <c r="BE776" s="64">
        <v>0</v>
      </c>
      <c r="BF776" s="64">
        <v>0</v>
      </c>
      <c r="BG776" s="64">
        <v>0</v>
      </c>
      <c r="BH776" s="64">
        <v>0</v>
      </c>
      <c r="BI776" s="64">
        <v>-8829</v>
      </c>
      <c r="BJ776" s="64">
        <v>1508</v>
      </c>
      <c r="BK776" s="64">
        <v>0</v>
      </c>
      <c r="BL776"/>
      <c r="BN776" s="7">
        <f t="shared" si="39"/>
        <v>522</v>
      </c>
    </row>
    <row r="777" spans="1:66" hidden="1">
      <c r="A777">
        <v>201</v>
      </c>
      <c r="B777" t="s">
        <v>379</v>
      </c>
      <c r="C777">
        <v>143</v>
      </c>
      <c r="D777" t="s">
        <v>271</v>
      </c>
      <c r="E777">
        <v>367</v>
      </c>
      <c r="F777">
        <v>513530001</v>
      </c>
      <c r="G777" t="s">
        <v>162</v>
      </c>
      <c r="H777">
        <v>602</v>
      </c>
      <c r="I777" t="s">
        <v>380</v>
      </c>
      <c r="J777" s="8">
        <v>1</v>
      </c>
      <c r="L777">
        <v>3530</v>
      </c>
      <c r="M777" t="s">
        <v>393</v>
      </c>
      <c r="N777">
        <v>3000</v>
      </c>
      <c r="O777" t="s">
        <v>118</v>
      </c>
      <c r="P777">
        <v>7</v>
      </c>
      <c r="Q777" t="s">
        <v>310</v>
      </c>
      <c r="R777">
        <v>423</v>
      </c>
      <c r="S777" t="s">
        <v>381</v>
      </c>
      <c r="T777">
        <v>121</v>
      </c>
      <c r="U777" t="s">
        <v>312</v>
      </c>
      <c r="V777">
        <v>1</v>
      </c>
      <c r="W777" t="s">
        <v>313</v>
      </c>
      <c r="X777" s="64">
        <v>0</v>
      </c>
      <c r="Y777" s="64">
        <v>0</v>
      </c>
      <c r="Z777" s="64">
        <v>0</v>
      </c>
      <c r="AA777" s="64">
        <v>0</v>
      </c>
      <c r="AB777" s="64">
        <v>0</v>
      </c>
      <c r="AC777" s="64">
        <v>0</v>
      </c>
      <c r="AD777" s="9">
        <v>0</v>
      </c>
      <c r="AE777" s="64">
        <v>0</v>
      </c>
      <c r="AF777" s="64">
        <v>0</v>
      </c>
      <c r="AG777" s="64">
        <v>0</v>
      </c>
      <c r="AH777" s="64">
        <v>0</v>
      </c>
      <c r="AI777" s="9">
        <v>0</v>
      </c>
      <c r="AJ777" s="10">
        <f t="shared" si="37"/>
        <v>0</v>
      </c>
      <c r="AL777" s="6">
        <f t="shared" si="38"/>
        <v>0</v>
      </c>
      <c r="AN777" s="64">
        <v>0</v>
      </c>
      <c r="AO777" s="64">
        <v>0</v>
      </c>
      <c r="AP777" s="64">
        <v>0</v>
      </c>
      <c r="AQ777" s="64">
        <v>0</v>
      </c>
      <c r="AR777" s="64">
        <v>0</v>
      </c>
      <c r="AS777" s="64">
        <v>0</v>
      </c>
      <c r="AT777" s="64">
        <v>0</v>
      </c>
      <c r="AU777" s="64">
        <v>0</v>
      </c>
      <c r="AV777" s="64">
        <v>0</v>
      </c>
      <c r="AW777" s="64">
        <v>0</v>
      </c>
      <c r="AX777" s="64">
        <v>0</v>
      </c>
      <c r="AY777" s="64">
        <v>0</v>
      </c>
      <c r="AZ777" s="64">
        <v>0</v>
      </c>
      <c r="BA777" s="64">
        <v>0</v>
      </c>
      <c r="BB777" s="64">
        <v>0</v>
      </c>
      <c r="BC777" s="64">
        <v>0</v>
      </c>
      <c r="BD777" s="64">
        <v>0</v>
      </c>
      <c r="BE777" s="64">
        <v>0</v>
      </c>
      <c r="BF777" s="64">
        <v>0</v>
      </c>
      <c r="BG777" s="64">
        <v>0</v>
      </c>
      <c r="BH777" s="64">
        <v>9200</v>
      </c>
      <c r="BI777" s="64">
        <v>-13.15</v>
      </c>
      <c r="BJ777" s="64">
        <v>0</v>
      </c>
      <c r="BK777" s="64">
        <v>0</v>
      </c>
      <c r="BL777"/>
      <c r="BN777" s="7">
        <f t="shared" si="39"/>
        <v>0</v>
      </c>
    </row>
    <row r="778" spans="1:66" hidden="1">
      <c r="A778">
        <v>972</v>
      </c>
      <c r="B778" t="s">
        <v>527</v>
      </c>
      <c r="C778">
        <v>132</v>
      </c>
      <c r="D778" t="s">
        <v>528</v>
      </c>
      <c r="E778">
        <v>366</v>
      </c>
      <c r="F778">
        <v>513530001</v>
      </c>
      <c r="G778" t="s">
        <v>162</v>
      </c>
      <c r="H778">
        <v>101</v>
      </c>
      <c r="I778" t="s">
        <v>308</v>
      </c>
      <c r="J778" s="8">
        <v>1</v>
      </c>
      <c r="L778">
        <v>3530</v>
      </c>
      <c r="M778" t="s">
        <v>393</v>
      </c>
      <c r="N778">
        <v>3000</v>
      </c>
      <c r="O778" t="s">
        <v>118</v>
      </c>
      <c r="P778">
        <v>9</v>
      </c>
      <c r="Q778" t="s">
        <v>422</v>
      </c>
      <c r="R778">
        <v>181</v>
      </c>
      <c r="S778" t="s">
        <v>523</v>
      </c>
      <c r="T778">
        <v>131</v>
      </c>
      <c r="U778" t="s">
        <v>524</v>
      </c>
      <c r="V778">
        <v>1</v>
      </c>
      <c r="W778" t="s">
        <v>313</v>
      </c>
      <c r="X778" s="64">
        <v>0</v>
      </c>
      <c r="Y778" s="64">
        <v>46400</v>
      </c>
      <c r="Z778" s="64">
        <v>0</v>
      </c>
      <c r="AA778" s="64">
        <v>0</v>
      </c>
      <c r="AB778" s="64">
        <v>6960</v>
      </c>
      <c r="AC778" s="64">
        <v>0</v>
      </c>
      <c r="AD778" s="9">
        <v>0</v>
      </c>
      <c r="AE778" s="64">
        <v>0</v>
      </c>
      <c r="AF778" s="64">
        <v>0</v>
      </c>
      <c r="AG778" s="64">
        <v>0</v>
      </c>
      <c r="AH778" s="64">
        <v>13920</v>
      </c>
      <c r="AI778" s="64">
        <v>0</v>
      </c>
      <c r="AJ778" s="10">
        <f t="shared" si="37"/>
        <v>67280</v>
      </c>
      <c r="AL778" s="6">
        <f t="shared" si="38"/>
        <v>0</v>
      </c>
      <c r="AN778" s="64">
        <v>33774</v>
      </c>
      <c r="AO778" s="64">
        <v>0</v>
      </c>
      <c r="AP778" s="64">
        <v>0</v>
      </c>
      <c r="AQ778" s="64">
        <v>0</v>
      </c>
      <c r="AR778" s="64">
        <v>0</v>
      </c>
      <c r="AS778" s="64">
        <v>0</v>
      </c>
      <c r="AT778" s="64">
        <v>0</v>
      </c>
      <c r="AU778" s="64">
        <v>0</v>
      </c>
      <c r="AV778" s="64">
        <v>0</v>
      </c>
      <c r="AW778" s="64">
        <v>0</v>
      </c>
      <c r="AX778" s="64">
        <v>0</v>
      </c>
      <c r="AY778" s="64">
        <v>0</v>
      </c>
      <c r="AZ778" s="64">
        <v>-7700</v>
      </c>
      <c r="BA778" s="64">
        <v>0</v>
      </c>
      <c r="BB778" s="64">
        <v>0</v>
      </c>
      <c r="BC778" s="64">
        <v>0</v>
      </c>
      <c r="BD778" s="64">
        <v>0</v>
      </c>
      <c r="BE778" s="64">
        <v>0</v>
      </c>
      <c r="BF778" s="64">
        <v>0</v>
      </c>
      <c r="BG778" s="64">
        <v>0</v>
      </c>
      <c r="BH778" s="64">
        <v>-6168.42</v>
      </c>
      <c r="BI778" s="64">
        <v>-19905.580000000002</v>
      </c>
      <c r="BJ778" s="64">
        <v>0</v>
      </c>
      <c r="BK778" s="64">
        <v>0</v>
      </c>
      <c r="BL778"/>
      <c r="BN778" s="7">
        <f t="shared" si="39"/>
        <v>53360</v>
      </c>
    </row>
    <row r="779" spans="1:66" hidden="1">
      <c r="A779">
        <v>911</v>
      </c>
      <c r="B779" t="s">
        <v>447</v>
      </c>
      <c r="C779">
        <v>107</v>
      </c>
      <c r="D779" t="s">
        <v>120</v>
      </c>
      <c r="E779">
        <v>369</v>
      </c>
      <c r="F779">
        <v>513550001</v>
      </c>
      <c r="G779" t="s">
        <v>135</v>
      </c>
      <c r="H779">
        <v>101</v>
      </c>
      <c r="I779" t="s">
        <v>308</v>
      </c>
      <c r="J779" s="8">
        <v>1</v>
      </c>
      <c r="L779">
        <v>3550</v>
      </c>
      <c r="M779" t="s">
        <v>335</v>
      </c>
      <c r="N779">
        <v>3000</v>
      </c>
      <c r="O779" t="s">
        <v>118</v>
      </c>
      <c r="P779">
        <v>1</v>
      </c>
      <c r="Q779" t="s">
        <v>448</v>
      </c>
      <c r="R779">
        <v>131</v>
      </c>
      <c r="S779" t="s">
        <v>449</v>
      </c>
      <c r="T779">
        <v>121</v>
      </c>
      <c r="U779" t="s">
        <v>312</v>
      </c>
      <c r="V779">
        <v>1</v>
      </c>
      <c r="W779" t="s">
        <v>313</v>
      </c>
      <c r="X779" s="64">
        <v>8468</v>
      </c>
      <c r="Y779" s="64">
        <v>1972</v>
      </c>
      <c r="Z779" s="64">
        <v>0</v>
      </c>
      <c r="AA779" s="64">
        <v>4999.6000000000004</v>
      </c>
      <c r="AB779" s="64">
        <v>18545.37</v>
      </c>
      <c r="AC779" s="64">
        <v>0</v>
      </c>
      <c r="AD779" s="9">
        <v>0</v>
      </c>
      <c r="AE779" s="64">
        <v>0</v>
      </c>
      <c r="AF779" s="64">
        <v>4083.2</v>
      </c>
      <c r="AG779" s="64">
        <v>0</v>
      </c>
      <c r="AH779" s="64">
        <v>0</v>
      </c>
      <c r="AI779" s="64">
        <v>0</v>
      </c>
      <c r="AJ779" s="10">
        <f t="shared" si="37"/>
        <v>38068.17</v>
      </c>
      <c r="AL779" s="6">
        <f t="shared" si="38"/>
        <v>0</v>
      </c>
      <c r="AN779" s="64">
        <v>0</v>
      </c>
      <c r="AO779" s="64">
        <v>0</v>
      </c>
      <c r="AP779" s="64">
        <v>0</v>
      </c>
      <c r="AQ779" s="64">
        <v>0</v>
      </c>
      <c r="AR779" s="64">
        <v>0</v>
      </c>
      <c r="AS779" s="64">
        <v>0</v>
      </c>
      <c r="AT779" s="64">
        <v>0</v>
      </c>
      <c r="AU779" s="64">
        <v>0</v>
      </c>
      <c r="AV779" s="64">
        <v>0</v>
      </c>
      <c r="AW779" s="64">
        <v>0</v>
      </c>
      <c r="AX779" s="64">
        <v>0</v>
      </c>
      <c r="AY779" s="64">
        <v>0</v>
      </c>
      <c r="AZ779" s="64">
        <v>0</v>
      </c>
      <c r="BA779" s="64">
        <v>0</v>
      </c>
      <c r="BB779" s="64">
        <v>0</v>
      </c>
      <c r="BC779" s="64">
        <v>0</v>
      </c>
      <c r="BD779" s="64">
        <v>0</v>
      </c>
      <c r="BE779" s="64">
        <v>0</v>
      </c>
      <c r="BF779" s="64">
        <v>0</v>
      </c>
      <c r="BG779" s="64">
        <v>0</v>
      </c>
      <c r="BH779" s="64">
        <v>0</v>
      </c>
      <c r="BI779" s="64">
        <v>0</v>
      </c>
      <c r="BJ779" s="64">
        <v>9222</v>
      </c>
      <c r="BK779" s="64">
        <v>0</v>
      </c>
      <c r="BL779"/>
      <c r="BN779" s="7">
        <f t="shared" si="39"/>
        <v>38068.17</v>
      </c>
    </row>
    <row r="780" spans="1:66" hidden="1">
      <c r="A780">
        <v>102</v>
      </c>
      <c r="B780" t="s">
        <v>343</v>
      </c>
      <c r="C780">
        <v>140</v>
      </c>
      <c r="D780" t="s">
        <v>344</v>
      </c>
      <c r="E780">
        <v>369</v>
      </c>
      <c r="F780">
        <v>513550001</v>
      </c>
      <c r="G780" t="s">
        <v>135</v>
      </c>
      <c r="H780">
        <v>101</v>
      </c>
      <c r="I780" t="s">
        <v>308</v>
      </c>
      <c r="J780" s="8">
        <v>1</v>
      </c>
      <c r="L780">
        <v>3550</v>
      </c>
      <c r="M780" t="s">
        <v>335</v>
      </c>
      <c r="N780">
        <v>3000</v>
      </c>
      <c r="O780" t="s">
        <v>118</v>
      </c>
      <c r="P780">
        <v>4</v>
      </c>
      <c r="Q780" t="s">
        <v>345</v>
      </c>
      <c r="R780">
        <v>172</v>
      </c>
      <c r="S780" t="s">
        <v>281</v>
      </c>
      <c r="T780">
        <v>121</v>
      </c>
      <c r="U780" t="s">
        <v>312</v>
      </c>
      <c r="V780">
        <v>1</v>
      </c>
      <c r="W780" t="s">
        <v>313</v>
      </c>
      <c r="X780" s="64">
        <v>928</v>
      </c>
      <c r="Y780" s="64">
        <v>0</v>
      </c>
      <c r="Z780" s="64">
        <v>0</v>
      </c>
      <c r="AA780" s="64">
        <v>0</v>
      </c>
      <c r="AB780" s="64">
        <v>7808.76</v>
      </c>
      <c r="AC780" s="64">
        <v>0</v>
      </c>
      <c r="AD780" s="9">
        <v>0</v>
      </c>
      <c r="AE780" s="64">
        <v>0</v>
      </c>
      <c r="AF780" s="64">
        <v>1740</v>
      </c>
      <c r="AG780" s="64">
        <v>23927.64</v>
      </c>
      <c r="AH780" s="64">
        <v>3008.51</v>
      </c>
      <c r="AI780" s="64">
        <v>101.36</v>
      </c>
      <c r="AJ780" s="10">
        <f t="shared" si="37"/>
        <v>37514.270000000004</v>
      </c>
      <c r="AL780" s="6">
        <f t="shared" si="38"/>
        <v>0</v>
      </c>
      <c r="AN780" s="64">
        <v>33546</v>
      </c>
      <c r="AO780" s="64">
        <v>0</v>
      </c>
      <c r="AP780" s="64">
        <v>0</v>
      </c>
      <c r="AQ780" s="64">
        <v>0</v>
      </c>
      <c r="AR780" s="64">
        <v>0</v>
      </c>
      <c r="AS780" s="64">
        <v>0</v>
      </c>
      <c r="AT780" s="64">
        <v>0</v>
      </c>
      <c r="AU780" s="64">
        <v>0</v>
      </c>
      <c r="AV780" s="64">
        <v>0</v>
      </c>
      <c r="AW780" s="64">
        <v>0</v>
      </c>
      <c r="AX780" s="64">
        <v>0</v>
      </c>
      <c r="AY780" s="64">
        <v>0</v>
      </c>
      <c r="AZ780" s="64">
        <v>-5097</v>
      </c>
      <c r="BA780" s="64">
        <v>0</v>
      </c>
      <c r="BB780" s="64">
        <v>0</v>
      </c>
      <c r="BC780" s="64">
        <v>0</v>
      </c>
      <c r="BD780" s="64">
        <v>0</v>
      </c>
      <c r="BE780" s="64">
        <v>0</v>
      </c>
      <c r="BF780" s="64">
        <v>0</v>
      </c>
      <c r="BG780" s="64">
        <v>0</v>
      </c>
      <c r="BH780" s="64">
        <v>-8567.6200000000008</v>
      </c>
      <c r="BI780" s="64">
        <v>-13881.38</v>
      </c>
      <c r="BJ780" s="64">
        <v>0</v>
      </c>
      <c r="BK780" s="64">
        <v>0</v>
      </c>
      <c r="BL780"/>
      <c r="BN780" s="7">
        <f t="shared" si="39"/>
        <v>34404.400000000001</v>
      </c>
    </row>
    <row r="781" spans="1:66" hidden="1">
      <c r="A781">
        <v>921</v>
      </c>
      <c r="B781" t="s">
        <v>454</v>
      </c>
      <c r="C781">
        <v>108</v>
      </c>
      <c r="D781" t="s">
        <v>455</v>
      </c>
      <c r="E781">
        <v>369</v>
      </c>
      <c r="F781">
        <v>513550001</v>
      </c>
      <c r="G781" t="s">
        <v>135</v>
      </c>
      <c r="H781">
        <v>101</v>
      </c>
      <c r="I781" t="s">
        <v>308</v>
      </c>
      <c r="J781" s="8">
        <v>1</v>
      </c>
      <c r="L781">
        <v>3550</v>
      </c>
      <c r="M781" t="s">
        <v>335</v>
      </c>
      <c r="N781">
        <v>3000</v>
      </c>
      <c r="O781" t="s">
        <v>118</v>
      </c>
      <c r="P781">
        <v>4</v>
      </c>
      <c r="Q781" t="s">
        <v>345</v>
      </c>
      <c r="R781">
        <v>132</v>
      </c>
      <c r="S781" t="s">
        <v>456</v>
      </c>
      <c r="T781">
        <v>121</v>
      </c>
      <c r="U781" t="s">
        <v>312</v>
      </c>
      <c r="V781">
        <v>1</v>
      </c>
      <c r="W781" t="s">
        <v>313</v>
      </c>
      <c r="X781" s="64">
        <v>580</v>
      </c>
      <c r="Y781" s="64">
        <v>0</v>
      </c>
      <c r="Z781" s="64">
        <v>0</v>
      </c>
      <c r="AA781" s="64">
        <v>0</v>
      </c>
      <c r="AB781" s="64">
        <v>0</v>
      </c>
      <c r="AC781" s="64">
        <v>0</v>
      </c>
      <c r="AD781" s="9">
        <v>0</v>
      </c>
      <c r="AE781" s="64">
        <v>0</v>
      </c>
      <c r="AF781" s="64">
        <v>0</v>
      </c>
      <c r="AG781" s="64">
        <v>0</v>
      </c>
      <c r="AH781" s="64">
        <v>0</v>
      </c>
      <c r="AI781" s="64">
        <v>0</v>
      </c>
      <c r="AJ781" s="10">
        <f t="shared" si="37"/>
        <v>580</v>
      </c>
      <c r="AL781" s="6">
        <f t="shared" si="38"/>
        <v>0</v>
      </c>
      <c r="AN781" s="64">
        <v>0</v>
      </c>
      <c r="AO781" s="64">
        <v>0</v>
      </c>
      <c r="AP781" s="64">
        <v>0</v>
      </c>
      <c r="AQ781" s="64">
        <v>0</v>
      </c>
      <c r="AR781" s="64">
        <v>0</v>
      </c>
      <c r="AS781" s="64">
        <v>0</v>
      </c>
      <c r="AT781" s="64">
        <v>0</v>
      </c>
      <c r="AU781" s="64">
        <v>0</v>
      </c>
      <c r="AV781" s="64">
        <v>0</v>
      </c>
      <c r="AW781" s="64">
        <v>0</v>
      </c>
      <c r="AX781" s="64">
        <v>0</v>
      </c>
      <c r="AY781" s="64">
        <v>0</v>
      </c>
      <c r="AZ781" s="64">
        <v>21510</v>
      </c>
      <c r="BA781" s="64">
        <v>0</v>
      </c>
      <c r="BB781" s="64">
        <v>0</v>
      </c>
      <c r="BC781" s="64">
        <v>0</v>
      </c>
      <c r="BD781" s="64">
        <v>0</v>
      </c>
      <c r="BE781" s="64">
        <v>0</v>
      </c>
      <c r="BF781" s="64">
        <v>0</v>
      </c>
      <c r="BG781" s="64">
        <v>0</v>
      </c>
      <c r="BH781" s="64">
        <v>0</v>
      </c>
      <c r="BI781" s="64">
        <v>-3.6</v>
      </c>
      <c r="BJ781" s="64">
        <v>0</v>
      </c>
      <c r="BK781" s="64">
        <v>0</v>
      </c>
      <c r="BL781"/>
      <c r="BN781" s="7">
        <f t="shared" si="39"/>
        <v>580</v>
      </c>
    </row>
    <row r="782" spans="1:66" hidden="1">
      <c r="A782">
        <v>923</v>
      </c>
      <c r="B782" t="s">
        <v>461</v>
      </c>
      <c r="C782">
        <v>110</v>
      </c>
      <c r="D782" t="s">
        <v>462</v>
      </c>
      <c r="E782">
        <v>369</v>
      </c>
      <c r="F782">
        <v>513550001</v>
      </c>
      <c r="G782" t="s">
        <v>135</v>
      </c>
      <c r="H782">
        <v>101</v>
      </c>
      <c r="I782" t="s">
        <v>308</v>
      </c>
      <c r="J782" s="8">
        <v>1</v>
      </c>
      <c r="L782">
        <v>3550</v>
      </c>
      <c r="M782" t="s">
        <v>335</v>
      </c>
      <c r="N782">
        <v>3000</v>
      </c>
      <c r="O782" t="s">
        <v>118</v>
      </c>
      <c r="P782">
        <v>4</v>
      </c>
      <c r="Q782" t="s">
        <v>345</v>
      </c>
      <c r="R782">
        <v>311</v>
      </c>
      <c r="S782" t="s">
        <v>463</v>
      </c>
      <c r="T782">
        <v>125</v>
      </c>
      <c r="U782" t="s">
        <v>464</v>
      </c>
      <c r="V782">
        <v>1</v>
      </c>
      <c r="W782" t="s">
        <v>313</v>
      </c>
      <c r="X782" s="64">
        <v>0</v>
      </c>
      <c r="Y782" s="64">
        <v>0</v>
      </c>
      <c r="Z782" s="64">
        <v>1430</v>
      </c>
      <c r="AA782" s="64">
        <v>0</v>
      </c>
      <c r="AB782" s="64">
        <v>0</v>
      </c>
      <c r="AC782" s="64">
        <v>0</v>
      </c>
      <c r="AD782" s="9">
        <v>0</v>
      </c>
      <c r="AE782" s="64">
        <v>1276</v>
      </c>
      <c r="AF782" s="64">
        <v>0</v>
      </c>
      <c r="AG782" s="64">
        <v>0</v>
      </c>
      <c r="AH782" s="64">
        <v>765.97</v>
      </c>
      <c r="AI782" s="64">
        <v>116</v>
      </c>
      <c r="AJ782" s="10">
        <f t="shared" si="37"/>
        <v>3587.9700000000003</v>
      </c>
      <c r="AL782" s="6">
        <f t="shared" si="38"/>
        <v>0</v>
      </c>
      <c r="AN782" s="64">
        <v>5746</v>
      </c>
      <c r="AO782" s="64">
        <v>0</v>
      </c>
      <c r="AP782" s="64">
        <v>0</v>
      </c>
      <c r="AQ782" s="64">
        <v>0</v>
      </c>
      <c r="AR782" s="64">
        <v>0</v>
      </c>
      <c r="AS782" s="64">
        <v>0</v>
      </c>
      <c r="AT782" s="64">
        <v>0</v>
      </c>
      <c r="AU782" s="64">
        <v>0</v>
      </c>
      <c r="AV782" s="64">
        <v>0</v>
      </c>
      <c r="AW782" s="64">
        <v>0</v>
      </c>
      <c r="AX782" s="64">
        <v>0</v>
      </c>
      <c r="AY782" s="64">
        <v>0</v>
      </c>
      <c r="AZ782" s="64">
        <v>0</v>
      </c>
      <c r="BA782" s="64">
        <v>0</v>
      </c>
      <c r="BB782" s="64">
        <v>0</v>
      </c>
      <c r="BC782" s="64">
        <v>0</v>
      </c>
      <c r="BD782" s="64">
        <v>0</v>
      </c>
      <c r="BE782" s="64">
        <v>0</v>
      </c>
      <c r="BF782" s="64">
        <v>0</v>
      </c>
      <c r="BG782" s="64">
        <v>0</v>
      </c>
      <c r="BH782" s="64">
        <v>-710</v>
      </c>
      <c r="BI782" s="64">
        <v>-390</v>
      </c>
      <c r="BJ782" s="64">
        <v>0</v>
      </c>
      <c r="BK782" s="64">
        <v>0</v>
      </c>
      <c r="BL782"/>
      <c r="BN782" s="7">
        <f t="shared" si="39"/>
        <v>2706</v>
      </c>
    </row>
    <row r="783" spans="1:66" hidden="1">
      <c r="A783">
        <v>931</v>
      </c>
      <c r="B783" t="s">
        <v>465</v>
      </c>
      <c r="C783">
        <v>111</v>
      </c>
      <c r="D783" t="s">
        <v>466</v>
      </c>
      <c r="E783">
        <v>369</v>
      </c>
      <c r="F783">
        <v>513550001</v>
      </c>
      <c r="G783" t="s">
        <v>135</v>
      </c>
      <c r="H783">
        <v>101</v>
      </c>
      <c r="I783" t="s">
        <v>308</v>
      </c>
      <c r="J783" s="8">
        <v>1</v>
      </c>
      <c r="L783">
        <v>3550</v>
      </c>
      <c r="M783" t="s">
        <v>335</v>
      </c>
      <c r="N783">
        <v>3000</v>
      </c>
      <c r="O783" t="s">
        <v>118</v>
      </c>
      <c r="P783">
        <v>5</v>
      </c>
      <c r="Q783" t="s">
        <v>467</v>
      </c>
      <c r="R783">
        <v>152</v>
      </c>
      <c r="S783" t="s">
        <v>468</v>
      </c>
      <c r="T783">
        <v>121</v>
      </c>
      <c r="U783" t="s">
        <v>312</v>
      </c>
      <c r="V783">
        <v>1</v>
      </c>
      <c r="W783" t="s">
        <v>313</v>
      </c>
      <c r="X783" s="64">
        <v>0</v>
      </c>
      <c r="Y783" s="64">
        <v>0</v>
      </c>
      <c r="Z783" s="64">
        <v>0</v>
      </c>
      <c r="AA783" s="64">
        <v>0</v>
      </c>
      <c r="AB783" s="64">
        <v>0</v>
      </c>
      <c r="AC783" s="64">
        <v>0</v>
      </c>
      <c r="AD783" s="9">
        <v>0</v>
      </c>
      <c r="AE783" s="64">
        <v>0</v>
      </c>
      <c r="AF783" s="64">
        <v>0</v>
      </c>
      <c r="AG783" s="64">
        <v>0</v>
      </c>
      <c r="AH783" s="64">
        <v>0</v>
      </c>
      <c r="AI783" s="64">
        <v>0</v>
      </c>
      <c r="AJ783" s="10">
        <f t="shared" si="37"/>
        <v>0</v>
      </c>
      <c r="AL783" s="6">
        <f t="shared" si="38"/>
        <v>0</v>
      </c>
      <c r="AN783" s="64">
        <v>0</v>
      </c>
      <c r="AO783" s="64">
        <v>0</v>
      </c>
      <c r="AP783" s="64">
        <v>0</v>
      </c>
      <c r="AQ783" s="64">
        <v>0</v>
      </c>
      <c r="AR783" s="64">
        <v>0</v>
      </c>
      <c r="AS783" s="64">
        <v>0</v>
      </c>
      <c r="AT783" s="64">
        <v>0</v>
      </c>
      <c r="AU783" s="64">
        <v>0</v>
      </c>
      <c r="AV783" s="64">
        <v>0</v>
      </c>
      <c r="AW783" s="64">
        <v>0</v>
      </c>
      <c r="AX783" s="64">
        <v>0</v>
      </c>
      <c r="AY783" s="64">
        <v>0</v>
      </c>
      <c r="AZ783" s="64">
        <v>4600</v>
      </c>
      <c r="BA783" s="64">
        <v>0</v>
      </c>
      <c r="BB783" s="64">
        <v>0</v>
      </c>
      <c r="BC783" s="64">
        <v>0</v>
      </c>
      <c r="BD783" s="64">
        <v>0</v>
      </c>
      <c r="BE783" s="64">
        <v>0</v>
      </c>
      <c r="BF783" s="64">
        <v>0</v>
      </c>
      <c r="BG783" s="64">
        <v>0</v>
      </c>
      <c r="BH783" s="64">
        <v>0</v>
      </c>
      <c r="BI783" s="64">
        <v>-246.54</v>
      </c>
      <c r="BJ783" s="64">
        <v>0</v>
      </c>
      <c r="BK783" s="64">
        <v>0</v>
      </c>
      <c r="BL783"/>
      <c r="BN783" s="7">
        <f t="shared" si="39"/>
        <v>0</v>
      </c>
    </row>
    <row r="784" spans="1:66" hidden="1">
      <c r="A784">
        <v>931</v>
      </c>
      <c r="B784" t="s">
        <v>465</v>
      </c>
      <c r="C784">
        <v>111</v>
      </c>
      <c r="D784" t="s">
        <v>466</v>
      </c>
      <c r="E784">
        <v>372</v>
      </c>
      <c r="F784">
        <v>513550003</v>
      </c>
      <c r="G784" t="s">
        <v>174</v>
      </c>
      <c r="H784">
        <v>101</v>
      </c>
      <c r="I784" t="s">
        <v>308</v>
      </c>
      <c r="J784" s="8">
        <v>1</v>
      </c>
      <c r="L784">
        <v>3550</v>
      </c>
      <c r="M784" t="s">
        <v>335</v>
      </c>
      <c r="N784">
        <v>3000</v>
      </c>
      <c r="O784" t="s">
        <v>118</v>
      </c>
      <c r="P784">
        <v>5</v>
      </c>
      <c r="Q784" t="s">
        <v>467</v>
      </c>
      <c r="R784">
        <v>152</v>
      </c>
      <c r="S784" t="s">
        <v>468</v>
      </c>
      <c r="T784">
        <v>121</v>
      </c>
      <c r="U784" t="s">
        <v>312</v>
      </c>
      <c r="V784">
        <v>1</v>
      </c>
      <c r="W784" t="s">
        <v>313</v>
      </c>
      <c r="X784" s="64">
        <v>0</v>
      </c>
      <c r="Y784" s="64">
        <v>0</v>
      </c>
      <c r="Z784" s="64">
        <v>0</v>
      </c>
      <c r="AA784" s="64">
        <v>0</v>
      </c>
      <c r="AB784" s="64">
        <v>0</v>
      </c>
      <c r="AC784" s="64">
        <v>150</v>
      </c>
      <c r="AD784" s="9">
        <v>0</v>
      </c>
      <c r="AE784" s="64">
        <v>0</v>
      </c>
      <c r="AF784" s="64">
        <v>0</v>
      </c>
      <c r="AG784" s="64">
        <v>0</v>
      </c>
      <c r="AH784" s="64">
        <v>0</v>
      </c>
      <c r="AI784" s="64">
        <v>0</v>
      </c>
      <c r="AJ784" s="10">
        <f t="shared" si="37"/>
        <v>150</v>
      </c>
      <c r="AL784" s="6">
        <f t="shared" si="38"/>
        <v>0</v>
      </c>
      <c r="AN784" s="64">
        <v>181573</v>
      </c>
      <c r="AO784" s="64">
        <v>0</v>
      </c>
      <c r="AP784" s="64">
        <v>0</v>
      </c>
      <c r="AQ784" s="64">
        <v>0</v>
      </c>
      <c r="AR784" s="64">
        <v>0</v>
      </c>
      <c r="AS784" s="64">
        <v>0</v>
      </c>
      <c r="AT784" s="64">
        <v>0</v>
      </c>
      <c r="AU784" s="64">
        <v>0</v>
      </c>
      <c r="AV784" s="64">
        <v>0</v>
      </c>
      <c r="AW784" s="64">
        <v>0</v>
      </c>
      <c r="AX784" s="64">
        <v>0</v>
      </c>
      <c r="AY784" s="64">
        <v>0</v>
      </c>
      <c r="AZ784" s="64">
        <v>0</v>
      </c>
      <c r="BA784" s="64">
        <v>0</v>
      </c>
      <c r="BB784" s="64">
        <v>0</v>
      </c>
      <c r="BC784" s="64">
        <v>0</v>
      </c>
      <c r="BD784" s="64">
        <v>0</v>
      </c>
      <c r="BE784" s="64">
        <v>0</v>
      </c>
      <c r="BF784" s="64">
        <v>0</v>
      </c>
      <c r="BG784" s="64">
        <v>0</v>
      </c>
      <c r="BH784" s="64">
        <v>0</v>
      </c>
      <c r="BI784" s="64">
        <v>0</v>
      </c>
      <c r="BJ784" s="64">
        <v>9300</v>
      </c>
      <c r="BK784" s="64">
        <v>13827</v>
      </c>
      <c r="BL784"/>
      <c r="BN784" s="7">
        <f t="shared" si="39"/>
        <v>150</v>
      </c>
    </row>
    <row r="785" spans="1:66" hidden="1">
      <c r="A785">
        <v>932</v>
      </c>
      <c r="B785" t="s">
        <v>477</v>
      </c>
      <c r="C785">
        <v>113</v>
      </c>
      <c r="D785" t="s">
        <v>478</v>
      </c>
      <c r="E785">
        <v>369</v>
      </c>
      <c r="F785">
        <v>513550001</v>
      </c>
      <c r="G785" t="s">
        <v>135</v>
      </c>
      <c r="H785">
        <v>101</v>
      </c>
      <c r="I785" t="s">
        <v>308</v>
      </c>
      <c r="J785" s="8">
        <v>1</v>
      </c>
      <c r="L785">
        <v>3550</v>
      </c>
      <c r="M785" t="s">
        <v>335</v>
      </c>
      <c r="N785">
        <v>3000</v>
      </c>
      <c r="O785" t="s">
        <v>118</v>
      </c>
      <c r="P785">
        <v>5</v>
      </c>
      <c r="Q785" t="s">
        <v>467</v>
      </c>
      <c r="R785">
        <v>152</v>
      </c>
      <c r="S785" t="s">
        <v>468</v>
      </c>
      <c r="T785">
        <v>121</v>
      </c>
      <c r="U785" t="s">
        <v>312</v>
      </c>
      <c r="V785">
        <v>1</v>
      </c>
      <c r="W785" t="s">
        <v>313</v>
      </c>
      <c r="X785" s="64">
        <v>0</v>
      </c>
      <c r="Y785" s="64">
        <v>0</v>
      </c>
      <c r="Z785" s="64">
        <v>0</v>
      </c>
      <c r="AA785" s="64">
        <v>0</v>
      </c>
      <c r="AB785" s="64">
        <v>0</v>
      </c>
      <c r="AC785" s="64">
        <v>0</v>
      </c>
      <c r="AD785" s="9">
        <v>0</v>
      </c>
      <c r="AE785" s="64">
        <v>0</v>
      </c>
      <c r="AF785" s="64">
        <v>0</v>
      </c>
      <c r="AG785" s="64">
        <v>0</v>
      </c>
      <c r="AH785" s="64">
        <v>0</v>
      </c>
      <c r="AI785" s="64">
        <v>4640</v>
      </c>
      <c r="AJ785" s="10">
        <f t="shared" si="37"/>
        <v>4640</v>
      </c>
      <c r="AL785" s="6">
        <f t="shared" si="38"/>
        <v>0</v>
      </c>
      <c r="AN785" s="64">
        <v>0</v>
      </c>
      <c r="AO785" s="64">
        <v>0</v>
      </c>
      <c r="AP785" s="64">
        <v>0</v>
      </c>
      <c r="AQ785" s="64">
        <v>0</v>
      </c>
      <c r="AR785" s="64">
        <v>0</v>
      </c>
      <c r="AS785" s="64">
        <v>0</v>
      </c>
      <c r="AT785" s="64">
        <v>0</v>
      </c>
      <c r="AU785" s="64">
        <v>0</v>
      </c>
      <c r="AV785" s="64">
        <v>0</v>
      </c>
      <c r="AW785" s="64">
        <v>0</v>
      </c>
      <c r="AX785" s="64">
        <v>0</v>
      </c>
      <c r="AY785" s="64">
        <v>0</v>
      </c>
      <c r="AZ785" s="64">
        <v>11020</v>
      </c>
      <c r="BA785" s="64">
        <v>0</v>
      </c>
      <c r="BB785" s="64">
        <v>0</v>
      </c>
      <c r="BC785" s="64">
        <v>0</v>
      </c>
      <c r="BD785" s="64">
        <v>0</v>
      </c>
      <c r="BE785" s="64">
        <v>0</v>
      </c>
      <c r="BF785" s="64">
        <v>0</v>
      </c>
      <c r="BG785" s="64">
        <v>0</v>
      </c>
      <c r="BH785" s="64">
        <v>0</v>
      </c>
      <c r="BI785" s="64">
        <v>0</v>
      </c>
      <c r="BJ785" s="64">
        <v>0</v>
      </c>
      <c r="BK785" s="64">
        <v>0</v>
      </c>
      <c r="BL785"/>
      <c r="BN785" s="7">
        <f t="shared" si="39"/>
        <v>0</v>
      </c>
    </row>
    <row r="786" spans="1:66" hidden="1">
      <c r="A786">
        <v>101</v>
      </c>
      <c r="B786" t="s">
        <v>306</v>
      </c>
      <c r="C786">
        <v>139</v>
      </c>
      <c r="D786" t="s">
        <v>307</v>
      </c>
      <c r="E786">
        <v>369</v>
      </c>
      <c r="F786">
        <v>513550001</v>
      </c>
      <c r="G786" t="s">
        <v>135</v>
      </c>
      <c r="H786">
        <v>101</v>
      </c>
      <c r="I786" t="s">
        <v>308</v>
      </c>
      <c r="J786" s="8">
        <v>1</v>
      </c>
      <c r="L786">
        <v>3550</v>
      </c>
      <c r="M786" t="s">
        <v>335</v>
      </c>
      <c r="N786">
        <v>3000</v>
      </c>
      <c r="O786" t="s">
        <v>118</v>
      </c>
      <c r="P786">
        <v>7</v>
      </c>
      <c r="Q786" t="s">
        <v>310</v>
      </c>
      <c r="R786">
        <v>171</v>
      </c>
      <c r="S786" t="s">
        <v>311</v>
      </c>
      <c r="T786">
        <v>121</v>
      </c>
      <c r="U786" t="s">
        <v>312</v>
      </c>
      <c r="V786">
        <v>1</v>
      </c>
      <c r="W786" t="s">
        <v>313</v>
      </c>
      <c r="X786" s="64">
        <v>0</v>
      </c>
      <c r="Y786" s="64">
        <v>0</v>
      </c>
      <c r="Z786" s="64">
        <v>0</v>
      </c>
      <c r="AA786" s="64">
        <v>0</v>
      </c>
      <c r="AB786" s="64">
        <v>1136.8</v>
      </c>
      <c r="AC786" s="64">
        <v>2784</v>
      </c>
      <c r="AD786" s="9">
        <v>10069.84</v>
      </c>
      <c r="AE786" s="64">
        <v>0</v>
      </c>
      <c r="AF786" s="64">
        <v>0</v>
      </c>
      <c r="AG786" s="64">
        <v>2313.36</v>
      </c>
      <c r="AH786" s="64">
        <v>0</v>
      </c>
      <c r="AI786" s="9">
        <v>232</v>
      </c>
      <c r="AJ786" s="10">
        <f t="shared" si="37"/>
        <v>16536</v>
      </c>
      <c r="AL786" s="6">
        <f t="shared" si="38"/>
        <v>0</v>
      </c>
      <c r="AN786" s="64">
        <v>0</v>
      </c>
      <c r="AO786" s="64">
        <v>0</v>
      </c>
      <c r="AP786" s="64">
        <v>0</v>
      </c>
      <c r="AQ786" s="64">
        <v>0</v>
      </c>
      <c r="AR786" s="64">
        <v>0</v>
      </c>
      <c r="AS786" s="64">
        <v>0</v>
      </c>
      <c r="AT786" s="64">
        <v>0</v>
      </c>
      <c r="AU786" s="64">
        <v>0</v>
      </c>
      <c r="AV786" s="64">
        <v>0</v>
      </c>
      <c r="AW786" s="64">
        <v>0</v>
      </c>
      <c r="AX786" s="64">
        <v>0</v>
      </c>
      <c r="AY786" s="64">
        <v>0</v>
      </c>
      <c r="AZ786" s="64">
        <v>1055600</v>
      </c>
      <c r="BA786" s="64">
        <v>0</v>
      </c>
      <c r="BB786" s="64">
        <v>0</v>
      </c>
      <c r="BC786" s="64">
        <v>0</v>
      </c>
      <c r="BD786" s="64">
        <v>0</v>
      </c>
      <c r="BE786" s="64">
        <v>0</v>
      </c>
      <c r="BF786" s="64">
        <v>0</v>
      </c>
      <c r="BG786" s="64">
        <v>0</v>
      </c>
      <c r="BH786" s="64">
        <v>-578184.94999999995</v>
      </c>
      <c r="BI786" s="64">
        <v>-1815.05</v>
      </c>
      <c r="BJ786" s="64">
        <v>0</v>
      </c>
      <c r="BK786" s="64">
        <v>0</v>
      </c>
      <c r="BL786"/>
      <c r="BN786" s="7">
        <f t="shared" si="39"/>
        <v>16304</v>
      </c>
    </row>
    <row r="787" spans="1:66" hidden="1">
      <c r="A787">
        <v>201</v>
      </c>
      <c r="B787" t="s">
        <v>379</v>
      </c>
      <c r="C787">
        <v>143</v>
      </c>
      <c r="D787" t="s">
        <v>271</v>
      </c>
      <c r="E787">
        <v>370</v>
      </c>
      <c r="F787">
        <v>513550001</v>
      </c>
      <c r="G787" t="s">
        <v>135</v>
      </c>
      <c r="H787">
        <v>602</v>
      </c>
      <c r="I787" t="s">
        <v>380</v>
      </c>
      <c r="J787" s="8">
        <v>1</v>
      </c>
      <c r="L787">
        <v>3550</v>
      </c>
      <c r="M787" t="s">
        <v>335</v>
      </c>
      <c r="N787">
        <v>3000</v>
      </c>
      <c r="O787" t="s">
        <v>118</v>
      </c>
      <c r="P787">
        <v>7</v>
      </c>
      <c r="Q787" t="s">
        <v>310</v>
      </c>
      <c r="R787">
        <v>423</v>
      </c>
      <c r="S787" t="s">
        <v>381</v>
      </c>
      <c r="T787">
        <v>121</v>
      </c>
      <c r="U787" t="s">
        <v>312</v>
      </c>
      <c r="V787">
        <v>1</v>
      </c>
      <c r="W787" t="s">
        <v>313</v>
      </c>
      <c r="X787" s="64">
        <v>4855.01</v>
      </c>
      <c r="Y787" s="64">
        <v>18878.05</v>
      </c>
      <c r="Z787" s="64">
        <v>0</v>
      </c>
      <c r="AA787" s="64">
        <v>12534.96</v>
      </c>
      <c r="AB787" s="64">
        <v>26219.48</v>
      </c>
      <c r="AC787" s="64">
        <v>13224</v>
      </c>
      <c r="AD787" s="9">
        <v>10564.75</v>
      </c>
      <c r="AE787" s="64">
        <v>19318.64</v>
      </c>
      <c r="AF787" s="64">
        <v>11913.2</v>
      </c>
      <c r="AG787" s="64">
        <v>20569.89</v>
      </c>
      <c r="AH787" s="64">
        <v>22729.27</v>
      </c>
      <c r="AI787" s="9">
        <v>167265.37</v>
      </c>
      <c r="AJ787" s="10">
        <f t="shared" si="37"/>
        <v>328072.62</v>
      </c>
      <c r="AL787" s="6">
        <f t="shared" si="38"/>
        <v>0</v>
      </c>
      <c r="AN787" s="64">
        <v>0</v>
      </c>
      <c r="AO787" s="64">
        <v>0</v>
      </c>
      <c r="AP787" s="64">
        <v>0</v>
      </c>
      <c r="AQ787" s="64">
        <v>0</v>
      </c>
      <c r="AR787" s="64">
        <v>0</v>
      </c>
      <c r="AS787" s="64">
        <v>0</v>
      </c>
      <c r="AT787" s="64">
        <v>0</v>
      </c>
      <c r="AU787" s="64">
        <v>0</v>
      </c>
      <c r="AV787" s="64">
        <v>0</v>
      </c>
      <c r="AW787" s="64">
        <v>0</v>
      </c>
      <c r="AX787" s="64">
        <v>0</v>
      </c>
      <c r="AY787" s="64">
        <v>0</v>
      </c>
      <c r="AZ787" s="64">
        <v>109000</v>
      </c>
      <c r="BA787" s="64">
        <v>0</v>
      </c>
      <c r="BB787" s="64">
        <v>0</v>
      </c>
      <c r="BC787" s="64">
        <v>0</v>
      </c>
      <c r="BD787" s="64">
        <v>0</v>
      </c>
      <c r="BE787" s="64">
        <v>0</v>
      </c>
      <c r="BF787" s="64">
        <v>0</v>
      </c>
      <c r="BG787" s="64">
        <v>0</v>
      </c>
      <c r="BH787" s="64">
        <v>108440</v>
      </c>
      <c r="BI787" s="64">
        <v>0</v>
      </c>
      <c r="BJ787" s="64">
        <v>0</v>
      </c>
      <c r="BK787" s="64">
        <v>0</v>
      </c>
      <c r="BL787"/>
      <c r="BN787" s="7">
        <f t="shared" si="39"/>
        <v>138077.97999999998</v>
      </c>
    </row>
    <row r="788" spans="1:66" hidden="1">
      <c r="A788">
        <v>941</v>
      </c>
      <c r="B788" t="s">
        <v>484</v>
      </c>
      <c r="C788">
        <v>116</v>
      </c>
      <c r="D788" t="s">
        <v>485</v>
      </c>
      <c r="E788">
        <v>369</v>
      </c>
      <c r="F788">
        <v>513550001</v>
      </c>
      <c r="G788" t="s">
        <v>135</v>
      </c>
      <c r="H788">
        <v>101</v>
      </c>
      <c r="I788" t="s">
        <v>308</v>
      </c>
      <c r="J788" s="8">
        <v>1</v>
      </c>
      <c r="L788">
        <v>3550</v>
      </c>
      <c r="M788" t="s">
        <v>335</v>
      </c>
      <c r="N788">
        <v>3000</v>
      </c>
      <c r="O788" t="s">
        <v>118</v>
      </c>
      <c r="P788">
        <v>8</v>
      </c>
      <c r="Q788" t="s">
        <v>486</v>
      </c>
      <c r="R788">
        <v>131</v>
      </c>
      <c r="S788" t="s">
        <v>449</v>
      </c>
      <c r="T788">
        <v>121</v>
      </c>
      <c r="U788" t="s">
        <v>312</v>
      </c>
      <c r="V788">
        <v>1</v>
      </c>
      <c r="W788" t="s">
        <v>313</v>
      </c>
      <c r="X788" s="64">
        <v>5575.38</v>
      </c>
      <c r="Y788" s="64">
        <v>0</v>
      </c>
      <c r="Z788" s="64">
        <v>27248.400000000001</v>
      </c>
      <c r="AA788" s="64">
        <v>0</v>
      </c>
      <c r="AB788" s="64">
        <v>0</v>
      </c>
      <c r="AC788" s="64">
        <v>4011.01</v>
      </c>
      <c r="AD788" s="9">
        <v>0</v>
      </c>
      <c r="AE788" s="64">
        <v>0</v>
      </c>
      <c r="AF788" s="64">
        <v>0</v>
      </c>
      <c r="AG788" s="64">
        <v>51145.15</v>
      </c>
      <c r="AH788" s="64">
        <v>0</v>
      </c>
      <c r="AI788" s="64">
        <v>3170.51</v>
      </c>
      <c r="AJ788" s="10">
        <f t="shared" si="37"/>
        <v>91150.45</v>
      </c>
      <c r="AL788" s="6">
        <f t="shared" si="38"/>
        <v>0</v>
      </c>
      <c r="AN788" s="64">
        <v>0</v>
      </c>
      <c r="AO788" s="64">
        <v>0</v>
      </c>
      <c r="AP788" s="64">
        <v>0</v>
      </c>
      <c r="AQ788" s="64">
        <v>0</v>
      </c>
      <c r="AR788" s="64">
        <v>0</v>
      </c>
      <c r="AS788" s="64">
        <v>0</v>
      </c>
      <c r="AT788" s="64">
        <v>0</v>
      </c>
      <c r="AU788" s="64">
        <v>0</v>
      </c>
      <c r="AV788" s="64">
        <v>0</v>
      </c>
      <c r="AW788" s="64">
        <v>0</v>
      </c>
      <c r="AX788" s="64">
        <v>0</v>
      </c>
      <c r="AY788" s="64">
        <v>0</v>
      </c>
      <c r="AZ788" s="64">
        <v>928000</v>
      </c>
      <c r="BA788" s="64">
        <v>0</v>
      </c>
      <c r="BB788" s="64">
        <v>0</v>
      </c>
      <c r="BC788" s="64">
        <v>0</v>
      </c>
      <c r="BD788" s="64">
        <v>0</v>
      </c>
      <c r="BE788" s="64">
        <v>0</v>
      </c>
      <c r="BF788" s="64">
        <v>0</v>
      </c>
      <c r="BG788" s="64">
        <v>0</v>
      </c>
      <c r="BH788" s="64">
        <v>-171355.81</v>
      </c>
      <c r="BI788" s="64">
        <v>-756644.19</v>
      </c>
      <c r="BJ788" s="64">
        <v>0</v>
      </c>
      <c r="BK788" s="64">
        <v>0</v>
      </c>
      <c r="BL788"/>
      <c r="BN788" s="7">
        <f t="shared" si="39"/>
        <v>87979.94</v>
      </c>
    </row>
    <row r="789" spans="1:66" hidden="1">
      <c r="A789">
        <v>972</v>
      </c>
      <c r="B789" t="s">
        <v>527</v>
      </c>
      <c r="C789">
        <v>132</v>
      </c>
      <c r="D789" t="s">
        <v>528</v>
      </c>
      <c r="E789">
        <v>369</v>
      </c>
      <c r="F789">
        <v>513550001</v>
      </c>
      <c r="G789" t="s">
        <v>135</v>
      </c>
      <c r="H789">
        <v>101</v>
      </c>
      <c r="I789" t="s">
        <v>308</v>
      </c>
      <c r="J789" s="8">
        <v>1</v>
      </c>
      <c r="L789">
        <v>3550</v>
      </c>
      <c r="M789" t="s">
        <v>335</v>
      </c>
      <c r="N789">
        <v>3000</v>
      </c>
      <c r="O789" t="s">
        <v>118</v>
      </c>
      <c r="P789">
        <v>9</v>
      </c>
      <c r="Q789" t="s">
        <v>422</v>
      </c>
      <c r="R789">
        <v>181</v>
      </c>
      <c r="S789" t="s">
        <v>523</v>
      </c>
      <c r="T789">
        <v>131</v>
      </c>
      <c r="U789" t="s">
        <v>524</v>
      </c>
      <c r="V789">
        <v>1</v>
      </c>
      <c r="W789" t="s">
        <v>313</v>
      </c>
      <c r="X789" s="64">
        <v>0</v>
      </c>
      <c r="Y789" s="64">
        <v>0</v>
      </c>
      <c r="Z789" s="64">
        <v>0</v>
      </c>
      <c r="AA789" s="64">
        <v>0</v>
      </c>
      <c r="AB789" s="64">
        <v>0</v>
      </c>
      <c r="AC789" s="64">
        <v>0</v>
      </c>
      <c r="AD789" s="9">
        <v>0</v>
      </c>
      <c r="AE789" s="64">
        <v>0</v>
      </c>
      <c r="AF789" s="64">
        <v>0</v>
      </c>
      <c r="AG789" s="64">
        <v>0</v>
      </c>
      <c r="AH789" s="64">
        <v>0</v>
      </c>
      <c r="AI789" s="64">
        <v>0</v>
      </c>
      <c r="AJ789" s="10">
        <f t="shared" si="37"/>
        <v>0</v>
      </c>
      <c r="AL789" s="6">
        <f t="shared" si="38"/>
        <v>0</v>
      </c>
      <c r="AN789" s="64">
        <v>0</v>
      </c>
      <c r="AO789" s="64">
        <v>0</v>
      </c>
      <c r="AP789" s="64">
        <v>0</v>
      </c>
      <c r="AQ789" s="64">
        <v>0</v>
      </c>
      <c r="AR789" s="64">
        <v>0</v>
      </c>
      <c r="AS789" s="64">
        <v>0</v>
      </c>
      <c r="AT789" s="64">
        <v>0</v>
      </c>
      <c r="AU789" s="64">
        <v>0</v>
      </c>
      <c r="AV789" s="64">
        <v>0</v>
      </c>
      <c r="AW789" s="64">
        <v>0</v>
      </c>
      <c r="AX789" s="64">
        <v>0</v>
      </c>
      <c r="AY789" s="64">
        <v>0</v>
      </c>
      <c r="AZ789" s="64">
        <v>244545</v>
      </c>
      <c r="BA789" s="64">
        <v>0</v>
      </c>
      <c r="BB789" s="64">
        <v>0</v>
      </c>
      <c r="BC789" s="64">
        <v>0</v>
      </c>
      <c r="BD789" s="64">
        <v>0</v>
      </c>
      <c r="BE789" s="64">
        <v>0</v>
      </c>
      <c r="BF789" s="64">
        <v>0</v>
      </c>
      <c r="BG789" s="64">
        <v>0</v>
      </c>
      <c r="BH789" s="64">
        <v>-60</v>
      </c>
      <c r="BI789" s="64">
        <v>17270.71</v>
      </c>
      <c r="BJ789" s="64">
        <v>0</v>
      </c>
      <c r="BK789" s="64">
        <v>0</v>
      </c>
      <c r="BL789"/>
      <c r="BN789" s="7">
        <f t="shared" si="39"/>
        <v>0</v>
      </c>
    </row>
    <row r="790" spans="1:66" hidden="1">
      <c r="A790">
        <v>961</v>
      </c>
      <c r="B790" t="s">
        <v>80</v>
      </c>
      <c r="C790">
        <v>124</v>
      </c>
      <c r="D790" t="s">
        <v>508</v>
      </c>
      <c r="E790">
        <v>369</v>
      </c>
      <c r="F790">
        <v>513550001</v>
      </c>
      <c r="G790" t="s">
        <v>135</v>
      </c>
      <c r="H790">
        <v>101</v>
      </c>
      <c r="I790" t="s">
        <v>308</v>
      </c>
      <c r="J790" s="8">
        <v>1</v>
      </c>
      <c r="L790">
        <v>3550</v>
      </c>
      <c r="M790" t="s">
        <v>335</v>
      </c>
      <c r="N790">
        <v>3000</v>
      </c>
      <c r="O790" t="s">
        <v>118</v>
      </c>
      <c r="P790">
        <v>11</v>
      </c>
      <c r="Q790" t="s">
        <v>509</v>
      </c>
      <c r="R790">
        <v>241</v>
      </c>
      <c r="S790" t="s">
        <v>445</v>
      </c>
      <c r="T790">
        <v>124</v>
      </c>
      <c r="U790" t="s">
        <v>510</v>
      </c>
      <c r="V790">
        <v>1</v>
      </c>
      <c r="W790" t="s">
        <v>313</v>
      </c>
      <c r="X790" s="64">
        <v>0</v>
      </c>
      <c r="Y790" s="64">
        <v>3369</v>
      </c>
      <c r="Z790" s="64">
        <v>0</v>
      </c>
      <c r="AA790" s="64">
        <v>0</v>
      </c>
      <c r="AB790" s="64">
        <v>1270</v>
      </c>
      <c r="AC790" s="64">
        <v>0</v>
      </c>
      <c r="AD790" s="9">
        <v>0</v>
      </c>
      <c r="AE790" s="64">
        <v>0</v>
      </c>
      <c r="AF790" s="64">
        <v>0</v>
      </c>
      <c r="AG790" s="64">
        <v>0</v>
      </c>
      <c r="AH790" s="64">
        <v>0</v>
      </c>
      <c r="AI790" s="64">
        <v>1624</v>
      </c>
      <c r="AJ790" s="10">
        <f t="shared" si="37"/>
        <v>6263</v>
      </c>
      <c r="AL790" s="6">
        <f t="shared" si="38"/>
        <v>0</v>
      </c>
      <c r="AN790" s="64">
        <v>8000000</v>
      </c>
      <c r="AO790" s="64">
        <v>0</v>
      </c>
      <c r="AP790" s="64">
        <v>0</v>
      </c>
      <c r="AQ790" s="64">
        <v>0</v>
      </c>
      <c r="AR790" s="64">
        <v>0</v>
      </c>
      <c r="AS790" s="64">
        <v>0</v>
      </c>
      <c r="AT790" s="64">
        <v>0</v>
      </c>
      <c r="AU790" s="64">
        <v>0</v>
      </c>
      <c r="AV790" s="64">
        <v>0</v>
      </c>
      <c r="AW790" s="64">
        <v>0</v>
      </c>
      <c r="AX790" s="64">
        <v>0</v>
      </c>
      <c r="AY790" s="64">
        <v>0</v>
      </c>
      <c r="AZ790" s="64">
        <v>0</v>
      </c>
      <c r="BA790" s="64">
        <v>0</v>
      </c>
      <c r="BB790" s="64">
        <v>0</v>
      </c>
      <c r="BC790" s="64">
        <v>0</v>
      </c>
      <c r="BD790" s="64">
        <v>0</v>
      </c>
      <c r="BE790" s="64">
        <v>0</v>
      </c>
      <c r="BF790" s="64">
        <v>0</v>
      </c>
      <c r="BG790" s="64">
        <v>0</v>
      </c>
      <c r="BH790" s="64">
        <v>0</v>
      </c>
      <c r="BI790" s="64">
        <v>0</v>
      </c>
      <c r="BJ790" s="64">
        <v>0</v>
      </c>
      <c r="BK790" s="64">
        <v>-300034.25</v>
      </c>
      <c r="BL790"/>
      <c r="BN790" s="7">
        <f t="shared" si="39"/>
        <v>4639</v>
      </c>
    </row>
    <row r="791" spans="1:66" hidden="1">
      <c r="A791">
        <v>962</v>
      </c>
      <c r="B791" t="s">
        <v>513</v>
      </c>
      <c r="C791">
        <v>126</v>
      </c>
      <c r="D791" t="s">
        <v>225</v>
      </c>
      <c r="E791">
        <v>369</v>
      </c>
      <c r="F791">
        <v>513550001</v>
      </c>
      <c r="G791" t="s">
        <v>135</v>
      </c>
      <c r="H791">
        <v>101</v>
      </c>
      <c r="I791" t="s">
        <v>308</v>
      </c>
      <c r="J791" s="8">
        <v>1</v>
      </c>
      <c r="L791">
        <v>3550</v>
      </c>
      <c r="M791" t="s">
        <v>335</v>
      </c>
      <c r="N791">
        <v>3000</v>
      </c>
      <c r="O791" t="s">
        <v>118</v>
      </c>
      <c r="P791">
        <v>11</v>
      </c>
      <c r="Q791" t="s">
        <v>509</v>
      </c>
      <c r="R791">
        <v>241</v>
      </c>
      <c r="S791" t="s">
        <v>445</v>
      </c>
      <c r="T791">
        <v>124</v>
      </c>
      <c r="U791" t="s">
        <v>510</v>
      </c>
      <c r="V791">
        <v>1</v>
      </c>
      <c r="W791" t="s">
        <v>313</v>
      </c>
      <c r="X791" s="64">
        <v>0</v>
      </c>
      <c r="Y791" s="64">
        <v>0</v>
      </c>
      <c r="Z791" s="64">
        <v>0</v>
      </c>
      <c r="AA791" s="64">
        <v>0</v>
      </c>
      <c r="AB791" s="64">
        <v>0</v>
      </c>
      <c r="AC791" s="64">
        <v>0</v>
      </c>
      <c r="AD791" s="9">
        <v>0</v>
      </c>
      <c r="AE791" s="64">
        <v>0</v>
      </c>
      <c r="AF791" s="64">
        <v>0</v>
      </c>
      <c r="AG791" s="64">
        <v>324.8</v>
      </c>
      <c r="AH791" s="64">
        <v>0</v>
      </c>
      <c r="AI791" s="64">
        <v>0</v>
      </c>
      <c r="AJ791" s="10">
        <f t="shared" si="37"/>
        <v>324.8</v>
      </c>
      <c r="AL791" s="6">
        <f t="shared" si="38"/>
        <v>0</v>
      </c>
      <c r="AN791" s="64">
        <v>1655335</v>
      </c>
      <c r="AO791" s="64">
        <v>0</v>
      </c>
      <c r="AP791" s="64">
        <v>0</v>
      </c>
      <c r="AQ791" s="64">
        <v>0</v>
      </c>
      <c r="AR791" s="64">
        <v>0</v>
      </c>
      <c r="AS791" s="64">
        <v>0</v>
      </c>
      <c r="AT791" s="64">
        <v>0</v>
      </c>
      <c r="AU791" s="64">
        <v>0</v>
      </c>
      <c r="AV791" s="64">
        <v>0</v>
      </c>
      <c r="AW791" s="64">
        <v>0</v>
      </c>
      <c r="AX791" s="64">
        <v>0</v>
      </c>
      <c r="AY791" s="64">
        <v>0</v>
      </c>
      <c r="AZ791" s="64">
        <v>0</v>
      </c>
      <c r="BA791" s="64">
        <v>0</v>
      </c>
      <c r="BB791" s="64">
        <v>0</v>
      </c>
      <c r="BC791" s="64">
        <v>0</v>
      </c>
      <c r="BD791" s="64">
        <v>0</v>
      </c>
      <c r="BE791" s="64">
        <v>0</v>
      </c>
      <c r="BF791" s="64">
        <v>0</v>
      </c>
      <c r="BG791" s="64">
        <v>0</v>
      </c>
      <c r="BH791" s="64">
        <v>0</v>
      </c>
      <c r="BI791" s="64">
        <v>0</v>
      </c>
      <c r="BJ791" s="64">
        <v>0</v>
      </c>
      <c r="BK791" s="64">
        <v>213878.49</v>
      </c>
      <c r="BL791"/>
      <c r="BN791" s="7">
        <f t="shared" si="39"/>
        <v>324.8</v>
      </c>
    </row>
    <row r="792" spans="1:66" hidden="1">
      <c r="A792">
        <v>301</v>
      </c>
      <c r="B792" t="s">
        <v>411</v>
      </c>
      <c r="C792">
        <v>165</v>
      </c>
      <c r="D792" t="s">
        <v>562</v>
      </c>
      <c r="E792">
        <v>371</v>
      </c>
      <c r="F792">
        <v>513550001</v>
      </c>
      <c r="G792" t="s">
        <v>135</v>
      </c>
      <c r="H792">
        <v>502</v>
      </c>
      <c r="I792" t="s">
        <v>413</v>
      </c>
      <c r="J792" s="8">
        <v>2</v>
      </c>
      <c r="K792" s="8" t="s">
        <v>75</v>
      </c>
      <c r="L792">
        <v>3550</v>
      </c>
      <c r="M792" t="s">
        <v>335</v>
      </c>
      <c r="N792">
        <v>3000</v>
      </c>
      <c r="O792" t="s">
        <v>118</v>
      </c>
      <c r="P792">
        <v>12</v>
      </c>
      <c r="Q792" t="s">
        <v>401</v>
      </c>
      <c r="R792">
        <v>423</v>
      </c>
      <c r="S792" t="s">
        <v>381</v>
      </c>
      <c r="T792">
        <v>161</v>
      </c>
      <c r="U792" t="s">
        <v>414</v>
      </c>
      <c r="V792">
        <v>1</v>
      </c>
      <c r="W792" t="s">
        <v>313</v>
      </c>
      <c r="X792" s="64">
        <v>0</v>
      </c>
      <c r="Y792" s="64">
        <v>0</v>
      </c>
      <c r="Z792" s="64">
        <v>0</v>
      </c>
      <c r="AA792" s="64">
        <v>0</v>
      </c>
      <c r="AB792" s="64">
        <v>0</v>
      </c>
      <c r="AC792" s="64">
        <v>0</v>
      </c>
      <c r="AD792" s="9">
        <v>0</v>
      </c>
      <c r="AE792" s="64">
        <v>0</v>
      </c>
      <c r="AF792" s="64">
        <v>0</v>
      </c>
      <c r="AG792" s="64">
        <v>0</v>
      </c>
      <c r="AH792" s="64">
        <v>0</v>
      </c>
      <c r="AI792" s="64">
        <v>13342.06</v>
      </c>
      <c r="AJ792" s="10">
        <f t="shared" si="37"/>
        <v>13342.06</v>
      </c>
      <c r="AL792" s="6">
        <f t="shared" si="38"/>
        <v>13342.06</v>
      </c>
      <c r="AN792" s="64">
        <v>51169</v>
      </c>
      <c r="AO792" s="64">
        <v>0</v>
      </c>
      <c r="AP792" s="64">
        <v>0</v>
      </c>
      <c r="AQ792" s="64">
        <v>0</v>
      </c>
      <c r="AR792" s="64">
        <v>0</v>
      </c>
      <c r="AS792" s="64">
        <v>0</v>
      </c>
      <c r="AT792" s="64">
        <v>0</v>
      </c>
      <c r="AU792" s="64">
        <v>0</v>
      </c>
      <c r="AV792" s="64">
        <v>0</v>
      </c>
      <c r="AW792" s="64">
        <v>0</v>
      </c>
      <c r="AX792" s="64">
        <v>0</v>
      </c>
      <c r="AY792" s="64">
        <v>0</v>
      </c>
      <c r="AZ792" s="64">
        <v>9000</v>
      </c>
      <c r="BA792" s="64">
        <v>0</v>
      </c>
      <c r="BB792" s="64">
        <v>0</v>
      </c>
      <c r="BC792" s="64">
        <v>0</v>
      </c>
      <c r="BD792" s="64">
        <v>0</v>
      </c>
      <c r="BE792" s="64">
        <v>0</v>
      </c>
      <c r="BF792" s="64">
        <v>0</v>
      </c>
      <c r="BG792" s="64">
        <v>0</v>
      </c>
      <c r="BH792" s="64">
        <v>0</v>
      </c>
      <c r="BI792" s="64">
        <v>0</v>
      </c>
      <c r="BJ792" s="64">
        <v>0</v>
      </c>
      <c r="BK792" s="64">
        <v>-10439</v>
      </c>
      <c r="BL792"/>
      <c r="BN792" s="7">
        <f t="shared" si="39"/>
        <v>0</v>
      </c>
    </row>
    <row r="793" spans="1:66" hidden="1">
      <c r="A793">
        <v>951</v>
      </c>
      <c r="B793" t="s">
        <v>491</v>
      </c>
      <c r="C793">
        <v>118</v>
      </c>
      <c r="D793" t="s">
        <v>178</v>
      </c>
      <c r="E793">
        <v>369</v>
      </c>
      <c r="F793">
        <v>513550001</v>
      </c>
      <c r="G793" t="s">
        <v>135</v>
      </c>
      <c r="H793">
        <v>101</v>
      </c>
      <c r="I793" t="s">
        <v>308</v>
      </c>
      <c r="J793" s="8">
        <v>1</v>
      </c>
      <c r="L793">
        <v>3550</v>
      </c>
      <c r="M793" t="s">
        <v>335</v>
      </c>
      <c r="N793">
        <v>3000</v>
      </c>
      <c r="O793" t="s">
        <v>118</v>
      </c>
      <c r="P793">
        <v>12</v>
      </c>
      <c r="Q793" t="s">
        <v>401</v>
      </c>
      <c r="R793">
        <v>221</v>
      </c>
      <c r="S793" t="s">
        <v>492</v>
      </c>
      <c r="T793">
        <v>128</v>
      </c>
      <c r="U793" t="s">
        <v>404</v>
      </c>
      <c r="V793">
        <v>1</v>
      </c>
      <c r="W793" t="s">
        <v>313</v>
      </c>
      <c r="X793" s="64">
        <v>0</v>
      </c>
      <c r="Y793" s="64">
        <v>1437.3</v>
      </c>
      <c r="Z793" s="64">
        <v>1610</v>
      </c>
      <c r="AA793" s="64">
        <v>0</v>
      </c>
      <c r="AB793" s="64">
        <v>0</v>
      </c>
      <c r="AC793" s="64">
        <v>0</v>
      </c>
      <c r="AD793" s="9">
        <v>0</v>
      </c>
      <c r="AE793" s="64">
        <v>0</v>
      </c>
      <c r="AF793" s="64">
        <v>0</v>
      </c>
      <c r="AG793" s="64">
        <v>2088</v>
      </c>
      <c r="AH793" s="64">
        <v>0</v>
      </c>
      <c r="AI793" s="64">
        <v>2714.4</v>
      </c>
      <c r="AJ793" s="10">
        <f t="shared" si="37"/>
        <v>7849.7000000000007</v>
      </c>
      <c r="AL793" s="6">
        <f t="shared" si="38"/>
        <v>0</v>
      </c>
      <c r="AN793" s="64">
        <v>153985</v>
      </c>
      <c r="AO793" s="64">
        <v>0</v>
      </c>
      <c r="AP793" s="64">
        <v>0</v>
      </c>
      <c r="AQ793" s="64">
        <v>0</v>
      </c>
      <c r="AR793" s="64">
        <v>0</v>
      </c>
      <c r="AS793" s="64">
        <v>0</v>
      </c>
      <c r="AT793" s="64">
        <v>0</v>
      </c>
      <c r="AU793" s="64">
        <v>0</v>
      </c>
      <c r="AV793" s="64">
        <v>0</v>
      </c>
      <c r="AW793" s="64">
        <v>0</v>
      </c>
      <c r="AX793" s="64">
        <v>0</v>
      </c>
      <c r="AY793" s="64">
        <v>0</v>
      </c>
      <c r="AZ793" s="64">
        <v>0</v>
      </c>
      <c r="BA793" s="64">
        <v>0</v>
      </c>
      <c r="BB793" s="64">
        <v>0</v>
      </c>
      <c r="BC793" s="64">
        <v>0</v>
      </c>
      <c r="BD793" s="64">
        <v>0</v>
      </c>
      <c r="BE793" s="64">
        <v>0</v>
      </c>
      <c r="BF793" s="64">
        <v>0</v>
      </c>
      <c r="BG793" s="64">
        <v>0</v>
      </c>
      <c r="BH793" s="64">
        <v>0</v>
      </c>
      <c r="BI793" s="64">
        <v>0</v>
      </c>
      <c r="BJ793" s="64">
        <v>0</v>
      </c>
      <c r="BK793" s="64">
        <v>-53668.81</v>
      </c>
      <c r="BL793"/>
      <c r="BN793" s="7">
        <f t="shared" si="39"/>
        <v>5135.3</v>
      </c>
    </row>
    <row r="794" spans="1:66" hidden="1">
      <c r="A794">
        <v>951</v>
      </c>
      <c r="B794" t="s">
        <v>491</v>
      </c>
      <c r="C794">
        <v>118</v>
      </c>
      <c r="D794" t="s">
        <v>178</v>
      </c>
      <c r="E794">
        <v>373</v>
      </c>
      <c r="F794">
        <v>513550004</v>
      </c>
      <c r="G794" t="s">
        <v>200</v>
      </c>
      <c r="H794">
        <v>101</v>
      </c>
      <c r="I794" t="s">
        <v>308</v>
      </c>
      <c r="J794" s="8">
        <v>1</v>
      </c>
      <c r="L794">
        <v>3550</v>
      </c>
      <c r="M794" t="s">
        <v>335</v>
      </c>
      <c r="N794">
        <v>3000</v>
      </c>
      <c r="O794" t="s">
        <v>118</v>
      </c>
      <c r="P794">
        <v>12</v>
      </c>
      <c r="Q794" t="s">
        <v>401</v>
      </c>
      <c r="R794">
        <v>221</v>
      </c>
      <c r="S794" t="s">
        <v>492</v>
      </c>
      <c r="T794">
        <v>128</v>
      </c>
      <c r="U794" t="s">
        <v>404</v>
      </c>
      <c r="V794">
        <v>1</v>
      </c>
      <c r="W794" t="s">
        <v>313</v>
      </c>
      <c r="X794" s="64">
        <v>0</v>
      </c>
      <c r="Y794" s="64">
        <v>0</v>
      </c>
      <c r="Z794" s="64">
        <v>0</v>
      </c>
      <c r="AA794" s="64">
        <v>0</v>
      </c>
      <c r="AB794" s="64">
        <v>0</v>
      </c>
      <c r="AC794" s="64">
        <v>0</v>
      </c>
      <c r="AD794" s="9">
        <v>0</v>
      </c>
      <c r="AE794" s="64">
        <v>0</v>
      </c>
      <c r="AF794" s="64">
        <v>0</v>
      </c>
      <c r="AG794" s="64">
        <v>0</v>
      </c>
      <c r="AH794" s="64">
        <v>0</v>
      </c>
      <c r="AI794" s="64">
        <v>0</v>
      </c>
      <c r="AJ794" s="10">
        <f t="shared" si="37"/>
        <v>0</v>
      </c>
      <c r="AL794" s="6">
        <f t="shared" si="38"/>
        <v>0</v>
      </c>
      <c r="AN794" s="64">
        <v>212280</v>
      </c>
      <c r="AO794" s="64">
        <v>0</v>
      </c>
      <c r="AP794" s="64">
        <v>0</v>
      </c>
      <c r="AQ794" s="64">
        <v>0</v>
      </c>
      <c r="AR794" s="64">
        <v>0</v>
      </c>
      <c r="AS794" s="64">
        <v>0</v>
      </c>
      <c r="AT794" s="64">
        <v>0</v>
      </c>
      <c r="AU794" s="64">
        <v>0</v>
      </c>
      <c r="AV794" s="64">
        <v>0</v>
      </c>
      <c r="AW794" s="64">
        <v>0</v>
      </c>
      <c r="AX794" s="64">
        <v>0</v>
      </c>
      <c r="AY794" s="64">
        <v>0</v>
      </c>
      <c r="AZ794" s="64">
        <v>-10000</v>
      </c>
      <c r="BA794" s="64">
        <v>0</v>
      </c>
      <c r="BB794" s="64">
        <v>0</v>
      </c>
      <c r="BC794" s="64">
        <v>0</v>
      </c>
      <c r="BD794" s="64">
        <v>0</v>
      </c>
      <c r="BE794" s="64">
        <v>0</v>
      </c>
      <c r="BF794" s="64">
        <v>0</v>
      </c>
      <c r="BG794" s="64">
        <v>0</v>
      </c>
      <c r="BH794" s="64">
        <v>0</v>
      </c>
      <c r="BI794" s="64">
        <v>0</v>
      </c>
      <c r="BJ794" s="64">
        <v>0</v>
      </c>
      <c r="BK794" s="64">
        <v>89466.95</v>
      </c>
      <c r="BL794"/>
      <c r="BN794" s="7">
        <f t="shared" si="39"/>
        <v>0</v>
      </c>
    </row>
    <row r="795" spans="1:66" hidden="1">
      <c r="A795">
        <v>952</v>
      </c>
      <c r="B795" t="s">
        <v>498</v>
      </c>
      <c r="C795">
        <v>120</v>
      </c>
      <c r="D795" t="s">
        <v>499</v>
      </c>
      <c r="E795">
        <v>369</v>
      </c>
      <c r="F795">
        <v>513550001</v>
      </c>
      <c r="G795" t="s">
        <v>135</v>
      </c>
      <c r="H795">
        <v>101</v>
      </c>
      <c r="I795" t="s">
        <v>308</v>
      </c>
      <c r="J795" s="8">
        <v>1</v>
      </c>
      <c r="L795">
        <v>3550</v>
      </c>
      <c r="M795" t="s">
        <v>335</v>
      </c>
      <c r="N795">
        <v>3000</v>
      </c>
      <c r="O795" t="s">
        <v>118</v>
      </c>
      <c r="P795">
        <v>12</v>
      </c>
      <c r="Q795" t="s">
        <v>401</v>
      </c>
      <c r="R795">
        <v>222</v>
      </c>
      <c r="S795" t="s">
        <v>500</v>
      </c>
      <c r="T795">
        <v>125</v>
      </c>
      <c r="U795" t="s">
        <v>464</v>
      </c>
      <c r="V795">
        <v>1</v>
      </c>
      <c r="W795" t="s">
        <v>313</v>
      </c>
      <c r="X795" s="64">
        <v>0</v>
      </c>
      <c r="Y795" s="64">
        <v>0</v>
      </c>
      <c r="Z795" s="64">
        <v>0</v>
      </c>
      <c r="AA795" s="64">
        <v>0</v>
      </c>
      <c r="AB795" s="64">
        <v>0</v>
      </c>
      <c r="AC795" s="64">
        <v>0</v>
      </c>
      <c r="AD795" s="9">
        <v>0</v>
      </c>
      <c r="AE795" s="64">
        <v>0</v>
      </c>
      <c r="AF795" s="64">
        <v>0</v>
      </c>
      <c r="AG795" s="64">
        <v>92.8</v>
      </c>
      <c r="AH795" s="64">
        <v>0</v>
      </c>
      <c r="AI795" s="64">
        <v>0</v>
      </c>
      <c r="AJ795" s="10">
        <f t="shared" si="37"/>
        <v>92.8</v>
      </c>
      <c r="AL795" s="6">
        <f t="shared" si="38"/>
        <v>0</v>
      </c>
      <c r="AN795" s="64">
        <v>105436</v>
      </c>
      <c r="AO795" s="64">
        <v>0</v>
      </c>
      <c r="AP795" s="64">
        <v>0</v>
      </c>
      <c r="AQ795" s="64">
        <v>0</v>
      </c>
      <c r="AR795" s="64">
        <v>0</v>
      </c>
      <c r="AS795" s="64">
        <v>0</v>
      </c>
      <c r="AT795" s="64">
        <v>0</v>
      </c>
      <c r="AU795" s="64">
        <v>0</v>
      </c>
      <c r="AV795" s="64">
        <v>0</v>
      </c>
      <c r="AW795" s="64">
        <v>0</v>
      </c>
      <c r="AX795" s="64">
        <v>0</v>
      </c>
      <c r="AY795" s="64">
        <v>0</v>
      </c>
      <c r="AZ795" s="64">
        <v>-5490</v>
      </c>
      <c r="BA795" s="64">
        <v>0</v>
      </c>
      <c r="BB795" s="64">
        <v>0</v>
      </c>
      <c r="BC795" s="64">
        <v>0</v>
      </c>
      <c r="BD795" s="64">
        <v>0</v>
      </c>
      <c r="BE795" s="64">
        <v>0</v>
      </c>
      <c r="BF795" s="64">
        <v>0</v>
      </c>
      <c r="BG795" s="64">
        <v>0</v>
      </c>
      <c r="BH795" s="64">
        <v>0</v>
      </c>
      <c r="BI795" s="64">
        <v>0</v>
      </c>
      <c r="BJ795" s="64">
        <v>0</v>
      </c>
      <c r="BK795" s="64">
        <v>-58846.28</v>
      </c>
      <c r="BL795"/>
      <c r="BN795" s="7">
        <f t="shared" si="39"/>
        <v>92.8</v>
      </c>
    </row>
    <row r="796" spans="1:66" hidden="1">
      <c r="A796">
        <v>953</v>
      </c>
      <c r="B796" t="s">
        <v>259</v>
      </c>
      <c r="C796">
        <v>121</v>
      </c>
      <c r="D796" t="s">
        <v>196</v>
      </c>
      <c r="E796">
        <v>369</v>
      </c>
      <c r="F796">
        <v>513550001</v>
      </c>
      <c r="G796" t="s">
        <v>135</v>
      </c>
      <c r="H796">
        <v>101</v>
      </c>
      <c r="I796" t="s">
        <v>308</v>
      </c>
      <c r="J796" s="8">
        <v>1</v>
      </c>
      <c r="L796">
        <v>3550</v>
      </c>
      <c r="M796" t="s">
        <v>335</v>
      </c>
      <c r="N796">
        <v>3000</v>
      </c>
      <c r="O796" t="s">
        <v>118</v>
      </c>
      <c r="P796">
        <v>12</v>
      </c>
      <c r="Q796" t="s">
        <v>401</v>
      </c>
      <c r="R796">
        <v>214</v>
      </c>
      <c r="S796" t="s">
        <v>446</v>
      </c>
      <c r="T796">
        <v>125</v>
      </c>
      <c r="U796" t="s">
        <v>464</v>
      </c>
      <c r="V796">
        <v>1</v>
      </c>
      <c r="W796" t="s">
        <v>313</v>
      </c>
      <c r="X796" s="64">
        <v>1508</v>
      </c>
      <c r="Y796" s="64">
        <v>0</v>
      </c>
      <c r="Z796" s="64">
        <v>2650.01</v>
      </c>
      <c r="AA796" s="64">
        <v>0</v>
      </c>
      <c r="AB796" s="64">
        <v>0</v>
      </c>
      <c r="AC796" s="64">
        <v>0</v>
      </c>
      <c r="AD796" s="9">
        <v>0</v>
      </c>
      <c r="AE796" s="64">
        <v>6347.43</v>
      </c>
      <c r="AF796" s="64">
        <v>0</v>
      </c>
      <c r="AG796" s="64">
        <v>116</v>
      </c>
      <c r="AH796" s="64">
        <v>0</v>
      </c>
      <c r="AI796" s="64">
        <v>1542</v>
      </c>
      <c r="AJ796" s="10">
        <f t="shared" si="37"/>
        <v>12163.44</v>
      </c>
      <c r="AL796" s="6">
        <f t="shared" si="38"/>
        <v>0</v>
      </c>
      <c r="AN796" s="64">
        <v>25000</v>
      </c>
      <c r="AO796" s="64">
        <v>0</v>
      </c>
      <c r="AP796" s="64">
        <v>0</v>
      </c>
      <c r="AQ796" s="64">
        <v>0</v>
      </c>
      <c r="AR796" s="64">
        <v>0</v>
      </c>
      <c r="AS796" s="64">
        <v>0</v>
      </c>
      <c r="AT796" s="64">
        <v>0</v>
      </c>
      <c r="AU796" s="64">
        <v>0</v>
      </c>
      <c r="AV796" s="64">
        <v>0</v>
      </c>
      <c r="AW796" s="64">
        <v>0</v>
      </c>
      <c r="AX796" s="64">
        <v>0</v>
      </c>
      <c r="AY796" s="64">
        <v>0</v>
      </c>
      <c r="AZ796" s="64">
        <v>-4420</v>
      </c>
      <c r="BA796" s="64">
        <v>0</v>
      </c>
      <c r="BB796" s="64">
        <v>0</v>
      </c>
      <c r="BC796" s="64">
        <v>0</v>
      </c>
      <c r="BD796" s="64">
        <v>0</v>
      </c>
      <c r="BE796" s="64">
        <v>0</v>
      </c>
      <c r="BF796" s="64">
        <v>0</v>
      </c>
      <c r="BG796" s="64">
        <v>0</v>
      </c>
      <c r="BH796" s="64">
        <v>0</v>
      </c>
      <c r="BI796" s="64">
        <v>-20580</v>
      </c>
      <c r="BJ796" s="64">
        <v>0</v>
      </c>
      <c r="BK796" s="64">
        <v>0</v>
      </c>
      <c r="BL796"/>
      <c r="BN796" s="7">
        <f t="shared" si="39"/>
        <v>10621.44</v>
      </c>
    </row>
    <row r="797" spans="1:66" hidden="1">
      <c r="A797">
        <v>954</v>
      </c>
      <c r="B797" t="s">
        <v>502</v>
      </c>
      <c r="C797">
        <v>122</v>
      </c>
      <c r="D797" t="s">
        <v>503</v>
      </c>
      <c r="E797">
        <v>369</v>
      </c>
      <c r="F797">
        <v>513550001</v>
      </c>
      <c r="G797" t="s">
        <v>135</v>
      </c>
      <c r="H797">
        <v>101</v>
      </c>
      <c r="I797" t="s">
        <v>308</v>
      </c>
      <c r="J797" s="8">
        <v>1</v>
      </c>
      <c r="L797">
        <v>3550</v>
      </c>
      <c r="M797" t="s">
        <v>335</v>
      </c>
      <c r="N797">
        <v>3000</v>
      </c>
      <c r="O797" t="s">
        <v>118</v>
      </c>
      <c r="P797">
        <v>12</v>
      </c>
      <c r="Q797" t="s">
        <v>401</v>
      </c>
      <c r="R797">
        <v>226</v>
      </c>
      <c r="S797" t="s">
        <v>504</v>
      </c>
      <c r="T797">
        <v>121</v>
      </c>
      <c r="U797" t="s">
        <v>312</v>
      </c>
      <c r="V797">
        <v>1</v>
      </c>
      <c r="W797" t="s">
        <v>313</v>
      </c>
      <c r="X797" s="64">
        <v>14345.98</v>
      </c>
      <c r="Y797" s="64">
        <v>10960.79</v>
      </c>
      <c r="Z797" s="64">
        <v>5881</v>
      </c>
      <c r="AA797" s="64">
        <v>0</v>
      </c>
      <c r="AB797" s="64">
        <v>31136.75</v>
      </c>
      <c r="AC797" s="64">
        <v>26715.8</v>
      </c>
      <c r="AD797" s="9">
        <v>18054.21</v>
      </c>
      <c r="AE797" s="64">
        <v>36610.99</v>
      </c>
      <c r="AF797" s="64">
        <v>31415.66</v>
      </c>
      <c r="AG797" s="64">
        <v>8173.81</v>
      </c>
      <c r="AH797" s="64">
        <v>0</v>
      </c>
      <c r="AI797" s="64">
        <v>17626.2</v>
      </c>
      <c r="AJ797" s="10">
        <f t="shared" si="37"/>
        <v>200921.19</v>
      </c>
      <c r="AL797" s="6">
        <f t="shared" si="38"/>
        <v>0</v>
      </c>
      <c r="AN797" s="64">
        <v>0</v>
      </c>
      <c r="AO797" s="64">
        <v>0</v>
      </c>
      <c r="AP797" s="64">
        <v>0</v>
      </c>
      <c r="AQ797" s="64">
        <v>0</v>
      </c>
      <c r="AR797" s="64">
        <v>0</v>
      </c>
      <c r="AS797" s="64">
        <v>0</v>
      </c>
      <c r="AT797" s="64">
        <v>0</v>
      </c>
      <c r="AU797" s="64">
        <v>0</v>
      </c>
      <c r="AV797" s="64">
        <v>0</v>
      </c>
      <c r="AW797" s="64">
        <v>0</v>
      </c>
      <c r="AX797" s="64">
        <v>0</v>
      </c>
      <c r="AY797" s="64">
        <v>0</v>
      </c>
      <c r="AZ797" s="64">
        <v>1300</v>
      </c>
      <c r="BA797" s="64">
        <v>0</v>
      </c>
      <c r="BB797" s="64">
        <v>0</v>
      </c>
      <c r="BC797" s="64">
        <v>0</v>
      </c>
      <c r="BD797" s="64">
        <v>0</v>
      </c>
      <c r="BE797" s="64">
        <v>0</v>
      </c>
      <c r="BF797" s="64">
        <v>0</v>
      </c>
      <c r="BG797" s="64">
        <v>0</v>
      </c>
      <c r="BH797" s="64">
        <v>100</v>
      </c>
      <c r="BI797" s="64">
        <v>0</v>
      </c>
      <c r="BJ797" s="64">
        <v>0</v>
      </c>
      <c r="BK797" s="64">
        <v>0</v>
      </c>
      <c r="BL797"/>
      <c r="BN797" s="7">
        <f t="shared" si="39"/>
        <v>183294.99</v>
      </c>
    </row>
    <row r="798" spans="1:66" hidden="1">
      <c r="A798">
        <v>954</v>
      </c>
      <c r="B798" t="s">
        <v>502</v>
      </c>
      <c r="C798">
        <v>122</v>
      </c>
      <c r="D798" t="s">
        <v>503</v>
      </c>
      <c r="E798">
        <v>373</v>
      </c>
      <c r="F798">
        <v>513550004</v>
      </c>
      <c r="G798" t="s">
        <v>200</v>
      </c>
      <c r="H798">
        <v>101</v>
      </c>
      <c r="I798" t="s">
        <v>308</v>
      </c>
      <c r="J798" s="8">
        <v>1</v>
      </c>
      <c r="L798">
        <v>3550</v>
      </c>
      <c r="M798" t="s">
        <v>335</v>
      </c>
      <c r="N798">
        <v>3000</v>
      </c>
      <c r="O798" t="s">
        <v>118</v>
      </c>
      <c r="P798">
        <v>12</v>
      </c>
      <c r="Q798" t="s">
        <v>401</v>
      </c>
      <c r="R798">
        <v>226</v>
      </c>
      <c r="S798" t="s">
        <v>504</v>
      </c>
      <c r="T798">
        <v>121</v>
      </c>
      <c r="U798" t="s">
        <v>312</v>
      </c>
      <c r="V798">
        <v>1</v>
      </c>
      <c r="W798" t="s">
        <v>313</v>
      </c>
      <c r="X798" s="64">
        <v>696</v>
      </c>
      <c r="Y798" s="64">
        <v>0</v>
      </c>
      <c r="Z798" s="64">
        <v>0</v>
      </c>
      <c r="AA798" s="64">
        <v>0</v>
      </c>
      <c r="AB798" s="64">
        <v>1960.4</v>
      </c>
      <c r="AC798" s="64">
        <v>4094.8</v>
      </c>
      <c r="AD798" s="9">
        <v>0</v>
      </c>
      <c r="AE798" s="64">
        <v>0</v>
      </c>
      <c r="AF798" s="64">
        <v>0</v>
      </c>
      <c r="AG798" s="64">
        <v>0</v>
      </c>
      <c r="AH798" s="64">
        <v>0</v>
      </c>
      <c r="AI798" s="64">
        <v>255.2</v>
      </c>
      <c r="AJ798" s="10">
        <f t="shared" si="37"/>
        <v>7006.4000000000005</v>
      </c>
      <c r="AL798" s="6">
        <f t="shared" si="38"/>
        <v>0</v>
      </c>
      <c r="AN798" s="64">
        <v>0</v>
      </c>
      <c r="AO798" s="64">
        <v>0</v>
      </c>
      <c r="AP798" s="64">
        <v>0</v>
      </c>
      <c r="AQ798" s="64">
        <v>0</v>
      </c>
      <c r="AR798" s="64">
        <v>0</v>
      </c>
      <c r="AS798" s="64">
        <v>0</v>
      </c>
      <c r="AT798" s="64">
        <v>0</v>
      </c>
      <c r="AU798" s="64">
        <v>0</v>
      </c>
      <c r="AV798" s="64">
        <v>0</v>
      </c>
      <c r="AW798" s="64">
        <v>0</v>
      </c>
      <c r="AX798" s="64">
        <v>0</v>
      </c>
      <c r="AY798" s="64">
        <v>0</v>
      </c>
      <c r="AZ798" s="64">
        <v>8320</v>
      </c>
      <c r="BA798" s="64">
        <v>0</v>
      </c>
      <c r="BB798" s="64">
        <v>0</v>
      </c>
      <c r="BC798" s="64">
        <v>0</v>
      </c>
      <c r="BD798" s="64">
        <v>0</v>
      </c>
      <c r="BE798" s="64">
        <v>0</v>
      </c>
      <c r="BF798" s="64">
        <v>0</v>
      </c>
      <c r="BG798" s="64">
        <v>0</v>
      </c>
      <c r="BH798" s="64">
        <v>-100</v>
      </c>
      <c r="BI798" s="64">
        <v>0</v>
      </c>
      <c r="BJ798" s="64">
        <v>1194</v>
      </c>
      <c r="BK798" s="64">
        <v>-386</v>
      </c>
      <c r="BL798"/>
      <c r="BN798" s="7">
        <f t="shared" si="39"/>
        <v>6751.2000000000007</v>
      </c>
    </row>
    <row r="799" spans="1:66" hidden="1">
      <c r="A799">
        <v>111</v>
      </c>
      <c r="B799" t="s">
        <v>84</v>
      </c>
      <c r="C799">
        <v>141</v>
      </c>
      <c r="D799" t="s">
        <v>260</v>
      </c>
      <c r="E799">
        <v>369</v>
      </c>
      <c r="F799">
        <v>513550001</v>
      </c>
      <c r="G799" t="s">
        <v>135</v>
      </c>
      <c r="H799">
        <v>101</v>
      </c>
      <c r="I799" t="s">
        <v>308</v>
      </c>
      <c r="J799" s="8">
        <v>1</v>
      </c>
      <c r="L799">
        <v>3550</v>
      </c>
      <c r="M799" t="s">
        <v>335</v>
      </c>
      <c r="N799">
        <v>3000</v>
      </c>
      <c r="O799" t="s">
        <v>118</v>
      </c>
      <c r="P799">
        <v>13</v>
      </c>
      <c r="Q799" t="s">
        <v>353</v>
      </c>
      <c r="R799">
        <v>263</v>
      </c>
      <c r="S799" t="s">
        <v>354</v>
      </c>
      <c r="T799">
        <v>121</v>
      </c>
      <c r="U799" t="s">
        <v>312</v>
      </c>
      <c r="V799">
        <v>1</v>
      </c>
      <c r="W799" t="s">
        <v>313</v>
      </c>
      <c r="X799" s="64">
        <v>7391.52</v>
      </c>
      <c r="Y799" s="64">
        <v>4908</v>
      </c>
      <c r="Z799" s="64">
        <v>1318.01</v>
      </c>
      <c r="AA799" s="64">
        <v>3248</v>
      </c>
      <c r="AB799" s="64">
        <v>14583</v>
      </c>
      <c r="AC799" s="64">
        <v>0</v>
      </c>
      <c r="AD799" s="9">
        <v>0</v>
      </c>
      <c r="AE799" s="64">
        <v>0</v>
      </c>
      <c r="AF799" s="64">
        <v>6912.8</v>
      </c>
      <c r="AG799" s="64">
        <v>6949.62</v>
      </c>
      <c r="AH799" s="64">
        <v>81.2</v>
      </c>
      <c r="AI799" s="64">
        <v>630</v>
      </c>
      <c r="AJ799" s="10">
        <f t="shared" si="37"/>
        <v>46022.15</v>
      </c>
      <c r="AL799" s="6">
        <f t="shared" si="38"/>
        <v>0</v>
      </c>
      <c r="AN799" s="64">
        <v>0</v>
      </c>
      <c r="AO799" s="64">
        <v>0</v>
      </c>
      <c r="AP799" s="64">
        <v>0</v>
      </c>
      <c r="AQ799" s="64">
        <v>0</v>
      </c>
      <c r="AR799" s="64">
        <v>0</v>
      </c>
      <c r="AS799" s="64">
        <v>0</v>
      </c>
      <c r="AT799" s="64">
        <v>0</v>
      </c>
      <c r="AU799" s="64">
        <v>0</v>
      </c>
      <c r="AV799" s="64">
        <v>0</v>
      </c>
      <c r="AW799" s="64">
        <v>0</v>
      </c>
      <c r="AX799" s="64">
        <v>0</v>
      </c>
      <c r="AY799" s="64">
        <v>0</v>
      </c>
      <c r="AZ799" s="64">
        <v>1290</v>
      </c>
      <c r="BA799" s="64">
        <v>0</v>
      </c>
      <c r="BB799" s="64">
        <v>0</v>
      </c>
      <c r="BC799" s="64">
        <v>0</v>
      </c>
      <c r="BD799" s="64">
        <v>0</v>
      </c>
      <c r="BE799" s="64">
        <v>0</v>
      </c>
      <c r="BF799" s="64">
        <v>0</v>
      </c>
      <c r="BG799" s="64">
        <v>0</v>
      </c>
      <c r="BH799" s="64">
        <v>0</v>
      </c>
      <c r="BI799" s="64">
        <v>0</v>
      </c>
      <c r="BJ799" s="64">
        <v>6500</v>
      </c>
      <c r="BK799" s="64">
        <v>-3973.41</v>
      </c>
      <c r="BL799"/>
      <c r="BN799" s="7">
        <f t="shared" si="39"/>
        <v>45310.950000000004</v>
      </c>
    </row>
    <row r="800" spans="1:66" hidden="1">
      <c r="A800">
        <v>911</v>
      </c>
      <c r="B800" t="s">
        <v>447</v>
      </c>
      <c r="C800">
        <v>107</v>
      </c>
      <c r="D800" t="s">
        <v>120</v>
      </c>
      <c r="E800">
        <v>375</v>
      </c>
      <c r="F800">
        <v>513570002</v>
      </c>
      <c r="G800" t="s">
        <v>191</v>
      </c>
      <c r="H800">
        <v>101</v>
      </c>
      <c r="I800" t="s">
        <v>308</v>
      </c>
      <c r="J800" s="8">
        <v>1</v>
      </c>
      <c r="L800">
        <v>3570</v>
      </c>
      <c r="M800" t="s">
        <v>336</v>
      </c>
      <c r="N800">
        <v>3000</v>
      </c>
      <c r="O800" t="s">
        <v>118</v>
      </c>
      <c r="P800">
        <v>1</v>
      </c>
      <c r="Q800" t="s">
        <v>448</v>
      </c>
      <c r="R800">
        <v>131</v>
      </c>
      <c r="S800" t="s">
        <v>449</v>
      </c>
      <c r="T800">
        <v>121</v>
      </c>
      <c r="U800" t="s">
        <v>312</v>
      </c>
      <c r="V800">
        <v>1</v>
      </c>
      <c r="W800" t="s">
        <v>313</v>
      </c>
      <c r="X800" s="64">
        <v>0</v>
      </c>
      <c r="Y800" s="64">
        <v>0</v>
      </c>
      <c r="Z800" s="64">
        <v>0</v>
      </c>
      <c r="AA800" s="64">
        <v>0</v>
      </c>
      <c r="AB800" s="64">
        <v>0</v>
      </c>
      <c r="AC800" s="64">
        <v>0</v>
      </c>
      <c r="AD800" s="9">
        <v>0</v>
      </c>
      <c r="AE800" s="64">
        <v>0</v>
      </c>
      <c r="AF800" s="64">
        <v>0</v>
      </c>
      <c r="AG800" s="64">
        <v>0</v>
      </c>
      <c r="AH800" s="64">
        <v>0</v>
      </c>
      <c r="AI800" s="64">
        <v>0</v>
      </c>
      <c r="AJ800" s="10">
        <f t="shared" si="37"/>
        <v>0</v>
      </c>
      <c r="AL800" s="6">
        <f t="shared" si="38"/>
        <v>0</v>
      </c>
      <c r="AN800" s="64">
        <v>477796</v>
      </c>
      <c r="AO800" s="64">
        <v>0</v>
      </c>
      <c r="AP800" s="64">
        <v>0</v>
      </c>
      <c r="AQ800" s="64">
        <v>0</v>
      </c>
      <c r="AR800" s="64">
        <v>0</v>
      </c>
      <c r="AS800" s="64">
        <v>0</v>
      </c>
      <c r="AT800" s="64">
        <v>0</v>
      </c>
      <c r="AU800" s="64">
        <v>0</v>
      </c>
      <c r="AV800" s="64">
        <v>0</v>
      </c>
      <c r="AW800" s="64">
        <v>0</v>
      </c>
      <c r="AX800" s="64">
        <v>0</v>
      </c>
      <c r="AY800" s="64">
        <v>0</v>
      </c>
      <c r="AZ800" s="64">
        <v>0</v>
      </c>
      <c r="BA800" s="64">
        <v>0</v>
      </c>
      <c r="BB800" s="64">
        <v>0</v>
      </c>
      <c r="BC800" s="64">
        <v>0</v>
      </c>
      <c r="BD800" s="64">
        <v>0</v>
      </c>
      <c r="BE800" s="64">
        <v>0</v>
      </c>
      <c r="BF800" s="64">
        <v>0</v>
      </c>
      <c r="BG800" s="64">
        <v>0</v>
      </c>
      <c r="BH800" s="64">
        <v>0</v>
      </c>
      <c r="BI800" s="64">
        <v>0</v>
      </c>
      <c r="BJ800" s="64">
        <v>0</v>
      </c>
      <c r="BK800" s="64">
        <v>-97629.97</v>
      </c>
      <c r="BL800"/>
      <c r="BN800" s="7">
        <f t="shared" si="39"/>
        <v>0</v>
      </c>
    </row>
    <row r="801" spans="1:66" hidden="1">
      <c r="A801">
        <v>921</v>
      </c>
      <c r="B801" t="s">
        <v>454</v>
      </c>
      <c r="C801">
        <v>108</v>
      </c>
      <c r="D801" t="s">
        <v>455</v>
      </c>
      <c r="E801">
        <v>375</v>
      </c>
      <c r="F801">
        <v>513570002</v>
      </c>
      <c r="G801" t="s">
        <v>191</v>
      </c>
      <c r="H801">
        <v>101</v>
      </c>
      <c r="I801" t="s">
        <v>308</v>
      </c>
      <c r="J801" s="8">
        <v>1</v>
      </c>
      <c r="L801">
        <v>3570</v>
      </c>
      <c r="M801" t="s">
        <v>336</v>
      </c>
      <c r="N801">
        <v>3000</v>
      </c>
      <c r="O801" t="s">
        <v>118</v>
      </c>
      <c r="P801">
        <v>4</v>
      </c>
      <c r="Q801" t="s">
        <v>345</v>
      </c>
      <c r="R801">
        <v>132</v>
      </c>
      <c r="S801" t="s">
        <v>456</v>
      </c>
      <c r="T801">
        <v>121</v>
      </c>
      <c r="U801" t="s">
        <v>312</v>
      </c>
      <c r="V801">
        <v>1</v>
      </c>
      <c r="W801" t="s">
        <v>313</v>
      </c>
      <c r="X801" s="64">
        <v>0</v>
      </c>
      <c r="Y801" s="64">
        <v>0</v>
      </c>
      <c r="Z801" s="64">
        <v>0</v>
      </c>
      <c r="AA801" s="64">
        <v>0</v>
      </c>
      <c r="AB801" s="64">
        <v>0</v>
      </c>
      <c r="AC801" s="64">
        <v>0</v>
      </c>
      <c r="AD801" s="9">
        <v>1999.99</v>
      </c>
      <c r="AE801" s="64">
        <v>580</v>
      </c>
      <c r="AF801" s="64">
        <v>0</v>
      </c>
      <c r="AG801" s="64">
        <v>0</v>
      </c>
      <c r="AH801" s="64">
        <v>0</v>
      </c>
      <c r="AI801" s="64">
        <v>0</v>
      </c>
      <c r="AJ801" s="10">
        <f t="shared" si="37"/>
        <v>2579.9899999999998</v>
      </c>
      <c r="AL801" s="6">
        <f t="shared" si="38"/>
        <v>0</v>
      </c>
      <c r="AN801" s="64">
        <v>5000</v>
      </c>
      <c r="AO801" s="64">
        <v>0</v>
      </c>
      <c r="AP801" s="64">
        <v>0</v>
      </c>
      <c r="AQ801" s="64">
        <v>0</v>
      </c>
      <c r="AR801" s="64">
        <v>0</v>
      </c>
      <c r="AS801" s="64">
        <v>0</v>
      </c>
      <c r="AT801" s="64">
        <v>0</v>
      </c>
      <c r="AU801" s="64">
        <v>0</v>
      </c>
      <c r="AV801" s="64">
        <v>0</v>
      </c>
      <c r="AW801" s="64">
        <v>0</v>
      </c>
      <c r="AX801" s="64">
        <v>0</v>
      </c>
      <c r="AY801" s="64">
        <v>0</v>
      </c>
      <c r="AZ801" s="64">
        <v>-900</v>
      </c>
      <c r="BA801" s="64">
        <v>0</v>
      </c>
      <c r="BB801" s="64">
        <v>0</v>
      </c>
      <c r="BC801" s="64">
        <v>0</v>
      </c>
      <c r="BD801" s="64">
        <v>0</v>
      </c>
      <c r="BE801" s="64">
        <v>0</v>
      </c>
      <c r="BF801" s="64">
        <v>0</v>
      </c>
      <c r="BG801" s="64">
        <v>0</v>
      </c>
      <c r="BH801" s="64">
        <v>0</v>
      </c>
      <c r="BI801" s="64">
        <v>0</v>
      </c>
      <c r="BJ801" s="64">
        <v>-2319.6799999999998</v>
      </c>
      <c r="BK801" s="64">
        <v>0</v>
      </c>
      <c r="BL801"/>
      <c r="BN801" s="7">
        <f t="shared" si="39"/>
        <v>2579.9899999999998</v>
      </c>
    </row>
    <row r="802" spans="1:66" hidden="1">
      <c r="A802">
        <v>922</v>
      </c>
      <c r="B802" t="s">
        <v>458</v>
      </c>
      <c r="C802">
        <v>109</v>
      </c>
      <c r="D802" t="s">
        <v>459</v>
      </c>
      <c r="E802">
        <v>375</v>
      </c>
      <c r="F802">
        <v>513570002</v>
      </c>
      <c r="G802" t="s">
        <v>191</v>
      </c>
      <c r="H802">
        <v>101</v>
      </c>
      <c r="I802" t="s">
        <v>308</v>
      </c>
      <c r="J802" s="8">
        <v>1</v>
      </c>
      <c r="L802">
        <v>3570</v>
      </c>
      <c r="M802" t="s">
        <v>336</v>
      </c>
      <c r="N802">
        <v>3000</v>
      </c>
      <c r="O802" t="s">
        <v>118</v>
      </c>
      <c r="P802">
        <v>4</v>
      </c>
      <c r="Q802" t="s">
        <v>345</v>
      </c>
      <c r="R802">
        <v>135</v>
      </c>
      <c r="S802" t="s">
        <v>460</v>
      </c>
      <c r="T802">
        <v>121</v>
      </c>
      <c r="U802" t="s">
        <v>312</v>
      </c>
      <c r="V802">
        <v>1</v>
      </c>
      <c r="W802" t="s">
        <v>313</v>
      </c>
      <c r="X802" s="64">
        <v>0</v>
      </c>
      <c r="Y802" s="64">
        <v>0</v>
      </c>
      <c r="Z802" s="64">
        <v>0</v>
      </c>
      <c r="AA802" s="64">
        <v>0</v>
      </c>
      <c r="AB802" s="64">
        <v>0</v>
      </c>
      <c r="AC802" s="64">
        <v>0</v>
      </c>
      <c r="AD802" s="9">
        <v>1000</v>
      </c>
      <c r="AE802" s="64">
        <v>0</v>
      </c>
      <c r="AF802" s="64">
        <v>0</v>
      </c>
      <c r="AG802" s="64">
        <v>0</v>
      </c>
      <c r="AH802" s="64">
        <v>0</v>
      </c>
      <c r="AI802" s="64">
        <v>0</v>
      </c>
      <c r="AJ802" s="10">
        <f t="shared" si="37"/>
        <v>1000</v>
      </c>
      <c r="AL802" s="6">
        <f t="shared" si="38"/>
        <v>0</v>
      </c>
      <c r="AN802" s="64">
        <v>38645</v>
      </c>
      <c r="AO802" s="64">
        <v>0</v>
      </c>
      <c r="AP802" s="64">
        <v>0</v>
      </c>
      <c r="AQ802" s="64">
        <v>0</v>
      </c>
      <c r="AR802" s="64">
        <v>0</v>
      </c>
      <c r="AS802" s="64">
        <v>0</v>
      </c>
      <c r="AT802" s="64">
        <v>0</v>
      </c>
      <c r="AU802" s="64">
        <v>0</v>
      </c>
      <c r="AV802" s="64">
        <v>0</v>
      </c>
      <c r="AW802" s="64">
        <v>0</v>
      </c>
      <c r="AX802" s="64">
        <v>0</v>
      </c>
      <c r="AY802" s="64">
        <v>0</v>
      </c>
      <c r="AZ802" s="64">
        <v>-14080</v>
      </c>
      <c r="BA802" s="64">
        <v>0</v>
      </c>
      <c r="BB802" s="64">
        <v>0</v>
      </c>
      <c r="BC802" s="64">
        <v>0</v>
      </c>
      <c r="BD802" s="64">
        <v>0</v>
      </c>
      <c r="BE802" s="64">
        <v>0</v>
      </c>
      <c r="BF802" s="64">
        <v>0</v>
      </c>
      <c r="BG802" s="64">
        <v>0</v>
      </c>
      <c r="BH802" s="64">
        <v>0</v>
      </c>
      <c r="BI802" s="64">
        <v>0</v>
      </c>
      <c r="BJ802" s="64">
        <v>-8800.6</v>
      </c>
      <c r="BK802" s="64">
        <v>0</v>
      </c>
      <c r="BL802"/>
      <c r="BN802" s="7">
        <f t="shared" si="39"/>
        <v>1000</v>
      </c>
    </row>
    <row r="803" spans="1:66" hidden="1">
      <c r="A803">
        <v>923</v>
      </c>
      <c r="B803" t="s">
        <v>461</v>
      </c>
      <c r="C803">
        <v>110</v>
      </c>
      <c r="D803" t="s">
        <v>462</v>
      </c>
      <c r="E803">
        <v>375</v>
      </c>
      <c r="F803">
        <v>513570002</v>
      </c>
      <c r="G803" t="s">
        <v>191</v>
      </c>
      <c r="H803">
        <v>101</v>
      </c>
      <c r="I803" t="s">
        <v>308</v>
      </c>
      <c r="J803" s="8">
        <v>1</v>
      </c>
      <c r="L803">
        <v>3570</v>
      </c>
      <c r="M803" t="s">
        <v>336</v>
      </c>
      <c r="N803">
        <v>3000</v>
      </c>
      <c r="O803" t="s">
        <v>118</v>
      </c>
      <c r="P803">
        <v>4</v>
      </c>
      <c r="Q803" t="s">
        <v>345</v>
      </c>
      <c r="R803">
        <v>311</v>
      </c>
      <c r="S803" t="s">
        <v>463</v>
      </c>
      <c r="T803">
        <v>125</v>
      </c>
      <c r="U803" t="s">
        <v>464</v>
      </c>
      <c r="V803">
        <v>1</v>
      </c>
      <c r="W803" t="s">
        <v>313</v>
      </c>
      <c r="X803" s="64">
        <v>0</v>
      </c>
      <c r="Y803" s="64">
        <v>0</v>
      </c>
      <c r="Z803" s="64">
        <v>0</v>
      </c>
      <c r="AA803" s="64">
        <v>0</v>
      </c>
      <c r="AB803" s="64">
        <v>0</v>
      </c>
      <c r="AC803" s="64">
        <v>0</v>
      </c>
      <c r="AD803" s="9">
        <v>499.97</v>
      </c>
      <c r="AE803" s="64">
        <v>0</v>
      </c>
      <c r="AF803" s="64">
        <v>0</v>
      </c>
      <c r="AG803" s="64">
        <v>0</v>
      </c>
      <c r="AH803" s="64">
        <v>0</v>
      </c>
      <c r="AI803" s="64">
        <v>0</v>
      </c>
      <c r="AJ803" s="10">
        <f t="shared" si="37"/>
        <v>499.97</v>
      </c>
      <c r="AL803" s="6">
        <f t="shared" si="38"/>
        <v>0</v>
      </c>
      <c r="AN803" s="64">
        <v>0</v>
      </c>
      <c r="AO803" s="64">
        <v>0</v>
      </c>
      <c r="AP803" s="64">
        <v>0</v>
      </c>
      <c r="AQ803" s="64">
        <v>0</v>
      </c>
      <c r="AR803" s="64">
        <v>0</v>
      </c>
      <c r="AS803" s="64">
        <v>0</v>
      </c>
      <c r="AT803" s="64">
        <v>0</v>
      </c>
      <c r="AU803" s="64">
        <v>0</v>
      </c>
      <c r="AV803" s="64">
        <v>0</v>
      </c>
      <c r="AW803" s="64">
        <v>0</v>
      </c>
      <c r="AX803" s="64">
        <v>0</v>
      </c>
      <c r="AY803" s="64">
        <v>0</v>
      </c>
      <c r="AZ803" s="64">
        <v>2600</v>
      </c>
      <c r="BA803" s="64">
        <v>0</v>
      </c>
      <c r="BB803" s="64">
        <v>0</v>
      </c>
      <c r="BC803" s="64">
        <v>0</v>
      </c>
      <c r="BD803" s="64">
        <v>0</v>
      </c>
      <c r="BE803" s="64">
        <v>0</v>
      </c>
      <c r="BF803" s="64">
        <v>0</v>
      </c>
      <c r="BG803" s="64">
        <v>0</v>
      </c>
      <c r="BH803" s="64">
        <v>0</v>
      </c>
      <c r="BI803" s="64">
        <v>-8.1</v>
      </c>
      <c r="BJ803" s="64">
        <v>0</v>
      </c>
      <c r="BK803" s="64">
        <v>0</v>
      </c>
      <c r="BL803"/>
      <c r="BN803" s="7">
        <f t="shared" si="39"/>
        <v>499.97</v>
      </c>
    </row>
    <row r="804" spans="1:66" hidden="1">
      <c r="A804">
        <v>924</v>
      </c>
      <c r="B804" t="s">
        <v>574</v>
      </c>
      <c r="C804">
        <v>159</v>
      </c>
      <c r="D804" t="s">
        <v>574</v>
      </c>
      <c r="E804">
        <v>375</v>
      </c>
      <c r="F804">
        <v>513570002</v>
      </c>
      <c r="G804" t="s">
        <v>191</v>
      </c>
      <c r="H804">
        <v>101</v>
      </c>
      <c r="I804" t="s">
        <v>308</v>
      </c>
      <c r="J804" s="8">
        <v>1</v>
      </c>
      <c r="L804">
        <v>3570</v>
      </c>
      <c r="M804" t="s">
        <v>336</v>
      </c>
      <c r="N804">
        <v>3000</v>
      </c>
      <c r="O804" t="s">
        <v>118</v>
      </c>
      <c r="P804">
        <v>4</v>
      </c>
      <c r="Q804" t="s">
        <v>345</v>
      </c>
      <c r="R804">
        <v>111</v>
      </c>
      <c r="S804" t="s">
        <v>438</v>
      </c>
      <c r="T804">
        <v>121</v>
      </c>
      <c r="U804" t="s">
        <v>312</v>
      </c>
      <c r="V804">
        <v>1</v>
      </c>
      <c r="W804" t="s">
        <v>313</v>
      </c>
      <c r="X804" s="64">
        <v>0</v>
      </c>
      <c r="Y804" s="64">
        <v>0</v>
      </c>
      <c r="Z804" s="64">
        <v>0</v>
      </c>
      <c r="AA804" s="64">
        <v>0</v>
      </c>
      <c r="AB804" s="64">
        <v>0</v>
      </c>
      <c r="AC804" s="64">
        <v>0</v>
      </c>
      <c r="AD804" s="9">
        <v>1000</v>
      </c>
      <c r="AE804" s="64">
        <v>0</v>
      </c>
      <c r="AF804" s="64">
        <v>0</v>
      </c>
      <c r="AG804" s="64">
        <v>0</v>
      </c>
      <c r="AH804" s="64">
        <v>0</v>
      </c>
      <c r="AI804" s="64">
        <v>0</v>
      </c>
      <c r="AJ804" s="10">
        <f t="shared" si="37"/>
        <v>1000</v>
      </c>
      <c r="AL804" s="6">
        <f t="shared" si="38"/>
        <v>0</v>
      </c>
      <c r="AN804" s="64">
        <v>0</v>
      </c>
      <c r="AO804" s="64">
        <v>0</v>
      </c>
      <c r="AP804" s="64">
        <v>0</v>
      </c>
      <c r="AQ804" s="64">
        <v>0</v>
      </c>
      <c r="AR804" s="64">
        <v>0</v>
      </c>
      <c r="AS804" s="64">
        <v>0</v>
      </c>
      <c r="AT804" s="64">
        <v>0</v>
      </c>
      <c r="AU804" s="64">
        <v>0</v>
      </c>
      <c r="AV804" s="64">
        <v>0</v>
      </c>
      <c r="AW804" s="64">
        <v>0</v>
      </c>
      <c r="AX804" s="64">
        <v>0</v>
      </c>
      <c r="AY804" s="64">
        <v>0</v>
      </c>
      <c r="AZ804" s="64">
        <v>0</v>
      </c>
      <c r="BA804" s="64">
        <v>0</v>
      </c>
      <c r="BB804" s="64">
        <v>0</v>
      </c>
      <c r="BC804" s="64">
        <v>0</v>
      </c>
      <c r="BD804" s="64">
        <v>0</v>
      </c>
      <c r="BE804" s="64">
        <v>0</v>
      </c>
      <c r="BF804" s="64">
        <v>0</v>
      </c>
      <c r="BG804" s="64">
        <v>0</v>
      </c>
      <c r="BH804" s="64">
        <v>510</v>
      </c>
      <c r="BI804" s="64">
        <v>0</v>
      </c>
      <c r="BJ804" s="64">
        <v>0</v>
      </c>
      <c r="BK804" s="64">
        <v>0</v>
      </c>
      <c r="BL804"/>
      <c r="BN804" s="7">
        <f t="shared" si="39"/>
        <v>1000</v>
      </c>
    </row>
    <row r="805" spans="1:66" hidden="1">
      <c r="A805">
        <v>925</v>
      </c>
      <c r="B805" t="s">
        <v>576</v>
      </c>
      <c r="C805">
        <v>160</v>
      </c>
      <c r="D805" t="s">
        <v>576</v>
      </c>
      <c r="E805">
        <v>375</v>
      </c>
      <c r="F805">
        <v>513570002</v>
      </c>
      <c r="G805" t="s">
        <v>191</v>
      </c>
      <c r="H805">
        <v>101</v>
      </c>
      <c r="I805" t="s">
        <v>308</v>
      </c>
      <c r="J805" s="8">
        <v>1</v>
      </c>
      <c r="L805">
        <v>3570</v>
      </c>
      <c r="M805" t="s">
        <v>336</v>
      </c>
      <c r="N805">
        <v>3000</v>
      </c>
      <c r="O805" t="s">
        <v>118</v>
      </c>
      <c r="P805">
        <v>4</v>
      </c>
      <c r="Q805" t="s">
        <v>345</v>
      </c>
      <c r="R805">
        <v>111</v>
      </c>
      <c r="S805" t="s">
        <v>438</v>
      </c>
      <c r="T805">
        <v>121</v>
      </c>
      <c r="U805" t="s">
        <v>312</v>
      </c>
      <c r="V805">
        <v>1</v>
      </c>
      <c r="W805" t="s">
        <v>313</v>
      </c>
      <c r="X805" s="64">
        <v>0</v>
      </c>
      <c r="Y805" s="64">
        <v>0</v>
      </c>
      <c r="Z805" s="64">
        <v>0</v>
      </c>
      <c r="AA805" s="64">
        <v>0</v>
      </c>
      <c r="AB805" s="64">
        <v>0</v>
      </c>
      <c r="AC805" s="64">
        <v>0</v>
      </c>
      <c r="AD805" s="9">
        <v>0</v>
      </c>
      <c r="AE805" s="64">
        <v>0</v>
      </c>
      <c r="AF805" s="64">
        <v>0</v>
      </c>
      <c r="AG805" s="64">
        <v>0</v>
      </c>
      <c r="AH805" s="64">
        <v>0</v>
      </c>
      <c r="AI805" s="64">
        <v>0</v>
      </c>
      <c r="AJ805" s="10">
        <f t="shared" si="37"/>
        <v>0</v>
      </c>
      <c r="AL805" s="6">
        <f t="shared" si="38"/>
        <v>0</v>
      </c>
      <c r="AN805" s="64">
        <v>0</v>
      </c>
      <c r="AO805" s="64">
        <v>0</v>
      </c>
      <c r="AP805" s="64">
        <v>0</v>
      </c>
      <c r="AQ805" s="64">
        <v>0</v>
      </c>
      <c r="AR805" s="64">
        <v>0</v>
      </c>
      <c r="AS805" s="64">
        <v>0</v>
      </c>
      <c r="AT805" s="64">
        <v>0</v>
      </c>
      <c r="AU805" s="64">
        <v>0</v>
      </c>
      <c r="AV805" s="64">
        <v>0</v>
      </c>
      <c r="AW805" s="64">
        <v>0</v>
      </c>
      <c r="AX805" s="64">
        <v>0</v>
      </c>
      <c r="AY805" s="64">
        <v>0</v>
      </c>
      <c r="AZ805" s="64">
        <v>0</v>
      </c>
      <c r="BA805" s="64">
        <v>0</v>
      </c>
      <c r="BB805" s="64">
        <v>0</v>
      </c>
      <c r="BC805" s="64">
        <v>0</v>
      </c>
      <c r="BD805" s="64">
        <v>0</v>
      </c>
      <c r="BE805" s="64">
        <v>0</v>
      </c>
      <c r="BF805" s="64">
        <v>0</v>
      </c>
      <c r="BG805" s="64">
        <v>0</v>
      </c>
      <c r="BH805" s="64">
        <v>462</v>
      </c>
      <c r="BI805" s="64">
        <v>0</v>
      </c>
      <c r="BJ805" s="64">
        <v>6</v>
      </c>
      <c r="BK805" s="64">
        <v>0</v>
      </c>
      <c r="BL805"/>
      <c r="BN805" s="7">
        <f t="shared" si="39"/>
        <v>0</v>
      </c>
    </row>
    <row r="806" spans="1:66" hidden="1">
      <c r="A806">
        <v>931</v>
      </c>
      <c r="B806" t="s">
        <v>465</v>
      </c>
      <c r="C806">
        <v>111</v>
      </c>
      <c r="D806" t="s">
        <v>466</v>
      </c>
      <c r="E806">
        <v>375</v>
      </c>
      <c r="F806">
        <v>513570002</v>
      </c>
      <c r="G806" t="s">
        <v>191</v>
      </c>
      <c r="H806">
        <v>101</v>
      </c>
      <c r="I806" t="s">
        <v>308</v>
      </c>
      <c r="J806" s="8">
        <v>1</v>
      </c>
      <c r="L806">
        <v>3570</v>
      </c>
      <c r="M806" t="s">
        <v>336</v>
      </c>
      <c r="N806">
        <v>3000</v>
      </c>
      <c r="O806" t="s">
        <v>118</v>
      </c>
      <c r="P806">
        <v>5</v>
      </c>
      <c r="Q806" t="s">
        <v>467</v>
      </c>
      <c r="R806">
        <v>152</v>
      </c>
      <c r="S806" t="s">
        <v>468</v>
      </c>
      <c r="T806">
        <v>121</v>
      </c>
      <c r="U806" t="s">
        <v>312</v>
      </c>
      <c r="V806">
        <v>1</v>
      </c>
      <c r="W806" t="s">
        <v>313</v>
      </c>
      <c r="X806" s="64">
        <v>0</v>
      </c>
      <c r="Y806" s="64">
        <v>0</v>
      </c>
      <c r="Z806" s="64">
        <v>0</v>
      </c>
      <c r="AA806" s="64">
        <v>0</v>
      </c>
      <c r="AB806" s="64">
        <v>0</v>
      </c>
      <c r="AC806" s="64">
        <v>0</v>
      </c>
      <c r="AD806" s="9">
        <v>1499.98</v>
      </c>
      <c r="AE806" s="64">
        <v>0</v>
      </c>
      <c r="AF806" s="64">
        <v>0</v>
      </c>
      <c r="AG806" s="64">
        <v>0</v>
      </c>
      <c r="AH806" s="64">
        <v>0</v>
      </c>
      <c r="AI806" s="64">
        <v>0</v>
      </c>
      <c r="AJ806" s="10">
        <f t="shared" si="37"/>
        <v>1499.98</v>
      </c>
      <c r="AL806" s="6">
        <f t="shared" si="38"/>
        <v>0</v>
      </c>
      <c r="AN806" s="64">
        <v>0</v>
      </c>
      <c r="AO806" s="64">
        <v>0</v>
      </c>
      <c r="AP806" s="64">
        <v>0</v>
      </c>
      <c r="AQ806" s="64">
        <v>0</v>
      </c>
      <c r="AR806" s="64">
        <v>0</v>
      </c>
      <c r="AS806" s="64">
        <v>0</v>
      </c>
      <c r="AT806" s="64">
        <v>0</v>
      </c>
      <c r="AU806" s="64">
        <v>0</v>
      </c>
      <c r="AV806" s="64">
        <v>0</v>
      </c>
      <c r="AW806" s="64">
        <v>0</v>
      </c>
      <c r="AX806" s="64">
        <v>0</v>
      </c>
      <c r="AY806" s="64">
        <v>0</v>
      </c>
      <c r="AZ806" s="64">
        <v>1500</v>
      </c>
      <c r="BA806" s="64">
        <v>0</v>
      </c>
      <c r="BB806" s="64">
        <v>0</v>
      </c>
      <c r="BC806" s="64">
        <v>0</v>
      </c>
      <c r="BD806" s="64">
        <v>0</v>
      </c>
      <c r="BE806" s="64">
        <v>0</v>
      </c>
      <c r="BF806" s="64">
        <v>0</v>
      </c>
      <c r="BG806" s="64">
        <v>0</v>
      </c>
      <c r="BH806" s="64">
        <v>2670</v>
      </c>
      <c r="BI806" s="64">
        <v>-171.62</v>
      </c>
      <c r="BJ806" s="64">
        <v>0</v>
      </c>
      <c r="BK806" s="64">
        <v>0</v>
      </c>
      <c r="BL806"/>
      <c r="BN806" s="7">
        <f t="shared" si="39"/>
        <v>1499.98</v>
      </c>
    </row>
    <row r="807" spans="1:66" hidden="1">
      <c r="A807">
        <v>101</v>
      </c>
      <c r="B807" t="s">
        <v>306</v>
      </c>
      <c r="C807">
        <v>139</v>
      </c>
      <c r="D807" t="s">
        <v>307</v>
      </c>
      <c r="E807">
        <v>375</v>
      </c>
      <c r="F807">
        <v>513570002</v>
      </c>
      <c r="G807" t="s">
        <v>191</v>
      </c>
      <c r="H807">
        <v>101</v>
      </c>
      <c r="I807" t="s">
        <v>308</v>
      </c>
      <c r="J807" s="8">
        <v>1</v>
      </c>
      <c r="L807">
        <v>3570</v>
      </c>
      <c r="M807" t="s">
        <v>336</v>
      </c>
      <c r="N807">
        <v>3000</v>
      </c>
      <c r="O807" t="s">
        <v>118</v>
      </c>
      <c r="P807">
        <v>7</v>
      </c>
      <c r="Q807" t="s">
        <v>310</v>
      </c>
      <c r="R807">
        <v>171</v>
      </c>
      <c r="S807" t="s">
        <v>311</v>
      </c>
      <c r="T807">
        <v>121</v>
      </c>
      <c r="U807" t="s">
        <v>312</v>
      </c>
      <c r="V807">
        <v>1</v>
      </c>
      <c r="W807" t="s">
        <v>313</v>
      </c>
      <c r="X807" s="64">
        <v>0</v>
      </c>
      <c r="Y807" s="64">
        <v>348</v>
      </c>
      <c r="Z807" s="64">
        <v>0</v>
      </c>
      <c r="AA807" s="64">
        <v>0</v>
      </c>
      <c r="AB807" s="64">
        <v>0</v>
      </c>
      <c r="AC807" s="64">
        <v>499.99</v>
      </c>
      <c r="AD807" s="9">
        <v>0</v>
      </c>
      <c r="AE807" s="64">
        <v>0</v>
      </c>
      <c r="AF807" s="64">
        <v>0</v>
      </c>
      <c r="AG807" s="64">
        <v>0</v>
      </c>
      <c r="AH807" s="64">
        <v>0</v>
      </c>
      <c r="AI807" s="9">
        <v>0</v>
      </c>
      <c r="AJ807" s="10">
        <f t="shared" si="37"/>
        <v>847.99</v>
      </c>
      <c r="AL807" s="6">
        <f t="shared" si="38"/>
        <v>0</v>
      </c>
      <c r="AN807" s="64">
        <v>0</v>
      </c>
      <c r="AO807" s="64">
        <v>0</v>
      </c>
      <c r="AP807" s="64">
        <v>0</v>
      </c>
      <c r="AQ807" s="64">
        <v>0</v>
      </c>
      <c r="AR807" s="64">
        <v>0</v>
      </c>
      <c r="AS807" s="64">
        <v>0</v>
      </c>
      <c r="AT807" s="64">
        <v>0</v>
      </c>
      <c r="AU807" s="64">
        <v>0</v>
      </c>
      <c r="AV807" s="64">
        <v>0</v>
      </c>
      <c r="AW807" s="64">
        <v>0</v>
      </c>
      <c r="AX807" s="64">
        <v>0</v>
      </c>
      <c r="AY807" s="64">
        <v>0</v>
      </c>
      <c r="AZ807" s="64">
        <v>9280</v>
      </c>
      <c r="BA807" s="64">
        <v>0</v>
      </c>
      <c r="BB807" s="64">
        <v>0</v>
      </c>
      <c r="BC807" s="64">
        <v>0</v>
      </c>
      <c r="BD807" s="64">
        <v>0</v>
      </c>
      <c r="BE807" s="64">
        <v>0</v>
      </c>
      <c r="BF807" s="64">
        <v>0</v>
      </c>
      <c r="BG807" s="64">
        <v>0</v>
      </c>
      <c r="BH807" s="64">
        <v>-787</v>
      </c>
      <c r="BI807" s="64">
        <v>-373</v>
      </c>
      <c r="BJ807" s="64">
        <v>0</v>
      </c>
      <c r="BK807" s="64">
        <v>0</v>
      </c>
      <c r="BL807"/>
      <c r="BN807" s="7">
        <f t="shared" si="39"/>
        <v>847.99</v>
      </c>
    </row>
    <row r="808" spans="1:66" hidden="1">
      <c r="A808">
        <v>101</v>
      </c>
      <c r="B808" t="s">
        <v>306</v>
      </c>
      <c r="C808">
        <v>139</v>
      </c>
      <c r="D808" t="s">
        <v>307</v>
      </c>
      <c r="E808">
        <v>376</v>
      </c>
      <c r="F808">
        <v>513570004</v>
      </c>
      <c r="G808" t="s">
        <v>253</v>
      </c>
      <c r="H808">
        <v>101</v>
      </c>
      <c r="I808" t="s">
        <v>308</v>
      </c>
      <c r="J808" s="8">
        <v>1</v>
      </c>
      <c r="L808">
        <v>3570</v>
      </c>
      <c r="M808" t="s">
        <v>336</v>
      </c>
      <c r="N808">
        <v>3000</v>
      </c>
      <c r="O808" t="s">
        <v>118</v>
      </c>
      <c r="P808">
        <v>7</v>
      </c>
      <c r="Q808" t="s">
        <v>310</v>
      </c>
      <c r="R808">
        <v>171</v>
      </c>
      <c r="S808" t="s">
        <v>311</v>
      </c>
      <c r="T808">
        <v>121</v>
      </c>
      <c r="U808" t="s">
        <v>312</v>
      </c>
      <c r="V808">
        <v>1</v>
      </c>
      <c r="W808" t="s">
        <v>313</v>
      </c>
      <c r="X808" s="64">
        <v>0</v>
      </c>
      <c r="Y808" s="64">
        <v>0</v>
      </c>
      <c r="Z808" s="64">
        <v>0</v>
      </c>
      <c r="AA808" s="64">
        <v>0</v>
      </c>
      <c r="AB808" s="64">
        <v>0</v>
      </c>
      <c r="AC808" s="64">
        <v>0</v>
      </c>
      <c r="AD808" s="9">
        <v>0</v>
      </c>
      <c r="AE808" s="64">
        <v>0</v>
      </c>
      <c r="AF808" s="64">
        <v>0</v>
      </c>
      <c r="AG808" s="64">
        <v>0</v>
      </c>
      <c r="AH808" s="64">
        <v>0</v>
      </c>
      <c r="AI808" s="9">
        <v>0</v>
      </c>
      <c r="AJ808" s="10">
        <f t="shared" si="37"/>
        <v>0</v>
      </c>
      <c r="AL808" s="6">
        <f t="shared" si="38"/>
        <v>0</v>
      </c>
      <c r="AN808" s="64">
        <v>0</v>
      </c>
      <c r="AO808" s="64">
        <v>0</v>
      </c>
      <c r="AP808" s="64">
        <v>0</v>
      </c>
      <c r="AQ808" s="64">
        <v>0</v>
      </c>
      <c r="AR808" s="64">
        <v>0</v>
      </c>
      <c r="AS808" s="64">
        <v>0</v>
      </c>
      <c r="AT808" s="64">
        <v>0</v>
      </c>
      <c r="AU808" s="64">
        <v>0</v>
      </c>
      <c r="AV808" s="64">
        <v>0</v>
      </c>
      <c r="AW808" s="64">
        <v>0</v>
      </c>
      <c r="AX808" s="64">
        <v>0</v>
      </c>
      <c r="AY808" s="64">
        <v>0</v>
      </c>
      <c r="AZ808" s="64">
        <v>0</v>
      </c>
      <c r="BA808" s="64">
        <v>0</v>
      </c>
      <c r="BB808" s="64">
        <v>0</v>
      </c>
      <c r="BC808" s="64">
        <v>0</v>
      </c>
      <c r="BD808" s="64">
        <v>0</v>
      </c>
      <c r="BE808" s="64">
        <v>0</v>
      </c>
      <c r="BF808" s="64">
        <v>0</v>
      </c>
      <c r="BG808" s="64">
        <v>0</v>
      </c>
      <c r="BH808" s="64">
        <v>0</v>
      </c>
      <c r="BI808" s="64">
        <v>0</v>
      </c>
      <c r="BJ808" s="64">
        <v>0</v>
      </c>
      <c r="BK808" s="64">
        <v>112.07</v>
      </c>
      <c r="BL808"/>
      <c r="BN808" s="7">
        <f t="shared" si="39"/>
        <v>0</v>
      </c>
    </row>
    <row r="809" spans="1:66" hidden="1">
      <c r="A809">
        <v>201</v>
      </c>
      <c r="B809" t="s">
        <v>379</v>
      </c>
      <c r="C809">
        <v>143</v>
      </c>
      <c r="D809" t="s">
        <v>271</v>
      </c>
      <c r="E809">
        <v>504</v>
      </c>
      <c r="F809">
        <v>513570002</v>
      </c>
      <c r="G809" t="s">
        <v>191</v>
      </c>
      <c r="H809">
        <v>602</v>
      </c>
      <c r="I809" t="s">
        <v>380</v>
      </c>
      <c r="J809" s="8">
        <v>1</v>
      </c>
      <c r="L809">
        <v>3570</v>
      </c>
      <c r="M809" t="s">
        <v>336</v>
      </c>
      <c r="N809">
        <v>3000</v>
      </c>
      <c r="O809" t="s">
        <v>118</v>
      </c>
      <c r="P809">
        <v>7</v>
      </c>
      <c r="Q809" t="s">
        <v>310</v>
      </c>
      <c r="R809">
        <v>423</v>
      </c>
      <c r="S809" t="s">
        <v>381</v>
      </c>
      <c r="T809">
        <v>121</v>
      </c>
      <c r="U809" t="s">
        <v>312</v>
      </c>
      <c r="V809">
        <v>1</v>
      </c>
      <c r="W809" t="s">
        <v>313</v>
      </c>
      <c r="X809" s="64">
        <v>0</v>
      </c>
      <c r="Y809" s="64">
        <v>0</v>
      </c>
      <c r="Z809" s="64">
        <v>0</v>
      </c>
      <c r="AA809" s="64">
        <v>0</v>
      </c>
      <c r="AB809" s="64">
        <v>0</v>
      </c>
      <c r="AC809" s="64">
        <v>0</v>
      </c>
      <c r="AD809" s="9">
        <v>0</v>
      </c>
      <c r="AE809" s="64">
        <v>0</v>
      </c>
      <c r="AF809" s="64">
        <v>5510</v>
      </c>
      <c r="AG809" s="64">
        <v>0</v>
      </c>
      <c r="AH809" s="64">
        <v>0</v>
      </c>
      <c r="AI809" s="9">
        <v>0</v>
      </c>
      <c r="AJ809" s="10">
        <f t="shared" si="37"/>
        <v>5510</v>
      </c>
      <c r="AL809" s="6">
        <f t="shared" si="38"/>
        <v>0</v>
      </c>
      <c r="AN809" s="64">
        <v>22879</v>
      </c>
      <c r="AO809" s="64">
        <v>0</v>
      </c>
      <c r="AP809" s="64">
        <v>0</v>
      </c>
      <c r="AQ809" s="64">
        <v>0</v>
      </c>
      <c r="AR809" s="64">
        <v>0</v>
      </c>
      <c r="AS809" s="64">
        <v>0</v>
      </c>
      <c r="AT809" s="64">
        <v>0</v>
      </c>
      <c r="AU809" s="64">
        <v>0</v>
      </c>
      <c r="AV809" s="64">
        <v>0</v>
      </c>
      <c r="AW809" s="64">
        <v>0</v>
      </c>
      <c r="AX809" s="64">
        <v>0</v>
      </c>
      <c r="AY809" s="64">
        <v>0</v>
      </c>
      <c r="AZ809" s="64">
        <v>-7840</v>
      </c>
      <c r="BA809" s="64">
        <v>0</v>
      </c>
      <c r="BB809" s="64">
        <v>0</v>
      </c>
      <c r="BC809" s="64">
        <v>0</v>
      </c>
      <c r="BD809" s="64">
        <v>0</v>
      </c>
      <c r="BE809" s="64">
        <v>0</v>
      </c>
      <c r="BF809" s="64">
        <v>0</v>
      </c>
      <c r="BG809" s="64">
        <v>0</v>
      </c>
      <c r="BH809" s="64">
        <v>0</v>
      </c>
      <c r="BI809" s="64">
        <v>-1100.42</v>
      </c>
      <c r="BJ809" s="64">
        <v>-13241.29</v>
      </c>
      <c r="BK809" s="64">
        <v>0</v>
      </c>
      <c r="BL809"/>
      <c r="BN809" s="7">
        <f t="shared" si="39"/>
        <v>5510</v>
      </c>
    </row>
    <row r="810" spans="1:66" hidden="1">
      <c r="A810">
        <v>942</v>
      </c>
      <c r="B810" t="s">
        <v>487</v>
      </c>
      <c r="C810">
        <v>117</v>
      </c>
      <c r="D810" t="s">
        <v>488</v>
      </c>
      <c r="E810">
        <v>375</v>
      </c>
      <c r="F810">
        <v>513570002</v>
      </c>
      <c r="G810" t="s">
        <v>191</v>
      </c>
      <c r="H810">
        <v>101</v>
      </c>
      <c r="I810" t="s">
        <v>308</v>
      </c>
      <c r="J810" s="8">
        <v>1</v>
      </c>
      <c r="L810">
        <v>3570</v>
      </c>
      <c r="M810" t="s">
        <v>336</v>
      </c>
      <c r="N810">
        <v>3000</v>
      </c>
      <c r="O810" t="s">
        <v>118</v>
      </c>
      <c r="P810">
        <v>8</v>
      </c>
      <c r="Q810" t="s">
        <v>486</v>
      </c>
      <c r="R810">
        <v>183</v>
      </c>
      <c r="S810" t="s">
        <v>489</v>
      </c>
      <c r="T810">
        <v>121</v>
      </c>
      <c r="U810" t="s">
        <v>312</v>
      </c>
      <c r="V810">
        <v>1</v>
      </c>
      <c r="W810" t="s">
        <v>313</v>
      </c>
      <c r="X810" s="64">
        <v>0</v>
      </c>
      <c r="Y810" s="64">
        <v>0</v>
      </c>
      <c r="Z810" s="64">
        <v>0</v>
      </c>
      <c r="AA810" s="64">
        <v>0</v>
      </c>
      <c r="AB810" s="64">
        <v>0</v>
      </c>
      <c r="AC810" s="64">
        <v>0</v>
      </c>
      <c r="AD810" s="9">
        <v>1000</v>
      </c>
      <c r="AE810" s="64">
        <v>0</v>
      </c>
      <c r="AF810" s="64">
        <v>0</v>
      </c>
      <c r="AG810" s="64">
        <v>0</v>
      </c>
      <c r="AH810" s="64">
        <v>0</v>
      </c>
      <c r="AI810" s="64">
        <v>0</v>
      </c>
      <c r="AJ810" s="10">
        <f t="shared" si="37"/>
        <v>1000</v>
      </c>
      <c r="AL810" s="6">
        <f t="shared" si="38"/>
        <v>0</v>
      </c>
      <c r="AN810" s="64">
        <v>108683</v>
      </c>
      <c r="AO810" s="64">
        <v>0</v>
      </c>
      <c r="AP810" s="64">
        <v>0</v>
      </c>
      <c r="AQ810" s="64">
        <v>0</v>
      </c>
      <c r="AR810" s="64">
        <v>0</v>
      </c>
      <c r="AS810" s="64">
        <v>0</v>
      </c>
      <c r="AT810" s="64">
        <v>0</v>
      </c>
      <c r="AU810" s="64">
        <v>0</v>
      </c>
      <c r="AV810" s="64">
        <v>0</v>
      </c>
      <c r="AW810" s="64">
        <v>0</v>
      </c>
      <c r="AX810" s="64">
        <v>0</v>
      </c>
      <c r="AY810" s="64">
        <v>0</v>
      </c>
      <c r="AZ810" s="64">
        <v>-2600</v>
      </c>
      <c r="BA810" s="64">
        <v>0</v>
      </c>
      <c r="BB810" s="64">
        <v>0</v>
      </c>
      <c r="BC810" s="64">
        <v>0</v>
      </c>
      <c r="BD810" s="64">
        <v>0</v>
      </c>
      <c r="BE810" s="64">
        <v>0</v>
      </c>
      <c r="BF810" s="64">
        <v>0</v>
      </c>
      <c r="BG810" s="64">
        <v>0</v>
      </c>
      <c r="BH810" s="64">
        <v>10000</v>
      </c>
      <c r="BI810" s="64">
        <v>16904</v>
      </c>
      <c r="BJ810" s="64">
        <v>10000</v>
      </c>
      <c r="BK810" s="64">
        <v>8392.69</v>
      </c>
      <c r="BL810"/>
      <c r="BN810" s="7">
        <f t="shared" si="39"/>
        <v>1000</v>
      </c>
    </row>
    <row r="811" spans="1:66" hidden="1">
      <c r="A811">
        <v>972</v>
      </c>
      <c r="B811" t="s">
        <v>527</v>
      </c>
      <c r="C811">
        <v>132</v>
      </c>
      <c r="D811" t="s">
        <v>528</v>
      </c>
      <c r="E811">
        <v>375</v>
      </c>
      <c r="F811">
        <v>513570002</v>
      </c>
      <c r="G811" t="s">
        <v>191</v>
      </c>
      <c r="H811">
        <v>101</v>
      </c>
      <c r="I811" t="s">
        <v>308</v>
      </c>
      <c r="J811" s="8">
        <v>1</v>
      </c>
      <c r="L811">
        <v>3570</v>
      </c>
      <c r="M811" t="s">
        <v>336</v>
      </c>
      <c r="N811">
        <v>3000</v>
      </c>
      <c r="O811" t="s">
        <v>118</v>
      </c>
      <c r="P811">
        <v>9</v>
      </c>
      <c r="Q811" t="s">
        <v>422</v>
      </c>
      <c r="R811">
        <v>181</v>
      </c>
      <c r="S811" t="s">
        <v>523</v>
      </c>
      <c r="T811">
        <v>131</v>
      </c>
      <c r="U811" t="s">
        <v>524</v>
      </c>
      <c r="V811">
        <v>1</v>
      </c>
      <c r="W811" t="s">
        <v>313</v>
      </c>
      <c r="X811" s="64">
        <v>0</v>
      </c>
      <c r="Y811" s="64">
        <v>0</v>
      </c>
      <c r="Z811" s="64">
        <v>0</v>
      </c>
      <c r="AA811" s="64">
        <v>0</v>
      </c>
      <c r="AB811" s="64">
        <v>0</v>
      </c>
      <c r="AC811" s="64">
        <v>0</v>
      </c>
      <c r="AD811" s="9">
        <v>1499.98</v>
      </c>
      <c r="AE811" s="64">
        <v>0</v>
      </c>
      <c r="AF811" s="64">
        <v>0</v>
      </c>
      <c r="AG811" s="64">
        <v>0</v>
      </c>
      <c r="AH811" s="64">
        <v>0</v>
      </c>
      <c r="AI811" s="64">
        <v>0</v>
      </c>
      <c r="AJ811" s="10">
        <f t="shared" si="37"/>
        <v>1499.98</v>
      </c>
      <c r="AL811" s="6">
        <f t="shared" si="38"/>
        <v>0</v>
      </c>
      <c r="AN811" s="64">
        <v>0</v>
      </c>
      <c r="AO811" s="64">
        <v>0</v>
      </c>
      <c r="AP811" s="64">
        <v>0</v>
      </c>
      <c r="AQ811" s="64">
        <v>0</v>
      </c>
      <c r="AR811" s="64">
        <v>0</v>
      </c>
      <c r="AS811" s="64">
        <v>0</v>
      </c>
      <c r="AT811" s="64">
        <v>0</v>
      </c>
      <c r="AU811" s="64">
        <v>0</v>
      </c>
      <c r="AV811" s="64">
        <v>0</v>
      </c>
      <c r="AW811" s="64">
        <v>0</v>
      </c>
      <c r="AX811" s="64">
        <v>0</v>
      </c>
      <c r="AY811" s="64">
        <v>0</v>
      </c>
      <c r="AZ811" s="64">
        <v>3000</v>
      </c>
      <c r="BA811" s="64">
        <v>0</v>
      </c>
      <c r="BB811" s="64">
        <v>0</v>
      </c>
      <c r="BC811" s="64">
        <v>0</v>
      </c>
      <c r="BD811" s="64">
        <v>0</v>
      </c>
      <c r="BE811" s="64">
        <v>0</v>
      </c>
      <c r="BF811" s="64">
        <v>0</v>
      </c>
      <c r="BG811" s="64">
        <v>0</v>
      </c>
      <c r="BH811" s="64">
        <v>0</v>
      </c>
      <c r="BI811" s="64">
        <v>0</v>
      </c>
      <c r="BJ811" s="64">
        <v>0</v>
      </c>
      <c r="BK811" s="64">
        <v>-1513.78</v>
      </c>
      <c r="BL811"/>
      <c r="BN811" s="7">
        <f t="shared" si="39"/>
        <v>1499.98</v>
      </c>
    </row>
    <row r="812" spans="1:66" hidden="1">
      <c r="A812">
        <v>961</v>
      </c>
      <c r="B812" t="s">
        <v>80</v>
      </c>
      <c r="C812">
        <v>124</v>
      </c>
      <c r="D812" t="s">
        <v>508</v>
      </c>
      <c r="E812">
        <v>375</v>
      </c>
      <c r="F812">
        <v>513570002</v>
      </c>
      <c r="G812" t="s">
        <v>191</v>
      </c>
      <c r="H812">
        <v>101</v>
      </c>
      <c r="I812" t="s">
        <v>308</v>
      </c>
      <c r="J812" s="8">
        <v>1</v>
      </c>
      <c r="L812">
        <v>3570</v>
      </c>
      <c r="M812" t="s">
        <v>336</v>
      </c>
      <c r="N812">
        <v>3000</v>
      </c>
      <c r="O812" t="s">
        <v>118</v>
      </c>
      <c r="P812">
        <v>11</v>
      </c>
      <c r="Q812" t="s">
        <v>509</v>
      </c>
      <c r="R812">
        <v>241</v>
      </c>
      <c r="S812" t="s">
        <v>445</v>
      </c>
      <c r="T812">
        <v>124</v>
      </c>
      <c r="U812" t="s">
        <v>510</v>
      </c>
      <c r="V812">
        <v>1</v>
      </c>
      <c r="W812" t="s">
        <v>313</v>
      </c>
      <c r="X812" s="64">
        <v>0</v>
      </c>
      <c r="Y812" s="64">
        <v>0</v>
      </c>
      <c r="Z812" s="64">
        <v>0</v>
      </c>
      <c r="AA812" s="64">
        <v>2950</v>
      </c>
      <c r="AB812" s="64">
        <v>0</v>
      </c>
      <c r="AC812" s="64">
        <v>0</v>
      </c>
      <c r="AD812" s="9">
        <v>0</v>
      </c>
      <c r="AE812" s="64">
        <v>0</v>
      </c>
      <c r="AF812" s="64">
        <v>0</v>
      </c>
      <c r="AG812" s="64">
        <v>0</v>
      </c>
      <c r="AH812" s="64">
        <v>0</v>
      </c>
      <c r="AI812" s="64">
        <v>0</v>
      </c>
      <c r="AJ812" s="10">
        <f t="shared" si="37"/>
        <v>2950</v>
      </c>
      <c r="AL812" s="6">
        <f t="shared" si="38"/>
        <v>0</v>
      </c>
      <c r="AN812" s="64">
        <v>0</v>
      </c>
      <c r="AO812" s="64">
        <v>0</v>
      </c>
      <c r="AP812" s="64">
        <v>0</v>
      </c>
      <c r="AQ812" s="64">
        <v>0</v>
      </c>
      <c r="AR812" s="64">
        <v>0</v>
      </c>
      <c r="AS812" s="64">
        <v>0</v>
      </c>
      <c r="AT812" s="64">
        <v>0</v>
      </c>
      <c r="AU812" s="64">
        <v>0</v>
      </c>
      <c r="AV812" s="64">
        <v>0</v>
      </c>
      <c r="AW812" s="64">
        <v>0</v>
      </c>
      <c r="AX812" s="64">
        <v>0</v>
      </c>
      <c r="AY812" s="64">
        <v>0</v>
      </c>
      <c r="AZ812" s="64">
        <v>5940</v>
      </c>
      <c r="BA812" s="64">
        <v>0</v>
      </c>
      <c r="BB812" s="64">
        <v>0</v>
      </c>
      <c r="BC812" s="64">
        <v>0</v>
      </c>
      <c r="BD812" s="64">
        <v>0</v>
      </c>
      <c r="BE812" s="64">
        <v>0</v>
      </c>
      <c r="BF812" s="64">
        <v>0</v>
      </c>
      <c r="BG812" s="64">
        <v>0</v>
      </c>
      <c r="BH812" s="64">
        <v>0</v>
      </c>
      <c r="BI812" s="64">
        <v>0</v>
      </c>
      <c r="BJ812" s="64">
        <v>0</v>
      </c>
      <c r="BK812" s="64">
        <v>0</v>
      </c>
      <c r="BL812"/>
      <c r="BN812" s="7">
        <f t="shared" si="39"/>
        <v>2950</v>
      </c>
    </row>
    <row r="813" spans="1:66" hidden="1">
      <c r="A813">
        <v>951</v>
      </c>
      <c r="B813" t="s">
        <v>491</v>
      </c>
      <c r="C813">
        <v>118</v>
      </c>
      <c r="D813" t="s">
        <v>178</v>
      </c>
      <c r="E813">
        <v>374</v>
      </c>
      <c r="F813">
        <v>513570001</v>
      </c>
      <c r="G813" t="s">
        <v>190</v>
      </c>
      <c r="H813">
        <v>101</v>
      </c>
      <c r="I813" t="s">
        <v>308</v>
      </c>
      <c r="J813" s="8">
        <v>1</v>
      </c>
      <c r="L813">
        <v>3570</v>
      </c>
      <c r="M813" t="s">
        <v>336</v>
      </c>
      <c r="N813">
        <v>3000</v>
      </c>
      <c r="O813" t="s">
        <v>118</v>
      </c>
      <c r="P813">
        <v>12</v>
      </c>
      <c r="Q813" t="s">
        <v>401</v>
      </c>
      <c r="R813">
        <v>221</v>
      </c>
      <c r="S813" t="s">
        <v>492</v>
      </c>
      <c r="T813">
        <v>128</v>
      </c>
      <c r="U813" t="s">
        <v>404</v>
      </c>
      <c r="V813">
        <v>1</v>
      </c>
      <c r="W813" t="s">
        <v>313</v>
      </c>
      <c r="X813" s="64">
        <v>0</v>
      </c>
      <c r="Y813" s="64">
        <v>0</v>
      </c>
      <c r="Z813" s="64">
        <v>0</v>
      </c>
      <c r="AA813" s="64">
        <v>0</v>
      </c>
      <c r="AB813" s="64">
        <v>0</v>
      </c>
      <c r="AC813" s="64">
        <v>0</v>
      </c>
      <c r="AD813" s="9">
        <v>0</v>
      </c>
      <c r="AE813" s="64">
        <v>0</v>
      </c>
      <c r="AF813" s="64">
        <v>0</v>
      </c>
      <c r="AG813" s="64">
        <v>0</v>
      </c>
      <c r="AH813" s="64">
        <v>0</v>
      </c>
      <c r="AI813" s="64">
        <v>0</v>
      </c>
      <c r="AJ813" s="10">
        <f t="shared" si="37"/>
        <v>0</v>
      </c>
      <c r="AL813" s="6">
        <f t="shared" si="38"/>
        <v>0</v>
      </c>
      <c r="AN813" s="64">
        <v>0</v>
      </c>
      <c r="AO813" s="64">
        <v>0</v>
      </c>
      <c r="AP813" s="64">
        <v>0</v>
      </c>
      <c r="AQ813" s="64">
        <v>0</v>
      </c>
      <c r="AR813" s="64">
        <v>0</v>
      </c>
      <c r="AS813" s="64">
        <v>0</v>
      </c>
      <c r="AT813" s="64">
        <v>0</v>
      </c>
      <c r="AU813" s="64">
        <v>0</v>
      </c>
      <c r="AV813" s="64">
        <v>0</v>
      </c>
      <c r="AW813" s="64">
        <v>0</v>
      </c>
      <c r="AX813" s="64">
        <v>0</v>
      </c>
      <c r="AY813" s="64">
        <v>0</v>
      </c>
      <c r="AZ813" s="64">
        <v>65365</v>
      </c>
      <c r="BA813" s="64">
        <v>0</v>
      </c>
      <c r="BB813" s="64">
        <v>0</v>
      </c>
      <c r="BC813" s="64">
        <v>0</v>
      </c>
      <c r="BD813" s="64">
        <v>0</v>
      </c>
      <c r="BE813" s="64">
        <v>0</v>
      </c>
      <c r="BF813" s="64">
        <v>0</v>
      </c>
      <c r="BG813" s="64">
        <v>-2668</v>
      </c>
      <c r="BH813" s="64">
        <v>0</v>
      </c>
      <c r="BI813" s="64">
        <v>0</v>
      </c>
      <c r="BJ813" s="64">
        <v>-8539.2000000000007</v>
      </c>
      <c r="BK813" s="64">
        <v>0</v>
      </c>
      <c r="BL813"/>
      <c r="BN813" s="7">
        <f t="shared" si="39"/>
        <v>0</v>
      </c>
    </row>
    <row r="814" spans="1:66" hidden="1">
      <c r="A814">
        <v>951</v>
      </c>
      <c r="B814" t="s">
        <v>491</v>
      </c>
      <c r="C814">
        <v>118</v>
      </c>
      <c r="D814" t="s">
        <v>178</v>
      </c>
      <c r="E814">
        <v>375</v>
      </c>
      <c r="F814">
        <v>513570002</v>
      </c>
      <c r="G814" t="s">
        <v>191</v>
      </c>
      <c r="H814">
        <v>101</v>
      </c>
      <c r="I814" t="s">
        <v>308</v>
      </c>
      <c r="J814" s="8">
        <v>1</v>
      </c>
      <c r="L814">
        <v>3570</v>
      </c>
      <c r="M814" t="s">
        <v>336</v>
      </c>
      <c r="N814">
        <v>3000</v>
      </c>
      <c r="O814" t="s">
        <v>118</v>
      </c>
      <c r="P814">
        <v>12</v>
      </c>
      <c r="Q814" t="s">
        <v>401</v>
      </c>
      <c r="R814">
        <v>221</v>
      </c>
      <c r="S814" t="s">
        <v>492</v>
      </c>
      <c r="T814">
        <v>128</v>
      </c>
      <c r="U814" t="s">
        <v>404</v>
      </c>
      <c r="V814">
        <v>1</v>
      </c>
      <c r="W814" t="s">
        <v>313</v>
      </c>
      <c r="X814" s="64">
        <v>0</v>
      </c>
      <c r="Y814" s="64">
        <v>0</v>
      </c>
      <c r="Z814" s="64">
        <v>0</v>
      </c>
      <c r="AA814" s="64">
        <v>999.99</v>
      </c>
      <c r="AB814" s="64">
        <v>0</v>
      </c>
      <c r="AC814" s="64">
        <v>0</v>
      </c>
      <c r="AD814" s="9">
        <v>0</v>
      </c>
      <c r="AE814" s="64">
        <v>0</v>
      </c>
      <c r="AF814" s="64">
        <v>4149.99</v>
      </c>
      <c r="AG814" s="64">
        <v>0</v>
      </c>
      <c r="AH814" s="64">
        <v>3770</v>
      </c>
      <c r="AI814" s="64">
        <v>0</v>
      </c>
      <c r="AJ814" s="10">
        <f t="shared" si="37"/>
        <v>8919.98</v>
      </c>
      <c r="AL814" s="6">
        <f t="shared" si="38"/>
        <v>0</v>
      </c>
      <c r="AN814" s="64">
        <v>0</v>
      </c>
      <c r="AO814" s="64">
        <v>0</v>
      </c>
      <c r="AP814" s="64">
        <v>0</v>
      </c>
      <c r="AQ814" s="64">
        <v>0</v>
      </c>
      <c r="AR814" s="64">
        <v>0</v>
      </c>
      <c r="AS814" s="64">
        <v>0</v>
      </c>
      <c r="AT814" s="64">
        <v>0</v>
      </c>
      <c r="AU814" s="64">
        <v>0</v>
      </c>
      <c r="AV814" s="64">
        <v>0</v>
      </c>
      <c r="AW814" s="64">
        <v>0</v>
      </c>
      <c r="AX814" s="64">
        <v>0</v>
      </c>
      <c r="AY814" s="64">
        <v>0</v>
      </c>
      <c r="AZ814" s="64">
        <v>3420</v>
      </c>
      <c r="BA814" s="64">
        <v>0</v>
      </c>
      <c r="BB814" s="64">
        <v>0</v>
      </c>
      <c r="BC814" s="64">
        <v>0</v>
      </c>
      <c r="BD814" s="64">
        <v>0</v>
      </c>
      <c r="BE814" s="64">
        <v>0</v>
      </c>
      <c r="BF814" s="64">
        <v>0</v>
      </c>
      <c r="BG814" s="64">
        <v>0</v>
      </c>
      <c r="BH814" s="64">
        <v>325</v>
      </c>
      <c r="BI814" s="64">
        <v>-145.80000000000001</v>
      </c>
      <c r="BJ814" s="64">
        <v>0</v>
      </c>
      <c r="BK814" s="64">
        <v>0</v>
      </c>
      <c r="BL814"/>
      <c r="BN814" s="7">
        <f t="shared" si="39"/>
        <v>5149.9799999999996</v>
      </c>
    </row>
    <row r="815" spans="1:66" hidden="1">
      <c r="A815">
        <v>952</v>
      </c>
      <c r="B815" t="s">
        <v>498</v>
      </c>
      <c r="C815">
        <v>120</v>
      </c>
      <c r="D815" t="s">
        <v>499</v>
      </c>
      <c r="E815">
        <v>375</v>
      </c>
      <c r="F815">
        <v>513570002</v>
      </c>
      <c r="G815" t="s">
        <v>191</v>
      </c>
      <c r="H815">
        <v>101</v>
      </c>
      <c r="I815" t="s">
        <v>308</v>
      </c>
      <c r="J815" s="8">
        <v>1</v>
      </c>
      <c r="L815">
        <v>3570</v>
      </c>
      <c r="M815" t="s">
        <v>336</v>
      </c>
      <c r="N815">
        <v>3000</v>
      </c>
      <c r="O815" t="s">
        <v>118</v>
      </c>
      <c r="P815">
        <v>12</v>
      </c>
      <c r="Q815" t="s">
        <v>401</v>
      </c>
      <c r="R815">
        <v>222</v>
      </c>
      <c r="S815" t="s">
        <v>500</v>
      </c>
      <c r="T815">
        <v>125</v>
      </c>
      <c r="U815" t="s">
        <v>464</v>
      </c>
      <c r="V815">
        <v>1</v>
      </c>
      <c r="W815" t="s">
        <v>313</v>
      </c>
      <c r="X815" s="64">
        <v>0</v>
      </c>
      <c r="Y815" s="64">
        <v>0</v>
      </c>
      <c r="Z815" s="64">
        <v>0</v>
      </c>
      <c r="AA815" s="64">
        <v>0</v>
      </c>
      <c r="AB815" s="64">
        <v>0</v>
      </c>
      <c r="AC815" s="64">
        <v>0</v>
      </c>
      <c r="AD815" s="9">
        <v>0</v>
      </c>
      <c r="AE815" s="64">
        <v>0</v>
      </c>
      <c r="AF815" s="64">
        <v>0</v>
      </c>
      <c r="AG815" s="64">
        <v>0</v>
      </c>
      <c r="AH815" s="64">
        <v>0</v>
      </c>
      <c r="AI815" s="64">
        <v>0</v>
      </c>
      <c r="AJ815" s="10">
        <f t="shared" si="37"/>
        <v>0</v>
      </c>
      <c r="AL815" s="6">
        <f t="shared" si="38"/>
        <v>0</v>
      </c>
      <c r="AN815" s="64">
        <v>0</v>
      </c>
      <c r="AO815" s="64">
        <v>0</v>
      </c>
      <c r="AP815" s="64">
        <v>0</v>
      </c>
      <c r="AQ815" s="64">
        <v>0</v>
      </c>
      <c r="AR815" s="64">
        <v>0</v>
      </c>
      <c r="AS815" s="64">
        <v>0</v>
      </c>
      <c r="AT815" s="64">
        <v>0</v>
      </c>
      <c r="AU815" s="64">
        <v>0</v>
      </c>
      <c r="AV815" s="64">
        <v>0</v>
      </c>
      <c r="AW815" s="64">
        <v>0</v>
      </c>
      <c r="AX815" s="64">
        <v>0</v>
      </c>
      <c r="AY815" s="64">
        <v>0</v>
      </c>
      <c r="AZ815" s="64">
        <v>900</v>
      </c>
      <c r="BA815" s="64">
        <v>0</v>
      </c>
      <c r="BB815" s="64">
        <v>0</v>
      </c>
      <c r="BC815" s="64">
        <v>0</v>
      </c>
      <c r="BD815" s="64">
        <v>0</v>
      </c>
      <c r="BE815" s="64">
        <v>0</v>
      </c>
      <c r="BF815" s="64">
        <v>0</v>
      </c>
      <c r="BG815" s="64">
        <v>0</v>
      </c>
      <c r="BH815" s="64">
        <v>0</v>
      </c>
      <c r="BI815" s="64">
        <v>-45</v>
      </c>
      <c r="BJ815" s="64">
        <v>1</v>
      </c>
      <c r="BK815" s="64">
        <v>0</v>
      </c>
      <c r="BL815"/>
      <c r="BN815" s="7">
        <f t="shared" si="39"/>
        <v>0</v>
      </c>
    </row>
    <row r="816" spans="1:66" hidden="1">
      <c r="A816">
        <v>953</v>
      </c>
      <c r="B816" t="s">
        <v>259</v>
      </c>
      <c r="C816">
        <v>121</v>
      </c>
      <c r="D816" t="s">
        <v>196</v>
      </c>
      <c r="E816">
        <v>374</v>
      </c>
      <c r="F816">
        <v>513570001</v>
      </c>
      <c r="G816" t="s">
        <v>190</v>
      </c>
      <c r="H816">
        <v>101</v>
      </c>
      <c r="I816" t="s">
        <v>308</v>
      </c>
      <c r="J816" s="8">
        <v>1</v>
      </c>
      <c r="L816">
        <v>3570</v>
      </c>
      <c r="M816" t="s">
        <v>336</v>
      </c>
      <c r="N816">
        <v>3000</v>
      </c>
      <c r="O816" t="s">
        <v>118</v>
      </c>
      <c r="P816">
        <v>12</v>
      </c>
      <c r="Q816" t="s">
        <v>401</v>
      </c>
      <c r="R816">
        <v>214</v>
      </c>
      <c r="S816" t="s">
        <v>446</v>
      </c>
      <c r="T816">
        <v>125</v>
      </c>
      <c r="U816" t="s">
        <v>464</v>
      </c>
      <c r="V816">
        <v>1</v>
      </c>
      <c r="W816" t="s">
        <v>313</v>
      </c>
      <c r="X816" s="64">
        <v>0</v>
      </c>
      <c r="Y816" s="64">
        <v>0</v>
      </c>
      <c r="Z816" s="64">
        <v>0</v>
      </c>
      <c r="AA816" s="64">
        <v>0</v>
      </c>
      <c r="AB816" s="64">
        <v>0</v>
      </c>
      <c r="AC816" s="64">
        <v>0</v>
      </c>
      <c r="AD816" s="9">
        <v>0</v>
      </c>
      <c r="AE816" s="64">
        <v>0</v>
      </c>
      <c r="AF816" s="64">
        <v>0</v>
      </c>
      <c r="AG816" s="64">
        <v>0</v>
      </c>
      <c r="AH816" s="64">
        <v>0</v>
      </c>
      <c r="AI816" s="64">
        <v>0</v>
      </c>
      <c r="AJ816" s="10">
        <f t="shared" si="37"/>
        <v>0</v>
      </c>
      <c r="AL816" s="6">
        <f t="shared" si="38"/>
        <v>0</v>
      </c>
      <c r="AN816" s="64">
        <v>0</v>
      </c>
      <c r="AO816" s="64">
        <v>0</v>
      </c>
      <c r="AP816" s="64">
        <v>0</v>
      </c>
      <c r="AQ816" s="64">
        <v>0</v>
      </c>
      <c r="AR816" s="64">
        <v>0</v>
      </c>
      <c r="AS816" s="64">
        <v>0</v>
      </c>
      <c r="AT816" s="64">
        <v>0</v>
      </c>
      <c r="AU816" s="64">
        <v>0</v>
      </c>
      <c r="AV816" s="64">
        <v>0</v>
      </c>
      <c r="AW816" s="64">
        <v>0</v>
      </c>
      <c r="AX816" s="64">
        <v>0</v>
      </c>
      <c r="AY816" s="64">
        <v>0</v>
      </c>
      <c r="AZ816" s="64">
        <v>4800</v>
      </c>
      <c r="BA816" s="64">
        <v>0</v>
      </c>
      <c r="BB816" s="64">
        <v>0</v>
      </c>
      <c r="BC816" s="64">
        <v>0</v>
      </c>
      <c r="BD816" s="64">
        <v>0</v>
      </c>
      <c r="BE816" s="64">
        <v>0</v>
      </c>
      <c r="BF816" s="64">
        <v>0</v>
      </c>
      <c r="BG816" s="64">
        <v>0</v>
      </c>
      <c r="BH816" s="64">
        <v>0</v>
      </c>
      <c r="BI816" s="64">
        <v>0</v>
      </c>
      <c r="BJ816" s="64">
        <v>0</v>
      </c>
      <c r="BK816" s="64">
        <v>0</v>
      </c>
      <c r="BL816"/>
      <c r="BN816" s="7">
        <f t="shared" si="39"/>
        <v>0</v>
      </c>
    </row>
    <row r="817" spans="1:66" hidden="1">
      <c r="A817">
        <v>953</v>
      </c>
      <c r="B817" t="s">
        <v>259</v>
      </c>
      <c r="C817">
        <v>121</v>
      </c>
      <c r="D817" t="s">
        <v>196</v>
      </c>
      <c r="E817">
        <v>375</v>
      </c>
      <c r="F817">
        <v>513570002</v>
      </c>
      <c r="G817" t="s">
        <v>191</v>
      </c>
      <c r="H817">
        <v>101</v>
      </c>
      <c r="I817" t="s">
        <v>308</v>
      </c>
      <c r="J817" s="8">
        <v>1</v>
      </c>
      <c r="L817">
        <v>3570</v>
      </c>
      <c r="M817" t="s">
        <v>336</v>
      </c>
      <c r="N817">
        <v>3000</v>
      </c>
      <c r="O817" t="s">
        <v>118</v>
      </c>
      <c r="P817">
        <v>12</v>
      </c>
      <c r="Q817" t="s">
        <v>401</v>
      </c>
      <c r="R817">
        <v>214</v>
      </c>
      <c r="S817" t="s">
        <v>446</v>
      </c>
      <c r="T817">
        <v>125</v>
      </c>
      <c r="U817" t="s">
        <v>464</v>
      </c>
      <c r="V817">
        <v>1</v>
      </c>
      <c r="W817" t="s">
        <v>313</v>
      </c>
      <c r="X817" s="64">
        <v>0</v>
      </c>
      <c r="Y817" s="64">
        <v>0</v>
      </c>
      <c r="Z817" s="64">
        <v>0</v>
      </c>
      <c r="AA817" s="64">
        <v>0</v>
      </c>
      <c r="AB817" s="64">
        <v>0</v>
      </c>
      <c r="AC817" s="64">
        <v>0</v>
      </c>
      <c r="AD817" s="9">
        <v>0</v>
      </c>
      <c r="AE817" s="64">
        <v>0</v>
      </c>
      <c r="AF817" s="64">
        <v>0</v>
      </c>
      <c r="AG817" s="64">
        <v>2784</v>
      </c>
      <c r="AH817" s="64">
        <v>0</v>
      </c>
      <c r="AI817" s="64">
        <v>0</v>
      </c>
      <c r="AJ817" s="10">
        <f t="shared" si="37"/>
        <v>2784</v>
      </c>
      <c r="AL817" s="6">
        <f t="shared" si="38"/>
        <v>0</v>
      </c>
      <c r="AN817" s="64">
        <v>23053</v>
      </c>
      <c r="AO817" s="64">
        <v>0</v>
      </c>
      <c r="AP817" s="64">
        <v>0</v>
      </c>
      <c r="AQ817" s="64">
        <v>0</v>
      </c>
      <c r="AR817" s="64">
        <v>0</v>
      </c>
      <c r="AS817" s="64">
        <v>0</v>
      </c>
      <c r="AT817" s="64">
        <v>0</v>
      </c>
      <c r="AU817" s="64">
        <v>0</v>
      </c>
      <c r="AV817" s="64">
        <v>0</v>
      </c>
      <c r="AW817" s="64">
        <v>0</v>
      </c>
      <c r="AX817" s="64">
        <v>0</v>
      </c>
      <c r="AY817" s="64">
        <v>0</v>
      </c>
      <c r="AZ817" s="64">
        <v>-5760</v>
      </c>
      <c r="BA817" s="64">
        <v>0</v>
      </c>
      <c r="BB817" s="64">
        <v>0</v>
      </c>
      <c r="BC817" s="64">
        <v>0</v>
      </c>
      <c r="BD817" s="64">
        <v>0</v>
      </c>
      <c r="BE817" s="64">
        <v>0</v>
      </c>
      <c r="BF817" s="64">
        <v>0</v>
      </c>
      <c r="BG817" s="64">
        <v>0</v>
      </c>
      <c r="BH817" s="64">
        <v>3133.02</v>
      </c>
      <c r="BI817" s="64">
        <v>3302.73</v>
      </c>
      <c r="BJ817" s="64">
        <v>0</v>
      </c>
      <c r="BK817" s="64">
        <v>0</v>
      </c>
      <c r="BL817"/>
      <c r="BN817" s="7">
        <f t="shared" si="39"/>
        <v>2784</v>
      </c>
    </row>
    <row r="818" spans="1:66" hidden="1">
      <c r="A818">
        <v>954</v>
      </c>
      <c r="B818" t="s">
        <v>502</v>
      </c>
      <c r="C818">
        <v>122</v>
      </c>
      <c r="D818" t="s">
        <v>503</v>
      </c>
      <c r="E818">
        <v>374</v>
      </c>
      <c r="F818">
        <v>513570001</v>
      </c>
      <c r="G818" t="s">
        <v>190</v>
      </c>
      <c r="H818">
        <v>101</v>
      </c>
      <c r="I818" t="s">
        <v>308</v>
      </c>
      <c r="J818" s="8">
        <v>1</v>
      </c>
      <c r="L818">
        <v>3570</v>
      </c>
      <c r="M818" t="s">
        <v>336</v>
      </c>
      <c r="N818">
        <v>3000</v>
      </c>
      <c r="O818" t="s">
        <v>118</v>
      </c>
      <c r="P818">
        <v>12</v>
      </c>
      <c r="Q818" t="s">
        <v>401</v>
      </c>
      <c r="R818">
        <v>226</v>
      </c>
      <c r="S818" t="s">
        <v>504</v>
      </c>
      <c r="T818">
        <v>121</v>
      </c>
      <c r="U818" t="s">
        <v>312</v>
      </c>
      <c r="V818">
        <v>1</v>
      </c>
      <c r="W818" t="s">
        <v>313</v>
      </c>
      <c r="X818" s="64">
        <v>0</v>
      </c>
      <c r="Y818" s="64">
        <v>0</v>
      </c>
      <c r="Z818" s="64">
        <v>0</v>
      </c>
      <c r="AA818" s="64">
        <v>0</v>
      </c>
      <c r="AB818" s="64">
        <v>0</v>
      </c>
      <c r="AC818" s="64">
        <v>0</v>
      </c>
      <c r="AD818" s="9">
        <v>0</v>
      </c>
      <c r="AE818" s="64">
        <v>8263.58</v>
      </c>
      <c r="AF818" s="64">
        <v>0</v>
      </c>
      <c r="AG818" s="64">
        <v>0</v>
      </c>
      <c r="AH818" s="64">
        <v>0</v>
      </c>
      <c r="AI818" s="64">
        <v>0</v>
      </c>
      <c r="AJ818" s="10">
        <f t="shared" si="37"/>
        <v>8263.58</v>
      </c>
      <c r="AL818" s="6">
        <f t="shared" si="38"/>
        <v>0</v>
      </c>
      <c r="AN818" s="64">
        <v>92700</v>
      </c>
      <c r="AO818" s="64">
        <v>0</v>
      </c>
      <c r="AP818" s="64">
        <v>0</v>
      </c>
      <c r="AQ818" s="64">
        <v>0</v>
      </c>
      <c r="AR818" s="64">
        <v>0</v>
      </c>
      <c r="AS818" s="64">
        <v>0</v>
      </c>
      <c r="AT818" s="64">
        <v>0</v>
      </c>
      <c r="AU818" s="64">
        <v>0</v>
      </c>
      <c r="AV818" s="64">
        <v>0</v>
      </c>
      <c r="AW818" s="64">
        <v>0</v>
      </c>
      <c r="AX818" s="64">
        <v>0</v>
      </c>
      <c r="AY818" s="64">
        <v>0</v>
      </c>
      <c r="AZ818" s="64">
        <v>-61860</v>
      </c>
      <c r="BA818" s="64">
        <v>0</v>
      </c>
      <c r="BB818" s="64">
        <v>0</v>
      </c>
      <c r="BC818" s="64">
        <v>0</v>
      </c>
      <c r="BD818" s="64">
        <v>0</v>
      </c>
      <c r="BE818" s="64">
        <v>0</v>
      </c>
      <c r="BF818" s="64">
        <v>0</v>
      </c>
      <c r="BG818" s="64">
        <v>0</v>
      </c>
      <c r="BH818" s="64">
        <v>0</v>
      </c>
      <c r="BI818" s="64">
        <v>0</v>
      </c>
      <c r="BJ818" s="64">
        <v>-26590</v>
      </c>
      <c r="BK818" s="64">
        <v>0</v>
      </c>
      <c r="BL818"/>
      <c r="BN818" s="7">
        <f t="shared" si="39"/>
        <v>8263.58</v>
      </c>
    </row>
    <row r="819" spans="1:66" hidden="1">
      <c r="A819">
        <v>954</v>
      </c>
      <c r="B819" t="s">
        <v>502</v>
      </c>
      <c r="C819">
        <v>122</v>
      </c>
      <c r="D819" t="s">
        <v>503</v>
      </c>
      <c r="E819">
        <v>375</v>
      </c>
      <c r="F819">
        <v>513570002</v>
      </c>
      <c r="G819" t="s">
        <v>191</v>
      </c>
      <c r="H819">
        <v>101</v>
      </c>
      <c r="I819" t="s">
        <v>308</v>
      </c>
      <c r="J819" s="8">
        <v>1</v>
      </c>
      <c r="L819">
        <v>3570</v>
      </c>
      <c r="M819" t="s">
        <v>336</v>
      </c>
      <c r="N819">
        <v>3000</v>
      </c>
      <c r="O819" t="s">
        <v>118</v>
      </c>
      <c r="P819">
        <v>12</v>
      </c>
      <c r="Q819" t="s">
        <v>401</v>
      </c>
      <c r="R819">
        <v>226</v>
      </c>
      <c r="S819" t="s">
        <v>504</v>
      </c>
      <c r="T819">
        <v>121</v>
      </c>
      <c r="U819" t="s">
        <v>312</v>
      </c>
      <c r="V819">
        <v>1</v>
      </c>
      <c r="W819" t="s">
        <v>313</v>
      </c>
      <c r="X819" s="64">
        <v>0</v>
      </c>
      <c r="Y819" s="64">
        <v>0</v>
      </c>
      <c r="Z819" s="64">
        <v>609</v>
      </c>
      <c r="AA819" s="64">
        <v>0</v>
      </c>
      <c r="AB819" s="64">
        <v>0</v>
      </c>
      <c r="AC819" s="64">
        <v>0</v>
      </c>
      <c r="AD819" s="9">
        <v>0</v>
      </c>
      <c r="AE819" s="64">
        <v>0</v>
      </c>
      <c r="AF819" s="64">
        <v>0</v>
      </c>
      <c r="AG819" s="64">
        <v>0</v>
      </c>
      <c r="AH819" s="64">
        <v>1508</v>
      </c>
      <c r="AI819" s="64">
        <v>0</v>
      </c>
      <c r="AJ819" s="10">
        <f t="shared" si="37"/>
        <v>2117</v>
      </c>
      <c r="AL819" s="6">
        <f t="shared" si="38"/>
        <v>0</v>
      </c>
      <c r="AN819" s="64">
        <v>0</v>
      </c>
      <c r="AO819" s="64">
        <v>0</v>
      </c>
      <c r="AP819" s="64">
        <v>0</v>
      </c>
      <c r="AQ819" s="64">
        <v>0</v>
      </c>
      <c r="AR819" s="64">
        <v>0</v>
      </c>
      <c r="AS819" s="64">
        <v>0</v>
      </c>
      <c r="AT819" s="64">
        <v>0</v>
      </c>
      <c r="AU819" s="64">
        <v>0</v>
      </c>
      <c r="AV819" s="64">
        <v>0</v>
      </c>
      <c r="AW819" s="64">
        <v>0</v>
      </c>
      <c r="AX819" s="64">
        <v>0</v>
      </c>
      <c r="AY819" s="64">
        <v>0</v>
      </c>
      <c r="AZ819" s="64">
        <v>6960</v>
      </c>
      <c r="BA819" s="64">
        <v>0</v>
      </c>
      <c r="BB819" s="64">
        <v>0</v>
      </c>
      <c r="BC819" s="64">
        <v>0</v>
      </c>
      <c r="BD819" s="64">
        <v>0</v>
      </c>
      <c r="BE819" s="64">
        <v>0</v>
      </c>
      <c r="BF819" s="64">
        <v>0</v>
      </c>
      <c r="BG819" s="64">
        <v>0</v>
      </c>
      <c r="BH819" s="64">
        <v>0</v>
      </c>
      <c r="BI819" s="64">
        <v>0</v>
      </c>
      <c r="BJ819" s="64">
        <v>0</v>
      </c>
      <c r="BK819" s="64">
        <v>0</v>
      </c>
      <c r="BL819"/>
      <c r="BN819" s="7">
        <f t="shared" si="39"/>
        <v>609</v>
      </c>
    </row>
    <row r="820" spans="1:66" hidden="1">
      <c r="A820">
        <v>954</v>
      </c>
      <c r="B820" t="s">
        <v>502</v>
      </c>
      <c r="C820">
        <v>122</v>
      </c>
      <c r="D820" t="s">
        <v>503</v>
      </c>
      <c r="E820">
        <v>376</v>
      </c>
      <c r="F820">
        <v>513570004</v>
      </c>
      <c r="G820" t="s">
        <v>253</v>
      </c>
      <c r="H820">
        <v>101</v>
      </c>
      <c r="I820" t="s">
        <v>308</v>
      </c>
      <c r="J820" s="8">
        <v>1</v>
      </c>
      <c r="L820">
        <v>3570</v>
      </c>
      <c r="M820" t="s">
        <v>336</v>
      </c>
      <c r="N820">
        <v>3000</v>
      </c>
      <c r="O820" t="s">
        <v>118</v>
      </c>
      <c r="P820">
        <v>12</v>
      </c>
      <c r="Q820" t="s">
        <v>401</v>
      </c>
      <c r="R820">
        <v>226</v>
      </c>
      <c r="S820" t="s">
        <v>504</v>
      </c>
      <c r="T820">
        <v>121</v>
      </c>
      <c r="U820" t="s">
        <v>312</v>
      </c>
      <c r="V820">
        <v>1</v>
      </c>
      <c r="W820" t="s">
        <v>313</v>
      </c>
      <c r="X820" s="64">
        <v>0</v>
      </c>
      <c r="Y820" s="64">
        <v>0</v>
      </c>
      <c r="Z820" s="64">
        <v>0</v>
      </c>
      <c r="AA820" s="64">
        <v>0</v>
      </c>
      <c r="AB820" s="64">
        <v>0</v>
      </c>
      <c r="AC820" s="64">
        <v>0</v>
      </c>
      <c r="AD820" s="9">
        <v>0</v>
      </c>
      <c r="AE820" s="64">
        <v>0</v>
      </c>
      <c r="AF820" s="64">
        <v>9186.85</v>
      </c>
      <c r="AG820" s="64">
        <v>0</v>
      </c>
      <c r="AH820" s="64">
        <v>0</v>
      </c>
      <c r="AI820" s="64">
        <v>0</v>
      </c>
      <c r="AJ820" s="10">
        <f t="shared" si="37"/>
        <v>9186.85</v>
      </c>
      <c r="AL820" s="6">
        <f t="shared" si="38"/>
        <v>0</v>
      </c>
      <c r="AN820" s="64">
        <v>0</v>
      </c>
      <c r="AO820" s="64">
        <v>0</v>
      </c>
      <c r="AP820" s="64">
        <v>0</v>
      </c>
      <c r="AQ820" s="64">
        <v>0</v>
      </c>
      <c r="AR820" s="64">
        <v>0</v>
      </c>
      <c r="AS820" s="64">
        <v>0</v>
      </c>
      <c r="AT820" s="64">
        <v>0</v>
      </c>
      <c r="AU820" s="64">
        <v>0</v>
      </c>
      <c r="AV820" s="64">
        <v>0</v>
      </c>
      <c r="AW820" s="64">
        <v>0</v>
      </c>
      <c r="AX820" s="64">
        <v>0</v>
      </c>
      <c r="AY820" s="64">
        <v>0</v>
      </c>
      <c r="AZ820" s="64">
        <v>1860</v>
      </c>
      <c r="BA820" s="64">
        <v>0</v>
      </c>
      <c r="BB820" s="64">
        <v>0</v>
      </c>
      <c r="BC820" s="64">
        <v>0</v>
      </c>
      <c r="BD820" s="64">
        <v>0</v>
      </c>
      <c r="BE820" s="64">
        <v>0</v>
      </c>
      <c r="BF820" s="64">
        <v>0</v>
      </c>
      <c r="BG820" s="64">
        <v>0</v>
      </c>
      <c r="BH820" s="64">
        <v>0</v>
      </c>
      <c r="BI820" s="64">
        <v>-4</v>
      </c>
      <c r="BJ820" s="64">
        <v>0</v>
      </c>
      <c r="BK820" s="64">
        <v>0</v>
      </c>
      <c r="BL820"/>
      <c r="BN820" s="7">
        <f t="shared" si="39"/>
        <v>9186.85</v>
      </c>
    </row>
    <row r="821" spans="1:66" hidden="1">
      <c r="A821">
        <v>111</v>
      </c>
      <c r="B821" t="s">
        <v>84</v>
      </c>
      <c r="C821">
        <v>141</v>
      </c>
      <c r="D821" t="s">
        <v>260</v>
      </c>
      <c r="E821">
        <v>375</v>
      </c>
      <c r="F821">
        <v>513570002</v>
      </c>
      <c r="G821" t="s">
        <v>191</v>
      </c>
      <c r="H821">
        <v>101</v>
      </c>
      <c r="I821" t="s">
        <v>308</v>
      </c>
      <c r="J821" s="8">
        <v>1</v>
      </c>
      <c r="L821">
        <v>3570</v>
      </c>
      <c r="M821" t="s">
        <v>336</v>
      </c>
      <c r="N821">
        <v>3000</v>
      </c>
      <c r="O821" t="s">
        <v>118</v>
      </c>
      <c r="P821">
        <v>13</v>
      </c>
      <c r="Q821" t="s">
        <v>353</v>
      </c>
      <c r="R821">
        <v>263</v>
      </c>
      <c r="S821" t="s">
        <v>354</v>
      </c>
      <c r="T821">
        <v>121</v>
      </c>
      <c r="U821" t="s">
        <v>312</v>
      </c>
      <c r="V821">
        <v>1</v>
      </c>
      <c r="W821" t="s">
        <v>313</v>
      </c>
      <c r="X821" s="64">
        <v>0</v>
      </c>
      <c r="Y821" s="64">
        <v>0</v>
      </c>
      <c r="Z821" s="64">
        <v>0</v>
      </c>
      <c r="AA821" s="64">
        <v>0</v>
      </c>
      <c r="AB821" s="64">
        <v>0</v>
      </c>
      <c r="AC821" s="64">
        <v>0</v>
      </c>
      <c r="AD821" s="9">
        <v>0</v>
      </c>
      <c r="AE821" s="64">
        <v>0</v>
      </c>
      <c r="AF821" s="64">
        <v>0</v>
      </c>
      <c r="AG821" s="64">
        <v>0</v>
      </c>
      <c r="AH821" s="64">
        <v>0</v>
      </c>
      <c r="AI821" s="64">
        <v>208.8</v>
      </c>
      <c r="AJ821" s="10">
        <f t="shared" si="37"/>
        <v>208.8</v>
      </c>
      <c r="AL821" s="6">
        <f t="shared" si="38"/>
        <v>0</v>
      </c>
      <c r="AN821" s="64">
        <v>0</v>
      </c>
      <c r="AO821" s="64">
        <v>0</v>
      </c>
      <c r="AP821" s="64">
        <v>0</v>
      </c>
      <c r="AQ821" s="64">
        <v>0</v>
      </c>
      <c r="AR821" s="64">
        <v>0</v>
      </c>
      <c r="AS821" s="64">
        <v>0</v>
      </c>
      <c r="AT821" s="64">
        <v>0</v>
      </c>
      <c r="AU821" s="64">
        <v>0</v>
      </c>
      <c r="AV821" s="64">
        <v>0</v>
      </c>
      <c r="AW821" s="64">
        <v>0</v>
      </c>
      <c r="AX821" s="64">
        <v>0</v>
      </c>
      <c r="AY821" s="64">
        <v>0</v>
      </c>
      <c r="AZ821" s="64">
        <v>101637</v>
      </c>
      <c r="BA821" s="64">
        <v>0</v>
      </c>
      <c r="BB821" s="64">
        <v>0</v>
      </c>
      <c r="BC821" s="64">
        <v>0</v>
      </c>
      <c r="BD821" s="64">
        <v>0</v>
      </c>
      <c r="BE821" s="64">
        <v>0</v>
      </c>
      <c r="BF821" s="64">
        <v>0</v>
      </c>
      <c r="BG821" s="64">
        <v>0</v>
      </c>
      <c r="BH821" s="64">
        <v>0</v>
      </c>
      <c r="BI821" s="64">
        <v>-7261</v>
      </c>
      <c r="BJ821" s="64">
        <v>-7376</v>
      </c>
      <c r="BK821" s="64">
        <v>0</v>
      </c>
      <c r="BL821"/>
      <c r="BN821" s="7">
        <f t="shared" si="39"/>
        <v>0</v>
      </c>
    </row>
    <row r="822" spans="1:66" hidden="1">
      <c r="A822">
        <v>951</v>
      </c>
      <c r="B822" t="s">
        <v>491</v>
      </c>
      <c r="C822">
        <v>118</v>
      </c>
      <c r="D822" t="s">
        <v>178</v>
      </c>
      <c r="E822">
        <v>377</v>
      </c>
      <c r="F822">
        <v>513580007</v>
      </c>
      <c r="G822" t="s">
        <v>587</v>
      </c>
      <c r="H822">
        <v>101</v>
      </c>
      <c r="I822" t="s">
        <v>308</v>
      </c>
      <c r="J822" s="8">
        <v>1</v>
      </c>
      <c r="L822">
        <v>3580</v>
      </c>
      <c r="M822" t="s">
        <v>506</v>
      </c>
      <c r="N822">
        <v>3000</v>
      </c>
      <c r="O822" t="s">
        <v>118</v>
      </c>
      <c r="P822">
        <v>12</v>
      </c>
      <c r="Q822" t="s">
        <v>401</v>
      </c>
      <c r="R822">
        <v>221</v>
      </c>
      <c r="S822" t="s">
        <v>492</v>
      </c>
      <c r="T822">
        <v>128</v>
      </c>
      <c r="U822" t="s">
        <v>404</v>
      </c>
      <c r="V822">
        <v>1</v>
      </c>
      <c r="W822" t="s">
        <v>313</v>
      </c>
      <c r="X822" s="64">
        <v>0</v>
      </c>
      <c r="Y822" s="64">
        <v>19678.990000000002</v>
      </c>
      <c r="Z822" s="64">
        <v>0</v>
      </c>
      <c r="AA822" s="64">
        <v>27840</v>
      </c>
      <c r="AB822" s="64">
        <v>89598.399999999994</v>
      </c>
      <c r="AC822" s="64">
        <v>145580</v>
      </c>
      <c r="AD822" s="9">
        <v>161820</v>
      </c>
      <c r="AE822" s="64">
        <v>232000</v>
      </c>
      <c r="AF822" s="64">
        <v>140360</v>
      </c>
      <c r="AG822" s="64">
        <v>222720</v>
      </c>
      <c r="AH822" s="64">
        <v>0</v>
      </c>
      <c r="AI822" s="64">
        <v>0</v>
      </c>
      <c r="AJ822" s="10">
        <f t="shared" si="37"/>
        <v>1039597.39</v>
      </c>
      <c r="AL822" s="6">
        <f t="shared" si="38"/>
        <v>0</v>
      </c>
      <c r="AN822" s="64">
        <v>39171</v>
      </c>
      <c r="AO822" s="64">
        <v>0</v>
      </c>
      <c r="AP822" s="64">
        <v>0</v>
      </c>
      <c r="AQ822" s="64">
        <v>0</v>
      </c>
      <c r="AR822" s="64">
        <v>0</v>
      </c>
      <c r="AS822" s="64">
        <v>0</v>
      </c>
      <c r="AT822" s="64">
        <v>0</v>
      </c>
      <c r="AU822" s="64">
        <v>0</v>
      </c>
      <c r="AV822" s="64">
        <v>0</v>
      </c>
      <c r="AW822" s="64">
        <v>0</v>
      </c>
      <c r="AX822" s="64">
        <v>0</v>
      </c>
      <c r="AY822" s="64">
        <v>0</v>
      </c>
      <c r="AZ822" s="64">
        <v>0</v>
      </c>
      <c r="BA822" s="64">
        <v>0</v>
      </c>
      <c r="BB822" s="64">
        <v>0</v>
      </c>
      <c r="BC822" s="64">
        <v>0</v>
      </c>
      <c r="BD822" s="64">
        <v>0</v>
      </c>
      <c r="BE822" s="64">
        <v>0</v>
      </c>
      <c r="BF822" s="64">
        <v>0</v>
      </c>
      <c r="BG822" s="64">
        <v>0</v>
      </c>
      <c r="BH822" s="64">
        <v>0</v>
      </c>
      <c r="BI822" s="64">
        <v>0</v>
      </c>
      <c r="BJ822" s="64">
        <v>0</v>
      </c>
      <c r="BK822" s="64">
        <v>-38277.800000000003</v>
      </c>
      <c r="BL822"/>
      <c r="BN822" s="7">
        <f t="shared" si="39"/>
        <v>1039597.39</v>
      </c>
    </row>
    <row r="823" spans="1:66">
      <c r="A823">
        <v>955</v>
      </c>
      <c r="B823" t="s">
        <v>505</v>
      </c>
      <c r="C823">
        <v>123</v>
      </c>
      <c r="D823" t="s">
        <v>207</v>
      </c>
      <c r="E823">
        <v>378</v>
      </c>
      <c r="F823">
        <v>513580008</v>
      </c>
      <c r="G823" t="s">
        <v>208</v>
      </c>
      <c r="H823">
        <v>101</v>
      </c>
      <c r="I823" t="s">
        <v>308</v>
      </c>
      <c r="J823" s="8">
        <v>2</v>
      </c>
      <c r="K823" s="8" t="s">
        <v>101</v>
      </c>
      <c r="L823">
        <v>3580</v>
      </c>
      <c r="M823" t="s">
        <v>506</v>
      </c>
      <c r="N823">
        <v>3000</v>
      </c>
      <c r="O823" t="s">
        <v>118</v>
      </c>
      <c r="P823">
        <v>12</v>
      </c>
      <c r="Q823" t="s">
        <v>401</v>
      </c>
      <c r="R823">
        <v>211</v>
      </c>
      <c r="S823" t="s">
        <v>507</v>
      </c>
      <c r="T823">
        <v>121</v>
      </c>
      <c r="U823" t="s">
        <v>312</v>
      </c>
      <c r="V823">
        <v>1</v>
      </c>
      <c r="W823" t="s">
        <v>313</v>
      </c>
      <c r="X823" s="64">
        <v>0</v>
      </c>
      <c r="Y823" s="64">
        <v>1347266.5</v>
      </c>
      <c r="Z823" s="64">
        <v>702633.25</v>
      </c>
      <c r="AA823" s="64">
        <v>702633.25</v>
      </c>
      <c r="AB823" s="64">
        <v>702633.25</v>
      </c>
      <c r="AC823" s="64">
        <v>29000</v>
      </c>
      <c r="AD823" s="9">
        <v>1376266.5</v>
      </c>
      <c r="AE823" s="64">
        <v>731633.25</v>
      </c>
      <c r="AF823" s="64">
        <v>0</v>
      </c>
      <c r="AG823" s="64">
        <v>1405266.5</v>
      </c>
      <c r="AH823" s="64">
        <v>702633.25</v>
      </c>
      <c r="AI823" s="64">
        <v>0</v>
      </c>
      <c r="AJ823" s="10">
        <f t="shared" si="37"/>
        <v>7699965.75</v>
      </c>
      <c r="AL823" s="6">
        <f t="shared" si="38"/>
        <v>7699965.75</v>
      </c>
      <c r="AN823" s="64">
        <v>0</v>
      </c>
      <c r="AO823" s="64">
        <v>0</v>
      </c>
      <c r="AP823" s="64">
        <v>0</v>
      </c>
      <c r="AQ823" s="64">
        <v>0</v>
      </c>
      <c r="AR823" s="64">
        <v>0</v>
      </c>
      <c r="AS823" s="64">
        <v>0</v>
      </c>
      <c r="AT823" s="64">
        <v>0</v>
      </c>
      <c r="AU823" s="64">
        <v>0</v>
      </c>
      <c r="AV823" s="64">
        <v>0</v>
      </c>
      <c r="AW823" s="64">
        <v>0</v>
      </c>
      <c r="AX823" s="64">
        <v>0</v>
      </c>
      <c r="AY823" s="64">
        <v>0</v>
      </c>
      <c r="AZ823" s="64">
        <v>9870</v>
      </c>
      <c r="BA823" s="64">
        <v>0</v>
      </c>
      <c r="BB823" s="64">
        <v>0</v>
      </c>
      <c r="BC823" s="64">
        <v>0</v>
      </c>
      <c r="BD823" s="64">
        <v>0</v>
      </c>
      <c r="BE823" s="64">
        <v>0</v>
      </c>
      <c r="BF823" s="64">
        <v>0</v>
      </c>
      <c r="BG823" s="64">
        <v>0</v>
      </c>
      <c r="BH823" s="64">
        <v>0</v>
      </c>
      <c r="BI823" s="64">
        <v>-10</v>
      </c>
      <c r="BJ823" s="64">
        <v>0</v>
      </c>
      <c r="BK823" s="64">
        <v>0</v>
      </c>
      <c r="BL823"/>
      <c r="BN823" s="7">
        <f t="shared" si="39"/>
        <v>6997332.5</v>
      </c>
    </row>
    <row r="824" spans="1:66" hidden="1">
      <c r="A824">
        <v>953</v>
      </c>
      <c r="B824" t="s">
        <v>259</v>
      </c>
      <c r="C824">
        <v>121</v>
      </c>
      <c r="D824" t="s">
        <v>196</v>
      </c>
      <c r="E824">
        <v>379</v>
      </c>
      <c r="F824">
        <v>513590001</v>
      </c>
      <c r="G824" t="s">
        <v>206</v>
      </c>
      <c r="H824">
        <v>101</v>
      </c>
      <c r="I824" t="s">
        <v>308</v>
      </c>
      <c r="J824" s="8">
        <v>1</v>
      </c>
      <c r="L824">
        <v>3590</v>
      </c>
      <c r="M824" t="s">
        <v>501</v>
      </c>
      <c r="N824">
        <v>3000</v>
      </c>
      <c r="O824" t="s">
        <v>118</v>
      </c>
      <c r="P824">
        <v>12</v>
      </c>
      <c r="Q824" t="s">
        <v>401</v>
      </c>
      <c r="R824">
        <v>214</v>
      </c>
      <c r="S824" t="s">
        <v>446</v>
      </c>
      <c r="T824">
        <v>125</v>
      </c>
      <c r="U824" t="s">
        <v>464</v>
      </c>
      <c r="V824">
        <v>1</v>
      </c>
      <c r="W824" t="s">
        <v>313</v>
      </c>
      <c r="X824" s="64">
        <v>0</v>
      </c>
      <c r="Y824" s="64">
        <v>0</v>
      </c>
      <c r="Z824" s="64">
        <v>0</v>
      </c>
      <c r="AA824" s="64">
        <v>0</v>
      </c>
      <c r="AB824" s="64">
        <v>0</v>
      </c>
      <c r="AC824" s="64">
        <v>0</v>
      </c>
      <c r="AD824" s="9">
        <v>0</v>
      </c>
      <c r="AE824" s="64">
        <v>0</v>
      </c>
      <c r="AF824" s="64">
        <v>0</v>
      </c>
      <c r="AG824" s="64">
        <v>0</v>
      </c>
      <c r="AH824" s="64">
        <v>0</v>
      </c>
      <c r="AI824" s="64">
        <v>466.7</v>
      </c>
      <c r="AJ824" s="10">
        <f t="shared" si="37"/>
        <v>466.7</v>
      </c>
      <c r="AL824" s="6">
        <f t="shared" si="38"/>
        <v>0</v>
      </c>
      <c r="AN824" s="64">
        <v>0</v>
      </c>
      <c r="AO824" s="64">
        <v>0</v>
      </c>
      <c r="AP824" s="64">
        <v>0</v>
      </c>
      <c r="AQ824" s="64">
        <v>0</v>
      </c>
      <c r="AR824" s="64">
        <v>0</v>
      </c>
      <c r="AS824" s="64">
        <v>0</v>
      </c>
      <c r="AT824" s="64">
        <v>0</v>
      </c>
      <c r="AU824" s="64">
        <v>0</v>
      </c>
      <c r="AV824" s="64">
        <v>0</v>
      </c>
      <c r="AW824" s="64">
        <v>0</v>
      </c>
      <c r="AX824" s="64">
        <v>0</v>
      </c>
      <c r="AY824" s="64">
        <v>0</v>
      </c>
      <c r="AZ824" s="64">
        <v>0</v>
      </c>
      <c r="BA824" s="64">
        <v>0</v>
      </c>
      <c r="BB824" s="64">
        <v>0</v>
      </c>
      <c r="BC824" s="64">
        <v>0</v>
      </c>
      <c r="BD824" s="64">
        <v>0</v>
      </c>
      <c r="BE824" s="64">
        <v>0</v>
      </c>
      <c r="BF824" s="64">
        <v>0</v>
      </c>
      <c r="BG824" s="64">
        <v>2668</v>
      </c>
      <c r="BH824" s="64">
        <v>0</v>
      </c>
      <c r="BI824" s="64">
        <v>0</v>
      </c>
      <c r="BJ824" s="64">
        <v>0</v>
      </c>
      <c r="BK824" s="64">
        <v>0</v>
      </c>
      <c r="BL824"/>
      <c r="BN824" s="7">
        <f t="shared" si="39"/>
        <v>0</v>
      </c>
    </row>
    <row r="825" spans="1:66" hidden="1">
      <c r="A825">
        <v>954</v>
      </c>
      <c r="B825" t="s">
        <v>502</v>
      </c>
      <c r="C825">
        <v>122</v>
      </c>
      <c r="D825" t="s">
        <v>503</v>
      </c>
      <c r="E825">
        <v>379</v>
      </c>
      <c r="F825">
        <v>513590001</v>
      </c>
      <c r="G825" t="s">
        <v>206</v>
      </c>
      <c r="H825">
        <v>101</v>
      </c>
      <c r="I825" t="s">
        <v>308</v>
      </c>
      <c r="J825" s="8">
        <v>1</v>
      </c>
      <c r="L825">
        <v>3590</v>
      </c>
      <c r="M825" t="s">
        <v>501</v>
      </c>
      <c r="N825">
        <v>3000</v>
      </c>
      <c r="O825" t="s">
        <v>118</v>
      </c>
      <c r="P825">
        <v>12</v>
      </c>
      <c r="Q825" t="s">
        <v>401</v>
      </c>
      <c r="R825">
        <v>226</v>
      </c>
      <c r="S825" t="s">
        <v>504</v>
      </c>
      <c r="T825">
        <v>121</v>
      </c>
      <c r="U825" t="s">
        <v>312</v>
      </c>
      <c r="V825">
        <v>1</v>
      </c>
      <c r="W825" t="s">
        <v>313</v>
      </c>
      <c r="X825" s="64">
        <v>0</v>
      </c>
      <c r="Y825" s="64">
        <v>0</v>
      </c>
      <c r="Z825" s="64">
        <v>0</v>
      </c>
      <c r="AA825" s="64">
        <v>0</v>
      </c>
      <c r="AB825" s="64">
        <v>0</v>
      </c>
      <c r="AC825" s="64">
        <v>0</v>
      </c>
      <c r="AD825" s="9">
        <v>0</v>
      </c>
      <c r="AE825" s="64">
        <v>0</v>
      </c>
      <c r="AF825" s="64">
        <v>0</v>
      </c>
      <c r="AG825" s="64">
        <v>0</v>
      </c>
      <c r="AH825" s="64">
        <v>0</v>
      </c>
      <c r="AI825" s="64">
        <v>0</v>
      </c>
      <c r="AJ825" s="10">
        <f t="shared" si="37"/>
        <v>0</v>
      </c>
      <c r="AL825" s="6">
        <f t="shared" si="38"/>
        <v>0</v>
      </c>
      <c r="AN825" s="64">
        <v>9456</v>
      </c>
      <c r="AO825" s="64">
        <v>0</v>
      </c>
      <c r="AP825" s="64">
        <v>0</v>
      </c>
      <c r="AQ825" s="64">
        <v>0</v>
      </c>
      <c r="AR825" s="64">
        <v>0</v>
      </c>
      <c r="AS825" s="64">
        <v>0</v>
      </c>
      <c r="AT825" s="64">
        <v>0</v>
      </c>
      <c r="AU825" s="64">
        <v>0</v>
      </c>
      <c r="AV825" s="64">
        <v>0</v>
      </c>
      <c r="AW825" s="64">
        <v>0</v>
      </c>
      <c r="AX825" s="64">
        <v>0</v>
      </c>
      <c r="AY825" s="64">
        <v>0</v>
      </c>
      <c r="AZ825" s="64">
        <v>0</v>
      </c>
      <c r="BA825" s="64">
        <v>0</v>
      </c>
      <c r="BB825" s="64">
        <v>0</v>
      </c>
      <c r="BC825" s="64">
        <v>0</v>
      </c>
      <c r="BD825" s="64">
        <v>0</v>
      </c>
      <c r="BE825" s="64">
        <v>0</v>
      </c>
      <c r="BF825" s="64">
        <v>0</v>
      </c>
      <c r="BG825" s="64">
        <v>0</v>
      </c>
      <c r="BH825" s="64">
        <v>0</v>
      </c>
      <c r="BI825" s="64">
        <v>0</v>
      </c>
      <c r="BJ825" s="64">
        <v>-4817</v>
      </c>
      <c r="BK825" s="64">
        <v>1624</v>
      </c>
      <c r="BL825"/>
      <c r="BN825" s="7">
        <f t="shared" si="39"/>
        <v>0</v>
      </c>
    </row>
    <row r="826" spans="1:66" hidden="1">
      <c r="A826">
        <v>942</v>
      </c>
      <c r="B826" t="s">
        <v>487</v>
      </c>
      <c r="C826">
        <v>117</v>
      </c>
      <c r="D826" t="s">
        <v>488</v>
      </c>
      <c r="E826">
        <v>382</v>
      </c>
      <c r="F826">
        <v>513620001</v>
      </c>
      <c r="G826" t="s">
        <v>177</v>
      </c>
      <c r="H826">
        <v>101</v>
      </c>
      <c r="I826" t="s">
        <v>308</v>
      </c>
      <c r="J826" s="8">
        <v>1</v>
      </c>
      <c r="L826">
        <v>3620</v>
      </c>
      <c r="M826" t="s">
        <v>490</v>
      </c>
      <c r="N826">
        <v>3000</v>
      </c>
      <c r="O826" t="s">
        <v>118</v>
      </c>
      <c r="P826">
        <v>8</v>
      </c>
      <c r="Q826" t="s">
        <v>486</v>
      </c>
      <c r="R826">
        <v>183</v>
      </c>
      <c r="S826" t="s">
        <v>489</v>
      </c>
      <c r="T826">
        <v>121</v>
      </c>
      <c r="U826" t="s">
        <v>312</v>
      </c>
      <c r="V826">
        <v>1</v>
      </c>
      <c r="W826" t="s">
        <v>313</v>
      </c>
      <c r="X826" s="64">
        <v>273965</v>
      </c>
      <c r="Y826" s="64">
        <v>127194</v>
      </c>
      <c r="Z826" s="64">
        <v>103480</v>
      </c>
      <c r="AA826" s="64">
        <v>96205</v>
      </c>
      <c r="AB826" s="64">
        <v>221375.84</v>
      </c>
      <c r="AC826" s="64">
        <v>145000</v>
      </c>
      <c r="AD826" s="9">
        <v>322940</v>
      </c>
      <c r="AE826" s="64">
        <v>208701.84</v>
      </c>
      <c r="AF826" s="64">
        <v>136160.92000000001</v>
      </c>
      <c r="AG826" s="64">
        <v>346920.92</v>
      </c>
      <c r="AH826" s="64">
        <v>187960.92</v>
      </c>
      <c r="AI826" s="64">
        <v>171980.92</v>
      </c>
      <c r="AJ826" s="10">
        <f t="shared" si="37"/>
        <v>2341885.36</v>
      </c>
      <c r="AL826" s="6">
        <f t="shared" si="38"/>
        <v>0</v>
      </c>
      <c r="AN826" s="64">
        <v>0</v>
      </c>
      <c r="AO826" s="64">
        <v>0</v>
      </c>
      <c r="AP826" s="64">
        <v>0</v>
      </c>
      <c r="AQ826" s="64">
        <v>0</v>
      </c>
      <c r="AR826" s="64">
        <v>0</v>
      </c>
      <c r="AS826" s="64">
        <v>0</v>
      </c>
      <c r="AT826" s="64">
        <v>0</v>
      </c>
      <c r="AU826" s="64">
        <v>0</v>
      </c>
      <c r="AV826" s="64">
        <v>0</v>
      </c>
      <c r="AW826" s="64">
        <v>0</v>
      </c>
      <c r="AX826" s="64">
        <v>0</v>
      </c>
      <c r="AY826" s="64">
        <v>0</v>
      </c>
      <c r="AZ826" s="64">
        <v>2950</v>
      </c>
      <c r="BA826" s="64">
        <v>0</v>
      </c>
      <c r="BB826" s="64">
        <v>0</v>
      </c>
      <c r="BC826" s="64">
        <v>0</v>
      </c>
      <c r="BD826" s="64">
        <v>0</v>
      </c>
      <c r="BE826" s="64">
        <v>0</v>
      </c>
      <c r="BF826" s="64">
        <v>0</v>
      </c>
      <c r="BG826" s="64">
        <v>0</v>
      </c>
      <c r="BH826" s="64">
        <v>0</v>
      </c>
      <c r="BI826" s="64">
        <v>0</v>
      </c>
      <c r="BJ826" s="64">
        <v>0</v>
      </c>
      <c r="BK826" s="64">
        <v>0</v>
      </c>
      <c r="BL826"/>
      <c r="BN826" s="7">
        <f t="shared" si="39"/>
        <v>1981943.5199999998</v>
      </c>
    </row>
    <row r="827" spans="1:66" hidden="1">
      <c r="A827">
        <v>102</v>
      </c>
      <c r="B827" t="s">
        <v>343</v>
      </c>
      <c r="C827">
        <v>140</v>
      </c>
      <c r="D827" t="s">
        <v>344</v>
      </c>
      <c r="E827">
        <v>383</v>
      </c>
      <c r="F827">
        <v>513630001</v>
      </c>
      <c r="G827" t="s">
        <v>193</v>
      </c>
      <c r="H827">
        <v>101</v>
      </c>
      <c r="I827" t="s">
        <v>308</v>
      </c>
      <c r="J827" s="8">
        <v>1</v>
      </c>
      <c r="L827">
        <v>3630</v>
      </c>
      <c r="M827" t="s">
        <v>348</v>
      </c>
      <c r="N827">
        <v>3000</v>
      </c>
      <c r="O827" t="s">
        <v>118</v>
      </c>
      <c r="P827">
        <v>4</v>
      </c>
      <c r="Q827" t="s">
        <v>345</v>
      </c>
      <c r="R827">
        <v>172</v>
      </c>
      <c r="S827" t="s">
        <v>281</v>
      </c>
      <c r="T827">
        <v>121</v>
      </c>
      <c r="U827" t="s">
        <v>312</v>
      </c>
      <c r="V827">
        <v>1</v>
      </c>
      <c r="W827" t="s">
        <v>313</v>
      </c>
      <c r="X827" s="64">
        <v>0</v>
      </c>
      <c r="Y827" s="64">
        <v>0</v>
      </c>
      <c r="Z827" s="64">
        <v>0</v>
      </c>
      <c r="AA827" s="64">
        <v>0</v>
      </c>
      <c r="AB827" s="64">
        <v>0</v>
      </c>
      <c r="AC827" s="64">
        <v>0</v>
      </c>
      <c r="AD827" s="9">
        <v>0</v>
      </c>
      <c r="AE827" s="64">
        <v>0</v>
      </c>
      <c r="AF827" s="64">
        <v>0</v>
      </c>
      <c r="AG827" s="64">
        <v>0</v>
      </c>
      <c r="AH827" s="64">
        <v>0</v>
      </c>
      <c r="AI827" s="64">
        <v>0</v>
      </c>
      <c r="AJ827" s="10">
        <f t="shared" si="37"/>
        <v>0</v>
      </c>
      <c r="AL827" s="6">
        <f t="shared" si="38"/>
        <v>0</v>
      </c>
      <c r="AN827" s="64">
        <v>0</v>
      </c>
      <c r="AO827" s="64">
        <v>0</v>
      </c>
      <c r="AP827" s="64">
        <v>0</v>
      </c>
      <c r="AQ827" s="64">
        <v>0</v>
      </c>
      <c r="AR827" s="64">
        <v>0</v>
      </c>
      <c r="AS827" s="64">
        <v>0</v>
      </c>
      <c r="AT827" s="64">
        <v>0</v>
      </c>
      <c r="AU827" s="64">
        <v>0</v>
      </c>
      <c r="AV827" s="64">
        <v>0</v>
      </c>
      <c r="AW827" s="64">
        <v>0</v>
      </c>
      <c r="AX827" s="64">
        <v>0</v>
      </c>
      <c r="AY827" s="64">
        <v>0</v>
      </c>
      <c r="AZ827" s="64">
        <v>0</v>
      </c>
      <c r="BA827" s="64">
        <v>0</v>
      </c>
      <c r="BB827" s="64">
        <v>0</v>
      </c>
      <c r="BC827" s="64">
        <v>0</v>
      </c>
      <c r="BD827" s="64">
        <v>0</v>
      </c>
      <c r="BE827" s="64">
        <v>0</v>
      </c>
      <c r="BF827" s="64">
        <v>0</v>
      </c>
      <c r="BG827" s="64">
        <v>0</v>
      </c>
      <c r="BH827" s="64">
        <v>0</v>
      </c>
      <c r="BI827" s="64">
        <v>0</v>
      </c>
      <c r="BJ827" s="64">
        <v>10</v>
      </c>
      <c r="BK827" s="64">
        <v>-10</v>
      </c>
      <c r="BL827"/>
      <c r="BN827" s="7">
        <f t="shared" si="39"/>
        <v>0</v>
      </c>
    </row>
    <row r="828" spans="1:66" hidden="1">
      <c r="A828">
        <v>942</v>
      </c>
      <c r="B828" t="s">
        <v>487</v>
      </c>
      <c r="C828">
        <v>117</v>
      </c>
      <c r="D828" t="s">
        <v>488</v>
      </c>
      <c r="E828">
        <v>383</v>
      </c>
      <c r="F828">
        <v>513630001</v>
      </c>
      <c r="G828" t="s">
        <v>193</v>
      </c>
      <c r="H828">
        <v>101</v>
      </c>
      <c r="I828" t="s">
        <v>308</v>
      </c>
      <c r="J828" s="8">
        <v>1</v>
      </c>
      <c r="L828">
        <v>3630</v>
      </c>
      <c r="M828" t="s">
        <v>348</v>
      </c>
      <c r="N828">
        <v>3000</v>
      </c>
      <c r="O828" t="s">
        <v>118</v>
      </c>
      <c r="P828">
        <v>8</v>
      </c>
      <c r="Q828" t="s">
        <v>486</v>
      </c>
      <c r="R828">
        <v>183</v>
      </c>
      <c r="S828" t="s">
        <v>489</v>
      </c>
      <c r="T828">
        <v>121</v>
      </c>
      <c r="U828" t="s">
        <v>312</v>
      </c>
      <c r="V828">
        <v>1</v>
      </c>
      <c r="W828" t="s">
        <v>313</v>
      </c>
      <c r="X828" s="64">
        <v>0</v>
      </c>
      <c r="Y828" s="64">
        <v>0</v>
      </c>
      <c r="Z828" s="64">
        <v>0</v>
      </c>
      <c r="AA828" s="64">
        <v>0</v>
      </c>
      <c r="AB828" s="64">
        <v>0</v>
      </c>
      <c r="AC828" s="64">
        <v>0</v>
      </c>
      <c r="AD828" s="9">
        <v>0</v>
      </c>
      <c r="AE828" s="64">
        <v>29000</v>
      </c>
      <c r="AF828" s="64">
        <v>0</v>
      </c>
      <c r="AG828" s="64">
        <v>0</v>
      </c>
      <c r="AH828" s="64">
        <v>0</v>
      </c>
      <c r="AI828" s="64">
        <v>0</v>
      </c>
      <c r="AJ828" s="10">
        <f t="shared" si="37"/>
        <v>29000</v>
      </c>
      <c r="AL828" s="6">
        <f t="shared" si="38"/>
        <v>0</v>
      </c>
      <c r="AN828" s="64">
        <v>0</v>
      </c>
      <c r="AO828" s="64">
        <v>0</v>
      </c>
      <c r="AP828" s="64">
        <v>0</v>
      </c>
      <c r="AQ828" s="64">
        <v>0</v>
      </c>
      <c r="AR828" s="64">
        <v>0</v>
      </c>
      <c r="AS828" s="64">
        <v>0</v>
      </c>
      <c r="AT828" s="64">
        <v>0</v>
      </c>
      <c r="AU828" s="64">
        <v>0</v>
      </c>
      <c r="AV828" s="64">
        <v>0</v>
      </c>
      <c r="AW828" s="64">
        <v>0</v>
      </c>
      <c r="AX828" s="64">
        <v>0</v>
      </c>
      <c r="AY828" s="64">
        <v>0</v>
      </c>
      <c r="AZ828" s="64">
        <v>494</v>
      </c>
      <c r="BA828" s="64">
        <v>0</v>
      </c>
      <c r="BB828" s="64">
        <v>0</v>
      </c>
      <c r="BC828" s="64">
        <v>0</v>
      </c>
      <c r="BD828" s="64">
        <v>0</v>
      </c>
      <c r="BE828" s="64">
        <v>0</v>
      </c>
      <c r="BF828" s="64">
        <v>0</v>
      </c>
      <c r="BG828" s="64">
        <v>0</v>
      </c>
      <c r="BH828" s="64">
        <v>0</v>
      </c>
      <c r="BI828" s="64">
        <v>0</v>
      </c>
      <c r="BJ828" s="64">
        <v>18000</v>
      </c>
      <c r="BK828" s="64">
        <v>55750</v>
      </c>
      <c r="BL828"/>
      <c r="BN828" s="7">
        <f t="shared" si="39"/>
        <v>29000</v>
      </c>
    </row>
    <row r="829" spans="1:66" hidden="1">
      <c r="A829">
        <v>964</v>
      </c>
      <c r="B829" t="s">
        <v>518</v>
      </c>
      <c r="C829">
        <v>128</v>
      </c>
      <c r="D829" t="s">
        <v>519</v>
      </c>
      <c r="E829">
        <v>383</v>
      </c>
      <c r="F829">
        <v>513630001</v>
      </c>
      <c r="G829" t="s">
        <v>193</v>
      </c>
      <c r="H829">
        <v>101</v>
      </c>
      <c r="I829" t="s">
        <v>308</v>
      </c>
      <c r="J829" s="8">
        <v>1</v>
      </c>
      <c r="L829">
        <v>3630</v>
      </c>
      <c r="M829" t="s">
        <v>348</v>
      </c>
      <c r="N829">
        <v>3000</v>
      </c>
      <c r="O829" t="s">
        <v>118</v>
      </c>
      <c r="P829">
        <v>11</v>
      </c>
      <c r="Q829" t="s">
        <v>509</v>
      </c>
      <c r="R829">
        <v>256</v>
      </c>
      <c r="S829" t="s">
        <v>520</v>
      </c>
      <c r="T829">
        <v>121</v>
      </c>
      <c r="U829" t="s">
        <v>312</v>
      </c>
      <c r="V829">
        <v>1</v>
      </c>
      <c r="W829" t="s">
        <v>313</v>
      </c>
      <c r="X829" s="64">
        <v>0</v>
      </c>
      <c r="Y829" s="64">
        <v>0</v>
      </c>
      <c r="Z829" s="64">
        <v>0</v>
      </c>
      <c r="AA829" s="64">
        <v>0</v>
      </c>
      <c r="AB829" s="64">
        <v>0</v>
      </c>
      <c r="AC829" s="64">
        <v>0</v>
      </c>
      <c r="AD829" s="9">
        <v>0</v>
      </c>
      <c r="AE829" s="64">
        <v>0</v>
      </c>
      <c r="AF829" s="64">
        <v>0</v>
      </c>
      <c r="AG829" s="64">
        <v>1500</v>
      </c>
      <c r="AH829" s="64">
        <v>0</v>
      </c>
      <c r="AI829" s="64">
        <v>0</v>
      </c>
      <c r="AJ829" s="10">
        <f t="shared" si="37"/>
        <v>1500</v>
      </c>
      <c r="AL829" s="6">
        <f t="shared" si="38"/>
        <v>0</v>
      </c>
      <c r="AN829" s="64">
        <v>20287</v>
      </c>
      <c r="AO829" s="64">
        <v>0</v>
      </c>
      <c r="AP829" s="64">
        <v>0</v>
      </c>
      <c r="AQ829" s="64">
        <v>0</v>
      </c>
      <c r="AR829" s="64">
        <v>0</v>
      </c>
      <c r="AS829" s="64">
        <v>0</v>
      </c>
      <c r="AT829" s="64">
        <v>0</v>
      </c>
      <c r="AU829" s="64">
        <v>0</v>
      </c>
      <c r="AV829" s="64">
        <v>0</v>
      </c>
      <c r="AW829" s="64">
        <v>0</v>
      </c>
      <c r="AX829" s="64">
        <v>0</v>
      </c>
      <c r="AY829" s="64">
        <v>0</v>
      </c>
      <c r="AZ829" s="64">
        <v>-4640</v>
      </c>
      <c r="BA829" s="64">
        <v>0</v>
      </c>
      <c r="BB829" s="64">
        <v>0</v>
      </c>
      <c r="BC829" s="64">
        <v>0</v>
      </c>
      <c r="BD829" s="64">
        <v>0</v>
      </c>
      <c r="BE829" s="64">
        <v>0</v>
      </c>
      <c r="BF829" s="64">
        <v>0</v>
      </c>
      <c r="BG829" s="64">
        <v>0</v>
      </c>
      <c r="BH829" s="64">
        <v>0</v>
      </c>
      <c r="BI829" s="64">
        <v>0</v>
      </c>
      <c r="BJ829" s="64">
        <v>-14401.69</v>
      </c>
      <c r="BK829" s="64">
        <v>0</v>
      </c>
      <c r="BL829"/>
      <c r="BN829" s="7">
        <f t="shared" si="39"/>
        <v>1500</v>
      </c>
    </row>
    <row r="830" spans="1:66" hidden="1">
      <c r="A830">
        <v>952</v>
      </c>
      <c r="B830" t="s">
        <v>498</v>
      </c>
      <c r="C830">
        <v>120</v>
      </c>
      <c r="D830" t="s">
        <v>499</v>
      </c>
      <c r="E830">
        <v>383</v>
      </c>
      <c r="F830">
        <v>513630001</v>
      </c>
      <c r="G830" t="s">
        <v>193</v>
      </c>
      <c r="H830">
        <v>101</v>
      </c>
      <c r="I830" t="s">
        <v>308</v>
      </c>
      <c r="J830" s="8">
        <v>1</v>
      </c>
      <c r="L830">
        <v>3630</v>
      </c>
      <c r="M830" t="s">
        <v>348</v>
      </c>
      <c r="N830">
        <v>3000</v>
      </c>
      <c r="O830" t="s">
        <v>118</v>
      </c>
      <c r="P830">
        <v>12</v>
      </c>
      <c r="Q830" t="s">
        <v>401</v>
      </c>
      <c r="R830">
        <v>222</v>
      </c>
      <c r="S830" t="s">
        <v>500</v>
      </c>
      <c r="T830">
        <v>125</v>
      </c>
      <c r="U830" t="s">
        <v>464</v>
      </c>
      <c r="V830">
        <v>1</v>
      </c>
      <c r="W830" t="s">
        <v>313</v>
      </c>
      <c r="X830" s="64">
        <v>0</v>
      </c>
      <c r="Y830" s="64">
        <v>0</v>
      </c>
      <c r="Z830" s="64">
        <v>0</v>
      </c>
      <c r="AA830" s="64">
        <v>0</v>
      </c>
      <c r="AB830" s="64">
        <v>0</v>
      </c>
      <c r="AC830" s="64">
        <v>0</v>
      </c>
      <c r="AD830" s="9">
        <v>0</v>
      </c>
      <c r="AE830" s="64">
        <v>0</v>
      </c>
      <c r="AF830" s="64">
        <v>0</v>
      </c>
      <c r="AG830" s="64">
        <v>0</v>
      </c>
      <c r="AH830" s="64">
        <v>0</v>
      </c>
      <c r="AI830" s="64">
        <v>0</v>
      </c>
      <c r="AJ830" s="10">
        <f t="shared" si="37"/>
        <v>0</v>
      </c>
      <c r="AL830" s="6">
        <f t="shared" si="38"/>
        <v>0</v>
      </c>
      <c r="AN830" s="64">
        <v>300000</v>
      </c>
      <c r="AO830" s="64">
        <v>0</v>
      </c>
      <c r="AP830" s="64">
        <v>0</v>
      </c>
      <c r="AQ830" s="64">
        <v>0</v>
      </c>
      <c r="AR830" s="64">
        <v>0</v>
      </c>
      <c r="AS830" s="64">
        <v>0</v>
      </c>
      <c r="AT830" s="64">
        <v>0</v>
      </c>
      <c r="AU830" s="64">
        <v>0</v>
      </c>
      <c r="AV830" s="64">
        <v>0</v>
      </c>
      <c r="AW830" s="64">
        <v>0</v>
      </c>
      <c r="AX830" s="64">
        <v>0</v>
      </c>
      <c r="AY830" s="64">
        <v>0</v>
      </c>
      <c r="AZ830" s="64">
        <v>0</v>
      </c>
      <c r="BA830" s="64">
        <v>0</v>
      </c>
      <c r="BB830" s="64">
        <v>0</v>
      </c>
      <c r="BC830" s="64">
        <v>0</v>
      </c>
      <c r="BD830" s="64">
        <v>0</v>
      </c>
      <c r="BE830" s="64">
        <v>0</v>
      </c>
      <c r="BF830" s="64">
        <v>0</v>
      </c>
      <c r="BG830" s="64">
        <v>0</v>
      </c>
      <c r="BH830" s="64">
        <v>0</v>
      </c>
      <c r="BI830" s="64">
        <v>148817.44</v>
      </c>
      <c r="BJ830" s="64">
        <v>-802.09</v>
      </c>
      <c r="BK830" s="64">
        <v>0</v>
      </c>
      <c r="BL830"/>
      <c r="BN830" s="7">
        <f t="shared" si="39"/>
        <v>0</v>
      </c>
    </row>
    <row r="831" spans="1:66" hidden="1">
      <c r="A831">
        <v>954</v>
      </c>
      <c r="B831" t="s">
        <v>502</v>
      </c>
      <c r="C831">
        <v>122</v>
      </c>
      <c r="D831" t="s">
        <v>503</v>
      </c>
      <c r="E831">
        <v>383</v>
      </c>
      <c r="F831">
        <v>513630001</v>
      </c>
      <c r="G831" t="s">
        <v>193</v>
      </c>
      <c r="H831">
        <v>101</v>
      </c>
      <c r="I831" t="s">
        <v>308</v>
      </c>
      <c r="J831" s="8">
        <v>1</v>
      </c>
      <c r="L831">
        <v>3630</v>
      </c>
      <c r="M831" t="s">
        <v>348</v>
      </c>
      <c r="N831">
        <v>3000</v>
      </c>
      <c r="O831" t="s">
        <v>118</v>
      </c>
      <c r="P831">
        <v>12</v>
      </c>
      <c r="Q831" t="s">
        <v>401</v>
      </c>
      <c r="R831">
        <v>226</v>
      </c>
      <c r="S831" t="s">
        <v>504</v>
      </c>
      <c r="T831">
        <v>121</v>
      </c>
      <c r="U831" t="s">
        <v>312</v>
      </c>
      <c r="V831">
        <v>1</v>
      </c>
      <c r="W831" t="s">
        <v>313</v>
      </c>
      <c r="X831" s="64">
        <v>0</v>
      </c>
      <c r="Y831" s="64">
        <v>0</v>
      </c>
      <c r="Z831" s="64">
        <v>0</v>
      </c>
      <c r="AA831" s="64">
        <v>0</v>
      </c>
      <c r="AB831" s="64">
        <v>0</v>
      </c>
      <c r="AC831" s="64">
        <v>0</v>
      </c>
      <c r="AD831" s="9">
        <v>0</v>
      </c>
      <c r="AE831" s="64">
        <v>0</v>
      </c>
      <c r="AF831" s="64">
        <v>0</v>
      </c>
      <c r="AG831" s="64">
        <v>0</v>
      </c>
      <c r="AH831" s="64">
        <v>9222</v>
      </c>
      <c r="AI831" s="64">
        <v>0</v>
      </c>
      <c r="AJ831" s="10">
        <f t="shared" si="37"/>
        <v>9222</v>
      </c>
      <c r="AL831" s="6">
        <f t="shared" si="38"/>
        <v>0</v>
      </c>
      <c r="AN831" s="64">
        <v>126054</v>
      </c>
      <c r="AO831" s="64">
        <v>0</v>
      </c>
      <c r="AP831" s="64">
        <v>0</v>
      </c>
      <c r="AQ831" s="64">
        <v>0</v>
      </c>
      <c r="AR831" s="64">
        <v>0</v>
      </c>
      <c r="AS831" s="64">
        <v>0</v>
      </c>
      <c r="AT831" s="64">
        <v>0</v>
      </c>
      <c r="AU831" s="64">
        <v>0</v>
      </c>
      <c r="AV831" s="64">
        <v>0</v>
      </c>
      <c r="AW831" s="64">
        <v>0</v>
      </c>
      <c r="AX831" s="64">
        <v>0</v>
      </c>
      <c r="AY831" s="64">
        <v>0</v>
      </c>
      <c r="AZ831" s="64">
        <v>-8064</v>
      </c>
      <c r="BA831" s="64">
        <v>0</v>
      </c>
      <c r="BB831" s="64">
        <v>0</v>
      </c>
      <c r="BC831" s="64">
        <v>0</v>
      </c>
      <c r="BD831" s="64">
        <v>0</v>
      </c>
      <c r="BE831" s="64">
        <v>0</v>
      </c>
      <c r="BF831" s="64">
        <v>0</v>
      </c>
      <c r="BG831" s="64">
        <v>0</v>
      </c>
      <c r="BH831" s="64">
        <v>0</v>
      </c>
      <c r="BI831" s="64">
        <v>-15000</v>
      </c>
      <c r="BJ831" s="64">
        <v>0</v>
      </c>
      <c r="BK831" s="64">
        <v>-63737.14</v>
      </c>
      <c r="BL831"/>
      <c r="BN831" s="7">
        <f t="shared" si="39"/>
        <v>0</v>
      </c>
    </row>
    <row r="832" spans="1:66" hidden="1">
      <c r="A832">
        <v>201</v>
      </c>
      <c r="B832" t="s">
        <v>379</v>
      </c>
      <c r="C832">
        <v>143</v>
      </c>
      <c r="D832" t="s">
        <v>271</v>
      </c>
      <c r="E832">
        <v>385</v>
      </c>
      <c r="F832">
        <v>513710001</v>
      </c>
      <c r="G832" t="s">
        <v>277</v>
      </c>
      <c r="H832">
        <v>602</v>
      </c>
      <c r="I832" t="s">
        <v>380</v>
      </c>
      <c r="J832" s="8">
        <v>1</v>
      </c>
      <c r="L832">
        <v>3710</v>
      </c>
      <c r="M832" t="s">
        <v>394</v>
      </c>
      <c r="N832">
        <v>3000</v>
      </c>
      <c r="O832" t="s">
        <v>118</v>
      </c>
      <c r="P832">
        <v>7</v>
      </c>
      <c r="Q832" t="s">
        <v>310</v>
      </c>
      <c r="R832">
        <v>423</v>
      </c>
      <c r="S832" t="s">
        <v>381</v>
      </c>
      <c r="T832">
        <v>121</v>
      </c>
      <c r="U832" t="s">
        <v>312</v>
      </c>
      <c r="V832">
        <v>1</v>
      </c>
      <c r="W832" t="s">
        <v>313</v>
      </c>
      <c r="X832" s="64">
        <v>0</v>
      </c>
      <c r="Y832" s="64">
        <v>0</v>
      </c>
      <c r="Z832" s="64">
        <v>0</v>
      </c>
      <c r="AA832" s="64">
        <v>0</v>
      </c>
      <c r="AB832" s="64">
        <v>0</v>
      </c>
      <c r="AC832" s="64">
        <v>0</v>
      </c>
      <c r="AD832" s="9">
        <v>0</v>
      </c>
      <c r="AE832" s="64">
        <v>0</v>
      </c>
      <c r="AF832" s="64">
        <v>0</v>
      </c>
      <c r="AG832" s="64">
        <v>0</v>
      </c>
      <c r="AH832" s="64">
        <v>0</v>
      </c>
      <c r="AI832" s="9">
        <v>0</v>
      </c>
      <c r="AJ832" s="10">
        <f t="shared" si="37"/>
        <v>0</v>
      </c>
      <c r="AL832" s="6">
        <f t="shared" si="38"/>
        <v>0</v>
      </c>
      <c r="AN832" s="64">
        <v>25000</v>
      </c>
      <c r="AO832" s="64">
        <v>0</v>
      </c>
      <c r="AP832" s="64">
        <v>0</v>
      </c>
      <c r="AQ832" s="64">
        <v>0</v>
      </c>
      <c r="AR832" s="64">
        <v>0</v>
      </c>
      <c r="AS832" s="64">
        <v>0</v>
      </c>
      <c r="AT832" s="64">
        <v>0</v>
      </c>
      <c r="AU832" s="64">
        <v>0</v>
      </c>
      <c r="AV832" s="64">
        <v>0</v>
      </c>
      <c r="AW832" s="64">
        <v>0</v>
      </c>
      <c r="AX832" s="64">
        <v>0</v>
      </c>
      <c r="AY832" s="64">
        <v>0</v>
      </c>
      <c r="AZ832" s="64">
        <v>6542</v>
      </c>
      <c r="BA832" s="64">
        <v>0</v>
      </c>
      <c r="BB832" s="64">
        <v>0</v>
      </c>
      <c r="BC832" s="64">
        <v>0</v>
      </c>
      <c r="BD832" s="64">
        <v>0</v>
      </c>
      <c r="BE832" s="64">
        <v>0</v>
      </c>
      <c r="BF832" s="64">
        <v>0</v>
      </c>
      <c r="BG832" s="64">
        <v>0</v>
      </c>
      <c r="BH832" s="64">
        <v>0</v>
      </c>
      <c r="BI832" s="64">
        <v>-1.56</v>
      </c>
      <c r="BJ832" s="64">
        <v>44490</v>
      </c>
      <c r="BK832" s="64">
        <v>-42410</v>
      </c>
      <c r="BL832"/>
      <c r="BN832" s="7">
        <f t="shared" si="39"/>
        <v>0</v>
      </c>
    </row>
    <row r="833" spans="1:66" hidden="1">
      <c r="A833">
        <v>941</v>
      </c>
      <c r="B833" t="s">
        <v>484</v>
      </c>
      <c r="C833">
        <v>116</v>
      </c>
      <c r="D833" t="s">
        <v>485</v>
      </c>
      <c r="E833">
        <v>384</v>
      </c>
      <c r="F833">
        <v>513710001</v>
      </c>
      <c r="G833" t="s">
        <v>277</v>
      </c>
      <c r="H833">
        <v>101</v>
      </c>
      <c r="I833" t="s">
        <v>308</v>
      </c>
      <c r="J833" s="8">
        <v>1</v>
      </c>
      <c r="L833">
        <v>3710</v>
      </c>
      <c r="M833" t="s">
        <v>394</v>
      </c>
      <c r="N833">
        <v>3000</v>
      </c>
      <c r="O833" t="s">
        <v>118</v>
      </c>
      <c r="P833">
        <v>8</v>
      </c>
      <c r="Q833" t="s">
        <v>486</v>
      </c>
      <c r="R833">
        <v>131</v>
      </c>
      <c r="S833" t="s">
        <v>449</v>
      </c>
      <c r="T833">
        <v>121</v>
      </c>
      <c r="U833" t="s">
        <v>312</v>
      </c>
      <c r="V833">
        <v>1</v>
      </c>
      <c r="W833" t="s">
        <v>313</v>
      </c>
      <c r="X833" s="64">
        <v>0</v>
      </c>
      <c r="Y833" s="64">
        <v>0</v>
      </c>
      <c r="Z833" s="64">
        <v>0</v>
      </c>
      <c r="AA833" s="64">
        <v>0</v>
      </c>
      <c r="AB833" s="64">
        <v>12486</v>
      </c>
      <c r="AC833" s="64">
        <v>13794.01</v>
      </c>
      <c r="AD833" s="9">
        <v>0</v>
      </c>
      <c r="AE833" s="64">
        <v>0</v>
      </c>
      <c r="AF833" s="64">
        <v>19159</v>
      </c>
      <c r="AG833" s="64">
        <v>0</v>
      </c>
      <c r="AH833" s="64">
        <v>31016</v>
      </c>
      <c r="AI833" s="64">
        <v>0</v>
      </c>
      <c r="AJ833" s="10">
        <f t="shared" si="37"/>
        <v>76455.010000000009</v>
      </c>
      <c r="AL833" s="6">
        <f t="shared" si="38"/>
        <v>0</v>
      </c>
      <c r="AN833" s="64">
        <v>200000</v>
      </c>
      <c r="AO833" s="64">
        <v>0</v>
      </c>
      <c r="AP833" s="64">
        <v>0</v>
      </c>
      <c r="AQ833" s="64">
        <v>0</v>
      </c>
      <c r="AR833" s="64">
        <v>0</v>
      </c>
      <c r="AS833" s="64">
        <v>0</v>
      </c>
      <c r="AT833" s="64">
        <v>0</v>
      </c>
      <c r="AU833" s="64">
        <v>0</v>
      </c>
      <c r="AV833" s="64">
        <v>0</v>
      </c>
      <c r="AW833" s="64">
        <v>0</v>
      </c>
      <c r="AX833" s="64">
        <v>0</v>
      </c>
      <c r="AY833" s="64">
        <v>0</v>
      </c>
      <c r="AZ833" s="64">
        <v>115787</v>
      </c>
      <c r="BA833" s="64">
        <v>0</v>
      </c>
      <c r="BB833" s="64">
        <v>0</v>
      </c>
      <c r="BC833" s="64">
        <v>0</v>
      </c>
      <c r="BD833" s="64">
        <v>0</v>
      </c>
      <c r="BE833" s="64">
        <v>0</v>
      </c>
      <c r="BF833" s="64">
        <v>0</v>
      </c>
      <c r="BG833" s="64">
        <v>0</v>
      </c>
      <c r="BH833" s="64">
        <v>0</v>
      </c>
      <c r="BI833" s="64">
        <v>0</v>
      </c>
      <c r="BJ833" s="64">
        <v>-4646.6099999999997</v>
      </c>
      <c r="BK833" s="64">
        <v>0</v>
      </c>
      <c r="BL833"/>
      <c r="BN833" s="7">
        <f t="shared" si="39"/>
        <v>45439.01</v>
      </c>
    </row>
    <row r="834" spans="1:66" hidden="1">
      <c r="A834">
        <v>961</v>
      </c>
      <c r="B834" t="s">
        <v>80</v>
      </c>
      <c r="C834">
        <v>124</v>
      </c>
      <c r="D834" t="s">
        <v>508</v>
      </c>
      <c r="E834">
        <v>384</v>
      </c>
      <c r="F834">
        <v>513710001</v>
      </c>
      <c r="G834" t="s">
        <v>277</v>
      </c>
      <c r="H834">
        <v>101</v>
      </c>
      <c r="I834" t="s">
        <v>308</v>
      </c>
      <c r="J834" s="8">
        <v>1</v>
      </c>
      <c r="L834">
        <v>3710</v>
      </c>
      <c r="M834" t="s">
        <v>394</v>
      </c>
      <c r="N834">
        <v>3000</v>
      </c>
      <c r="O834" t="s">
        <v>118</v>
      </c>
      <c r="P834">
        <v>11</v>
      </c>
      <c r="Q834" t="s">
        <v>509</v>
      </c>
      <c r="R834">
        <v>241</v>
      </c>
      <c r="S834" t="s">
        <v>445</v>
      </c>
      <c r="T834">
        <v>124</v>
      </c>
      <c r="U834" t="s">
        <v>510</v>
      </c>
      <c r="V834">
        <v>1</v>
      </c>
      <c r="W834" t="s">
        <v>313</v>
      </c>
      <c r="X834" s="64">
        <v>0</v>
      </c>
      <c r="Y834" s="64">
        <v>0</v>
      </c>
      <c r="Z834" s="64">
        <v>0</v>
      </c>
      <c r="AA834" s="64">
        <v>0</v>
      </c>
      <c r="AB834" s="64">
        <v>0</v>
      </c>
      <c r="AC834" s="64">
        <v>0</v>
      </c>
      <c r="AD834" s="9">
        <v>0</v>
      </c>
      <c r="AE834" s="64">
        <v>0</v>
      </c>
      <c r="AF834" s="64">
        <v>0</v>
      </c>
      <c r="AG834" s="64">
        <v>0</v>
      </c>
      <c r="AH834" s="64">
        <v>0</v>
      </c>
      <c r="AI834" s="64">
        <v>0</v>
      </c>
      <c r="AJ834" s="10">
        <f t="shared" si="37"/>
        <v>0</v>
      </c>
      <c r="AL834" s="6">
        <f t="shared" si="38"/>
        <v>0</v>
      </c>
      <c r="AN834" s="64">
        <v>101152</v>
      </c>
      <c r="AO834" s="64">
        <v>0</v>
      </c>
      <c r="AP834" s="64">
        <v>0</v>
      </c>
      <c r="AQ834" s="64">
        <v>0</v>
      </c>
      <c r="AR834" s="64">
        <v>0</v>
      </c>
      <c r="AS834" s="64">
        <v>0</v>
      </c>
      <c r="AT834" s="64">
        <v>0</v>
      </c>
      <c r="AU834" s="64">
        <v>0</v>
      </c>
      <c r="AV834" s="64">
        <v>0</v>
      </c>
      <c r="AW834" s="64">
        <v>0</v>
      </c>
      <c r="AX834" s="64">
        <v>0</v>
      </c>
      <c r="AY834" s="64">
        <v>0</v>
      </c>
      <c r="AZ834" s="64">
        <v>-101152</v>
      </c>
      <c r="BA834" s="64">
        <v>0</v>
      </c>
      <c r="BB834" s="64">
        <v>0</v>
      </c>
      <c r="BC834" s="64">
        <v>0</v>
      </c>
      <c r="BD834" s="64">
        <v>0</v>
      </c>
      <c r="BE834" s="64">
        <v>0</v>
      </c>
      <c r="BF834" s="64">
        <v>0</v>
      </c>
      <c r="BG834" s="64">
        <v>0</v>
      </c>
      <c r="BH834" s="64">
        <v>0</v>
      </c>
      <c r="BI834" s="64">
        <v>0</v>
      </c>
      <c r="BJ834" s="64">
        <v>0</v>
      </c>
      <c r="BK834" s="64">
        <v>0</v>
      </c>
      <c r="BL834"/>
      <c r="BN834" s="7">
        <f t="shared" si="39"/>
        <v>0</v>
      </c>
    </row>
    <row r="835" spans="1:66" hidden="1">
      <c r="A835">
        <v>902</v>
      </c>
      <c r="B835" t="s">
        <v>439</v>
      </c>
      <c r="C835">
        <v>101</v>
      </c>
      <c r="D835" t="s">
        <v>110</v>
      </c>
      <c r="E835">
        <v>386</v>
      </c>
      <c r="F835">
        <v>513750001</v>
      </c>
      <c r="G835" t="s">
        <v>148</v>
      </c>
      <c r="H835">
        <v>101</v>
      </c>
      <c r="I835" t="s">
        <v>308</v>
      </c>
      <c r="J835" s="8">
        <v>1</v>
      </c>
      <c r="L835">
        <v>3750</v>
      </c>
      <c r="M835" t="s">
        <v>337</v>
      </c>
      <c r="N835">
        <v>3000</v>
      </c>
      <c r="O835" t="s">
        <v>118</v>
      </c>
      <c r="P835">
        <v>3</v>
      </c>
      <c r="Q835" t="s">
        <v>440</v>
      </c>
      <c r="R835">
        <v>111</v>
      </c>
      <c r="S835" t="s">
        <v>438</v>
      </c>
      <c r="T835">
        <v>121</v>
      </c>
      <c r="U835" t="s">
        <v>312</v>
      </c>
      <c r="V835">
        <v>1</v>
      </c>
      <c r="W835" t="s">
        <v>313</v>
      </c>
      <c r="X835" s="64">
        <v>0</v>
      </c>
      <c r="Y835" s="64">
        <v>0</v>
      </c>
      <c r="Z835" s="64">
        <v>552</v>
      </c>
      <c r="AA835" s="64">
        <v>0</v>
      </c>
      <c r="AB835" s="64">
        <v>0</v>
      </c>
      <c r="AC835" s="64">
        <v>0</v>
      </c>
      <c r="AD835" s="9">
        <v>0</v>
      </c>
      <c r="AE835" s="64">
        <v>874</v>
      </c>
      <c r="AF835" s="64">
        <v>185</v>
      </c>
      <c r="AG835" s="64">
        <v>0</v>
      </c>
      <c r="AH835" s="64">
        <v>0</v>
      </c>
      <c r="AI835" s="64">
        <v>0</v>
      </c>
      <c r="AJ835" s="10">
        <f t="shared" ref="AJ835:AJ898" si="40">SUM(X835:AI835)</f>
        <v>1611</v>
      </c>
      <c r="AL835" s="6">
        <f t="shared" ref="AL835:AL898" si="41">IF(J835=2,AJ835,0)</f>
        <v>0</v>
      </c>
      <c r="AN835" s="64">
        <v>250000</v>
      </c>
      <c r="AO835" s="64">
        <v>0</v>
      </c>
      <c r="AP835" s="64">
        <v>0</v>
      </c>
      <c r="AQ835" s="64">
        <v>0</v>
      </c>
      <c r="AR835" s="64">
        <v>0</v>
      </c>
      <c r="AS835" s="64">
        <v>0</v>
      </c>
      <c r="AT835" s="64">
        <v>0</v>
      </c>
      <c r="AU835" s="64">
        <v>0</v>
      </c>
      <c r="AV835" s="64">
        <v>0</v>
      </c>
      <c r="AW835" s="64">
        <v>0</v>
      </c>
      <c r="AX835" s="64">
        <v>0</v>
      </c>
      <c r="AY835" s="64">
        <v>0</v>
      </c>
      <c r="AZ835" s="64">
        <v>-9870</v>
      </c>
      <c r="BA835" s="64">
        <v>0</v>
      </c>
      <c r="BB835" s="64">
        <v>0</v>
      </c>
      <c r="BC835" s="64">
        <v>0</v>
      </c>
      <c r="BD835" s="64">
        <v>0</v>
      </c>
      <c r="BE835" s="64">
        <v>0</v>
      </c>
      <c r="BF835" s="64">
        <v>0</v>
      </c>
      <c r="BG835" s="64">
        <v>0</v>
      </c>
      <c r="BH835" s="64">
        <v>0</v>
      </c>
      <c r="BI835" s="64">
        <v>0</v>
      </c>
      <c r="BJ835" s="64">
        <v>96543.01</v>
      </c>
      <c r="BK835" s="64">
        <v>11389.82</v>
      </c>
      <c r="BL835"/>
      <c r="BN835" s="7">
        <f t="shared" ref="BN835:BN898" si="42">SUM(X835:AG835)</f>
        <v>1611</v>
      </c>
    </row>
    <row r="836" spans="1:66" hidden="1">
      <c r="A836">
        <v>921</v>
      </c>
      <c r="B836" t="s">
        <v>454</v>
      </c>
      <c r="C836">
        <v>108</v>
      </c>
      <c r="D836" t="s">
        <v>455</v>
      </c>
      <c r="E836">
        <v>386</v>
      </c>
      <c r="F836">
        <v>513750001</v>
      </c>
      <c r="G836" t="s">
        <v>148</v>
      </c>
      <c r="H836">
        <v>101</v>
      </c>
      <c r="I836" t="s">
        <v>308</v>
      </c>
      <c r="J836" s="8">
        <v>1</v>
      </c>
      <c r="L836">
        <v>3750</v>
      </c>
      <c r="M836" t="s">
        <v>337</v>
      </c>
      <c r="N836">
        <v>3000</v>
      </c>
      <c r="O836" t="s">
        <v>118</v>
      </c>
      <c r="P836">
        <v>4</v>
      </c>
      <c r="Q836" t="s">
        <v>345</v>
      </c>
      <c r="R836">
        <v>132</v>
      </c>
      <c r="S836" t="s">
        <v>456</v>
      </c>
      <c r="T836">
        <v>121</v>
      </c>
      <c r="U836" t="s">
        <v>312</v>
      </c>
      <c r="V836">
        <v>1</v>
      </c>
      <c r="W836" t="s">
        <v>313</v>
      </c>
      <c r="X836" s="64">
        <v>517</v>
      </c>
      <c r="Y836" s="64">
        <v>1014</v>
      </c>
      <c r="Z836" s="64">
        <v>824</v>
      </c>
      <c r="AA836" s="64">
        <v>666</v>
      </c>
      <c r="AB836" s="64">
        <v>368</v>
      </c>
      <c r="AC836" s="64">
        <v>824</v>
      </c>
      <c r="AD836" s="9">
        <v>436</v>
      </c>
      <c r="AE836" s="64">
        <v>1347</v>
      </c>
      <c r="AF836" s="64">
        <v>1425</v>
      </c>
      <c r="AG836" s="64">
        <v>2262.98</v>
      </c>
      <c r="AH836" s="64">
        <v>1067</v>
      </c>
      <c r="AI836" s="64">
        <v>602</v>
      </c>
      <c r="AJ836" s="10">
        <f t="shared" si="40"/>
        <v>11352.98</v>
      </c>
      <c r="AL836" s="6">
        <f t="shared" si="41"/>
        <v>0</v>
      </c>
      <c r="AN836" s="64">
        <v>60000</v>
      </c>
      <c r="AO836" s="64">
        <v>0</v>
      </c>
      <c r="AP836" s="64">
        <v>0</v>
      </c>
      <c r="AQ836" s="64">
        <v>0</v>
      </c>
      <c r="AR836" s="64">
        <v>0</v>
      </c>
      <c r="AS836" s="64">
        <v>0</v>
      </c>
      <c r="AT836" s="64">
        <v>0</v>
      </c>
      <c r="AU836" s="64">
        <v>0</v>
      </c>
      <c r="AV836" s="64">
        <v>0</v>
      </c>
      <c r="AW836" s="64">
        <v>0</v>
      </c>
      <c r="AX836" s="64">
        <v>0</v>
      </c>
      <c r="AY836" s="64">
        <v>0</v>
      </c>
      <c r="AZ836" s="64">
        <v>0</v>
      </c>
      <c r="BA836" s="64">
        <v>0</v>
      </c>
      <c r="BB836" s="64">
        <v>0</v>
      </c>
      <c r="BC836" s="64">
        <v>0</v>
      </c>
      <c r="BD836" s="64">
        <v>0</v>
      </c>
      <c r="BE836" s="64">
        <v>0</v>
      </c>
      <c r="BF836" s="64">
        <v>0</v>
      </c>
      <c r="BG836" s="64">
        <v>0</v>
      </c>
      <c r="BH836" s="64">
        <v>-510</v>
      </c>
      <c r="BI836" s="64">
        <v>-24800</v>
      </c>
      <c r="BJ836" s="64">
        <v>-17086.349999999999</v>
      </c>
      <c r="BK836" s="64">
        <v>0</v>
      </c>
      <c r="BL836"/>
      <c r="BN836" s="7">
        <f t="shared" si="42"/>
        <v>9683.98</v>
      </c>
    </row>
    <row r="837" spans="1:66" hidden="1">
      <c r="A837">
        <v>922</v>
      </c>
      <c r="B837" t="s">
        <v>458</v>
      </c>
      <c r="C837">
        <v>109</v>
      </c>
      <c r="D837" t="s">
        <v>459</v>
      </c>
      <c r="E837">
        <v>386</v>
      </c>
      <c r="F837">
        <v>513750001</v>
      </c>
      <c r="G837" t="s">
        <v>148</v>
      </c>
      <c r="H837">
        <v>101</v>
      </c>
      <c r="I837" t="s">
        <v>308</v>
      </c>
      <c r="J837" s="8">
        <v>1</v>
      </c>
      <c r="L837">
        <v>3750</v>
      </c>
      <c r="M837" t="s">
        <v>337</v>
      </c>
      <c r="N837">
        <v>3000</v>
      </c>
      <c r="O837" t="s">
        <v>118</v>
      </c>
      <c r="P837">
        <v>4</v>
      </c>
      <c r="Q837" t="s">
        <v>345</v>
      </c>
      <c r="R837">
        <v>135</v>
      </c>
      <c r="S837" t="s">
        <v>460</v>
      </c>
      <c r="T837">
        <v>121</v>
      </c>
      <c r="U837" t="s">
        <v>312</v>
      </c>
      <c r="V837">
        <v>1</v>
      </c>
      <c r="W837" t="s">
        <v>313</v>
      </c>
      <c r="X837" s="64">
        <v>0</v>
      </c>
      <c r="Y837" s="64">
        <v>0</v>
      </c>
      <c r="Z837" s="64">
        <v>0</v>
      </c>
      <c r="AA837" s="64">
        <v>0</v>
      </c>
      <c r="AB837" s="64">
        <v>0</v>
      </c>
      <c r="AC837" s="64">
        <v>0</v>
      </c>
      <c r="AD837" s="9">
        <v>0</v>
      </c>
      <c r="AE837" s="64">
        <v>0</v>
      </c>
      <c r="AF837" s="64">
        <v>0</v>
      </c>
      <c r="AG837" s="64">
        <v>0</v>
      </c>
      <c r="AH837" s="64">
        <v>0</v>
      </c>
      <c r="AI837" s="64">
        <v>114</v>
      </c>
      <c r="AJ837" s="10">
        <f t="shared" si="40"/>
        <v>114</v>
      </c>
      <c r="AL837" s="6">
        <f t="shared" si="41"/>
        <v>0</v>
      </c>
      <c r="AN837" s="64">
        <v>15988</v>
      </c>
      <c r="AO837" s="64">
        <v>0</v>
      </c>
      <c r="AP837" s="64">
        <v>0</v>
      </c>
      <c r="AQ837" s="64">
        <v>0</v>
      </c>
      <c r="AR837" s="64">
        <v>0</v>
      </c>
      <c r="AS837" s="64">
        <v>0</v>
      </c>
      <c r="AT837" s="64">
        <v>0</v>
      </c>
      <c r="AU837" s="64">
        <v>0</v>
      </c>
      <c r="AV837" s="64">
        <v>0</v>
      </c>
      <c r="AW837" s="64">
        <v>0</v>
      </c>
      <c r="AX837" s="64">
        <v>0</v>
      </c>
      <c r="AY837" s="64">
        <v>0</v>
      </c>
      <c r="AZ837" s="64">
        <v>6030</v>
      </c>
      <c r="BA837" s="64">
        <v>0</v>
      </c>
      <c r="BB837" s="64">
        <v>0</v>
      </c>
      <c r="BC837" s="64">
        <v>0</v>
      </c>
      <c r="BD837" s="64">
        <v>0</v>
      </c>
      <c r="BE837" s="64">
        <v>0</v>
      </c>
      <c r="BF837" s="64">
        <v>0</v>
      </c>
      <c r="BG837" s="64">
        <v>0</v>
      </c>
      <c r="BH837" s="64">
        <v>-2670</v>
      </c>
      <c r="BI837" s="64">
        <v>13406</v>
      </c>
      <c r="BJ837" s="64">
        <v>11825.13</v>
      </c>
      <c r="BK837" s="64">
        <v>0</v>
      </c>
      <c r="BL837"/>
      <c r="BN837" s="7">
        <f t="shared" si="42"/>
        <v>0</v>
      </c>
    </row>
    <row r="838" spans="1:66" hidden="1">
      <c r="A838">
        <v>931</v>
      </c>
      <c r="B838" t="s">
        <v>465</v>
      </c>
      <c r="C838">
        <v>111</v>
      </c>
      <c r="D838" t="s">
        <v>466</v>
      </c>
      <c r="E838">
        <v>386</v>
      </c>
      <c r="F838">
        <v>513750001</v>
      </c>
      <c r="G838" t="s">
        <v>148</v>
      </c>
      <c r="H838">
        <v>101</v>
      </c>
      <c r="I838" t="s">
        <v>308</v>
      </c>
      <c r="J838" s="8">
        <v>1</v>
      </c>
      <c r="L838">
        <v>3750</v>
      </c>
      <c r="M838" t="s">
        <v>337</v>
      </c>
      <c r="N838">
        <v>3000</v>
      </c>
      <c r="O838" t="s">
        <v>118</v>
      </c>
      <c r="P838">
        <v>5</v>
      </c>
      <c r="Q838" t="s">
        <v>467</v>
      </c>
      <c r="R838">
        <v>152</v>
      </c>
      <c r="S838" t="s">
        <v>468</v>
      </c>
      <c r="T838">
        <v>121</v>
      </c>
      <c r="U838" t="s">
        <v>312</v>
      </c>
      <c r="V838">
        <v>1</v>
      </c>
      <c r="W838" t="s">
        <v>313</v>
      </c>
      <c r="X838" s="64">
        <v>0</v>
      </c>
      <c r="Y838" s="64">
        <v>0</v>
      </c>
      <c r="Z838" s="64">
        <v>0</v>
      </c>
      <c r="AA838" s="64">
        <v>0</v>
      </c>
      <c r="AB838" s="64">
        <v>0</v>
      </c>
      <c r="AC838" s="64">
        <v>0</v>
      </c>
      <c r="AD838" s="9">
        <v>0</v>
      </c>
      <c r="AE838" s="64">
        <v>0</v>
      </c>
      <c r="AF838" s="64">
        <v>0</v>
      </c>
      <c r="AG838" s="64">
        <v>0</v>
      </c>
      <c r="AH838" s="64">
        <v>0</v>
      </c>
      <c r="AI838" s="64">
        <v>671</v>
      </c>
      <c r="AJ838" s="10">
        <f t="shared" si="40"/>
        <v>671</v>
      </c>
      <c r="AL838" s="6">
        <f t="shared" si="41"/>
        <v>0</v>
      </c>
      <c r="AN838" s="64">
        <v>349195</v>
      </c>
      <c r="AO838" s="64">
        <v>0</v>
      </c>
      <c r="AP838" s="64">
        <v>0</v>
      </c>
      <c r="AQ838" s="64">
        <v>0</v>
      </c>
      <c r="AR838" s="64">
        <v>0</v>
      </c>
      <c r="AS838" s="64">
        <v>0</v>
      </c>
      <c r="AT838" s="64">
        <v>0</v>
      </c>
      <c r="AU838" s="64">
        <v>0</v>
      </c>
      <c r="AV838" s="64">
        <v>0</v>
      </c>
      <c r="AW838" s="64">
        <v>0</v>
      </c>
      <c r="AX838" s="64">
        <v>0</v>
      </c>
      <c r="AY838" s="64">
        <v>0</v>
      </c>
      <c r="AZ838" s="64">
        <v>0</v>
      </c>
      <c r="BA838" s="64">
        <v>0</v>
      </c>
      <c r="BB838" s="64">
        <v>0</v>
      </c>
      <c r="BC838" s="64">
        <v>0</v>
      </c>
      <c r="BD838" s="64">
        <v>0</v>
      </c>
      <c r="BE838" s="64">
        <v>0</v>
      </c>
      <c r="BF838" s="64">
        <v>0</v>
      </c>
      <c r="BG838" s="64">
        <v>0</v>
      </c>
      <c r="BH838" s="64">
        <v>0</v>
      </c>
      <c r="BI838" s="64">
        <v>486949.52</v>
      </c>
      <c r="BJ838" s="64">
        <v>2588.6999999999998</v>
      </c>
      <c r="BK838" s="64">
        <v>0</v>
      </c>
      <c r="BL838"/>
      <c r="BN838" s="7">
        <f t="shared" si="42"/>
        <v>0</v>
      </c>
    </row>
    <row r="839" spans="1:66" hidden="1">
      <c r="A839">
        <v>932</v>
      </c>
      <c r="B839" t="s">
        <v>477</v>
      </c>
      <c r="C839">
        <v>113</v>
      </c>
      <c r="D839" t="s">
        <v>478</v>
      </c>
      <c r="E839">
        <v>386</v>
      </c>
      <c r="F839">
        <v>513750001</v>
      </c>
      <c r="G839" t="s">
        <v>148</v>
      </c>
      <c r="H839">
        <v>101</v>
      </c>
      <c r="I839" t="s">
        <v>308</v>
      </c>
      <c r="J839" s="8">
        <v>1</v>
      </c>
      <c r="L839">
        <v>3750</v>
      </c>
      <c r="M839" t="s">
        <v>337</v>
      </c>
      <c r="N839">
        <v>3000</v>
      </c>
      <c r="O839" t="s">
        <v>118</v>
      </c>
      <c r="P839">
        <v>5</v>
      </c>
      <c r="Q839" t="s">
        <v>467</v>
      </c>
      <c r="R839">
        <v>152</v>
      </c>
      <c r="S839" t="s">
        <v>468</v>
      </c>
      <c r="T839">
        <v>121</v>
      </c>
      <c r="U839" t="s">
        <v>312</v>
      </c>
      <c r="V839">
        <v>1</v>
      </c>
      <c r="W839" t="s">
        <v>313</v>
      </c>
      <c r="X839" s="64">
        <v>120</v>
      </c>
      <c r="Y839" s="64">
        <v>0</v>
      </c>
      <c r="Z839" s="64">
        <v>0</v>
      </c>
      <c r="AA839" s="64">
        <v>0</v>
      </c>
      <c r="AB839" s="64">
        <v>0</v>
      </c>
      <c r="AC839" s="64">
        <v>140</v>
      </c>
      <c r="AD839" s="9">
        <v>60</v>
      </c>
      <c r="AE839" s="64">
        <v>0</v>
      </c>
      <c r="AF839" s="64">
        <v>0</v>
      </c>
      <c r="AG839" s="64">
        <v>309</v>
      </c>
      <c r="AH839" s="64">
        <v>0</v>
      </c>
      <c r="AI839" s="64">
        <v>0</v>
      </c>
      <c r="AJ839" s="10">
        <f t="shared" si="40"/>
        <v>629</v>
      </c>
      <c r="AL839" s="6">
        <f t="shared" si="41"/>
        <v>0</v>
      </c>
      <c r="AN839" s="64">
        <v>4181</v>
      </c>
      <c r="AO839" s="64">
        <v>0</v>
      </c>
      <c r="AP839" s="64">
        <v>0</v>
      </c>
      <c r="AQ839" s="64">
        <v>0</v>
      </c>
      <c r="AR839" s="64">
        <v>0</v>
      </c>
      <c r="AS839" s="64">
        <v>0</v>
      </c>
      <c r="AT839" s="64">
        <v>0</v>
      </c>
      <c r="AU839" s="64">
        <v>0</v>
      </c>
      <c r="AV839" s="64">
        <v>0</v>
      </c>
      <c r="AW839" s="64">
        <v>0</v>
      </c>
      <c r="AX839" s="64">
        <v>0</v>
      </c>
      <c r="AY839" s="64">
        <v>0</v>
      </c>
      <c r="AZ839" s="64">
        <v>-1600</v>
      </c>
      <c r="BA839" s="64">
        <v>0</v>
      </c>
      <c r="BB839" s="64">
        <v>0</v>
      </c>
      <c r="BC839" s="64">
        <v>0</v>
      </c>
      <c r="BD839" s="64">
        <v>0</v>
      </c>
      <c r="BE839" s="64">
        <v>0</v>
      </c>
      <c r="BF839" s="64">
        <v>0</v>
      </c>
      <c r="BG839" s="64">
        <v>0</v>
      </c>
      <c r="BH839" s="64">
        <v>0</v>
      </c>
      <c r="BI839" s="64">
        <v>0</v>
      </c>
      <c r="BJ839" s="64">
        <v>-2581</v>
      </c>
      <c r="BK839" s="64">
        <v>0</v>
      </c>
      <c r="BL839"/>
      <c r="BN839" s="7">
        <f t="shared" si="42"/>
        <v>629</v>
      </c>
    </row>
    <row r="840" spans="1:66" hidden="1">
      <c r="A840">
        <v>981</v>
      </c>
      <c r="B840" t="s">
        <v>532</v>
      </c>
      <c r="C840">
        <v>134</v>
      </c>
      <c r="D840" t="s">
        <v>245</v>
      </c>
      <c r="E840">
        <v>386</v>
      </c>
      <c r="F840">
        <v>513750001</v>
      </c>
      <c r="G840" t="s">
        <v>148</v>
      </c>
      <c r="H840">
        <v>101</v>
      </c>
      <c r="I840" t="s">
        <v>308</v>
      </c>
      <c r="J840" s="8">
        <v>1</v>
      </c>
      <c r="L840">
        <v>3750</v>
      </c>
      <c r="M840" t="s">
        <v>337</v>
      </c>
      <c r="N840">
        <v>3000</v>
      </c>
      <c r="O840" t="s">
        <v>118</v>
      </c>
      <c r="P840">
        <v>6</v>
      </c>
      <c r="Q840" t="s">
        <v>533</v>
      </c>
      <c r="R840">
        <v>134</v>
      </c>
      <c r="S840" t="s">
        <v>534</v>
      </c>
      <c r="T840">
        <v>132</v>
      </c>
      <c r="U840" t="s">
        <v>535</v>
      </c>
      <c r="V840">
        <v>1</v>
      </c>
      <c r="W840" t="s">
        <v>313</v>
      </c>
      <c r="X840" s="64">
        <v>0</v>
      </c>
      <c r="Y840" s="64">
        <v>0</v>
      </c>
      <c r="Z840" s="64">
        <v>0</v>
      </c>
      <c r="AA840" s="64">
        <v>0</v>
      </c>
      <c r="AB840" s="64">
        <v>0</v>
      </c>
      <c r="AC840" s="64">
        <v>0</v>
      </c>
      <c r="AD840" s="9">
        <v>0</v>
      </c>
      <c r="AE840" s="64">
        <v>0</v>
      </c>
      <c r="AF840" s="64">
        <v>0</v>
      </c>
      <c r="AG840" s="64">
        <v>0</v>
      </c>
      <c r="AH840" s="64">
        <v>4716</v>
      </c>
      <c r="AI840" s="64">
        <v>306</v>
      </c>
      <c r="AJ840" s="10">
        <f t="shared" si="40"/>
        <v>5022</v>
      </c>
      <c r="AL840" s="6">
        <f t="shared" si="41"/>
        <v>0</v>
      </c>
      <c r="AN840" s="64">
        <v>1005458</v>
      </c>
      <c r="AO840" s="64">
        <v>0</v>
      </c>
      <c r="AP840" s="64">
        <v>0</v>
      </c>
      <c r="AQ840" s="64">
        <v>0</v>
      </c>
      <c r="AR840" s="64">
        <v>0</v>
      </c>
      <c r="AS840" s="64">
        <v>0</v>
      </c>
      <c r="AT840" s="64">
        <v>0</v>
      </c>
      <c r="AU840" s="64">
        <v>0</v>
      </c>
      <c r="AV840" s="64">
        <v>0</v>
      </c>
      <c r="AW840" s="64">
        <v>0</v>
      </c>
      <c r="AX840" s="64">
        <v>0</v>
      </c>
      <c r="AY840" s="64">
        <v>0</v>
      </c>
      <c r="AZ840" s="64">
        <v>15748.73</v>
      </c>
      <c r="BA840" s="64">
        <v>0</v>
      </c>
      <c r="BB840" s="64">
        <v>0</v>
      </c>
      <c r="BC840" s="64">
        <v>0</v>
      </c>
      <c r="BD840" s="64">
        <v>0</v>
      </c>
      <c r="BE840" s="64">
        <v>0</v>
      </c>
      <c r="BF840" s="64">
        <v>0</v>
      </c>
      <c r="BG840" s="64">
        <v>0</v>
      </c>
      <c r="BH840" s="64">
        <v>0</v>
      </c>
      <c r="BI840" s="64">
        <v>0</v>
      </c>
      <c r="BJ840" s="64">
        <v>-2428.48</v>
      </c>
      <c r="BK840" s="64">
        <v>0</v>
      </c>
      <c r="BL840"/>
      <c r="BN840" s="7">
        <f t="shared" si="42"/>
        <v>0</v>
      </c>
    </row>
    <row r="841" spans="1:66" hidden="1">
      <c r="A841">
        <v>101</v>
      </c>
      <c r="B841" t="s">
        <v>306</v>
      </c>
      <c r="C841">
        <v>139</v>
      </c>
      <c r="D841" t="s">
        <v>307</v>
      </c>
      <c r="E841">
        <v>386</v>
      </c>
      <c r="F841">
        <v>513750001</v>
      </c>
      <c r="G841" t="s">
        <v>148</v>
      </c>
      <c r="H841">
        <v>101</v>
      </c>
      <c r="I841" t="s">
        <v>308</v>
      </c>
      <c r="J841" s="8">
        <v>1</v>
      </c>
      <c r="L841">
        <v>3750</v>
      </c>
      <c r="M841" t="s">
        <v>337</v>
      </c>
      <c r="N841">
        <v>3000</v>
      </c>
      <c r="O841" t="s">
        <v>118</v>
      </c>
      <c r="P841">
        <v>7</v>
      </c>
      <c r="Q841" t="s">
        <v>310</v>
      </c>
      <c r="R841">
        <v>171</v>
      </c>
      <c r="S841" t="s">
        <v>311</v>
      </c>
      <c r="T841">
        <v>121</v>
      </c>
      <c r="U841" t="s">
        <v>312</v>
      </c>
      <c r="V841">
        <v>1</v>
      </c>
      <c r="W841" t="s">
        <v>313</v>
      </c>
      <c r="X841" s="64">
        <v>0</v>
      </c>
      <c r="Y841" s="64">
        <v>0</v>
      </c>
      <c r="Z841" s="64">
        <v>0</v>
      </c>
      <c r="AA841" s="64">
        <v>0</v>
      </c>
      <c r="AB841" s="64">
        <v>0</v>
      </c>
      <c r="AC841" s="64">
        <v>0</v>
      </c>
      <c r="AD841" s="9">
        <v>0</v>
      </c>
      <c r="AE841" s="64">
        <v>0</v>
      </c>
      <c r="AF841" s="64">
        <v>0</v>
      </c>
      <c r="AG841" s="64">
        <v>0</v>
      </c>
      <c r="AH841" s="64">
        <v>0</v>
      </c>
      <c r="AI841" s="9">
        <v>0</v>
      </c>
      <c r="AJ841" s="10">
        <f t="shared" si="40"/>
        <v>0</v>
      </c>
      <c r="AL841" s="6">
        <f t="shared" si="41"/>
        <v>0</v>
      </c>
      <c r="AN841" s="64">
        <v>350000</v>
      </c>
      <c r="AO841" s="64">
        <v>0</v>
      </c>
      <c r="AP841" s="64">
        <v>0</v>
      </c>
      <c r="AQ841" s="64">
        <v>0</v>
      </c>
      <c r="AR841" s="64">
        <v>0</v>
      </c>
      <c r="AS841" s="64">
        <v>0</v>
      </c>
      <c r="AT841" s="64">
        <v>0</v>
      </c>
      <c r="AU841" s="64">
        <v>0</v>
      </c>
      <c r="AV841" s="64">
        <v>0</v>
      </c>
      <c r="AW841" s="64">
        <v>0</v>
      </c>
      <c r="AX841" s="64">
        <v>0</v>
      </c>
      <c r="AY841" s="64">
        <v>0</v>
      </c>
      <c r="AZ841" s="64">
        <v>-147632</v>
      </c>
      <c r="BA841" s="64">
        <v>0</v>
      </c>
      <c r="BB841" s="64">
        <v>0</v>
      </c>
      <c r="BC841" s="64">
        <v>0</v>
      </c>
      <c r="BD841" s="64">
        <v>0</v>
      </c>
      <c r="BE841" s="64">
        <v>0</v>
      </c>
      <c r="BF841" s="64">
        <v>0</v>
      </c>
      <c r="BG841" s="64">
        <v>0</v>
      </c>
      <c r="BH841" s="64">
        <v>-30000</v>
      </c>
      <c r="BI841" s="64">
        <v>-28540</v>
      </c>
      <c r="BJ841" s="64">
        <v>0</v>
      </c>
      <c r="BK841" s="64">
        <v>-63424.63</v>
      </c>
      <c r="BL841"/>
      <c r="BN841" s="7">
        <f t="shared" si="42"/>
        <v>0</v>
      </c>
    </row>
    <row r="842" spans="1:66" hidden="1">
      <c r="A842">
        <v>201</v>
      </c>
      <c r="B842" t="s">
        <v>379</v>
      </c>
      <c r="C842">
        <v>143</v>
      </c>
      <c r="D842" t="s">
        <v>271</v>
      </c>
      <c r="E842">
        <v>387</v>
      </c>
      <c r="F842">
        <v>513750001</v>
      </c>
      <c r="G842" t="s">
        <v>148</v>
      </c>
      <c r="H842">
        <v>602</v>
      </c>
      <c r="I842" t="s">
        <v>380</v>
      </c>
      <c r="J842" s="8">
        <v>1</v>
      </c>
      <c r="L842">
        <v>3750</v>
      </c>
      <c r="M842" t="s">
        <v>337</v>
      </c>
      <c r="N842">
        <v>3000</v>
      </c>
      <c r="O842" t="s">
        <v>118</v>
      </c>
      <c r="P842">
        <v>7</v>
      </c>
      <c r="Q842" t="s">
        <v>310</v>
      </c>
      <c r="R842">
        <v>423</v>
      </c>
      <c r="S842" t="s">
        <v>381</v>
      </c>
      <c r="T842">
        <v>121</v>
      </c>
      <c r="U842" t="s">
        <v>312</v>
      </c>
      <c r="V842">
        <v>1</v>
      </c>
      <c r="W842" t="s">
        <v>313</v>
      </c>
      <c r="X842" s="64">
        <v>0</v>
      </c>
      <c r="Y842" s="64">
        <v>0</v>
      </c>
      <c r="Z842" s="64">
        <v>0</v>
      </c>
      <c r="AA842" s="64">
        <v>0</v>
      </c>
      <c r="AB842" s="64">
        <v>0</v>
      </c>
      <c r="AC842" s="64">
        <v>0</v>
      </c>
      <c r="AD842" s="9">
        <v>0</v>
      </c>
      <c r="AE842" s="64">
        <v>0</v>
      </c>
      <c r="AF842" s="64">
        <v>0</v>
      </c>
      <c r="AG842" s="64">
        <v>0</v>
      </c>
      <c r="AH842" s="64">
        <v>0</v>
      </c>
      <c r="AI842" s="9">
        <v>0</v>
      </c>
      <c r="AJ842" s="10">
        <f t="shared" si="40"/>
        <v>0</v>
      </c>
      <c r="AL842" s="6">
        <f t="shared" si="41"/>
        <v>0</v>
      </c>
      <c r="AN842" s="64">
        <v>300000</v>
      </c>
      <c r="AO842" s="64">
        <v>0</v>
      </c>
      <c r="AP842" s="64">
        <v>0</v>
      </c>
      <c r="AQ842" s="64">
        <v>0</v>
      </c>
      <c r="AR842" s="64">
        <v>0</v>
      </c>
      <c r="AS842" s="64">
        <v>0</v>
      </c>
      <c r="AT842" s="64">
        <v>0</v>
      </c>
      <c r="AU842" s="64">
        <v>0</v>
      </c>
      <c r="AV842" s="64">
        <v>0</v>
      </c>
      <c r="AW842" s="64">
        <v>0</v>
      </c>
      <c r="AX842" s="64">
        <v>0</v>
      </c>
      <c r="AY842" s="64">
        <v>0</v>
      </c>
      <c r="AZ842" s="64">
        <v>118363</v>
      </c>
      <c r="BA842" s="64">
        <v>0</v>
      </c>
      <c r="BB842" s="64">
        <v>0</v>
      </c>
      <c r="BC842" s="64">
        <v>0</v>
      </c>
      <c r="BD842" s="64">
        <v>0</v>
      </c>
      <c r="BE842" s="64">
        <v>0</v>
      </c>
      <c r="BF842" s="64">
        <v>0</v>
      </c>
      <c r="BG842" s="64">
        <v>0</v>
      </c>
      <c r="BH842" s="64">
        <v>0</v>
      </c>
      <c r="BI842" s="64">
        <v>-46.76</v>
      </c>
      <c r="BJ842" s="64">
        <v>0</v>
      </c>
      <c r="BK842" s="64">
        <v>0</v>
      </c>
      <c r="BL842"/>
      <c r="BN842" s="7">
        <f t="shared" si="42"/>
        <v>0</v>
      </c>
    </row>
    <row r="843" spans="1:66" hidden="1">
      <c r="A843">
        <v>941</v>
      </c>
      <c r="B843" t="s">
        <v>484</v>
      </c>
      <c r="C843">
        <v>116</v>
      </c>
      <c r="D843" t="s">
        <v>485</v>
      </c>
      <c r="E843">
        <v>386</v>
      </c>
      <c r="F843">
        <v>513750001</v>
      </c>
      <c r="G843" t="s">
        <v>148</v>
      </c>
      <c r="H843">
        <v>101</v>
      </c>
      <c r="I843" t="s">
        <v>308</v>
      </c>
      <c r="J843" s="8">
        <v>1</v>
      </c>
      <c r="L843">
        <v>3750</v>
      </c>
      <c r="M843" t="s">
        <v>337</v>
      </c>
      <c r="N843">
        <v>3000</v>
      </c>
      <c r="O843" t="s">
        <v>118</v>
      </c>
      <c r="P843">
        <v>8</v>
      </c>
      <c r="Q843" t="s">
        <v>486</v>
      </c>
      <c r="R843">
        <v>131</v>
      </c>
      <c r="S843" t="s">
        <v>449</v>
      </c>
      <c r="T843">
        <v>121</v>
      </c>
      <c r="U843" t="s">
        <v>312</v>
      </c>
      <c r="V843">
        <v>1</v>
      </c>
      <c r="W843" t="s">
        <v>313</v>
      </c>
      <c r="X843" s="64">
        <v>344</v>
      </c>
      <c r="Y843" s="64">
        <v>663</v>
      </c>
      <c r="Z843" s="64">
        <v>539</v>
      </c>
      <c r="AA843" s="64">
        <v>0</v>
      </c>
      <c r="AB843" s="64">
        <v>1310</v>
      </c>
      <c r="AC843" s="64">
        <v>394</v>
      </c>
      <c r="AD843" s="9">
        <v>0</v>
      </c>
      <c r="AE843" s="64">
        <v>47120</v>
      </c>
      <c r="AF843" s="64">
        <v>18565</v>
      </c>
      <c r="AG843" s="64">
        <v>86</v>
      </c>
      <c r="AH843" s="64">
        <v>3827.5</v>
      </c>
      <c r="AI843" s="64">
        <v>15424</v>
      </c>
      <c r="AJ843" s="10">
        <f t="shared" si="40"/>
        <v>88272.5</v>
      </c>
      <c r="AL843" s="6">
        <f t="shared" si="41"/>
        <v>0</v>
      </c>
      <c r="AN843" s="64">
        <v>0</v>
      </c>
      <c r="AO843" s="64">
        <v>0</v>
      </c>
      <c r="AP843" s="64">
        <v>0</v>
      </c>
      <c r="AQ843" s="64">
        <v>0</v>
      </c>
      <c r="AR843" s="64">
        <v>0</v>
      </c>
      <c r="AS843" s="64">
        <v>0</v>
      </c>
      <c r="AT843" s="64">
        <v>0</v>
      </c>
      <c r="AU843" s="64">
        <v>0</v>
      </c>
      <c r="AV843" s="64">
        <v>0</v>
      </c>
      <c r="AW843" s="64">
        <v>0</v>
      </c>
      <c r="AX843" s="64">
        <v>0</v>
      </c>
      <c r="AY843" s="64">
        <v>0</v>
      </c>
      <c r="AZ843" s="64">
        <v>60000</v>
      </c>
      <c r="BA843" s="64">
        <v>0</v>
      </c>
      <c r="BB843" s="64">
        <v>0</v>
      </c>
      <c r="BC843" s="64">
        <v>0</v>
      </c>
      <c r="BD843" s="64">
        <v>0</v>
      </c>
      <c r="BE843" s="64">
        <v>0</v>
      </c>
      <c r="BF843" s="64">
        <v>0</v>
      </c>
      <c r="BG843" s="64">
        <v>0</v>
      </c>
      <c r="BH843" s="64">
        <v>-10000</v>
      </c>
      <c r="BI843" s="64">
        <v>-1064.99</v>
      </c>
      <c r="BJ843" s="64">
        <v>-1253.72</v>
      </c>
      <c r="BK843" s="64">
        <v>0</v>
      </c>
      <c r="BL843"/>
      <c r="BN843" s="7">
        <f t="shared" si="42"/>
        <v>69021</v>
      </c>
    </row>
    <row r="844" spans="1:66" hidden="1">
      <c r="A844">
        <v>972</v>
      </c>
      <c r="B844" t="s">
        <v>527</v>
      </c>
      <c r="C844">
        <v>132</v>
      </c>
      <c r="D844" t="s">
        <v>528</v>
      </c>
      <c r="E844">
        <v>386</v>
      </c>
      <c r="F844">
        <v>513750001</v>
      </c>
      <c r="G844" t="s">
        <v>148</v>
      </c>
      <c r="H844">
        <v>101</v>
      </c>
      <c r="I844" t="s">
        <v>308</v>
      </c>
      <c r="J844" s="8">
        <v>1</v>
      </c>
      <c r="L844">
        <v>3750</v>
      </c>
      <c r="M844" t="s">
        <v>337</v>
      </c>
      <c r="N844">
        <v>3000</v>
      </c>
      <c r="O844" t="s">
        <v>118</v>
      </c>
      <c r="P844">
        <v>9</v>
      </c>
      <c r="Q844" t="s">
        <v>422</v>
      </c>
      <c r="R844">
        <v>181</v>
      </c>
      <c r="S844" t="s">
        <v>523</v>
      </c>
      <c r="T844">
        <v>131</v>
      </c>
      <c r="U844" t="s">
        <v>524</v>
      </c>
      <c r="V844">
        <v>1</v>
      </c>
      <c r="W844" t="s">
        <v>313</v>
      </c>
      <c r="X844" s="64">
        <v>0</v>
      </c>
      <c r="Y844" s="64">
        <v>0</v>
      </c>
      <c r="Z844" s="64">
        <v>0</v>
      </c>
      <c r="AA844" s="64">
        <v>0</v>
      </c>
      <c r="AB844" s="64">
        <v>0</v>
      </c>
      <c r="AC844" s="64">
        <v>0</v>
      </c>
      <c r="AD844" s="9">
        <v>1250</v>
      </c>
      <c r="AE844" s="64">
        <v>0</v>
      </c>
      <c r="AF844" s="64">
        <v>1401.43</v>
      </c>
      <c r="AG844" s="64">
        <v>480</v>
      </c>
      <c r="AH844" s="64">
        <v>0</v>
      </c>
      <c r="AI844" s="64">
        <v>0</v>
      </c>
      <c r="AJ844" s="10">
        <f t="shared" si="40"/>
        <v>3131.4300000000003</v>
      </c>
      <c r="AL844" s="6">
        <f t="shared" si="41"/>
        <v>0</v>
      </c>
      <c r="AN844" s="64">
        <v>0</v>
      </c>
      <c r="AO844" s="64">
        <v>0</v>
      </c>
      <c r="AP844" s="64">
        <v>0</v>
      </c>
      <c r="AQ844" s="64">
        <v>0</v>
      </c>
      <c r="AR844" s="64">
        <v>0</v>
      </c>
      <c r="AS844" s="64">
        <v>0</v>
      </c>
      <c r="AT844" s="64">
        <v>0</v>
      </c>
      <c r="AU844" s="64">
        <v>0</v>
      </c>
      <c r="AV844" s="64">
        <v>0</v>
      </c>
      <c r="AW844" s="64">
        <v>0</v>
      </c>
      <c r="AX844" s="64">
        <v>0</v>
      </c>
      <c r="AY844" s="64">
        <v>0</v>
      </c>
      <c r="AZ844" s="64">
        <v>2300</v>
      </c>
      <c r="BA844" s="64">
        <v>0</v>
      </c>
      <c r="BB844" s="64">
        <v>0</v>
      </c>
      <c r="BC844" s="64">
        <v>0</v>
      </c>
      <c r="BD844" s="64">
        <v>0</v>
      </c>
      <c r="BE844" s="64">
        <v>0</v>
      </c>
      <c r="BF844" s="64">
        <v>0</v>
      </c>
      <c r="BG844" s="64">
        <v>0</v>
      </c>
      <c r="BH844" s="64">
        <v>0</v>
      </c>
      <c r="BI844" s="64">
        <v>0</v>
      </c>
      <c r="BJ844" s="64">
        <v>0</v>
      </c>
      <c r="BK844" s="64">
        <v>0</v>
      </c>
      <c r="BL844"/>
      <c r="BN844" s="7">
        <f t="shared" si="42"/>
        <v>3131.4300000000003</v>
      </c>
    </row>
    <row r="845" spans="1:66" hidden="1">
      <c r="A845">
        <v>991</v>
      </c>
      <c r="B845" t="s">
        <v>538</v>
      </c>
      <c r="C845">
        <v>136</v>
      </c>
      <c r="D845" t="s">
        <v>539</v>
      </c>
      <c r="E845">
        <v>386</v>
      </c>
      <c r="F845">
        <v>513750001</v>
      </c>
      <c r="G845" t="s">
        <v>148</v>
      </c>
      <c r="H845">
        <v>101</v>
      </c>
      <c r="I845" t="s">
        <v>308</v>
      </c>
      <c r="J845" s="8">
        <v>1</v>
      </c>
      <c r="L845">
        <v>3750</v>
      </c>
      <c r="M845" t="s">
        <v>337</v>
      </c>
      <c r="N845">
        <v>3000</v>
      </c>
      <c r="O845" t="s">
        <v>118</v>
      </c>
      <c r="P845">
        <v>10</v>
      </c>
      <c r="Q845" t="s">
        <v>540</v>
      </c>
      <c r="R845">
        <v>311</v>
      </c>
      <c r="S845" t="s">
        <v>463</v>
      </c>
      <c r="T845">
        <v>121</v>
      </c>
      <c r="U845" t="s">
        <v>312</v>
      </c>
      <c r="V845">
        <v>1</v>
      </c>
      <c r="W845" t="s">
        <v>313</v>
      </c>
      <c r="X845" s="64">
        <v>0</v>
      </c>
      <c r="Y845" s="64">
        <v>0</v>
      </c>
      <c r="Z845" s="64">
        <v>0</v>
      </c>
      <c r="AA845" s="64">
        <v>0</v>
      </c>
      <c r="AB845" s="64">
        <v>0</v>
      </c>
      <c r="AC845" s="64">
        <v>315</v>
      </c>
      <c r="AD845" s="9">
        <v>0</v>
      </c>
      <c r="AE845" s="64">
        <v>0</v>
      </c>
      <c r="AF845" s="64">
        <v>0</v>
      </c>
      <c r="AG845" s="64">
        <v>0</v>
      </c>
      <c r="AH845" s="64">
        <v>0</v>
      </c>
      <c r="AI845" s="64">
        <v>0</v>
      </c>
      <c r="AJ845" s="10">
        <f t="shared" si="40"/>
        <v>315</v>
      </c>
      <c r="AL845" s="6">
        <f t="shared" si="41"/>
        <v>0</v>
      </c>
      <c r="AN845" s="64">
        <v>0</v>
      </c>
      <c r="AO845" s="64">
        <v>0</v>
      </c>
      <c r="AP845" s="64">
        <v>0</v>
      </c>
      <c r="AQ845" s="64">
        <v>0</v>
      </c>
      <c r="AR845" s="64">
        <v>0</v>
      </c>
      <c r="AS845" s="64">
        <v>0</v>
      </c>
      <c r="AT845" s="64">
        <v>0</v>
      </c>
      <c r="AU845" s="64">
        <v>0</v>
      </c>
      <c r="AV845" s="64">
        <v>0</v>
      </c>
      <c r="AW845" s="64">
        <v>0</v>
      </c>
      <c r="AX845" s="64">
        <v>0</v>
      </c>
      <c r="AY845" s="64">
        <v>0</v>
      </c>
      <c r="AZ845" s="64">
        <v>0</v>
      </c>
      <c r="BA845" s="64">
        <v>0</v>
      </c>
      <c r="BB845" s="64">
        <v>0</v>
      </c>
      <c r="BC845" s="64">
        <v>0</v>
      </c>
      <c r="BD845" s="64">
        <v>0</v>
      </c>
      <c r="BE845" s="64">
        <v>0</v>
      </c>
      <c r="BF845" s="64">
        <v>0</v>
      </c>
      <c r="BG845" s="64">
        <v>0</v>
      </c>
      <c r="BH845" s="64">
        <v>30000</v>
      </c>
      <c r="BI845" s="64">
        <v>0</v>
      </c>
      <c r="BJ845" s="64">
        <v>-7208.3</v>
      </c>
      <c r="BK845" s="64">
        <v>-22791.7</v>
      </c>
      <c r="BL845"/>
      <c r="BN845" s="7">
        <f t="shared" si="42"/>
        <v>315</v>
      </c>
    </row>
    <row r="846" spans="1:66" hidden="1">
      <c r="A846">
        <v>961</v>
      </c>
      <c r="B846" t="s">
        <v>80</v>
      </c>
      <c r="C846">
        <v>124</v>
      </c>
      <c r="D846" t="s">
        <v>508</v>
      </c>
      <c r="E846">
        <v>386</v>
      </c>
      <c r="F846">
        <v>513750001</v>
      </c>
      <c r="G846" t="s">
        <v>148</v>
      </c>
      <c r="H846">
        <v>101</v>
      </c>
      <c r="I846" t="s">
        <v>308</v>
      </c>
      <c r="J846" s="8">
        <v>1</v>
      </c>
      <c r="L846">
        <v>3750</v>
      </c>
      <c r="M846" t="s">
        <v>337</v>
      </c>
      <c r="N846">
        <v>3000</v>
      </c>
      <c r="O846" t="s">
        <v>118</v>
      </c>
      <c r="P846">
        <v>11</v>
      </c>
      <c r="Q846" t="s">
        <v>509</v>
      </c>
      <c r="R846">
        <v>241</v>
      </c>
      <c r="S846" t="s">
        <v>445</v>
      </c>
      <c r="T846">
        <v>124</v>
      </c>
      <c r="U846" t="s">
        <v>510</v>
      </c>
      <c r="V846">
        <v>1</v>
      </c>
      <c r="W846" t="s">
        <v>313</v>
      </c>
      <c r="X846" s="64">
        <v>0</v>
      </c>
      <c r="Y846" s="64">
        <v>0</v>
      </c>
      <c r="Z846" s="64">
        <v>0</v>
      </c>
      <c r="AA846" s="64">
        <v>0</v>
      </c>
      <c r="AB846" s="64">
        <v>0</v>
      </c>
      <c r="AC846" s="64">
        <v>0</v>
      </c>
      <c r="AD846" s="9">
        <v>494</v>
      </c>
      <c r="AE846" s="64">
        <v>0</v>
      </c>
      <c r="AF846" s="64">
        <v>0</v>
      </c>
      <c r="AG846" s="64">
        <v>0</v>
      </c>
      <c r="AH846" s="64">
        <v>0</v>
      </c>
      <c r="AI846" s="64">
        <v>73750</v>
      </c>
      <c r="AJ846" s="10">
        <f t="shared" si="40"/>
        <v>74244</v>
      </c>
      <c r="AL846" s="6">
        <f t="shared" si="41"/>
        <v>0</v>
      </c>
      <c r="AN846" s="64">
        <v>8147</v>
      </c>
      <c r="AO846" s="64">
        <v>0</v>
      </c>
      <c r="AP846" s="64">
        <v>0</v>
      </c>
      <c r="AQ846" s="64">
        <v>0</v>
      </c>
      <c r="AR846" s="64">
        <v>0</v>
      </c>
      <c r="AS846" s="64">
        <v>0</v>
      </c>
      <c r="AT846" s="64">
        <v>0</v>
      </c>
      <c r="AU846" s="64">
        <v>0</v>
      </c>
      <c r="AV846" s="64">
        <v>0</v>
      </c>
      <c r="AW846" s="64">
        <v>0</v>
      </c>
      <c r="AX846" s="64">
        <v>0</v>
      </c>
      <c r="AY846" s="64">
        <v>0</v>
      </c>
      <c r="AZ846" s="64">
        <v>0</v>
      </c>
      <c r="BA846" s="64">
        <v>0</v>
      </c>
      <c r="BB846" s="64">
        <v>0</v>
      </c>
      <c r="BC846" s="64">
        <v>0</v>
      </c>
      <c r="BD846" s="64">
        <v>0</v>
      </c>
      <c r="BE846" s="64">
        <v>0</v>
      </c>
      <c r="BF846" s="64">
        <v>0</v>
      </c>
      <c r="BG846" s="64">
        <v>0</v>
      </c>
      <c r="BH846" s="64">
        <v>0</v>
      </c>
      <c r="BI846" s="64">
        <v>0</v>
      </c>
      <c r="BJ846" s="64">
        <v>-8147</v>
      </c>
      <c r="BK846" s="64">
        <v>0</v>
      </c>
      <c r="BL846"/>
      <c r="BN846" s="7">
        <f t="shared" si="42"/>
        <v>494</v>
      </c>
    </row>
    <row r="847" spans="1:66" hidden="1">
      <c r="A847">
        <v>962</v>
      </c>
      <c r="B847" t="s">
        <v>513</v>
      </c>
      <c r="C847">
        <v>126</v>
      </c>
      <c r="D847" t="s">
        <v>225</v>
      </c>
      <c r="E847">
        <v>386</v>
      </c>
      <c r="F847">
        <v>513750001</v>
      </c>
      <c r="G847" t="s">
        <v>148</v>
      </c>
      <c r="H847">
        <v>101</v>
      </c>
      <c r="I847" t="s">
        <v>308</v>
      </c>
      <c r="J847" s="8">
        <v>1</v>
      </c>
      <c r="L847">
        <v>3750</v>
      </c>
      <c r="M847" t="s">
        <v>337</v>
      </c>
      <c r="N847">
        <v>3000</v>
      </c>
      <c r="O847" t="s">
        <v>118</v>
      </c>
      <c r="P847">
        <v>11</v>
      </c>
      <c r="Q847" t="s">
        <v>509</v>
      </c>
      <c r="R847">
        <v>241</v>
      </c>
      <c r="S847" t="s">
        <v>445</v>
      </c>
      <c r="T847">
        <v>124</v>
      </c>
      <c r="U847" t="s">
        <v>510</v>
      </c>
      <c r="V847">
        <v>1</v>
      </c>
      <c r="W847" t="s">
        <v>313</v>
      </c>
      <c r="X847" s="64">
        <v>0</v>
      </c>
      <c r="Y847" s="64">
        <v>0</v>
      </c>
      <c r="Z847" s="64">
        <v>0</v>
      </c>
      <c r="AA847" s="64">
        <v>0</v>
      </c>
      <c r="AB847" s="64">
        <v>0</v>
      </c>
      <c r="AC847" s="64">
        <v>75</v>
      </c>
      <c r="AD847" s="9">
        <v>0</v>
      </c>
      <c r="AE847" s="64">
        <v>0</v>
      </c>
      <c r="AF847" s="64">
        <v>0</v>
      </c>
      <c r="AG847" s="64">
        <v>0</v>
      </c>
      <c r="AH847" s="64">
        <v>0</v>
      </c>
      <c r="AI847" s="64">
        <v>0</v>
      </c>
      <c r="AJ847" s="10">
        <f t="shared" si="40"/>
        <v>75</v>
      </c>
      <c r="AL847" s="6">
        <f t="shared" si="41"/>
        <v>0</v>
      </c>
      <c r="AN847" s="64">
        <v>145745</v>
      </c>
      <c r="AO847" s="64">
        <v>0</v>
      </c>
      <c r="AP847" s="64">
        <v>0</v>
      </c>
      <c r="AQ847" s="64">
        <v>0</v>
      </c>
      <c r="AR847" s="64">
        <v>0</v>
      </c>
      <c r="AS847" s="64">
        <v>0</v>
      </c>
      <c r="AT847" s="64">
        <v>0</v>
      </c>
      <c r="AU847" s="64">
        <v>0</v>
      </c>
      <c r="AV847" s="64">
        <v>0</v>
      </c>
      <c r="AW847" s="64">
        <v>0</v>
      </c>
      <c r="AX847" s="64">
        <v>0</v>
      </c>
      <c r="AY847" s="64">
        <v>0</v>
      </c>
      <c r="AZ847" s="64">
        <v>0</v>
      </c>
      <c r="BA847" s="64">
        <v>0</v>
      </c>
      <c r="BB847" s="64">
        <v>0</v>
      </c>
      <c r="BC847" s="64">
        <v>0</v>
      </c>
      <c r="BD847" s="64">
        <v>0</v>
      </c>
      <c r="BE847" s="64">
        <v>0</v>
      </c>
      <c r="BF847" s="64">
        <v>0</v>
      </c>
      <c r="BG847" s="64">
        <v>0</v>
      </c>
      <c r="BH847" s="64">
        <v>0</v>
      </c>
      <c r="BI847" s="64">
        <v>0</v>
      </c>
      <c r="BJ847" s="64">
        <v>0</v>
      </c>
      <c r="BK847" s="64">
        <v>-5245</v>
      </c>
      <c r="BL847"/>
      <c r="BN847" s="7">
        <f t="shared" si="42"/>
        <v>75</v>
      </c>
    </row>
    <row r="848" spans="1:66" hidden="1">
      <c r="A848">
        <v>951</v>
      </c>
      <c r="B848" t="s">
        <v>491</v>
      </c>
      <c r="C848">
        <v>118</v>
      </c>
      <c r="D848" t="s">
        <v>178</v>
      </c>
      <c r="E848">
        <v>386</v>
      </c>
      <c r="F848">
        <v>513750001</v>
      </c>
      <c r="G848" t="s">
        <v>148</v>
      </c>
      <c r="H848">
        <v>101</v>
      </c>
      <c r="I848" t="s">
        <v>308</v>
      </c>
      <c r="J848" s="8">
        <v>1</v>
      </c>
      <c r="L848">
        <v>3750</v>
      </c>
      <c r="M848" t="s">
        <v>337</v>
      </c>
      <c r="N848">
        <v>3000</v>
      </c>
      <c r="O848" t="s">
        <v>118</v>
      </c>
      <c r="P848">
        <v>12</v>
      </c>
      <c r="Q848" t="s">
        <v>401</v>
      </c>
      <c r="R848">
        <v>221</v>
      </c>
      <c r="S848" t="s">
        <v>492</v>
      </c>
      <c r="T848">
        <v>128</v>
      </c>
      <c r="U848" t="s">
        <v>404</v>
      </c>
      <c r="V848">
        <v>1</v>
      </c>
      <c r="W848" t="s">
        <v>313</v>
      </c>
      <c r="X848" s="64">
        <v>0</v>
      </c>
      <c r="Y848" s="64">
        <v>0</v>
      </c>
      <c r="Z848" s="64">
        <v>0</v>
      </c>
      <c r="AA848" s="64">
        <v>0</v>
      </c>
      <c r="AB848" s="64">
        <v>0</v>
      </c>
      <c r="AC848" s="64">
        <v>0</v>
      </c>
      <c r="AD848" s="9">
        <v>0</v>
      </c>
      <c r="AE848" s="64">
        <v>0</v>
      </c>
      <c r="AF848" s="64">
        <v>0</v>
      </c>
      <c r="AG848" s="64">
        <v>0</v>
      </c>
      <c r="AH848" s="64">
        <v>0</v>
      </c>
      <c r="AI848" s="64">
        <v>540</v>
      </c>
      <c r="AJ848" s="10">
        <f t="shared" si="40"/>
        <v>540</v>
      </c>
      <c r="AL848" s="6">
        <f t="shared" si="41"/>
        <v>0</v>
      </c>
      <c r="AN848" s="64">
        <v>0</v>
      </c>
      <c r="AO848" s="64">
        <v>0</v>
      </c>
      <c r="AP848" s="64">
        <v>0</v>
      </c>
      <c r="AQ848" s="64">
        <v>0</v>
      </c>
      <c r="AR848" s="64">
        <v>0</v>
      </c>
      <c r="AS848" s="64">
        <v>0</v>
      </c>
      <c r="AT848" s="64">
        <v>0</v>
      </c>
      <c r="AU848" s="64">
        <v>0</v>
      </c>
      <c r="AV848" s="64">
        <v>0</v>
      </c>
      <c r="AW848" s="64">
        <v>0</v>
      </c>
      <c r="AX848" s="64">
        <v>0</v>
      </c>
      <c r="AY848" s="64">
        <v>0</v>
      </c>
      <c r="AZ848" s="64">
        <v>0</v>
      </c>
      <c r="BA848" s="64">
        <v>0</v>
      </c>
      <c r="BB848" s="64">
        <v>0</v>
      </c>
      <c r="BC848" s="64">
        <v>0</v>
      </c>
      <c r="BD848" s="64">
        <v>0</v>
      </c>
      <c r="BE848" s="64">
        <v>0</v>
      </c>
      <c r="BF848" s="64">
        <v>0</v>
      </c>
      <c r="BG848" s="64">
        <v>0</v>
      </c>
      <c r="BH848" s="64">
        <v>0</v>
      </c>
      <c r="BI848" s="64">
        <v>5120</v>
      </c>
      <c r="BJ848" s="64">
        <v>0</v>
      </c>
      <c r="BK848" s="64">
        <v>0</v>
      </c>
      <c r="BL848"/>
      <c r="BN848" s="7">
        <f t="shared" si="42"/>
        <v>0</v>
      </c>
    </row>
    <row r="849" spans="1:66" hidden="1">
      <c r="A849">
        <v>952</v>
      </c>
      <c r="B849" t="s">
        <v>498</v>
      </c>
      <c r="C849">
        <v>120</v>
      </c>
      <c r="D849" t="s">
        <v>499</v>
      </c>
      <c r="E849">
        <v>386</v>
      </c>
      <c r="F849">
        <v>513750001</v>
      </c>
      <c r="G849" t="s">
        <v>148</v>
      </c>
      <c r="H849">
        <v>101</v>
      </c>
      <c r="I849" t="s">
        <v>308</v>
      </c>
      <c r="J849" s="8">
        <v>1</v>
      </c>
      <c r="L849">
        <v>3750</v>
      </c>
      <c r="M849" t="s">
        <v>337</v>
      </c>
      <c r="N849">
        <v>3000</v>
      </c>
      <c r="O849" t="s">
        <v>118</v>
      </c>
      <c r="P849">
        <v>12</v>
      </c>
      <c r="Q849" t="s">
        <v>401</v>
      </c>
      <c r="R849">
        <v>222</v>
      </c>
      <c r="S849" t="s">
        <v>500</v>
      </c>
      <c r="T849">
        <v>125</v>
      </c>
      <c r="U849" t="s">
        <v>464</v>
      </c>
      <c r="V849">
        <v>1</v>
      </c>
      <c r="W849" t="s">
        <v>313</v>
      </c>
      <c r="X849" s="64">
        <v>0</v>
      </c>
      <c r="Y849" s="64">
        <v>0</v>
      </c>
      <c r="Z849" s="64">
        <v>270</v>
      </c>
      <c r="AA849" s="64">
        <v>277</v>
      </c>
      <c r="AB849" s="64">
        <v>494</v>
      </c>
      <c r="AC849" s="64">
        <v>434</v>
      </c>
      <c r="AD849" s="9">
        <v>0</v>
      </c>
      <c r="AE849" s="64">
        <v>0</v>
      </c>
      <c r="AF849" s="64">
        <v>360</v>
      </c>
      <c r="AG849" s="64">
        <v>0</v>
      </c>
      <c r="AH849" s="64">
        <v>0</v>
      </c>
      <c r="AI849" s="64">
        <v>0</v>
      </c>
      <c r="AJ849" s="10">
        <f t="shared" si="40"/>
        <v>1835</v>
      </c>
      <c r="AL849" s="6">
        <f t="shared" si="41"/>
        <v>0</v>
      </c>
      <c r="AN849" s="64">
        <v>18231</v>
      </c>
      <c r="AO849" s="64">
        <v>0</v>
      </c>
      <c r="AP849" s="64">
        <v>0</v>
      </c>
      <c r="AQ849" s="64">
        <v>0</v>
      </c>
      <c r="AR849" s="64">
        <v>0</v>
      </c>
      <c r="AS849" s="64">
        <v>0</v>
      </c>
      <c r="AT849" s="64">
        <v>0</v>
      </c>
      <c r="AU849" s="64">
        <v>0</v>
      </c>
      <c r="AV849" s="64">
        <v>0</v>
      </c>
      <c r="AW849" s="64">
        <v>0</v>
      </c>
      <c r="AX849" s="64">
        <v>0</v>
      </c>
      <c r="AY849" s="64">
        <v>0</v>
      </c>
      <c r="AZ849" s="64">
        <v>0</v>
      </c>
      <c r="BA849" s="64">
        <v>0</v>
      </c>
      <c r="BB849" s="64">
        <v>0</v>
      </c>
      <c r="BC849" s="64">
        <v>0</v>
      </c>
      <c r="BD849" s="64">
        <v>0</v>
      </c>
      <c r="BE849" s="64">
        <v>0</v>
      </c>
      <c r="BF849" s="64">
        <v>0</v>
      </c>
      <c r="BG849" s="64">
        <v>0</v>
      </c>
      <c r="BH849" s="64">
        <v>0</v>
      </c>
      <c r="BI849" s="64">
        <v>0</v>
      </c>
      <c r="BJ849" s="64">
        <v>-18231</v>
      </c>
      <c r="BK849" s="64">
        <v>0</v>
      </c>
      <c r="BL849"/>
      <c r="BN849" s="7">
        <f t="shared" si="42"/>
        <v>1835</v>
      </c>
    </row>
    <row r="850" spans="1:66" hidden="1">
      <c r="A850">
        <v>111</v>
      </c>
      <c r="B850" t="s">
        <v>84</v>
      </c>
      <c r="C850">
        <v>141</v>
      </c>
      <c r="D850" t="s">
        <v>260</v>
      </c>
      <c r="E850">
        <v>386</v>
      </c>
      <c r="F850">
        <v>513750001</v>
      </c>
      <c r="G850" t="s">
        <v>148</v>
      </c>
      <c r="H850">
        <v>101</v>
      </c>
      <c r="I850" t="s">
        <v>308</v>
      </c>
      <c r="J850" s="8">
        <v>1</v>
      </c>
      <c r="L850">
        <v>3750</v>
      </c>
      <c r="M850" t="s">
        <v>337</v>
      </c>
      <c r="N850">
        <v>3000</v>
      </c>
      <c r="O850" t="s">
        <v>118</v>
      </c>
      <c r="P850">
        <v>13</v>
      </c>
      <c r="Q850" t="s">
        <v>353</v>
      </c>
      <c r="R850">
        <v>263</v>
      </c>
      <c r="S850" t="s">
        <v>354</v>
      </c>
      <c r="T850">
        <v>121</v>
      </c>
      <c r="U850" t="s">
        <v>312</v>
      </c>
      <c r="V850">
        <v>1</v>
      </c>
      <c r="W850" t="s">
        <v>313</v>
      </c>
      <c r="X850" s="64">
        <v>0</v>
      </c>
      <c r="Y850" s="64">
        <v>0</v>
      </c>
      <c r="Z850" s="64">
        <v>0</v>
      </c>
      <c r="AA850" s="64">
        <v>391</v>
      </c>
      <c r="AB850" s="64">
        <v>1354</v>
      </c>
      <c r="AC850" s="64">
        <v>1053</v>
      </c>
      <c r="AD850" s="9">
        <v>1966.5</v>
      </c>
      <c r="AE850" s="64">
        <v>4709.8999999999996</v>
      </c>
      <c r="AF850" s="64">
        <v>2749.88</v>
      </c>
      <c r="AG850" s="64">
        <v>3387.87</v>
      </c>
      <c r="AH850" s="64">
        <v>1494.6</v>
      </c>
      <c r="AI850" s="64">
        <v>1149.97</v>
      </c>
      <c r="AJ850" s="10">
        <f t="shared" si="40"/>
        <v>18256.719999999998</v>
      </c>
      <c r="AL850" s="6">
        <f t="shared" si="41"/>
        <v>0</v>
      </c>
      <c r="AN850" s="64">
        <v>0</v>
      </c>
      <c r="AO850" s="64">
        <v>0</v>
      </c>
      <c r="AP850" s="64">
        <v>0</v>
      </c>
      <c r="AQ850" s="64">
        <v>0</v>
      </c>
      <c r="AR850" s="64">
        <v>0</v>
      </c>
      <c r="AS850" s="64">
        <v>0</v>
      </c>
      <c r="AT850" s="64">
        <v>0</v>
      </c>
      <c r="AU850" s="64">
        <v>0</v>
      </c>
      <c r="AV850" s="64">
        <v>0</v>
      </c>
      <c r="AW850" s="64">
        <v>0</v>
      </c>
      <c r="AX850" s="64">
        <v>0</v>
      </c>
      <c r="AY850" s="64">
        <v>0</v>
      </c>
      <c r="AZ850" s="64">
        <v>250000</v>
      </c>
      <c r="BA850" s="64">
        <v>0</v>
      </c>
      <c r="BB850" s="64">
        <v>0</v>
      </c>
      <c r="BC850" s="64">
        <v>0</v>
      </c>
      <c r="BD850" s="64">
        <v>0</v>
      </c>
      <c r="BE850" s="64">
        <v>0</v>
      </c>
      <c r="BF850" s="64">
        <v>0</v>
      </c>
      <c r="BG850" s="64">
        <v>0</v>
      </c>
      <c r="BH850" s="64">
        <v>0</v>
      </c>
      <c r="BI850" s="64">
        <v>0</v>
      </c>
      <c r="BJ850" s="64">
        <v>-178346</v>
      </c>
      <c r="BK850" s="64">
        <v>155013.62</v>
      </c>
      <c r="BL850"/>
      <c r="BN850" s="7">
        <f t="shared" si="42"/>
        <v>15612.149999999998</v>
      </c>
    </row>
    <row r="851" spans="1:66" hidden="1">
      <c r="A851">
        <v>941</v>
      </c>
      <c r="B851" t="s">
        <v>484</v>
      </c>
      <c r="C851">
        <v>116</v>
      </c>
      <c r="D851" t="s">
        <v>485</v>
      </c>
      <c r="E851">
        <v>479</v>
      </c>
      <c r="F851">
        <v>513770001</v>
      </c>
      <c r="G851" t="s">
        <v>654</v>
      </c>
      <c r="H851">
        <v>101</v>
      </c>
      <c r="I851" t="s">
        <v>308</v>
      </c>
      <c r="J851" s="8">
        <v>1</v>
      </c>
      <c r="L851">
        <v>3770</v>
      </c>
      <c r="M851" t="s">
        <v>655</v>
      </c>
      <c r="N851">
        <v>3000</v>
      </c>
      <c r="O851" t="s">
        <v>118</v>
      </c>
      <c r="P851">
        <v>8</v>
      </c>
      <c r="Q851" t="s">
        <v>486</v>
      </c>
      <c r="R851">
        <v>131</v>
      </c>
      <c r="S851" t="s">
        <v>449</v>
      </c>
      <c r="T851">
        <v>121</v>
      </c>
      <c r="U851" t="s">
        <v>312</v>
      </c>
      <c r="V851">
        <v>1</v>
      </c>
      <c r="W851" t="s">
        <v>313</v>
      </c>
      <c r="X851" s="64">
        <v>0</v>
      </c>
      <c r="Y851" s="64">
        <v>0</v>
      </c>
      <c r="Z851" s="64">
        <v>0</v>
      </c>
      <c r="AA851" s="64">
        <v>0</v>
      </c>
      <c r="AB851" s="64">
        <v>0</v>
      </c>
      <c r="AC851" s="64">
        <v>0</v>
      </c>
      <c r="AD851" s="9">
        <v>0</v>
      </c>
      <c r="AE851" s="64">
        <v>0</v>
      </c>
      <c r="AF851" s="64">
        <v>0</v>
      </c>
      <c r="AG851" s="64">
        <v>0</v>
      </c>
      <c r="AH851" s="64">
        <v>0</v>
      </c>
      <c r="AI851" s="64">
        <v>0</v>
      </c>
      <c r="AJ851" s="10">
        <f t="shared" si="40"/>
        <v>0</v>
      </c>
      <c r="AL851" s="6">
        <f t="shared" si="41"/>
        <v>0</v>
      </c>
      <c r="AN851" s="64">
        <v>7697</v>
      </c>
      <c r="AO851" s="64">
        <v>0</v>
      </c>
      <c r="AP851" s="64">
        <v>0</v>
      </c>
      <c r="AQ851" s="64">
        <v>0</v>
      </c>
      <c r="AR851" s="64">
        <v>0</v>
      </c>
      <c r="AS851" s="64">
        <v>0</v>
      </c>
      <c r="AT851" s="64">
        <v>0</v>
      </c>
      <c r="AU851" s="64">
        <v>0</v>
      </c>
      <c r="AV851" s="64">
        <v>0</v>
      </c>
      <c r="AW851" s="64">
        <v>0</v>
      </c>
      <c r="AX851" s="64">
        <v>0</v>
      </c>
      <c r="AY851" s="64">
        <v>0</v>
      </c>
      <c r="AZ851" s="64">
        <v>0</v>
      </c>
      <c r="BA851" s="64">
        <v>0</v>
      </c>
      <c r="BB851" s="64">
        <v>0</v>
      </c>
      <c r="BC851" s="64">
        <v>0</v>
      </c>
      <c r="BD851" s="64">
        <v>0</v>
      </c>
      <c r="BE851" s="64">
        <v>0</v>
      </c>
      <c r="BF851" s="64">
        <v>0</v>
      </c>
      <c r="BG851" s="64">
        <v>0</v>
      </c>
      <c r="BH851" s="64">
        <v>0</v>
      </c>
      <c r="BI851" s="64">
        <v>0</v>
      </c>
      <c r="BJ851" s="64">
        <v>-7128.6</v>
      </c>
      <c r="BK851" s="64">
        <v>0</v>
      </c>
      <c r="BL851"/>
      <c r="BN851" s="7">
        <f t="shared" si="42"/>
        <v>0</v>
      </c>
    </row>
    <row r="852" spans="1:66" hidden="1">
      <c r="A852">
        <v>111</v>
      </c>
      <c r="B852" t="s">
        <v>84</v>
      </c>
      <c r="C852">
        <v>141</v>
      </c>
      <c r="D852" t="s">
        <v>260</v>
      </c>
      <c r="E852">
        <v>479</v>
      </c>
      <c r="F852">
        <v>513770001</v>
      </c>
      <c r="G852" t="s">
        <v>654</v>
      </c>
      <c r="H852">
        <v>101</v>
      </c>
      <c r="I852" t="s">
        <v>308</v>
      </c>
      <c r="J852" s="8">
        <v>1</v>
      </c>
      <c r="L852">
        <v>3770</v>
      </c>
      <c r="M852" t="s">
        <v>655</v>
      </c>
      <c r="N852">
        <v>3000</v>
      </c>
      <c r="O852" t="s">
        <v>118</v>
      </c>
      <c r="P852">
        <v>13</v>
      </c>
      <c r="Q852" t="s">
        <v>353</v>
      </c>
      <c r="R852">
        <v>263</v>
      </c>
      <c r="S852" t="s">
        <v>354</v>
      </c>
      <c r="T852">
        <v>121</v>
      </c>
      <c r="U852" t="s">
        <v>312</v>
      </c>
      <c r="V852">
        <v>1</v>
      </c>
      <c r="W852" t="s">
        <v>313</v>
      </c>
      <c r="X852" s="64">
        <v>0</v>
      </c>
      <c r="Y852" s="64">
        <v>0</v>
      </c>
      <c r="Z852" s="64">
        <v>0</v>
      </c>
      <c r="AA852" s="64">
        <v>0</v>
      </c>
      <c r="AB852" s="64">
        <v>0</v>
      </c>
      <c r="AC852" s="64">
        <v>0</v>
      </c>
      <c r="AD852" s="9">
        <v>0</v>
      </c>
      <c r="AE852" s="64">
        <v>0</v>
      </c>
      <c r="AF852" s="64">
        <v>0</v>
      </c>
      <c r="AG852" s="64">
        <v>0</v>
      </c>
      <c r="AH852" s="64">
        <v>0</v>
      </c>
      <c r="AI852" s="64">
        <v>0</v>
      </c>
      <c r="AJ852" s="10">
        <f t="shared" si="40"/>
        <v>0</v>
      </c>
      <c r="AL852" s="6">
        <f t="shared" si="41"/>
        <v>0</v>
      </c>
      <c r="AN852" s="64">
        <v>312883</v>
      </c>
      <c r="AO852" s="64">
        <v>0</v>
      </c>
      <c r="AP852" s="64">
        <v>0</v>
      </c>
      <c r="AQ852" s="64">
        <v>0</v>
      </c>
      <c r="AR852" s="64">
        <v>0</v>
      </c>
      <c r="AS852" s="64">
        <v>0</v>
      </c>
      <c r="AT852" s="64">
        <v>0</v>
      </c>
      <c r="AU852" s="64">
        <v>0</v>
      </c>
      <c r="AV852" s="64">
        <v>0</v>
      </c>
      <c r="AW852" s="64">
        <v>0</v>
      </c>
      <c r="AX852" s="64">
        <v>0</v>
      </c>
      <c r="AY852" s="64">
        <v>0</v>
      </c>
      <c r="AZ852" s="64">
        <v>0</v>
      </c>
      <c r="BA852" s="64">
        <v>0</v>
      </c>
      <c r="BB852" s="64">
        <v>0</v>
      </c>
      <c r="BC852" s="64">
        <v>0</v>
      </c>
      <c r="BD852" s="64">
        <v>0</v>
      </c>
      <c r="BE852" s="64">
        <v>0</v>
      </c>
      <c r="BF852" s="64">
        <v>0</v>
      </c>
      <c r="BG852" s="64">
        <v>0</v>
      </c>
      <c r="BH852" s="64">
        <v>0</v>
      </c>
      <c r="BI852" s="64">
        <v>0</v>
      </c>
      <c r="BJ852" s="64">
        <v>0</v>
      </c>
      <c r="BK852" s="64">
        <v>-34403</v>
      </c>
      <c r="BL852"/>
      <c r="BN852" s="7">
        <f t="shared" si="42"/>
        <v>0</v>
      </c>
    </row>
    <row r="853" spans="1:66" hidden="1">
      <c r="A853">
        <v>101</v>
      </c>
      <c r="B853" t="s">
        <v>306</v>
      </c>
      <c r="C853">
        <v>139</v>
      </c>
      <c r="D853" t="s">
        <v>307</v>
      </c>
      <c r="E853">
        <v>388</v>
      </c>
      <c r="F853">
        <v>513790001</v>
      </c>
      <c r="G853" t="s">
        <v>550</v>
      </c>
      <c r="H853">
        <v>101</v>
      </c>
      <c r="I853" t="s">
        <v>308</v>
      </c>
      <c r="J853" s="8">
        <v>1</v>
      </c>
      <c r="L853">
        <v>3790</v>
      </c>
      <c r="M853" t="s">
        <v>551</v>
      </c>
      <c r="N853">
        <v>3000</v>
      </c>
      <c r="O853" t="s">
        <v>118</v>
      </c>
      <c r="P853">
        <v>7</v>
      </c>
      <c r="Q853" t="s">
        <v>310</v>
      </c>
      <c r="R853">
        <v>171</v>
      </c>
      <c r="S853" t="s">
        <v>311</v>
      </c>
      <c r="T853">
        <v>121</v>
      </c>
      <c r="U853" t="s">
        <v>312</v>
      </c>
      <c r="V853">
        <v>1</v>
      </c>
      <c r="W853" t="s">
        <v>313</v>
      </c>
      <c r="X853" s="64">
        <v>0</v>
      </c>
      <c r="Y853" s="64">
        <v>0</v>
      </c>
      <c r="Z853" s="64">
        <v>0</v>
      </c>
      <c r="AA853" s="64">
        <v>0</v>
      </c>
      <c r="AB853" s="64">
        <v>4640</v>
      </c>
      <c r="AC853" s="64">
        <v>0</v>
      </c>
      <c r="AD853" s="9">
        <v>0</v>
      </c>
      <c r="AE853" s="64">
        <v>0</v>
      </c>
      <c r="AF853" s="64">
        <v>0</v>
      </c>
      <c r="AG853" s="64">
        <v>0</v>
      </c>
      <c r="AH853" s="64">
        <v>0</v>
      </c>
      <c r="AI853" s="9">
        <v>0</v>
      </c>
      <c r="AJ853" s="10">
        <f t="shared" si="40"/>
        <v>4640</v>
      </c>
      <c r="AL853" s="6">
        <f t="shared" si="41"/>
        <v>0</v>
      </c>
      <c r="AN853" s="64">
        <v>0</v>
      </c>
      <c r="AO853" s="64">
        <v>0</v>
      </c>
      <c r="AP853" s="64">
        <v>0</v>
      </c>
      <c r="AQ853" s="64">
        <v>0</v>
      </c>
      <c r="AR853" s="64">
        <v>0</v>
      </c>
      <c r="AS853" s="64">
        <v>0</v>
      </c>
      <c r="AT853" s="64">
        <v>0</v>
      </c>
      <c r="AU853" s="64">
        <v>0</v>
      </c>
      <c r="AV853" s="64">
        <v>0</v>
      </c>
      <c r="AW853" s="64">
        <v>0</v>
      </c>
      <c r="AX853" s="64">
        <v>0</v>
      </c>
      <c r="AY853" s="64">
        <v>0</v>
      </c>
      <c r="AZ853" s="64">
        <v>25000</v>
      </c>
      <c r="BA853" s="64">
        <v>0</v>
      </c>
      <c r="BB853" s="64">
        <v>0</v>
      </c>
      <c r="BC853" s="64">
        <v>0</v>
      </c>
      <c r="BD853" s="64">
        <v>0</v>
      </c>
      <c r="BE853" s="64">
        <v>0</v>
      </c>
      <c r="BF853" s="64">
        <v>0</v>
      </c>
      <c r="BG853" s="64">
        <v>0</v>
      </c>
      <c r="BH853" s="64">
        <v>-3133.02</v>
      </c>
      <c r="BI853" s="64">
        <v>0</v>
      </c>
      <c r="BJ853" s="64">
        <v>-21866.98</v>
      </c>
      <c r="BK853" s="64">
        <v>0</v>
      </c>
      <c r="BL853"/>
      <c r="BN853" s="7">
        <f t="shared" si="42"/>
        <v>4640</v>
      </c>
    </row>
    <row r="854" spans="1:66" hidden="1">
      <c r="A854">
        <v>911</v>
      </c>
      <c r="B854" t="s">
        <v>447</v>
      </c>
      <c r="C854">
        <v>107</v>
      </c>
      <c r="D854" t="s">
        <v>120</v>
      </c>
      <c r="E854">
        <v>393</v>
      </c>
      <c r="F854">
        <v>513810003</v>
      </c>
      <c r="G854" t="s">
        <v>136</v>
      </c>
      <c r="H854">
        <v>101</v>
      </c>
      <c r="I854" t="s">
        <v>308</v>
      </c>
      <c r="J854" s="8">
        <v>1</v>
      </c>
      <c r="L854">
        <v>3810</v>
      </c>
      <c r="M854" t="s">
        <v>338</v>
      </c>
      <c r="N854">
        <v>3000</v>
      </c>
      <c r="O854" t="s">
        <v>118</v>
      </c>
      <c r="P854">
        <v>1</v>
      </c>
      <c r="Q854" t="s">
        <v>448</v>
      </c>
      <c r="R854">
        <v>131</v>
      </c>
      <c r="S854" t="s">
        <v>449</v>
      </c>
      <c r="T854">
        <v>121</v>
      </c>
      <c r="U854" t="s">
        <v>312</v>
      </c>
      <c r="V854">
        <v>1</v>
      </c>
      <c r="W854" t="s">
        <v>313</v>
      </c>
      <c r="X854" s="64">
        <v>1471.78</v>
      </c>
      <c r="Y854" s="64">
        <v>1036</v>
      </c>
      <c r="Z854" s="64">
        <v>0</v>
      </c>
      <c r="AA854" s="64">
        <v>0</v>
      </c>
      <c r="AB854" s="64">
        <v>0</v>
      </c>
      <c r="AC854" s="64">
        <v>0</v>
      </c>
      <c r="AD854" s="9">
        <v>0</v>
      </c>
      <c r="AE854" s="64">
        <v>0</v>
      </c>
      <c r="AF854" s="64">
        <v>0</v>
      </c>
      <c r="AG854" s="64">
        <v>0</v>
      </c>
      <c r="AH854" s="64">
        <v>0</v>
      </c>
      <c r="AI854" s="64">
        <v>0</v>
      </c>
      <c r="AJ854" s="10">
        <f t="shared" si="40"/>
        <v>2507.7799999999997</v>
      </c>
      <c r="AL854" s="6">
        <f t="shared" si="41"/>
        <v>0</v>
      </c>
      <c r="AN854" s="64">
        <v>0</v>
      </c>
      <c r="AO854" s="64">
        <v>0</v>
      </c>
      <c r="AP854" s="64">
        <v>0</v>
      </c>
      <c r="AQ854" s="64">
        <v>0</v>
      </c>
      <c r="AR854" s="64">
        <v>0</v>
      </c>
      <c r="AS854" s="64">
        <v>0</v>
      </c>
      <c r="AT854" s="64">
        <v>0</v>
      </c>
      <c r="AU854" s="64">
        <v>0</v>
      </c>
      <c r="AV854" s="64">
        <v>0</v>
      </c>
      <c r="AW854" s="64">
        <v>0</v>
      </c>
      <c r="AX854" s="64">
        <v>0</v>
      </c>
      <c r="AY854" s="64">
        <v>0</v>
      </c>
      <c r="AZ854" s="64">
        <v>0</v>
      </c>
      <c r="BA854" s="64">
        <v>0</v>
      </c>
      <c r="BB854" s="64">
        <v>0</v>
      </c>
      <c r="BC854" s="64">
        <v>0</v>
      </c>
      <c r="BD854" s="64">
        <v>0</v>
      </c>
      <c r="BE854" s="64">
        <v>0</v>
      </c>
      <c r="BF854" s="64">
        <v>0</v>
      </c>
      <c r="BG854" s="64">
        <v>0</v>
      </c>
      <c r="BH854" s="64">
        <v>400</v>
      </c>
      <c r="BI854" s="64">
        <v>0</v>
      </c>
      <c r="BJ854" s="64">
        <v>0</v>
      </c>
      <c r="BK854" s="64">
        <v>0</v>
      </c>
      <c r="BL854"/>
      <c r="BN854" s="7">
        <f t="shared" si="42"/>
        <v>2507.7799999999997</v>
      </c>
    </row>
    <row r="855" spans="1:66" hidden="1">
      <c r="A855">
        <v>921</v>
      </c>
      <c r="B855" t="s">
        <v>454</v>
      </c>
      <c r="C855">
        <v>108</v>
      </c>
      <c r="D855" t="s">
        <v>455</v>
      </c>
      <c r="E855">
        <v>389</v>
      </c>
      <c r="F855">
        <v>513810001</v>
      </c>
      <c r="G855" t="s">
        <v>119</v>
      </c>
      <c r="H855">
        <v>101</v>
      </c>
      <c r="I855" t="s">
        <v>308</v>
      </c>
      <c r="J855" s="8">
        <v>1</v>
      </c>
      <c r="L855">
        <v>3810</v>
      </c>
      <c r="M855" t="s">
        <v>338</v>
      </c>
      <c r="N855">
        <v>3000</v>
      </c>
      <c r="O855" t="s">
        <v>118</v>
      </c>
      <c r="P855">
        <v>4</v>
      </c>
      <c r="Q855" t="s">
        <v>345</v>
      </c>
      <c r="R855">
        <v>132</v>
      </c>
      <c r="S855" t="s">
        <v>456</v>
      </c>
      <c r="T855">
        <v>121</v>
      </c>
      <c r="U855" t="s">
        <v>312</v>
      </c>
      <c r="V855">
        <v>1</v>
      </c>
      <c r="W855" t="s">
        <v>313</v>
      </c>
      <c r="X855" s="64">
        <v>699.99</v>
      </c>
      <c r="Y855" s="64">
        <v>1920.99</v>
      </c>
      <c r="Z855" s="64">
        <v>4399.1899999999996</v>
      </c>
      <c r="AA855" s="64">
        <v>3560</v>
      </c>
      <c r="AB855" s="64">
        <v>1968.6</v>
      </c>
      <c r="AC855" s="64">
        <v>2757.2</v>
      </c>
      <c r="AD855" s="9">
        <v>2046.24</v>
      </c>
      <c r="AE855" s="64">
        <v>9419.61</v>
      </c>
      <c r="AF855" s="64">
        <v>6266.42</v>
      </c>
      <c r="AG855" s="64">
        <v>2108</v>
      </c>
      <c r="AH855" s="64">
        <v>1308.1500000000001</v>
      </c>
      <c r="AI855" s="64">
        <v>2818.26</v>
      </c>
      <c r="AJ855" s="10">
        <f t="shared" si="40"/>
        <v>39272.650000000009</v>
      </c>
      <c r="AL855" s="6">
        <f t="shared" si="41"/>
        <v>0</v>
      </c>
      <c r="AN855" s="64">
        <v>567009</v>
      </c>
      <c r="AO855" s="64">
        <v>0</v>
      </c>
      <c r="AP855" s="64">
        <v>0</v>
      </c>
      <c r="AQ855" s="64">
        <v>0</v>
      </c>
      <c r="AR855" s="64">
        <v>0</v>
      </c>
      <c r="AS855" s="64">
        <v>0</v>
      </c>
      <c r="AT855" s="64">
        <v>0</v>
      </c>
      <c r="AU855" s="64">
        <v>0</v>
      </c>
      <c r="AV855" s="64">
        <v>0</v>
      </c>
      <c r="AW855" s="64">
        <v>0</v>
      </c>
      <c r="AX855" s="64">
        <v>0</v>
      </c>
      <c r="AY855" s="64">
        <v>0</v>
      </c>
      <c r="AZ855" s="64">
        <v>915280.7</v>
      </c>
      <c r="BA855" s="64">
        <v>0</v>
      </c>
      <c r="BB855" s="64">
        <v>0</v>
      </c>
      <c r="BC855" s="64">
        <v>0</v>
      </c>
      <c r="BD855" s="64">
        <v>0</v>
      </c>
      <c r="BE855" s="64">
        <v>0</v>
      </c>
      <c r="BF855" s="64">
        <v>0</v>
      </c>
      <c r="BG855" s="64">
        <v>0</v>
      </c>
      <c r="BH855" s="64">
        <v>379396.89</v>
      </c>
      <c r="BI855" s="64">
        <v>441572.85</v>
      </c>
      <c r="BJ855" s="64">
        <v>124718.55</v>
      </c>
      <c r="BK855" s="64">
        <v>437408.1</v>
      </c>
      <c r="BL855"/>
      <c r="BN855" s="7">
        <f t="shared" si="42"/>
        <v>35146.240000000005</v>
      </c>
    </row>
    <row r="856" spans="1:66" hidden="1">
      <c r="A856">
        <v>921</v>
      </c>
      <c r="B856" t="s">
        <v>454</v>
      </c>
      <c r="C856">
        <v>108</v>
      </c>
      <c r="D856" t="s">
        <v>455</v>
      </c>
      <c r="E856">
        <v>393</v>
      </c>
      <c r="F856">
        <v>513810003</v>
      </c>
      <c r="G856" t="s">
        <v>136</v>
      </c>
      <c r="H856">
        <v>101</v>
      </c>
      <c r="I856" t="s">
        <v>308</v>
      </c>
      <c r="J856" s="8">
        <v>1</v>
      </c>
      <c r="L856">
        <v>3810</v>
      </c>
      <c r="M856" t="s">
        <v>338</v>
      </c>
      <c r="N856">
        <v>3000</v>
      </c>
      <c r="O856" t="s">
        <v>118</v>
      </c>
      <c r="P856">
        <v>4</v>
      </c>
      <c r="Q856" t="s">
        <v>345</v>
      </c>
      <c r="R856">
        <v>132</v>
      </c>
      <c r="S856" t="s">
        <v>456</v>
      </c>
      <c r="T856">
        <v>121</v>
      </c>
      <c r="U856" t="s">
        <v>312</v>
      </c>
      <c r="V856">
        <v>1</v>
      </c>
      <c r="W856" t="s">
        <v>313</v>
      </c>
      <c r="X856" s="64">
        <v>0</v>
      </c>
      <c r="Y856" s="64">
        <v>5829</v>
      </c>
      <c r="Z856" s="64">
        <v>2047.4</v>
      </c>
      <c r="AA856" s="64">
        <v>0</v>
      </c>
      <c r="AB856" s="64">
        <v>0</v>
      </c>
      <c r="AC856" s="64">
        <v>0</v>
      </c>
      <c r="AD856" s="9">
        <v>0</v>
      </c>
      <c r="AE856" s="64">
        <v>540</v>
      </c>
      <c r="AF856" s="64">
        <v>0</v>
      </c>
      <c r="AG856" s="64">
        <v>0</v>
      </c>
      <c r="AH856" s="64">
        <v>0</v>
      </c>
      <c r="AI856" s="64">
        <v>0</v>
      </c>
      <c r="AJ856" s="10">
        <f t="shared" si="40"/>
        <v>8416.4</v>
      </c>
      <c r="AL856" s="6">
        <f t="shared" si="41"/>
        <v>0</v>
      </c>
      <c r="AN856" s="64">
        <v>2500000</v>
      </c>
      <c r="AO856" s="64">
        <v>0</v>
      </c>
      <c r="AP856" s="64">
        <v>0</v>
      </c>
      <c r="AQ856" s="64">
        <v>0</v>
      </c>
      <c r="AR856" s="64">
        <v>0</v>
      </c>
      <c r="AS856" s="64">
        <v>0</v>
      </c>
      <c r="AT856" s="64">
        <v>0</v>
      </c>
      <c r="AU856" s="64">
        <v>0</v>
      </c>
      <c r="AV856" s="64">
        <v>0</v>
      </c>
      <c r="AW856" s="64">
        <v>0</v>
      </c>
      <c r="AX856" s="64">
        <v>0</v>
      </c>
      <c r="AY856" s="64">
        <v>0</v>
      </c>
      <c r="AZ856" s="64">
        <v>-682330.7</v>
      </c>
      <c r="BA856" s="64">
        <v>0</v>
      </c>
      <c r="BB856" s="64">
        <v>0</v>
      </c>
      <c r="BC856" s="64">
        <v>0</v>
      </c>
      <c r="BD856" s="64">
        <v>0</v>
      </c>
      <c r="BE856" s="64">
        <v>0</v>
      </c>
      <c r="BF856" s="64">
        <v>0</v>
      </c>
      <c r="BG856" s="64">
        <v>0</v>
      </c>
      <c r="BH856" s="64">
        <v>0</v>
      </c>
      <c r="BI856" s="64">
        <v>-764400</v>
      </c>
      <c r="BJ856" s="64">
        <v>-5000</v>
      </c>
      <c r="BK856" s="64">
        <v>-368086.5</v>
      </c>
      <c r="BL856"/>
      <c r="BN856" s="7">
        <f t="shared" si="42"/>
        <v>8416.4</v>
      </c>
    </row>
    <row r="857" spans="1:66" hidden="1">
      <c r="A857">
        <v>924</v>
      </c>
      <c r="B857" t="s">
        <v>574</v>
      </c>
      <c r="C857">
        <v>159</v>
      </c>
      <c r="D857" t="s">
        <v>574</v>
      </c>
      <c r="E857">
        <v>393</v>
      </c>
      <c r="F857">
        <v>513810003</v>
      </c>
      <c r="G857" t="s">
        <v>136</v>
      </c>
      <c r="H857">
        <v>101</v>
      </c>
      <c r="I857" t="s">
        <v>308</v>
      </c>
      <c r="J857" s="8">
        <v>1</v>
      </c>
      <c r="L857">
        <v>3810</v>
      </c>
      <c r="M857" t="s">
        <v>338</v>
      </c>
      <c r="N857">
        <v>3000</v>
      </c>
      <c r="O857" t="s">
        <v>118</v>
      </c>
      <c r="P857">
        <v>4</v>
      </c>
      <c r="Q857" t="s">
        <v>345</v>
      </c>
      <c r="R857">
        <v>111</v>
      </c>
      <c r="S857" t="s">
        <v>438</v>
      </c>
      <c r="T857">
        <v>121</v>
      </c>
      <c r="U857" t="s">
        <v>312</v>
      </c>
      <c r="V857">
        <v>1</v>
      </c>
      <c r="W857" t="s">
        <v>313</v>
      </c>
      <c r="X857" s="64">
        <v>0</v>
      </c>
      <c r="Y857" s="64">
        <v>0</v>
      </c>
      <c r="Z857" s="64">
        <v>0</v>
      </c>
      <c r="AA857" s="64">
        <v>0</v>
      </c>
      <c r="AB857" s="64">
        <v>0</v>
      </c>
      <c r="AC857" s="64">
        <v>0</v>
      </c>
      <c r="AD857" s="9">
        <v>0</v>
      </c>
      <c r="AE857" s="64">
        <v>0</v>
      </c>
      <c r="AF857" s="64">
        <v>540</v>
      </c>
      <c r="AG857" s="64">
        <v>630.26</v>
      </c>
      <c r="AH857" s="64">
        <v>0</v>
      </c>
      <c r="AI857" s="64">
        <v>0</v>
      </c>
      <c r="AJ857" s="10">
        <f t="shared" si="40"/>
        <v>1170.26</v>
      </c>
      <c r="AL857" s="6">
        <f t="shared" si="41"/>
        <v>0</v>
      </c>
      <c r="AN857" s="64">
        <v>12829</v>
      </c>
      <c r="AO857" s="64">
        <v>0</v>
      </c>
      <c r="AP857" s="64">
        <v>0</v>
      </c>
      <c r="AQ857" s="64">
        <v>0</v>
      </c>
      <c r="AR857" s="64">
        <v>0</v>
      </c>
      <c r="AS857" s="64">
        <v>0</v>
      </c>
      <c r="AT857" s="64">
        <v>0</v>
      </c>
      <c r="AU857" s="64">
        <v>0</v>
      </c>
      <c r="AV857" s="64">
        <v>0</v>
      </c>
      <c r="AW857" s="64">
        <v>0</v>
      </c>
      <c r="AX857" s="64">
        <v>0</v>
      </c>
      <c r="AY857" s="64">
        <v>0</v>
      </c>
      <c r="AZ857" s="64">
        <v>50000</v>
      </c>
      <c r="BA857" s="64">
        <v>0</v>
      </c>
      <c r="BB857" s="64">
        <v>0</v>
      </c>
      <c r="BC857" s="64">
        <v>0</v>
      </c>
      <c r="BD857" s="64">
        <v>0</v>
      </c>
      <c r="BE857" s="64">
        <v>0</v>
      </c>
      <c r="BF857" s="64">
        <v>0</v>
      </c>
      <c r="BG857" s="64">
        <v>0</v>
      </c>
      <c r="BH857" s="64">
        <v>0</v>
      </c>
      <c r="BI857" s="64">
        <v>0</v>
      </c>
      <c r="BJ857" s="64">
        <v>0</v>
      </c>
      <c r="BK857" s="64">
        <v>44615.74</v>
      </c>
      <c r="BL857"/>
      <c r="BN857" s="7">
        <f t="shared" si="42"/>
        <v>1170.26</v>
      </c>
    </row>
    <row r="858" spans="1:66" hidden="1">
      <c r="A858">
        <v>931</v>
      </c>
      <c r="B858" t="s">
        <v>465</v>
      </c>
      <c r="C858">
        <v>111</v>
      </c>
      <c r="D858" t="s">
        <v>466</v>
      </c>
      <c r="E858">
        <v>389</v>
      </c>
      <c r="F858">
        <v>513810001</v>
      </c>
      <c r="G858" t="s">
        <v>119</v>
      </c>
      <c r="H858">
        <v>101</v>
      </c>
      <c r="I858" t="s">
        <v>308</v>
      </c>
      <c r="J858" s="8">
        <v>1</v>
      </c>
      <c r="L858">
        <v>3810</v>
      </c>
      <c r="M858" t="s">
        <v>338</v>
      </c>
      <c r="N858">
        <v>3000</v>
      </c>
      <c r="O858" t="s">
        <v>118</v>
      </c>
      <c r="P858">
        <v>5</v>
      </c>
      <c r="Q858" t="s">
        <v>467</v>
      </c>
      <c r="R858">
        <v>152</v>
      </c>
      <c r="S858" t="s">
        <v>468</v>
      </c>
      <c r="T858">
        <v>121</v>
      </c>
      <c r="U858" t="s">
        <v>312</v>
      </c>
      <c r="V858">
        <v>1</v>
      </c>
      <c r="W858" t="s">
        <v>313</v>
      </c>
      <c r="X858" s="64">
        <v>0</v>
      </c>
      <c r="Y858" s="64">
        <v>0</v>
      </c>
      <c r="Z858" s="64">
        <v>0</v>
      </c>
      <c r="AA858" s="64">
        <v>0</v>
      </c>
      <c r="AB858" s="64">
        <v>0</v>
      </c>
      <c r="AC858" s="64">
        <v>0</v>
      </c>
      <c r="AD858" s="9">
        <v>0</v>
      </c>
      <c r="AE858" s="64">
        <v>0</v>
      </c>
      <c r="AF858" s="64">
        <v>0</v>
      </c>
      <c r="AG858" s="64">
        <v>0</v>
      </c>
      <c r="AH858" s="64">
        <v>0</v>
      </c>
      <c r="AI858" s="64">
        <v>0</v>
      </c>
      <c r="AJ858" s="10">
        <f t="shared" si="40"/>
        <v>0</v>
      </c>
      <c r="AL858" s="6">
        <f t="shared" si="41"/>
        <v>0</v>
      </c>
      <c r="AN858" s="64">
        <v>253678</v>
      </c>
      <c r="AO858" s="64">
        <v>0</v>
      </c>
      <c r="AP858" s="64">
        <v>0</v>
      </c>
      <c r="AQ858" s="64">
        <v>0</v>
      </c>
      <c r="AR858" s="64">
        <v>0</v>
      </c>
      <c r="AS858" s="64">
        <v>0</v>
      </c>
      <c r="AT858" s="64">
        <v>0</v>
      </c>
      <c r="AU858" s="64">
        <v>0</v>
      </c>
      <c r="AV858" s="64">
        <v>0</v>
      </c>
      <c r="AW858" s="64">
        <v>0</v>
      </c>
      <c r="AX858" s="64">
        <v>0</v>
      </c>
      <c r="AY858" s="64">
        <v>0</v>
      </c>
      <c r="AZ858" s="64">
        <v>0</v>
      </c>
      <c r="BA858" s="64">
        <v>0</v>
      </c>
      <c r="BB858" s="64">
        <v>0</v>
      </c>
      <c r="BC858" s="64">
        <v>0</v>
      </c>
      <c r="BD858" s="64">
        <v>0</v>
      </c>
      <c r="BE858" s="64">
        <v>0</v>
      </c>
      <c r="BF858" s="64">
        <v>0</v>
      </c>
      <c r="BG858" s="64">
        <v>0</v>
      </c>
      <c r="BH858" s="64">
        <v>0</v>
      </c>
      <c r="BI858" s="64">
        <v>0</v>
      </c>
      <c r="BJ858" s="64">
        <v>0</v>
      </c>
      <c r="BK858" s="64">
        <v>90862.26</v>
      </c>
      <c r="BL858"/>
      <c r="BN858" s="7">
        <f t="shared" si="42"/>
        <v>0</v>
      </c>
    </row>
    <row r="859" spans="1:66" hidden="1">
      <c r="A859">
        <v>931</v>
      </c>
      <c r="B859" t="s">
        <v>465</v>
      </c>
      <c r="C859">
        <v>111</v>
      </c>
      <c r="D859" t="s">
        <v>466</v>
      </c>
      <c r="E859">
        <v>393</v>
      </c>
      <c r="F859">
        <v>513810003</v>
      </c>
      <c r="G859" t="s">
        <v>136</v>
      </c>
      <c r="H859">
        <v>101</v>
      </c>
      <c r="I859" t="s">
        <v>308</v>
      </c>
      <c r="J859" s="8">
        <v>1</v>
      </c>
      <c r="L859">
        <v>3810</v>
      </c>
      <c r="M859" t="s">
        <v>338</v>
      </c>
      <c r="N859">
        <v>3000</v>
      </c>
      <c r="O859" t="s">
        <v>118</v>
      </c>
      <c r="P859">
        <v>5</v>
      </c>
      <c r="Q859" t="s">
        <v>467</v>
      </c>
      <c r="R859">
        <v>152</v>
      </c>
      <c r="S859" t="s">
        <v>468</v>
      </c>
      <c r="T859">
        <v>121</v>
      </c>
      <c r="U859" t="s">
        <v>312</v>
      </c>
      <c r="V859">
        <v>1</v>
      </c>
      <c r="W859" t="s">
        <v>313</v>
      </c>
      <c r="X859" s="64">
        <v>530.44000000000005</v>
      </c>
      <c r="Y859" s="64">
        <v>149.4</v>
      </c>
      <c r="Z859" s="64">
        <v>0</v>
      </c>
      <c r="AA859" s="64">
        <v>0</v>
      </c>
      <c r="AB859" s="64">
        <v>0</v>
      </c>
      <c r="AC859" s="64">
        <v>0</v>
      </c>
      <c r="AD859" s="9">
        <v>0</v>
      </c>
      <c r="AE859" s="64">
        <v>0</v>
      </c>
      <c r="AF859" s="64">
        <v>0</v>
      </c>
      <c r="AG859" s="64">
        <v>0</v>
      </c>
      <c r="AH859" s="64">
        <v>0</v>
      </c>
      <c r="AI859" s="64">
        <v>0</v>
      </c>
      <c r="AJ859" s="10">
        <f t="shared" si="40"/>
        <v>679.84</v>
      </c>
      <c r="AL859" s="6">
        <f t="shared" si="41"/>
        <v>0</v>
      </c>
      <c r="AN859" s="64">
        <v>12554</v>
      </c>
      <c r="AO859" s="64">
        <v>0</v>
      </c>
      <c r="AP859" s="64">
        <v>0</v>
      </c>
      <c r="AQ859" s="64">
        <v>0</v>
      </c>
      <c r="AR859" s="64">
        <v>0</v>
      </c>
      <c r="AS859" s="64">
        <v>0</v>
      </c>
      <c r="AT859" s="64">
        <v>0</v>
      </c>
      <c r="AU859" s="64">
        <v>0</v>
      </c>
      <c r="AV859" s="64">
        <v>0</v>
      </c>
      <c r="AW859" s="64">
        <v>0</v>
      </c>
      <c r="AX859" s="64">
        <v>0</v>
      </c>
      <c r="AY859" s="64">
        <v>0</v>
      </c>
      <c r="AZ859" s="64">
        <v>10000</v>
      </c>
      <c r="BA859" s="64">
        <v>0</v>
      </c>
      <c r="BB859" s="64">
        <v>0</v>
      </c>
      <c r="BC859" s="64">
        <v>0</v>
      </c>
      <c r="BD859" s="64">
        <v>0</v>
      </c>
      <c r="BE859" s="64">
        <v>0</v>
      </c>
      <c r="BF859" s="64">
        <v>0</v>
      </c>
      <c r="BG859" s="64">
        <v>0</v>
      </c>
      <c r="BH859" s="64">
        <v>27456.02</v>
      </c>
      <c r="BI859" s="64">
        <v>33732.230000000003</v>
      </c>
      <c r="BJ859" s="64">
        <v>0</v>
      </c>
      <c r="BK859" s="64">
        <v>24183.16</v>
      </c>
      <c r="BL859"/>
      <c r="BN859" s="7">
        <f t="shared" si="42"/>
        <v>679.84</v>
      </c>
    </row>
    <row r="860" spans="1:66" hidden="1">
      <c r="A860">
        <v>932</v>
      </c>
      <c r="B860" t="s">
        <v>477</v>
      </c>
      <c r="C860">
        <v>113</v>
      </c>
      <c r="D860" t="s">
        <v>478</v>
      </c>
      <c r="E860">
        <v>389</v>
      </c>
      <c r="F860">
        <v>513810001</v>
      </c>
      <c r="G860" t="s">
        <v>119</v>
      </c>
      <c r="H860">
        <v>101</v>
      </c>
      <c r="I860" t="s">
        <v>308</v>
      </c>
      <c r="J860" s="8">
        <v>1</v>
      </c>
      <c r="L860">
        <v>3810</v>
      </c>
      <c r="M860" t="s">
        <v>338</v>
      </c>
      <c r="N860">
        <v>3000</v>
      </c>
      <c r="O860" t="s">
        <v>118</v>
      </c>
      <c r="P860">
        <v>5</v>
      </c>
      <c r="Q860" t="s">
        <v>467</v>
      </c>
      <c r="R860">
        <v>152</v>
      </c>
      <c r="S860" t="s">
        <v>468</v>
      </c>
      <c r="T860">
        <v>121</v>
      </c>
      <c r="U860" t="s">
        <v>312</v>
      </c>
      <c r="V860">
        <v>1</v>
      </c>
      <c r="W860" t="s">
        <v>313</v>
      </c>
      <c r="X860" s="64">
        <v>0</v>
      </c>
      <c r="Y860" s="64">
        <v>0</v>
      </c>
      <c r="Z860" s="64">
        <v>0</v>
      </c>
      <c r="AA860" s="64">
        <v>0</v>
      </c>
      <c r="AB860" s="64">
        <v>4870</v>
      </c>
      <c r="AC860" s="64">
        <v>0</v>
      </c>
      <c r="AD860" s="9">
        <v>0</v>
      </c>
      <c r="AE860" s="64">
        <v>0</v>
      </c>
      <c r="AF860" s="64">
        <v>0</v>
      </c>
      <c r="AG860" s="64">
        <v>0</v>
      </c>
      <c r="AH860" s="64">
        <v>0</v>
      </c>
      <c r="AI860" s="64">
        <v>0</v>
      </c>
      <c r="AJ860" s="10">
        <f t="shared" si="40"/>
        <v>4870</v>
      </c>
      <c r="AL860" s="6">
        <f t="shared" si="41"/>
        <v>0</v>
      </c>
      <c r="AN860" s="64">
        <v>25000</v>
      </c>
      <c r="AO860" s="64">
        <v>0</v>
      </c>
      <c r="AP860" s="64">
        <v>0</v>
      </c>
      <c r="AQ860" s="64">
        <v>0</v>
      </c>
      <c r="AR860" s="64">
        <v>0</v>
      </c>
      <c r="AS860" s="64">
        <v>0</v>
      </c>
      <c r="AT860" s="64">
        <v>0</v>
      </c>
      <c r="AU860" s="64">
        <v>0</v>
      </c>
      <c r="AV860" s="64">
        <v>0</v>
      </c>
      <c r="AW860" s="64">
        <v>0</v>
      </c>
      <c r="AX860" s="64">
        <v>0</v>
      </c>
      <c r="AY860" s="64">
        <v>0</v>
      </c>
      <c r="AZ860" s="64">
        <v>0</v>
      </c>
      <c r="BA860" s="64">
        <v>0</v>
      </c>
      <c r="BB860" s="64">
        <v>0</v>
      </c>
      <c r="BC860" s="64">
        <v>0</v>
      </c>
      <c r="BD860" s="64">
        <v>0</v>
      </c>
      <c r="BE860" s="64">
        <v>0</v>
      </c>
      <c r="BF860" s="64">
        <v>0</v>
      </c>
      <c r="BG860" s="64">
        <v>0</v>
      </c>
      <c r="BH860" s="64">
        <v>-10373</v>
      </c>
      <c r="BI860" s="64">
        <v>-4000</v>
      </c>
      <c r="BJ860" s="64">
        <v>0</v>
      </c>
      <c r="BK860" s="64">
        <v>-10627</v>
      </c>
      <c r="BL860"/>
      <c r="BN860" s="7">
        <f t="shared" si="42"/>
        <v>4870</v>
      </c>
    </row>
    <row r="861" spans="1:66" hidden="1">
      <c r="A861">
        <v>932</v>
      </c>
      <c r="B861" t="s">
        <v>477</v>
      </c>
      <c r="C861">
        <v>113</v>
      </c>
      <c r="D861" t="s">
        <v>478</v>
      </c>
      <c r="E861">
        <v>393</v>
      </c>
      <c r="F861">
        <v>513810003</v>
      </c>
      <c r="G861" t="s">
        <v>136</v>
      </c>
      <c r="H861">
        <v>101</v>
      </c>
      <c r="I861" t="s">
        <v>308</v>
      </c>
      <c r="J861" s="8">
        <v>1</v>
      </c>
      <c r="L861">
        <v>3810</v>
      </c>
      <c r="M861" t="s">
        <v>338</v>
      </c>
      <c r="N861">
        <v>3000</v>
      </c>
      <c r="O861" t="s">
        <v>118</v>
      </c>
      <c r="P861">
        <v>5</v>
      </c>
      <c r="Q861" t="s">
        <v>467</v>
      </c>
      <c r="R861">
        <v>152</v>
      </c>
      <c r="S861" t="s">
        <v>468</v>
      </c>
      <c r="T861">
        <v>121</v>
      </c>
      <c r="U861" t="s">
        <v>312</v>
      </c>
      <c r="V861">
        <v>1</v>
      </c>
      <c r="W861" t="s">
        <v>313</v>
      </c>
      <c r="X861" s="64">
        <v>0</v>
      </c>
      <c r="Y861" s="64">
        <v>0</v>
      </c>
      <c r="Z861" s="64">
        <v>0</v>
      </c>
      <c r="AA861" s="64">
        <v>0</v>
      </c>
      <c r="AB861" s="64">
        <v>0</v>
      </c>
      <c r="AC861" s="64">
        <v>0</v>
      </c>
      <c r="AD861" s="9">
        <v>0</v>
      </c>
      <c r="AE861" s="64">
        <v>820</v>
      </c>
      <c r="AF861" s="64">
        <v>1177.23</v>
      </c>
      <c r="AG861" s="64">
        <v>0</v>
      </c>
      <c r="AH861" s="64">
        <v>0</v>
      </c>
      <c r="AI861" s="64">
        <v>0</v>
      </c>
      <c r="AJ861" s="10">
        <f t="shared" si="40"/>
        <v>1997.23</v>
      </c>
      <c r="AL861" s="6">
        <f t="shared" si="41"/>
        <v>0</v>
      </c>
      <c r="AN861" s="64">
        <v>0</v>
      </c>
      <c r="AO861" s="64">
        <v>0</v>
      </c>
      <c r="AP861" s="64">
        <v>0</v>
      </c>
      <c r="AQ861" s="64">
        <v>0</v>
      </c>
      <c r="AR861" s="64">
        <v>0</v>
      </c>
      <c r="AS861" s="64">
        <v>0</v>
      </c>
      <c r="AT861" s="64">
        <v>0</v>
      </c>
      <c r="AU861" s="64">
        <v>0</v>
      </c>
      <c r="AV861" s="64">
        <v>0</v>
      </c>
      <c r="AW861" s="64">
        <v>0</v>
      </c>
      <c r="AX861" s="64">
        <v>0</v>
      </c>
      <c r="AY861" s="64">
        <v>0</v>
      </c>
      <c r="AZ861" s="64">
        <v>0</v>
      </c>
      <c r="BA861" s="64">
        <v>0</v>
      </c>
      <c r="BB861" s="64">
        <v>0</v>
      </c>
      <c r="BC861" s="64">
        <v>0</v>
      </c>
      <c r="BD861" s="64">
        <v>0</v>
      </c>
      <c r="BE861" s="64">
        <v>0</v>
      </c>
      <c r="BF861" s="64">
        <v>0</v>
      </c>
      <c r="BG861" s="64">
        <v>0</v>
      </c>
      <c r="BH861" s="64">
        <v>400</v>
      </c>
      <c r="BI861" s="64">
        <v>0</v>
      </c>
      <c r="BJ861" s="64">
        <v>400</v>
      </c>
      <c r="BK861" s="64">
        <v>100</v>
      </c>
      <c r="BL861"/>
      <c r="BN861" s="7">
        <f t="shared" si="42"/>
        <v>1997.23</v>
      </c>
    </row>
    <row r="862" spans="1:66" hidden="1">
      <c r="A862">
        <v>981</v>
      </c>
      <c r="B862" t="s">
        <v>532</v>
      </c>
      <c r="C862">
        <v>134</v>
      </c>
      <c r="D862" t="s">
        <v>245</v>
      </c>
      <c r="E862">
        <v>389</v>
      </c>
      <c r="F862">
        <v>513810001</v>
      </c>
      <c r="G862" t="s">
        <v>119</v>
      </c>
      <c r="H862">
        <v>101</v>
      </c>
      <c r="I862" t="s">
        <v>308</v>
      </c>
      <c r="J862" s="8">
        <v>1</v>
      </c>
      <c r="L862">
        <v>3810</v>
      </c>
      <c r="M862" t="s">
        <v>338</v>
      </c>
      <c r="N862">
        <v>3000</v>
      </c>
      <c r="O862" t="s">
        <v>118</v>
      </c>
      <c r="P862">
        <v>6</v>
      </c>
      <c r="Q862" t="s">
        <v>533</v>
      </c>
      <c r="R862">
        <v>134</v>
      </c>
      <c r="S862" t="s">
        <v>534</v>
      </c>
      <c r="T862">
        <v>132</v>
      </c>
      <c r="U862" t="s">
        <v>535</v>
      </c>
      <c r="V862">
        <v>1</v>
      </c>
      <c r="W862" t="s">
        <v>313</v>
      </c>
      <c r="X862" s="64">
        <v>0</v>
      </c>
      <c r="Y862" s="64">
        <v>0</v>
      </c>
      <c r="Z862" s="64">
        <v>0</v>
      </c>
      <c r="AA862" s="64">
        <v>0</v>
      </c>
      <c r="AB862" s="64">
        <v>3903</v>
      </c>
      <c r="AC862" s="64">
        <v>0</v>
      </c>
      <c r="AD862" s="9">
        <v>0</v>
      </c>
      <c r="AE862" s="64">
        <v>1247</v>
      </c>
      <c r="AF862" s="64">
        <v>1200.5999999999999</v>
      </c>
      <c r="AG862" s="64">
        <v>0</v>
      </c>
      <c r="AH862" s="64">
        <v>290.47000000000003</v>
      </c>
      <c r="AI862" s="64">
        <v>0</v>
      </c>
      <c r="AJ862" s="10">
        <f t="shared" si="40"/>
        <v>6641.0700000000006</v>
      </c>
      <c r="AL862" s="6">
        <f t="shared" si="41"/>
        <v>0</v>
      </c>
      <c r="AN862" s="64">
        <v>2500</v>
      </c>
      <c r="AO862" s="64">
        <v>0</v>
      </c>
      <c r="AP862" s="64">
        <v>0</v>
      </c>
      <c r="AQ862" s="64">
        <v>0</v>
      </c>
      <c r="AR862" s="64">
        <v>0</v>
      </c>
      <c r="AS862" s="64">
        <v>0</v>
      </c>
      <c r="AT862" s="64">
        <v>0</v>
      </c>
      <c r="AU862" s="64">
        <v>0</v>
      </c>
      <c r="AV862" s="64">
        <v>0</v>
      </c>
      <c r="AW862" s="64">
        <v>0</v>
      </c>
      <c r="AX862" s="64">
        <v>0</v>
      </c>
      <c r="AY862" s="64">
        <v>0</v>
      </c>
      <c r="AZ862" s="64">
        <v>7050</v>
      </c>
      <c r="BA862" s="64">
        <v>0</v>
      </c>
      <c r="BB862" s="64">
        <v>0</v>
      </c>
      <c r="BC862" s="64">
        <v>0</v>
      </c>
      <c r="BD862" s="64">
        <v>0</v>
      </c>
      <c r="BE862" s="64">
        <v>0</v>
      </c>
      <c r="BF862" s="64">
        <v>0</v>
      </c>
      <c r="BG862" s="64">
        <v>0</v>
      </c>
      <c r="BH862" s="64">
        <v>10000</v>
      </c>
      <c r="BI862" s="64">
        <v>0</v>
      </c>
      <c r="BJ862" s="64">
        <v>6800</v>
      </c>
      <c r="BK862" s="64">
        <v>-3817.76</v>
      </c>
      <c r="BL862"/>
      <c r="BN862" s="7">
        <f t="shared" si="42"/>
        <v>6350.6</v>
      </c>
    </row>
    <row r="863" spans="1:66" hidden="1">
      <c r="A863">
        <v>101</v>
      </c>
      <c r="B863" t="s">
        <v>306</v>
      </c>
      <c r="C863">
        <v>139</v>
      </c>
      <c r="D863" t="s">
        <v>307</v>
      </c>
      <c r="E863">
        <v>389</v>
      </c>
      <c r="F863">
        <v>513810001</v>
      </c>
      <c r="G863" t="s">
        <v>119</v>
      </c>
      <c r="H863">
        <v>101</v>
      </c>
      <c r="I863" t="s">
        <v>308</v>
      </c>
      <c r="J863" s="8">
        <v>1</v>
      </c>
      <c r="L863">
        <v>3810</v>
      </c>
      <c r="M863" t="s">
        <v>338</v>
      </c>
      <c r="N863">
        <v>3000</v>
      </c>
      <c r="O863" t="s">
        <v>118</v>
      </c>
      <c r="P863">
        <v>7</v>
      </c>
      <c r="Q863" t="s">
        <v>310</v>
      </c>
      <c r="R863">
        <v>171</v>
      </c>
      <c r="S863" t="s">
        <v>311</v>
      </c>
      <c r="T863">
        <v>121</v>
      </c>
      <c r="U863" t="s">
        <v>312</v>
      </c>
      <c r="V863">
        <v>1</v>
      </c>
      <c r="W863" t="s">
        <v>313</v>
      </c>
      <c r="X863" s="64">
        <v>40876</v>
      </c>
      <c r="Y863" s="64">
        <v>0</v>
      </c>
      <c r="Z863" s="64">
        <v>2250.0100000000002</v>
      </c>
      <c r="AA863" s="64">
        <v>3998.58</v>
      </c>
      <c r="AB863" s="64">
        <v>587.6</v>
      </c>
      <c r="AC863" s="64">
        <v>0</v>
      </c>
      <c r="AD863" s="9">
        <v>0</v>
      </c>
      <c r="AE863" s="64">
        <v>0</v>
      </c>
      <c r="AF863" s="64">
        <v>0</v>
      </c>
      <c r="AG863" s="64">
        <v>1373</v>
      </c>
      <c r="AH863" s="64">
        <v>0</v>
      </c>
      <c r="AI863" s="9">
        <v>0</v>
      </c>
      <c r="AJ863" s="10">
        <f t="shared" si="40"/>
        <v>49085.19</v>
      </c>
      <c r="AL863" s="6">
        <f t="shared" si="41"/>
        <v>0</v>
      </c>
      <c r="AN863" s="64">
        <v>6000</v>
      </c>
      <c r="AO863" s="64">
        <v>0</v>
      </c>
      <c r="AP863" s="64">
        <v>0</v>
      </c>
      <c r="AQ863" s="64">
        <v>0</v>
      </c>
      <c r="AR863" s="64">
        <v>0</v>
      </c>
      <c r="AS863" s="64">
        <v>0</v>
      </c>
      <c r="AT863" s="64">
        <v>0</v>
      </c>
      <c r="AU863" s="64">
        <v>0</v>
      </c>
      <c r="AV863" s="64">
        <v>0</v>
      </c>
      <c r="AW863" s="64">
        <v>0</v>
      </c>
      <c r="AX863" s="64">
        <v>0</v>
      </c>
      <c r="AY863" s="64">
        <v>0</v>
      </c>
      <c r="AZ863" s="64">
        <v>0</v>
      </c>
      <c r="BA863" s="64">
        <v>0</v>
      </c>
      <c r="BB863" s="64">
        <v>0</v>
      </c>
      <c r="BC863" s="64">
        <v>0</v>
      </c>
      <c r="BD863" s="64">
        <v>0</v>
      </c>
      <c r="BE863" s="64">
        <v>0</v>
      </c>
      <c r="BF863" s="64">
        <v>0</v>
      </c>
      <c r="BG863" s="64">
        <v>0</v>
      </c>
      <c r="BH863" s="64">
        <v>0</v>
      </c>
      <c r="BI863" s="64">
        <v>0</v>
      </c>
      <c r="BJ863" s="64">
        <v>1000</v>
      </c>
      <c r="BK863" s="64">
        <v>896.37</v>
      </c>
      <c r="BL863"/>
      <c r="BN863" s="7">
        <f t="shared" si="42"/>
        <v>49085.19</v>
      </c>
    </row>
    <row r="864" spans="1:66" hidden="1">
      <c r="A864">
        <v>101</v>
      </c>
      <c r="B864" t="s">
        <v>306</v>
      </c>
      <c r="C864">
        <v>139</v>
      </c>
      <c r="D864" t="s">
        <v>307</v>
      </c>
      <c r="E864">
        <v>393</v>
      </c>
      <c r="F864">
        <v>513810003</v>
      </c>
      <c r="G864" t="s">
        <v>136</v>
      </c>
      <c r="H864">
        <v>101</v>
      </c>
      <c r="I864" t="s">
        <v>308</v>
      </c>
      <c r="J864" s="8">
        <v>1</v>
      </c>
      <c r="L864">
        <v>3810</v>
      </c>
      <c r="M864" t="s">
        <v>338</v>
      </c>
      <c r="N864">
        <v>3000</v>
      </c>
      <c r="O864" t="s">
        <v>118</v>
      </c>
      <c r="P864">
        <v>7</v>
      </c>
      <c r="Q864" t="s">
        <v>310</v>
      </c>
      <c r="R864">
        <v>171</v>
      </c>
      <c r="S864" t="s">
        <v>311</v>
      </c>
      <c r="T864">
        <v>121</v>
      </c>
      <c r="U864" t="s">
        <v>312</v>
      </c>
      <c r="V864">
        <v>1</v>
      </c>
      <c r="W864" t="s">
        <v>313</v>
      </c>
      <c r="X864" s="64">
        <v>0</v>
      </c>
      <c r="Y864" s="64">
        <v>1740</v>
      </c>
      <c r="Z864" s="64">
        <v>0</v>
      </c>
      <c r="AA864" s="64">
        <v>0</v>
      </c>
      <c r="AB864" s="64">
        <v>0</v>
      </c>
      <c r="AC864" s="64">
        <v>4334</v>
      </c>
      <c r="AD864" s="9">
        <v>0</v>
      </c>
      <c r="AE864" s="64">
        <v>1680</v>
      </c>
      <c r="AF864" s="64">
        <v>0</v>
      </c>
      <c r="AG864" s="64">
        <v>0</v>
      </c>
      <c r="AH864" s="64">
        <v>0</v>
      </c>
      <c r="AI864" s="9">
        <v>0</v>
      </c>
      <c r="AJ864" s="10">
        <f t="shared" si="40"/>
        <v>7754</v>
      </c>
      <c r="AL864" s="6">
        <f t="shared" si="41"/>
        <v>0</v>
      </c>
      <c r="AN864" s="64">
        <v>90321</v>
      </c>
      <c r="AO864" s="64">
        <v>0</v>
      </c>
      <c r="AP864" s="64">
        <v>0</v>
      </c>
      <c r="AQ864" s="64">
        <v>0</v>
      </c>
      <c r="AR864" s="64">
        <v>0</v>
      </c>
      <c r="AS864" s="64">
        <v>0</v>
      </c>
      <c r="AT864" s="64">
        <v>0</v>
      </c>
      <c r="AU864" s="64">
        <v>0</v>
      </c>
      <c r="AV864" s="64">
        <v>0</v>
      </c>
      <c r="AW864" s="64">
        <v>0</v>
      </c>
      <c r="AX864" s="64">
        <v>0</v>
      </c>
      <c r="AY864" s="64">
        <v>0</v>
      </c>
      <c r="AZ864" s="64">
        <v>50000</v>
      </c>
      <c r="BA864" s="64">
        <v>0</v>
      </c>
      <c r="BB864" s="64">
        <v>0</v>
      </c>
      <c r="BC864" s="64">
        <v>0</v>
      </c>
      <c r="BD864" s="64">
        <v>0</v>
      </c>
      <c r="BE864" s="64">
        <v>0</v>
      </c>
      <c r="BF864" s="64">
        <v>0</v>
      </c>
      <c r="BG864" s="64">
        <v>0</v>
      </c>
      <c r="BH864" s="64">
        <v>0</v>
      </c>
      <c r="BI864" s="64">
        <v>0</v>
      </c>
      <c r="BJ864" s="64">
        <v>0</v>
      </c>
      <c r="BK864" s="64">
        <v>76662.880000000005</v>
      </c>
      <c r="BL864"/>
      <c r="BN864" s="7">
        <f t="shared" si="42"/>
        <v>7754</v>
      </c>
    </row>
    <row r="865" spans="1:66" hidden="1">
      <c r="A865">
        <v>201</v>
      </c>
      <c r="B865" t="s">
        <v>379</v>
      </c>
      <c r="C865">
        <v>143</v>
      </c>
      <c r="D865" t="s">
        <v>271</v>
      </c>
      <c r="E865">
        <v>390</v>
      </c>
      <c r="F865">
        <v>513810001</v>
      </c>
      <c r="G865" t="s">
        <v>119</v>
      </c>
      <c r="H865">
        <v>602</v>
      </c>
      <c r="I865" t="s">
        <v>380</v>
      </c>
      <c r="J865" s="8">
        <v>1</v>
      </c>
      <c r="L865">
        <v>3810</v>
      </c>
      <c r="M865" t="s">
        <v>338</v>
      </c>
      <c r="N865">
        <v>3000</v>
      </c>
      <c r="O865" t="s">
        <v>118</v>
      </c>
      <c r="P865">
        <v>7</v>
      </c>
      <c r="Q865" t="s">
        <v>310</v>
      </c>
      <c r="R865">
        <v>423</v>
      </c>
      <c r="S865" t="s">
        <v>381</v>
      </c>
      <c r="T865">
        <v>121</v>
      </c>
      <c r="U865" t="s">
        <v>312</v>
      </c>
      <c r="V865">
        <v>1</v>
      </c>
      <c r="W865" t="s">
        <v>313</v>
      </c>
      <c r="X865" s="64">
        <v>5250.01</v>
      </c>
      <c r="Y865" s="64">
        <v>11136</v>
      </c>
      <c r="Z865" s="64">
        <v>0</v>
      </c>
      <c r="AA865" s="64">
        <v>0</v>
      </c>
      <c r="AB865" s="64">
        <v>0</v>
      </c>
      <c r="AC865" s="64">
        <v>0</v>
      </c>
      <c r="AD865" s="9">
        <v>1459.16</v>
      </c>
      <c r="AE865" s="64">
        <v>0</v>
      </c>
      <c r="AF865" s="64">
        <v>0</v>
      </c>
      <c r="AG865" s="64">
        <v>2367</v>
      </c>
      <c r="AH865" s="64">
        <v>0</v>
      </c>
      <c r="AI865" s="9">
        <v>3985.89</v>
      </c>
      <c r="AJ865" s="10">
        <f t="shared" si="40"/>
        <v>24198.06</v>
      </c>
      <c r="AL865" s="6">
        <f t="shared" si="41"/>
        <v>0</v>
      </c>
      <c r="AN865" s="64">
        <v>0</v>
      </c>
      <c r="AO865" s="64">
        <v>0</v>
      </c>
      <c r="AP865" s="64">
        <v>0</v>
      </c>
      <c r="AQ865" s="64">
        <v>0</v>
      </c>
      <c r="AR865" s="64">
        <v>0</v>
      </c>
      <c r="AS865" s="64">
        <v>0</v>
      </c>
      <c r="AT865" s="64">
        <v>0</v>
      </c>
      <c r="AU865" s="64">
        <v>0</v>
      </c>
      <c r="AV865" s="64">
        <v>0</v>
      </c>
      <c r="AW865" s="64">
        <v>0</v>
      </c>
      <c r="AX865" s="64">
        <v>0</v>
      </c>
      <c r="AY865" s="64">
        <v>0</v>
      </c>
      <c r="AZ865" s="64">
        <v>10040</v>
      </c>
      <c r="BA865" s="64">
        <v>0</v>
      </c>
      <c r="BB865" s="64">
        <v>0</v>
      </c>
      <c r="BC865" s="64">
        <v>0</v>
      </c>
      <c r="BD865" s="64">
        <v>0</v>
      </c>
      <c r="BE865" s="64">
        <v>0</v>
      </c>
      <c r="BF865" s="64">
        <v>0</v>
      </c>
      <c r="BG865" s="64">
        <v>0</v>
      </c>
      <c r="BH865" s="64">
        <v>189</v>
      </c>
      <c r="BI865" s="64">
        <v>0</v>
      </c>
      <c r="BJ865" s="64">
        <v>-147.83000000000001</v>
      </c>
      <c r="BK865" s="64">
        <v>0</v>
      </c>
      <c r="BL865"/>
      <c r="BN865" s="7">
        <f t="shared" si="42"/>
        <v>20212.170000000002</v>
      </c>
    </row>
    <row r="866" spans="1:66" hidden="1">
      <c r="A866">
        <v>201</v>
      </c>
      <c r="B866" t="s">
        <v>379</v>
      </c>
      <c r="C866">
        <v>143</v>
      </c>
      <c r="D866" t="s">
        <v>271</v>
      </c>
      <c r="E866">
        <v>394</v>
      </c>
      <c r="F866">
        <v>513810003</v>
      </c>
      <c r="G866" t="s">
        <v>136</v>
      </c>
      <c r="H866">
        <v>602</v>
      </c>
      <c r="I866" t="s">
        <v>380</v>
      </c>
      <c r="J866" s="8">
        <v>1</v>
      </c>
      <c r="L866">
        <v>3810</v>
      </c>
      <c r="M866" t="s">
        <v>338</v>
      </c>
      <c r="N866">
        <v>3000</v>
      </c>
      <c r="O866" t="s">
        <v>118</v>
      </c>
      <c r="P866">
        <v>7</v>
      </c>
      <c r="Q866" t="s">
        <v>310</v>
      </c>
      <c r="R866">
        <v>423</v>
      </c>
      <c r="S866" t="s">
        <v>381</v>
      </c>
      <c r="T866">
        <v>121</v>
      </c>
      <c r="U866" t="s">
        <v>312</v>
      </c>
      <c r="V866">
        <v>1</v>
      </c>
      <c r="W866" t="s">
        <v>313</v>
      </c>
      <c r="X866" s="64">
        <v>0</v>
      </c>
      <c r="Y866" s="64">
        <v>0</v>
      </c>
      <c r="Z866" s="64">
        <v>0</v>
      </c>
      <c r="AA866" s="64">
        <v>0</v>
      </c>
      <c r="AB866" s="64">
        <v>0</v>
      </c>
      <c r="AC866" s="64">
        <v>3095.68</v>
      </c>
      <c r="AD866" s="9">
        <v>0</v>
      </c>
      <c r="AE866" s="64">
        <v>0</v>
      </c>
      <c r="AF866" s="64">
        <v>0</v>
      </c>
      <c r="AG866" s="64">
        <v>0</v>
      </c>
      <c r="AH866" s="64">
        <v>0</v>
      </c>
      <c r="AI866" s="9">
        <v>0</v>
      </c>
      <c r="AJ866" s="10">
        <f t="shared" si="40"/>
        <v>3095.68</v>
      </c>
      <c r="AL866" s="6">
        <f t="shared" si="41"/>
        <v>0</v>
      </c>
      <c r="AN866" s="64">
        <v>0</v>
      </c>
      <c r="AO866" s="64">
        <v>0</v>
      </c>
      <c r="AP866" s="64">
        <v>0</v>
      </c>
      <c r="AQ866" s="64">
        <v>0</v>
      </c>
      <c r="AR866" s="64">
        <v>0</v>
      </c>
      <c r="AS866" s="64">
        <v>0</v>
      </c>
      <c r="AT866" s="64">
        <v>0</v>
      </c>
      <c r="AU866" s="64">
        <v>0</v>
      </c>
      <c r="AV866" s="64">
        <v>0</v>
      </c>
      <c r="AW866" s="64">
        <v>0</v>
      </c>
      <c r="AX866" s="64">
        <v>0</v>
      </c>
      <c r="AY866" s="64">
        <v>0</v>
      </c>
      <c r="AZ866" s="64">
        <v>500</v>
      </c>
      <c r="BA866" s="64">
        <v>0</v>
      </c>
      <c r="BB866" s="64">
        <v>0</v>
      </c>
      <c r="BC866" s="64">
        <v>0</v>
      </c>
      <c r="BD866" s="64">
        <v>0</v>
      </c>
      <c r="BE866" s="64">
        <v>0</v>
      </c>
      <c r="BF866" s="64">
        <v>0</v>
      </c>
      <c r="BG866" s="64">
        <v>0</v>
      </c>
      <c r="BH866" s="64">
        <v>0</v>
      </c>
      <c r="BI866" s="64">
        <v>1705</v>
      </c>
      <c r="BJ866" s="64">
        <v>-82.2</v>
      </c>
      <c r="BK866" s="64">
        <v>0</v>
      </c>
      <c r="BL866"/>
      <c r="BN866" s="7">
        <f t="shared" si="42"/>
        <v>3095.68</v>
      </c>
    </row>
    <row r="867" spans="1:66" hidden="1">
      <c r="A867">
        <v>941</v>
      </c>
      <c r="B867" t="s">
        <v>484</v>
      </c>
      <c r="C867">
        <v>116</v>
      </c>
      <c r="D867" t="s">
        <v>485</v>
      </c>
      <c r="E867">
        <v>389</v>
      </c>
      <c r="F867">
        <v>513810001</v>
      </c>
      <c r="G867" t="s">
        <v>119</v>
      </c>
      <c r="H867">
        <v>101</v>
      </c>
      <c r="I867" t="s">
        <v>308</v>
      </c>
      <c r="J867" s="8">
        <v>1</v>
      </c>
      <c r="L867">
        <v>3810</v>
      </c>
      <c r="M867" t="s">
        <v>338</v>
      </c>
      <c r="N867">
        <v>3000</v>
      </c>
      <c r="O867" t="s">
        <v>118</v>
      </c>
      <c r="P867">
        <v>8</v>
      </c>
      <c r="Q867" t="s">
        <v>486</v>
      </c>
      <c r="R867">
        <v>131</v>
      </c>
      <c r="S867" t="s">
        <v>449</v>
      </c>
      <c r="T867">
        <v>121</v>
      </c>
      <c r="U867" t="s">
        <v>312</v>
      </c>
      <c r="V867">
        <v>1</v>
      </c>
      <c r="W867" t="s">
        <v>313</v>
      </c>
      <c r="X867" s="64">
        <v>6884.97</v>
      </c>
      <c r="Y867" s="64">
        <v>5413</v>
      </c>
      <c r="Z867" s="64">
        <v>24194.39</v>
      </c>
      <c r="AA867" s="64">
        <v>3853</v>
      </c>
      <c r="AB867" s="64">
        <v>4372</v>
      </c>
      <c r="AC867" s="64">
        <v>18636.93</v>
      </c>
      <c r="AD867" s="9">
        <v>16624.48</v>
      </c>
      <c r="AE867" s="64">
        <v>16303.2</v>
      </c>
      <c r="AF867" s="64">
        <v>19464.8</v>
      </c>
      <c r="AG867" s="64">
        <v>10306.75</v>
      </c>
      <c r="AH867" s="64">
        <v>6083.67</v>
      </c>
      <c r="AI867" s="64">
        <v>60000</v>
      </c>
      <c r="AJ867" s="10">
        <f t="shared" si="40"/>
        <v>192137.19</v>
      </c>
      <c r="AL867" s="6">
        <f t="shared" si="41"/>
        <v>0</v>
      </c>
      <c r="AN867" s="64">
        <v>0</v>
      </c>
      <c r="AO867" s="64">
        <v>0</v>
      </c>
      <c r="AP867" s="64">
        <v>0</v>
      </c>
      <c r="AQ867" s="64">
        <v>0</v>
      </c>
      <c r="AR867" s="64">
        <v>0</v>
      </c>
      <c r="AS867" s="64">
        <v>0</v>
      </c>
      <c r="AT867" s="64">
        <v>0</v>
      </c>
      <c r="AU867" s="64">
        <v>0</v>
      </c>
      <c r="AV867" s="64">
        <v>0</v>
      </c>
      <c r="AW867" s="64">
        <v>0</v>
      </c>
      <c r="AX867" s="64">
        <v>0</v>
      </c>
      <c r="AY867" s="64">
        <v>0</v>
      </c>
      <c r="AZ867" s="64">
        <v>3345</v>
      </c>
      <c r="BA867" s="64">
        <v>0</v>
      </c>
      <c r="BB867" s="64">
        <v>0</v>
      </c>
      <c r="BC867" s="64">
        <v>0</v>
      </c>
      <c r="BD867" s="64">
        <v>0</v>
      </c>
      <c r="BE867" s="64">
        <v>0</v>
      </c>
      <c r="BF867" s="64">
        <v>0</v>
      </c>
      <c r="BG867" s="64">
        <v>0</v>
      </c>
      <c r="BH867" s="64">
        <v>0</v>
      </c>
      <c r="BI867" s="64">
        <v>0</v>
      </c>
      <c r="BJ867" s="64">
        <v>-97.63</v>
      </c>
      <c r="BK867" s="64">
        <v>1800.32</v>
      </c>
      <c r="BL867"/>
      <c r="BN867" s="7">
        <f t="shared" si="42"/>
        <v>126053.52</v>
      </c>
    </row>
    <row r="868" spans="1:66" hidden="1">
      <c r="A868">
        <v>941</v>
      </c>
      <c r="B868" t="s">
        <v>484</v>
      </c>
      <c r="C868">
        <v>116</v>
      </c>
      <c r="D868" t="s">
        <v>485</v>
      </c>
      <c r="E868">
        <v>392</v>
      </c>
      <c r="F868">
        <v>513810002</v>
      </c>
      <c r="G868" t="s">
        <v>149</v>
      </c>
      <c r="H868">
        <v>101</v>
      </c>
      <c r="I868" t="s">
        <v>308</v>
      </c>
      <c r="J868" s="8">
        <v>1</v>
      </c>
      <c r="L868">
        <v>3810</v>
      </c>
      <c r="M868" t="s">
        <v>338</v>
      </c>
      <c r="N868">
        <v>3000</v>
      </c>
      <c r="O868" t="s">
        <v>118</v>
      </c>
      <c r="P868">
        <v>8</v>
      </c>
      <c r="Q868" t="s">
        <v>486</v>
      </c>
      <c r="R868">
        <v>131</v>
      </c>
      <c r="S868" t="s">
        <v>449</v>
      </c>
      <c r="T868">
        <v>121</v>
      </c>
      <c r="U868" t="s">
        <v>312</v>
      </c>
      <c r="V868">
        <v>1</v>
      </c>
      <c r="W868" t="s">
        <v>313</v>
      </c>
      <c r="X868" s="64">
        <v>0</v>
      </c>
      <c r="Y868" s="64">
        <v>0</v>
      </c>
      <c r="Z868" s="64">
        <v>0</v>
      </c>
      <c r="AA868" s="64">
        <v>0</v>
      </c>
      <c r="AB868" s="64">
        <v>0</v>
      </c>
      <c r="AC868" s="64">
        <v>0</v>
      </c>
      <c r="AD868" s="9">
        <v>0</v>
      </c>
      <c r="AE868" s="64">
        <v>0</v>
      </c>
      <c r="AF868" s="64">
        <v>0</v>
      </c>
      <c r="AG868" s="64">
        <v>0</v>
      </c>
      <c r="AH868" s="64">
        <v>2367.9899999999998</v>
      </c>
      <c r="AI868" s="64">
        <v>0</v>
      </c>
      <c r="AJ868" s="10">
        <f t="shared" si="40"/>
        <v>2367.9899999999998</v>
      </c>
      <c r="AL868" s="6">
        <f t="shared" si="41"/>
        <v>0</v>
      </c>
      <c r="AN868" s="64">
        <v>70000</v>
      </c>
      <c r="AO868" s="64">
        <v>0</v>
      </c>
      <c r="AP868" s="64">
        <v>0</v>
      </c>
      <c r="AQ868" s="64">
        <v>0</v>
      </c>
      <c r="AR868" s="64">
        <v>0</v>
      </c>
      <c r="AS868" s="64">
        <v>0</v>
      </c>
      <c r="AT868" s="64">
        <v>0</v>
      </c>
      <c r="AU868" s="64">
        <v>0</v>
      </c>
      <c r="AV868" s="64">
        <v>0</v>
      </c>
      <c r="AW868" s="64">
        <v>0</v>
      </c>
      <c r="AX868" s="64">
        <v>0</v>
      </c>
      <c r="AY868" s="64">
        <v>0</v>
      </c>
      <c r="AZ868" s="64">
        <v>-44080</v>
      </c>
      <c r="BA868" s="64">
        <v>0</v>
      </c>
      <c r="BB868" s="64">
        <v>0</v>
      </c>
      <c r="BC868" s="64">
        <v>0</v>
      </c>
      <c r="BD868" s="64">
        <v>0</v>
      </c>
      <c r="BE868" s="64">
        <v>0</v>
      </c>
      <c r="BF868" s="64">
        <v>0</v>
      </c>
      <c r="BG868" s="64">
        <v>0</v>
      </c>
      <c r="BH868" s="64">
        <v>0</v>
      </c>
      <c r="BI868" s="64">
        <v>0</v>
      </c>
      <c r="BJ868" s="64">
        <v>0</v>
      </c>
      <c r="BK868" s="64">
        <v>-25035.39</v>
      </c>
      <c r="BL868"/>
      <c r="BN868" s="7">
        <f t="shared" si="42"/>
        <v>0</v>
      </c>
    </row>
    <row r="869" spans="1:66" hidden="1">
      <c r="A869">
        <v>941</v>
      </c>
      <c r="B869" t="s">
        <v>484</v>
      </c>
      <c r="C869">
        <v>116</v>
      </c>
      <c r="D869" t="s">
        <v>485</v>
      </c>
      <c r="E869">
        <v>393</v>
      </c>
      <c r="F869">
        <v>513810003</v>
      </c>
      <c r="G869" t="s">
        <v>136</v>
      </c>
      <c r="H869">
        <v>101</v>
      </c>
      <c r="I869" t="s">
        <v>308</v>
      </c>
      <c r="J869" s="8">
        <v>1</v>
      </c>
      <c r="L869">
        <v>3810</v>
      </c>
      <c r="M869" t="s">
        <v>338</v>
      </c>
      <c r="N869">
        <v>3000</v>
      </c>
      <c r="O869" t="s">
        <v>118</v>
      </c>
      <c r="P869">
        <v>8</v>
      </c>
      <c r="Q869" t="s">
        <v>486</v>
      </c>
      <c r="R869">
        <v>131</v>
      </c>
      <c r="S869" t="s">
        <v>449</v>
      </c>
      <c r="T869">
        <v>121</v>
      </c>
      <c r="U869" t="s">
        <v>312</v>
      </c>
      <c r="V869">
        <v>1</v>
      </c>
      <c r="W869" t="s">
        <v>313</v>
      </c>
      <c r="X869" s="64">
        <v>8973.8799999999992</v>
      </c>
      <c r="Y869" s="64">
        <v>13089.47</v>
      </c>
      <c r="Z869" s="64">
        <v>13900.66</v>
      </c>
      <c r="AA869" s="64">
        <v>3944.9</v>
      </c>
      <c r="AB869" s="64">
        <v>14202.09</v>
      </c>
      <c r="AC869" s="64">
        <v>5995.99</v>
      </c>
      <c r="AD869" s="9">
        <v>3536.1</v>
      </c>
      <c r="AE869" s="64">
        <v>20969</v>
      </c>
      <c r="AF869" s="64">
        <v>2726</v>
      </c>
      <c r="AG869" s="64">
        <v>15966.99</v>
      </c>
      <c r="AH869" s="64">
        <v>17152</v>
      </c>
      <c r="AI869" s="64">
        <v>13690.78</v>
      </c>
      <c r="AJ869" s="10">
        <f t="shared" si="40"/>
        <v>134147.86000000002</v>
      </c>
      <c r="AL869" s="6">
        <f t="shared" si="41"/>
        <v>0</v>
      </c>
      <c r="AN869" s="64">
        <v>30000</v>
      </c>
      <c r="AO869" s="64">
        <v>0</v>
      </c>
      <c r="AP869" s="64">
        <v>0</v>
      </c>
      <c r="AQ869" s="64">
        <v>0</v>
      </c>
      <c r="AR869" s="64">
        <v>0</v>
      </c>
      <c r="AS869" s="64">
        <v>0</v>
      </c>
      <c r="AT869" s="64">
        <v>0</v>
      </c>
      <c r="AU869" s="64">
        <v>0</v>
      </c>
      <c r="AV869" s="64">
        <v>0</v>
      </c>
      <c r="AW869" s="64">
        <v>0</v>
      </c>
      <c r="AX869" s="64">
        <v>0</v>
      </c>
      <c r="AY869" s="64">
        <v>0</v>
      </c>
      <c r="AZ869" s="64">
        <v>-8950</v>
      </c>
      <c r="BA869" s="64">
        <v>0</v>
      </c>
      <c r="BB869" s="64">
        <v>0</v>
      </c>
      <c r="BC869" s="64">
        <v>0</v>
      </c>
      <c r="BD869" s="64">
        <v>0</v>
      </c>
      <c r="BE869" s="64">
        <v>0</v>
      </c>
      <c r="BF869" s="64">
        <v>0</v>
      </c>
      <c r="BG869" s="64">
        <v>0</v>
      </c>
      <c r="BH869" s="64">
        <v>0</v>
      </c>
      <c r="BI869" s="64">
        <v>0</v>
      </c>
      <c r="BJ869" s="64">
        <v>-18502</v>
      </c>
      <c r="BK869" s="64">
        <v>520</v>
      </c>
      <c r="BL869"/>
      <c r="BN869" s="7">
        <f t="shared" si="42"/>
        <v>103305.08</v>
      </c>
    </row>
    <row r="870" spans="1:66" hidden="1">
      <c r="A870">
        <v>942</v>
      </c>
      <c r="B870" t="s">
        <v>487</v>
      </c>
      <c r="C870">
        <v>117</v>
      </c>
      <c r="D870" t="s">
        <v>488</v>
      </c>
      <c r="E870">
        <v>392</v>
      </c>
      <c r="F870">
        <v>513810002</v>
      </c>
      <c r="G870" t="s">
        <v>149</v>
      </c>
      <c r="H870">
        <v>101</v>
      </c>
      <c r="I870" t="s">
        <v>308</v>
      </c>
      <c r="J870" s="8">
        <v>1</v>
      </c>
      <c r="L870">
        <v>3810</v>
      </c>
      <c r="M870" t="s">
        <v>338</v>
      </c>
      <c r="N870">
        <v>3000</v>
      </c>
      <c r="O870" t="s">
        <v>118</v>
      </c>
      <c r="P870">
        <v>8</v>
      </c>
      <c r="Q870" t="s">
        <v>486</v>
      </c>
      <c r="R870">
        <v>183</v>
      </c>
      <c r="S870" t="s">
        <v>489</v>
      </c>
      <c r="T870">
        <v>121</v>
      </c>
      <c r="U870" t="s">
        <v>312</v>
      </c>
      <c r="V870">
        <v>1</v>
      </c>
      <c r="W870" t="s">
        <v>313</v>
      </c>
      <c r="X870" s="64">
        <v>0</v>
      </c>
      <c r="Y870" s="64">
        <v>0</v>
      </c>
      <c r="Z870" s="64">
        <v>0</v>
      </c>
      <c r="AA870" s="64">
        <v>0</v>
      </c>
      <c r="AB870" s="64">
        <v>0</v>
      </c>
      <c r="AC870" s="64">
        <v>0</v>
      </c>
      <c r="AD870" s="9">
        <v>0</v>
      </c>
      <c r="AE870" s="64">
        <v>0</v>
      </c>
      <c r="AF870" s="64">
        <v>0</v>
      </c>
      <c r="AG870" s="64">
        <v>322186.73</v>
      </c>
      <c r="AH870" s="64">
        <v>0</v>
      </c>
      <c r="AI870" s="64">
        <v>0</v>
      </c>
      <c r="AJ870" s="10">
        <f t="shared" si="40"/>
        <v>322186.73</v>
      </c>
      <c r="AL870" s="6">
        <f t="shared" si="41"/>
        <v>0</v>
      </c>
      <c r="AN870" s="64">
        <v>0</v>
      </c>
      <c r="AO870" s="64">
        <v>0</v>
      </c>
      <c r="AP870" s="64">
        <v>0</v>
      </c>
      <c r="AQ870" s="64">
        <v>0</v>
      </c>
      <c r="AR870" s="64">
        <v>0</v>
      </c>
      <c r="AS870" s="64">
        <v>0</v>
      </c>
      <c r="AT870" s="64">
        <v>0</v>
      </c>
      <c r="AU870" s="64">
        <v>0</v>
      </c>
      <c r="AV870" s="64">
        <v>0</v>
      </c>
      <c r="AW870" s="64">
        <v>0</v>
      </c>
      <c r="AX870" s="64">
        <v>0</v>
      </c>
      <c r="AY870" s="64">
        <v>0</v>
      </c>
      <c r="AZ870" s="64">
        <v>46280</v>
      </c>
      <c r="BA870" s="64">
        <v>0</v>
      </c>
      <c r="BB870" s="64">
        <v>0</v>
      </c>
      <c r="BC870" s="64">
        <v>0</v>
      </c>
      <c r="BD870" s="64">
        <v>0</v>
      </c>
      <c r="BE870" s="64">
        <v>0</v>
      </c>
      <c r="BF870" s="64">
        <v>0</v>
      </c>
      <c r="BG870" s="64">
        <v>0</v>
      </c>
      <c r="BH870" s="64">
        <v>4191</v>
      </c>
      <c r="BI870" s="64">
        <v>1500</v>
      </c>
      <c r="BJ870" s="64">
        <v>-1098.19</v>
      </c>
      <c r="BK870" s="64">
        <v>0</v>
      </c>
      <c r="BL870"/>
      <c r="BN870" s="7">
        <f t="shared" si="42"/>
        <v>322186.73</v>
      </c>
    </row>
    <row r="871" spans="1:66" hidden="1">
      <c r="A871">
        <v>972</v>
      </c>
      <c r="B871" t="s">
        <v>527</v>
      </c>
      <c r="C871">
        <v>132</v>
      </c>
      <c r="D871" t="s">
        <v>528</v>
      </c>
      <c r="E871">
        <v>389</v>
      </c>
      <c r="F871">
        <v>513810001</v>
      </c>
      <c r="G871" t="s">
        <v>119</v>
      </c>
      <c r="H871">
        <v>101</v>
      </c>
      <c r="I871" t="s">
        <v>308</v>
      </c>
      <c r="J871" s="8">
        <v>1</v>
      </c>
      <c r="L871">
        <v>3810</v>
      </c>
      <c r="M871" t="s">
        <v>338</v>
      </c>
      <c r="N871">
        <v>3000</v>
      </c>
      <c r="O871" t="s">
        <v>118</v>
      </c>
      <c r="P871">
        <v>9</v>
      </c>
      <c r="Q871" t="s">
        <v>422</v>
      </c>
      <c r="R871">
        <v>181</v>
      </c>
      <c r="S871" t="s">
        <v>523</v>
      </c>
      <c r="T871">
        <v>131</v>
      </c>
      <c r="U871" t="s">
        <v>524</v>
      </c>
      <c r="V871">
        <v>1</v>
      </c>
      <c r="W871" t="s">
        <v>313</v>
      </c>
      <c r="X871" s="64">
        <v>0</v>
      </c>
      <c r="Y871" s="64">
        <v>0</v>
      </c>
      <c r="Z871" s="64">
        <v>0</v>
      </c>
      <c r="AA871" s="64">
        <v>0</v>
      </c>
      <c r="AB871" s="64">
        <v>0</v>
      </c>
      <c r="AC871" s="64">
        <v>0</v>
      </c>
      <c r="AD871" s="9">
        <v>7560.55</v>
      </c>
      <c r="AE871" s="64">
        <v>0</v>
      </c>
      <c r="AF871" s="64">
        <v>10385.43</v>
      </c>
      <c r="AG871" s="64">
        <v>0</v>
      </c>
      <c r="AH871" s="64">
        <v>0</v>
      </c>
      <c r="AI871" s="64">
        <v>0</v>
      </c>
      <c r="AJ871" s="10">
        <f t="shared" si="40"/>
        <v>17945.98</v>
      </c>
      <c r="AL871" s="6">
        <f t="shared" si="41"/>
        <v>0</v>
      </c>
      <c r="AN871" s="64">
        <v>4000</v>
      </c>
      <c r="AO871" s="64">
        <v>0</v>
      </c>
      <c r="AP871" s="64">
        <v>0</v>
      </c>
      <c r="AQ871" s="64">
        <v>0</v>
      </c>
      <c r="AR871" s="64">
        <v>0</v>
      </c>
      <c r="AS871" s="64">
        <v>0</v>
      </c>
      <c r="AT871" s="64">
        <v>0</v>
      </c>
      <c r="AU871" s="64">
        <v>0</v>
      </c>
      <c r="AV871" s="64">
        <v>0</v>
      </c>
      <c r="AW871" s="64">
        <v>0</v>
      </c>
      <c r="AX871" s="64">
        <v>0</v>
      </c>
      <c r="AY871" s="64">
        <v>0</v>
      </c>
      <c r="AZ871" s="64">
        <v>4200</v>
      </c>
      <c r="BA871" s="64">
        <v>0</v>
      </c>
      <c r="BB871" s="64">
        <v>0</v>
      </c>
      <c r="BC871" s="64">
        <v>0</v>
      </c>
      <c r="BD871" s="64">
        <v>0</v>
      </c>
      <c r="BE871" s="64">
        <v>0</v>
      </c>
      <c r="BF871" s="64">
        <v>0</v>
      </c>
      <c r="BG871" s="64">
        <v>0</v>
      </c>
      <c r="BH871" s="64">
        <v>3020</v>
      </c>
      <c r="BI871" s="64">
        <v>2000</v>
      </c>
      <c r="BJ871" s="64">
        <v>-589.67999999999995</v>
      </c>
      <c r="BK871" s="64">
        <v>6672.4</v>
      </c>
      <c r="BL871"/>
      <c r="BN871" s="7">
        <f t="shared" si="42"/>
        <v>17945.98</v>
      </c>
    </row>
    <row r="872" spans="1:66" hidden="1">
      <c r="A872">
        <v>972</v>
      </c>
      <c r="B872" t="s">
        <v>527</v>
      </c>
      <c r="C872">
        <v>132</v>
      </c>
      <c r="D872" t="s">
        <v>528</v>
      </c>
      <c r="E872">
        <v>393</v>
      </c>
      <c r="F872">
        <v>513810003</v>
      </c>
      <c r="G872" t="s">
        <v>136</v>
      </c>
      <c r="H872">
        <v>101</v>
      </c>
      <c r="I872" t="s">
        <v>308</v>
      </c>
      <c r="J872" s="8">
        <v>1</v>
      </c>
      <c r="L872">
        <v>3810</v>
      </c>
      <c r="M872" t="s">
        <v>338</v>
      </c>
      <c r="N872">
        <v>3000</v>
      </c>
      <c r="O872" t="s">
        <v>118</v>
      </c>
      <c r="P872">
        <v>9</v>
      </c>
      <c r="Q872" t="s">
        <v>422</v>
      </c>
      <c r="R872">
        <v>181</v>
      </c>
      <c r="S872" t="s">
        <v>523</v>
      </c>
      <c r="T872">
        <v>131</v>
      </c>
      <c r="U872" t="s">
        <v>524</v>
      </c>
      <c r="V872">
        <v>1</v>
      </c>
      <c r="W872" t="s">
        <v>313</v>
      </c>
      <c r="X872" s="64">
        <v>0</v>
      </c>
      <c r="Y872" s="64">
        <v>0</v>
      </c>
      <c r="Z872" s="64">
        <v>0</v>
      </c>
      <c r="AA872" s="64">
        <v>0</v>
      </c>
      <c r="AB872" s="64">
        <v>0</v>
      </c>
      <c r="AC872" s="64">
        <v>0</v>
      </c>
      <c r="AD872" s="9">
        <v>4723.55</v>
      </c>
      <c r="AE872" s="64">
        <v>0</v>
      </c>
      <c r="AF872" s="64">
        <v>9210.91</v>
      </c>
      <c r="AG872" s="64">
        <v>0</v>
      </c>
      <c r="AH872" s="64">
        <v>0</v>
      </c>
      <c r="AI872" s="64">
        <v>0</v>
      </c>
      <c r="AJ872" s="10">
        <f t="shared" si="40"/>
        <v>13934.46</v>
      </c>
      <c r="AL872" s="6">
        <f t="shared" si="41"/>
        <v>0</v>
      </c>
      <c r="AN872" s="64">
        <v>0</v>
      </c>
      <c r="AO872" s="64">
        <v>0</v>
      </c>
      <c r="AP872" s="64">
        <v>0</v>
      </c>
      <c r="AQ872" s="64">
        <v>0</v>
      </c>
      <c r="AR872" s="64">
        <v>0</v>
      </c>
      <c r="AS872" s="64">
        <v>0</v>
      </c>
      <c r="AT872" s="64">
        <v>0</v>
      </c>
      <c r="AU872" s="64">
        <v>0</v>
      </c>
      <c r="AV872" s="64">
        <v>0</v>
      </c>
      <c r="AW872" s="64">
        <v>0</v>
      </c>
      <c r="AX872" s="64">
        <v>0</v>
      </c>
      <c r="AY872" s="64">
        <v>0</v>
      </c>
      <c r="AZ872" s="64">
        <v>12200</v>
      </c>
      <c r="BA872" s="64">
        <v>0</v>
      </c>
      <c r="BB872" s="64">
        <v>0</v>
      </c>
      <c r="BC872" s="64">
        <v>0</v>
      </c>
      <c r="BD872" s="64">
        <v>0</v>
      </c>
      <c r="BE872" s="64">
        <v>0</v>
      </c>
      <c r="BF872" s="64">
        <v>0</v>
      </c>
      <c r="BG872" s="64">
        <v>0</v>
      </c>
      <c r="BH872" s="64">
        <v>18446</v>
      </c>
      <c r="BI872" s="64">
        <v>0</v>
      </c>
      <c r="BJ872" s="64">
        <v>-95.35</v>
      </c>
      <c r="BK872" s="64">
        <v>532.13</v>
      </c>
      <c r="BL872"/>
      <c r="BN872" s="7">
        <f t="shared" si="42"/>
        <v>13934.46</v>
      </c>
    </row>
    <row r="873" spans="1:66" hidden="1">
      <c r="A873">
        <v>991</v>
      </c>
      <c r="B873" t="s">
        <v>538</v>
      </c>
      <c r="C873">
        <v>136</v>
      </c>
      <c r="D873" t="s">
        <v>539</v>
      </c>
      <c r="E873">
        <v>389</v>
      </c>
      <c r="F873">
        <v>513810001</v>
      </c>
      <c r="G873" t="s">
        <v>119</v>
      </c>
      <c r="H873">
        <v>101</v>
      </c>
      <c r="I873" t="s">
        <v>308</v>
      </c>
      <c r="J873" s="8">
        <v>1</v>
      </c>
      <c r="L873">
        <v>3810</v>
      </c>
      <c r="M873" t="s">
        <v>338</v>
      </c>
      <c r="N873">
        <v>3000</v>
      </c>
      <c r="O873" t="s">
        <v>118</v>
      </c>
      <c r="P873">
        <v>10</v>
      </c>
      <c r="Q873" t="s">
        <v>540</v>
      </c>
      <c r="R873">
        <v>311</v>
      </c>
      <c r="S873" t="s">
        <v>463</v>
      </c>
      <c r="T873">
        <v>121</v>
      </c>
      <c r="U873" t="s">
        <v>312</v>
      </c>
      <c r="V873">
        <v>1</v>
      </c>
      <c r="W873" t="s">
        <v>313</v>
      </c>
      <c r="X873" s="64">
        <v>0</v>
      </c>
      <c r="Y873" s="64">
        <v>0</v>
      </c>
      <c r="Z873" s="64">
        <v>0</v>
      </c>
      <c r="AA873" s="64">
        <v>1054</v>
      </c>
      <c r="AB873" s="64">
        <v>1082.24</v>
      </c>
      <c r="AC873" s="64">
        <v>0</v>
      </c>
      <c r="AD873" s="9">
        <v>0</v>
      </c>
      <c r="AE873" s="64">
        <v>0</v>
      </c>
      <c r="AF873" s="64">
        <v>0</v>
      </c>
      <c r="AG873" s="64">
        <v>0</v>
      </c>
      <c r="AH873" s="64">
        <v>8316</v>
      </c>
      <c r="AI873" s="64">
        <v>0</v>
      </c>
      <c r="AJ873" s="10">
        <f t="shared" si="40"/>
        <v>10452.24</v>
      </c>
      <c r="AL873" s="6">
        <f t="shared" si="41"/>
        <v>0</v>
      </c>
      <c r="AN873" s="64">
        <v>35000</v>
      </c>
      <c r="AO873" s="64">
        <v>0</v>
      </c>
      <c r="AP873" s="64">
        <v>0</v>
      </c>
      <c r="AQ873" s="64">
        <v>0</v>
      </c>
      <c r="AR873" s="64">
        <v>0</v>
      </c>
      <c r="AS873" s="64">
        <v>0</v>
      </c>
      <c r="AT873" s="64">
        <v>0</v>
      </c>
      <c r="AU873" s="64">
        <v>0</v>
      </c>
      <c r="AV873" s="64">
        <v>0</v>
      </c>
      <c r="AW873" s="64">
        <v>0</v>
      </c>
      <c r="AX873" s="64">
        <v>0</v>
      </c>
      <c r="AY873" s="64">
        <v>0</v>
      </c>
      <c r="AZ873" s="64">
        <v>-27785</v>
      </c>
      <c r="BA873" s="64">
        <v>0</v>
      </c>
      <c r="BB873" s="64">
        <v>0</v>
      </c>
      <c r="BC873" s="64">
        <v>0</v>
      </c>
      <c r="BD873" s="64">
        <v>0</v>
      </c>
      <c r="BE873" s="64">
        <v>0</v>
      </c>
      <c r="BF873" s="64">
        <v>0</v>
      </c>
      <c r="BG873" s="64">
        <v>0</v>
      </c>
      <c r="BH873" s="64">
        <v>11488</v>
      </c>
      <c r="BI873" s="64">
        <v>1900</v>
      </c>
      <c r="BJ873" s="64">
        <v>-40.25</v>
      </c>
      <c r="BK873" s="64">
        <v>0</v>
      </c>
      <c r="BL873"/>
      <c r="BN873" s="7">
        <f t="shared" si="42"/>
        <v>2136.2399999999998</v>
      </c>
    </row>
    <row r="874" spans="1:66" hidden="1">
      <c r="A874">
        <v>991</v>
      </c>
      <c r="B874" t="s">
        <v>538</v>
      </c>
      <c r="C874">
        <v>136</v>
      </c>
      <c r="D874" t="s">
        <v>539</v>
      </c>
      <c r="E874">
        <v>393</v>
      </c>
      <c r="F874">
        <v>513810003</v>
      </c>
      <c r="G874" t="s">
        <v>136</v>
      </c>
      <c r="H874">
        <v>101</v>
      </c>
      <c r="I874" t="s">
        <v>308</v>
      </c>
      <c r="J874" s="8">
        <v>1</v>
      </c>
      <c r="L874">
        <v>3810</v>
      </c>
      <c r="M874" t="s">
        <v>338</v>
      </c>
      <c r="N874">
        <v>3000</v>
      </c>
      <c r="O874" t="s">
        <v>118</v>
      </c>
      <c r="P874">
        <v>10</v>
      </c>
      <c r="Q874" t="s">
        <v>540</v>
      </c>
      <c r="R874">
        <v>311</v>
      </c>
      <c r="S874" t="s">
        <v>463</v>
      </c>
      <c r="T874">
        <v>121</v>
      </c>
      <c r="U874" t="s">
        <v>312</v>
      </c>
      <c r="V874">
        <v>1</v>
      </c>
      <c r="W874" t="s">
        <v>313</v>
      </c>
      <c r="X874" s="64">
        <v>0</v>
      </c>
      <c r="Y874" s="64">
        <v>0</v>
      </c>
      <c r="Z874" s="64">
        <v>0</v>
      </c>
      <c r="AA874" s="64">
        <v>300.88</v>
      </c>
      <c r="AB874" s="64">
        <v>0</v>
      </c>
      <c r="AC874" s="64">
        <v>0</v>
      </c>
      <c r="AD874" s="9">
        <v>0</v>
      </c>
      <c r="AE874" s="64">
        <v>0</v>
      </c>
      <c r="AF874" s="64">
        <v>0</v>
      </c>
      <c r="AG874" s="64">
        <v>0</v>
      </c>
      <c r="AH874" s="64">
        <v>0</v>
      </c>
      <c r="AI874" s="64">
        <v>0</v>
      </c>
      <c r="AJ874" s="10">
        <f t="shared" si="40"/>
        <v>300.88</v>
      </c>
      <c r="AL874" s="6">
        <f t="shared" si="41"/>
        <v>0</v>
      </c>
      <c r="AN874" s="64">
        <v>0</v>
      </c>
      <c r="AO874" s="64">
        <v>0</v>
      </c>
      <c r="AP874" s="64">
        <v>0</v>
      </c>
      <c r="AQ874" s="64">
        <v>0</v>
      </c>
      <c r="AR874" s="64">
        <v>0</v>
      </c>
      <c r="AS874" s="64">
        <v>0</v>
      </c>
      <c r="AT874" s="64">
        <v>0</v>
      </c>
      <c r="AU874" s="64">
        <v>0</v>
      </c>
      <c r="AV874" s="64">
        <v>0</v>
      </c>
      <c r="AW874" s="64">
        <v>0</v>
      </c>
      <c r="AX874" s="64">
        <v>0</v>
      </c>
      <c r="AY874" s="64">
        <v>0</v>
      </c>
      <c r="AZ874" s="64">
        <v>1018</v>
      </c>
      <c r="BA874" s="64">
        <v>0</v>
      </c>
      <c r="BB874" s="64">
        <v>0</v>
      </c>
      <c r="BC874" s="64">
        <v>0</v>
      </c>
      <c r="BD874" s="64">
        <v>0</v>
      </c>
      <c r="BE874" s="64">
        <v>0</v>
      </c>
      <c r="BF874" s="64">
        <v>0</v>
      </c>
      <c r="BG874" s="64">
        <v>0</v>
      </c>
      <c r="BH874" s="64">
        <v>0</v>
      </c>
      <c r="BI874" s="64">
        <v>0</v>
      </c>
      <c r="BJ874" s="64">
        <v>-0.68</v>
      </c>
      <c r="BK874" s="64">
        <v>0</v>
      </c>
      <c r="BL874"/>
      <c r="BN874" s="7">
        <f t="shared" si="42"/>
        <v>300.88</v>
      </c>
    </row>
    <row r="875" spans="1:66" hidden="1">
      <c r="A875">
        <v>961</v>
      </c>
      <c r="B875" t="s">
        <v>80</v>
      </c>
      <c r="C875">
        <v>124</v>
      </c>
      <c r="D875" t="s">
        <v>508</v>
      </c>
      <c r="E875">
        <v>389</v>
      </c>
      <c r="F875">
        <v>513810001</v>
      </c>
      <c r="G875" t="s">
        <v>119</v>
      </c>
      <c r="H875">
        <v>101</v>
      </c>
      <c r="I875" t="s">
        <v>308</v>
      </c>
      <c r="J875" s="8">
        <v>1</v>
      </c>
      <c r="L875">
        <v>3810</v>
      </c>
      <c r="M875" t="s">
        <v>338</v>
      </c>
      <c r="N875">
        <v>3000</v>
      </c>
      <c r="O875" t="s">
        <v>118</v>
      </c>
      <c r="P875">
        <v>11</v>
      </c>
      <c r="Q875" t="s">
        <v>509</v>
      </c>
      <c r="R875">
        <v>241</v>
      </c>
      <c r="S875" t="s">
        <v>445</v>
      </c>
      <c r="T875">
        <v>124</v>
      </c>
      <c r="U875" t="s">
        <v>510</v>
      </c>
      <c r="V875">
        <v>1</v>
      </c>
      <c r="W875" t="s">
        <v>313</v>
      </c>
      <c r="X875" s="64">
        <v>215.3</v>
      </c>
      <c r="Y875" s="64">
        <v>1030.01</v>
      </c>
      <c r="Z875" s="64">
        <v>0</v>
      </c>
      <c r="AA875" s="64">
        <v>0</v>
      </c>
      <c r="AB875" s="64">
        <v>0</v>
      </c>
      <c r="AC875" s="64">
        <v>0</v>
      </c>
      <c r="AD875" s="9">
        <v>0</v>
      </c>
      <c r="AE875" s="64">
        <v>0</v>
      </c>
      <c r="AF875" s="64">
        <v>0</v>
      </c>
      <c r="AG875" s="64">
        <v>0</v>
      </c>
      <c r="AH875" s="64">
        <v>0</v>
      </c>
      <c r="AI875" s="64">
        <v>0</v>
      </c>
      <c r="AJ875" s="10">
        <f t="shared" si="40"/>
        <v>1245.31</v>
      </c>
      <c r="AL875" s="6">
        <f t="shared" si="41"/>
        <v>0</v>
      </c>
      <c r="AN875" s="64">
        <v>200000</v>
      </c>
      <c r="AO875" s="64">
        <v>0</v>
      </c>
      <c r="AP875" s="64">
        <v>0</v>
      </c>
      <c r="AQ875" s="64">
        <v>0</v>
      </c>
      <c r="AR875" s="64">
        <v>0</v>
      </c>
      <c r="AS875" s="64">
        <v>0</v>
      </c>
      <c r="AT875" s="64">
        <v>0</v>
      </c>
      <c r="AU875" s="64">
        <v>0</v>
      </c>
      <c r="AV875" s="64">
        <v>0</v>
      </c>
      <c r="AW875" s="64">
        <v>0</v>
      </c>
      <c r="AX875" s="64">
        <v>0</v>
      </c>
      <c r="AY875" s="64">
        <v>0</v>
      </c>
      <c r="AZ875" s="64">
        <v>-14400</v>
      </c>
      <c r="BA875" s="64">
        <v>0</v>
      </c>
      <c r="BB875" s="64">
        <v>0</v>
      </c>
      <c r="BC875" s="64">
        <v>0</v>
      </c>
      <c r="BD875" s="64">
        <v>0</v>
      </c>
      <c r="BE875" s="64">
        <v>0</v>
      </c>
      <c r="BF875" s="64">
        <v>0</v>
      </c>
      <c r="BG875" s="64">
        <v>0</v>
      </c>
      <c r="BH875" s="64">
        <v>0</v>
      </c>
      <c r="BI875" s="64">
        <v>0</v>
      </c>
      <c r="BJ875" s="64">
        <v>0</v>
      </c>
      <c r="BK875" s="64">
        <v>-43499.33</v>
      </c>
      <c r="BL875"/>
      <c r="BN875" s="7">
        <f t="shared" si="42"/>
        <v>1245.31</v>
      </c>
    </row>
    <row r="876" spans="1:66" hidden="1">
      <c r="A876">
        <v>961</v>
      </c>
      <c r="B876" t="s">
        <v>80</v>
      </c>
      <c r="C876">
        <v>124</v>
      </c>
      <c r="D876" t="s">
        <v>508</v>
      </c>
      <c r="E876">
        <v>392</v>
      </c>
      <c r="F876">
        <v>513810002</v>
      </c>
      <c r="G876" t="s">
        <v>149</v>
      </c>
      <c r="H876">
        <v>101</v>
      </c>
      <c r="I876" t="s">
        <v>308</v>
      </c>
      <c r="J876" s="8">
        <v>1</v>
      </c>
      <c r="L876">
        <v>3810</v>
      </c>
      <c r="M876" t="s">
        <v>338</v>
      </c>
      <c r="N876">
        <v>3000</v>
      </c>
      <c r="O876" t="s">
        <v>118</v>
      </c>
      <c r="P876">
        <v>11</v>
      </c>
      <c r="Q876" t="s">
        <v>509</v>
      </c>
      <c r="R876">
        <v>241</v>
      </c>
      <c r="S876" t="s">
        <v>445</v>
      </c>
      <c r="T876">
        <v>124</v>
      </c>
      <c r="U876" t="s">
        <v>510</v>
      </c>
      <c r="V876">
        <v>1</v>
      </c>
      <c r="W876" t="s">
        <v>313</v>
      </c>
      <c r="X876" s="64">
        <v>0</v>
      </c>
      <c r="Y876" s="64">
        <v>0</v>
      </c>
      <c r="Z876" s="64">
        <v>0</v>
      </c>
      <c r="AA876" s="64">
        <v>0</v>
      </c>
      <c r="AB876" s="64">
        <v>0</v>
      </c>
      <c r="AC876" s="64">
        <v>0</v>
      </c>
      <c r="AD876" s="9">
        <v>0</v>
      </c>
      <c r="AE876" s="64">
        <v>0</v>
      </c>
      <c r="AF876" s="64">
        <v>600</v>
      </c>
      <c r="AG876" s="64">
        <v>414434.35</v>
      </c>
      <c r="AH876" s="64">
        <v>4640</v>
      </c>
      <c r="AI876" s="64">
        <v>0</v>
      </c>
      <c r="AJ876" s="10">
        <f t="shared" si="40"/>
        <v>419674.35</v>
      </c>
      <c r="AL876" s="6">
        <f t="shared" si="41"/>
        <v>0</v>
      </c>
      <c r="AN876" s="64">
        <v>4500</v>
      </c>
      <c r="AO876" s="64">
        <v>0</v>
      </c>
      <c r="AP876" s="64">
        <v>0</v>
      </c>
      <c r="AQ876" s="64">
        <v>0</v>
      </c>
      <c r="AR876" s="64">
        <v>0</v>
      </c>
      <c r="AS876" s="64">
        <v>0</v>
      </c>
      <c r="AT876" s="64">
        <v>0</v>
      </c>
      <c r="AU876" s="64">
        <v>0</v>
      </c>
      <c r="AV876" s="64">
        <v>0</v>
      </c>
      <c r="AW876" s="64">
        <v>0</v>
      </c>
      <c r="AX876" s="64">
        <v>0</v>
      </c>
      <c r="AY876" s="64">
        <v>0</v>
      </c>
      <c r="AZ876" s="64">
        <v>12000</v>
      </c>
      <c r="BA876" s="64">
        <v>0</v>
      </c>
      <c r="BB876" s="64">
        <v>0</v>
      </c>
      <c r="BC876" s="64">
        <v>0</v>
      </c>
      <c r="BD876" s="64">
        <v>0</v>
      </c>
      <c r="BE876" s="64">
        <v>0</v>
      </c>
      <c r="BF876" s="64">
        <v>0</v>
      </c>
      <c r="BG876" s="64">
        <v>0</v>
      </c>
      <c r="BH876" s="64">
        <v>0</v>
      </c>
      <c r="BI876" s="64">
        <v>0</v>
      </c>
      <c r="BJ876" s="64">
        <v>15500</v>
      </c>
      <c r="BK876" s="64">
        <v>-11724.56</v>
      </c>
      <c r="BL876"/>
      <c r="BN876" s="7">
        <f t="shared" si="42"/>
        <v>415034.35</v>
      </c>
    </row>
    <row r="877" spans="1:66" hidden="1">
      <c r="A877">
        <v>961</v>
      </c>
      <c r="B877" t="s">
        <v>80</v>
      </c>
      <c r="C877">
        <v>124</v>
      </c>
      <c r="D877" t="s">
        <v>508</v>
      </c>
      <c r="E877">
        <v>393</v>
      </c>
      <c r="F877">
        <v>513810003</v>
      </c>
      <c r="G877" t="s">
        <v>136</v>
      </c>
      <c r="H877">
        <v>101</v>
      </c>
      <c r="I877" t="s">
        <v>308</v>
      </c>
      <c r="J877" s="8">
        <v>1</v>
      </c>
      <c r="L877">
        <v>3810</v>
      </c>
      <c r="M877" t="s">
        <v>338</v>
      </c>
      <c r="N877">
        <v>3000</v>
      </c>
      <c r="O877" t="s">
        <v>118</v>
      </c>
      <c r="P877">
        <v>11</v>
      </c>
      <c r="Q877" t="s">
        <v>509</v>
      </c>
      <c r="R877">
        <v>241</v>
      </c>
      <c r="S877" t="s">
        <v>445</v>
      </c>
      <c r="T877">
        <v>124</v>
      </c>
      <c r="U877" t="s">
        <v>510</v>
      </c>
      <c r="V877">
        <v>1</v>
      </c>
      <c r="W877" t="s">
        <v>313</v>
      </c>
      <c r="X877" s="64">
        <v>2532.61</v>
      </c>
      <c r="Y877" s="64">
        <v>936.05</v>
      </c>
      <c r="Z877" s="64">
        <v>1784.8</v>
      </c>
      <c r="AA877" s="64">
        <v>0</v>
      </c>
      <c r="AB877" s="64">
        <v>696</v>
      </c>
      <c r="AC877" s="64">
        <v>0</v>
      </c>
      <c r="AD877" s="9">
        <v>26769.84</v>
      </c>
      <c r="AE877" s="64">
        <v>4783.01</v>
      </c>
      <c r="AF877" s="64">
        <v>1282.55</v>
      </c>
      <c r="AG877" s="64">
        <v>0</v>
      </c>
      <c r="AH877" s="64">
        <v>0</v>
      </c>
      <c r="AI877" s="64">
        <v>468</v>
      </c>
      <c r="AJ877" s="10">
        <f t="shared" si="40"/>
        <v>39252.86</v>
      </c>
      <c r="AL877" s="6">
        <f t="shared" si="41"/>
        <v>0</v>
      </c>
      <c r="AN877" s="64">
        <v>0</v>
      </c>
      <c r="AO877" s="64">
        <v>0</v>
      </c>
      <c r="AP877" s="64">
        <v>0</v>
      </c>
      <c r="AQ877" s="64">
        <v>0</v>
      </c>
      <c r="AR877" s="64">
        <v>0</v>
      </c>
      <c r="AS877" s="64">
        <v>0</v>
      </c>
      <c r="AT877" s="64">
        <v>0</v>
      </c>
      <c r="AU877" s="64">
        <v>0</v>
      </c>
      <c r="AV877" s="64">
        <v>0</v>
      </c>
      <c r="AW877" s="64">
        <v>0</v>
      </c>
      <c r="AX877" s="64">
        <v>0</v>
      </c>
      <c r="AY877" s="64">
        <v>0</v>
      </c>
      <c r="AZ877" s="64">
        <v>500</v>
      </c>
      <c r="BA877" s="64">
        <v>0</v>
      </c>
      <c r="BB877" s="64">
        <v>0</v>
      </c>
      <c r="BC877" s="64">
        <v>0</v>
      </c>
      <c r="BD877" s="64">
        <v>0</v>
      </c>
      <c r="BE877" s="64">
        <v>0</v>
      </c>
      <c r="BF877" s="64">
        <v>0</v>
      </c>
      <c r="BG877" s="64">
        <v>0</v>
      </c>
      <c r="BH877" s="64">
        <v>0</v>
      </c>
      <c r="BI877" s="64">
        <v>0</v>
      </c>
      <c r="BJ877" s="64">
        <v>-108</v>
      </c>
      <c r="BK877" s="64">
        <v>0</v>
      </c>
      <c r="BL877"/>
      <c r="BN877" s="7">
        <f t="shared" si="42"/>
        <v>38784.86</v>
      </c>
    </row>
    <row r="878" spans="1:66" hidden="1">
      <c r="A878">
        <v>962</v>
      </c>
      <c r="B878" t="s">
        <v>513</v>
      </c>
      <c r="C878">
        <v>126</v>
      </c>
      <c r="D878" t="s">
        <v>225</v>
      </c>
      <c r="E878">
        <v>393</v>
      </c>
      <c r="F878">
        <v>513810003</v>
      </c>
      <c r="G878" t="s">
        <v>136</v>
      </c>
      <c r="H878">
        <v>101</v>
      </c>
      <c r="I878" t="s">
        <v>308</v>
      </c>
      <c r="J878" s="8">
        <v>1</v>
      </c>
      <c r="L878">
        <v>3810</v>
      </c>
      <c r="M878" t="s">
        <v>338</v>
      </c>
      <c r="N878">
        <v>3000</v>
      </c>
      <c r="O878" t="s">
        <v>118</v>
      </c>
      <c r="P878">
        <v>11</v>
      </c>
      <c r="Q878" t="s">
        <v>509</v>
      </c>
      <c r="R878">
        <v>241</v>
      </c>
      <c r="S878" t="s">
        <v>445</v>
      </c>
      <c r="T878">
        <v>124</v>
      </c>
      <c r="U878" t="s">
        <v>510</v>
      </c>
      <c r="V878">
        <v>1</v>
      </c>
      <c r="W878" t="s">
        <v>313</v>
      </c>
      <c r="X878" s="64">
        <v>0</v>
      </c>
      <c r="Y878" s="64">
        <v>0</v>
      </c>
      <c r="Z878" s="64">
        <v>0</v>
      </c>
      <c r="AA878" s="64">
        <v>250.12</v>
      </c>
      <c r="AB878" s="64">
        <v>0</v>
      </c>
      <c r="AC878" s="64">
        <v>0</v>
      </c>
      <c r="AD878" s="9">
        <v>0</v>
      </c>
      <c r="AE878" s="64">
        <v>0</v>
      </c>
      <c r="AF878" s="64">
        <v>3859.57</v>
      </c>
      <c r="AG878" s="64">
        <v>0</v>
      </c>
      <c r="AH878" s="64">
        <v>0</v>
      </c>
      <c r="AI878" s="64">
        <v>0</v>
      </c>
      <c r="AJ878" s="10">
        <f t="shared" si="40"/>
        <v>4109.6900000000005</v>
      </c>
      <c r="AL878" s="6">
        <f t="shared" si="41"/>
        <v>0</v>
      </c>
      <c r="AN878" s="64">
        <v>1260000</v>
      </c>
      <c r="AO878" s="64">
        <v>0</v>
      </c>
      <c r="AP878" s="64">
        <v>0</v>
      </c>
      <c r="AQ878" s="64">
        <v>0</v>
      </c>
      <c r="AR878" s="64">
        <v>0</v>
      </c>
      <c r="AS878" s="64">
        <v>0</v>
      </c>
      <c r="AT878" s="64">
        <v>0</v>
      </c>
      <c r="AU878" s="64">
        <v>0</v>
      </c>
      <c r="AV878" s="64">
        <v>0</v>
      </c>
      <c r="AW878" s="64">
        <v>0</v>
      </c>
      <c r="AX878" s="64">
        <v>0</v>
      </c>
      <c r="AY878" s="64">
        <v>0</v>
      </c>
      <c r="AZ878" s="64">
        <v>-48000</v>
      </c>
      <c r="BA878" s="64">
        <v>0</v>
      </c>
      <c r="BB878" s="64">
        <v>0</v>
      </c>
      <c r="BC878" s="64">
        <v>0</v>
      </c>
      <c r="BD878" s="64">
        <v>0</v>
      </c>
      <c r="BE878" s="64">
        <v>0</v>
      </c>
      <c r="BF878" s="64">
        <v>0</v>
      </c>
      <c r="BG878" s="64">
        <v>-3859.57</v>
      </c>
      <c r="BH878" s="64">
        <v>-881511</v>
      </c>
      <c r="BI878" s="64">
        <v>-261905.08</v>
      </c>
      <c r="BJ878" s="64">
        <v>-31.15</v>
      </c>
      <c r="BK878" s="64">
        <v>0</v>
      </c>
      <c r="BL878"/>
      <c r="BN878" s="7">
        <f t="shared" si="42"/>
        <v>4109.6900000000005</v>
      </c>
    </row>
    <row r="879" spans="1:66" hidden="1">
      <c r="A879">
        <v>964</v>
      </c>
      <c r="B879" t="s">
        <v>518</v>
      </c>
      <c r="C879">
        <v>128</v>
      </c>
      <c r="D879" t="s">
        <v>519</v>
      </c>
      <c r="E879">
        <v>389</v>
      </c>
      <c r="F879">
        <v>513810001</v>
      </c>
      <c r="G879" t="s">
        <v>119</v>
      </c>
      <c r="H879">
        <v>101</v>
      </c>
      <c r="I879" t="s">
        <v>308</v>
      </c>
      <c r="J879" s="8">
        <v>1</v>
      </c>
      <c r="L879">
        <v>3810</v>
      </c>
      <c r="M879" t="s">
        <v>338</v>
      </c>
      <c r="N879">
        <v>3000</v>
      </c>
      <c r="O879" t="s">
        <v>118</v>
      </c>
      <c r="P879">
        <v>11</v>
      </c>
      <c r="Q879" t="s">
        <v>509</v>
      </c>
      <c r="R879">
        <v>256</v>
      </c>
      <c r="S879" t="s">
        <v>520</v>
      </c>
      <c r="T879">
        <v>121</v>
      </c>
      <c r="U879" t="s">
        <v>312</v>
      </c>
      <c r="V879">
        <v>1</v>
      </c>
      <c r="W879" t="s">
        <v>313</v>
      </c>
      <c r="X879" s="64">
        <v>0</v>
      </c>
      <c r="Y879" s="64">
        <v>0</v>
      </c>
      <c r="Z879" s="64">
        <v>0</v>
      </c>
      <c r="AA879" s="64">
        <v>0</v>
      </c>
      <c r="AB879" s="64">
        <v>0</v>
      </c>
      <c r="AC879" s="64">
        <v>0</v>
      </c>
      <c r="AD879" s="9">
        <v>0</v>
      </c>
      <c r="AE879" s="64">
        <v>0</v>
      </c>
      <c r="AF879" s="64">
        <v>0</v>
      </c>
      <c r="AG879" s="64">
        <v>0</v>
      </c>
      <c r="AH879" s="64">
        <v>0</v>
      </c>
      <c r="AI879" s="64">
        <v>0</v>
      </c>
      <c r="AJ879" s="10">
        <f t="shared" si="40"/>
        <v>0</v>
      </c>
      <c r="AL879" s="6">
        <f t="shared" si="41"/>
        <v>0</v>
      </c>
      <c r="AN879" s="64">
        <v>200000</v>
      </c>
      <c r="AO879" s="64">
        <v>0</v>
      </c>
      <c r="AP879" s="64">
        <v>0</v>
      </c>
      <c r="AQ879" s="64">
        <v>0</v>
      </c>
      <c r="AR879" s="64">
        <v>0</v>
      </c>
      <c r="AS879" s="64">
        <v>0</v>
      </c>
      <c r="AT879" s="64">
        <v>0</v>
      </c>
      <c r="AU879" s="64">
        <v>0</v>
      </c>
      <c r="AV879" s="64">
        <v>0</v>
      </c>
      <c r="AW879" s="64">
        <v>0</v>
      </c>
      <c r="AX879" s="64">
        <v>0</v>
      </c>
      <c r="AY879" s="64">
        <v>0</v>
      </c>
      <c r="AZ879" s="64">
        <v>-18800</v>
      </c>
      <c r="BA879" s="64">
        <v>0</v>
      </c>
      <c r="BB879" s="64">
        <v>0</v>
      </c>
      <c r="BC879" s="64">
        <v>0</v>
      </c>
      <c r="BD879" s="64">
        <v>0</v>
      </c>
      <c r="BE879" s="64">
        <v>0</v>
      </c>
      <c r="BF879" s="64">
        <v>0</v>
      </c>
      <c r="BG879" s="64">
        <v>0</v>
      </c>
      <c r="BH879" s="64">
        <v>-4303.6000000000004</v>
      </c>
      <c r="BI879" s="64">
        <v>0</v>
      </c>
      <c r="BJ879" s="64">
        <v>-1000</v>
      </c>
      <c r="BK879" s="64">
        <v>-125748.48</v>
      </c>
      <c r="BL879"/>
      <c r="BN879" s="7">
        <f t="shared" si="42"/>
        <v>0</v>
      </c>
    </row>
    <row r="880" spans="1:66" hidden="1">
      <c r="A880">
        <v>964</v>
      </c>
      <c r="B880" t="s">
        <v>518</v>
      </c>
      <c r="C880">
        <v>128</v>
      </c>
      <c r="D880" t="s">
        <v>519</v>
      </c>
      <c r="E880">
        <v>393</v>
      </c>
      <c r="F880">
        <v>513810003</v>
      </c>
      <c r="G880" t="s">
        <v>136</v>
      </c>
      <c r="H880">
        <v>101</v>
      </c>
      <c r="I880" t="s">
        <v>308</v>
      </c>
      <c r="J880" s="8">
        <v>1</v>
      </c>
      <c r="L880">
        <v>3810</v>
      </c>
      <c r="M880" t="s">
        <v>338</v>
      </c>
      <c r="N880">
        <v>3000</v>
      </c>
      <c r="O880" t="s">
        <v>118</v>
      </c>
      <c r="P880">
        <v>11</v>
      </c>
      <c r="Q880" t="s">
        <v>509</v>
      </c>
      <c r="R880">
        <v>256</v>
      </c>
      <c r="S880" t="s">
        <v>520</v>
      </c>
      <c r="T880">
        <v>121</v>
      </c>
      <c r="U880" t="s">
        <v>312</v>
      </c>
      <c r="V880">
        <v>1</v>
      </c>
      <c r="W880" t="s">
        <v>313</v>
      </c>
      <c r="X880" s="64">
        <v>0</v>
      </c>
      <c r="Y880" s="64">
        <v>0</v>
      </c>
      <c r="Z880" s="64">
        <v>0</v>
      </c>
      <c r="AA880" s="64">
        <v>0</v>
      </c>
      <c r="AB880" s="64">
        <v>0</v>
      </c>
      <c r="AC880" s="64">
        <v>0</v>
      </c>
      <c r="AD880" s="9">
        <v>0</v>
      </c>
      <c r="AE880" s="64">
        <v>0</v>
      </c>
      <c r="AF880" s="64">
        <v>0</v>
      </c>
      <c r="AG880" s="64">
        <v>0</v>
      </c>
      <c r="AH880" s="64">
        <v>0</v>
      </c>
      <c r="AI880" s="64">
        <v>0</v>
      </c>
      <c r="AJ880" s="10">
        <f t="shared" si="40"/>
        <v>0</v>
      </c>
      <c r="AL880" s="6">
        <f t="shared" si="41"/>
        <v>0</v>
      </c>
      <c r="AN880" s="64">
        <v>0</v>
      </c>
      <c r="AO880" s="64">
        <v>0</v>
      </c>
      <c r="AP880" s="64">
        <v>0</v>
      </c>
      <c r="AQ880" s="64">
        <v>0</v>
      </c>
      <c r="AR880" s="64">
        <v>0</v>
      </c>
      <c r="AS880" s="64">
        <v>0</v>
      </c>
      <c r="AT880" s="64">
        <v>0</v>
      </c>
      <c r="AU880" s="64">
        <v>0</v>
      </c>
      <c r="AV880" s="64">
        <v>0</v>
      </c>
      <c r="AW880" s="64">
        <v>0</v>
      </c>
      <c r="AX880" s="64">
        <v>0</v>
      </c>
      <c r="AY880" s="64">
        <v>0</v>
      </c>
      <c r="AZ880" s="64">
        <v>0</v>
      </c>
      <c r="BA880" s="64">
        <v>0</v>
      </c>
      <c r="BB880" s="64">
        <v>0</v>
      </c>
      <c r="BC880" s="64">
        <v>0</v>
      </c>
      <c r="BD880" s="64">
        <v>0</v>
      </c>
      <c r="BE880" s="64">
        <v>0</v>
      </c>
      <c r="BF880" s="64">
        <v>0</v>
      </c>
      <c r="BG880" s="64">
        <v>0</v>
      </c>
      <c r="BH880" s="64">
        <v>256</v>
      </c>
      <c r="BI880" s="64">
        <v>324.8</v>
      </c>
      <c r="BJ880" s="64">
        <v>-0.8</v>
      </c>
      <c r="BK880" s="64">
        <v>208.8</v>
      </c>
      <c r="BL880"/>
      <c r="BN880" s="7">
        <f t="shared" si="42"/>
        <v>0</v>
      </c>
    </row>
    <row r="881" spans="1:66" hidden="1">
      <c r="A881">
        <v>951</v>
      </c>
      <c r="B881" t="s">
        <v>491</v>
      </c>
      <c r="C881">
        <v>118</v>
      </c>
      <c r="D881" t="s">
        <v>178</v>
      </c>
      <c r="E881">
        <v>389</v>
      </c>
      <c r="F881">
        <v>513810001</v>
      </c>
      <c r="G881" t="s">
        <v>119</v>
      </c>
      <c r="H881">
        <v>101</v>
      </c>
      <c r="I881" t="s">
        <v>308</v>
      </c>
      <c r="J881" s="8">
        <v>1</v>
      </c>
      <c r="L881">
        <v>3810</v>
      </c>
      <c r="M881" t="s">
        <v>338</v>
      </c>
      <c r="N881">
        <v>3000</v>
      </c>
      <c r="O881" t="s">
        <v>118</v>
      </c>
      <c r="P881">
        <v>12</v>
      </c>
      <c r="Q881" t="s">
        <v>401</v>
      </c>
      <c r="R881">
        <v>221</v>
      </c>
      <c r="S881" t="s">
        <v>492</v>
      </c>
      <c r="T881">
        <v>128</v>
      </c>
      <c r="U881" t="s">
        <v>404</v>
      </c>
      <c r="V881">
        <v>1</v>
      </c>
      <c r="W881" t="s">
        <v>313</v>
      </c>
      <c r="X881" s="64">
        <v>0</v>
      </c>
      <c r="Y881" s="64">
        <v>0</v>
      </c>
      <c r="Z881" s="64">
        <v>0</v>
      </c>
      <c r="AA881" s="64">
        <v>0</v>
      </c>
      <c r="AB881" s="64">
        <v>0</v>
      </c>
      <c r="AC881" s="64">
        <v>938.5</v>
      </c>
      <c r="AD881" s="9">
        <v>0</v>
      </c>
      <c r="AE881" s="64">
        <v>0</v>
      </c>
      <c r="AF881" s="64">
        <v>0</v>
      </c>
      <c r="AG881" s="64">
        <v>1394</v>
      </c>
      <c r="AH881" s="64">
        <v>0</v>
      </c>
      <c r="AI881" s="64">
        <v>0</v>
      </c>
      <c r="AJ881" s="10">
        <f t="shared" si="40"/>
        <v>2332.5</v>
      </c>
      <c r="AL881" s="6">
        <f t="shared" si="41"/>
        <v>0</v>
      </c>
      <c r="AN881" s="64">
        <v>0</v>
      </c>
      <c r="AO881" s="64">
        <v>0</v>
      </c>
      <c r="AP881" s="64">
        <v>0</v>
      </c>
      <c r="AQ881" s="64">
        <v>0</v>
      </c>
      <c r="AR881" s="64">
        <v>0</v>
      </c>
      <c r="AS881" s="64">
        <v>0</v>
      </c>
      <c r="AT881" s="64">
        <v>0</v>
      </c>
      <c r="AU881" s="64">
        <v>0</v>
      </c>
      <c r="AV881" s="64">
        <v>0</v>
      </c>
      <c r="AW881" s="64">
        <v>0</v>
      </c>
      <c r="AX881" s="64">
        <v>0</v>
      </c>
      <c r="AY881" s="64">
        <v>0</v>
      </c>
      <c r="AZ881" s="64">
        <v>11420</v>
      </c>
      <c r="BA881" s="64">
        <v>0</v>
      </c>
      <c r="BB881" s="64">
        <v>0</v>
      </c>
      <c r="BC881" s="64">
        <v>0</v>
      </c>
      <c r="BD881" s="64">
        <v>0</v>
      </c>
      <c r="BE881" s="64">
        <v>0</v>
      </c>
      <c r="BF881" s="64">
        <v>0</v>
      </c>
      <c r="BG881" s="64">
        <v>0</v>
      </c>
      <c r="BH881" s="64">
        <v>1650</v>
      </c>
      <c r="BI881" s="64">
        <v>4000</v>
      </c>
      <c r="BJ881" s="64">
        <v>-2160</v>
      </c>
      <c r="BK881" s="64">
        <v>0</v>
      </c>
      <c r="BL881"/>
      <c r="BN881" s="7">
        <f t="shared" si="42"/>
        <v>2332.5</v>
      </c>
    </row>
    <row r="882" spans="1:66" hidden="1">
      <c r="A882">
        <v>952</v>
      </c>
      <c r="B882" t="s">
        <v>498</v>
      </c>
      <c r="C882">
        <v>120</v>
      </c>
      <c r="D882" t="s">
        <v>499</v>
      </c>
      <c r="E882">
        <v>389</v>
      </c>
      <c r="F882">
        <v>513810001</v>
      </c>
      <c r="G882" t="s">
        <v>119</v>
      </c>
      <c r="H882">
        <v>101</v>
      </c>
      <c r="I882" t="s">
        <v>308</v>
      </c>
      <c r="J882" s="8">
        <v>1</v>
      </c>
      <c r="L882">
        <v>3810</v>
      </c>
      <c r="M882" t="s">
        <v>338</v>
      </c>
      <c r="N882">
        <v>3000</v>
      </c>
      <c r="O882" t="s">
        <v>118</v>
      </c>
      <c r="P882">
        <v>12</v>
      </c>
      <c r="Q882" t="s">
        <v>401</v>
      </c>
      <c r="R882">
        <v>222</v>
      </c>
      <c r="S882" t="s">
        <v>500</v>
      </c>
      <c r="T882">
        <v>125</v>
      </c>
      <c r="U882" t="s">
        <v>464</v>
      </c>
      <c r="V882">
        <v>1</v>
      </c>
      <c r="W882" t="s">
        <v>313</v>
      </c>
      <c r="X882" s="64">
        <v>0</v>
      </c>
      <c r="Y882" s="64">
        <v>904.8</v>
      </c>
      <c r="Z882" s="64">
        <v>0</v>
      </c>
      <c r="AA882" s="64">
        <v>1276</v>
      </c>
      <c r="AB882" s="64">
        <v>0</v>
      </c>
      <c r="AC882" s="64">
        <v>1020.8</v>
      </c>
      <c r="AD882" s="9">
        <v>0</v>
      </c>
      <c r="AE882" s="64">
        <v>6863.34</v>
      </c>
      <c r="AF882" s="64">
        <v>2265.04</v>
      </c>
      <c r="AG882" s="64">
        <v>0</v>
      </c>
      <c r="AH882" s="64">
        <v>0</v>
      </c>
      <c r="AI882" s="64">
        <v>0</v>
      </c>
      <c r="AJ882" s="10">
        <f t="shared" si="40"/>
        <v>12329.98</v>
      </c>
      <c r="AL882" s="6">
        <f t="shared" si="41"/>
        <v>0</v>
      </c>
      <c r="AN882" s="64">
        <v>0</v>
      </c>
      <c r="AO882" s="64">
        <v>0</v>
      </c>
      <c r="AP882" s="64">
        <v>0</v>
      </c>
      <c r="AQ882" s="64">
        <v>0</v>
      </c>
      <c r="AR882" s="64">
        <v>0</v>
      </c>
      <c r="AS882" s="64">
        <v>0</v>
      </c>
      <c r="AT882" s="64">
        <v>0</v>
      </c>
      <c r="AU882" s="64">
        <v>0</v>
      </c>
      <c r="AV882" s="64">
        <v>0</v>
      </c>
      <c r="AW882" s="64">
        <v>0</v>
      </c>
      <c r="AX882" s="64">
        <v>0</v>
      </c>
      <c r="AY882" s="64">
        <v>0</v>
      </c>
      <c r="AZ882" s="64">
        <v>11600</v>
      </c>
      <c r="BA882" s="64">
        <v>0</v>
      </c>
      <c r="BB882" s="64">
        <v>0</v>
      </c>
      <c r="BC882" s="64">
        <v>0</v>
      </c>
      <c r="BD882" s="64">
        <v>0</v>
      </c>
      <c r="BE882" s="64">
        <v>0</v>
      </c>
      <c r="BF882" s="64">
        <v>0</v>
      </c>
      <c r="BG882" s="64">
        <v>0</v>
      </c>
      <c r="BH882" s="64">
        <v>0</v>
      </c>
      <c r="BI882" s="64">
        <v>0</v>
      </c>
      <c r="BJ882" s="64">
        <v>0</v>
      </c>
      <c r="BK882" s="64">
        <v>0</v>
      </c>
      <c r="BL882"/>
      <c r="BN882" s="7">
        <f t="shared" si="42"/>
        <v>12329.98</v>
      </c>
    </row>
    <row r="883" spans="1:66" hidden="1">
      <c r="A883">
        <v>953</v>
      </c>
      <c r="B883" t="s">
        <v>259</v>
      </c>
      <c r="C883">
        <v>121</v>
      </c>
      <c r="D883" t="s">
        <v>196</v>
      </c>
      <c r="E883">
        <v>389</v>
      </c>
      <c r="F883">
        <v>513810001</v>
      </c>
      <c r="G883" t="s">
        <v>119</v>
      </c>
      <c r="H883">
        <v>101</v>
      </c>
      <c r="I883" t="s">
        <v>308</v>
      </c>
      <c r="J883" s="8">
        <v>1</v>
      </c>
      <c r="L883">
        <v>3810</v>
      </c>
      <c r="M883" t="s">
        <v>338</v>
      </c>
      <c r="N883">
        <v>3000</v>
      </c>
      <c r="O883" t="s">
        <v>118</v>
      </c>
      <c r="P883">
        <v>12</v>
      </c>
      <c r="Q883" t="s">
        <v>401</v>
      </c>
      <c r="R883">
        <v>214</v>
      </c>
      <c r="S883" t="s">
        <v>446</v>
      </c>
      <c r="T883">
        <v>125</v>
      </c>
      <c r="U883" t="s">
        <v>464</v>
      </c>
      <c r="V883">
        <v>1</v>
      </c>
      <c r="W883" t="s">
        <v>313</v>
      </c>
      <c r="X883" s="64">
        <v>0</v>
      </c>
      <c r="Y883" s="64">
        <v>0</v>
      </c>
      <c r="Z883" s="64">
        <v>0</v>
      </c>
      <c r="AA883" s="64">
        <v>0</v>
      </c>
      <c r="AB883" s="64">
        <v>0</v>
      </c>
      <c r="AC883" s="64">
        <v>1495</v>
      </c>
      <c r="AD883" s="9">
        <v>1592.34</v>
      </c>
      <c r="AE883" s="64">
        <v>0</v>
      </c>
      <c r="AF883" s="64">
        <v>0</v>
      </c>
      <c r="AG883" s="64">
        <v>0</v>
      </c>
      <c r="AH883" s="64">
        <v>0</v>
      </c>
      <c r="AI883" s="64">
        <v>0</v>
      </c>
      <c r="AJ883" s="10">
        <f t="shared" si="40"/>
        <v>3087.34</v>
      </c>
      <c r="AL883" s="6">
        <f t="shared" si="41"/>
        <v>0</v>
      </c>
      <c r="AN883" s="64">
        <v>0</v>
      </c>
      <c r="AO883" s="64">
        <v>0</v>
      </c>
      <c r="AP883" s="64">
        <v>0</v>
      </c>
      <c r="AQ883" s="64">
        <v>0</v>
      </c>
      <c r="AR883" s="64">
        <v>0</v>
      </c>
      <c r="AS883" s="64">
        <v>0</v>
      </c>
      <c r="AT883" s="64">
        <v>0</v>
      </c>
      <c r="AU883" s="64">
        <v>0</v>
      </c>
      <c r="AV883" s="64">
        <v>0</v>
      </c>
      <c r="AW883" s="64">
        <v>0</v>
      </c>
      <c r="AX883" s="64">
        <v>0</v>
      </c>
      <c r="AY883" s="64">
        <v>0</v>
      </c>
      <c r="AZ883" s="64">
        <v>3930</v>
      </c>
      <c r="BA883" s="64">
        <v>0</v>
      </c>
      <c r="BB883" s="64">
        <v>0</v>
      </c>
      <c r="BC883" s="64">
        <v>0</v>
      </c>
      <c r="BD883" s="64">
        <v>0</v>
      </c>
      <c r="BE883" s="64">
        <v>0</v>
      </c>
      <c r="BF883" s="64">
        <v>0</v>
      </c>
      <c r="BG883" s="64">
        <v>0</v>
      </c>
      <c r="BH883" s="64">
        <v>0</v>
      </c>
      <c r="BI883" s="64">
        <v>-324.8</v>
      </c>
      <c r="BJ883" s="64">
        <v>-65.2</v>
      </c>
      <c r="BK883" s="64">
        <v>0</v>
      </c>
      <c r="BL883"/>
      <c r="BN883" s="7">
        <f t="shared" si="42"/>
        <v>3087.34</v>
      </c>
    </row>
    <row r="884" spans="1:66" hidden="1">
      <c r="A884">
        <v>953</v>
      </c>
      <c r="B884" t="s">
        <v>259</v>
      </c>
      <c r="C884">
        <v>121</v>
      </c>
      <c r="D884" t="s">
        <v>196</v>
      </c>
      <c r="E884">
        <v>393</v>
      </c>
      <c r="F884">
        <v>513810003</v>
      </c>
      <c r="G884" t="s">
        <v>136</v>
      </c>
      <c r="H884">
        <v>101</v>
      </c>
      <c r="I884" t="s">
        <v>308</v>
      </c>
      <c r="J884" s="8">
        <v>1</v>
      </c>
      <c r="L884">
        <v>3810</v>
      </c>
      <c r="M884" t="s">
        <v>338</v>
      </c>
      <c r="N884">
        <v>3000</v>
      </c>
      <c r="O884" t="s">
        <v>118</v>
      </c>
      <c r="P884">
        <v>12</v>
      </c>
      <c r="Q884" t="s">
        <v>401</v>
      </c>
      <c r="R884">
        <v>214</v>
      </c>
      <c r="S884" t="s">
        <v>446</v>
      </c>
      <c r="T884">
        <v>125</v>
      </c>
      <c r="U884" t="s">
        <v>464</v>
      </c>
      <c r="V884">
        <v>1</v>
      </c>
      <c r="W884" t="s">
        <v>313</v>
      </c>
      <c r="X884" s="64">
        <v>998.78</v>
      </c>
      <c r="Y884" s="64">
        <v>0</v>
      </c>
      <c r="Z884" s="64">
        <v>0</v>
      </c>
      <c r="AA884" s="64">
        <v>0</v>
      </c>
      <c r="AB884" s="64">
        <v>0</v>
      </c>
      <c r="AC884" s="64">
        <v>0</v>
      </c>
      <c r="AD884" s="9">
        <v>0</v>
      </c>
      <c r="AE884" s="64">
        <v>0</v>
      </c>
      <c r="AF884" s="64">
        <v>0</v>
      </c>
      <c r="AG884" s="64">
        <v>0</v>
      </c>
      <c r="AH884" s="64">
        <v>0</v>
      </c>
      <c r="AI884" s="64">
        <v>0</v>
      </c>
      <c r="AJ884" s="10">
        <f t="shared" si="40"/>
        <v>998.78</v>
      </c>
      <c r="AL884" s="6">
        <f t="shared" si="41"/>
        <v>0</v>
      </c>
      <c r="AN884" s="64">
        <v>40000</v>
      </c>
      <c r="AO884" s="64">
        <v>0</v>
      </c>
      <c r="AP884" s="64">
        <v>0</v>
      </c>
      <c r="AQ884" s="64">
        <v>0</v>
      </c>
      <c r="AR884" s="64">
        <v>0</v>
      </c>
      <c r="AS884" s="64">
        <v>0</v>
      </c>
      <c r="AT884" s="64">
        <v>0</v>
      </c>
      <c r="AU884" s="64">
        <v>0</v>
      </c>
      <c r="AV884" s="64">
        <v>0</v>
      </c>
      <c r="AW884" s="64">
        <v>0</v>
      </c>
      <c r="AX884" s="64">
        <v>0</v>
      </c>
      <c r="AY884" s="64">
        <v>0</v>
      </c>
      <c r="AZ884" s="64">
        <v>-1018</v>
      </c>
      <c r="BA884" s="64">
        <v>0</v>
      </c>
      <c r="BB884" s="64">
        <v>0</v>
      </c>
      <c r="BC884" s="64">
        <v>0</v>
      </c>
      <c r="BD884" s="64">
        <v>0</v>
      </c>
      <c r="BE884" s="64">
        <v>0</v>
      </c>
      <c r="BF884" s="64">
        <v>0</v>
      </c>
      <c r="BG884" s="64">
        <v>0</v>
      </c>
      <c r="BH884" s="64">
        <v>0</v>
      </c>
      <c r="BI884" s="64">
        <v>0</v>
      </c>
      <c r="BJ884" s="64">
        <v>-1801.3</v>
      </c>
      <c r="BK884" s="64">
        <v>0</v>
      </c>
      <c r="BL884"/>
      <c r="BN884" s="7">
        <f t="shared" si="42"/>
        <v>998.78</v>
      </c>
    </row>
    <row r="885" spans="1:66" hidden="1">
      <c r="A885">
        <v>954</v>
      </c>
      <c r="B885" t="s">
        <v>502</v>
      </c>
      <c r="C885">
        <v>122</v>
      </c>
      <c r="D885" t="s">
        <v>503</v>
      </c>
      <c r="E885">
        <v>393</v>
      </c>
      <c r="F885">
        <v>513810003</v>
      </c>
      <c r="G885" t="s">
        <v>136</v>
      </c>
      <c r="H885">
        <v>101</v>
      </c>
      <c r="I885" t="s">
        <v>308</v>
      </c>
      <c r="J885" s="8">
        <v>1</v>
      </c>
      <c r="L885">
        <v>3810</v>
      </c>
      <c r="M885" t="s">
        <v>338</v>
      </c>
      <c r="N885">
        <v>3000</v>
      </c>
      <c r="O885" t="s">
        <v>118</v>
      </c>
      <c r="P885">
        <v>12</v>
      </c>
      <c r="Q885" t="s">
        <v>401</v>
      </c>
      <c r="R885">
        <v>226</v>
      </c>
      <c r="S885" t="s">
        <v>504</v>
      </c>
      <c r="T885">
        <v>121</v>
      </c>
      <c r="U885" t="s">
        <v>312</v>
      </c>
      <c r="V885">
        <v>1</v>
      </c>
      <c r="W885" t="s">
        <v>313</v>
      </c>
      <c r="X885" s="64">
        <v>6000</v>
      </c>
      <c r="Y885" s="64">
        <v>0</v>
      </c>
      <c r="Z885" s="64">
        <v>0</v>
      </c>
      <c r="AA885" s="64">
        <v>0</v>
      </c>
      <c r="AB885" s="64">
        <v>0</v>
      </c>
      <c r="AC885" s="64">
        <v>0</v>
      </c>
      <c r="AD885" s="9">
        <v>0</v>
      </c>
      <c r="AE885" s="64">
        <v>0</v>
      </c>
      <c r="AF885" s="64">
        <v>0</v>
      </c>
      <c r="AG885" s="64">
        <v>0</v>
      </c>
      <c r="AH885" s="64">
        <v>0</v>
      </c>
      <c r="AI885" s="64">
        <v>0</v>
      </c>
      <c r="AJ885" s="10">
        <f t="shared" si="40"/>
        <v>6000</v>
      </c>
      <c r="AL885" s="6">
        <f t="shared" si="41"/>
        <v>0</v>
      </c>
      <c r="AN885" s="64">
        <v>0</v>
      </c>
      <c r="AO885" s="64">
        <v>0</v>
      </c>
      <c r="AP885" s="64">
        <v>0</v>
      </c>
      <c r="AQ885" s="64">
        <v>0</v>
      </c>
      <c r="AR885" s="64">
        <v>0</v>
      </c>
      <c r="AS885" s="64">
        <v>0</v>
      </c>
      <c r="AT885" s="64">
        <v>0</v>
      </c>
      <c r="AU885" s="64">
        <v>0</v>
      </c>
      <c r="AV885" s="64">
        <v>0</v>
      </c>
      <c r="AW885" s="64">
        <v>0</v>
      </c>
      <c r="AX885" s="64">
        <v>0</v>
      </c>
      <c r="AY885" s="64">
        <v>0</v>
      </c>
      <c r="AZ885" s="64">
        <v>288</v>
      </c>
      <c r="BA885" s="64">
        <v>0</v>
      </c>
      <c r="BB885" s="64">
        <v>0</v>
      </c>
      <c r="BC885" s="64">
        <v>0</v>
      </c>
      <c r="BD885" s="64">
        <v>0</v>
      </c>
      <c r="BE885" s="64">
        <v>0</v>
      </c>
      <c r="BF885" s="64">
        <v>0</v>
      </c>
      <c r="BG885" s="64">
        <v>139</v>
      </c>
      <c r="BH885" s="64">
        <v>0</v>
      </c>
      <c r="BI885" s="64">
        <v>0</v>
      </c>
      <c r="BJ885" s="64">
        <v>0</v>
      </c>
      <c r="BK885" s="64">
        <v>0</v>
      </c>
      <c r="BL885"/>
      <c r="BN885" s="7">
        <f t="shared" si="42"/>
        <v>6000</v>
      </c>
    </row>
    <row r="886" spans="1:66" hidden="1">
      <c r="A886">
        <v>111</v>
      </c>
      <c r="B886" t="s">
        <v>84</v>
      </c>
      <c r="C886">
        <v>141</v>
      </c>
      <c r="D886" t="s">
        <v>260</v>
      </c>
      <c r="E886">
        <v>389</v>
      </c>
      <c r="F886">
        <v>513810001</v>
      </c>
      <c r="G886" t="s">
        <v>119</v>
      </c>
      <c r="H886">
        <v>101</v>
      </c>
      <c r="I886" t="s">
        <v>308</v>
      </c>
      <c r="J886" s="8">
        <v>1</v>
      </c>
      <c r="L886">
        <v>3810</v>
      </c>
      <c r="M886" t="s">
        <v>338</v>
      </c>
      <c r="N886">
        <v>3000</v>
      </c>
      <c r="O886" t="s">
        <v>118</v>
      </c>
      <c r="P886">
        <v>13</v>
      </c>
      <c r="Q886" t="s">
        <v>353</v>
      </c>
      <c r="R886">
        <v>263</v>
      </c>
      <c r="S886" t="s">
        <v>354</v>
      </c>
      <c r="T886">
        <v>121</v>
      </c>
      <c r="U886" t="s">
        <v>312</v>
      </c>
      <c r="V886">
        <v>1</v>
      </c>
      <c r="W886" t="s">
        <v>313</v>
      </c>
      <c r="X886" s="64">
        <v>0</v>
      </c>
      <c r="Y886" s="64">
        <v>0</v>
      </c>
      <c r="Z886" s="64">
        <v>0</v>
      </c>
      <c r="AA886" s="64">
        <v>0</v>
      </c>
      <c r="AB886" s="64">
        <v>165</v>
      </c>
      <c r="AC886" s="64">
        <v>1519</v>
      </c>
      <c r="AD886" s="9">
        <v>23046</v>
      </c>
      <c r="AE886" s="64">
        <v>1458.59</v>
      </c>
      <c r="AF886" s="64">
        <v>468</v>
      </c>
      <c r="AG886" s="64">
        <v>2422.42</v>
      </c>
      <c r="AH886" s="64">
        <v>715</v>
      </c>
      <c r="AI886" s="64">
        <v>1640.44</v>
      </c>
      <c r="AJ886" s="10">
        <f t="shared" si="40"/>
        <v>31434.45</v>
      </c>
      <c r="AL886" s="6">
        <f t="shared" si="41"/>
        <v>0</v>
      </c>
      <c r="AN886" s="64">
        <v>0</v>
      </c>
      <c r="AO886" s="64">
        <v>0</v>
      </c>
      <c r="AP886" s="64">
        <v>0</v>
      </c>
      <c r="AQ886" s="64">
        <v>0</v>
      </c>
      <c r="AR886" s="64">
        <v>0</v>
      </c>
      <c r="AS886" s="64">
        <v>0</v>
      </c>
      <c r="AT886" s="64">
        <v>0</v>
      </c>
      <c r="AU886" s="64">
        <v>0</v>
      </c>
      <c r="AV886" s="64">
        <v>0</v>
      </c>
      <c r="AW886" s="64">
        <v>0</v>
      </c>
      <c r="AX886" s="64">
        <v>0</v>
      </c>
      <c r="AY886" s="64">
        <v>0</v>
      </c>
      <c r="AZ886" s="64">
        <v>2000</v>
      </c>
      <c r="BA886" s="64">
        <v>0</v>
      </c>
      <c r="BB886" s="64">
        <v>0</v>
      </c>
      <c r="BC886" s="64">
        <v>0</v>
      </c>
      <c r="BD886" s="64">
        <v>0</v>
      </c>
      <c r="BE886" s="64">
        <v>0</v>
      </c>
      <c r="BF886" s="64">
        <v>0</v>
      </c>
      <c r="BG886" s="64">
        <v>0</v>
      </c>
      <c r="BH886" s="64">
        <v>0</v>
      </c>
      <c r="BI886" s="64">
        <v>0</v>
      </c>
      <c r="BJ886" s="64">
        <v>0</v>
      </c>
      <c r="BK886" s="64">
        <v>0</v>
      </c>
      <c r="BL886"/>
      <c r="BN886" s="7">
        <f t="shared" si="42"/>
        <v>29079.010000000002</v>
      </c>
    </row>
    <row r="887" spans="1:66" hidden="1">
      <c r="A887">
        <v>111</v>
      </c>
      <c r="B887" t="s">
        <v>84</v>
      </c>
      <c r="C887">
        <v>141</v>
      </c>
      <c r="D887" t="s">
        <v>260</v>
      </c>
      <c r="E887">
        <v>393</v>
      </c>
      <c r="F887">
        <v>513810003</v>
      </c>
      <c r="G887" t="s">
        <v>136</v>
      </c>
      <c r="H887">
        <v>101</v>
      </c>
      <c r="I887" t="s">
        <v>308</v>
      </c>
      <c r="J887" s="8">
        <v>1</v>
      </c>
      <c r="L887">
        <v>3810</v>
      </c>
      <c r="M887" t="s">
        <v>338</v>
      </c>
      <c r="N887">
        <v>3000</v>
      </c>
      <c r="O887" t="s">
        <v>118</v>
      </c>
      <c r="P887">
        <v>13</v>
      </c>
      <c r="Q887" t="s">
        <v>353</v>
      </c>
      <c r="R887">
        <v>263</v>
      </c>
      <c r="S887" t="s">
        <v>354</v>
      </c>
      <c r="T887">
        <v>121</v>
      </c>
      <c r="U887" t="s">
        <v>312</v>
      </c>
      <c r="V887">
        <v>1</v>
      </c>
      <c r="W887" t="s">
        <v>313</v>
      </c>
      <c r="X887" s="64">
        <v>16614.03</v>
      </c>
      <c r="Y887" s="64">
        <v>7537.71</v>
      </c>
      <c r="Z887" s="64">
        <v>13539.61</v>
      </c>
      <c r="AA887" s="64">
        <v>31652.35</v>
      </c>
      <c r="AB887" s="64">
        <v>23730.18</v>
      </c>
      <c r="AC887" s="64">
        <v>22287.93</v>
      </c>
      <c r="AD887" s="9">
        <v>58159.26</v>
      </c>
      <c r="AE887" s="64">
        <v>7386.44</v>
      </c>
      <c r="AF887" s="64">
        <v>10845.81</v>
      </c>
      <c r="AG887" s="64">
        <v>2796.45</v>
      </c>
      <c r="AH887" s="64">
        <v>9072.15</v>
      </c>
      <c r="AI887" s="64">
        <v>3458.69</v>
      </c>
      <c r="AJ887" s="10">
        <f t="shared" si="40"/>
        <v>207080.61000000002</v>
      </c>
      <c r="AL887" s="6">
        <f t="shared" si="41"/>
        <v>0</v>
      </c>
      <c r="AN887" s="64">
        <v>0</v>
      </c>
      <c r="AO887" s="64">
        <v>0</v>
      </c>
      <c r="AP887" s="64">
        <v>0</v>
      </c>
      <c r="AQ887" s="64">
        <v>0</v>
      </c>
      <c r="AR887" s="64">
        <v>0</v>
      </c>
      <c r="AS887" s="64">
        <v>0</v>
      </c>
      <c r="AT887" s="64">
        <v>0</v>
      </c>
      <c r="AU887" s="64">
        <v>0</v>
      </c>
      <c r="AV887" s="64">
        <v>0</v>
      </c>
      <c r="AW887" s="64">
        <v>0</v>
      </c>
      <c r="AX887" s="64">
        <v>0</v>
      </c>
      <c r="AY887" s="64">
        <v>0</v>
      </c>
      <c r="AZ887" s="64">
        <v>7540</v>
      </c>
      <c r="BA887" s="64">
        <v>0</v>
      </c>
      <c r="BB887" s="64">
        <v>0</v>
      </c>
      <c r="BC887" s="64">
        <v>0</v>
      </c>
      <c r="BD887" s="64">
        <v>0</v>
      </c>
      <c r="BE887" s="64">
        <v>0</v>
      </c>
      <c r="BF887" s="64">
        <v>0</v>
      </c>
      <c r="BG887" s="64">
        <v>0</v>
      </c>
      <c r="BH887" s="64">
        <v>0</v>
      </c>
      <c r="BI887" s="64">
        <v>0</v>
      </c>
      <c r="BJ887" s="64">
        <v>0</v>
      </c>
      <c r="BK887" s="64">
        <v>0</v>
      </c>
      <c r="BL887"/>
      <c r="BN887" s="7">
        <f t="shared" si="42"/>
        <v>194549.77000000002</v>
      </c>
    </row>
    <row r="888" spans="1:66" hidden="1">
      <c r="A888">
        <v>963</v>
      </c>
      <c r="B888" t="s">
        <v>515</v>
      </c>
      <c r="C888">
        <v>127</v>
      </c>
      <c r="D888" t="s">
        <v>516</v>
      </c>
      <c r="E888">
        <v>393</v>
      </c>
      <c r="F888">
        <v>513810003</v>
      </c>
      <c r="G888" t="s">
        <v>136</v>
      </c>
      <c r="H888">
        <v>101</v>
      </c>
      <c r="I888" t="s">
        <v>308</v>
      </c>
      <c r="J888" s="8">
        <v>1</v>
      </c>
      <c r="L888">
        <v>3810</v>
      </c>
      <c r="M888" t="s">
        <v>338</v>
      </c>
      <c r="N888">
        <v>3000</v>
      </c>
      <c r="O888" t="s">
        <v>118</v>
      </c>
      <c r="P888">
        <v>13</v>
      </c>
      <c r="Q888" t="s">
        <v>353</v>
      </c>
      <c r="R888">
        <v>231</v>
      </c>
      <c r="S888" t="s">
        <v>517</v>
      </c>
      <c r="T888">
        <v>124</v>
      </c>
      <c r="U888" t="s">
        <v>510</v>
      </c>
      <c r="V888">
        <v>1</v>
      </c>
      <c r="W888" t="s">
        <v>313</v>
      </c>
      <c r="X888" s="64">
        <v>0</v>
      </c>
      <c r="Y888" s="64">
        <v>1427.22</v>
      </c>
      <c r="Z888" s="64">
        <v>0</v>
      </c>
      <c r="AA888" s="64">
        <v>0</v>
      </c>
      <c r="AB888" s="64">
        <v>0</v>
      </c>
      <c r="AC888" s="64">
        <v>0</v>
      </c>
      <c r="AD888" s="9">
        <v>0</v>
      </c>
      <c r="AE888" s="64">
        <v>696.83</v>
      </c>
      <c r="AF888" s="64">
        <v>0</v>
      </c>
      <c r="AG888" s="64">
        <v>0</v>
      </c>
      <c r="AH888" s="64">
        <v>0</v>
      </c>
      <c r="AI888" s="64">
        <v>0</v>
      </c>
      <c r="AJ888" s="10">
        <f t="shared" si="40"/>
        <v>2124.0500000000002</v>
      </c>
      <c r="AL888" s="6">
        <f t="shared" si="41"/>
        <v>0</v>
      </c>
      <c r="AN888" s="64">
        <v>0</v>
      </c>
      <c r="AO888" s="64">
        <v>0</v>
      </c>
      <c r="AP888" s="64">
        <v>0</v>
      </c>
      <c r="AQ888" s="64">
        <v>0</v>
      </c>
      <c r="AR888" s="64">
        <v>0</v>
      </c>
      <c r="AS888" s="64">
        <v>0</v>
      </c>
      <c r="AT888" s="64">
        <v>0</v>
      </c>
      <c r="AU888" s="64">
        <v>0</v>
      </c>
      <c r="AV888" s="64">
        <v>0</v>
      </c>
      <c r="AW888" s="64">
        <v>0</v>
      </c>
      <c r="AX888" s="64">
        <v>0</v>
      </c>
      <c r="AY888" s="64">
        <v>0</v>
      </c>
      <c r="AZ888" s="64">
        <v>36100</v>
      </c>
      <c r="BA888" s="64">
        <v>0</v>
      </c>
      <c r="BB888" s="64">
        <v>0</v>
      </c>
      <c r="BC888" s="64">
        <v>0</v>
      </c>
      <c r="BD888" s="64">
        <v>0</v>
      </c>
      <c r="BE888" s="64">
        <v>0</v>
      </c>
      <c r="BF888" s="64">
        <v>0</v>
      </c>
      <c r="BG888" s="64">
        <v>0</v>
      </c>
      <c r="BH888" s="64">
        <v>0</v>
      </c>
      <c r="BI888" s="64">
        <v>0</v>
      </c>
      <c r="BJ888" s="64">
        <v>0</v>
      </c>
      <c r="BK888" s="64">
        <v>-8822.14</v>
      </c>
      <c r="BL888"/>
      <c r="BN888" s="7">
        <f t="shared" si="42"/>
        <v>2124.0500000000002</v>
      </c>
    </row>
    <row r="889" spans="1:66" hidden="1">
      <c r="A889">
        <v>921</v>
      </c>
      <c r="B889" t="s">
        <v>454</v>
      </c>
      <c r="C889">
        <v>108</v>
      </c>
      <c r="D889" t="s">
        <v>455</v>
      </c>
      <c r="E889">
        <v>407</v>
      </c>
      <c r="F889">
        <v>513820017</v>
      </c>
      <c r="G889" t="s">
        <v>150</v>
      </c>
      <c r="H889">
        <v>101</v>
      </c>
      <c r="I889" t="s">
        <v>308</v>
      </c>
      <c r="J889" s="8">
        <v>1</v>
      </c>
      <c r="L889">
        <v>3820</v>
      </c>
      <c r="M889" t="s">
        <v>365</v>
      </c>
      <c r="N889">
        <v>3000</v>
      </c>
      <c r="O889" t="s">
        <v>118</v>
      </c>
      <c r="P889">
        <v>4</v>
      </c>
      <c r="Q889" t="s">
        <v>345</v>
      </c>
      <c r="R889">
        <v>132</v>
      </c>
      <c r="S889" t="s">
        <v>456</v>
      </c>
      <c r="T889">
        <v>121</v>
      </c>
      <c r="U889" t="s">
        <v>312</v>
      </c>
      <c r="V889">
        <v>1</v>
      </c>
      <c r="W889" t="s">
        <v>313</v>
      </c>
      <c r="X889" s="64">
        <v>0</v>
      </c>
      <c r="Y889" s="64">
        <v>0</v>
      </c>
      <c r="Z889" s="64">
        <v>24070</v>
      </c>
      <c r="AA889" s="64">
        <v>0</v>
      </c>
      <c r="AB889" s="64">
        <v>0</v>
      </c>
      <c r="AC889" s="64">
        <v>0</v>
      </c>
      <c r="AD889" s="9">
        <v>0</v>
      </c>
      <c r="AE889" s="64">
        <v>0</v>
      </c>
      <c r="AF889" s="64">
        <v>0</v>
      </c>
      <c r="AG889" s="64">
        <v>0</v>
      </c>
      <c r="AH889" s="64">
        <v>0</v>
      </c>
      <c r="AI889" s="64">
        <v>0</v>
      </c>
      <c r="AJ889" s="10">
        <f t="shared" si="40"/>
        <v>24070</v>
      </c>
      <c r="AL889" s="6">
        <f t="shared" si="41"/>
        <v>0</v>
      </c>
      <c r="AN889" s="64">
        <v>0</v>
      </c>
      <c r="AO889" s="64">
        <v>0</v>
      </c>
      <c r="AP889" s="64">
        <v>0</v>
      </c>
      <c r="AQ889" s="64">
        <v>0</v>
      </c>
      <c r="AR889" s="64">
        <v>0</v>
      </c>
      <c r="AS889" s="64">
        <v>0</v>
      </c>
      <c r="AT889" s="64">
        <v>0</v>
      </c>
      <c r="AU889" s="64">
        <v>0</v>
      </c>
      <c r="AV889" s="64">
        <v>0</v>
      </c>
      <c r="AW889" s="64">
        <v>0</v>
      </c>
      <c r="AX889" s="64">
        <v>0</v>
      </c>
      <c r="AY889" s="64">
        <v>0</v>
      </c>
      <c r="AZ889" s="64">
        <v>2320</v>
      </c>
      <c r="BA889" s="64">
        <v>0</v>
      </c>
      <c r="BB889" s="64">
        <v>0</v>
      </c>
      <c r="BC889" s="64">
        <v>0</v>
      </c>
      <c r="BD889" s="64">
        <v>0</v>
      </c>
      <c r="BE889" s="64">
        <v>0</v>
      </c>
      <c r="BF889" s="64">
        <v>0</v>
      </c>
      <c r="BG889" s="64">
        <v>2900</v>
      </c>
      <c r="BH889" s="64">
        <v>0</v>
      </c>
      <c r="BI889" s="64">
        <v>0</v>
      </c>
      <c r="BJ889" s="64">
        <v>0</v>
      </c>
      <c r="BK889" s="64">
        <v>0</v>
      </c>
      <c r="BL889"/>
      <c r="BN889" s="7">
        <f t="shared" si="42"/>
        <v>24070</v>
      </c>
    </row>
    <row r="890" spans="1:66" hidden="1">
      <c r="A890">
        <v>924</v>
      </c>
      <c r="B890" t="s">
        <v>574</v>
      </c>
      <c r="C890">
        <v>159</v>
      </c>
      <c r="D890" t="s">
        <v>574</v>
      </c>
      <c r="E890">
        <v>399</v>
      </c>
      <c r="F890">
        <v>513820005</v>
      </c>
      <c r="G890" t="s">
        <v>212</v>
      </c>
      <c r="H890">
        <v>101</v>
      </c>
      <c r="I890" t="s">
        <v>308</v>
      </c>
      <c r="J890" s="8">
        <v>1</v>
      </c>
      <c r="L890">
        <v>3820</v>
      </c>
      <c r="M890" t="s">
        <v>365</v>
      </c>
      <c r="N890">
        <v>3000</v>
      </c>
      <c r="O890" t="s">
        <v>118</v>
      </c>
      <c r="P890">
        <v>4</v>
      </c>
      <c r="Q890" t="s">
        <v>345</v>
      </c>
      <c r="R890">
        <v>111</v>
      </c>
      <c r="S890" t="s">
        <v>438</v>
      </c>
      <c r="T890">
        <v>121</v>
      </c>
      <c r="U890" t="s">
        <v>312</v>
      </c>
      <c r="V890">
        <v>1</v>
      </c>
      <c r="W890" t="s">
        <v>313</v>
      </c>
      <c r="X890" s="64">
        <v>0</v>
      </c>
      <c r="Y890" s="64">
        <v>0</v>
      </c>
      <c r="Z890" s="64">
        <v>0</v>
      </c>
      <c r="AA890" s="64">
        <v>0</v>
      </c>
      <c r="AB890" s="64">
        <v>0</v>
      </c>
      <c r="AC890" s="64">
        <v>0</v>
      </c>
      <c r="AD890" s="9">
        <v>0</v>
      </c>
      <c r="AE890" s="64">
        <v>0</v>
      </c>
      <c r="AF890" s="64">
        <v>0</v>
      </c>
      <c r="AG890" s="64">
        <v>0</v>
      </c>
      <c r="AH890" s="64">
        <v>0</v>
      </c>
      <c r="AI890" s="64">
        <v>4524</v>
      </c>
      <c r="AJ890" s="10">
        <f t="shared" si="40"/>
        <v>4524</v>
      </c>
      <c r="AL890" s="6">
        <f t="shared" si="41"/>
        <v>0</v>
      </c>
      <c r="AN890" s="64">
        <v>5000</v>
      </c>
      <c r="AO890" s="64">
        <v>0</v>
      </c>
      <c r="AP890" s="64">
        <v>0</v>
      </c>
      <c r="AQ890" s="64">
        <v>0</v>
      </c>
      <c r="AR890" s="64">
        <v>0</v>
      </c>
      <c r="AS890" s="64">
        <v>0</v>
      </c>
      <c r="AT890" s="64">
        <v>0</v>
      </c>
      <c r="AU890" s="64">
        <v>0</v>
      </c>
      <c r="AV890" s="64">
        <v>0</v>
      </c>
      <c r="AW890" s="64">
        <v>0</v>
      </c>
      <c r="AX890" s="64">
        <v>0</v>
      </c>
      <c r="AY890" s="64">
        <v>0</v>
      </c>
      <c r="AZ890" s="64">
        <v>0</v>
      </c>
      <c r="BA890" s="64">
        <v>0</v>
      </c>
      <c r="BB890" s="64">
        <v>0</v>
      </c>
      <c r="BC890" s="64">
        <v>0</v>
      </c>
      <c r="BD890" s="64">
        <v>0</v>
      </c>
      <c r="BE890" s="64">
        <v>0</v>
      </c>
      <c r="BF890" s="64">
        <v>0</v>
      </c>
      <c r="BG890" s="64">
        <v>0</v>
      </c>
      <c r="BH890" s="64">
        <v>-3600</v>
      </c>
      <c r="BI890" s="64">
        <v>0</v>
      </c>
      <c r="BJ890" s="64">
        <v>-1400</v>
      </c>
      <c r="BK890" s="64">
        <v>0</v>
      </c>
      <c r="BL890"/>
      <c r="BN890" s="7">
        <f t="shared" si="42"/>
        <v>0</v>
      </c>
    </row>
    <row r="891" spans="1:66" hidden="1">
      <c r="A891">
        <v>924</v>
      </c>
      <c r="B891" t="s">
        <v>574</v>
      </c>
      <c r="C891">
        <v>159</v>
      </c>
      <c r="D891" t="s">
        <v>574</v>
      </c>
      <c r="E891">
        <v>421</v>
      </c>
      <c r="F891">
        <v>513820034</v>
      </c>
      <c r="G891" t="s">
        <v>575</v>
      </c>
      <c r="H891">
        <v>101</v>
      </c>
      <c r="I891" t="s">
        <v>308</v>
      </c>
      <c r="J891" s="8">
        <v>1</v>
      </c>
      <c r="L891">
        <v>3820</v>
      </c>
      <c r="M891" t="s">
        <v>365</v>
      </c>
      <c r="N891">
        <v>3000</v>
      </c>
      <c r="O891" t="s">
        <v>118</v>
      </c>
      <c r="P891">
        <v>4</v>
      </c>
      <c r="Q891" t="s">
        <v>345</v>
      </c>
      <c r="R891">
        <v>111</v>
      </c>
      <c r="S891" t="s">
        <v>438</v>
      </c>
      <c r="T891">
        <v>121</v>
      </c>
      <c r="U891" t="s">
        <v>312</v>
      </c>
      <c r="V891">
        <v>1</v>
      </c>
      <c r="W891" t="s">
        <v>313</v>
      </c>
      <c r="X891" s="64">
        <v>0</v>
      </c>
      <c r="Y891" s="64">
        <v>0</v>
      </c>
      <c r="Z891" s="64">
        <v>0</v>
      </c>
      <c r="AA891" s="64">
        <v>0</v>
      </c>
      <c r="AB891" s="64">
        <v>0</v>
      </c>
      <c r="AC891" s="64">
        <v>0</v>
      </c>
      <c r="AD891" s="9">
        <v>0</v>
      </c>
      <c r="AE891" s="64">
        <v>3254.93</v>
      </c>
      <c r="AF891" s="64">
        <v>5534.43</v>
      </c>
      <c r="AG891" s="64">
        <v>5490.44</v>
      </c>
      <c r="AH891" s="64">
        <v>0</v>
      </c>
      <c r="AI891" s="64">
        <v>9193.2000000000007</v>
      </c>
      <c r="AJ891" s="10">
        <f t="shared" si="40"/>
        <v>23473</v>
      </c>
      <c r="AL891" s="6">
        <f t="shared" si="41"/>
        <v>0</v>
      </c>
      <c r="AN891" s="64">
        <v>0</v>
      </c>
      <c r="AO891" s="64">
        <v>0</v>
      </c>
      <c r="AP891" s="64">
        <v>0</v>
      </c>
      <c r="AQ891" s="64">
        <v>0</v>
      </c>
      <c r="AR891" s="64">
        <v>0</v>
      </c>
      <c r="AS891" s="64">
        <v>0</v>
      </c>
      <c r="AT891" s="64">
        <v>0</v>
      </c>
      <c r="AU891" s="64">
        <v>0</v>
      </c>
      <c r="AV891" s="64">
        <v>0</v>
      </c>
      <c r="AW891" s="64">
        <v>0</v>
      </c>
      <c r="AX891" s="64">
        <v>0</v>
      </c>
      <c r="AY891" s="64">
        <v>0</v>
      </c>
      <c r="AZ891" s="64">
        <v>5000</v>
      </c>
      <c r="BA891" s="64">
        <v>0</v>
      </c>
      <c r="BB891" s="64">
        <v>0</v>
      </c>
      <c r="BC891" s="64">
        <v>0</v>
      </c>
      <c r="BD891" s="64">
        <v>0</v>
      </c>
      <c r="BE891" s="64">
        <v>0</v>
      </c>
      <c r="BF891" s="64">
        <v>0</v>
      </c>
      <c r="BG891" s="64">
        <v>0</v>
      </c>
      <c r="BH891" s="64">
        <v>0</v>
      </c>
      <c r="BI891" s="64">
        <v>0</v>
      </c>
      <c r="BJ891" s="64">
        <v>-0.01</v>
      </c>
      <c r="BK891" s="64">
        <v>0</v>
      </c>
      <c r="BL891"/>
      <c r="BN891" s="7">
        <f t="shared" si="42"/>
        <v>14279.8</v>
      </c>
    </row>
    <row r="892" spans="1:66" hidden="1">
      <c r="A892">
        <v>925</v>
      </c>
      <c r="B892" t="s">
        <v>576</v>
      </c>
      <c r="C892">
        <v>160</v>
      </c>
      <c r="D892" t="s">
        <v>576</v>
      </c>
      <c r="E892">
        <v>421</v>
      </c>
      <c r="F892">
        <v>513820034</v>
      </c>
      <c r="G892" t="s">
        <v>575</v>
      </c>
      <c r="H892">
        <v>101</v>
      </c>
      <c r="I892" t="s">
        <v>308</v>
      </c>
      <c r="J892" s="8">
        <v>1</v>
      </c>
      <c r="L892">
        <v>3820</v>
      </c>
      <c r="M892" t="s">
        <v>365</v>
      </c>
      <c r="N892">
        <v>3000</v>
      </c>
      <c r="O892" t="s">
        <v>118</v>
      </c>
      <c r="P892">
        <v>4</v>
      </c>
      <c r="Q892" t="s">
        <v>345</v>
      </c>
      <c r="R892">
        <v>111</v>
      </c>
      <c r="S892" t="s">
        <v>438</v>
      </c>
      <c r="T892">
        <v>121</v>
      </c>
      <c r="U892" t="s">
        <v>312</v>
      </c>
      <c r="V892">
        <v>1</v>
      </c>
      <c r="W892" t="s">
        <v>313</v>
      </c>
      <c r="X892" s="64">
        <v>0</v>
      </c>
      <c r="Y892" s="64">
        <v>249</v>
      </c>
      <c r="Z892" s="64">
        <v>6052.85</v>
      </c>
      <c r="AA892" s="64">
        <v>3545.81</v>
      </c>
      <c r="AB892" s="64">
        <v>5098.1000000000004</v>
      </c>
      <c r="AC892" s="64">
        <v>5215.25</v>
      </c>
      <c r="AD892" s="9">
        <v>5100.53</v>
      </c>
      <c r="AE892" s="64">
        <v>1058</v>
      </c>
      <c r="AF892" s="64">
        <v>0</v>
      </c>
      <c r="AG892" s="64">
        <v>0</v>
      </c>
      <c r="AH892" s="64">
        <v>0</v>
      </c>
      <c r="AI892" s="64">
        <v>0</v>
      </c>
      <c r="AJ892" s="10">
        <f t="shared" si="40"/>
        <v>26319.54</v>
      </c>
      <c r="AL892" s="6">
        <f t="shared" si="41"/>
        <v>0</v>
      </c>
      <c r="AN892" s="64">
        <v>0</v>
      </c>
      <c r="AO892" s="64">
        <v>0</v>
      </c>
      <c r="AP892" s="64">
        <v>0</v>
      </c>
      <c r="AQ892" s="64">
        <v>0</v>
      </c>
      <c r="AR892" s="64">
        <v>0</v>
      </c>
      <c r="AS892" s="64">
        <v>0</v>
      </c>
      <c r="AT892" s="64">
        <v>0</v>
      </c>
      <c r="AU892" s="64">
        <v>0</v>
      </c>
      <c r="AV892" s="64">
        <v>0</v>
      </c>
      <c r="AW892" s="64">
        <v>0</v>
      </c>
      <c r="AX892" s="64">
        <v>0</v>
      </c>
      <c r="AY892" s="64">
        <v>0</v>
      </c>
      <c r="AZ892" s="64">
        <v>6900</v>
      </c>
      <c r="BA892" s="64">
        <v>0</v>
      </c>
      <c r="BB892" s="64">
        <v>0</v>
      </c>
      <c r="BC892" s="64">
        <v>0</v>
      </c>
      <c r="BD892" s="64">
        <v>0</v>
      </c>
      <c r="BE892" s="64">
        <v>0</v>
      </c>
      <c r="BF892" s="64">
        <v>0</v>
      </c>
      <c r="BG892" s="64">
        <v>0</v>
      </c>
      <c r="BH892" s="64">
        <v>0</v>
      </c>
      <c r="BI892" s="64">
        <v>0</v>
      </c>
      <c r="BJ892" s="64">
        <v>-56</v>
      </c>
      <c r="BK892" s="64">
        <v>0</v>
      </c>
      <c r="BL892"/>
      <c r="BN892" s="7">
        <f t="shared" si="42"/>
        <v>26319.54</v>
      </c>
    </row>
    <row r="893" spans="1:66" hidden="1">
      <c r="A893">
        <v>931</v>
      </c>
      <c r="B893" t="s">
        <v>465</v>
      </c>
      <c r="C893">
        <v>111</v>
      </c>
      <c r="D893" t="s">
        <v>466</v>
      </c>
      <c r="E893">
        <v>411</v>
      </c>
      <c r="F893">
        <v>513820022</v>
      </c>
      <c r="G893" t="s">
        <v>166</v>
      </c>
      <c r="H893">
        <v>101</v>
      </c>
      <c r="I893" t="s">
        <v>308</v>
      </c>
      <c r="J893" s="8">
        <v>1</v>
      </c>
      <c r="L893">
        <v>3820</v>
      </c>
      <c r="M893" t="s">
        <v>365</v>
      </c>
      <c r="N893">
        <v>3000</v>
      </c>
      <c r="O893" t="s">
        <v>118</v>
      </c>
      <c r="P893">
        <v>5</v>
      </c>
      <c r="Q893" t="s">
        <v>467</v>
      </c>
      <c r="R893">
        <v>152</v>
      </c>
      <c r="S893" t="s">
        <v>468</v>
      </c>
      <c r="T893">
        <v>121</v>
      </c>
      <c r="U893" t="s">
        <v>312</v>
      </c>
      <c r="V893">
        <v>1</v>
      </c>
      <c r="W893" t="s">
        <v>313</v>
      </c>
      <c r="X893" s="64">
        <v>0</v>
      </c>
      <c r="Y893" s="64">
        <v>0</v>
      </c>
      <c r="Z893" s="64">
        <v>184400</v>
      </c>
      <c r="AA893" s="64">
        <v>4000</v>
      </c>
      <c r="AB893" s="64">
        <v>-1000</v>
      </c>
      <c r="AC893" s="64">
        <v>0</v>
      </c>
      <c r="AD893" s="9">
        <v>0</v>
      </c>
      <c r="AE893" s="64">
        <v>0</v>
      </c>
      <c r="AF893" s="64">
        <v>0</v>
      </c>
      <c r="AG893" s="64">
        <v>0</v>
      </c>
      <c r="AH893" s="64">
        <v>0</v>
      </c>
      <c r="AI893" s="64">
        <v>0</v>
      </c>
      <c r="AJ893" s="10">
        <f t="shared" si="40"/>
        <v>187400</v>
      </c>
      <c r="AL893" s="6">
        <f t="shared" si="41"/>
        <v>0</v>
      </c>
      <c r="AN893" s="64">
        <v>140000</v>
      </c>
      <c r="AO893" s="64">
        <v>0</v>
      </c>
      <c r="AP893" s="64">
        <v>0</v>
      </c>
      <c r="AQ893" s="64">
        <v>0</v>
      </c>
      <c r="AR893" s="64">
        <v>0</v>
      </c>
      <c r="AS893" s="64">
        <v>0</v>
      </c>
      <c r="AT893" s="64">
        <v>0</v>
      </c>
      <c r="AU893" s="64">
        <v>0</v>
      </c>
      <c r="AV893" s="64">
        <v>0</v>
      </c>
      <c r="AW893" s="64">
        <v>0</v>
      </c>
      <c r="AX893" s="64">
        <v>0</v>
      </c>
      <c r="AY893" s="64">
        <v>0</v>
      </c>
      <c r="AZ893" s="64">
        <v>-113673</v>
      </c>
      <c r="BA893" s="64">
        <v>0</v>
      </c>
      <c r="BB893" s="64">
        <v>0</v>
      </c>
      <c r="BC893" s="64">
        <v>0</v>
      </c>
      <c r="BD893" s="64">
        <v>0</v>
      </c>
      <c r="BE893" s="64">
        <v>0</v>
      </c>
      <c r="BF893" s="64">
        <v>0</v>
      </c>
      <c r="BG893" s="64">
        <v>-3039</v>
      </c>
      <c r="BH893" s="64">
        <v>0</v>
      </c>
      <c r="BI893" s="64">
        <v>-5400</v>
      </c>
      <c r="BJ893" s="64">
        <v>-1111.3</v>
      </c>
      <c r="BK893" s="64">
        <v>0</v>
      </c>
      <c r="BL893"/>
      <c r="BN893" s="7">
        <f t="shared" si="42"/>
        <v>187400</v>
      </c>
    </row>
    <row r="894" spans="1:66" hidden="1">
      <c r="A894">
        <v>931</v>
      </c>
      <c r="B894" t="s">
        <v>465</v>
      </c>
      <c r="C894">
        <v>112</v>
      </c>
      <c r="D894" t="s">
        <v>476</v>
      </c>
      <c r="E894">
        <v>411</v>
      </c>
      <c r="F894">
        <v>513820022</v>
      </c>
      <c r="G894" t="s">
        <v>166</v>
      </c>
      <c r="H894">
        <v>101</v>
      </c>
      <c r="I894" t="s">
        <v>308</v>
      </c>
      <c r="J894" s="8">
        <v>1</v>
      </c>
      <c r="L894">
        <v>3820</v>
      </c>
      <c r="M894" t="s">
        <v>365</v>
      </c>
      <c r="N894">
        <v>3000</v>
      </c>
      <c r="O894" t="s">
        <v>118</v>
      </c>
      <c r="P894">
        <v>5</v>
      </c>
      <c r="Q894" t="s">
        <v>467</v>
      </c>
      <c r="R894">
        <v>152</v>
      </c>
      <c r="S894" t="s">
        <v>468</v>
      </c>
      <c r="T894">
        <v>121</v>
      </c>
      <c r="U894" t="s">
        <v>312</v>
      </c>
      <c r="V894">
        <v>1</v>
      </c>
      <c r="W894" t="s">
        <v>313</v>
      </c>
      <c r="X894" s="64">
        <v>0</v>
      </c>
      <c r="Y894" s="64">
        <v>0</v>
      </c>
      <c r="Z894" s="64">
        <v>0</v>
      </c>
      <c r="AA894" s="64">
        <v>0</v>
      </c>
      <c r="AB894" s="64">
        <v>0</v>
      </c>
      <c r="AC894" s="64">
        <v>0</v>
      </c>
      <c r="AD894" s="9">
        <v>0</v>
      </c>
      <c r="AE894" s="64">
        <v>0</v>
      </c>
      <c r="AF894" s="64">
        <v>0</v>
      </c>
      <c r="AG894" s="64">
        <v>0</v>
      </c>
      <c r="AH894" s="64">
        <v>0</v>
      </c>
      <c r="AI894" s="64">
        <v>211990</v>
      </c>
      <c r="AJ894" s="10">
        <f t="shared" si="40"/>
        <v>211990</v>
      </c>
      <c r="AL894" s="6">
        <f t="shared" si="41"/>
        <v>0</v>
      </c>
      <c r="AN894" s="64">
        <v>0</v>
      </c>
      <c r="AO894" s="64">
        <v>0</v>
      </c>
      <c r="AP894" s="64">
        <v>0</v>
      </c>
      <c r="AQ894" s="64">
        <v>0</v>
      </c>
      <c r="AR894" s="64">
        <v>0</v>
      </c>
      <c r="AS894" s="64">
        <v>0</v>
      </c>
      <c r="AT894" s="64">
        <v>0</v>
      </c>
      <c r="AU894" s="64">
        <v>0</v>
      </c>
      <c r="AV894" s="64">
        <v>0</v>
      </c>
      <c r="AW894" s="64">
        <v>0</v>
      </c>
      <c r="AX894" s="64">
        <v>0</v>
      </c>
      <c r="AY894" s="64">
        <v>0</v>
      </c>
      <c r="AZ894" s="64">
        <v>19885</v>
      </c>
      <c r="BA894" s="64">
        <v>0</v>
      </c>
      <c r="BB894" s="64">
        <v>0</v>
      </c>
      <c r="BC894" s="64">
        <v>0</v>
      </c>
      <c r="BD894" s="64">
        <v>0</v>
      </c>
      <c r="BE894" s="64">
        <v>0</v>
      </c>
      <c r="BF894" s="64">
        <v>0</v>
      </c>
      <c r="BG894" s="64">
        <v>0</v>
      </c>
      <c r="BH894" s="64">
        <v>-256</v>
      </c>
      <c r="BI894" s="64">
        <v>0</v>
      </c>
      <c r="BJ894" s="64">
        <v>-244.36</v>
      </c>
      <c r="BK894" s="64">
        <v>0</v>
      </c>
      <c r="BL894"/>
      <c r="BN894" s="7">
        <f t="shared" si="42"/>
        <v>0</v>
      </c>
    </row>
    <row r="895" spans="1:66" hidden="1">
      <c r="A895">
        <v>101</v>
      </c>
      <c r="B895" t="s">
        <v>306</v>
      </c>
      <c r="C895">
        <v>139</v>
      </c>
      <c r="D895" t="s">
        <v>307</v>
      </c>
      <c r="E895">
        <v>399</v>
      </c>
      <c r="F895">
        <v>513820005</v>
      </c>
      <c r="G895" t="s">
        <v>212</v>
      </c>
      <c r="H895">
        <v>101</v>
      </c>
      <c r="I895" t="s">
        <v>308</v>
      </c>
      <c r="J895" s="8">
        <v>1</v>
      </c>
      <c r="L895">
        <v>3820</v>
      </c>
      <c r="M895" t="s">
        <v>365</v>
      </c>
      <c r="N895">
        <v>3000</v>
      </c>
      <c r="O895" t="s">
        <v>118</v>
      </c>
      <c r="P895">
        <v>7</v>
      </c>
      <c r="Q895" t="s">
        <v>310</v>
      </c>
      <c r="R895">
        <v>171</v>
      </c>
      <c r="S895" t="s">
        <v>311</v>
      </c>
      <c r="T895">
        <v>121</v>
      </c>
      <c r="U895" t="s">
        <v>312</v>
      </c>
      <c r="V895">
        <v>1</v>
      </c>
      <c r="W895" t="s">
        <v>313</v>
      </c>
      <c r="X895" s="64">
        <v>24360</v>
      </c>
      <c r="Y895" s="64">
        <v>0</v>
      </c>
      <c r="Z895" s="64">
        <v>0</v>
      </c>
      <c r="AA895" s="64">
        <v>0</v>
      </c>
      <c r="AB895" s="64">
        <v>0</v>
      </c>
      <c r="AC895" s="64">
        <v>0</v>
      </c>
      <c r="AD895" s="9">
        <v>0</v>
      </c>
      <c r="AE895" s="64">
        <v>0</v>
      </c>
      <c r="AF895" s="64">
        <v>0</v>
      </c>
      <c r="AG895" s="64">
        <v>0</v>
      </c>
      <c r="AH895" s="64">
        <v>0</v>
      </c>
      <c r="AI895" s="9">
        <v>0</v>
      </c>
      <c r="AJ895" s="10">
        <f t="shared" si="40"/>
        <v>24360</v>
      </c>
      <c r="AL895" s="6">
        <f t="shared" si="41"/>
        <v>0</v>
      </c>
      <c r="AN895" s="64">
        <v>10000</v>
      </c>
      <c r="AO895" s="64">
        <v>0</v>
      </c>
      <c r="AP895" s="64">
        <v>0</v>
      </c>
      <c r="AQ895" s="64">
        <v>0</v>
      </c>
      <c r="AR895" s="64">
        <v>0</v>
      </c>
      <c r="AS895" s="64">
        <v>0</v>
      </c>
      <c r="AT895" s="64">
        <v>0</v>
      </c>
      <c r="AU895" s="64">
        <v>0</v>
      </c>
      <c r="AV895" s="64">
        <v>0</v>
      </c>
      <c r="AW895" s="64">
        <v>0</v>
      </c>
      <c r="AX895" s="64">
        <v>0</v>
      </c>
      <c r="AY895" s="64">
        <v>0</v>
      </c>
      <c r="AZ895" s="64">
        <v>-4464</v>
      </c>
      <c r="BA895" s="64">
        <v>0</v>
      </c>
      <c r="BB895" s="64">
        <v>0</v>
      </c>
      <c r="BC895" s="64">
        <v>0</v>
      </c>
      <c r="BD895" s="64">
        <v>0</v>
      </c>
      <c r="BE895" s="64">
        <v>0</v>
      </c>
      <c r="BF895" s="64">
        <v>0</v>
      </c>
      <c r="BG895" s="64">
        <v>0</v>
      </c>
      <c r="BH895" s="64">
        <v>0</v>
      </c>
      <c r="BI895" s="64">
        <v>-3205</v>
      </c>
      <c r="BJ895" s="64">
        <v>-2006.2</v>
      </c>
      <c r="BK895" s="64">
        <v>0</v>
      </c>
      <c r="BL895"/>
      <c r="BN895" s="7">
        <f t="shared" si="42"/>
        <v>24360</v>
      </c>
    </row>
    <row r="896" spans="1:66" hidden="1">
      <c r="A896">
        <v>101</v>
      </c>
      <c r="B896" t="s">
        <v>306</v>
      </c>
      <c r="C896">
        <v>139</v>
      </c>
      <c r="D896" t="s">
        <v>307</v>
      </c>
      <c r="E896">
        <v>403</v>
      </c>
      <c r="F896">
        <v>513820010</v>
      </c>
      <c r="G896" t="s">
        <v>229</v>
      </c>
      <c r="H896">
        <v>101</v>
      </c>
      <c r="I896" t="s">
        <v>308</v>
      </c>
      <c r="J896" s="8">
        <v>1</v>
      </c>
      <c r="L896">
        <v>3820</v>
      </c>
      <c r="M896" t="s">
        <v>365</v>
      </c>
      <c r="N896">
        <v>3000</v>
      </c>
      <c r="O896" t="s">
        <v>118</v>
      </c>
      <c r="P896">
        <v>7</v>
      </c>
      <c r="Q896" t="s">
        <v>310</v>
      </c>
      <c r="R896">
        <v>171</v>
      </c>
      <c r="S896" t="s">
        <v>311</v>
      </c>
      <c r="T896">
        <v>121</v>
      </c>
      <c r="U896" t="s">
        <v>312</v>
      </c>
      <c r="V896">
        <v>1</v>
      </c>
      <c r="W896" t="s">
        <v>313</v>
      </c>
      <c r="X896" s="64">
        <v>0</v>
      </c>
      <c r="Y896" s="64">
        <v>0</v>
      </c>
      <c r="Z896" s="64">
        <v>0</v>
      </c>
      <c r="AA896" s="64">
        <v>0</v>
      </c>
      <c r="AB896" s="64">
        <v>0</v>
      </c>
      <c r="AC896" s="64">
        <v>0</v>
      </c>
      <c r="AD896" s="9">
        <v>0</v>
      </c>
      <c r="AE896" s="64">
        <v>0</v>
      </c>
      <c r="AF896" s="64">
        <v>360</v>
      </c>
      <c r="AG896" s="64">
        <v>0</v>
      </c>
      <c r="AH896" s="64">
        <v>0</v>
      </c>
      <c r="AI896" s="9">
        <v>0</v>
      </c>
      <c r="AJ896" s="10">
        <f t="shared" si="40"/>
        <v>360</v>
      </c>
      <c r="AL896" s="6">
        <f t="shared" si="41"/>
        <v>0</v>
      </c>
      <c r="AN896" s="64">
        <v>0</v>
      </c>
      <c r="AO896" s="64">
        <v>0</v>
      </c>
      <c r="AP896" s="64">
        <v>0</v>
      </c>
      <c r="AQ896" s="64">
        <v>0</v>
      </c>
      <c r="AR896" s="64">
        <v>0</v>
      </c>
      <c r="AS896" s="64">
        <v>0</v>
      </c>
      <c r="AT896" s="64">
        <v>0</v>
      </c>
      <c r="AU896" s="64">
        <v>0</v>
      </c>
      <c r="AV896" s="64">
        <v>0</v>
      </c>
      <c r="AW896" s="64">
        <v>0</v>
      </c>
      <c r="AX896" s="64">
        <v>0</v>
      </c>
      <c r="AY896" s="64">
        <v>0</v>
      </c>
      <c r="AZ896" s="64">
        <v>75</v>
      </c>
      <c r="BA896" s="64">
        <v>0</v>
      </c>
      <c r="BB896" s="64">
        <v>0</v>
      </c>
      <c r="BC896" s="64">
        <v>0</v>
      </c>
      <c r="BD896" s="64">
        <v>0</v>
      </c>
      <c r="BE896" s="64">
        <v>0</v>
      </c>
      <c r="BF896" s="64">
        <v>0</v>
      </c>
      <c r="BG896" s="64">
        <v>0</v>
      </c>
      <c r="BH896" s="64">
        <v>0</v>
      </c>
      <c r="BI896" s="64">
        <v>0</v>
      </c>
      <c r="BJ896" s="64">
        <v>0</v>
      </c>
      <c r="BK896" s="64">
        <v>0</v>
      </c>
      <c r="BL896"/>
      <c r="BN896" s="7">
        <f t="shared" si="42"/>
        <v>360</v>
      </c>
    </row>
    <row r="897" spans="1:66" hidden="1">
      <c r="A897">
        <v>101</v>
      </c>
      <c r="B897" t="s">
        <v>306</v>
      </c>
      <c r="C897">
        <v>139</v>
      </c>
      <c r="D897" t="s">
        <v>307</v>
      </c>
      <c r="E897">
        <v>407</v>
      </c>
      <c r="F897">
        <v>513820017</v>
      </c>
      <c r="G897" t="s">
        <v>150</v>
      </c>
      <c r="H897">
        <v>101</v>
      </c>
      <c r="I897" t="s">
        <v>308</v>
      </c>
      <c r="J897" s="8">
        <v>1</v>
      </c>
      <c r="L897">
        <v>3820</v>
      </c>
      <c r="M897" t="s">
        <v>365</v>
      </c>
      <c r="N897">
        <v>3000</v>
      </c>
      <c r="O897" t="s">
        <v>118</v>
      </c>
      <c r="P897">
        <v>7</v>
      </c>
      <c r="Q897" t="s">
        <v>310</v>
      </c>
      <c r="R897">
        <v>171</v>
      </c>
      <c r="S897" t="s">
        <v>311</v>
      </c>
      <c r="T897">
        <v>121</v>
      </c>
      <c r="U897" t="s">
        <v>312</v>
      </c>
      <c r="V897">
        <v>1</v>
      </c>
      <c r="W897" t="s">
        <v>313</v>
      </c>
      <c r="X897" s="64">
        <v>0</v>
      </c>
      <c r="Y897" s="64">
        <v>0</v>
      </c>
      <c r="Z897" s="64">
        <v>125280</v>
      </c>
      <c r="AA897" s="64">
        <v>0</v>
      </c>
      <c r="AB897" s="64">
        <v>0</v>
      </c>
      <c r="AC897" s="64">
        <v>0</v>
      </c>
      <c r="AD897" s="9">
        <v>0</v>
      </c>
      <c r="AE897" s="64">
        <v>0</v>
      </c>
      <c r="AF897" s="64">
        <v>0</v>
      </c>
      <c r="AG897" s="64">
        <v>0</v>
      </c>
      <c r="AH897" s="64">
        <v>0</v>
      </c>
      <c r="AI897" s="9">
        <v>0</v>
      </c>
      <c r="AJ897" s="10">
        <f t="shared" si="40"/>
        <v>125280</v>
      </c>
      <c r="AL897" s="6">
        <f t="shared" si="41"/>
        <v>0</v>
      </c>
      <c r="AN897" s="64">
        <v>0</v>
      </c>
      <c r="AO897" s="64">
        <v>0</v>
      </c>
      <c r="AP897" s="64">
        <v>0</v>
      </c>
      <c r="AQ897" s="64">
        <v>0</v>
      </c>
      <c r="AR897" s="64">
        <v>0</v>
      </c>
      <c r="AS897" s="64">
        <v>0</v>
      </c>
      <c r="AT897" s="64">
        <v>0</v>
      </c>
      <c r="AU897" s="64">
        <v>0</v>
      </c>
      <c r="AV897" s="64">
        <v>0</v>
      </c>
      <c r="AW897" s="64">
        <v>0</v>
      </c>
      <c r="AX897" s="64">
        <v>0</v>
      </c>
      <c r="AY897" s="64">
        <v>0</v>
      </c>
      <c r="AZ897" s="64">
        <v>250.12</v>
      </c>
      <c r="BA897" s="64">
        <v>0</v>
      </c>
      <c r="BB897" s="64">
        <v>0</v>
      </c>
      <c r="BC897" s="64">
        <v>0</v>
      </c>
      <c r="BD897" s="64">
        <v>0</v>
      </c>
      <c r="BE897" s="64">
        <v>0</v>
      </c>
      <c r="BF897" s="64">
        <v>0</v>
      </c>
      <c r="BG897" s="64">
        <v>3859.57</v>
      </c>
      <c r="BH897" s="64">
        <v>0</v>
      </c>
      <c r="BI897" s="64">
        <v>0</v>
      </c>
      <c r="BJ897" s="64">
        <v>0</v>
      </c>
      <c r="BK897" s="64">
        <v>0</v>
      </c>
      <c r="BL897"/>
      <c r="BN897" s="7">
        <f t="shared" si="42"/>
        <v>125280</v>
      </c>
    </row>
    <row r="898" spans="1:66" hidden="1">
      <c r="A898">
        <v>101</v>
      </c>
      <c r="B898" t="s">
        <v>306</v>
      </c>
      <c r="C898">
        <v>139</v>
      </c>
      <c r="D898" t="s">
        <v>307</v>
      </c>
      <c r="E898">
        <v>484</v>
      </c>
      <c r="F898">
        <v>513820035</v>
      </c>
      <c r="G898" t="s">
        <v>552</v>
      </c>
      <c r="H898">
        <v>101</v>
      </c>
      <c r="I898" t="s">
        <v>308</v>
      </c>
      <c r="J898" s="8">
        <v>1</v>
      </c>
      <c r="L898">
        <v>3820</v>
      </c>
      <c r="M898" t="s">
        <v>365</v>
      </c>
      <c r="N898">
        <v>3000</v>
      </c>
      <c r="O898" t="s">
        <v>118</v>
      </c>
      <c r="P898">
        <v>7</v>
      </c>
      <c r="Q898" t="s">
        <v>310</v>
      </c>
      <c r="R898">
        <v>171</v>
      </c>
      <c r="S898" t="s">
        <v>311</v>
      </c>
      <c r="T898">
        <v>121</v>
      </c>
      <c r="U898" t="s">
        <v>312</v>
      </c>
      <c r="V898">
        <v>1</v>
      </c>
      <c r="W898" t="s">
        <v>313</v>
      </c>
      <c r="X898" s="64">
        <v>0</v>
      </c>
      <c r="Y898" s="64">
        <v>0</v>
      </c>
      <c r="Z898" s="64">
        <v>0</v>
      </c>
      <c r="AA898" s="64">
        <v>0</v>
      </c>
      <c r="AB898" s="64">
        <v>0</v>
      </c>
      <c r="AC898" s="64">
        <v>31030</v>
      </c>
      <c r="AD898" s="9">
        <v>0</v>
      </c>
      <c r="AE898" s="64">
        <v>0</v>
      </c>
      <c r="AF898" s="64">
        <v>0</v>
      </c>
      <c r="AG898" s="64">
        <v>12064</v>
      </c>
      <c r="AH898" s="64">
        <v>831</v>
      </c>
      <c r="AI898" s="9">
        <v>0</v>
      </c>
      <c r="AJ898" s="10">
        <f t="shared" si="40"/>
        <v>43925</v>
      </c>
      <c r="AL898" s="6">
        <f t="shared" si="41"/>
        <v>0</v>
      </c>
      <c r="AN898" s="64">
        <v>90000</v>
      </c>
      <c r="AO898" s="64">
        <v>0</v>
      </c>
      <c r="AP898" s="64">
        <v>0</v>
      </c>
      <c r="AQ898" s="64">
        <v>0</v>
      </c>
      <c r="AR898" s="64">
        <v>0</v>
      </c>
      <c r="AS898" s="64">
        <v>0</v>
      </c>
      <c r="AT898" s="64">
        <v>0</v>
      </c>
      <c r="AU898" s="64">
        <v>0</v>
      </c>
      <c r="AV898" s="64">
        <v>0</v>
      </c>
      <c r="AW898" s="64">
        <v>0</v>
      </c>
      <c r="AX898" s="64">
        <v>0</v>
      </c>
      <c r="AY898" s="64">
        <v>0</v>
      </c>
      <c r="AZ898" s="64">
        <v>18674.88</v>
      </c>
      <c r="BA898" s="64">
        <v>0</v>
      </c>
      <c r="BB898" s="64">
        <v>0</v>
      </c>
      <c r="BC898" s="64">
        <v>0</v>
      </c>
      <c r="BD898" s="64">
        <v>0</v>
      </c>
      <c r="BE898" s="64">
        <v>0</v>
      </c>
      <c r="BF898" s="64">
        <v>0</v>
      </c>
      <c r="BG898" s="64">
        <v>0</v>
      </c>
      <c r="BH898" s="64">
        <v>10903.6</v>
      </c>
      <c r="BI898" s="64">
        <v>2100</v>
      </c>
      <c r="BJ898" s="64">
        <v>8173.45</v>
      </c>
      <c r="BK898" s="64">
        <v>790</v>
      </c>
      <c r="BL898"/>
      <c r="BN898" s="7">
        <f t="shared" si="42"/>
        <v>43094</v>
      </c>
    </row>
    <row r="899" spans="1:66" hidden="1">
      <c r="A899">
        <v>201</v>
      </c>
      <c r="B899" t="s">
        <v>379</v>
      </c>
      <c r="C899">
        <v>143</v>
      </c>
      <c r="D899" t="s">
        <v>271</v>
      </c>
      <c r="E899">
        <v>531</v>
      </c>
      <c r="F899">
        <v>513820035</v>
      </c>
      <c r="G899" t="s">
        <v>552</v>
      </c>
      <c r="H899">
        <v>602</v>
      </c>
      <c r="I899" t="s">
        <v>380</v>
      </c>
      <c r="J899" s="8">
        <v>1</v>
      </c>
      <c r="L899">
        <v>3820</v>
      </c>
      <c r="M899" t="s">
        <v>365</v>
      </c>
      <c r="N899">
        <v>3000</v>
      </c>
      <c r="O899" t="s">
        <v>118</v>
      </c>
      <c r="P899">
        <v>7</v>
      </c>
      <c r="Q899" t="s">
        <v>310</v>
      </c>
      <c r="R899">
        <v>423</v>
      </c>
      <c r="S899" t="s">
        <v>381</v>
      </c>
      <c r="T899">
        <v>121</v>
      </c>
      <c r="U899" t="s">
        <v>312</v>
      </c>
      <c r="V899">
        <v>1</v>
      </c>
      <c r="W899" t="s">
        <v>313</v>
      </c>
      <c r="X899" s="64">
        <v>0</v>
      </c>
      <c r="Y899" s="64">
        <v>0</v>
      </c>
      <c r="Z899" s="64">
        <v>0</v>
      </c>
      <c r="AA899" s="64">
        <v>0</v>
      </c>
      <c r="AB899" s="64">
        <v>0</v>
      </c>
      <c r="AC899" s="64">
        <v>0</v>
      </c>
      <c r="AD899" s="9">
        <v>0</v>
      </c>
      <c r="AE899" s="64">
        <v>0</v>
      </c>
      <c r="AF899" s="64">
        <v>0</v>
      </c>
      <c r="AG899" s="64">
        <v>14848</v>
      </c>
      <c r="AH899" s="64">
        <v>0</v>
      </c>
      <c r="AI899" s="9">
        <v>2427</v>
      </c>
      <c r="AJ899" s="10">
        <f t="shared" ref="AJ899:AJ962" si="43">SUM(X899:AI899)</f>
        <v>17275</v>
      </c>
      <c r="AL899" s="6">
        <f t="shared" ref="AL899:AL962" si="44">IF(J899=2,AJ899,0)</f>
        <v>0</v>
      </c>
      <c r="AN899" s="64">
        <v>60000</v>
      </c>
      <c r="AO899" s="64">
        <v>0</v>
      </c>
      <c r="AP899" s="64">
        <v>0</v>
      </c>
      <c r="AQ899" s="64">
        <v>0</v>
      </c>
      <c r="AR899" s="64">
        <v>0</v>
      </c>
      <c r="AS899" s="64">
        <v>0</v>
      </c>
      <c r="AT899" s="64">
        <v>0</v>
      </c>
      <c r="AU899" s="64">
        <v>0</v>
      </c>
      <c r="AV899" s="64">
        <v>0</v>
      </c>
      <c r="AW899" s="64">
        <v>0</v>
      </c>
      <c r="AX899" s="64">
        <v>0</v>
      </c>
      <c r="AY899" s="64">
        <v>0</v>
      </c>
      <c r="AZ899" s="64">
        <v>0</v>
      </c>
      <c r="BA899" s="64">
        <v>0</v>
      </c>
      <c r="BB899" s="64">
        <v>0</v>
      </c>
      <c r="BC899" s="64">
        <v>0</v>
      </c>
      <c r="BD899" s="64">
        <v>0</v>
      </c>
      <c r="BE899" s="64">
        <v>0</v>
      </c>
      <c r="BF899" s="64">
        <v>0</v>
      </c>
      <c r="BG899" s="64">
        <v>0</v>
      </c>
      <c r="BH899" s="64">
        <v>0</v>
      </c>
      <c r="BI899" s="64">
        <v>0</v>
      </c>
      <c r="BJ899" s="64">
        <v>0</v>
      </c>
      <c r="BK899" s="64">
        <v>-35900</v>
      </c>
      <c r="BL899"/>
      <c r="BN899" s="7">
        <f t="shared" ref="BN899:BN962" si="45">SUM(X899:AG899)</f>
        <v>14848</v>
      </c>
    </row>
    <row r="900" spans="1:66" hidden="1">
      <c r="A900">
        <v>941</v>
      </c>
      <c r="B900" t="s">
        <v>484</v>
      </c>
      <c r="C900">
        <v>116</v>
      </c>
      <c r="D900" t="s">
        <v>485</v>
      </c>
      <c r="E900">
        <v>399</v>
      </c>
      <c r="F900">
        <v>513820005</v>
      </c>
      <c r="G900" t="s">
        <v>212</v>
      </c>
      <c r="H900">
        <v>101</v>
      </c>
      <c r="I900" t="s">
        <v>308</v>
      </c>
      <c r="J900" s="8">
        <v>1</v>
      </c>
      <c r="L900">
        <v>3820</v>
      </c>
      <c r="M900" t="s">
        <v>365</v>
      </c>
      <c r="N900">
        <v>3000</v>
      </c>
      <c r="O900" t="s">
        <v>118</v>
      </c>
      <c r="P900">
        <v>8</v>
      </c>
      <c r="Q900" t="s">
        <v>486</v>
      </c>
      <c r="R900">
        <v>131</v>
      </c>
      <c r="S900" t="s">
        <v>449</v>
      </c>
      <c r="T900">
        <v>121</v>
      </c>
      <c r="U900" t="s">
        <v>312</v>
      </c>
      <c r="V900">
        <v>1</v>
      </c>
      <c r="W900" t="s">
        <v>313</v>
      </c>
      <c r="X900" s="64">
        <v>0</v>
      </c>
      <c r="Y900" s="64">
        <v>0</v>
      </c>
      <c r="Z900" s="64">
        <v>0</v>
      </c>
      <c r="AA900" s="64">
        <v>0</v>
      </c>
      <c r="AB900" s="64">
        <v>0</v>
      </c>
      <c r="AC900" s="64">
        <v>0</v>
      </c>
      <c r="AD900" s="9">
        <v>0</v>
      </c>
      <c r="AE900" s="64">
        <v>0</v>
      </c>
      <c r="AF900" s="64">
        <v>0</v>
      </c>
      <c r="AG900" s="64">
        <v>0</v>
      </c>
      <c r="AH900" s="64">
        <v>0</v>
      </c>
      <c r="AI900" s="64">
        <v>25592</v>
      </c>
      <c r="AJ900" s="10">
        <f t="shared" si="43"/>
        <v>25592</v>
      </c>
      <c r="AL900" s="6">
        <f t="shared" si="44"/>
        <v>0</v>
      </c>
      <c r="AN900" s="64">
        <v>20000</v>
      </c>
      <c r="AO900" s="64">
        <v>0</v>
      </c>
      <c r="AP900" s="64">
        <v>0</v>
      </c>
      <c r="AQ900" s="64">
        <v>0</v>
      </c>
      <c r="AR900" s="64">
        <v>0</v>
      </c>
      <c r="AS900" s="64">
        <v>0</v>
      </c>
      <c r="AT900" s="64">
        <v>0</v>
      </c>
      <c r="AU900" s="64">
        <v>0</v>
      </c>
      <c r="AV900" s="64">
        <v>0</v>
      </c>
      <c r="AW900" s="64">
        <v>0</v>
      </c>
      <c r="AX900" s="64">
        <v>0</v>
      </c>
      <c r="AY900" s="64">
        <v>0</v>
      </c>
      <c r="AZ900" s="64">
        <v>43581</v>
      </c>
      <c r="BA900" s="64">
        <v>0</v>
      </c>
      <c r="BB900" s="64">
        <v>0</v>
      </c>
      <c r="BC900" s="64">
        <v>0</v>
      </c>
      <c r="BD900" s="64">
        <v>0</v>
      </c>
      <c r="BE900" s="64">
        <v>0</v>
      </c>
      <c r="BF900" s="64">
        <v>0</v>
      </c>
      <c r="BG900" s="64">
        <v>0</v>
      </c>
      <c r="BH900" s="64">
        <v>0</v>
      </c>
      <c r="BI900" s="64">
        <v>0</v>
      </c>
      <c r="BJ900" s="64">
        <v>0</v>
      </c>
      <c r="BK900" s="64">
        <v>-29600</v>
      </c>
      <c r="BL900"/>
      <c r="BN900" s="7">
        <f t="shared" si="45"/>
        <v>0</v>
      </c>
    </row>
    <row r="901" spans="1:66" hidden="1">
      <c r="A901">
        <v>941</v>
      </c>
      <c r="B901" t="s">
        <v>484</v>
      </c>
      <c r="C901">
        <v>116</v>
      </c>
      <c r="D901" t="s">
        <v>485</v>
      </c>
      <c r="E901">
        <v>409</v>
      </c>
      <c r="F901">
        <v>513820020</v>
      </c>
      <c r="G901" t="s">
        <v>217</v>
      </c>
      <c r="H901">
        <v>101</v>
      </c>
      <c r="I901" t="s">
        <v>308</v>
      </c>
      <c r="J901" s="8">
        <v>1</v>
      </c>
      <c r="L901">
        <v>3820</v>
      </c>
      <c r="M901" t="s">
        <v>365</v>
      </c>
      <c r="N901">
        <v>3000</v>
      </c>
      <c r="O901" t="s">
        <v>118</v>
      </c>
      <c r="P901">
        <v>8</v>
      </c>
      <c r="Q901" t="s">
        <v>486</v>
      </c>
      <c r="R901">
        <v>131</v>
      </c>
      <c r="S901" t="s">
        <v>449</v>
      </c>
      <c r="T901">
        <v>121</v>
      </c>
      <c r="U901" t="s">
        <v>312</v>
      </c>
      <c r="V901">
        <v>1</v>
      </c>
      <c r="W901" t="s">
        <v>313</v>
      </c>
      <c r="X901" s="64">
        <v>0</v>
      </c>
      <c r="Y901" s="64">
        <v>0</v>
      </c>
      <c r="Z901" s="64">
        <v>0</v>
      </c>
      <c r="AA901" s="64">
        <v>0</v>
      </c>
      <c r="AB901" s="64">
        <v>1987.03</v>
      </c>
      <c r="AC901" s="64">
        <v>0</v>
      </c>
      <c r="AD901" s="9">
        <v>0</v>
      </c>
      <c r="AE901" s="64">
        <v>0</v>
      </c>
      <c r="AF901" s="64">
        <v>0</v>
      </c>
      <c r="AG901" s="64">
        <v>0</v>
      </c>
      <c r="AH901" s="64">
        <v>0</v>
      </c>
      <c r="AI901" s="64">
        <v>0</v>
      </c>
      <c r="AJ901" s="10">
        <f t="shared" si="43"/>
        <v>1987.03</v>
      </c>
      <c r="AL901" s="6">
        <f t="shared" si="44"/>
        <v>0</v>
      </c>
      <c r="AN901" s="64">
        <v>100000</v>
      </c>
      <c r="AO901" s="64">
        <v>0</v>
      </c>
      <c r="AP901" s="64">
        <v>0</v>
      </c>
      <c r="AQ901" s="64">
        <v>0</v>
      </c>
      <c r="AR901" s="64">
        <v>0</v>
      </c>
      <c r="AS901" s="64">
        <v>0</v>
      </c>
      <c r="AT901" s="64">
        <v>0</v>
      </c>
      <c r="AU901" s="64">
        <v>0</v>
      </c>
      <c r="AV901" s="64">
        <v>0</v>
      </c>
      <c r="AW901" s="64">
        <v>0</v>
      </c>
      <c r="AX901" s="64">
        <v>0</v>
      </c>
      <c r="AY901" s="64">
        <v>0</v>
      </c>
      <c r="AZ901" s="64">
        <v>0</v>
      </c>
      <c r="BA901" s="64">
        <v>0</v>
      </c>
      <c r="BB901" s="64">
        <v>0</v>
      </c>
      <c r="BC901" s="64">
        <v>0</v>
      </c>
      <c r="BD901" s="64">
        <v>0</v>
      </c>
      <c r="BE901" s="64">
        <v>0</v>
      </c>
      <c r="BF901" s="64">
        <v>0</v>
      </c>
      <c r="BG901" s="64">
        <v>0</v>
      </c>
      <c r="BH901" s="64">
        <v>0</v>
      </c>
      <c r="BI901" s="64">
        <v>0</v>
      </c>
      <c r="BJ901" s="64">
        <v>0</v>
      </c>
      <c r="BK901" s="64">
        <v>-39599.99</v>
      </c>
      <c r="BL901"/>
      <c r="BN901" s="7">
        <f t="shared" si="45"/>
        <v>1987.03</v>
      </c>
    </row>
    <row r="902" spans="1:66" hidden="1">
      <c r="A902">
        <v>942</v>
      </c>
      <c r="B902" t="s">
        <v>487</v>
      </c>
      <c r="C902">
        <v>117</v>
      </c>
      <c r="D902" t="s">
        <v>488</v>
      </c>
      <c r="E902">
        <v>407</v>
      </c>
      <c r="F902">
        <v>513820017</v>
      </c>
      <c r="G902" t="s">
        <v>150</v>
      </c>
      <c r="H902">
        <v>101</v>
      </c>
      <c r="I902" t="s">
        <v>308</v>
      </c>
      <c r="J902" s="8">
        <v>1</v>
      </c>
      <c r="L902">
        <v>3820</v>
      </c>
      <c r="M902" t="s">
        <v>365</v>
      </c>
      <c r="N902">
        <v>3000</v>
      </c>
      <c r="O902" t="s">
        <v>118</v>
      </c>
      <c r="P902">
        <v>8</v>
      </c>
      <c r="Q902" t="s">
        <v>486</v>
      </c>
      <c r="R902">
        <v>183</v>
      </c>
      <c r="S902" t="s">
        <v>489</v>
      </c>
      <c r="T902">
        <v>121</v>
      </c>
      <c r="U902" t="s">
        <v>312</v>
      </c>
      <c r="V902">
        <v>1</v>
      </c>
      <c r="W902" t="s">
        <v>313</v>
      </c>
      <c r="X902" s="64">
        <v>0</v>
      </c>
      <c r="Y902" s="64">
        <v>0</v>
      </c>
      <c r="Z902" s="64">
        <v>29000</v>
      </c>
      <c r="AA902" s="64">
        <v>66747.990000000005</v>
      </c>
      <c r="AB902" s="64">
        <v>0</v>
      </c>
      <c r="AC902" s="64">
        <v>0</v>
      </c>
      <c r="AD902" s="9">
        <v>0</v>
      </c>
      <c r="AE902" s="64">
        <v>0</v>
      </c>
      <c r="AF902" s="64">
        <v>0</v>
      </c>
      <c r="AG902" s="64">
        <v>0</v>
      </c>
      <c r="AH902" s="64">
        <v>0</v>
      </c>
      <c r="AI902" s="64">
        <v>0</v>
      </c>
      <c r="AJ902" s="10">
        <f t="shared" si="43"/>
        <v>95747.99</v>
      </c>
      <c r="AL902" s="6">
        <f t="shared" si="44"/>
        <v>0</v>
      </c>
      <c r="AN902" s="64">
        <v>0</v>
      </c>
      <c r="AO902" s="64">
        <v>0</v>
      </c>
      <c r="AP902" s="64">
        <v>0</v>
      </c>
      <c r="AQ902" s="64">
        <v>0</v>
      </c>
      <c r="AR902" s="64">
        <v>0</v>
      </c>
      <c r="AS902" s="64">
        <v>0</v>
      </c>
      <c r="AT902" s="64">
        <v>0</v>
      </c>
      <c r="AU902" s="64">
        <v>0</v>
      </c>
      <c r="AV902" s="64">
        <v>0</v>
      </c>
      <c r="AW902" s="64">
        <v>0</v>
      </c>
      <c r="AX902" s="64">
        <v>0</v>
      </c>
      <c r="AY902" s="64">
        <v>0</v>
      </c>
      <c r="AZ902" s="64">
        <v>8419</v>
      </c>
      <c r="BA902" s="64">
        <v>0</v>
      </c>
      <c r="BB902" s="64">
        <v>0</v>
      </c>
      <c r="BC902" s="64">
        <v>0</v>
      </c>
      <c r="BD902" s="64">
        <v>0</v>
      </c>
      <c r="BE902" s="64">
        <v>0</v>
      </c>
      <c r="BF902" s="64">
        <v>0</v>
      </c>
      <c r="BG902" s="64">
        <v>0</v>
      </c>
      <c r="BH902" s="64">
        <v>0</v>
      </c>
      <c r="BI902" s="64">
        <v>0</v>
      </c>
      <c r="BJ902" s="64">
        <v>0</v>
      </c>
      <c r="BK902" s="64">
        <v>-8419</v>
      </c>
      <c r="BL902"/>
      <c r="BN902" s="7">
        <f t="shared" si="45"/>
        <v>95747.99</v>
      </c>
    </row>
    <row r="903" spans="1:66" hidden="1">
      <c r="A903">
        <v>972</v>
      </c>
      <c r="B903" t="s">
        <v>527</v>
      </c>
      <c r="C903">
        <v>132</v>
      </c>
      <c r="D903" t="s">
        <v>528</v>
      </c>
      <c r="E903">
        <v>397</v>
      </c>
      <c r="F903">
        <v>513820003</v>
      </c>
      <c r="G903" t="s">
        <v>211</v>
      </c>
      <c r="H903">
        <v>101</v>
      </c>
      <c r="I903" t="s">
        <v>308</v>
      </c>
      <c r="J903" s="8">
        <v>1</v>
      </c>
      <c r="L903">
        <v>3820</v>
      </c>
      <c r="M903" t="s">
        <v>365</v>
      </c>
      <c r="N903">
        <v>3000</v>
      </c>
      <c r="O903" t="s">
        <v>118</v>
      </c>
      <c r="P903">
        <v>9</v>
      </c>
      <c r="Q903" t="s">
        <v>422</v>
      </c>
      <c r="R903">
        <v>181</v>
      </c>
      <c r="S903" t="s">
        <v>523</v>
      </c>
      <c r="T903">
        <v>131</v>
      </c>
      <c r="U903" t="s">
        <v>524</v>
      </c>
      <c r="V903">
        <v>1</v>
      </c>
      <c r="W903" t="s">
        <v>313</v>
      </c>
      <c r="X903" s="64">
        <v>0</v>
      </c>
      <c r="Y903" s="64">
        <v>0</v>
      </c>
      <c r="Z903" s="64">
        <v>0</v>
      </c>
      <c r="AA903" s="64">
        <v>0</v>
      </c>
      <c r="AB903" s="64">
        <v>6333.6</v>
      </c>
      <c r="AC903" s="64">
        <v>0</v>
      </c>
      <c r="AD903" s="9">
        <v>0</v>
      </c>
      <c r="AE903" s="64">
        <v>0</v>
      </c>
      <c r="AF903" s="64">
        <v>0</v>
      </c>
      <c r="AG903" s="64">
        <v>0</v>
      </c>
      <c r="AH903" s="64">
        <v>0</v>
      </c>
      <c r="AI903" s="64">
        <v>0</v>
      </c>
      <c r="AJ903" s="10">
        <f t="shared" si="43"/>
        <v>6333.6</v>
      </c>
      <c r="AL903" s="6">
        <f t="shared" si="44"/>
        <v>0</v>
      </c>
      <c r="AN903" s="64">
        <v>757975</v>
      </c>
      <c r="AO903" s="64">
        <v>0</v>
      </c>
      <c r="AP903" s="64">
        <v>0</v>
      </c>
      <c r="AQ903" s="64">
        <v>0</v>
      </c>
      <c r="AR903" s="64">
        <v>0</v>
      </c>
      <c r="AS903" s="64">
        <v>0</v>
      </c>
      <c r="AT903" s="64">
        <v>0</v>
      </c>
      <c r="AU903" s="64">
        <v>0</v>
      </c>
      <c r="AV903" s="64">
        <v>0</v>
      </c>
      <c r="AW903" s="64">
        <v>0</v>
      </c>
      <c r="AX903" s="64">
        <v>0</v>
      </c>
      <c r="AY903" s="64">
        <v>0</v>
      </c>
      <c r="AZ903" s="64">
        <v>0</v>
      </c>
      <c r="BA903" s="64">
        <v>0</v>
      </c>
      <c r="BB903" s="64">
        <v>0</v>
      </c>
      <c r="BC903" s="64">
        <v>0</v>
      </c>
      <c r="BD903" s="64">
        <v>0</v>
      </c>
      <c r="BE903" s="64">
        <v>0</v>
      </c>
      <c r="BF903" s="64">
        <v>0</v>
      </c>
      <c r="BG903" s="64">
        <v>0</v>
      </c>
      <c r="BH903" s="64">
        <v>0</v>
      </c>
      <c r="BI903" s="64">
        <v>0</v>
      </c>
      <c r="BJ903" s="64">
        <v>0</v>
      </c>
      <c r="BK903" s="64">
        <v>-51816.81</v>
      </c>
      <c r="BL903"/>
      <c r="BN903" s="7">
        <f t="shared" si="45"/>
        <v>6333.6</v>
      </c>
    </row>
    <row r="904" spans="1:66" hidden="1">
      <c r="A904">
        <v>972</v>
      </c>
      <c r="B904" t="s">
        <v>527</v>
      </c>
      <c r="C904">
        <v>132</v>
      </c>
      <c r="D904" t="s">
        <v>528</v>
      </c>
      <c r="E904">
        <v>408</v>
      </c>
      <c r="F904">
        <v>513820019</v>
      </c>
      <c r="G904" t="s">
        <v>216</v>
      </c>
      <c r="H904">
        <v>101</v>
      </c>
      <c r="I904" t="s">
        <v>308</v>
      </c>
      <c r="J904" s="8">
        <v>1</v>
      </c>
      <c r="L904">
        <v>3820</v>
      </c>
      <c r="M904" t="s">
        <v>365</v>
      </c>
      <c r="N904">
        <v>3000</v>
      </c>
      <c r="O904" t="s">
        <v>118</v>
      </c>
      <c r="P904">
        <v>9</v>
      </c>
      <c r="Q904" t="s">
        <v>422</v>
      </c>
      <c r="R904">
        <v>181</v>
      </c>
      <c r="S904" t="s">
        <v>523</v>
      </c>
      <c r="T904">
        <v>131</v>
      </c>
      <c r="U904" t="s">
        <v>524</v>
      </c>
      <c r="V904">
        <v>1</v>
      </c>
      <c r="W904" t="s">
        <v>313</v>
      </c>
      <c r="X904" s="64">
        <v>0</v>
      </c>
      <c r="Y904" s="64">
        <v>0</v>
      </c>
      <c r="Z904" s="64">
        <v>0</v>
      </c>
      <c r="AA904" s="64">
        <v>0</v>
      </c>
      <c r="AB904" s="64">
        <v>0</v>
      </c>
      <c r="AC904" s="64">
        <v>0</v>
      </c>
      <c r="AD904" s="9">
        <v>0</v>
      </c>
      <c r="AE904" s="64">
        <v>0</v>
      </c>
      <c r="AF904" s="64">
        <v>0</v>
      </c>
      <c r="AG904" s="64">
        <v>0</v>
      </c>
      <c r="AH904" s="64">
        <v>0</v>
      </c>
      <c r="AI904" s="64">
        <v>240</v>
      </c>
      <c r="AJ904" s="10">
        <f t="shared" si="43"/>
        <v>240</v>
      </c>
      <c r="AL904" s="6">
        <f t="shared" si="44"/>
        <v>0</v>
      </c>
      <c r="AN904" s="64">
        <v>5000</v>
      </c>
      <c r="AO904" s="64">
        <v>0</v>
      </c>
      <c r="AP904" s="64">
        <v>0</v>
      </c>
      <c r="AQ904" s="64">
        <v>0</v>
      </c>
      <c r="AR904" s="64">
        <v>0</v>
      </c>
      <c r="AS904" s="64">
        <v>0</v>
      </c>
      <c r="AT904" s="64">
        <v>0</v>
      </c>
      <c r="AU904" s="64">
        <v>0</v>
      </c>
      <c r="AV904" s="64">
        <v>0</v>
      </c>
      <c r="AW904" s="64">
        <v>0</v>
      </c>
      <c r="AX904" s="64">
        <v>0</v>
      </c>
      <c r="AY904" s="64">
        <v>0</v>
      </c>
      <c r="AZ904" s="64">
        <v>30000</v>
      </c>
      <c r="BA904" s="64">
        <v>0</v>
      </c>
      <c r="BB904" s="64">
        <v>0</v>
      </c>
      <c r="BC904" s="64">
        <v>0</v>
      </c>
      <c r="BD904" s="64">
        <v>0</v>
      </c>
      <c r="BE904" s="64">
        <v>0</v>
      </c>
      <c r="BF904" s="64">
        <v>0</v>
      </c>
      <c r="BG904" s="64">
        <v>0</v>
      </c>
      <c r="BH904" s="64">
        <v>0</v>
      </c>
      <c r="BI904" s="64">
        <v>-3000</v>
      </c>
      <c r="BJ904" s="64">
        <v>0</v>
      </c>
      <c r="BK904" s="64">
        <v>-18000</v>
      </c>
      <c r="BL904"/>
      <c r="BN904" s="7">
        <f t="shared" si="45"/>
        <v>0</v>
      </c>
    </row>
    <row r="905" spans="1:66" hidden="1">
      <c r="A905">
        <v>991</v>
      </c>
      <c r="B905" t="s">
        <v>538</v>
      </c>
      <c r="C905">
        <v>136</v>
      </c>
      <c r="D905" t="s">
        <v>539</v>
      </c>
      <c r="E905">
        <v>410</v>
      </c>
      <c r="F905">
        <v>513820021</v>
      </c>
      <c r="G905" t="s">
        <v>542</v>
      </c>
      <c r="H905">
        <v>101</v>
      </c>
      <c r="I905" t="s">
        <v>308</v>
      </c>
      <c r="J905" s="8">
        <v>1</v>
      </c>
      <c r="L905">
        <v>3820</v>
      </c>
      <c r="M905" t="s">
        <v>365</v>
      </c>
      <c r="N905">
        <v>3000</v>
      </c>
      <c r="O905" t="s">
        <v>118</v>
      </c>
      <c r="P905">
        <v>10</v>
      </c>
      <c r="Q905" t="s">
        <v>540</v>
      </c>
      <c r="R905">
        <v>311</v>
      </c>
      <c r="S905" t="s">
        <v>463</v>
      </c>
      <c r="T905">
        <v>121</v>
      </c>
      <c r="U905" t="s">
        <v>312</v>
      </c>
      <c r="V905">
        <v>1</v>
      </c>
      <c r="W905" t="s">
        <v>313</v>
      </c>
      <c r="X905" s="64">
        <v>4431.2</v>
      </c>
      <c r="Y905" s="64">
        <v>0</v>
      </c>
      <c r="Z905" s="64">
        <v>0</v>
      </c>
      <c r="AA905" s="64">
        <v>0</v>
      </c>
      <c r="AB905" s="64">
        <v>0</v>
      </c>
      <c r="AC905" s="64">
        <v>15451.41</v>
      </c>
      <c r="AD905" s="9">
        <v>10887.32</v>
      </c>
      <c r="AE905" s="64">
        <v>0</v>
      </c>
      <c r="AF905" s="64">
        <v>0</v>
      </c>
      <c r="AG905" s="64">
        <v>1054.99</v>
      </c>
      <c r="AH905" s="64">
        <v>27535.94</v>
      </c>
      <c r="AI905" s="64">
        <v>3916.55</v>
      </c>
      <c r="AJ905" s="10">
        <f t="shared" si="43"/>
        <v>63277.41</v>
      </c>
      <c r="AL905" s="6">
        <f t="shared" si="44"/>
        <v>0</v>
      </c>
      <c r="AN905" s="64">
        <v>62912</v>
      </c>
      <c r="AO905" s="64">
        <v>0</v>
      </c>
      <c r="AP905" s="64">
        <v>0</v>
      </c>
      <c r="AQ905" s="64">
        <v>0</v>
      </c>
      <c r="AR905" s="64">
        <v>0</v>
      </c>
      <c r="AS905" s="64">
        <v>0</v>
      </c>
      <c r="AT905" s="64">
        <v>0</v>
      </c>
      <c r="AU905" s="64">
        <v>0</v>
      </c>
      <c r="AV905" s="64">
        <v>0</v>
      </c>
      <c r="AW905" s="64">
        <v>0</v>
      </c>
      <c r="AX905" s="64">
        <v>0</v>
      </c>
      <c r="AY905" s="64">
        <v>0</v>
      </c>
      <c r="AZ905" s="64">
        <v>0</v>
      </c>
      <c r="BA905" s="64">
        <v>0</v>
      </c>
      <c r="BB905" s="64">
        <v>0</v>
      </c>
      <c r="BC905" s="64">
        <v>0</v>
      </c>
      <c r="BD905" s="64">
        <v>0</v>
      </c>
      <c r="BE905" s="64">
        <v>0</v>
      </c>
      <c r="BF905" s="64">
        <v>0</v>
      </c>
      <c r="BG905" s="64">
        <v>0</v>
      </c>
      <c r="BH905" s="64">
        <v>0</v>
      </c>
      <c r="BI905" s="64">
        <v>0</v>
      </c>
      <c r="BJ905" s="64">
        <v>0</v>
      </c>
      <c r="BK905" s="64">
        <v>-46532.07</v>
      </c>
      <c r="BL905"/>
      <c r="BN905" s="7">
        <f t="shared" si="45"/>
        <v>31824.920000000002</v>
      </c>
    </row>
    <row r="906" spans="1:66" hidden="1">
      <c r="A906">
        <v>991</v>
      </c>
      <c r="B906" t="s">
        <v>538</v>
      </c>
      <c r="C906">
        <v>136</v>
      </c>
      <c r="D906" t="s">
        <v>539</v>
      </c>
      <c r="E906">
        <v>414</v>
      </c>
      <c r="F906">
        <v>513820026</v>
      </c>
      <c r="G906" t="s">
        <v>248</v>
      </c>
      <c r="H906">
        <v>101</v>
      </c>
      <c r="I906" t="s">
        <v>308</v>
      </c>
      <c r="J906" s="8">
        <v>1</v>
      </c>
      <c r="L906">
        <v>3820</v>
      </c>
      <c r="M906" t="s">
        <v>365</v>
      </c>
      <c r="N906">
        <v>3000</v>
      </c>
      <c r="O906" t="s">
        <v>118</v>
      </c>
      <c r="P906">
        <v>10</v>
      </c>
      <c r="Q906" t="s">
        <v>540</v>
      </c>
      <c r="R906">
        <v>311</v>
      </c>
      <c r="S906" t="s">
        <v>463</v>
      </c>
      <c r="T906">
        <v>121</v>
      </c>
      <c r="U906" t="s">
        <v>312</v>
      </c>
      <c r="V906">
        <v>1</v>
      </c>
      <c r="W906" t="s">
        <v>313</v>
      </c>
      <c r="X906" s="64">
        <v>0</v>
      </c>
      <c r="Y906" s="64">
        <v>0</v>
      </c>
      <c r="Z906" s="64">
        <v>11183.7</v>
      </c>
      <c r="AA906" s="64">
        <v>8468</v>
      </c>
      <c r="AB906" s="64">
        <v>1118.9000000000001</v>
      </c>
      <c r="AC906" s="64">
        <v>7200</v>
      </c>
      <c r="AD906" s="9">
        <v>0</v>
      </c>
      <c r="AE906" s="64">
        <v>0</v>
      </c>
      <c r="AF906" s="64">
        <v>0</v>
      </c>
      <c r="AG906" s="64">
        <v>0</v>
      </c>
      <c r="AH906" s="64">
        <v>0</v>
      </c>
      <c r="AI906" s="64">
        <v>0</v>
      </c>
      <c r="AJ906" s="10">
        <f t="shared" si="43"/>
        <v>27970.600000000002</v>
      </c>
      <c r="AL906" s="6">
        <f t="shared" si="44"/>
        <v>0</v>
      </c>
      <c r="AN906" s="64">
        <v>53613</v>
      </c>
      <c r="AO906" s="64">
        <v>0</v>
      </c>
      <c r="AP906" s="64">
        <v>0</v>
      </c>
      <c r="AQ906" s="64">
        <v>0</v>
      </c>
      <c r="AR906" s="64">
        <v>0</v>
      </c>
      <c r="AS906" s="64">
        <v>0</v>
      </c>
      <c r="AT906" s="64">
        <v>0</v>
      </c>
      <c r="AU906" s="64">
        <v>0</v>
      </c>
      <c r="AV906" s="64">
        <v>0</v>
      </c>
      <c r="AW906" s="64">
        <v>0</v>
      </c>
      <c r="AX906" s="64">
        <v>0</v>
      </c>
      <c r="AY906" s="64">
        <v>0</v>
      </c>
      <c r="AZ906" s="64">
        <v>0</v>
      </c>
      <c r="BA906" s="64">
        <v>0</v>
      </c>
      <c r="BB906" s="64">
        <v>0</v>
      </c>
      <c r="BC906" s="64">
        <v>0</v>
      </c>
      <c r="BD906" s="64">
        <v>0</v>
      </c>
      <c r="BE906" s="64">
        <v>0</v>
      </c>
      <c r="BF906" s="64">
        <v>0</v>
      </c>
      <c r="BG906" s="64">
        <v>0</v>
      </c>
      <c r="BH906" s="64">
        <v>0</v>
      </c>
      <c r="BI906" s="64">
        <v>0</v>
      </c>
      <c r="BJ906" s="64">
        <v>-12000</v>
      </c>
      <c r="BK906" s="64">
        <v>30588.76</v>
      </c>
      <c r="BL906"/>
      <c r="BN906" s="7">
        <f t="shared" si="45"/>
        <v>27970.600000000002</v>
      </c>
    </row>
    <row r="907" spans="1:66" hidden="1">
      <c r="A907">
        <v>992</v>
      </c>
      <c r="B907" t="s">
        <v>543</v>
      </c>
      <c r="C907">
        <v>137</v>
      </c>
      <c r="D907" t="s">
        <v>544</v>
      </c>
      <c r="E907">
        <v>408</v>
      </c>
      <c r="F907">
        <v>513820019</v>
      </c>
      <c r="G907" t="s">
        <v>216</v>
      </c>
      <c r="H907">
        <v>101</v>
      </c>
      <c r="I907" t="s">
        <v>308</v>
      </c>
      <c r="J907" s="8">
        <v>1</v>
      </c>
      <c r="L907">
        <v>3820</v>
      </c>
      <c r="M907" t="s">
        <v>365</v>
      </c>
      <c r="N907">
        <v>3000</v>
      </c>
      <c r="O907" t="s">
        <v>118</v>
      </c>
      <c r="P907">
        <v>10</v>
      </c>
      <c r="Q907" t="s">
        <v>540</v>
      </c>
      <c r="R907">
        <v>371</v>
      </c>
      <c r="S907" t="s">
        <v>545</v>
      </c>
      <c r="T907">
        <v>121</v>
      </c>
      <c r="U907" t="s">
        <v>312</v>
      </c>
      <c r="V907">
        <v>1</v>
      </c>
      <c r="W907" t="s">
        <v>313</v>
      </c>
      <c r="X907" s="64">
        <v>0</v>
      </c>
      <c r="Y907" s="64">
        <v>0</v>
      </c>
      <c r="Z907" s="64">
        <v>0</v>
      </c>
      <c r="AA907" s="64">
        <v>0</v>
      </c>
      <c r="AB907" s="64">
        <v>0</v>
      </c>
      <c r="AC907" s="64">
        <v>0</v>
      </c>
      <c r="AD907" s="9">
        <v>0</v>
      </c>
      <c r="AE907" s="64">
        <v>0</v>
      </c>
      <c r="AF907" s="64">
        <v>0</v>
      </c>
      <c r="AG907" s="64">
        <v>0</v>
      </c>
      <c r="AH907" s="64">
        <v>0</v>
      </c>
      <c r="AI907" s="64">
        <v>4234</v>
      </c>
      <c r="AJ907" s="10">
        <f t="shared" si="43"/>
        <v>4234</v>
      </c>
      <c r="AL907" s="6">
        <f t="shared" si="44"/>
        <v>0</v>
      </c>
      <c r="AN907" s="64">
        <v>34393</v>
      </c>
      <c r="AO907" s="64">
        <v>0</v>
      </c>
      <c r="AP907" s="64">
        <v>0</v>
      </c>
      <c r="AQ907" s="64">
        <v>0</v>
      </c>
      <c r="AR907" s="64">
        <v>0</v>
      </c>
      <c r="AS907" s="64">
        <v>0</v>
      </c>
      <c r="AT907" s="64">
        <v>0</v>
      </c>
      <c r="AU907" s="64">
        <v>0</v>
      </c>
      <c r="AV907" s="64">
        <v>0</v>
      </c>
      <c r="AW907" s="64">
        <v>0</v>
      </c>
      <c r="AX907" s="64">
        <v>0</v>
      </c>
      <c r="AY907" s="64">
        <v>0</v>
      </c>
      <c r="AZ907" s="64">
        <v>30000</v>
      </c>
      <c r="BA907" s="64">
        <v>0</v>
      </c>
      <c r="BB907" s="64">
        <v>0</v>
      </c>
      <c r="BC907" s="64">
        <v>0</v>
      </c>
      <c r="BD907" s="64">
        <v>0</v>
      </c>
      <c r="BE907" s="64">
        <v>0</v>
      </c>
      <c r="BF907" s="64">
        <v>0</v>
      </c>
      <c r="BG907" s="64">
        <v>0</v>
      </c>
      <c r="BH907" s="64">
        <v>7195.11</v>
      </c>
      <c r="BI907" s="64">
        <v>18171.599999999999</v>
      </c>
      <c r="BJ907" s="64">
        <v>0</v>
      </c>
      <c r="BK907" s="64">
        <v>4029.6</v>
      </c>
      <c r="BL907"/>
      <c r="BN907" s="7">
        <f t="shared" si="45"/>
        <v>0</v>
      </c>
    </row>
    <row r="908" spans="1:66" hidden="1">
      <c r="A908">
        <v>992</v>
      </c>
      <c r="B908" t="s">
        <v>543</v>
      </c>
      <c r="C908">
        <v>137</v>
      </c>
      <c r="D908" t="s">
        <v>544</v>
      </c>
      <c r="E908">
        <v>410</v>
      </c>
      <c r="F908">
        <v>513820021</v>
      </c>
      <c r="G908" t="s">
        <v>542</v>
      </c>
      <c r="H908">
        <v>101</v>
      </c>
      <c r="I908" t="s">
        <v>308</v>
      </c>
      <c r="J908" s="8">
        <v>1</v>
      </c>
      <c r="L908">
        <v>3820</v>
      </c>
      <c r="M908" t="s">
        <v>365</v>
      </c>
      <c r="N908">
        <v>3000</v>
      </c>
      <c r="O908" t="s">
        <v>118</v>
      </c>
      <c r="P908">
        <v>10</v>
      </c>
      <c r="Q908" t="s">
        <v>540</v>
      </c>
      <c r="R908">
        <v>371</v>
      </c>
      <c r="S908" t="s">
        <v>545</v>
      </c>
      <c r="T908">
        <v>121</v>
      </c>
      <c r="U908" t="s">
        <v>312</v>
      </c>
      <c r="V908">
        <v>1</v>
      </c>
      <c r="W908" t="s">
        <v>313</v>
      </c>
      <c r="X908" s="64">
        <v>16518.400000000001</v>
      </c>
      <c r="Y908" s="64">
        <v>1305</v>
      </c>
      <c r="Z908" s="64">
        <v>0</v>
      </c>
      <c r="AA908" s="64">
        <v>433.84</v>
      </c>
      <c r="AB908" s="64">
        <v>3800</v>
      </c>
      <c r="AC908" s="64">
        <v>3233</v>
      </c>
      <c r="AD908" s="9">
        <v>0</v>
      </c>
      <c r="AE908" s="64">
        <v>55031.4</v>
      </c>
      <c r="AF908" s="64">
        <v>90328.68</v>
      </c>
      <c r="AG908" s="64">
        <v>0</v>
      </c>
      <c r="AH908" s="64">
        <v>39872.32</v>
      </c>
      <c r="AI908" s="64">
        <v>40801</v>
      </c>
      <c r="AJ908" s="10">
        <f t="shared" si="43"/>
        <v>251323.64</v>
      </c>
      <c r="AL908" s="6">
        <f t="shared" si="44"/>
        <v>0</v>
      </c>
      <c r="AN908" s="64">
        <v>25000</v>
      </c>
      <c r="AO908" s="64">
        <v>0</v>
      </c>
      <c r="AP908" s="64">
        <v>0</v>
      </c>
      <c r="AQ908" s="64">
        <v>0</v>
      </c>
      <c r="AR908" s="64">
        <v>0</v>
      </c>
      <c r="AS908" s="64">
        <v>0</v>
      </c>
      <c r="AT908" s="64">
        <v>0</v>
      </c>
      <c r="AU908" s="64">
        <v>0</v>
      </c>
      <c r="AV908" s="64">
        <v>0</v>
      </c>
      <c r="AW908" s="64">
        <v>0</v>
      </c>
      <c r="AX908" s="64">
        <v>0</v>
      </c>
      <c r="AY908" s="64">
        <v>0</v>
      </c>
      <c r="AZ908" s="64">
        <v>0</v>
      </c>
      <c r="BA908" s="64">
        <v>0</v>
      </c>
      <c r="BB908" s="64">
        <v>0</v>
      </c>
      <c r="BC908" s="64">
        <v>0</v>
      </c>
      <c r="BD908" s="64">
        <v>0</v>
      </c>
      <c r="BE908" s="64">
        <v>0</v>
      </c>
      <c r="BF908" s="64">
        <v>0</v>
      </c>
      <c r="BG908" s="64">
        <v>0</v>
      </c>
      <c r="BH908" s="64">
        <v>-1283.21</v>
      </c>
      <c r="BI908" s="64">
        <v>-3171.6</v>
      </c>
      <c r="BJ908" s="64">
        <v>-20545.189999999999</v>
      </c>
      <c r="BK908" s="64">
        <v>0</v>
      </c>
      <c r="BL908"/>
      <c r="BN908" s="7">
        <f t="shared" si="45"/>
        <v>170650.32</v>
      </c>
    </row>
    <row r="909" spans="1:66" hidden="1">
      <c r="A909">
        <v>961</v>
      </c>
      <c r="B909" t="s">
        <v>80</v>
      </c>
      <c r="C909">
        <v>124</v>
      </c>
      <c r="D909" t="s">
        <v>508</v>
      </c>
      <c r="E909">
        <v>396</v>
      </c>
      <c r="F909">
        <v>513820001</v>
      </c>
      <c r="G909" t="s">
        <v>210</v>
      </c>
      <c r="H909">
        <v>101</v>
      </c>
      <c r="I909" t="s">
        <v>308</v>
      </c>
      <c r="J909" s="8">
        <v>1</v>
      </c>
      <c r="L909">
        <v>3820</v>
      </c>
      <c r="M909" t="s">
        <v>365</v>
      </c>
      <c r="N909">
        <v>3000</v>
      </c>
      <c r="O909" t="s">
        <v>118</v>
      </c>
      <c r="P909">
        <v>11</v>
      </c>
      <c r="Q909" t="s">
        <v>509</v>
      </c>
      <c r="R909">
        <v>241</v>
      </c>
      <c r="S909" t="s">
        <v>445</v>
      </c>
      <c r="T909">
        <v>124</v>
      </c>
      <c r="U909" t="s">
        <v>510</v>
      </c>
      <c r="V909">
        <v>1</v>
      </c>
      <c r="W909" t="s">
        <v>313</v>
      </c>
      <c r="X909" s="64">
        <v>31540.44</v>
      </c>
      <c r="Y909" s="64">
        <v>0</v>
      </c>
      <c r="Z909" s="64">
        <v>0</v>
      </c>
      <c r="AA909" s="64">
        <v>0</v>
      </c>
      <c r="AB909" s="64">
        <v>0</v>
      </c>
      <c r="AC909" s="64">
        <v>0</v>
      </c>
      <c r="AD909" s="9">
        <v>0</v>
      </c>
      <c r="AE909" s="64">
        <v>0</v>
      </c>
      <c r="AF909" s="64">
        <v>0</v>
      </c>
      <c r="AG909" s="64">
        <v>0</v>
      </c>
      <c r="AH909" s="64">
        <v>0</v>
      </c>
      <c r="AI909" s="64">
        <v>630</v>
      </c>
      <c r="AJ909" s="10">
        <f t="shared" si="43"/>
        <v>32170.44</v>
      </c>
      <c r="AL909" s="6">
        <f t="shared" si="44"/>
        <v>0</v>
      </c>
      <c r="AN909" s="64">
        <v>3231</v>
      </c>
      <c r="AO909" s="64">
        <v>0</v>
      </c>
      <c r="AP909" s="64">
        <v>0</v>
      </c>
      <c r="AQ909" s="64">
        <v>0</v>
      </c>
      <c r="AR909" s="64">
        <v>0</v>
      </c>
      <c r="AS909" s="64">
        <v>0</v>
      </c>
      <c r="AT909" s="64">
        <v>0</v>
      </c>
      <c r="AU909" s="64">
        <v>0</v>
      </c>
      <c r="AV909" s="64">
        <v>0</v>
      </c>
      <c r="AW909" s="64">
        <v>0</v>
      </c>
      <c r="AX909" s="64">
        <v>0</v>
      </c>
      <c r="AY909" s="64">
        <v>0</v>
      </c>
      <c r="AZ909" s="64">
        <v>0</v>
      </c>
      <c r="BA909" s="64">
        <v>0</v>
      </c>
      <c r="BB909" s="64">
        <v>0</v>
      </c>
      <c r="BC909" s="64">
        <v>0</v>
      </c>
      <c r="BD909" s="64">
        <v>0</v>
      </c>
      <c r="BE909" s="64">
        <v>0</v>
      </c>
      <c r="BF909" s="64">
        <v>0</v>
      </c>
      <c r="BG909" s="64">
        <v>0</v>
      </c>
      <c r="BH909" s="64">
        <v>0</v>
      </c>
      <c r="BI909" s="64">
        <v>0</v>
      </c>
      <c r="BJ909" s="64">
        <v>1184</v>
      </c>
      <c r="BK909" s="64">
        <v>-280</v>
      </c>
      <c r="BL909"/>
      <c r="BN909" s="7">
        <f t="shared" si="45"/>
        <v>31540.44</v>
      </c>
    </row>
    <row r="910" spans="1:66" hidden="1">
      <c r="A910">
        <v>961</v>
      </c>
      <c r="B910" t="s">
        <v>80</v>
      </c>
      <c r="C910">
        <v>124</v>
      </c>
      <c r="D910" t="s">
        <v>508</v>
      </c>
      <c r="E910">
        <v>397</v>
      </c>
      <c r="F910">
        <v>513820003</v>
      </c>
      <c r="G910" t="s">
        <v>211</v>
      </c>
      <c r="H910">
        <v>101</v>
      </c>
      <c r="I910" t="s">
        <v>308</v>
      </c>
      <c r="J910" s="8">
        <v>1</v>
      </c>
      <c r="L910">
        <v>3820</v>
      </c>
      <c r="M910" t="s">
        <v>365</v>
      </c>
      <c r="N910">
        <v>3000</v>
      </c>
      <c r="O910" t="s">
        <v>118</v>
      </c>
      <c r="P910">
        <v>11</v>
      </c>
      <c r="Q910" t="s">
        <v>509</v>
      </c>
      <c r="R910">
        <v>241</v>
      </c>
      <c r="S910" t="s">
        <v>445</v>
      </c>
      <c r="T910">
        <v>124</v>
      </c>
      <c r="U910" t="s">
        <v>510</v>
      </c>
      <c r="V910">
        <v>1</v>
      </c>
      <c r="W910" t="s">
        <v>313</v>
      </c>
      <c r="X910" s="64">
        <v>0</v>
      </c>
      <c r="Y910" s="64">
        <v>0</v>
      </c>
      <c r="Z910" s="64">
        <v>0</v>
      </c>
      <c r="AA910" s="64">
        <v>7888</v>
      </c>
      <c r="AB910" s="64">
        <v>286837.39</v>
      </c>
      <c r="AC910" s="64">
        <v>0</v>
      </c>
      <c r="AD910" s="9">
        <v>0</v>
      </c>
      <c r="AE910" s="64">
        <v>16415</v>
      </c>
      <c r="AF910" s="64">
        <v>0</v>
      </c>
      <c r="AG910" s="64">
        <v>0</v>
      </c>
      <c r="AH910" s="64">
        <v>0</v>
      </c>
      <c r="AI910" s="64">
        <v>0</v>
      </c>
      <c r="AJ910" s="10">
        <f t="shared" si="43"/>
        <v>311140.39</v>
      </c>
      <c r="AL910" s="6">
        <f t="shared" si="44"/>
        <v>0</v>
      </c>
      <c r="AN910" s="64">
        <v>10966</v>
      </c>
      <c r="AO910" s="64">
        <v>0</v>
      </c>
      <c r="AP910" s="64">
        <v>0</v>
      </c>
      <c r="AQ910" s="64">
        <v>0</v>
      </c>
      <c r="AR910" s="64">
        <v>0</v>
      </c>
      <c r="AS910" s="64">
        <v>0</v>
      </c>
      <c r="AT910" s="64">
        <v>0</v>
      </c>
      <c r="AU910" s="64">
        <v>0</v>
      </c>
      <c r="AV910" s="64">
        <v>0</v>
      </c>
      <c r="AW910" s="64">
        <v>0</v>
      </c>
      <c r="AX910" s="64">
        <v>0</v>
      </c>
      <c r="AY910" s="64">
        <v>0</v>
      </c>
      <c r="AZ910" s="64">
        <v>0</v>
      </c>
      <c r="BA910" s="64">
        <v>0</v>
      </c>
      <c r="BB910" s="64">
        <v>0</v>
      </c>
      <c r="BC910" s="64">
        <v>0</v>
      </c>
      <c r="BD910" s="64">
        <v>0</v>
      </c>
      <c r="BE910" s="64">
        <v>0</v>
      </c>
      <c r="BF910" s="64">
        <v>0</v>
      </c>
      <c r="BG910" s="64">
        <v>0</v>
      </c>
      <c r="BH910" s="64">
        <v>-5592.93</v>
      </c>
      <c r="BI910" s="64">
        <v>0</v>
      </c>
      <c r="BJ910" s="64">
        <v>0</v>
      </c>
      <c r="BK910" s="64">
        <v>-4770.1099999999997</v>
      </c>
      <c r="BL910"/>
      <c r="BN910" s="7">
        <f t="shared" si="45"/>
        <v>311140.39</v>
      </c>
    </row>
    <row r="911" spans="1:66" hidden="1">
      <c r="A911">
        <v>961</v>
      </c>
      <c r="B911" t="s">
        <v>80</v>
      </c>
      <c r="C911">
        <v>124</v>
      </c>
      <c r="D911" t="s">
        <v>508</v>
      </c>
      <c r="E911">
        <v>398</v>
      </c>
      <c r="F911">
        <v>513820004</v>
      </c>
      <c r="G911" t="s">
        <v>266</v>
      </c>
      <c r="H911">
        <v>101</v>
      </c>
      <c r="I911" t="s">
        <v>308</v>
      </c>
      <c r="J911" s="8">
        <v>1</v>
      </c>
      <c r="L911">
        <v>3820</v>
      </c>
      <c r="M911" t="s">
        <v>365</v>
      </c>
      <c r="N911">
        <v>3000</v>
      </c>
      <c r="O911" t="s">
        <v>118</v>
      </c>
      <c r="P911">
        <v>11</v>
      </c>
      <c r="Q911" t="s">
        <v>509</v>
      </c>
      <c r="R911">
        <v>241</v>
      </c>
      <c r="S911" t="s">
        <v>445</v>
      </c>
      <c r="T911">
        <v>124</v>
      </c>
      <c r="U911" t="s">
        <v>510</v>
      </c>
      <c r="V911">
        <v>1</v>
      </c>
      <c r="W911" t="s">
        <v>313</v>
      </c>
      <c r="X911" s="64">
        <v>0</v>
      </c>
      <c r="Y911" s="64">
        <v>0</v>
      </c>
      <c r="Z911" s="64">
        <v>0</v>
      </c>
      <c r="AA911" s="64">
        <v>0</v>
      </c>
      <c r="AB911" s="64">
        <v>0</v>
      </c>
      <c r="AC911" s="64">
        <v>0</v>
      </c>
      <c r="AD911" s="9">
        <v>0</v>
      </c>
      <c r="AE911" s="64">
        <v>0</v>
      </c>
      <c r="AF911" s="64">
        <v>0</v>
      </c>
      <c r="AG911" s="64">
        <v>0</v>
      </c>
      <c r="AH911" s="64">
        <v>0</v>
      </c>
      <c r="AI911" s="64">
        <v>0</v>
      </c>
      <c r="AJ911" s="10">
        <f t="shared" si="43"/>
        <v>0</v>
      </c>
      <c r="AL911" s="6">
        <f t="shared" si="44"/>
        <v>0</v>
      </c>
      <c r="AN911" s="64">
        <v>12495</v>
      </c>
      <c r="AO911" s="64">
        <v>0</v>
      </c>
      <c r="AP911" s="64">
        <v>0</v>
      </c>
      <c r="AQ911" s="64">
        <v>0</v>
      </c>
      <c r="AR911" s="64">
        <v>0</v>
      </c>
      <c r="AS911" s="64">
        <v>0</v>
      </c>
      <c r="AT911" s="64">
        <v>0</v>
      </c>
      <c r="AU911" s="64">
        <v>0</v>
      </c>
      <c r="AV911" s="64">
        <v>0</v>
      </c>
      <c r="AW911" s="64">
        <v>0</v>
      </c>
      <c r="AX911" s="64">
        <v>0</v>
      </c>
      <c r="AY911" s="64">
        <v>0</v>
      </c>
      <c r="AZ911" s="64">
        <v>0</v>
      </c>
      <c r="BA911" s="64">
        <v>0</v>
      </c>
      <c r="BB911" s="64">
        <v>0</v>
      </c>
      <c r="BC911" s="64">
        <v>0</v>
      </c>
      <c r="BD911" s="64">
        <v>0</v>
      </c>
      <c r="BE911" s="64">
        <v>0</v>
      </c>
      <c r="BF911" s="64">
        <v>0</v>
      </c>
      <c r="BG911" s="64">
        <v>0</v>
      </c>
      <c r="BH911" s="64">
        <v>0</v>
      </c>
      <c r="BI911" s="64">
        <v>0</v>
      </c>
      <c r="BJ911" s="64">
        <v>53.36</v>
      </c>
      <c r="BK911" s="64">
        <v>15241.03</v>
      </c>
      <c r="BL911"/>
      <c r="BN911" s="7">
        <f t="shared" si="45"/>
        <v>0</v>
      </c>
    </row>
    <row r="912" spans="1:66" hidden="1">
      <c r="A912">
        <v>961</v>
      </c>
      <c r="B912" t="s">
        <v>80</v>
      </c>
      <c r="C912">
        <v>124</v>
      </c>
      <c r="D912" t="s">
        <v>508</v>
      </c>
      <c r="E912">
        <v>399</v>
      </c>
      <c r="F912">
        <v>513820005</v>
      </c>
      <c r="G912" t="s">
        <v>212</v>
      </c>
      <c r="H912">
        <v>101</v>
      </c>
      <c r="I912" t="s">
        <v>308</v>
      </c>
      <c r="J912" s="8">
        <v>1</v>
      </c>
      <c r="L912">
        <v>3820</v>
      </c>
      <c r="M912" t="s">
        <v>365</v>
      </c>
      <c r="N912">
        <v>3000</v>
      </c>
      <c r="O912" t="s">
        <v>118</v>
      </c>
      <c r="P912">
        <v>11</v>
      </c>
      <c r="Q912" t="s">
        <v>509</v>
      </c>
      <c r="R912">
        <v>241</v>
      </c>
      <c r="S912" t="s">
        <v>445</v>
      </c>
      <c r="T912">
        <v>124</v>
      </c>
      <c r="U912" t="s">
        <v>510</v>
      </c>
      <c r="V912">
        <v>1</v>
      </c>
      <c r="W912" t="s">
        <v>313</v>
      </c>
      <c r="X912" s="64">
        <v>11600</v>
      </c>
      <c r="Y912" s="64">
        <v>0</v>
      </c>
      <c r="Z912" s="64">
        <v>0</v>
      </c>
      <c r="AA912" s="64">
        <v>0</v>
      </c>
      <c r="AB912" s="64">
        <v>0</v>
      </c>
      <c r="AC912" s="64">
        <v>0</v>
      </c>
      <c r="AD912" s="9">
        <v>0</v>
      </c>
      <c r="AE912" s="64">
        <v>0</v>
      </c>
      <c r="AF912" s="64">
        <v>0</v>
      </c>
      <c r="AG912" s="64">
        <v>0</v>
      </c>
      <c r="AH912" s="64">
        <v>70605.009999999995</v>
      </c>
      <c r="AI912" s="64">
        <v>262287.82</v>
      </c>
      <c r="AJ912" s="10">
        <f t="shared" si="43"/>
        <v>344492.83</v>
      </c>
      <c r="AL912" s="6">
        <f t="shared" si="44"/>
        <v>0</v>
      </c>
      <c r="AN912" s="64">
        <v>0</v>
      </c>
      <c r="AO912" s="64">
        <v>0</v>
      </c>
      <c r="AP912" s="64">
        <v>0</v>
      </c>
      <c r="AQ912" s="64">
        <v>0</v>
      </c>
      <c r="AR912" s="64">
        <v>0</v>
      </c>
      <c r="AS912" s="64">
        <v>0</v>
      </c>
      <c r="AT912" s="64">
        <v>0</v>
      </c>
      <c r="AU912" s="64">
        <v>0</v>
      </c>
      <c r="AV912" s="64">
        <v>0</v>
      </c>
      <c r="AW912" s="64">
        <v>0</v>
      </c>
      <c r="AX912" s="64">
        <v>0</v>
      </c>
      <c r="AY912" s="64">
        <v>0</v>
      </c>
      <c r="AZ912" s="64">
        <v>0</v>
      </c>
      <c r="BA912" s="64">
        <v>0</v>
      </c>
      <c r="BB912" s="64">
        <v>0</v>
      </c>
      <c r="BC912" s="64">
        <v>0</v>
      </c>
      <c r="BD912" s="64">
        <v>0</v>
      </c>
      <c r="BE912" s="64">
        <v>0</v>
      </c>
      <c r="BF912" s="64">
        <v>0</v>
      </c>
      <c r="BG912" s="64">
        <v>0</v>
      </c>
      <c r="BH912" s="64">
        <v>1083.21</v>
      </c>
      <c r="BI912" s="64">
        <v>0</v>
      </c>
      <c r="BJ912" s="64">
        <v>0</v>
      </c>
      <c r="BK912" s="64">
        <v>0</v>
      </c>
      <c r="BL912"/>
      <c r="BN912" s="7">
        <f t="shared" si="45"/>
        <v>11600</v>
      </c>
    </row>
    <row r="913" spans="1:66" hidden="1">
      <c r="A913">
        <v>961</v>
      </c>
      <c r="B913" t="s">
        <v>80</v>
      </c>
      <c r="C913">
        <v>124</v>
      </c>
      <c r="D913" t="s">
        <v>508</v>
      </c>
      <c r="E913">
        <v>401</v>
      </c>
      <c r="F913">
        <v>513820007</v>
      </c>
      <c r="G913" t="s">
        <v>83</v>
      </c>
      <c r="H913">
        <v>101</v>
      </c>
      <c r="I913" t="s">
        <v>308</v>
      </c>
      <c r="J913" s="8">
        <v>1</v>
      </c>
      <c r="L913">
        <v>3820</v>
      </c>
      <c r="M913" t="s">
        <v>365</v>
      </c>
      <c r="N913">
        <v>3000</v>
      </c>
      <c r="O913" t="s">
        <v>118</v>
      </c>
      <c r="P913">
        <v>11</v>
      </c>
      <c r="Q913" t="s">
        <v>509</v>
      </c>
      <c r="R913">
        <v>241</v>
      </c>
      <c r="S913" t="s">
        <v>445</v>
      </c>
      <c r="T913">
        <v>124</v>
      </c>
      <c r="U913" t="s">
        <v>510</v>
      </c>
      <c r="V913">
        <v>1</v>
      </c>
      <c r="W913" t="s">
        <v>313</v>
      </c>
      <c r="X913" s="64">
        <v>0</v>
      </c>
      <c r="Y913" s="64">
        <v>0</v>
      </c>
      <c r="Z913" s="64">
        <v>0</v>
      </c>
      <c r="AA913" s="64">
        <v>0</v>
      </c>
      <c r="AB913" s="64">
        <v>0</v>
      </c>
      <c r="AC913" s="64">
        <v>3028.65</v>
      </c>
      <c r="AD913" s="9">
        <v>12396</v>
      </c>
      <c r="AE913" s="64">
        <v>0</v>
      </c>
      <c r="AF913" s="64">
        <v>2179</v>
      </c>
      <c r="AG913" s="64">
        <v>0</v>
      </c>
      <c r="AH913" s="64">
        <v>0</v>
      </c>
      <c r="AI913" s="64">
        <v>0</v>
      </c>
      <c r="AJ913" s="10">
        <f t="shared" si="43"/>
        <v>17603.650000000001</v>
      </c>
      <c r="AL913" s="6">
        <f t="shared" si="44"/>
        <v>0</v>
      </c>
      <c r="AN913" s="64">
        <v>0</v>
      </c>
      <c r="AO913" s="64">
        <v>0</v>
      </c>
      <c r="AP913" s="64">
        <v>0</v>
      </c>
      <c r="AQ913" s="64">
        <v>0</v>
      </c>
      <c r="AR913" s="64">
        <v>0</v>
      </c>
      <c r="AS913" s="64">
        <v>0</v>
      </c>
      <c r="AT913" s="64">
        <v>0</v>
      </c>
      <c r="AU913" s="64">
        <v>0</v>
      </c>
      <c r="AV913" s="64">
        <v>0</v>
      </c>
      <c r="AW913" s="64">
        <v>0</v>
      </c>
      <c r="AX913" s="64">
        <v>0</v>
      </c>
      <c r="AY913" s="64">
        <v>0</v>
      </c>
      <c r="AZ913" s="64">
        <v>0</v>
      </c>
      <c r="BA913" s="64">
        <v>0</v>
      </c>
      <c r="BB913" s="64">
        <v>0</v>
      </c>
      <c r="BC913" s="64">
        <v>0</v>
      </c>
      <c r="BD913" s="64">
        <v>0</v>
      </c>
      <c r="BE913" s="64">
        <v>0</v>
      </c>
      <c r="BF913" s="64">
        <v>0</v>
      </c>
      <c r="BG913" s="64">
        <v>0</v>
      </c>
      <c r="BH913" s="64">
        <v>5000</v>
      </c>
      <c r="BI913" s="64">
        <v>-600</v>
      </c>
      <c r="BJ913" s="64">
        <v>-1272.3699999999999</v>
      </c>
      <c r="BK913" s="64">
        <v>0</v>
      </c>
      <c r="BL913"/>
      <c r="BN913" s="7">
        <f t="shared" si="45"/>
        <v>17603.650000000001</v>
      </c>
    </row>
    <row r="914" spans="1:66" hidden="1">
      <c r="A914">
        <v>961</v>
      </c>
      <c r="B914" t="s">
        <v>80</v>
      </c>
      <c r="C914">
        <v>124</v>
      </c>
      <c r="D914" t="s">
        <v>508</v>
      </c>
      <c r="E914">
        <v>404</v>
      </c>
      <c r="F914">
        <v>513820012</v>
      </c>
      <c r="G914" t="s">
        <v>213</v>
      </c>
      <c r="H914">
        <v>101</v>
      </c>
      <c r="I914" t="s">
        <v>308</v>
      </c>
      <c r="J914" s="8">
        <v>1</v>
      </c>
      <c r="L914">
        <v>3820</v>
      </c>
      <c r="M914" t="s">
        <v>365</v>
      </c>
      <c r="N914">
        <v>3000</v>
      </c>
      <c r="O914" t="s">
        <v>118</v>
      </c>
      <c r="P914">
        <v>11</v>
      </c>
      <c r="Q914" t="s">
        <v>509</v>
      </c>
      <c r="R914">
        <v>241</v>
      </c>
      <c r="S914" t="s">
        <v>445</v>
      </c>
      <c r="T914">
        <v>124</v>
      </c>
      <c r="U914" t="s">
        <v>510</v>
      </c>
      <c r="V914">
        <v>1</v>
      </c>
      <c r="W914" t="s">
        <v>313</v>
      </c>
      <c r="X914" s="64">
        <v>11548</v>
      </c>
      <c r="Y914" s="64">
        <v>0</v>
      </c>
      <c r="Z914" s="64">
        <v>1345.6</v>
      </c>
      <c r="AA914" s="64">
        <v>4860.3999999999996</v>
      </c>
      <c r="AB914" s="64">
        <v>0</v>
      </c>
      <c r="AC914" s="64">
        <v>0</v>
      </c>
      <c r="AD914" s="9">
        <v>0</v>
      </c>
      <c r="AE914" s="64">
        <v>0</v>
      </c>
      <c r="AF914" s="64">
        <v>0</v>
      </c>
      <c r="AG914" s="64">
        <v>0</v>
      </c>
      <c r="AH914" s="64">
        <v>21079.8</v>
      </c>
      <c r="AI914" s="64">
        <v>5745.33</v>
      </c>
      <c r="AJ914" s="10">
        <f t="shared" si="43"/>
        <v>44579.130000000005</v>
      </c>
      <c r="AL914" s="6">
        <f t="shared" si="44"/>
        <v>0</v>
      </c>
      <c r="AN914" s="64">
        <v>0</v>
      </c>
      <c r="AO914" s="64">
        <v>0</v>
      </c>
      <c r="AP914" s="64">
        <v>0</v>
      </c>
      <c r="AQ914" s="64">
        <v>0</v>
      </c>
      <c r="AR914" s="64">
        <v>0</v>
      </c>
      <c r="AS914" s="64">
        <v>0</v>
      </c>
      <c r="AT914" s="64">
        <v>0</v>
      </c>
      <c r="AU914" s="64">
        <v>0</v>
      </c>
      <c r="AV914" s="64">
        <v>0</v>
      </c>
      <c r="AW914" s="64">
        <v>0</v>
      </c>
      <c r="AX914" s="64">
        <v>0</v>
      </c>
      <c r="AY914" s="64">
        <v>0</v>
      </c>
      <c r="AZ914" s="64">
        <v>0</v>
      </c>
      <c r="BA914" s="64">
        <v>0</v>
      </c>
      <c r="BB914" s="64">
        <v>0</v>
      </c>
      <c r="BC914" s="64">
        <v>0</v>
      </c>
      <c r="BD914" s="64">
        <v>0</v>
      </c>
      <c r="BE914" s="64">
        <v>0</v>
      </c>
      <c r="BF914" s="64">
        <v>0</v>
      </c>
      <c r="BG914" s="64">
        <v>0</v>
      </c>
      <c r="BH914" s="64">
        <v>0</v>
      </c>
      <c r="BI914" s="64">
        <v>0</v>
      </c>
      <c r="BJ914" s="64">
        <v>0</v>
      </c>
      <c r="BK914" s="64">
        <v>2013</v>
      </c>
      <c r="BL914"/>
      <c r="BN914" s="7">
        <f t="shared" si="45"/>
        <v>17754</v>
      </c>
    </row>
    <row r="915" spans="1:66" hidden="1">
      <c r="A915">
        <v>961</v>
      </c>
      <c r="B915" t="s">
        <v>80</v>
      </c>
      <c r="C915">
        <v>124</v>
      </c>
      <c r="D915" t="s">
        <v>508</v>
      </c>
      <c r="E915">
        <v>405</v>
      </c>
      <c r="F915">
        <v>513820013</v>
      </c>
      <c r="G915" t="s">
        <v>214</v>
      </c>
      <c r="H915">
        <v>101</v>
      </c>
      <c r="I915" t="s">
        <v>308</v>
      </c>
      <c r="J915" s="8">
        <v>1</v>
      </c>
      <c r="L915">
        <v>3820</v>
      </c>
      <c r="M915" t="s">
        <v>365</v>
      </c>
      <c r="N915">
        <v>3000</v>
      </c>
      <c r="O915" t="s">
        <v>118</v>
      </c>
      <c r="P915">
        <v>11</v>
      </c>
      <c r="Q915" t="s">
        <v>509</v>
      </c>
      <c r="R915">
        <v>241</v>
      </c>
      <c r="S915" t="s">
        <v>445</v>
      </c>
      <c r="T915">
        <v>124</v>
      </c>
      <c r="U915" t="s">
        <v>510</v>
      </c>
      <c r="V915">
        <v>1</v>
      </c>
      <c r="W915" t="s">
        <v>313</v>
      </c>
      <c r="X915" s="64">
        <v>0</v>
      </c>
      <c r="Y915" s="64">
        <v>0</v>
      </c>
      <c r="Z915" s="64">
        <v>0</v>
      </c>
      <c r="AA915" s="64">
        <v>0</v>
      </c>
      <c r="AB915" s="64">
        <v>0</v>
      </c>
      <c r="AC915" s="64">
        <v>0</v>
      </c>
      <c r="AD915" s="9">
        <v>0</v>
      </c>
      <c r="AE915" s="64">
        <v>0</v>
      </c>
      <c r="AF915" s="64">
        <v>80621</v>
      </c>
      <c r="AG915" s="64">
        <v>755423.52</v>
      </c>
      <c r="AH915" s="64">
        <v>2588.6999999999998</v>
      </c>
      <c r="AI915" s="64">
        <v>0</v>
      </c>
      <c r="AJ915" s="10">
        <f t="shared" si="43"/>
        <v>838633.22</v>
      </c>
      <c r="AL915" s="6">
        <f t="shared" si="44"/>
        <v>0</v>
      </c>
      <c r="AN915" s="64">
        <v>47381</v>
      </c>
      <c r="AO915" s="64">
        <v>0</v>
      </c>
      <c r="AP915" s="64">
        <v>0</v>
      </c>
      <c r="AQ915" s="64">
        <v>0</v>
      </c>
      <c r="AR915" s="64">
        <v>0</v>
      </c>
      <c r="AS915" s="64">
        <v>0</v>
      </c>
      <c r="AT915" s="64">
        <v>0</v>
      </c>
      <c r="AU915" s="64">
        <v>0</v>
      </c>
      <c r="AV915" s="64">
        <v>0</v>
      </c>
      <c r="AW915" s="64">
        <v>0</v>
      </c>
      <c r="AX915" s="64">
        <v>0</v>
      </c>
      <c r="AY915" s="64">
        <v>0</v>
      </c>
      <c r="AZ915" s="64">
        <v>-8233</v>
      </c>
      <c r="BA915" s="64">
        <v>0</v>
      </c>
      <c r="BB915" s="64">
        <v>0</v>
      </c>
      <c r="BC915" s="64">
        <v>0</v>
      </c>
      <c r="BD915" s="64">
        <v>0</v>
      </c>
      <c r="BE915" s="64">
        <v>0</v>
      </c>
      <c r="BF915" s="64">
        <v>0</v>
      </c>
      <c r="BG915" s="64">
        <v>0</v>
      </c>
      <c r="BH915" s="64">
        <v>0</v>
      </c>
      <c r="BI915" s="64">
        <v>9400</v>
      </c>
      <c r="BJ915" s="64">
        <v>14000</v>
      </c>
      <c r="BK915" s="64">
        <v>-2351.4</v>
      </c>
      <c r="BL915"/>
      <c r="BN915" s="7">
        <f t="shared" si="45"/>
        <v>836044.52</v>
      </c>
    </row>
    <row r="916" spans="1:66" hidden="1">
      <c r="A916">
        <v>961</v>
      </c>
      <c r="B916" t="s">
        <v>80</v>
      </c>
      <c r="C916">
        <v>124</v>
      </c>
      <c r="D916" t="s">
        <v>508</v>
      </c>
      <c r="E916">
        <v>406</v>
      </c>
      <c r="F916">
        <v>513820016</v>
      </c>
      <c r="G916" t="s">
        <v>215</v>
      </c>
      <c r="H916">
        <v>101</v>
      </c>
      <c r="I916" t="s">
        <v>308</v>
      </c>
      <c r="J916" s="8">
        <v>1</v>
      </c>
      <c r="L916">
        <v>3820</v>
      </c>
      <c r="M916" t="s">
        <v>365</v>
      </c>
      <c r="N916">
        <v>3000</v>
      </c>
      <c r="O916" t="s">
        <v>118</v>
      </c>
      <c r="P916">
        <v>11</v>
      </c>
      <c r="Q916" t="s">
        <v>509</v>
      </c>
      <c r="R916">
        <v>241</v>
      </c>
      <c r="S916" t="s">
        <v>445</v>
      </c>
      <c r="T916">
        <v>124</v>
      </c>
      <c r="U916" t="s">
        <v>510</v>
      </c>
      <c r="V916">
        <v>1</v>
      </c>
      <c r="W916" t="s">
        <v>313</v>
      </c>
      <c r="X916" s="64">
        <v>0</v>
      </c>
      <c r="Y916" s="64">
        <v>0</v>
      </c>
      <c r="Z916" s="64">
        <v>0</v>
      </c>
      <c r="AA916" s="64">
        <v>0</v>
      </c>
      <c r="AB916" s="64">
        <v>0</v>
      </c>
      <c r="AC916" s="64">
        <v>0</v>
      </c>
      <c r="AD916" s="9">
        <v>0</v>
      </c>
      <c r="AE916" s="64">
        <v>0</v>
      </c>
      <c r="AF916" s="64">
        <v>0</v>
      </c>
      <c r="AG916" s="64">
        <v>0</v>
      </c>
      <c r="AH916" s="64">
        <v>0</v>
      </c>
      <c r="AI916" s="64">
        <v>0</v>
      </c>
      <c r="AJ916" s="10">
        <f t="shared" si="43"/>
        <v>0</v>
      </c>
      <c r="AL916" s="6">
        <f t="shared" si="44"/>
        <v>0</v>
      </c>
      <c r="AN916" s="64">
        <v>0</v>
      </c>
      <c r="AO916" s="64">
        <v>0</v>
      </c>
      <c r="AP916" s="64">
        <v>0</v>
      </c>
      <c r="AQ916" s="64">
        <v>0</v>
      </c>
      <c r="AR916" s="64">
        <v>0</v>
      </c>
      <c r="AS916" s="64">
        <v>0</v>
      </c>
      <c r="AT916" s="64">
        <v>0</v>
      </c>
      <c r="AU916" s="64">
        <v>0</v>
      </c>
      <c r="AV916" s="64">
        <v>0</v>
      </c>
      <c r="AW916" s="64">
        <v>0</v>
      </c>
      <c r="AX916" s="64">
        <v>0</v>
      </c>
      <c r="AY916" s="64">
        <v>0</v>
      </c>
      <c r="AZ916" s="64">
        <v>1500</v>
      </c>
      <c r="BA916" s="64">
        <v>0</v>
      </c>
      <c r="BB916" s="64">
        <v>0</v>
      </c>
      <c r="BC916" s="64">
        <v>0</v>
      </c>
      <c r="BD916" s="64">
        <v>0</v>
      </c>
      <c r="BE916" s="64">
        <v>0</v>
      </c>
      <c r="BF916" s="64">
        <v>0</v>
      </c>
      <c r="BG916" s="64">
        <v>0</v>
      </c>
      <c r="BH916" s="64">
        <v>0</v>
      </c>
      <c r="BI916" s="64">
        <v>0</v>
      </c>
      <c r="BJ916" s="64">
        <v>1200</v>
      </c>
      <c r="BK916" s="64">
        <v>0</v>
      </c>
      <c r="BL916"/>
      <c r="BN916" s="7">
        <f t="shared" si="45"/>
        <v>0</v>
      </c>
    </row>
    <row r="917" spans="1:66" hidden="1">
      <c r="A917">
        <v>961</v>
      </c>
      <c r="B917" t="s">
        <v>80</v>
      </c>
      <c r="C917">
        <v>124</v>
      </c>
      <c r="D917" t="s">
        <v>508</v>
      </c>
      <c r="E917">
        <v>407</v>
      </c>
      <c r="F917">
        <v>513820017</v>
      </c>
      <c r="G917" t="s">
        <v>150</v>
      </c>
      <c r="H917">
        <v>101</v>
      </c>
      <c r="I917" t="s">
        <v>308</v>
      </c>
      <c r="J917" s="8">
        <v>1</v>
      </c>
      <c r="L917">
        <v>3820</v>
      </c>
      <c r="M917" t="s">
        <v>365</v>
      </c>
      <c r="N917">
        <v>3000</v>
      </c>
      <c r="O917" t="s">
        <v>118</v>
      </c>
      <c r="P917">
        <v>11</v>
      </c>
      <c r="Q917" t="s">
        <v>509</v>
      </c>
      <c r="R917">
        <v>241</v>
      </c>
      <c r="S917" t="s">
        <v>445</v>
      </c>
      <c r="T917">
        <v>124</v>
      </c>
      <c r="U917" t="s">
        <v>510</v>
      </c>
      <c r="V917">
        <v>1</v>
      </c>
      <c r="W917" t="s">
        <v>313</v>
      </c>
      <c r="X917" s="64">
        <v>0</v>
      </c>
      <c r="Y917" s="64">
        <v>11136</v>
      </c>
      <c r="Z917" s="64">
        <v>890750.73</v>
      </c>
      <c r="AA917" s="64">
        <v>9707.52</v>
      </c>
      <c r="AB917" s="64">
        <v>107184</v>
      </c>
      <c r="AC917" s="64">
        <v>0</v>
      </c>
      <c r="AD917" s="9">
        <v>0</v>
      </c>
      <c r="AE917" s="64">
        <v>0</v>
      </c>
      <c r="AF917" s="64">
        <v>0</v>
      </c>
      <c r="AG917" s="64">
        <v>0</v>
      </c>
      <c r="AH917" s="64">
        <v>0</v>
      </c>
      <c r="AI917" s="64">
        <v>0</v>
      </c>
      <c r="AJ917" s="10">
        <f t="shared" si="43"/>
        <v>1018778.25</v>
      </c>
      <c r="AL917" s="6">
        <f t="shared" si="44"/>
        <v>0</v>
      </c>
      <c r="AN917" s="64">
        <v>0</v>
      </c>
      <c r="AO917" s="64">
        <v>0</v>
      </c>
      <c r="AP917" s="64">
        <v>0</v>
      </c>
      <c r="AQ917" s="64">
        <v>0</v>
      </c>
      <c r="AR917" s="64">
        <v>0</v>
      </c>
      <c r="AS917" s="64">
        <v>0</v>
      </c>
      <c r="AT917" s="64">
        <v>0</v>
      </c>
      <c r="AU917" s="64">
        <v>0</v>
      </c>
      <c r="AV917" s="64">
        <v>0</v>
      </c>
      <c r="AW917" s="64">
        <v>0</v>
      </c>
      <c r="AX917" s="64">
        <v>0</v>
      </c>
      <c r="AY917" s="64">
        <v>0</v>
      </c>
      <c r="AZ917" s="64">
        <v>0</v>
      </c>
      <c r="BA917" s="64">
        <v>0</v>
      </c>
      <c r="BB917" s="64">
        <v>0</v>
      </c>
      <c r="BC917" s="64">
        <v>0</v>
      </c>
      <c r="BD917" s="64">
        <v>0</v>
      </c>
      <c r="BE917" s="64">
        <v>0</v>
      </c>
      <c r="BF917" s="64">
        <v>0</v>
      </c>
      <c r="BG917" s="64">
        <v>0</v>
      </c>
      <c r="BH917" s="64">
        <v>0</v>
      </c>
      <c r="BI917" s="64">
        <v>0</v>
      </c>
      <c r="BJ917" s="64">
        <v>5220</v>
      </c>
      <c r="BK917" s="64">
        <v>0</v>
      </c>
      <c r="BL917"/>
      <c r="BN917" s="7">
        <f t="shared" si="45"/>
        <v>1018778.25</v>
      </c>
    </row>
    <row r="918" spans="1:66" hidden="1">
      <c r="A918">
        <v>961</v>
      </c>
      <c r="B918" t="s">
        <v>80</v>
      </c>
      <c r="C918">
        <v>124</v>
      </c>
      <c r="D918" t="s">
        <v>508</v>
      </c>
      <c r="E918">
        <v>408</v>
      </c>
      <c r="F918">
        <v>513820019</v>
      </c>
      <c r="G918" t="s">
        <v>216</v>
      </c>
      <c r="H918">
        <v>101</v>
      </c>
      <c r="I918" t="s">
        <v>308</v>
      </c>
      <c r="J918" s="8">
        <v>1</v>
      </c>
      <c r="L918">
        <v>3820</v>
      </c>
      <c r="M918" t="s">
        <v>365</v>
      </c>
      <c r="N918">
        <v>3000</v>
      </c>
      <c r="O918" t="s">
        <v>118</v>
      </c>
      <c r="P918">
        <v>11</v>
      </c>
      <c r="Q918" t="s">
        <v>509</v>
      </c>
      <c r="R918">
        <v>241</v>
      </c>
      <c r="S918" t="s">
        <v>445</v>
      </c>
      <c r="T918">
        <v>124</v>
      </c>
      <c r="U918" t="s">
        <v>510</v>
      </c>
      <c r="V918">
        <v>1</v>
      </c>
      <c r="W918" t="s">
        <v>313</v>
      </c>
      <c r="X918" s="64">
        <v>5265</v>
      </c>
      <c r="Y918" s="64">
        <v>0</v>
      </c>
      <c r="Z918" s="64">
        <v>11774</v>
      </c>
      <c r="AA918" s="64">
        <v>3462.73</v>
      </c>
      <c r="AB918" s="64">
        <v>47328.6</v>
      </c>
      <c r="AC918" s="64">
        <v>0</v>
      </c>
      <c r="AD918" s="9">
        <v>0</v>
      </c>
      <c r="AE918" s="64">
        <v>0</v>
      </c>
      <c r="AF918" s="64">
        <v>0</v>
      </c>
      <c r="AG918" s="64">
        <v>0</v>
      </c>
      <c r="AH918" s="64">
        <v>9413.32</v>
      </c>
      <c r="AI918" s="64">
        <v>2994.72</v>
      </c>
      <c r="AJ918" s="10">
        <f t="shared" si="43"/>
        <v>80238.37</v>
      </c>
      <c r="AL918" s="6">
        <f t="shared" si="44"/>
        <v>0</v>
      </c>
      <c r="AN918" s="64">
        <v>0</v>
      </c>
      <c r="AO918" s="64">
        <v>0</v>
      </c>
      <c r="AP918" s="64">
        <v>0</v>
      </c>
      <c r="AQ918" s="64">
        <v>0</v>
      </c>
      <c r="AR918" s="64">
        <v>0</v>
      </c>
      <c r="AS918" s="64">
        <v>0</v>
      </c>
      <c r="AT918" s="64">
        <v>0</v>
      </c>
      <c r="AU918" s="64">
        <v>0</v>
      </c>
      <c r="AV918" s="64">
        <v>0</v>
      </c>
      <c r="AW918" s="64">
        <v>0</v>
      </c>
      <c r="AX918" s="64">
        <v>0</v>
      </c>
      <c r="AY918" s="64">
        <v>0</v>
      </c>
      <c r="AZ918" s="64">
        <v>4410</v>
      </c>
      <c r="BA918" s="64">
        <v>0</v>
      </c>
      <c r="BB918" s="64">
        <v>0</v>
      </c>
      <c r="BC918" s="64">
        <v>0</v>
      </c>
      <c r="BD918" s="64">
        <v>0</v>
      </c>
      <c r="BE918" s="64">
        <v>0</v>
      </c>
      <c r="BF918" s="64">
        <v>0</v>
      </c>
      <c r="BG918" s="64">
        <v>0</v>
      </c>
      <c r="BH918" s="64">
        <v>0</v>
      </c>
      <c r="BI918" s="64">
        <v>0</v>
      </c>
      <c r="BJ918" s="64">
        <v>-2</v>
      </c>
      <c r="BK918" s="64">
        <v>0</v>
      </c>
      <c r="BL918"/>
      <c r="BN918" s="7">
        <f t="shared" si="45"/>
        <v>67830.33</v>
      </c>
    </row>
    <row r="919" spans="1:66" hidden="1">
      <c r="A919">
        <v>961</v>
      </c>
      <c r="B919" t="s">
        <v>80</v>
      </c>
      <c r="C919">
        <v>124</v>
      </c>
      <c r="D919" t="s">
        <v>508</v>
      </c>
      <c r="E919">
        <v>409</v>
      </c>
      <c r="F919">
        <v>513820020</v>
      </c>
      <c r="G919" t="s">
        <v>217</v>
      </c>
      <c r="H919">
        <v>101</v>
      </c>
      <c r="I919" t="s">
        <v>308</v>
      </c>
      <c r="J919" s="8">
        <v>1</v>
      </c>
      <c r="L919">
        <v>3820</v>
      </c>
      <c r="M919" t="s">
        <v>365</v>
      </c>
      <c r="N919">
        <v>3000</v>
      </c>
      <c r="O919" t="s">
        <v>118</v>
      </c>
      <c r="P919">
        <v>11</v>
      </c>
      <c r="Q919" t="s">
        <v>509</v>
      </c>
      <c r="R919">
        <v>241</v>
      </c>
      <c r="S919" t="s">
        <v>445</v>
      </c>
      <c r="T919">
        <v>124</v>
      </c>
      <c r="U919" t="s">
        <v>510</v>
      </c>
      <c r="V919">
        <v>1</v>
      </c>
      <c r="W919" t="s">
        <v>313</v>
      </c>
      <c r="X919" s="64">
        <v>0</v>
      </c>
      <c r="Y919" s="64">
        <v>0</v>
      </c>
      <c r="Z919" s="64">
        <v>0</v>
      </c>
      <c r="AA919" s="64">
        <v>0</v>
      </c>
      <c r="AB919" s="64">
        <v>404396.24</v>
      </c>
      <c r="AC919" s="64">
        <v>13920</v>
      </c>
      <c r="AD919" s="9">
        <v>0</v>
      </c>
      <c r="AE919" s="64">
        <v>0</v>
      </c>
      <c r="AF919" s="64">
        <v>0</v>
      </c>
      <c r="AG919" s="64">
        <v>0</v>
      </c>
      <c r="AH919" s="64">
        <v>0</v>
      </c>
      <c r="AI919" s="64">
        <v>0</v>
      </c>
      <c r="AJ919" s="10">
        <f t="shared" si="43"/>
        <v>418316.24</v>
      </c>
      <c r="AL919" s="6">
        <f t="shared" si="44"/>
        <v>0</v>
      </c>
      <c r="AN919" s="64">
        <v>0</v>
      </c>
      <c r="AO919" s="64">
        <v>0</v>
      </c>
      <c r="AP919" s="64">
        <v>0</v>
      </c>
      <c r="AQ919" s="64">
        <v>0</v>
      </c>
      <c r="AR919" s="64">
        <v>0</v>
      </c>
      <c r="AS919" s="64">
        <v>0</v>
      </c>
      <c r="AT919" s="64">
        <v>0</v>
      </c>
      <c r="AU919" s="64">
        <v>0</v>
      </c>
      <c r="AV919" s="64">
        <v>0</v>
      </c>
      <c r="AW919" s="64">
        <v>0</v>
      </c>
      <c r="AX919" s="64">
        <v>0</v>
      </c>
      <c r="AY919" s="64">
        <v>0</v>
      </c>
      <c r="AZ919" s="64">
        <v>1801</v>
      </c>
      <c r="BA919" s="64">
        <v>0</v>
      </c>
      <c r="BB919" s="64">
        <v>0</v>
      </c>
      <c r="BC919" s="64">
        <v>0</v>
      </c>
      <c r="BD919" s="64">
        <v>0</v>
      </c>
      <c r="BE919" s="64">
        <v>0</v>
      </c>
      <c r="BF919" s="64">
        <v>0</v>
      </c>
      <c r="BG919" s="64">
        <v>0</v>
      </c>
      <c r="BH919" s="64">
        <v>0</v>
      </c>
      <c r="BI919" s="64">
        <v>0</v>
      </c>
      <c r="BJ919" s="64">
        <v>-0.99</v>
      </c>
      <c r="BK919" s="64">
        <v>0</v>
      </c>
      <c r="BL919"/>
      <c r="BN919" s="7">
        <f t="shared" si="45"/>
        <v>418316.24</v>
      </c>
    </row>
    <row r="920" spans="1:66" hidden="1">
      <c r="A920">
        <v>961</v>
      </c>
      <c r="B920" t="s">
        <v>80</v>
      </c>
      <c r="C920">
        <v>124</v>
      </c>
      <c r="D920" t="s">
        <v>508</v>
      </c>
      <c r="E920">
        <v>488</v>
      </c>
      <c r="F920">
        <v>513820023</v>
      </c>
      <c r="G920" t="s">
        <v>589</v>
      </c>
      <c r="H920">
        <v>101</v>
      </c>
      <c r="I920" t="s">
        <v>308</v>
      </c>
      <c r="J920" s="8">
        <v>1</v>
      </c>
      <c r="L920">
        <v>3820</v>
      </c>
      <c r="M920" t="s">
        <v>365</v>
      </c>
      <c r="N920">
        <v>3000</v>
      </c>
      <c r="O920" t="s">
        <v>118</v>
      </c>
      <c r="P920">
        <v>11</v>
      </c>
      <c r="Q920" t="s">
        <v>509</v>
      </c>
      <c r="R920">
        <v>241</v>
      </c>
      <c r="S920" t="s">
        <v>445</v>
      </c>
      <c r="T920">
        <v>124</v>
      </c>
      <c r="U920" t="s">
        <v>510</v>
      </c>
      <c r="V920">
        <v>1</v>
      </c>
      <c r="W920" t="s">
        <v>313</v>
      </c>
      <c r="X920" s="64">
        <v>0</v>
      </c>
      <c r="Y920" s="64">
        <v>0</v>
      </c>
      <c r="Z920" s="64">
        <v>0</v>
      </c>
      <c r="AA920" s="64">
        <v>0</v>
      </c>
      <c r="AB920" s="64">
        <v>0</v>
      </c>
      <c r="AC920" s="64">
        <v>0</v>
      </c>
      <c r="AD920" s="9">
        <v>47028.44</v>
      </c>
      <c r="AE920" s="64">
        <v>0</v>
      </c>
      <c r="AF920" s="64">
        <v>652.85</v>
      </c>
      <c r="AG920" s="64">
        <v>0</v>
      </c>
      <c r="AH920" s="64">
        <v>0</v>
      </c>
      <c r="AI920" s="64">
        <v>0</v>
      </c>
      <c r="AJ920" s="10">
        <f t="shared" si="43"/>
        <v>47681.29</v>
      </c>
      <c r="AL920" s="6">
        <f t="shared" si="44"/>
        <v>0</v>
      </c>
      <c r="AN920" s="64">
        <v>0</v>
      </c>
      <c r="AO920" s="64">
        <v>0</v>
      </c>
      <c r="AP920" s="64">
        <v>0</v>
      </c>
      <c r="AQ920" s="64">
        <v>0</v>
      </c>
      <c r="AR920" s="64">
        <v>0</v>
      </c>
      <c r="AS920" s="64">
        <v>0</v>
      </c>
      <c r="AT920" s="64">
        <v>0</v>
      </c>
      <c r="AU920" s="64">
        <v>0</v>
      </c>
      <c r="AV920" s="64">
        <v>0</v>
      </c>
      <c r="AW920" s="64">
        <v>0</v>
      </c>
      <c r="AX920" s="64">
        <v>0</v>
      </c>
      <c r="AY920" s="64">
        <v>0</v>
      </c>
      <c r="AZ920" s="64">
        <v>522</v>
      </c>
      <c r="BA920" s="64">
        <v>0</v>
      </c>
      <c r="BB920" s="64">
        <v>0</v>
      </c>
      <c r="BC920" s="64">
        <v>0</v>
      </c>
      <c r="BD920" s="64">
        <v>0</v>
      </c>
      <c r="BE920" s="64">
        <v>0</v>
      </c>
      <c r="BF920" s="64">
        <v>0</v>
      </c>
      <c r="BG920" s="64">
        <v>0</v>
      </c>
      <c r="BH920" s="64">
        <v>0</v>
      </c>
      <c r="BI920" s="64">
        <v>0</v>
      </c>
      <c r="BJ920" s="64">
        <v>0</v>
      </c>
      <c r="BK920" s="64">
        <v>0</v>
      </c>
      <c r="BL920"/>
      <c r="BN920" s="7">
        <f t="shared" si="45"/>
        <v>47681.29</v>
      </c>
    </row>
    <row r="921" spans="1:66" hidden="1">
      <c r="A921">
        <v>962</v>
      </c>
      <c r="B921" t="s">
        <v>513</v>
      </c>
      <c r="C921">
        <v>126</v>
      </c>
      <c r="D921" t="s">
        <v>225</v>
      </c>
      <c r="E921">
        <v>403</v>
      </c>
      <c r="F921">
        <v>513820010</v>
      </c>
      <c r="G921" t="s">
        <v>229</v>
      </c>
      <c r="H921">
        <v>101</v>
      </c>
      <c r="I921" t="s">
        <v>308</v>
      </c>
      <c r="J921" s="8">
        <v>1</v>
      </c>
      <c r="L921">
        <v>3820</v>
      </c>
      <c r="M921" t="s">
        <v>365</v>
      </c>
      <c r="N921">
        <v>3000</v>
      </c>
      <c r="O921" t="s">
        <v>118</v>
      </c>
      <c r="P921">
        <v>11</v>
      </c>
      <c r="Q921" t="s">
        <v>509</v>
      </c>
      <c r="R921">
        <v>241</v>
      </c>
      <c r="S921" t="s">
        <v>445</v>
      </c>
      <c r="T921">
        <v>124</v>
      </c>
      <c r="U921" t="s">
        <v>510</v>
      </c>
      <c r="V921">
        <v>1</v>
      </c>
      <c r="W921" t="s">
        <v>313</v>
      </c>
      <c r="X921" s="64">
        <v>0</v>
      </c>
      <c r="Y921" s="64">
        <v>2086.4</v>
      </c>
      <c r="Z921" s="64">
        <v>42935.46</v>
      </c>
      <c r="AA921" s="64">
        <v>900</v>
      </c>
      <c r="AB921" s="64">
        <v>23414.86</v>
      </c>
      <c r="AC921" s="64">
        <v>18138.27</v>
      </c>
      <c r="AD921" s="9">
        <v>1440</v>
      </c>
      <c r="AE921" s="64">
        <v>17500</v>
      </c>
      <c r="AF921" s="64">
        <v>12680.24</v>
      </c>
      <c r="AG921" s="64">
        <v>2492.0300000000002</v>
      </c>
      <c r="AH921" s="64">
        <v>5308.67</v>
      </c>
      <c r="AI921" s="64">
        <v>2230</v>
      </c>
      <c r="AJ921" s="10">
        <f t="shared" si="43"/>
        <v>129125.93000000001</v>
      </c>
      <c r="AL921" s="6">
        <f t="shared" si="44"/>
        <v>0</v>
      </c>
      <c r="AN921" s="64">
        <v>0</v>
      </c>
      <c r="AO921" s="64">
        <v>0</v>
      </c>
      <c r="AP921" s="64">
        <v>0</v>
      </c>
      <c r="AQ921" s="64">
        <v>0</v>
      </c>
      <c r="AR921" s="64">
        <v>0</v>
      </c>
      <c r="AS921" s="64">
        <v>0</v>
      </c>
      <c r="AT921" s="64">
        <v>0</v>
      </c>
      <c r="AU921" s="64">
        <v>0</v>
      </c>
      <c r="AV921" s="64">
        <v>0</v>
      </c>
      <c r="AW921" s="64">
        <v>0</v>
      </c>
      <c r="AX921" s="64">
        <v>0</v>
      </c>
      <c r="AY921" s="64">
        <v>0</v>
      </c>
      <c r="AZ921" s="64">
        <v>400</v>
      </c>
      <c r="BA921" s="64">
        <v>0</v>
      </c>
      <c r="BB921" s="64">
        <v>0</v>
      </c>
      <c r="BC921" s="64">
        <v>0</v>
      </c>
      <c r="BD921" s="64">
        <v>0</v>
      </c>
      <c r="BE921" s="64">
        <v>0</v>
      </c>
      <c r="BF921" s="64">
        <v>0</v>
      </c>
      <c r="BG921" s="64">
        <v>0</v>
      </c>
      <c r="BH921" s="64">
        <v>0</v>
      </c>
      <c r="BI921" s="64">
        <v>0</v>
      </c>
      <c r="BJ921" s="64">
        <v>0</v>
      </c>
      <c r="BK921" s="64">
        <v>0</v>
      </c>
      <c r="BL921"/>
      <c r="BN921" s="7">
        <f t="shared" si="45"/>
        <v>121587.26000000001</v>
      </c>
    </row>
    <row r="922" spans="1:66" hidden="1">
      <c r="A922">
        <v>964</v>
      </c>
      <c r="B922" t="s">
        <v>518</v>
      </c>
      <c r="C922">
        <v>128</v>
      </c>
      <c r="D922" t="s">
        <v>519</v>
      </c>
      <c r="E922">
        <v>404</v>
      </c>
      <c r="F922">
        <v>513820012</v>
      </c>
      <c r="G922" t="s">
        <v>213</v>
      </c>
      <c r="H922">
        <v>101</v>
      </c>
      <c r="I922" t="s">
        <v>308</v>
      </c>
      <c r="J922" s="8">
        <v>1</v>
      </c>
      <c r="L922">
        <v>3820</v>
      </c>
      <c r="M922" t="s">
        <v>365</v>
      </c>
      <c r="N922">
        <v>3000</v>
      </c>
      <c r="O922" t="s">
        <v>118</v>
      </c>
      <c r="P922">
        <v>11</v>
      </c>
      <c r="Q922" t="s">
        <v>509</v>
      </c>
      <c r="R922">
        <v>256</v>
      </c>
      <c r="S922" t="s">
        <v>520</v>
      </c>
      <c r="T922">
        <v>121</v>
      </c>
      <c r="U922" t="s">
        <v>312</v>
      </c>
      <c r="V922">
        <v>1</v>
      </c>
      <c r="W922" t="s">
        <v>313</v>
      </c>
      <c r="X922" s="64">
        <v>0</v>
      </c>
      <c r="Y922" s="64">
        <v>2725.29</v>
      </c>
      <c r="Z922" s="64">
        <v>0</v>
      </c>
      <c r="AA922" s="64">
        <v>0</v>
      </c>
      <c r="AB922" s="64">
        <v>0</v>
      </c>
      <c r="AC922" s="64">
        <v>0</v>
      </c>
      <c r="AD922" s="9">
        <v>0</v>
      </c>
      <c r="AE922" s="64">
        <v>0</v>
      </c>
      <c r="AF922" s="64">
        <v>0</v>
      </c>
      <c r="AG922" s="64">
        <v>0</v>
      </c>
      <c r="AH922" s="64">
        <v>0</v>
      </c>
      <c r="AI922" s="64">
        <v>0</v>
      </c>
      <c r="AJ922" s="10">
        <f t="shared" si="43"/>
        <v>2725.29</v>
      </c>
      <c r="AL922" s="6">
        <f t="shared" si="44"/>
        <v>0</v>
      </c>
      <c r="AN922" s="64">
        <v>0</v>
      </c>
      <c r="AO922" s="64">
        <v>0</v>
      </c>
      <c r="AP922" s="64">
        <v>0</v>
      </c>
      <c r="AQ922" s="64">
        <v>0</v>
      </c>
      <c r="AR922" s="64">
        <v>0</v>
      </c>
      <c r="AS922" s="64">
        <v>0</v>
      </c>
      <c r="AT922" s="64">
        <v>0</v>
      </c>
      <c r="AU922" s="64">
        <v>0</v>
      </c>
      <c r="AV922" s="64">
        <v>0</v>
      </c>
      <c r="AW922" s="64">
        <v>0</v>
      </c>
      <c r="AX922" s="64">
        <v>0</v>
      </c>
      <c r="AY922" s="64">
        <v>0</v>
      </c>
      <c r="AZ922" s="64">
        <v>0</v>
      </c>
      <c r="BA922" s="64">
        <v>0</v>
      </c>
      <c r="BB922" s="64">
        <v>0</v>
      </c>
      <c r="BC922" s="64">
        <v>0</v>
      </c>
      <c r="BD922" s="64">
        <v>0</v>
      </c>
      <c r="BE922" s="64">
        <v>0</v>
      </c>
      <c r="BF922" s="64">
        <v>0</v>
      </c>
      <c r="BG922" s="64">
        <v>0</v>
      </c>
      <c r="BH922" s="64">
        <v>200</v>
      </c>
      <c r="BI922" s="64">
        <v>0</v>
      </c>
      <c r="BJ922" s="64">
        <v>200</v>
      </c>
      <c r="BK922" s="64">
        <v>200</v>
      </c>
      <c r="BL922"/>
      <c r="BN922" s="7">
        <f t="shared" si="45"/>
        <v>2725.29</v>
      </c>
    </row>
    <row r="923" spans="1:66" hidden="1">
      <c r="A923">
        <v>964</v>
      </c>
      <c r="B923" t="s">
        <v>518</v>
      </c>
      <c r="C923">
        <v>128</v>
      </c>
      <c r="D923" t="s">
        <v>519</v>
      </c>
      <c r="E923">
        <v>407</v>
      </c>
      <c r="F923">
        <v>513820017</v>
      </c>
      <c r="G923" t="s">
        <v>150</v>
      </c>
      <c r="H923">
        <v>101</v>
      </c>
      <c r="I923" t="s">
        <v>308</v>
      </c>
      <c r="J923" s="8">
        <v>1</v>
      </c>
      <c r="L923">
        <v>3820</v>
      </c>
      <c r="M923" t="s">
        <v>365</v>
      </c>
      <c r="N923">
        <v>3000</v>
      </c>
      <c r="O923" t="s">
        <v>118</v>
      </c>
      <c r="P923">
        <v>11</v>
      </c>
      <c r="Q923" t="s">
        <v>509</v>
      </c>
      <c r="R923">
        <v>256</v>
      </c>
      <c r="S923" t="s">
        <v>520</v>
      </c>
      <c r="T923">
        <v>121</v>
      </c>
      <c r="U923" t="s">
        <v>312</v>
      </c>
      <c r="V923">
        <v>1</v>
      </c>
      <c r="W923" t="s">
        <v>313</v>
      </c>
      <c r="X923" s="64">
        <v>0</v>
      </c>
      <c r="Y923" s="64">
        <v>0</v>
      </c>
      <c r="Z923" s="64">
        <v>0</v>
      </c>
      <c r="AA923" s="64">
        <v>0</v>
      </c>
      <c r="AB923" s="64">
        <v>0</v>
      </c>
      <c r="AC923" s="64">
        <v>0</v>
      </c>
      <c r="AD923" s="9">
        <v>0</v>
      </c>
      <c r="AE923" s="64">
        <v>0</v>
      </c>
      <c r="AF923" s="64">
        <v>0</v>
      </c>
      <c r="AG923" s="64">
        <v>0</v>
      </c>
      <c r="AH923" s="64">
        <v>0</v>
      </c>
      <c r="AI923" s="64">
        <v>0</v>
      </c>
      <c r="AJ923" s="10">
        <f t="shared" si="43"/>
        <v>0</v>
      </c>
      <c r="AL923" s="6">
        <f t="shared" si="44"/>
        <v>0</v>
      </c>
      <c r="AN923" s="64">
        <v>0</v>
      </c>
      <c r="AO923" s="64">
        <v>0</v>
      </c>
      <c r="AP923" s="64">
        <v>0</v>
      </c>
      <c r="AQ923" s="64">
        <v>0</v>
      </c>
      <c r="AR923" s="64">
        <v>0</v>
      </c>
      <c r="AS923" s="64">
        <v>0</v>
      </c>
      <c r="AT923" s="64">
        <v>0</v>
      </c>
      <c r="AU923" s="64">
        <v>0</v>
      </c>
      <c r="AV923" s="64">
        <v>0</v>
      </c>
      <c r="AW923" s="64">
        <v>0</v>
      </c>
      <c r="AX923" s="64">
        <v>0</v>
      </c>
      <c r="AY923" s="64">
        <v>0</v>
      </c>
      <c r="AZ923" s="64">
        <v>2138</v>
      </c>
      <c r="BA923" s="64">
        <v>0</v>
      </c>
      <c r="BB923" s="64">
        <v>0</v>
      </c>
      <c r="BC923" s="64">
        <v>0</v>
      </c>
      <c r="BD923" s="64">
        <v>0</v>
      </c>
      <c r="BE923" s="64">
        <v>0</v>
      </c>
      <c r="BF923" s="64">
        <v>0</v>
      </c>
      <c r="BG923" s="64">
        <v>0</v>
      </c>
      <c r="BH923" s="64">
        <v>0</v>
      </c>
      <c r="BI923" s="64">
        <v>0</v>
      </c>
      <c r="BJ923" s="64">
        <v>-13.95</v>
      </c>
      <c r="BK923" s="64">
        <v>0</v>
      </c>
      <c r="BL923"/>
      <c r="BN923" s="7">
        <f t="shared" si="45"/>
        <v>0</v>
      </c>
    </row>
    <row r="924" spans="1:66" hidden="1">
      <c r="A924">
        <v>964</v>
      </c>
      <c r="B924" t="s">
        <v>518</v>
      </c>
      <c r="C924">
        <v>128</v>
      </c>
      <c r="D924" t="s">
        <v>519</v>
      </c>
      <c r="E924">
        <v>416</v>
      </c>
      <c r="F924">
        <v>513820028</v>
      </c>
      <c r="G924" t="s">
        <v>233</v>
      </c>
      <c r="H924">
        <v>101</v>
      </c>
      <c r="I924" t="s">
        <v>308</v>
      </c>
      <c r="J924" s="8">
        <v>1</v>
      </c>
      <c r="L924">
        <v>3820</v>
      </c>
      <c r="M924" t="s">
        <v>365</v>
      </c>
      <c r="N924">
        <v>3000</v>
      </c>
      <c r="O924" t="s">
        <v>118</v>
      </c>
      <c r="P924">
        <v>11</v>
      </c>
      <c r="Q924" t="s">
        <v>509</v>
      </c>
      <c r="R924">
        <v>256</v>
      </c>
      <c r="S924" t="s">
        <v>520</v>
      </c>
      <c r="T924">
        <v>121</v>
      </c>
      <c r="U924" t="s">
        <v>312</v>
      </c>
      <c r="V924">
        <v>1</v>
      </c>
      <c r="W924" t="s">
        <v>313</v>
      </c>
      <c r="X924" s="64">
        <v>0</v>
      </c>
      <c r="Y924" s="64">
        <v>0</v>
      </c>
      <c r="Z924" s="64">
        <v>8921.7900000000009</v>
      </c>
      <c r="AA924" s="64">
        <v>661.2</v>
      </c>
      <c r="AB924" s="64">
        <v>32402.7</v>
      </c>
      <c r="AC924" s="64">
        <v>24</v>
      </c>
      <c r="AD924" s="9">
        <v>6975</v>
      </c>
      <c r="AE924" s="64">
        <v>2890</v>
      </c>
      <c r="AF924" s="64">
        <v>0</v>
      </c>
      <c r="AG924" s="64">
        <v>0</v>
      </c>
      <c r="AH924" s="64">
        <v>0</v>
      </c>
      <c r="AI924" s="64">
        <v>8968.6299999999992</v>
      </c>
      <c r="AJ924" s="10">
        <f t="shared" si="43"/>
        <v>60843.32</v>
      </c>
      <c r="AL924" s="6">
        <f t="shared" si="44"/>
        <v>0</v>
      </c>
      <c r="AN924" s="64">
        <v>20000</v>
      </c>
      <c r="AO924" s="64">
        <v>0</v>
      </c>
      <c r="AP924" s="64">
        <v>0</v>
      </c>
      <c r="AQ924" s="64">
        <v>0</v>
      </c>
      <c r="AR924" s="64">
        <v>0</v>
      </c>
      <c r="AS924" s="64">
        <v>0</v>
      </c>
      <c r="AT924" s="64">
        <v>0</v>
      </c>
      <c r="AU924" s="64">
        <v>0</v>
      </c>
      <c r="AV924" s="64">
        <v>0</v>
      </c>
      <c r="AW924" s="64">
        <v>0</v>
      </c>
      <c r="AX924" s="64">
        <v>0</v>
      </c>
      <c r="AY924" s="64">
        <v>0</v>
      </c>
      <c r="AZ924" s="64">
        <v>-4310</v>
      </c>
      <c r="BA924" s="64">
        <v>0</v>
      </c>
      <c r="BB924" s="64">
        <v>0</v>
      </c>
      <c r="BC924" s="64">
        <v>0</v>
      </c>
      <c r="BD924" s="64">
        <v>0</v>
      </c>
      <c r="BE924" s="64">
        <v>0</v>
      </c>
      <c r="BF924" s="64">
        <v>0</v>
      </c>
      <c r="BG924" s="64">
        <v>0</v>
      </c>
      <c r="BH924" s="64">
        <v>0</v>
      </c>
      <c r="BI924" s="64">
        <v>-5669.2</v>
      </c>
      <c r="BJ924" s="64">
        <v>-4200.01</v>
      </c>
      <c r="BK924" s="64">
        <v>-5820.79</v>
      </c>
      <c r="BL924"/>
      <c r="BN924" s="7">
        <f t="shared" si="45"/>
        <v>51874.69</v>
      </c>
    </row>
    <row r="925" spans="1:66" hidden="1">
      <c r="A925">
        <v>965</v>
      </c>
      <c r="B925" t="s">
        <v>521</v>
      </c>
      <c r="C925">
        <v>129</v>
      </c>
      <c r="D925" t="s">
        <v>236</v>
      </c>
      <c r="E925">
        <v>405</v>
      </c>
      <c r="F925">
        <v>513820013</v>
      </c>
      <c r="G925" t="s">
        <v>214</v>
      </c>
      <c r="H925">
        <v>101</v>
      </c>
      <c r="I925" t="s">
        <v>308</v>
      </c>
      <c r="J925" s="8">
        <v>1</v>
      </c>
      <c r="L925">
        <v>3820</v>
      </c>
      <c r="M925" t="s">
        <v>365</v>
      </c>
      <c r="N925">
        <v>3000</v>
      </c>
      <c r="O925" t="s">
        <v>118</v>
      </c>
      <c r="P925">
        <v>11</v>
      </c>
      <c r="Q925" t="s">
        <v>509</v>
      </c>
      <c r="R925">
        <v>242</v>
      </c>
      <c r="S925" t="s">
        <v>283</v>
      </c>
      <c r="T925">
        <v>124</v>
      </c>
      <c r="U925" t="s">
        <v>510</v>
      </c>
      <c r="V925">
        <v>1</v>
      </c>
      <c r="W925" t="s">
        <v>313</v>
      </c>
      <c r="X925" s="64">
        <v>0</v>
      </c>
      <c r="Y925" s="64">
        <v>0</v>
      </c>
      <c r="Z925" s="64">
        <v>0</v>
      </c>
      <c r="AA925" s="64">
        <v>0</v>
      </c>
      <c r="AB925" s="64">
        <v>0</v>
      </c>
      <c r="AC925" s="64">
        <v>0</v>
      </c>
      <c r="AD925" s="9">
        <v>0</v>
      </c>
      <c r="AE925" s="64">
        <v>0</v>
      </c>
      <c r="AF925" s="64">
        <v>1422.09</v>
      </c>
      <c r="AG925" s="64">
        <v>1233.5899999999999</v>
      </c>
      <c r="AH925" s="64">
        <v>0</v>
      </c>
      <c r="AI925" s="64">
        <v>0</v>
      </c>
      <c r="AJ925" s="10">
        <f t="shared" si="43"/>
        <v>2655.68</v>
      </c>
      <c r="AL925" s="6">
        <f t="shared" si="44"/>
        <v>0</v>
      </c>
      <c r="AN925" s="64">
        <v>0</v>
      </c>
      <c r="AO925" s="64">
        <v>0</v>
      </c>
      <c r="AP925" s="64">
        <v>0</v>
      </c>
      <c r="AQ925" s="64">
        <v>0</v>
      </c>
      <c r="AR925" s="64">
        <v>0</v>
      </c>
      <c r="AS925" s="64">
        <v>0</v>
      </c>
      <c r="AT925" s="64">
        <v>0</v>
      </c>
      <c r="AU925" s="64">
        <v>0</v>
      </c>
      <c r="AV925" s="64">
        <v>0</v>
      </c>
      <c r="AW925" s="64">
        <v>0</v>
      </c>
      <c r="AX925" s="64">
        <v>0</v>
      </c>
      <c r="AY925" s="64">
        <v>0</v>
      </c>
      <c r="AZ925" s="64">
        <v>1772</v>
      </c>
      <c r="BA925" s="64">
        <v>0</v>
      </c>
      <c r="BB925" s="64">
        <v>0</v>
      </c>
      <c r="BC925" s="64">
        <v>0</v>
      </c>
      <c r="BD925" s="64">
        <v>0</v>
      </c>
      <c r="BE925" s="64">
        <v>0</v>
      </c>
      <c r="BF925" s="64">
        <v>0</v>
      </c>
      <c r="BG925" s="64">
        <v>0</v>
      </c>
      <c r="BH925" s="64">
        <v>592.92999999999995</v>
      </c>
      <c r="BI925" s="64">
        <v>6269.2</v>
      </c>
      <c r="BJ925" s="64">
        <v>-24.33</v>
      </c>
      <c r="BK925" s="64">
        <v>765.59</v>
      </c>
      <c r="BL925"/>
      <c r="BN925" s="7">
        <f t="shared" si="45"/>
        <v>2655.68</v>
      </c>
    </row>
    <row r="926" spans="1:66" hidden="1">
      <c r="A926">
        <v>965</v>
      </c>
      <c r="B926" t="s">
        <v>521</v>
      </c>
      <c r="C926">
        <v>129</v>
      </c>
      <c r="D926" t="s">
        <v>236</v>
      </c>
      <c r="E926">
        <v>407</v>
      </c>
      <c r="F926">
        <v>513820017</v>
      </c>
      <c r="G926" t="s">
        <v>150</v>
      </c>
      <c r="H926">
        <v>101</v>
      </c>
      <c r="I926" t="s">
        <v>308</v>
      </c>
      <c r="J926" s="8">
        <v>1</v>
      </c>
      <c r="L926">
        <v>3820</v>
      </c>
      <c r="M926" t="s">
        <v>365</v>
      </c>
      <c r="N926">
        <v>3000</v>
      </c>
      <c r="O926" t="s">
        <v>118</v>
      </c>
      <c r="P926">
        <v>11</v>
      </c>
      <c r="Q926" t="s">
        <v>509</v>
      </c>
      <c r="R926">
        <v>242</v>
      </c>
      <c r="S926" t="s">
        <v>283</v>
      </c>
      <c r="T926">
        <v>124</v>
      </c>
      <c r="U926" t="s">
        <v>510</v>
      </c>
      <c r="V926">
        <v>1</v>
      </c>
      <c r="W926" t="s">
        <v>313</v>
      </c>
      <c r="X926" s="64">
        <v>0</v>
      </c>
      <c r="Y926" s="64">
        <v>0</v>
      </c>
      <c r="Z926" s="64">
        <v>1067.5</v>
      </c>
      <c r="AA926" s="64">
        <v>5239.04</v>
      </c>
      <c r="AB926" s="64">
        <v>0</v>
      </c>
      <c r="AC926" s="64">
        <v>0</v>
      </c>
      <c r="AD926" s="9">
        <v>0</v>
      </c>
      <c r="AE926" s="64">
        <v>0</v>
      </c>
      <c r="AF926" s="64">
        <v>0</v>
      </c>
      <c r="AG926" s="64">
        <v>0</v>
      </c>
      <c r="AH926" s="64">
        <v>0</v>
      </c>
      <c r="AI926" s="64">
        <v>0</v>
      </c>
      <c r="AJ926" s="10">
        <f t="shared" si="43"/>
        <v>6306.54</v>
      </c>
      <c r="AL926" s="6">
        <f t="shared" si="44"/>
        <v>0</v>
      </c>
      <c r="AN926" s="64">
        <v>0</v>
      </c>
      <c r="AO926" s="64">
        <v>0</v>
      </c>
      <c r="AP926" s="64">
        <v>0</v>
      </c>
      <c r="AQ926" s="64">
        <v>0</v>
      </c>
      <c r="AR926" s="64">
        <v>0</v>
      </c>
      <c r="AS926" s="64">
        <v>0</v>
      </c>
      <c r="AT926" s="64">
        <v>0</v>
      </c>
      <c r="AU926" s="64">
        <v>0</v>
      </c>
      <c r="AV926" s="64">
        <v>0</v>
      </c>
      <c r="AW926" s="64">
        <v>0</v>
      </c>
      <c r="AX926" s="64">
        <v>0</v>
      </c>
      <c r="AY926" s="64">
        <v>0</v>
      </c>
      <c r="AZ926" s="64">
        <v>2320</v>
      </c>
      <c r="BA926" s="64">
        <v>0</v>
      </c>
      <c r="BB926" s="64">
        <v>0</v>
      </c>
      <c r="BC926" s="64">
        <v>0</v>
      </c>
      <c r="BD926" s="64">
        <v>0</v>
      </c>
      <c r="BE926" s="64">
        <v>0</v>
      </c>
      <c r="BF926" s="64">
        <v>0</v>
      </c>
      <c r="BG926" s="64">
        <v>0</v>
      </c>
      <c r="BH926" s="64">
        <v>0</v>
      </c>
      <c r="BI926" s="64">
        <v>0</v>
      </c>
      <c r="BJ926" s="64">
        <v>0</v>
      </c>
      <c r="BK926" s="64">
        <v>0</v>
      </c>
      <c r="BL926"/>
      <c r="BN926" s="7">
        <f t="shared" si="45"/>
        <v>6306.54</v>
      </c>
    </row>
    <row r="927" spans="1:66" hidden="1">
      <c r="A927">
        <v>965</v>
      </c>
      <c r="B927" t="s">
        <v>521</v>
      </c>
      <c r="C927">
        <v>129</v>
      </c>
      <c r="D927" t="s">
        <v>236</v>
      </c>
      <c r="E927">
        <v>408</v>
      </c>
      <c r="F927">
        <v>513820019</v>
      </c>
      <c r="G927" t="s">
        <v>216</v>
      </c>
      <c r="H927">
        <v>101</v>
      </c>
      <c r="I927" t="s">
        <v>308</v>
      </c>
      <c r="J927" s="8">
        <v>1</v>
      </c>
      <c r="L927">
        <v>3820</v>
      </c>
      <c r="M927" t="s">
        <v>365</v>
      </c>
      <c r="N927">
        <v>3000</v>
      </c>
      <c r="O927" t="s">
        <v>118</v>
      </c>
      <c r="P927">
        <v>11</v>
      </c>
      <c r="Q927" t="s">
        <v>509</v>
      </c>
      <c r="R927">
        <v>242</v>
      </c>
      <c r="S927" t="s">
        <v>283</v>
      </c>
      <c r="T927">
        <v>124</v>
      </c>
      <c r="U927" t="s">
        <v>510</v>
      </c>
      <c r="V927">
        <v>1</v>
      </c>
      <c r="W927" t="s">
        <v>313</v>
      </c>
      <c r="X927" s="64">
        <v>71.75</v>
      </c>
      <c r="Y927" s="64">
        <v>745.39</v>
      </c>
      <c r="Z927" s="64">
        <v>9490.93</v>
      </c>
      <c r="AA927" s="64">
        <v>3600</v>
      </c>
      <c r="AB927" s="64">
        <v>2030</v>
      </c>
      <c r="AC927" s="64">
        <v>3447.16</v>
      </c>
      <c r="AD927" s="9">
        <v>1432.19</v>
      </c>
      <c r="AE927" s="64">
        <v>10393</v>
      </c>
      <c r="AF927" s="64">
        <v>995.24</v>
      </c>
      <c r="AG927" s="64">
        <v>24225.74</v>
      </c>
      <c r="AH927" s="64">
        <v>13176</v>
      </c>
      <c r="AI927" s="64">
        <v>7118.72</v>
      </c>
      <c r="AJ927" s="10">
        <f t="shared" si="43"/>
        <v>76726.12</v>
      </c>
      <c r="AL927" s="6">
        <f t="shared" si="44"/>
        <v>0</v>
      </c>
      <c r="AN927" s="64">
        <v>277936</v>
      </c>
      <c r="AO927" s="64">
        <v>0</v>
      </c>
      <c r="AP927" s="64">
        <v>0</v>
      </c>
      <c r="AQ927" s="64">
        <v>0</v>
      </c>
      <c r="AR927" s="64">
        <v>0</v>
      </c>
      <c r="AS927" s="64">
        <v>0</v>
      </c>
      <c r="AT927" s="64">
        <v>0</v>
      </c>
      <c r="AU927" s="64">
        <v>0</v>
      </c>
      <c r="AV927" s="64">
        <v>0</v>
      </c>
      <c r="AW927" s="64">
        <v>0</v>
      </c>
      <c r="AX927" s="64">
        <v>0</v>
      </c>
      <c r="AY927" s="64">
        <v>0</v>
      </c>
      <c r="AZ927" s="64">
        <v>0</v>
      </c>
      <c r="BA927" s="64">
        <v>0</v>
      </c>
      <c r="BB927" s="64">
        <v>0</v>
      </c>
      <c r="BC927" s="64">
        <v>0</v>
      </c>
      <c r="BD927" s="64">
        <v>0</v>
      </c>
      <c r="BE927" s="64">
        <v>0</v>
      </c>
      <c r="BF927" s="64">
        <v>0</v>
      </c>
      <c r="BG927" s="64">
        <v>0</v>
      </c>
      <c r="BH927" s="64">
        <v>0</v>
      </c>
      <c r="BI927" s="64">
        <v>0</v>
      </c>
      <c r="BJ927" s="64">
        <v>0</v>
      </c>
      <c r="BK927" s="64">
        <v>11572.4</v>
      </c>
      <c r="BL927"/>
      <c r="BN927" s="7">
        <f t="shared" si="45"/>
        <v>56431.4</v>
      </c>
    </row>
    <row r="928" spans="1:66" hidden="1">
      <c r="A928">
        <v>952</v>
      </c>
      <c r="B928" t="s">
        <v>498</v>
      </c>
      <c r="C928">
        <v>120</v>
      </c>
      <c r="D928" t="s">
        <v>499</v>
      </c>
      <c r="E928">
        <v>413</v>
      </c>
      <c r="F928">
        <v>513820025</v>
      </c>
      <c r="G928" t="s">
        <v>194</v>
      </c>
      <c r="H928">
        <v>101</v>
      </c>
      <c r="I928" t="s">
        <v>308</v>
      </c>
      <c r="J928" s="8">
        <v>1</v>
      </c>
      <c r="L928">
        <v>3820</v>
      </c>
      <c r="M928" t="s">
        <v>365</v>
      </c>
      <c r="N928">
        <v>3000</v>
      </c>
      <c r="O928" t="s">
        <v>118</v>
      </c>
      <c r="P928">
        <v>12</v>
      </c>
      <c r="Q928" t="s">
        <v>401</v>
      </c>
      <c r="R928">
        <v>222</v>
      </c>
      <c r="S928" t="s">
        <v>500</v>
      </c>
      <c r="T928">
        <v>125</v>
      </c>
      <c r="U928" t="s">
        <v>464</v>
      </c>
      <c r="V928">
        <v>1</v>
      </c>
      <c r="W928" t="s">
        <v>313</v>
      </c>
      <c r="X928" s="64">
        <v>0</v>
      </c>
      <c r="Y928" s="64">
        <v>0</v>
      </c>
      <c r="Z928" s="64">
        <v>0</v>
      </c>
      <c r="AA928" s="64">
        <v>0</v>
      </c>
      <c r="AB928" s="64">
        <v>2041.6</v>
      </c>
      <c r="AC928" s="64">
        <v>315.5</v>
      </c>
      <c r="AD928" s="9">
        <v>927.26</v>
      </c>
      <c r="AE928" s="64">
        <v>0</v>
      </c>
      <c r="AF928" s="64">
        <v>0</v>
      </c>
      <c r="AG928" s="64">
        <v>0</v>
      </c>
      <c r="AH928" s="64">
        <v>0</v>
      </c>
      <c r="AI928" s="64">
        <v>0</v>
      </c>
      <c r="AJ928" s="10">
        <f t="shared" si="43"/>
        <v>3284.3599999999997</v>
      </c>
      <c r="AL928" s="6">
        <f t="shared" si="44"/>
        <v>0</v>
      </c>
      <c r="AN928" s="64">
        <v>19623</v>
      </c>
      <c r="AO928" s="64">
        <v>0</v>
      </c>
      <c r="AP928" s="64">
        <v>0</v>
      </c>
      <c r="AQ928" s="64">
        <v>0</v>
      </c>
      <c r="AR928" s="64">
        <v>0</v>
      </c>
      <c r="AS928" s="64">
        <v>0</v>
      </c>
      <c r="AT928" s="64">
        <v>0</v>
      </c>
      <c r="AU928" s="64">
        <v>0</v>
      </c>
      <c r="AV928" s="64">
        <v>0</v>
      </c>
      <c r="AW928" s="64">
        <v>0</v>
      </c>
      <c r="AX928" s="64">
        <v>0</v>
      </c>
      <c r="AY928" s="64">
        <v>0</v>
      </c>
      <c r="AZ928" s="64">
        <v>0</v>
      </c>
      <c r="BA928" s="64">
        <v>0</v>
      </c>
      <c r="BB928" s="64">
        <v>0</v>
      </c>
      <c r="BC928" s="64">
        <v>0</v>
      </c>
      <c r="BD928" s="64">
        <v>0</v>
      </c>
      <c r="BE928" s="64">
        <v>0</v>
      </c>
      <c r="BF928" s="64">
        <v>0</v>
      </c>
      <c r="BG928" s="64">
        <v>0</v>
      </c>
      <c r="BH928" s="64">
        <v>0</v>
      </c>
      <c r="BI928" s="64">
        <v>0</v>
      </c>
      <c r="BJ928" s="64">
        <v>0</v>
      </c>
      <c r="BK928" s="64">
        <v>-14423</v>
      </c>
      <c r="BL928"/>
      <c r="BN928" s="7">
        <f t="shared" si="45"/>
        <v>3284.3599999999997</v>
      </c>
    </row>
    <row r="929" spans="1:66" hidden="1">
      <c r="A929">
        <v>954</v>
      </c>
      <c r="B929" t="s">
        <v>502</v>
      </c>
      <c r="C929">
        <v>122</v>
      </c>
      <c r="D929" t="s">
        <v>503</v>
      </c>
      <c r="E929">
        <v>407</v>
      </c>
      <c r="F929">
        <v>513820017</v>
      </c>
      <c r="G929" t="s">
        <v>150</v>
      </c>
      <c r="H929">
        <v>101</v>
      </c>
      <c r="I929" t="s">
        <v>308</v>
      </c>
      <c r="J929" s="8">
        <v>1</v>
      </c>
      <c r="L929">
        <v>3820</v>
      </c>
      <c r="M929" t="s">
        <v>365</v>
      </c>
      <c r="N929">
        <v>3000</v>
      </c>
      <c r="O929" t="s">
        <v>118</v>
      </c>
      <c r="P929">
        <v>12</v>
      </c>
      <c r="Q929" t="s">
        <v>401</v>
      </c>
      <c r="R929">
        <v>226</v>
      </c>
      <c r="S929" t="s">
        <v>504</v>
      </c>
      <c r="T929">
        <v>121</v>
      </c>
      <c r="U929" t="s">
        <v>312</v>
      </c>
      <c r="V929">
        <v>1</v>
      </c>
      <c r="W929" t="s">
        <v>313</v>
      </c>
      <c r="X929" s="64">
        <v>0</v>
      </c>
      <c r="Y929" s="64">
        <v>0</v>
      </c>
      <c r="Z929" s="64">
        <v>21506.400000000001</v>
      </c>
      <c r="AA929" s="64">
        <v>0</v>
      </c>
      <c r="AB929" s="64">
        <v>0</v>
      </c>
      <c r="AC929" s="64">
        <v>0</v>
      </c>
      <c r="AD929" s="9">
        <v>0</v>
      </c>
      <c r="AE929" s="64">
        <v>0</v>
      </c>
      <c r="AF929" s="64">
        <v>0</v>
      </c>
      <c r="AG929" s="64">
        <v>0</v>
      </c>
      <c r="AH929" s="64">
        <v>0</v>
      </c>
      <c r="AI929" s="64">
        <v>0</v>
      </c>
      <c r="AJ929" s="10">
        <f t="shared" si="43"/>
        <v>21506.400000000001</v>
      </c>
      <c r="AL929" s="6">
        <f t="shared" si="44"/>
        <v>0</v>
      </c>
      <c r="AN929" s="64">
        <v>7400</v>
      </c>
      <c r="AO929" s="64">
        <v>0</v>
      </c>
      <c r="AP929" s="64">
        <v>0</v>
      </c>
      <c r="AQ929" s="64">
        <v>0</v>
      </c>
      <c r="AR929" s="64">
        <v>0</v>
      </c>
      <c r="AS929" s="64">
        <v>0</v>
      </c>
      <c r="AT929" s="64">
        <v>0</v>
      </c>
      <c r="AU929" s="64">
        <v>0</v>
      </c>
      <c r="AV929" s="64">
        <v>0</v>
      </c>
      <c r="AW929" s="64">
        <v>0</v>
      </c>
      <c r="AX929" s="64">
        <v>0</v>
      </c>
      <c r="AY929" s="64">
        <v>0</v>
      </c>
      <c r="AZ929" s="64">
        <v>0</v>
      </c>
      <c r="BA929" s="64">
        <v>0</v>
      </c>
      <c r="BB929" s="64">
        <v>0</v>
      </c>
      <c r="BC929" s="64">
        <v>0</v>
      </c>
      <c r="BD929" s="64">
        <v>0</v>
      </c>
      <c r="BE929" s="64">
        <v>0</v>
      </c>
      <c r="BF929" s="64">
        <v>0</v>
      </c>
      <c r="BG929" s="64">
        <v>0</v>
      </c>
      <c r="BH929" s="64">
        <v>0</v>
      </c>
      <c r="BI929" s="64">
        <v>0</v>
      </c>
      <c r="BJ929" s="64">
        <v>0</v>
      </c>
      <c r="BK929" s="64">
        <v>-2266.5</v>
      </c>
      <c r="BL929"/>
      <c r="BN929" s="7">
        <f t="shared" si="45"/>
        <v>21506.400000000001</v>
      </c>
    </row>
    <row r="930" spans="1:66" hidden="1">
      <c r="A930">
        <v>111</v>
      </c>
      <c r="B930" t="s">
        <v>84</v>
      </c>
      <c r="C930">
        <v>141</v>
      </c>
      <c r="D930" t="s">
        <v>260</v>
      </c>
      <c r="E930">
        <v>397</v>
      </c>
      <c r="F930">
        <v>513820003</v>
      </c>
      <c r="G930" t="s">
        <v>211</v>
      </c>
      <c r="H930">
        <v>101</v>
      </c>
      <c r="I930" t="s">
        <v>308</v>
      </c>
      <c r="J930" s="8">
        <v>1</v>
      </c>
      <c r="L930">
        <v>3820</v>
      </c>
      <c r="M930" t="s">
        <v>365</v>
      </c>
      <c r="N930">
        <v>3000</v>
      </c>
      <c r="O930" t="s">
        <v>118</v>
      </c>
      <c r="P930">
        <v>13</v>
      </c>
      <c r="Q930" t="s">
        <v>353</v>
      </c>
      <c r="R930">
        <v>263</v>
      </c>
      <c r="S930" t="s">
        <v>354</v>
      </c>
      <c r="T930">
        <v>121</v>
      </c>
      <c r="U930" t="s">
        <v>312</v>
      </c>
      <c r="V930">
        <v>1</v>
      </c>
      <c r="W930" t="s">
        <v>313</v>
      </c>
      <c r="X930" s="64">
        <v>0</v>
      </c>
      <c r="Y930" s="64">
        <v>0</v>
      </c>
      <c r="Z930" s="64">
        <v>0</v>
      </c>
      <c r="AA930" s="64">
        <v>0</v>
      </c>
      <c r="AB930" s="64">
        <v>4190.29</v>
      </c>
      <c r="AC930" s="64">
        <v>0</v>
      </c>
      <c r="AD930" s="9">
        <v>2095</v>
      </c>
      <c r="AE930" s="64">
        <v>0</v>
      </c>
      <c r="AF930" s="64">
        <v>0</v>
      </c>
      <c r="AG930" s="64">
        <v>0</v>
      </c>
      <c r="AH930" s="64">
        <v>0</v>
      </c>
      <c r="AI930" s="64">
        <v>0</v>
      </c>
      <c r="AJ930" s="10">
        <f t="shared" si="43"/>
        <v>6285.29</v>
      </c>
      <c r="AL930" s="6">
        <f t="shared" si="44"/>
        <v>0</v>
      </c>
      <c r="AN930" s="64">
        <v>24152</v>
      </c>
      <c r="AO930" s="64">
        <v>0</v>
      </c>
      <c r="AP930" s="64">
        <v>0</v>
      </c>
      <c r="AQ930" s="64">
        <v>0</v>
      </c>
      <c r="AR930" s="64">
        <v>0</v>
      </c>
      <c r="AS930" s="64">
        <v>0</v>
      </c>
      <c r="AT930" s="64">
        <v>0</v>
      </c>
      <c r="AU930" s="64">
        <v>0</v>
      </c>
      <c r="AV930" s="64">
        <v>0</v>
      </c>
      <c r="AW930" s="64">
        <v>0</v>
      </c>
      <c r="AX930" s="64">
        <v>0</v>
      </c>
      <c r="AY930" s="64">
        <v>0</v>
      </c>
      <c r="AZ930" s="64">
        <v>0</v>
      </c>
      <c r="BA930" s="64">
        <v>0</v>
      </c>
      <c r="BB930" s="64">
        <v>0</v>
      </c>
      <c r="BC930" s="64">
        <v>0</v>
      </c>
      <c r="BD930" s="64">
        <v>0</v>
      </c>
      <c r="BE930" s="64">
        <v>0</v>
      </c>
      <c r="BF930" s="64">
        <v>0</v>
      </c>
      <c r="BG930" s="64">
        <v>0</v>
      </c>
      <c r="BH930" s="64">
        <v>0</v>
      </c>
      <c r="BI930" s="64">
        <v>0</v>
      </c>
      <c r="BJ930" s="64">
        <v>0</v>
      </c>
      <c r="BK930" s="64">
        <v>0</v>
      </c>
      <c r="BL930"/>
      <c r="BN930" s="7">
        <f t="shared" si="45"/>
        <v>6285.29</v>
      </c>
    </row>
    <row r="931" spans="1:66" hidden="1">
      <c r="A931">
        <v>111</v>
      </c>
      <c r="B931" t="s">
        <v>84</v>
      </c>
      <c r="C931">
        <v>141</v>
      </c>
      <c r="D931" t="s">
        <v>260</v>
      </c>
      <c r="E931">
        <v>398</v>
      </c>
      <c r="F931">
        <v>513820004</v>
      </c>
      <c r="G931" t="s">
        <v>266</v>
      </c>
      <c r="H931">
        <v>101</v>
      </c>
      <c r="I931" t="s">
        <v>308</v>
      </c>
      <c r="J931" s="8">
        <v>1</v>
      </c>
      <c r="L931">
        <v>3820</v>
      </c>
      <c r="M931" t="s">
        <v>365</v>
      </c>
      <c r="N931">
        <v>3000</v>
      </c>
      <c r="O931" t="s">
        <v>118</v>
      </c>
      <c r="P931">
        <v>13</v>
      </c>
      <c r="Q931" t="s">
        <v>353</v>
      </c>
      <c r="R931">
        <v>263</v>
      </c>
      <c r="S931" t="s">
        <v>354</v>
      </c>
      <c r="T931">
        <v>121</v>
      </c>
      <c r="U931" t="s">
        <v>312</v>
      </c>
      <c r="V931">
        <v>1</v>
      </c>
      <c r="W931" t="s">
        <v>313</v>
      </c>
      <c r="X931" s="64">
        <v>0</v>
      </c>
      <c r="Y931" s="64">
        <v>0</v>
      </c>
      <c r="Z931" s="64">
        <v>0</v>
      </c>
      <c r="AA931" s="64">
        <v>0</v>
      </c>
      <c r="AB931" s="64">
        <v>2646.72</v>
      </c>
      <c r="AC931" s="64">
        <v>0</v>
      </c>
      <c r="AD931" s="9">
        <v>0</v>
      </c>
      <c r="AE931" s="64">
        <v>0</v>
      </c>
      <c r="AF931" s="64">
        <v>0</v>
      </c>
      <c r="AG931" s="64">
        <v>0</v>
      </c>
      <c r="AH931" s="64">
        <v>0</v>
      </c>
      <c r="AI931" s="64">
        <v>0</v>
      </c>
      <c r="AJ931" s="10">
        <f t="shared" si="43"/>
        <v>2646.72</v>
      </c>
      <c r="AL931" s="6">
        <f t="shared" si="44"/>
        <v>0</v>
      </c>
      <c r="AN931" s="64">
        <v>2110</v>
      </c>
      <c r="AO931" s="64">
        <v>0</v>
      </c>
      <c r="AP931" s="64">
        <v>0</v>
      </c>
      <c r="AQ931" s="64">
        <v>0</v>
      </c>
      <c r="AR931" s="64">
        <v>0</v>
      </c>
      <c r="AS931" s="64">
        <v>0</v>
      </c>
      <c r="AT931" s="64">
        <v>0</v>
      </c>
      <c r="AU931" s="64">
        <v>0</v>
      </c>
      <c r="AV931" s="64">
        <v>0</v>
      </c>
      <c r="AW931" s="64">
        <v>0</v>
      </c>
      <c r="AX931" s="64">
        <v>0</v>
      </c>
      <c r="AY931" s="64">
        <v>0</v>
      </c>
      <c r="AZ931" s="64">
        <v>0</v>
      </c>
      <c r="BA931" s="64">
        <v>0</v>
      </c>
      <c r="BB931" s="64">
        <v>0</v>
      </c>
      <c r="BC931" s="64">
        <v>0</v>
      </c>
      <c r="BD931" s="64">
        <v>0</v>
      </c>
      <c r="BE931" s="64">
        <v>0</v>
      </c>
      <c r="BF931" s="64">
        <v>0</v>
      </c>
      <c r="BG931" s="64">
        <v>0</v>
      </c>
      <c r="BH931" s="64">
        <v>0</v>
      </c>
      <c r="BI931" s="64">
        <v>0</v>
      </c>
      <c r="BJ931" s="64">
        <v>0</v>
      </c>
      <c r="BK931" s="64">
        <v>-1098.3599999999999</v>
      </c>
      <c r="BL931"/>
      <c r="BN931" s="7">
        <f t="shared" si="45"/>
        <v>2646.72</v>
      </c>
    </row>
    <row r="932" spans="1:66" hidden="1">
      <c r="A932">
        <v>111</v>
      </c>
      <c r="B932" t="s">
        <v>84</v>
      </c>
      <c r="C932">
        <v>141</v>
      </c>
      <c r="D932" t="s">
        <v>260</v>
      </c>
      <c r="E932">
        <v>399</v>
      </c>
      <c r="F932">
        <v>513820005</v>
      </c>
      <c r="G932" t="s">
        <v>212</v>
      </c>
      <c r="H932">
        <v>101</v>
      </c>
      <c r="I932" t="s">
        <v>308</v>
      </c>
      <c r="J932" s="8">
        <v>1</v>
      </c>
      <c r="L932">
        <v>3820</v>
      </c>
      <c r="M932" t="s">
        <v>365</v>
      </c>
      <c r="N932">
        <v>3000</v>
      </c>
      <c r="O932" t="s">
        <v>118</v>
      </c>
      <c r="P932">
        <v>13</v>
      </c>
      <c r="Q932" t="s">
        <v>353</v>
      </c>
      <c r="R932">
        <v>263</v>
      </c>
      <c r="S932" t="s">
        <v>354</v>
      </c>
      <c r="T932">
        <v>121</v>
      </c>
      <c r="U932" t="s">
        <v>312</v>
      </c>
      <c r="V932">
        <v>1</v>
      </c>
      <c r="W932" t="s">
        <v>313</v>
      </c>
      <c r="X932" s="64">
        <v>5253.49</v>
      </c>
      <c r="Y932" s="64">
        <v>0</v>
      </c>
      <c r="Z932" s="64">
        <v>0</v>
      </c>
      <c r="AA932" s="64">
        <v>0</v>
      </c>
      <c r="AB932" s="64">
        <v>0</v>
      </c>
      <c r="AC932" s="64">
        <v>0</v>
      </c>
      <c r="AD932" s="9">
        <v>0</v>
      </c>
      <c r="AE932" s="64">
        <v>0</v>
      </c>
      <c r="AF932" s="64">
        <v>0</v>
      </c>
      <c r="AG932" s="64">
        <v>0</v>
      </c>
      <c r="AH932" s="64">
        <v>0</v>
      </c>
      <c r="AI932" s="64">
        <v>31766.639999999999</v>
      </c>
      <c r="AJ932" s="10">
        <f t="shared" si="43"/>
        <v>37020.129999999997</v>
      </c>
      <c r="AL932" s="6">
        <f t="shared" si="44"/>
        <v>0</v>
      </c>
      <c r="AN932" s="64">
        <v>0</v>
      </c>
      <c r="AO932" s="64">
        <v>0</v>
      </c>
      <c r="AP932" s="64">
        <v>0</v>
      </c>
      <c r="AQ932" s="64">
        <v>0</v>
      </c>
      <c r="AR932" s="64">
        <v>0</v>
      </c>
      <c r="AS932" s="64">
        <v>0</v>
      </c>
      <c r="AT932" s="64">
        <v>0</v>
      </c>
      <c r="AU932" s="64">
        <v>0</v>
      </c>
      <c r="AV932" s="64">
        <v>0</v>
      </c>
      <c r="AW932" s="64">
        <v>0</v>
      </c>
      <c r="AX932" s="64">
        <v>0</v>
      </c>
      <c r="AY932" s="64">
        <v>0</v>
      </c>
      <c r="AZ932" s="64">
        <v>0</v>
      </c>
      <c r="BA932" s="64">
        <v>0</v>
      </c>
      <c r="BB932" s="64">
        <v>0</v>
      </c>
      <c r="BC932" s="64">
        <v>0</v>
      </c>
      <c r="BD932" s="64">
        <v>0</v>
      </c>
      <c r="BE932" s="64">
        <v>0</v>
      </c>
      <c r="BF932" s="64">
        <v>0</v>
      </c>
      <c r="BG932" s="64">
        <v>0</v>
      </c>
      <c r="BH932" s="64">
        <v>2190</v>
      </c>
      <c r="BI932" s="64">
        <v>0</v>
      </c>
      <c r="BJ932" s="64">
        <v>0</v>
      </c>
      <c r="BK932" s="64">
        <v>3831.7</v>
      </c>
      <c r="BL932"/>
      <c r="BN932" s="7">
        <f t="shared" si="45"/>
        <v>5253.49</v>
      </c>
    </row>
    <row r="933" spans="1:66" hidden="1">
      <c r="A933">
        <v>111</v>
      </c>
      <c r="B933" t="s">
        <v>84</v>
      </c>
      <c r="C933">
        <v>141</v>
      </c>
      <c r="D933" t="s">
        <v>260</v>
      </c>
      <c r="E933">
        <v>406</v>
      </c>
      <c r="F933">
        <v>513820016</v>
      </c>
      <c r="G933" t="s">
        <v>215</v>
      </c>
      <c r="H933">
        <v>101</v>
      </c>
      <c r="I933" t="s">
        <v>308</v>
      </c>
      <c r="J933" s="8">
        <v>1</v>
      </c>
      <c r="L933">
        <v>3820</v>
      </c>
      <c r="M933" t="s">
        <v>365</v>
      </c>
      <c r="N933">
        <v>3000</v>
      </c>
      <c r="O933" t="s">
        <v>118</v>
      </c>
      <c r="P933">
        <v>13</v>
      </c>
      <c r="Q933" t="s">
        <v>353</v>
      </c>
      <c r="R933">
        <v>263</v>
      </c>
      <c r="S933" t="s">
        <v>354</v>
      </c>
      <c r="T933">
        <v>121</v>
      </c>
      <c r="U933" t="s">
        <v>312</v>
      </c>
      <c r="V933">
        <v>1</v>
      </c>
      <c r="W933" t="s">
        <v>313</v>
      </c>
      <c r="X933" s="64">
        <v>0</v>
      </c>
      <c r="Y933" s="64">
        <v>0</v>
      </c>
      <c r="Z933" s="64">
        <v>0</v>
      </c>
      <c r="AA933" s="64">
        <v>0</v>
      </c>
      <c r="AB933" s="64">
        <v>0</v>
      </c>
      <c r="AC933" s="64">
        <v>0</v>
      </c>
      <c r="AD933" s="9">
        <v>0</v>
      </c>
      <c r="AE933" s="64">
        <v>0</v>
      </c>
      <c r="AF933" s="64">
        <v>0</v>
      </c>
      <c r="AG933" s="64">
        <v>0</v>
      </c>
      <c r="AH933" s="64">
        <v>0</v>
      </c>
      <c r="AI933" s="64">
        <v>0</v>
      </c>
      <c r="AJ933" s="10">
        <f t="shared" si="43"/>
        <v>0</v>
      </c>
      <c r="AL933" s="6">
        <f t="shared" si="44"/>
        <v>0</v>
      </c>
      <c r="AN933" s="64">
        <v>0</v>
      </c>
      <c r="AO933" s="64">
        <v>0</v>
      </c>
      <c r="AP933" s="64">
        <v>0</v>
      </c>
      <c r="AQ933" s="64">
        <v>0</v>
      </c>
      <c r="AR933" s="64">
        <v>0</v>
      </c>
      <c r="AS933" s="64">
        <v>0</v>
      </c>
      <c r="AT933" s="64">
        <v>0</v>
      </c>
      <c r="AU933" s="64">
        <v>0</v>
      </c>
      <c r="AV933" s="64">
        <v>0</v>
      </c>
      <c r="AW933" s="64">
        <v>0</v>
      </c>
      <c r="AX933" s="64">
        <v>0</v>
      </c>
      <c r="AY933" s="64">
        <v>0</v>
      </c>
      <c r="AZ933" s="64">
        <v>3000</v>
      </c>
      <c r="BA933" s="64">
        <v>0</v>
      </c>
      <c r="BB933" s="64">
        <v>0</v>
      </c>
      <c r="BC933" s="64">
        <v>0</v>
      </c>
      <c r="BD933" s="64">
        <v>0</v>
      </c>
      <c r="BE933" s="64">
        <v>0</v>
      </c>
      <c r="BF933" s="64">
        <v>0</v>
      </c>
      <c r="BG933" s="64">
        <v>358.88</v>
      </c>
      <c r="BH933" s="64">
        <v>0</v>
      </c>
      <c r="BI933" s="64">
        <v>0</v>
      </c>
      <c r="BJ933" s="64">
        <v>0</v>
      </c>
      <c r="BK933" s="64">
        <v>0</v>
      </c>
      <c r="BL933"/>
      <c r="BN933" s="7">
        <f t="shared" si="45"/>
        <v>0</v>
      </c>
    </row>
    <row r="934" spans="1:66" hidden="1">
      <c r="A934">
        <v>111</v>
      </c>
      <c r="B934" t="s">
        <v>84</v>
      </c>
      <c r="C934">
        <v>141</v>
      </c>
      <c r="D934" t="s">
        <v>260</v>
      </c>
      <c r="E934">
        <v>407</v>
      </c>
      <c r="F934">
        <v>513820017</v>
      </c>
      <c r="G934" t="s">
        <v>150</v>
      </c>
      <c r="H934">
        <v>101</v>
      </c>
      <c r="I934" t="s">
        <v>308</v>
      </c>
      <c r="J934" s="8">
        <v>1</v>
      </c>
      <c r="L934">
        <v>3820</v>
      </c>
      <c r="M934" t="s">
        <v>365</v>
      </c>
      <c r="N934">
        <v>3000</v>
      </c>
      <c r="O934" t="s">
        <v>118</v>
      </c>
      <c r="P934">
        <v>13</v>
      </c>
      <c r="Q934" t="s">
        <v>353</v>
      </c>
      <c r="R934">
        <v>263</v>
      </c>
      <c r="S934" t="s">
        <v>354</v>
      </c>
      <c r="T934">
        <v>121</v>
      </c>
      <c r="U934" t="s">
        <v>312</v>
      </c>
      <c r="V934">
        <v>1</v>
      </c>
      <c r="W934" t="s">
        <v>313</v>
      </c>
      <c r="X934" s="64">
        <v>0</v>
      </c>
      <c r="Y934" s="64">
        <v>0</v>
      </c>
      <c r="Z934" s="64">
        <v>3350.05</v>
      </c>
      <c r="AA934" s="64">
        <v>0</v>
      </c>
      <c r="AB934" s="64">
        <v>1051.03</v>
      </c>
      <c r="AC934" s="64">
        <v>0</v>
      </c>
      <c r="AD934" s="9">
        <v>0</v>
      </c>
      <c r="AE934" s="64">
        <v>2624.67</v>
      </c>
      <c r="AF934" s="64">
        <v>0</v>
      </c>
      <c r="AG934" s="64">
        <v>0</v>
      </c>
      <c r="AH934" s="64">
        <v>0</v>
      </c>
      <c r="AI934" s="64">
        <v>0</v>
      </c>
      <c r="AJ934" s="10">
        <f t="shared" si="43"/>
        <v>7025.75</v>
      </c>
      <c r="AL934" s="6">
        <f t="shared" si="44"/>
        <v>0</v>
      </c>
      <c r="AN934" s="64">
        <v>6600</v>
      </c>
      <c r="AO934" s="64">
        <v>0</v>
      </c>
      <c r="AP934" s="64">
        <v>0</v>
      </c>
      <c r="AQ934" s="64">
        <v>0</v>
      </c>
      <c r="AR934" s="64">
        <v>0</v>
      </c>
      <c r="AS934" s="64">
        <v>0</v>
      </c>
      <c r="AT934" s="64">
        <v>0</v>
      </c>
      <c r="AU934" s="64">
        <v>0</v>
      </c>
      <c r="AV934" s="64">
        <v>0</v>
      </c>
      <c r="AW934" s="64">
        <v>0</v>
      </c>
      <c r="AX934" s="64">
        <v>0</v>
      </c>
      <c r="AY934" s="64">
        <v>0</v>
      </c>
      <c r="AZ934" s="64">
        <v>-2600</v>
      </c>
      <c r="BA934" s="64">
        <v>0</v>
      </c>
      <c r="BB934" s="64">
        <v>0</v>
      </c>
      <c r="BC934" s="64">
        <v>0</v>
      </c>
      <c r="BD934" s="64">
        <v>0</v>
      </c>
      <c r="BE934" s="64">
        <v>0</v>
      </c>
      <c r="BF934" s="64">
        <v>0</v>
      </c>
      <c r="BG934" s="64">
        <v>0</v>
      </c>
      <c r="BH934" s="64">
        <v>0</v>
      </c>
      <c r="BI934" s="64">
        <v>-1</v>
      </c>
      <c r="BJ934" s="64">
        <v>0</v>
      </c>
      <c r="BK934" s="64">
        <v>-3999</v>
      </c>
      <c r="BL934"/>
      <c r="BN934" s="7">
        <f t="shared" si="45"/>
        <v>7025.75</v>
      </c>
    </row>
    <row r="935" spans="1:66" hidden="1">
      <c r="A935">
        <v>111</v>
      </c>
      <c r="B935" t="s">
        <v>84</v>
      </c>
      <c r="C935">
        <v>141</v>
      </c>
      <c r="D935" t="s">
        <v>260</v>
      </c>
      <c r="E935">
        <v>408</v>
      </c>
      <c r="F935">
        <v>513820019</v>
      </c>
      <c r="G935" t="s">
        <v>216</v>
      </c>
      <c r="H935">
        <v>101</v>
      </c>
      <c r="I935" t="s">
        <v>308</v>
      </c>
      <c r="J935" s="8">
        <v>1</v>
      </c>
      <c r="L935">
        <v>3820</v>
      </c>
      <c r="M935" t="s">
        <v>365</v>
      </c>
      <c r="N935">
        <v>3000</v>
      </c>
      <c r="O935" t="s">
        <v>118</v>
      </c>
      <c r="P935">
        <v>13</v>
      </c>
      <c r="Q935" t="s">
        <v>353</v>
      </c>
      <c r="R935">
        <v>263</v>
      </c>
      <c r="S935" t="s">
        <v>354</v>
      </c>
      <c r="T935">
        <v>121</v>
      </c>
      <c r="U935" t="s">
        <v>312</v>
      </c>
      <c r="V935">
        <v>1</v>
      </c>
      <c r="W935" t="s">
        <v>313</v>
      </c>
      <c r="X935" s="64">
        <v>0</v>
      </c>
      <c r="Y935" s="64">
        <v>2428.2800000000002</v>
      </c>
      <c r="Z935" s="64">
        <v>1842.17</v>
      </c>
      <c r="AA935" s="64">
        <v>11040.71</v>
      </c>
      <c r="AB935" s="64">
        <v>219.22</v>
      </c>
      <c r="AC935" s="64">
        <v>17372.05</v>
      </c>
      <c r="AD935" s="9">
        <v>4488.22</v>
      </c>
      <c r="AE935" s="64">
        <v>7574.96</v>
      </c>
      <c r="AF935" s="64">
        <v>6303.6</v>
      </c>
      <c r="AG935" s="64">
        <v>0</v>
      </c>
      <c r="AH935" s="64">
        <v>371.2</v>
      </c>
      <c r="AI935" s="64">
        <v>1309.8699999999999</v>
      </c>
      <c r="AJ935" s="10">
        <f t="shared" si="43"/>
        <v>52950.28</v>
      </c>
      <c r="AL935" s="6">
        <f t="shared" si="44"/>
        <v>0</v>
      </c>
      <c r="AN935" s="64">
        <v>0</v>
      </c>
      <c r="AO935" s="64">
        <v>0</v>
      </c>
      <c r="AP935" s="64">
        <v>0</v>
      </c>
      <c r="AQ935" s="64">
        <v>0</v>
      </c>
      <c r="AR935" s="64">
        <v>0</v>
      </c>
      <c r="AS935" s="64">
        <v>0</v>
      </c>
      <c r="AT935" s="64">
        <v>0</v>
      </c>
      <c r="AU935" s="64">
        <v>0</v>
      </c>
      <c r="AV935" s="64">
        <v>0</v>
      </c>
      <c r="AW935" s="64">
        <v>0</v>
      </c>
      <c r="AX935" s="64">
        <v>0</v>
      </c>
      <c r="AY935" s="64">
        <v>0</v>
      </c>
      <c r="AZ935" s="64">
        <v>2900</v>
      </c>
      <c r="BA935" s="64">
        <v>0</v>
      </c>
      <c r="BB935" s="64">
        <v>0</v>
      </c>
      <c r="BC935" s="64">
        <v>0</v>
      </c>
      <c r="BD935" s="64">
        <v>0</v>
      </c>
      <c r="BE935" s="64">
        <v>0</v>
      </c>
      <c r="BF935" s="64">
        <v>0</v>
      </c>
      <c r="BG935" s="64">
        <v>0</v>
      </c>
      <c r="BH935" s="64">
        <v>0</v>
      </c>
      <c r="BI935" s="64">
        <v>-100</v>
      </c>
      <c r="BJ935" s="64">
        <v>0</v>
      </c>
      <c r="BK935" s="64">
        <v>0</v>
      </c>
      <c r="BL935"/>
      <c r="BN935" s="7">
        <f t="shared" si="45"/>
        <v>51269.21</v>
      </c>
    </row>
    <row r="936" spans="1:66" hidden="1">
      <c r="A936">
        <v>111</v>
      </c>
      <c r="B936" t="s">
        <v>84</v>
      </c>
      <c r="C936">
        <v>141</v>
      </c>
      <c r="D936" t="s">
        <v>260</v>
      </c>
      <c r="E936">
        <v>412</v>
      </c>
      <c r="F936">
        <v>513820024</v>
      </c>
      <c r="G936" t="s">
        <v>267</v>
      </c>
      <c r="H936">
        <v>101</v>
      </c>
      <c r="I936" t="s">
        <v>308</v>
      </c>
      <c r="J936" s="8">
        <v>1</v>
      </c>
      <c r="L936">
        <v>3820</v>
      </c>
      <c r="M936" t="s">
        <v>365</v>
      </c>
      <c r="N936">
        <v>3000</v>
      </c>
      <c r="O936" t="s">
        <v>118</v>
      </c>
      <c r="P936">
        <v>13</v>
      </c>
      <c r="Q936" t="s">
        <v>353</v>
      </c>
      <c r="R936">
        <v>263</v>
      </c>
      <c r="S936" t="s">
        <v>354</v>
      </c>
      <c r="T936">
        <v>121</v>
      </c>
      <c r="U936" t="s">
        <v>312</v>
      </c>
      <c r="V936">
        <v>1</v>
      </c>
      <c r="W936" t="s">
        <v>313</v>
      </c>
      <c r="X936" s="64">
        <v>0</v>
      </c>
      <c r="Y936" s="64">
        <v>972.5</v>
      </c>
      <c r="Z936" s="64">
        <v>0</v>
      </c>
      <c r="AA936" s="64">
        <v>0</v>
      </c>
      <c r="AB936" s="64">
        <v>0</v>
      </c>
      <c r="AC936" s="64">
        <v>0</v>
      </c>
      <c r="AD936" s="9">
        <v>0</v>
      </c>
      <c r="AE936" s="64">
        <v>9203.5400000000009</v>
      </c>
      <c r="AF936" s="64">
        <v>0</v>
      </c>
      <c r="AG936" s="64">
        <v>799.93</v>
      </c>
      <c r="AH936" s="64">
        <v>29434.2</v>
      </c>
      <c r="AI936" s="64">
        <v>0</v>
      </c>
      <c r="AJ936" s="10">
        <f t="shared" si="43"/>
        <v>40410.17</v>
      </c>
      <c r="AL936" s="6">
        <f t="shared" si="44"/>
        <v>0</v>
      </c>
      <c r="AN936" s="64">
        <v>0</v>
      </c>
      <c r="AO936" s="64">
        <v>0</v>
      </c>
      <c r="AP936" s="64">
        <v>0</v>
      </c>
      <c r="AQ936" s="64">
        <v>0</v>
      </c>
      <c r="AR936" s="64">
        <v>0</v>
      </c>
      <c r="AS936" s="64">
        <v>0</v>
      </c>
      <c r="AT936" s="64">
        <v>0</v>
      </c>
      <c r="AU936" s="64">
        <v>0</v>
      </c>
      <c r="AV936" s="64">
        <v>0</v>
      </c>
      <c r="AW936" s="64">
        <v>0</v>
      </c>
      <c r="AX936" s="64">
        <v>0</v>
      </c>
      <c r="AY936" s="64">
        <v>0</v>
      </c>
      <c r="AZ936" s="64">
        <v>0</v>
      </c>
      <c r="BA936" s="64">
        <v>0</v>
      </c>
      <c r="BB936" s="64">
        <v>0</v>
      </c>
      <c r="BC936" s="64">
        <v>0</v>
      </c>
      <c r="BD936" s="64">
        <v>0</v>
      </c>
      <c r="BE936" s="64">
        <v>0</v>
      </c>
      <c r="BF936" s="64">
        <v>0</v>
      </c>
      <c r="BG936" s="64">
        <v>0</v>
      </c>
      <c r="BH936" s="64">
        <v>0</v>
      </c>
      <c r="BI936" s="64">
        <v>1</v>
      </c>
      <c r="BJ936" s="64">
        <v>0</v>
      </c>
      <c r="BK936" s="64">
        <v>0</v>
      </c>
      <c r="BL936"/>
      <c r="BN936" s="7">
        <f t="shared" si="45"/>
        <v>10975.970000000001</v>
      </c>
    </row>
    <row r="937" spans="1:66" hidden="1">
      <c r="A937">
        <v>963</v>
      </c>
      <c r="B937" t="s">
        <v>515</v>
      </c>
      <c r="C937">
        <v>127</v>
      </c>
      <c r="D937" t="s">
        <v>516</v>
      </c>
      <c r="E937">
        <v>417</v>
      </c>
      <c r="F937">
        <v>513820029</v>
      </c>
      <c r="G937" t="s">
        <v>270</v>
      </c>
      <c r="H937">
        <v>101</v>
      </c>
      <c r="I937" t="s">
        <v>308</v>
      </c>
      <c r="J937" s="8">
        <v>1</v>
      </c>
      <c r="L937">
        <v>3820</v>
      </c>
      <c r="M937" t="s">
        <v>365</v>
      </c>
      <c r="N937">
        <v>3000</v>
      </c>
      <c r="O937" t="s">
        <v>118</v>
      </c>
      <c r="P937">
        <v>13</v>
      </c>
      <c r="Q937" t="s">
        <v>353</v>
      </c>
      <c r="R937">
        <v>231</v>
      </c>
      <c r="S937" t="s">
        <v>517</v>
      </c>
      <c r="T937">
        <v>124</v>
      </c>
      <c r="U937" t="s">
        <v>510</v>
      </c>
      <c r="V937">
        <v>1</v>
      </c>
      <c r="W937" t="s">
        <v>313</v>
      </c>
      <c r="X937" s="64">
        <v>0</v>
      </c>
      <c r="Y937" s="64">
        <v>0</v>
      </c>
      <c r="Z937" s="64">
        <v>0</v>
      </c>
      <c r="AA937" s="64">
        <v>0</v>
      </c>
      <c r="AB937" s="64">
        <v>0</v>
      </c>
      <c r="AC937" s="64">
        <v>0</v>
      </c>
      <c r="AD937" s="9">
        <v>0</v>
      </c>
      <c r="AE937" s="64">
        <v>0</v>
      </c>
      <c r="AF937" s="64">
        <v>0</v>
      </c>
      <c r="AG937" s="64">
        <v>0</v>
      </c>
      <c r="AH937" s="64">
        <v>0</v>
      </c>
      <c r="AI937" s="64">
        <v>0</v>
      </c>
      <c r="AJ937" s="10">
        <f t="shared" si="43"/>
        <v>0</v>
      </c>
      <c r="AL937" s="6">
        <f t="shared" si="44"/>
        <v>0</v>
      </c>
      <c r="AN937" s="64">
        <v>4395</v>
      </c>
      <c r="AO937" s="64">
        <v>0</v>
      </c>
      <c r="AP937" s="64">
        <v>0</v>
      </c>
      <c r="AQ937" s="64">
        <v>0</v>
      </c>
      <c r="AR937" s="64">
        <v>0</v>
      </c>
      <c r="AS937" s="64">
        <v>0</v>
      </c>
      <c r="AT937" s="64">
        <v>0</v>
      </c>
      <c r="AU937" s="64">
        <v>0</v>
      </c>
      <c r="AV937" s="64">
        <v>0</v>
      </c>
      <c r="AW937" s="64">
        <v>0</v>
      </c>
      <c r="AX937" s="64">
        <v>0</v>
      </c>
      <c r="AY937" s="64">
        <v>0</v>
      </c>
      <c r="AZ937" s="64">
        <v>-3300</v>
      </c>
      <c r="BA937" s="64">
        <v>0</v>
      </c>
      <c r="BB937" s="64">
        <v>0</v>
      </c>
      <c r="BC937" s="64">
        <v>0</v>
      </c>
      <c r="BD937" s="64">
        <v>0</v>
      </c>
      <c r="BE937" s="64">
        <v>0</v>
      </c>
      <c r="BF937" s="64">
        <v>0</v>
      </c>
      <c r="BG937" s="64">
        <v>0</v>
      </c>
      <c r="BH937" s="64">
        <v>0</v>
      </c>
      <c r="BI937" s="64">
        <v>-1095</v>
      </c>
      <c r="BJ937" s="64">
        <v>0</v>
      </c>
      <c r="BK937" s="64">
        <v>0</v>
      </c>
      <c r="BL937"/>
      <c r="BN937" s="7">
        <f t="shared" si="45"/>
        <v>0</v>
      </c>
    </row>
    <row r="938" spans="1:66" hidden="1">
      <c r="A938">
        <v>963</v>
      </c>
      <c r="B938" t="s">
        <v>515</v>
      </c>
      <c r="C938">
        <v>127</v>
      </c>
      <c r="D938" t="s">
        <v>516</v>
      </c>
      <c r="E938">
        <v>420</v>
      </c>
      <c r="F938">
        <v>513820033</v>
      </c>
      <c r="G938" t="s">
        <v>232</v>
      </c>
      <c r="H938">
        <v>101</v>
      </c>
      <c r="I938" t="s">
        <v>308</v>
      </c>
      <c r="J938" s="8">
        <v>1</v>
      </c>
      <c r="L938">
        <v>3820</v>
      </c>
      <c r="M938" t="s">
        <v>365</v>
      </c>
      <c r="N938">
        <v>3000</v>
      </c>
      <c r="O938" t="s">
        <v>118</v>
      </c>
      <c r="P938">
        <v>13</v>
      </c>
      <c r="Q938" t="s">
        <v>353</v>
      </c>
      <c r="R938">
        <v>231</v>
      </c>
      <c r="S938" t="s">
        <v>517</v>
      </c>
      <c r="T938">
        <v>124</v>
      </c>
      <c r="U938" t="s">
        <v>510</v>
      </c>
      <c r="V938">
        <v>1</v>
      </c>
      <c r="W938" t="s">
        <v>313</v>
      </c>
      <c r="X938" s="64">
        <v>0</v>
      </c>
      <c r="Y938" s="64">
        <v>0</v>
      </c>
      <c r="Z938" s="64">
        <v>0</v>
      </c>
      <c r="AA938" s="64">
        <v>72</v>
      </c>
      <c r="AB938" s="64">
        <v>648.92999999999995</v>
      </c>
      <c r="AC938" s="64">
        <v>1044</v>
      </c>
      <c r="AD938" s="9">
        <v>0</v>
      </c>
      <c r="AE938" s="64">
        <v>0</v>
      </c>
      <c r="AF938" s="64">
        <v>0</v>
      </c>
      <c r="AG938" s="64">
        <v>4075.66</v>
      </c>
      <c r="AH938" s="64">
        <v>2769.2</v>
      </c>
      <c r="AI938" s="64">
        <v>765.6</v>
      </c>
      <c r="AJ938" s="10">
        <f t="shared" si="43"/>
        <v>9375.3900000000012</v>
      </c>
      <c r="AL938" s="6">
        <f t="shared" si="44"/>
        <v>0</v>
      </c>
      <c r="AN938" s="64">
        <v>3584</v>
      </c>
      <c r="AO938" s="64">
        <v>0</v>
      </c>
      <c r="AP938" s="64">
        <v>0</v>
      </c>
      <c r="AQ938" s="64">
        <v>0</v>
      </c>
      <c r="AR938" s="64">
        <v>0</v>
      </c>
      <c r="AS938" s="64">
        <v>0</v>
      </c>
      <c r="AT938" s="64">
        <v>0</v>
      </c>
      <c r="AU938" s="64">
        <v>0</v>
      </c>
      <c r="AV938" s="64">
        <v>0</v>
      </c>
      <c r="AW938" s="64">
        <v>0</v>
      </c>
      <c r="AX938" s="64">
        <v>0</v>
      </c>
      <c r="AY938" s="64">
        <v>0</v>
      </c>
      <c r="AZ938" s="64">
        <v>-795</v>
      </c>
      <c r="BA938" s="64">
        <v>0</v>
      </c>
      <c r="BB938" s="64">
        <v>0</v>
      </c>
      <c r="BC938" s="64">
        <v>0</v>
      </c>
      <c r="BD938" s="64">
        <v>0</v>
      </c>
      <c r="BE938" s="64">
        <v>0</v>
      </c>
      <c r="BF938" s="64">
        <v>0</v>
      </c>
      <c r="BG938" s="64">
        <v>0</v>
      </c>
      <c r="BH938" s="64">
        <v>0</v>
      </c>
      <c r="BI938" s="64">
        <v>0</v>
      </c>
      <c r="BJ938" s="64">
        <v>-2789</v>
      </c>
      <c r="BK938" s="64">
        <v>0</v>
      </c>
      <c r="BL938"/>
      <c r="BN938" s="7">
        <f t="shared" si="45"/>
        <v>5840.59</v>
      </c>
    </row>
    <row r="939" spans="1:66" hidden="1">
      <c r="A939">
        <v>941</v>
      </c>
      <c r="B939" t="s">
        <v>484</v>
      </c>
      <c r="C939">
        <v>116</v>
      </c>
      <c r="D939" t="s">
        <v>485</v>
      </c>
      <c r="E939">
        <v>422</v>
      </c>
      <c r="F939">
        <v>513850001</v>
      </c>
      <c r="G939" t="s">
        <v>218</v>
      </c>
      <c r="H939">
        <v>101</v>
      </c>
      <c r="I939" t="s">
        <v>308</v>
      </c>
      <c r="J939" s="8">
        <v>1</v>
      </c>
      <c r="L939">
        <v>3850</v>
      </c>
      <c r="M939" t="s">
        <v>511</v>
      </c>
      <c r="N939">
        <v>3000</v>
      </c>
      <c r="O939" t="s">
        <v>118</v>
      </c>
      <c r="P939">
        <v>8</v>
      </c>
      <c r="Q939" t="s">
        <v>486</v>
      </c>
      <c r="R939">
        <v>131</v>
      </c>
      <c r="S939" t="s">
        <v>449</v>
      </c>
      <c r="T939">
        <v>121</v>
      </c>
      <c r="U939" t="s">
        <v>312</v>
      </c>
      <c r="V939">
        <v>1</v>
      </c>
      <c r="W939" t="s">
        <v>313</v>
      </c>
      <c r="X939" s="64">
        <v>0</v>
      </c>
      <c r="Y939" s="64">
        <v>0</v>
      </c>
      <c r="Z939" s="64">
        <v>0</v>
      </c>
      <c r="AA939" s="64">
        <v>0</v>
      </c>
      <c r="AB939" s="64">
        <v>759.6</v>
      </c>
      <c r="AC939" s="64">
        <v>0</v>
      </c>
      <c r="AD939" s="9">
        <v>0</v>
      </c>
      <c r="AE939" s="64">
        <v>0</v>
      </c>
      <c r="AF939" s="64">
        <v>0</v>
      </c>
      <c r="AG939" s="64">
        <v>0</v>
      </c>
      <c r="AH939" s="64">
        <v>6008.2</v>
      </c>
      <c r="AI939" s="64">
        <v>0</v>
      </c>
      <c r="AJ939" s="10">
        <f t="shared" si="43"/>
        <v>6767.8</v>
      </c>
      <c r="AL939" s="6">
        <f t="shared" si="44"/>
        <v>0</v>
      </c>
      <c r="AN939" s="64">
        <v>27192</v>
      </c>
      <c r="AO939" s="64">
        <v>0</v>
      </c>
      <c r="AP939" s="64">
        <v>0</v>
      </c>
      <c r="AQ939" s="64">
        <v>0</v>
      </c>
      <c r="AR939" s="64">
        <v>0</v>
      </c>
      <c r="AS939" s="64">
        <v>0</v>
      </c>
      <c r="AT939" s="64">
        <v>0</v>
      </c>
      <c r="AU939" s="64">
        <v>0</v>
      </c>
      <c r="AV939" s="64">
        <v>0</v>
      </c>
      <c r="AW939" s="64">
        <v>0</v>
      </c>
      <c r="AX939" s="64">
        <v>0</v>
      </c>
      <c r="AY939" s="64">
        <v>0</v>
      </c>
      <c r="AZ939" s="64">
        <v>0</v>
      </c>
      <c r="BA939" s="64">
        <v>0</v>
      </c>
      <c r="BB939" s="64">
        <v>0</v>
      </c>
      <c r="BC939" s="64">
        <v>0</v>
      </c>
      <c r="BD939" s="64">
        <v>0</v>
      </c>
      <c r="BE939" s="64">
        <v>0</v>
      </c>
      <c r="BF939" s="64">
        <v>0</v>
      </c>
      <c r="BG939" s="64">
        <v>0</v>
      </c>
      <c r="BH939" s="64">
        <v>-14266</v>
      </c>
      <c r="BI939" s="64">
        <v>0</v>
      </c>
      <c r="BJ939" s="64">
        <v>0</v>
      </c>
      <c r="BK939" s="64">
        <v>-12926</v>
      </c>
      <c r="BL939"/>
      <c r="BN939" s="7">
        <f t="shared" si="45"/>
        <v>759.6</v>
      </c>
    </row>
    <row r="940" spans="1:66" hidden="1">
      <c r="A940">
        <v>991</v>
      </c>
      <c r="B940" t="s">
        <v>538</v>
      </c>
      <c r="C940">
        <v>136</v>
      </c>
      <c r="D940" t="s">
        <v>539</v>
      </c>
      <c r="E940">
        <v>422</v>
      </c>
      <c r="F940">
        <v>513850001</v>
      </c>
      <c r="G940" t="s">
        <v>218</v>
      </c>
      <c r="H940">
        <v>101</v>
      </c>
      <c r="I940" t="s">
        <v>308</v>
      </c>
      <c r="J940" s="8">
        <v>1</v>
      </c>
      <c r="L940">
        <v>3850</v>
      </c>
      <c r="M940" t="s">
        <v>511</v>
      </c>
      <c r="N940">
        <v>3000</v>
      </c>
      <c r="O940" t="s">
        <v>118</v>
      </c>
      <c r="P940">
        <v>10</v>
      </c>
      <c r="Q940" t="s">
        <v>540</v>
      </c>
      <c r="R940">
        <v>311</v>
      </c>
      <c r="S940" t="s">
        <v>463</v>
      </c>
      <c r="T940">
        <v>121</v>
      </c>
      <c r="U940" t="s">
        <v>312</v>
      </c>
      <c r="V940">
        <v>1</v>
      </c>
      <c r="W940" t="s">
        <v>313</v>
      </c>
      <c r="X940" s="64">
        <v>0</v>
      </c>
      <c r="Y940" s="64">
        <v>7765</v>
      </c>
      <c r="Z940" s="64">
        <v>0</v>
      </c>
      <c r="AA940" s="64">
        <v>0</v>
      </c>
      <c r="AB940" s="64">
        <v>0</v>
      </c>
      <c r="AC940" s="64">
        <v>0</v>
      </c>
      <c r="AD940" s="9">
        <v>0</v>
      </c>
      <c r="AE940" s="64">
        <v>0</v>
      </c>
      <c r="AF940" s="64">
        <v>0</v>
      </c>
      <c r="AG940" s="64">
        <v>0</v>
      </c>
      <c r="AH940" s="64">
        <v>0</v>
      </c>
      <c r="AI940" s="64">
        <v>0</v>
      </c>
      <c r="AJ940" s="10">
        <f t="shared" si="43"/>
        <v>7765</v>
      </c>
      <c r="AL940" s="6">
        <f t="shared" si="44"/>
        <v>0</v>
      </c>
      <c r="AN940" s="64">
        <v>0</v>
      </c>
      <c r="AO940" s="64">
        <v>0</v>
      </c>
      <c r="AP940" s="64">
        <v>0</v>
      </c>
      <c r="AQ940" s="64">
        <v>0</v>
      </c>
      <c r="AR940" s="64">
        <v>0</v>
      </c>
      <c r="AS940" s="64">
        <v>0</v>
      </c>
      <c r="AT940" s="64">
        <v>0</v>
      </c>
      <c r="AU940" s="64">
        <v>0</v>
      </c>
      <c r="AV940" s="64">
        <v>0</v>
      </c>
      <c r="AW940" s="64">
        <v>0</v>
      </c>
      <c r="AX940" s="64">
        <v>0</v>
      </c>
      <c r="AY940" s="64">
        <v>0</v>
      </c>
      <c r="AZ940" s="64">
        <v>0</v>
      </c>
      <c r="BA940" s="64">
        <v>0</v>
      </c>
      <c r="BB940" s="64">
        <v>0</v>
      </c>
      <c r="BC940" s="64">
        <v>0</v>
      </c>
      <c r="BD940" s="64">
        <v>0</v>
      </c>
      <c r="BE940" s="64">
        <v>0</v>
      </c>
      <c r="BF940" s="64">
        <v>0</v>
      </c>
      <c r="BG940" s="64">
        <v>0</v>
      </c>
      <c r="BH940" s="64">
        <v>0</v>
      </c>
      <c r="BI940" s="64">
        <v>1500</v>
      </c>
      <c r="BJ940" s="64">
        <v>0</v>
      </c>
      <c r="BK940" s="64">
        <v>0</v>
      </c>
      <c r="BL940"/>
      <c r="BN940" s="7">
        <f t="shared" si="45"/>
        <v>7765</v>
      </c>
    </row>
    <row r="941" spans="1:66" hidden="1">
      <c r="A941">
        <v>111</v>
      </c>
      <c r="B941" t="s">
        <v>84</v>
      </c>
      <c r="C941">
        <v>141</v>
      </c>
      <c r="D941" t="s">
        <v>260</v>
      </c>
      <c r="E941">
        <v>422</v>
      </c>
      <c r="F941">
        <v>513850001</v>
      </c>
      <c r="G941" t="s">
        <v>218</v>
      </c>
      <c r="H941">
        <v>101</v>
      </c>
      <c r="I941" t="s">
        <v>308</v>
      </c>
      <c r="J941" s="8">
        <v>1</v>
      </c>
      <c r="L941">
        <v>3850</v>
      </c>
      <c r="M941" t="s">
        <v>511</v>
      </c>
      <c r="N941">
        <v>3000</v>
      </c>
      <c r="O941" t="s">
        <v>118</v>
      </c>
      <c r="P941">
        <v>13</v>
      </c>
      <c r="Q941" t="s">
        <v>353</v>
      </c>
      <c r="R941">
        <v>263</v>
      </c>
      <c r="S941" t="s">
        <v>354</v>
      </c>
      <c r="T941">
        <v>121</v>
      </c>
      <c r="U941" t="s">
        <v>312</v>
      </c>
      <c r="V941">
        <v>1</v>
      </c>
      <c r="W941" t="s">
        <v>313</v>
      </c>
      <c r="X941" s="64">
        <v>0</v>
      </c>
      <c r="Y941" s="64">
        <v>926</v>
      </c>
      <c r="Z941" s="64">
        <v>860.2</v>
      </c>
      <c r="AA941" s="64">
        <v>0</v>
      </c>
      <c r="AB941" s="64">
        <v>0</v>
      </c>
      <c r="AC941" s="64">
        <v>0</v>
      </c>
      <c r="AD941" s="9">
        <v>0</v>
      </c>
      <c r="AE941" s="64">
        <v>0</v>
      </c>
      <c r="AF941" s="64">
        <v>0</v>
      </c>
      <c r="AG941" s="64">
        <v>0</v>
      </c>
      <c r="AH941" s="64">
        <v>0</v>
      </c>
      <c r="AI941" s="64">
        <v>0</v>
      </c>
      <c r="AJ941" s="10">
        <f t="shared" si="43"/>
        <v>1786.2</v>
      </c>
      <c r="AL941" s="6">
        <f t="shared" si="44"/>
        <v>0</v>
      </c>
      <c r="AN941" s="64">
        <v>14463</v>
      </c>
      <c r="AO941" s="64">
        <v>0</v>
      </c>
      <c r="AP941" s="64">
        <v>0</v>
      </c>
      <c r="AQ941" s="64">
        <v>0</v>
      </c>
      <c r="AR941" s="64">
        <v>0</v>
      </c>
      <c r="AS941" s="64">
        <v>0</v>
      </c>
      <c r="AT941" s="64">
        <v>0</v>
      </c>
      <c r="AU941" s="64">
        <v>0</v>
      </c>
      <c r="AV941" s="64">
        <v>0</v>
      </c>
      <c r="AW941" s="64">
        <v>0</v>
      </c>
      <c r="AX941" s="64">
        <v>0</v>
      </c>
      <c r="AY941" s="64">
        <v>0</v>
      </c>
      <c r="AZ941" s="64">
        <v>-5000</v>
      </c>
      <c r="BA941" s="64">
        <v>0</v>
      </c>
      <c r="BB941" s="64">
        <v>0</v>
      </c>
      <c r="BC941" s="64">
        <v>0</v>
      </c>
      <c r="BD941" s="64">
        <v>0</v>
      </c>
      <c r="BE941" s="64">
        <v>0</v>
      </c>
      <c r="BF941" s="64">
        <v>0</v>
      </c>
      <c r="BG941" s="64">
        <v>0</v>
      </c>
      <c r="BH941" s="64">
        <v>-2689.82</v>
      </c>
      <c r="BI941" s="64">
        <v>0</v>
      </c>
      <c r="BJ941" s="64">
        <v>0</v>
      </c>
      <c r="BK941" s="64">
        <v>-6773.18</v>
      </c>
      <c r="BL941"/>
      <c r="BN941" s="7">
        <f t="shared" si="45"/>
        <v>1786.2</v>
      </c>
    </row>
    <row r="942" spans="1:66" hidden="1">
      <c r="A942">
        <v>921</v>
      </c>
      <c r="B942" t="s">
        <v>454</v>
      </c>
      <c r="C942">
        <v>108</v>
      </c>
      <c r="D942" t="s">
        <v>455</v>
      </c>
      <c r="E942">
        <v>424</v>
      </c>
      <c r="F942">
        <v>513920001</v>
      </c>
      <c r="G942" t="s">
        <v>195</v>
      </c>
      <c r="H942">
        <v>101</v>
      </c>
      <c r="I942" t="s">
        <v>308</v>
      </c>
      <c r="J942" s="8">
        <v>1</v>
      </c>
      <c r="L942">
        <v>3920</v>
      </c>
      <c r="M942" t="s">
        <v>339</v>
      </c>
      <c r="N942">
        <v>3000</v>
      </c>
      <c r="O942" t="s">
        <v>118</v>
      </c>
      <c r="P942">
        <v>4</v>
      </c>
      <c r="Q942" t="s">
        <v>345</v>
      </c>
      <c r="R942">
        <v>132</v>
      </c>
      <c r="S942" t="s">
        <v>456</v>
      </c>
      <c r="T942">
        <v>121</v>
      </c>
      <c r="U942" t="s">
        <v>312</v>
      </c>
      <c r="V942">
        <v>1</v>
      </c>
      <c r="W942" t="s">
        <v>313</v>
      </c>
      <c r="X942" s="64">
        <v>0</v>
      </c>
      <c r="Y942" s="64">
        <v>0</v>
      </c>
      <c r="Z942" s="64">
        <v>0</v>
      </c>
      <c r="AA942" s="64">
        <v>0</v>
      </c>
      <c r="AB942" s="64">
        <v>0</v>
      </c>
      <c r="AC942" s="64">
        <v>0</v>
      </c>
      <c r="AD942" s="9">
        <v>0</v>
      </c>
      <c r="AE942" s="64">
        <v>0</v>
      </c>
      <c r="AF942" s="64">
        <v>0</v>
      </c>
      <c r="AG942" s="64">
        <v>0</v>
      </c>
      <c r="AH942" s="64">
        <v>0</v>
      </c>
      <c r="AI942" s="64">
        <v>4224</v>
      </c>
      <c r="AJ942" s="10">
        <f t="shared" si="43"/>
        <v>4224</v>
      </c>
      <c r="AL942" s="6">
        <f t="shared" si="44"/>
        <v>0</v>
      </c>
      <c r="AN942" s="64">
        <v>0</v>
      </c>
      <c r="AO942" s="64">
        <v>0</v>
      </c>
      <c r="AP942" s="64">
        <v>0</v>
      </c>
      <c r="AQ942" s="64">
        <v>0</v>
      </c>
      <c r="AR942" s="64">
        <v>0</v>
      </c>
      <c r="AS942" s="64">
        <v>0</v>
      </c>
      <c r="AT942" s="64">
        <v>0</v>
      </c>
      <c r="AU942" s="64">
        <v>0</v>
      </c>
      <c r="AV942" s="64">
        <v>0</v>
      </c>
      <c r="AW942" s="64">
        <v>0</v>
      </c>
      <c r="AX942" s="64">
        <v>0</v>
      </c>
      <c r="AY942" s="64">
        <v>0</v>
      </c>
      <c r="AZ942" s="64">
        <v>5000</v>
      </c>
      <c r="BA942" s="64">
        <v>0</v>
      </c>
      <c r="BB942" s="64">
        <v>0</v>
      </c>
      <c r="BC942" s="64">
        <v>0</v>
      </c>
      <c r="BD942" s="64">
        <v>0</v>
      </c>
      <c r="BE942" s="64">
        <v>0</v>
      </c>
      <c r="BF942" s="64">
        <v>0</v>
      </c>
      <c r="BG942" s="64">
        <v>0</v>
      </c>
      <c r="BH942" s="64">
        <v>0</v>
      </c>
      <c r="BI942" s="64">
        <v>-744.61</v>
      </c>
      <c r="BJ942" s="64">
        <v>0</v>
      </c>
      <c r="BK942" s="64">
        <v>-4255.3900000000003</v>
      </c>
      <c r="BL942"/>
      <c r="BN942" s="7">
        <f t="shared" si="45"/>
        <v>0</v>
      </c>
    </row>
    <row r="943" spans="1:66" hidden="1">
      <c r="A943">
        <v>931</v>
      </c>
      <c r="B943" t="s">
        <v>465</v>
      </c>
      <c r="C943">
        <v>111</v>
      </c>
      <c r="D943" t="s">
        <v>466</v>
      </c>
      <c r="E943">
        <v>428</v>
      </c>
      <c r="F943">
        <v>513920003</v>
      </c>
      <c r="G943" t="s">
        <v>192</v>
      </c>
      <c r="H943">
        <v>101</v>
      </c>
      <c r="I943" t="s">
        <v>308</v>
      </c>
      <c r="J943" s="8">
        <v>1</v>
      </c>
      <c r="L943">
        <v>3920</v>
      </c>
      <c r="M943" t="s">
        <v>339</v>
      </c>
      <c r="N943">
        <v>3000</v>
      </c>
      <c r="O943" t="s">
        <v>118</v>
      </c>
      <c r="P943">
        <v>5</v>
      </c>
      <c r="Q943" t="s">
        <v>467</v>
      </c>
      <c r="R943">
        <v>152</v>
      </c>
      <c r="S943" t="s">
        <v>468</v>
      </c>
      <c r="T943">
        <v>121</v>
      </c>
      <c r="U943" t="s">
        <v>312</v>
      </c>
      <c r="V943">
        <v>1</v>
      </c>
      <c r="W943" t="s">
        <v>313</v>
      </c>
      <c r="X943" s="64">
        <v>0</v>
      </c>
      <c r="Y943" s="64">
        <v>0</v>
      </c>
      <c r="Z943" s="64">
        <v>0</v>
      </c>
      <c r="AA943" s="64">
        <v>0</v>
      </c>
      <c r="AB943" s="64">
        <v>422</v>
      </c>
      <c r="AC943" s="64">
        <v>0</v>
      </c>
      <c r="AD943" s="9">
        <v>0</v>
      </c>
      <c r="AE943" s="64">
        <v>0</v>
      </c>
      <c r="AF943" s="64">
        <v>0</v>
      </c>
      <c r="AG943" s="64">
        <v>0</v>
      </c>
      <c r="AH943" s="64">
        <v>0</v>
      </c>
      <c r="AI943" s="64">
        <v>0</v>
      </c>
      <c r="AJ943" s="10">
        <f t="shared" si="43"/>
        <v>422</v>
      </c>
      <c r="AL943" s="6">
        <f t="shared" si="44"/>
        <v>0</v>
      </c>
      <c r="AN943" s="64">
        <v>2245</v>
      </c>
      <c r="AO943" s="64">
        <v>0</v>
      </c>
      <c r="AP943" s="64">
        <v>0</v>
      </c>
      <c r="AQ943" s="64">
        <v>0</v>
      </c>
      <c r="AR943" s="64">
        <v>0</v>
      </c>
      <c r="AS943" s="64">
        <v>0</v>
      </c>
      <c r="AT943" s="64">
        <v>0</v>
      </c>
      <c r="AU943" s="64">
        <v>0</v>
      </c>
      <c r="AV943" s="64">
        <v>0</v>
      </c>
      <c r="AW943" s="64">
        <v>0</v>
      </c>
      <c r="AX943" s="64">
        <v>0</v>
      </c>
      <c r="AY943" s="64">
        <v>0</v>
      </c>
      <c r="AZ943" s="64">
        <v>795</v>
      </c>
      <c r="BA943" s="64">
        <v>0</v>
      </c>
      <c r="BB943" s="64">
        <v>0</v>
      </c>
      <c r="BC943" s="64">
        <v>0</v>
      </c>
      <c r="BD943" s="64">
        <v>0</v>
      </c>
      <c r="BE943" s="64">
        <v>0</v>
      </c>
      <c r="BF943" s="64">
        <v>0</v>
      </c>
      <c r="BG943" s="64">
        <v>0</v>
      </c>
      <c r="BH943" s="64">
        <v>0</v>
      </c>
      <c r="BI943" s="64">
        <v>-314.70999999999998</v>
      </c>
      <c r="BJ943" s="64">
        <v>0</v>
      </c>
      <c r="BK943" s="64">
        <v>0</v>
      </c>
      <c r="BL943"/>
      <c r="BN943" s="7">
        <f t="shared" si="45"/>
        <v>422</v>
      </c>
    </row>
    <row r="944" spans="1:66" hidden="1">
      <c r="A944">
        <v>932</v>
      </c>
      <c r="B944" t="s">
        <v>477</v>
      </c>
      <c r="C944">
        <v>113</v>
      </c>
      <c r="D944" t="s">
        <v>478</v>
      </c>
      <c r="E944">
        <v>428</v>
      </c>
      <c r="F944">
        <v>513920003</v>
      </c>
      <c r="G944" t="s">
        <v>192</v>
      </c>
      <c r="H944">
        <v>101</v>
      </c>
      <c r="I944" t="s">
        <v>308</v>
      </c>
      <c r="J944" s="8">
        <v>1</v>
      </c>
      <c r="L944">
        <v>3920</v>
      </c>
      <c r="M944" t="s">
        <v>339</v>
      </c>
      <c r="N944">
        <v>3000</v>
      </c>
      <c r="O944" t="s">
        <v>118</v>
      </c>
      <c r="P944">
        <v>5</v>
      </c>
      <c r="Q944" t="s">
        <v>467</v>
      </c>
      <c r="R944">
        <v>152</v>
      </c>
      <c r="S944" t="s">
        <v>468</v>
      </c>
      <c r="T944">
        <v>121</v>
      </c>
      <c r="U944" t="s">
        <v>312</v>
      </c>
      <c r="V944">
        <v>1</v>
      </c>
      <c r="W944" t="s">
        <v>313</v>
      </c>
      <c r="X944" s="64">
        <v>0</v>
      </c>
      <c r="Y944" s="64">
        <v>0</v>
      </c>
      <c r="Z944" s="64">
        <v>0</v>
      </c>
      <c r="AA944" s="64">
        <v>0</v>
      </c>
      <c r="AB944" s="64">
        <v>7813.8</v>
      </c>
      <c r="AC944" s="64">
        <v>0</v>
      </c>
      <c r="AD944" s="9">
        <v>0</v>
      </c>
      <c r="AE944" s="64">
        <v>536.4</v>
      </c>
      <c r="AF944" s="64">
        <v>0</v>
      </c>
      <c r="AG944" s="64">
        <v>3238</v>
      </c>
      <c r="AH944" s="64">
        <v>0</v>
      </c>
      <c r="AI944" s="64">
        <v>0</v>
      </c>
      <c r="AJ944" s="10">
        <f t="shared" si="43"/>
        <v>11588.2</v>
      </c>
      <c r="AL944" s="6">
        <f t="shared" si="44"/>
        <v>0</v>
      </c>
      <c r="AN944" s="64">
        <v>7454</v>
      </c>
      <c r="AO944" s="64">
        <v>0</v>
      </c>
      <c r="AP944" s="64">
        <v>0</v>
      </c>
      <c r="AQ944" s="64">
        <v>0</v>
      </c>
      <c r="AR944" s="64">
        <v>0</v>
      </c>
      <c r="AS944" s="64">
        <v>0</v>
      </c>
      <c r="AT944" s="64">
        <v>0</v>
      </c>
      <c r="AU944" s="64">
        <v>0</v>
      </c>
      <c r="AV944" s="64">
        <v>0</v>
      </c>
      <c r="AW944" s="64">
        <v>0</v>
      </c>
      <c r="AX944" s="64">
        <v>0</v>
      </c>
      <c r="AY944" s="64">
        <v>0</v>
      </c>
      <c r="AZ944" s="64">
        <v>-7454</v>
      </c>
      <c r="BA944" s="64">
        <v>0</v>
      </c>
      <c r="BB944" s="64">
        <v>0</v>
      </c>
      <c r="BC944" s="64">
        <v>0</v>
      </c>
      <c r="BD944" s="64">
        <v>0</v>
      </c>
      <c r="BE944" s="64">
        <v>0</v>
      </c>
      <c r="BF944" s="64">
        <v>0</v>
      </c>
      <c r="BG944" s="64">
        <v>0</v>
      </c>
      <c r="BH944" s="64">
        <v>0</v>
      </c>
      <c r="BI944" s="64">
        <v>0</v>
      </c>
      <c r="BJ944" s="64">
        <v>0</v>
      </c>
      <c r="BK944" s="64">
        <v>0</v>
      </c>
      <c r="BL944"/>
      <c r="BN944" s="7">
        <f t="shared" si="45"/>
        <v>11588.2</v>
      </c>
    </row>
    <row r="945" spans="1:66" hidden="1">
      <c r="A945">
        <v>101</v>
      </c>
      <c r="B945" t="s">
        <v>306</v>
      </c>
      <c r="C945">
        <v>139</v>
      </c>
      <c r="D945" t="s">
        <v>307</v>
      </c>
      <c r="E945">
        <v>424</v>
      </c>
      <c r="F945">
        <v>513920001</v>
      </c>
      <c r="G945" t="s">
        <v>195</v>
      </c>
      <c r="H945">
        <v>101</v>
      </c>
      <c r="I945" t="s">
        <v>308</v>
      </c>
      <c r="J945" s="8">
        <v>1</v>
      </c>
      <c r="L945">
        <v>3920</v>
      </c>
      <c r="M945" t="s">
        <v>339</v>
      </c>
      <c r="N945">
        <v>3000</v>
      </c>
      <c r="O945" t="s">
        <v>118</v>
      </c>
      <c r="P945">
        <v>7</v>
      </c>
      <c r="Q945" t="s">
        <v>310</v>
      </c>
      <c r="R945">
        <v>171</v>
      </c>
      <c r="S945" t="s">
        <v>311</v>
      </c>
      <c r="T945">
        <v>121</v>
      </c>
      <c r="U945" t="s">
        <v>312</v>
      </c>
      <c r="V945">
        <v>1</v>
      </c>
      <c r="W945" t="s">
        <v>313</v>
      </c>
      <c r="X945" s="64">
        <v>0</v>
      </c>
      <c r="Y945" s="64">
        <v>0</v>
      </c>
      <c r="Z945" s="64">
        <v>0</v>
      </c>
      <c r="AA945" s="64">
        <v>0</v>
      </c>
      <c r="AB945" s="64">
        <v>2957</v>
      </c>
      <c r="AC945" s="64">
        <v>0</v>
      </c>
      <c r="AD945" s="9">
        <v>0</v>
      </c>
      <c r="AE945" s="64">
        <v>0</v>
      </c>
      <c r="AF945" s="64">
        <v>0</v>
      </c>
      <c r="AG945" s="64">
        <v>0</v>
      </c>
      <c r="AH945" s="64">
        <v>0</v>
      </c>
      <c r="AI945" s="9">
        <v>0</v>
      </c>
      <c r="AJ945" s="10">
        <f t="shared" si="43"/>
        <v>2957</v>
      </c>
      <c r="AL945" s="6">
        <f t="shared" si="44"/>
        <v>0</v>
      </c>
      <c r="AN945" s="64">
        <v>45988</v>
      </c>
      <c r="AO945" s="64">
        <v>0</v>
      </c>
      <c r="AP945" s="64">
        <v>0</v>
      </c>
      <c r="AQ945" s="64">
        <v>0</v>
      </c>
      <c r="AR945" s="64">
        <v>0</v>
      </c>
      <c r="AS945" s="64">
        <v>0</v>
      </c>
      <c r="AT945" s="64">
        <v>0</v>
      </c>
      <c r="AU945" s="64">
        <v>0</v>
      </c>
      <c r="AV945" s="64">
        <v>0</v>
      </c>
      <c r="AW945" s="64">
        <v>0</v>
      </c>
      <c r="AX945" s="64">
        <v>0</v>
      </c>
      <c r="AY945" s="64">
        <v>0</v>
      </c>
      <c r="AZ945" s="64">
        <v>7000</v>
      </c>
      <c r="BA945" s="64">
        <v>0</v>
      </c>
      <c r="BB945" s="64">
        <v>0</v>
      </c>
      <c r="BC945" s="64">
        <v>0</v>
      </c>
      <c r="BD945" s="64">
        <v>0</v>
      </c>
      <c r="BE945" s="64">
        <v>0</v>
      </c>
      <c r="BF945" s="64">
        <v>0</v>
      </c>
      <c r="BG945" s="64">
        <v>0</v>
      </c>
      <c r="BH945" s="64">
        <v>0</v>
      </c>
      <c r="BI945" s="64">
        <v>0</v>
      </c>
      <c r="BJ945" s="64">
        <v>-1113.31</v>
      </c>
      <c r="BK945" s="64">
        <v>8968.6299999999992</v>
      </c>
      <c r="BL945"/>
      <c r="BN945" s="7">
        <f t="shared" si="45"/>
        <v>2957</v>
      </c>
    </row>
    <row r="946" spans="1:66" hidden="1">
      <c r="A946">
        <v>201</v>
      </c>
      <c r="B946" t="s">
        <v>379</v>
      </c>
      <c r="C946">
        <v>143</v>
      </c>
      <c r="D946" t="s">
        <v>271</v>
      </c>
      <c r="E946">
        <v>425</v>
      </c>
      <c r="F946">
        <v>513920001</v>
      </c>
      <c r="G946" t="s">
        <v>195</v>
      </c>
      <c r="H946">
        <v>602</v>
      </c>
      <c r="I946" t="s">
        <v>380</v>
      </c>
      <c r="J946" s="8">
        <v>1</v>
      </c>
      <c r="L946">
        <v>3920</v>
      </c>
      <c r="M946" t="s">
        <v>339</v>
      </c>
      <c r="N946">
        <v>3000</v>
      </c>
      <c r="O946" t="s">
        <v>118</v>
      </c>
      <c r="P946">
        <v>7</v>
      </c>
      <c r="Q946" t="s">
        <v>310</v>
      </c>
      <c r="R946">
        <v>423</v>
      </c>
      <c r="S946" t="s">
        <v>381</v>
      </c>
      <c r="T946">
        <v>121</v>
      </c>
      <c r="U946" t="s">
        <v>312</v>
      </c>
      <c r="V946">
        <v>1</v>
      </c>
      <c r="W946" t="s">
        <v>313</v>
      </c>
      <c r="X946" s="64">
        <v>0</v>
      </c>
      <c r="Y946" s="64">
        <v>0</v>
      </c>
      <c r="Z946" s="64">
        <v>0</v>
      </c>
      <c r="AA946" s="64">
        <v>0</v>
      </c>
      <c r="AB946" s="64">
        <v>0</v>
      </c>
      <c r="AC946" s="64">
        <v>0</v>
      </c>
      <c r="AD946" s="9">
        <v>0</v>
      </c>
      <c r="AE946" s="64">
        <v>0</v>
      </c>
      <c r="AF946" s="64">
        <v>0</v>
      </c>
      <c r="AG946" s="64">
        <v>0</v>
      </c>
      <c r="AH946" s="64">
        <v>0</v>
      </c>
      <c r="AI946" s="9">
        <v>0</v>
      </c>
      <c r="AJ946" s="10">
        <f t="shared" si="43"/>
        <v>0</v>
      </c>
      <c r="AL946" s="6">
        <f t="shared" si="44"/>
        <v>0</v>
      </c>
      <c r="AN946" s="64">
        <v>3090</v>
      </c>
      <c r="AO946" s="64">
        <v>0</v>
      </c>
      <c r="AP946" s="64">
        <v>0</v>
      </c>
      <c r="AQ946" s="64">
        <v>0</v>
      </c>
      <c r="AR946" s="64">
        <v>0</v>
      </c>
      <c r="AS946" s="64">
        <v>0</v>
      </c>
      <c r="AT946" s="64">
        <v>0</v>
      </c>
      <c r="AU946" s="64">
        <v>0</v>
      </c>
      <c r="AV946" s="64">
        <v>0</v>
      </c>
      <c r="AW946" s="64">
        <v>0</v>
      </c>
      <c r="AX946" s="64">
        <v>0</v>
      </c>
      <c r="AY946" s="64">
        <v>0</v>
      </c>
      <c r="AZ946" s="64">
        <v>0</v>
      </c>
      <c r="BA946" s="64">
        <v>0</v>
      </c>
      <c r="BB946" s="64">
        <v>0</v>
      </c>
      <c r="BC946" s="64">
        <v>0</v>
      </c>
      <c r="BD946" s="64">
        <v>0</v>
      </c>
      <c r="BE946" s="64">
        <v>0</v>
      </c>
      <c r="BF946" s="64">
        <v>0</v>
      </c>
      <c r="BG946" s="64">
        <v>0</v>
      </c>
      <c r="BH946" s="64">
        <v>0</v>
      </c>
      <c r="BI946" s="64">
        <v>0</v>
      </c>
      <c r="BJ946" s="64">
        <v>-3090</v>
      </c>
      <c r="BK946" s="64">
        <v>0</v>
      </c>
      <c r="BL946"/>
      <c r="BN946" s="7">
        <f t="shared" si="45"/>
        <v>0</v>
      </c>
    </row>
    <row r="947" spans="1:66" hidden="1">
      <c r="A947">
        <v>941</v>
      </c>
      <c r="B947" t="s">
        <v>484</v>
      </c>
      <c r="C947">
        <v>116</v>
      </c>
      <c r="D947" t="s">
        <v>485</v>
      </c>
      <c r="E947">
        <v>424</v>
      </c>
      <c r="F947">
        <v>513920001</v>
      </c>
      <c r="G947" t="s">
        <v>195</v>
      </c>
      <c r="H947">
        <v>101</v>
      </c>
      <c r="I947" t="s">
        <v>308</v>
      </c>
      <c r="J947" s="8">
        <v>1</v>
      </c>
      <c r="L947">
        <v>3920</v>
      </c>
      <c r="M947" t="s">
        <v>339</v>
      </c>
      <c r="N947">
        <v>3000</v>
      </c>
      <c r="O947" t="s">
        <v>118</v>
      </c>
      <c r="P947">
        <v>8</v>
      </c>
      <c r="Q947" t="s">
        <v>486</v>
      </c>
      <c r="R947">
        <v>131</v>
      </c>
      <c r="S947" t="s">
        <v>449</v>
      </c>
      <c r="T947">
        <v>121</v>
      </c>
      <c r="U947" t="s">
        <v>312</v>
      </c>
      <c r="V947">
        <v>1</v>
      </c>
      <c r="W947" t="s">
        <v>313</v>
      </c>
      <c r="X947" s="64">
        <v>0</v>
      </c>
      <c r="Y947" s="64">
        <v>0</v>
      </c>
      <c r="Z947" s="64">
        <v>0</v>
      </c>
      <c r="AA947" s="64">
        <v>0</v>
      </c>
      <c r="AB947" s="64">
        <v>0</v>
      </c>
      <c r="AC947" s="64">
        <v>0</v>
      </c>
      <c r="AD947" s="9">
        <v>0</v>
      </c>
      <c r="AE947" s="64">
        <v>0</v>
      </c>
      <c r="AF947" s="64">
        <v>0</v>
      </c>
      <c r="AG947" s="64">
        <v>0</v>
      </c>
      <c r="AH947" s="64">
        <v>0</v>
      </c>
      <c r="AI947" s="64">
        <v>4562</v>
      </c>
      <c r="AJ947" s="10">
        <f t="shared" si="43"/>
        <v>4562</v>
      </c>
      <c r="AL947" s="6">
        <f t="shared" si="44"/>
        <v>0</v>
      </c>
      <c r="AN947" s="64">
        <v>4779</v>
      </c>
      <c r="AO947" s="64">
        <v>0</v>
      </c>
      <c r="AP947" s="64">
        <v>0</v>
      </c>
      <c r="AQ947" s="64">
        <v>0</v>
      </c>
      <c r="AR947" s="64">
        <v>0</v>
      </c>
      <c r="AS947" s="64">
        <v>0</v>
      </c>
      <c r="AT947" s="64">
        <v>0</v>
      </c>
      <c r="AU947" s="64">
        <v>0</v>
      </c>
      <c r="AV947" s="64">
        <v>0</v>
      </c>
      <c r="AW947" s="64">
        <v>0</v>
      </c>
      <c r="AX947" s="64">
        <v>0</v>
      </c>
      <c r="AY947" s="64">
        <v>0</v>
      </c>
      <c r="AZ947" s="64">
        <v>-1000</v>
      </c>
      <c r="BA947" s="64">
        <v>0</v>
      </c>
      <c r="BB947" s="64">
        <v>0</v>
      </c>
      <c r="BC947" s="64">
        <v>0</v>
      </c>
      <c r="BD947" s="64">
        <v>0</v>
      </c>
      <c r="BE947" s="64">
        <v>0</v>
      </c>
      <c r="BF947" s="64">
        <v>0</v>
      </c>
      <c r="BG947" s="64">
        <v>0</v>
      </c>
      <c r="BH947" s="64">
        <v>0</v>
      </c>
      <c r="BI947" s="64">
        <v>0</v>
      </c>
      <c r="BJ947" s="64">
        <v>-1749</v>
      </c>
      <c r="BK947" s="64">
        <v>0</v>
      </c>
      <c r="BL947"/>
      <c r="BN947" s="7">
        <f t="shared" si="45"/>
        <v>0</v>
      </c>
    </row>
    <row r="948" spans="1:66" hidden="1">
      <c r="A948">
        <v>972</v>
      </c>
      <c r="B948" t="s">
        <v>527</v>
      </c>
      <c r="C948">
        <v>132</v>
      </c>
      <c r="D948" t="s">
        <v>528</v>
      </c>
      <c r="E948">
        <v>424</v>
      </c>
      <c r="F948">
        <v>513920001</v>
      </c>
      <c r="G948" t="s">
        <v>195</v>
      </c>
      <c r="H948">
        <v>101</v>
      </c>
      <c r="I948" t="s">
        <v>308</v>
      </c>
      <c r="J948" s="8">
        <v>1</v>
      </c>
      <c r="L948">
        <v>3920</v>
      </c>
      <c r="M948" t="s">
        <v>339</v>
      </c>
      <c r="N948">
        <v>3000</v>
      </c>
      <c r="O948" t="s">
        <v>118</v>
      </c>
      <c r="P948">
        <v>9</v>
      </c>
      <c r="Q948" t="s">
        <v>422</v>
      </c>
      <c r="R948">
        <v>181</v>
      </c>
      <c r="S948" t="s">
        <v>523</v>
      </c>
      <c r="T948">
        <v>131</v>
      </c>
      <c r="U948" t="s">
        <v>524</v>
      </c>
      <c r="V948">
        <v>1</v>
      </c>
      <c r="W948" t="s">
        <v>313</v>
      </c>
      <c r="X948" s="64">
        <v>0</v>
      </c>
      <c r="Y948" s="64">
        <v>0</v>
      </c>
      <c r="Z948" s="64">
        <v>8700.52</v>
      </c>
      <c r="AA948" s="64">
        <v>0</v>
      </c>
      <c r="AB948" s="64">
        <v>0</v>
      </c>
      <c r="AC948" s="64">
        <v>0</v>
      </c>
      <c r="AD948" s="9">
        <v>0</v>
      </c>
      <c r="AE948" s="64">
        <v>3672</v>
      </c>
      <c r="AF948" s="64">
        <v>0</v>
      </c>
      <c r="AG948" s="64">
        <v>0</v>
      </c>
      <c r="AH948" s="64">
        <v>0</v>
      </c>
      <c r="AI948" s="64">
        <v>0</v>
      </c>
      <c r="AJ948" s="10">
        <f t="shared" si="43"/>
        <v>12372.52</v>
      </c>
      <c r="AL948" s="6">
        <f t="shared" si="44"/>
        <v>0</v>
      </c>
      <c r="AN948" s="64">
        <v>0</v>
      </c>
      <c r="AO948" s="64">
        <v>0</v>
      </c>
      <c r="AP948" s="64">
        <v>0</v>
      </c>
      <c r="AQ948" s="64">
        <v>0</v>
      </c>
      <c r="AR948" s="64">
        <v>0</v>
      </c>
      <c r="AS948" s="64">
        <v>0</v>
      </c>
      <c r="AT948" s="64">
        <v>0</v>
      </c>
      <c r="AU948" s="64">
        <v>0</v>
      </c>
      <c r="AV948" s="64">
        <v>0</v>
      </c>
      <c r="AW948" s="64">
        <v>0</v>
      </c>
      <c r="AX948" s="64">
        <v>0</v>
      </c>
      <c r="AY948" s="64">
        <v>0</v>
      </c>
      <c r="AZ948" s="64">
        <v>0</v>
      </c>
      <c r="BA948" s="64">
        <v>0</v>
      </c>
      <c r="BB948" s="64">
        <v>0</v>
      </c>
      <c r="BC948" s="64">
        <v>0</v>
      </c>
      <c r="BD948" s="64">
        <v>0</v>
      </c>
      <c r="BE948" s="64">
        <v>0</v>
      </c>
      <c r="BF948" s="64">
        <v>0</v>
      </c>
      <c r="BG948" s="64">
        <v>0</v>
      </c>
      <c r="BH948" s="64">
        <v>3016</v>
      </c>
      <c r="BI948" s="64">
        <v>0</v>
      </c>
      <c r="BJ948" s="64">
        <v>0</v>
      </c>
      <c r="BK948" s="64">
        <v>0</v>
      </c>
      <c r="BL948"/>
      <c r="BN948" s="7">
        <f t="shared" si="45"/>
        <v>12372.52</v>
      </c>
    </row>
    <row r="949" spans="1:66" hidden="1">
      <c r="A949">
        <v>992</v>
      </c>
      <c r="B949" t="s">
        <v>543</v>
      </c>
      <c r="C949">
        <v>137</v>
      </c>
      <c r="D949" t="s">
        <v>544</v>
      </c>
      <c r="E949">
        <v>424</v>
      </c>
      <c r="F949">
        <v>513920001</v>
      </c>
      <c r="G949" t="s">
        <v>195</v>
      </c>
      <c r="H949">
        <v>101</v>
      </c>
      <c r="I949" t="s">
        <v>308</v>
      </c>
      <c r="J949" s="8">
        <v>1</v>
      </c>
      <c r="L949">
        <v>3920</v>
      </c>
      <c r="M949" t="s">
        <v>339</v>
      </c>
      <c r="N949">
        <v>3000</v>
      </c>
      <c r="O949" t="s">
        <v>118</v>
      </c>
      <c r="P949">
        <v>10</v>
      </c>
      <c r="Q949" t="s">
        <v>540</v>
      </c>
      <c r="R949">
        <v>371</v>
      </c>
      <c r="S949" t="s">
        <v>545</v>
      </c>
      <c r="T949">
        <v>121</v>
      </c>
      <c r="U949" t="s">
        <v>312</v>
      </c>
      <c r="V949">
        <v>1</v>
      </c>
      <c r="W949" t="s">
        <v>313</v>
      </c>
      <c r="X949" s="64">
        <v>0</v>
      </c>
      <c r="Y949" s="64">
        <v>0</v>
      </c>
      <c r="Z949" s="64">
        <v>0</v>
      </c>
      <c r="AA949" s="64">
        <v>0</v>
      </c>
      <c r="AB949" s="64">
        <v>0</v>
      </c>
      <c r="AC949" s="64">
        <v>0</v>
      </c>
      <c r="AD949" s="9">
        <v>0</v>
      </c>
      <c r="AE949" s="64">
        <v>0</v>
      </c>
      <c r="AF949" s="64">
        <v>0</v>
      </c>
      <c r="AG949" s="64">
        <v>0</v>
      </c>
      <c r="AH949" s="64">
        <v>0</v>
      </c>
      <c r="AI949" s="64">
        <v>675</v>
      </c>
      <c r="AJ949" s="10">
        <f t="shared" si="43"/>
        <v>675</v>
      </c>
      <c r="AL949" s="6">
        <f t="shared" si="44"/>
        <v>0</v>
      </c>
      <c r="AN949" s="64">
        <v>800000</v>
      </c>
      <c r="AO949" s="64">
        <v>0</v>
      </c>
      <c r="AP949" s="64">
        <v>0</v>
      </c>
      <c r="AQ949" s="64">
        <v>0</v>
      </c>
      <c r="AR949" s="64">
        <v>0</v>
      </c>
      <c r="AS949" s="64">
        <v>0</v>
      </c>
      <c r="AT949" s="64">
        <v>0</v>
      </c>
      <c r="AU949" s="64">
        <v>0</v>
      </c>
      <c r="AV949" s="64">
        <v>0</v>
      </c>
      <c r="AW949" s="64">
        <v>0</v>
      </c>
      <c r="AX949" s="64">
        <v>0</v>
      </c>
      <c r="AY949" s="64">
        <v>0</v>
      </c>
      <c r="AZ949" s="64">
        <v>0</v>
      </c>
      <c r="BA949" s="64">
        <v>0</v>
      </c>
      <c r="BB949" s="64">
        <v>0</v>
      </c>
      <c r="BC949" s="64">
        <v>0</v>
      </c>
      <c r="BD949" s="64">
        <v>0</v>
      </c>
      <c r="BE949" s="64">
        <v>0</v>
      </c>
      <c r="BF949" s="64">
        <v>0</v>
      </c>
      <c r="BG949" s="64">
        <v>0</v>
      </c>
      <c r="BH949" s="64">
        <v>0</v>
      </c>
      <c r="BI949" s="64">
        <v>0</v>
      </c>
      <c r="BJ949" s="64">
        <v>-180840</v>
      </c>
      <c r="BK949" s="64">
        <v>-26520</v>
      </c>
      <c r="BL949"/>
      <c r="BN949" s="7">
        <f t="shared" si="45"/>
        <v>0</v>
      </c>
    </row>
    <row r="950" spans="1:66" hidden="1">
      <c r="A950">
        <v>951</v>
      </c>
      <c r="B950" t="s">
        <v>491</v>
      </c>
      <c r="C950">
        <v>118</v>
      </c>
      <c r="D950" t="s">
        <v>178</v>
      </c>
      <c r="E950">
        <v>424</v>
      </c>
      <c r="F950">
        <v>513920001</v>
      </c>
      <c r="G950" t="s">
        <v>195</v>
      </c>
      <c r="H950">
        <v>101</v>
      </c>
      <c r="I950" t="s">
        <v>308</v>
      </c>
      <c r="J950" s="8">
        <v>1</v>
      </c>
      <c r="L950">
        <v>3920</v>
      </c>
      <c r="M950" t="s">
        <v>339</v>
      </c>
      <c r="N950">
        <v>3000</v>
      </c>
      <c r="O950" t="s">
        <v>118</v>
      </c>
      <c r="P950">
        <v>12</v>
      </c>
      <c r="Q950" t="s">
        <v>401</v>
      </c>
      <c r="R950">
        <v>221</v>
      </c>
      <c r="S950" t="s">
        <v>492</v>
      </c>
      <c r="T950">
        <v>128</v>
      </c>
      <c r="U950" t="s">
        <v>404</v>
      </c>
      <c r="V950">
        <v>1</v>
      </c>
      <c r="W950" t="s">
        <v>313</v>
      </c>
      <c r="X950" s="64">
        <v>0</v>
      </c>
      <c r="Y950" s="64">
        <v>0</v>
      </c>
      <c r="Z950" s="64">
        <v>0</v>
      </c>
      <c r="AA950" s="64">
        <v>0</v>
      </c>
      <c r="AB950" s="64">
        <v>0</v>
      </c>
      <c r="AC950" s="64">
        <v>4411</v>
      </c>
      <c r="AD950" s="9">
        <v>0</v>
      </c>
      <c r="AE950" s="64">
        <v>0</v>
      </c>
      <c r="AF950" s="64">
        <v>0</v>
      </c>
      <c r="AG950" s="64">
        <v>0</v>
      </c>
      <c r="AH950" s="64">
        <v>0</v>
      </c>
      <c r="AI950" s="64">
        <v>0</v>
      </c>
      <c r="AJ950" s="10">
        <f t="shared" si="43"/>
        <v>4411</v>
      </c>
      <c r="AL950" s="6">
        <f t="shared" si="44"/>
        <v>0</v>
      </c>
      <c r="AN950" s="64">
        <v>23518</v>
      </c>
      <c r="AO950" s="64">
        <v>0</v>
      </c>
      <c r="AP950" s="64">
        <v>0</v>
      </c>
      <c r="AQ950" s="64">
        <v>0</v>
      </c>
      <c r="AR950" s="64">
        <v>0</v>
      </c>
      <c r="AS950" s="64">
        <v>0</v>
      </c>
      <c r="AT950" s="64">
        <v>0</v>
      </c>
      <c r="AU950" s="64">
        <v>0</v>
      </c>
      <c r="AV950" s="64">
        <v>0</v>
      </c>
      <c r="AW950" s="64">
        <v>0</v>
      </c>
      <c r="AX950" s="64">
        <v>0</v>
      </c>
      <c r="AY950" s="64">
        <v>0</v>
      </c>
      <c r="AZ950" s="64">
        <v>0</v>
      </c>
      <c r="BA950" s="64">
        <v>0</v>
      </c>
      <c r="BB950" s="64">
        <v>0</v>
      </c>
      <c r="BC950" s="64">
        <v>0</v>
      </c>
      <c r="BD950" s="64">
        <v>0</v>
      </c>
      <c r="BE950" s="64">
        <v>0</v>
      </c>
      <c r="BF950" s="64">
        <v>0</v>
      </c>
      <c r="BG950" s="64">
        <v>-358.88</v>
      </c>
      <c r="BH950" s="64">
        <v>-4640</v>
      </c>
      <c r="BI950" s="64">
        <v>0</v>
      </c>
      <c r="BJ950" s="64">
        <v>0</v>
      </c>
      <c r="BK950" s="64">
        <v>-18519.12</v>
      </c>
      <c r="BL950"/>
      <c r="BN950" s="7">
        <f t="shared" si="45"/>
        <v>4411</v>
      </c>
    </row>
    <row r="951" spans="1:66" hidden="1">
      <c r="A951">
        <v>951</v>
      </c>
      <c r="B951" t="s">
        <v>491</v>
      </c>
      <c r="C951">
        <v>118</v>
      </c>
      <c r="D951" t="s">
        <v>178</v>
      </c>
      <c r="E951">
        <v>428</v>
      </c>
      <c r="F951">
        <v>513920003</v>
      </c>
      <c r="G951" t="s">
        <v>192</v>
      </c>
      <c r="H951">
        <v>101</v>
      </c>
      <c r="I951" t="s">
        <v>308</v>
      </c>
      <c r="J951" s="8">
        <v>1</v>
      </c>
      <c r="L951">
        <v>3920</v>
      </c>
      <c r="M951" t="s">
        <v>339</v>
      </c>
      <c r="N951">
        <v>3000</v>
      </c>
      <c r="O951" t="s">
        <v>118</v>
      </c>
      <c r="P951">
        <v>12</v>
      </c>
      <c r="Q951" t="s">
        <v>401</v>
      </c>
      <c r="R951">
        <v>221</v>
      </c>
      <c r="S951" t="s">
        <v>492</v>
      </c>
      <c r="T951">
        <v>128</v>
      </c>
      <c r="U951" t="s">
        <v>404</v>
      </c>
      <c r="V951">
        <v>1</v>
      </c>
      <c r="W951" t="s">
        <v>313</v>
      </c>
      <c r="X951" s="64">
        <v>0</v>
      </c>
      <c r="Y951" s="64">
        <v>0</v>
      </c>
      <c r="Z951" s="64">
        <v>0</v>
      </c>
      <c r="AA951" s="64">
        <v>0</v>
      </c>
      <c r="AB951" s="64">
        <v>0</v>
      </c>
      <c r="AC951" s="64">
        <v>0</v>
      </c>
      <c r="AD951" s="9">
        <v>0</v>
      </c>
      <c r="AE951" s="64">
        <v>0</v>
      </c>
      <c r="AF951" s="64">
        <v>0</v>
      </c>
      <c r="AG951" s="64">
        <v>0</v>
      </c>
      <c r="AH951" s="64">
        <v>0</v>
      </c>
      <c r="AI951" s="64">
        <v>0</v>
      </c>
      <c r="AJ951" s="10">
        <f t="shared" si="43"/>
        <v>0</v>
      </c>
      <c r="AL951" s="6">
        <f t="shared" si="44"/>
        <v>0</v>
      </c>
      <c r="AN951" s="64">
        <v>0</v>
      </c>
      <c r="AO951" s="64">
        <v>0</v>
      </c>
      <c r="AP951" s="64">
        <v>0</v>
      </c>
      <c r="AQ951" s="64">
        <v>0</v>
      </c>
      <c r="AR951" s="64">
        <v>0</v>
      </c>
      <c r="AS951" s="64">
        <v>0</v>
      </c>
      <c r="AT951" s="64">
        <v>0</v>
      </c>
      <c r="AU951" s="64">
        <v>0</v>
      </c>
      <c r="AV951" s="64">
        <v>0</v>
      </c>
      <c r="AW951" s="64">
        <v>0</v>
      </c>
      <c r="AX951" s="64">
        <v>0</v>
      </c>
      <c r="AY951" s="64">
        <v>0</v>
      </c>
      <c r="AZ951" s="64">
        <v>0</v>
      </c>
      <c r="BA951" s="64">
        <v>0</v>
      </c>
      <c r="BB951" s="64">
        <v>0</v>
      </c>
      <c r="BC951" s="64">
        <v>0</v>
      </c>
      <c r="BD951" s="64">
        <v>0</v>
      </c>
      <c r="BE951" s="64">
        <v>0</v>
      </c>
      <c r="BF951" s="64">
        <v>0</v>
      </c>
      <c r="BG951" s="64">
        <v>0</v>
      </c>
      <c r="BH951" s="64">
        <v>2691.82</v>
      </c>
      <c r="BI951" s="64">
        <v>-1348.69</v>
      </c>
      <c r="BJ951" s="64">
        <v>-1343.13</v>
      </c>
      <c r="BK951" s="64">
        <v>0</v>
      </c>
      <c r="BL951"/>
      <c r="BN951" s="7">
        <f t="shared" si="45"/>
        <v>0</v>
      </c>
    </row>
    <row r="952" spans="1:66" hidden="1">
      <c r="A952">
        <v>953</v>
      </c>
      <c r="B952" t="s">
        <v>259</v>
      </c>
      <c r="C952">
        <v>121</v>
      </c>
      <c r="D952" t="s">
        <v>196</v>
      </c>
      <c r="E952">
        <v>424</v>
      </c>
      <c r="F952">
        <v>513920001</v>
      </c>
      <c r="G952" t="s">
        <v>195</v>
      </c>
      <c r="H952">
        <v>101</v>
      </c>
      <c r="I952" t="s">
        <v>308</v>
      </c>
      <c r="J952" s="8">
        <v>1</v>
      </c>
      <c r="L952">
        <v>3920</v>
      </c>
      <c r="M952" t="s">
        <v>339</v>
      </c>
      <c r="N952">
        <v>3000</v>
      </c>
      <c r="O952" t="s">
        <v>118</v>
      </c>
      <c r="P952">
        <v>12</v>
      </c>
      <c r="Q952" t="s">
        <v>401</v>
      </c>
      <c r="R952">
        <v>214</v>
      </c>
      <c r="S952" t="s">
        <v>446</v>
      </c>
      <c r="T952">
        <v>125</v>
      </c>
      <c r="U952" t="s">
        <v>464</v>
      </c>
      <c r="V952">
        <v>1</v>
      </c>
      <c r="W952" t="s">
        <v>313</v>
      </c>
      <c r="X952" s="64">
        <v>0</v>
      </c>
      <c r="Y952" s="64">
        <v>0</v>
      </c>
      <c r="Z952" s="64">
        <v>0</v>
      </c>
      <c r="AA952" s="64">
        <v>0</v>
      </c>
      <c r="AB952" s="64">
        <v>0</v>
      </c>
      <c r="AC952" s="64">
        <v>0</v>
      </c>
      <c r="AD952" s="9">
        <v>0</v>
      </c>
      <c r="AE952" s="64">
        <v>0</v>
      </c>
      <c r="AF952" s="64">
        <v>0</v>
      </c>
      <c r="AG952" s="64">
        <v>0</v>
      </c>
      <c r="AH952" s="64">
        <v>0</v>
      </c>
      <c r="AI952" s="64">
        <v>8182</v>
      </c>
      <c r="AJ952" s="10">
        <f t="shared" si="43"/>
        <v>8182</v>
      </c>
      <c r="AL952" s="6">
        <f t="shared" si="44"/>
        <v>0</v>
      </c>
      <c r="AN952" s="64">
        <v>12712</v>
      </c>
      <c r="AO952" s="64">
        <v>0</v>
      </c>
      <c r="AP952" s="64">
        <v>0</v>
      </c>
      <c r="AQ952" s="64">
        <v>0</v>
      </c>
      <c r="AR952" s="64">
        <v>0</v>
      </c>
      <c r="AS952" s="64">
        <v>0</v>
      </c>
      <c r="AT952" s="64">
        <v>0</v>
      </c>
      <c r="AU952" s="64">
        <v>0</v>
      </c>
      <c r="AV952" s="64">
        <v>0</v>
      </c>
      <c r="AW952" s="64">
        <v>0</v>
      </c>
      <c r="AX952" s="64">
        <v>0</v>
      </c>
      <c r="AY952" s="64">
        <v>0</v>
      </c>
      <c r="AZ952" s="64">
        <v>14000</v>
      </c>
      <c r="BA952" s="64">
        <v>0</v>
      </c>
      <c r="BB952" s="64">
        <v>0</v>
      </c>
      <c r="BC952" s="64">
        <v>0</v>
      </c>
      <c r="BD952" s="64">
        <v>0</v>
      </c>
      <c r="BE952" s="64">
        <v>0</v>
      </c>
      <c r="BF952" s="64">
        <v>0</v>
      </c>
      <c r="BG952" s="64">
        <v>0</v>
      </c>
      <c r="BH952" s="64">
        <v>15888</v>
      </c>
      <c r="BI952" s="64">
        <v>2103.0100000000002</v>
      </c>
      <c r="BJ952" s="64">
        <v>0</v>
      </c>
      <c r="BK952" s="64">
        <v>3750</v>
      </c>
      <c r="BL952"/>
      <c r="BN952" s="7">
        <f t="shared" si="45"/>
        <v>0</v>
      </c>
    </row>
    <row r="953" spans="1:66" hidden="1">
      <c r="A953">
        <v>954</v>
      </c>
      <c r="B953" t="s">
        <v>502</v>
      </c>
      <c r="C953">
        <v>122</v>
      </c>
      <c r="D953" t="s">
        <v>503</v>
      </c>
      <c r="E953">
        <v>424</v>
      </c>
      <c r="F953">
        <v>513920001</v>
      </c>
      <c r="G953" t="s">
        <v>195</v>
      </c>
      <c r="H953">
        <v>101</v>
      </c>
      <c r="I953" t="s">
        <v>308</v>
      </c>
      <c r="J953" s="8">
        <v>1</v>
      </c>
      <c r="L953">
        <v>3920</v>
      </c>
      <c r="M953" t="s">
        <v>339</v>
      </c>
      <c r="N953">
        <v>3000</v>
      </c>
      <c r="O953" t="s">
        <v>118</v>
      </c>
      <c r="P953">
        <v>12</v>
      </c>
      <c r="Q953" t="s">
        <v>401</v>
      </c>
      <c r="R953">
        <v>226</v>
      </c>
      <c r="S953" t="s">
        <v>504</v>
      </c>
      <c r="T953">
        <v>121</v>
      </c>
      <c r="U953" t="s">
        <v>312</v>
      </c>
      <c r="V953">
        <v>1</v>
      </c>
      <c r="W953" t="s">
        <v>313</v>
      </c>
      <c r="X953" s="64">
        <v>0</v>
      </c>
      <c r="Y953" s="64">
        <v>0</v>
      </c>
      <c r="Z953" s="64">
        <v>0</v>
      </c>
      <c r="AA953" s="64">
        <v>0</v>
      </c>
      <c r="AB953" s="64">
        <v>0</v>
      </c>
      <c r="AC953" s="64">
        <v>0</v>
      </c>
      <c r="AD953" s="9">
        <v>0</v>
      </c>
      <c r="AE953" s="64">
        <v>0</v>
      </c>
      <c r="AF953" s="64">
        <v>4646</v>
      </c>
      <c r="AG953" s="64">
        <v>0</v>
      </c>
      <c r="AH953" s="64">
        <v>0</v>
      </c>
      <c r="AI953" s="64">
        <v>0</v>
      </c>
      <c r="AJ953" s="10">
        <f t="shared" si="43"/>
        <v>4646</v>
      </c>
      <c r="AL953" s="6">
        <f t="shared" si="44"/>
        <v>0</v>
      </c>
      <c r="AN953" s="64">
        <v>571013</v>
      </c>
      <c r="AO953" s="64">
        <v>0</v>
      </c>
      <c r="AP953" s="64">
        <v>0</v>
      </c>
      <c r="AQ953" s="64">
        <v>0</v>
      </c>
      <c r="AR953" s="64">
        <v>0</v>
      </c>
      <c r="AS953" s="64">
        <v>0</v>
      </c>
      <c r="AT953" s="64">
        <v>0</v>
      </c>
      <c r="AU953" s="64">
        <v>0</v>
      </c>
      <c r="AV953" s="64">
        <v>0</v>
      </c>
      <c r="AW953" s="64">
        <v>0</v>
      </c>
      <c r="AX953" s="64">
        <v>0</v>
      </c>
      <c r="AY953" s="64">
        <v>0</v>
      </c>
      <c r="AZ953" s="64">
        <v>-12300</v>
      </c>
      <c r="BA953" s="64">
        <v>0</v>
      </c>
      <c r="BB953" s="64">
        <v>0</v>
      </c>
      <c r="BC953" s="64">
        <v>0</v>
      </c>
      <c r="BD953" s="64">
        <v>0</v>
      </c>
      <c r="BE953" s="64">
        <v>0</v>
      </c>
      <c r="BF953" s="64">
        <v>0</v>
      </c>
      <c r="BG953" s="64">
        <v>0</v>
      </c>
      <c r="BH953" s="64">
        <v>0</v>
      </c>
      <c r="BI953" s="64">
        <v>0</v>
      </c>
      <c r="BJ953" s="64">
        <v>0</v>
      </c>
      <c r="BK953" s="64">
        <v>74168.899999999994</v>
      </c>
      <c r="BL953"/>
      <c r="BN953" s="7">
        <f t="shared" si="45"/>
        <v>4646</v>
      </c>
    </row>
    <row r="954" spans="1:66" hidden="1">
      <c r="A954">
        <v>931</v>
      </c>
      <c r="B954" t="s">
        <v>465</v>
      </c>
      <c r="C954">
        <v>111</v>
      </c>
      <c r="D954" t="s">
        <v>466</v>
      </c>
      <c r="E954">
        <v>430</v>
      </c>
      <c r="F954">
        <v>513950001</v>
      </c>
      <c r="G954" t="s">
        <v>163</v>
      </c>
      <c r="H954">
        <v>101</v>
      </c>
      <c r="I954" t="s">
        <v>308</v>
      </c>
      <c r="J954" s="8">
        <v>1</v>
      </c>
      <c r="L954">
        <v>3950</v>
      </c>
      <c r="M954" t="s">
        <v>472</v>
      </c>
      <c r="N954">
        <v>3000</v>
      </c>
      <c r="O954" t="s">
        <v>118</v>
      </c>
      <c r="P954">
        <v>5</v>
      </c>
      <c r="Q954" t="s">
        <v>467</v>
      </c>
      <c r="R954">
        <v>152</v>
      </c>
      <c r="S954" t="s">
        <v>468</v>
      </c>
      <c r="T954">
        <v>121</v>
      </c>
      <c r="U954" t="s">
        <v>312</v>
      </c>
      <c r="V954">
        <v>1</v>
      </c>
      <c r="W954" t="s">
        <v>313</v>
      </c>
      <c r="X954" s="64">
        <v>0</v>
      </c>
      <c r="Y954" s="64">
        <v>50628</v>
      </c>
      <c r="Z954" s="64">
        <v>0</v>
      </c>
      <c r="AA954" s="64">
        <v>0</v>
      </c>
      <c r="AB954" s="64">
        <v>0</v>
      </c>
      <c r="AC954" s="64">
        <v>0</v>
      </c>
      <c r="AD954" s="9">
        <v>0</v>
      </c>
      <c r="AE954" s="64">
        <v>0</v>
      </c>
      <c r="AF954" s="64">
        <v>0</v>
      </c>
      <c r="AG954" s="64">
        <v>80466</v>
      </c>
      <c r="AH954" s="64">
        <v>13896</v>
      </c>
      <c r="AI954" s="64">
        <v>0</v>
      </c>
      <c r="AJ954" s="10">
        <f t="shared" si="43"/>
        <v>144990</v>
      </c>
      <c r="AL954" s="6">
        <f t="shared" si="44"/>
        <v>0</v>
      </c>
      <c r="AN954" s="64">
        <v>215478</v>
      </c>
      <c r="AO954" s="64">
        <v>0</v>
      </c>
      <c r="AP954" s="64">
        <v>0</v>
      </c>
      <c r="AQ954" s="64">
        <v>0</v>
      </c>
      <c r="AR954" s="64">
        <v>0</v>
      </c>
      <c r="AS954" s="64">
        <v>0</v>
      </c>
      <c r="AT954" s="64">
        <v>0</v>
      </c>
      <c r="AU954" s="64">
        <v>0</v>
      </c>
      <c r="AV954" s="64">
        <v>0</v>
      </c>
      <c r="AW954" s="64">
        <v>0</v>
      </c>
      <c r="AX954" s="64">
        <v>0</v>
      </c>
      <c r="AY954" s="64">
        <v>0</v>
      </c>
      <c r="AZ954" s="64">
        <v>0</v>
      </c>
      <c r="BA954" s="64">
        <v>0</v>
      </c>
      <c r="BB954" s="64">
        <v>0</v>
      </c>
      <c r="BC954" s="64">
        <v>0</v>
      </c>
      <c r="BD954" s="64">
        <v>0</v>
      </c>
      <c r="BE954" s="64">
        <v>0</v>
      </c>
      <c r="BF954" s="64">
        <v>0</v>
      </c>
      <c r="BG954" s="64">
        <v>0</v>
      </c>
      <c r="BH954" s="64">
        <v>0</v>
      </c>
      <c r="BI954" s="64">
        <v>-7076</v>
      </c>
      <c r="BJ954" s="64">
        <v>-3413.6</v>
      </c>
      <c r="BK954" s="64">
        <v>-133537.4</v>
      </c>
      <c r="BL954"/>
      <c r="BN954" s="7">
        <f t="shared" si="45"/>
        <v>131094</v>
      </c>
    </row>
    <row r="955" spans="1:66" hidden="1">
      <c r="A955">
        <v>101</v>
      </c>
      <c r="B955" t="s">
        <v>306</v>
      </c>
      <c r="C955">
        <v>139</v>
      </c>
      <c r="D955" t="s">
        <v>307</v>
      </c>
      <c r="E955">
        <v>431</v>
      </c>
      <c r="F955">
        <v>513960001</v>
      </c>
      <c r="G955" t="s">
        <v>240</v>
      </c>
      <c r="H955">
        <v>101</v>
      </c>
      <c r="I955" t="s">
        <v>308</v>
      </c>
      <c r="J955" s="8">
        <v>1</v>
      </c>
      <c r="L955">
        <v>3960</v>
      </c>
      <c r="M955" t="s">
        <v>340</v>
      </c>
      <c r="N955">
        <v>3000</v>
      </c>
      <c r="O955" t="s">
        <v>118</v>
      </c>
      <c r="P955">
        <v>7</v>
      </c>
      <c r="Q955" t="s">
        <v>310</v>
      </c>
      <c r="R955">
        <v>171</v>
      </c>
      <c r="S955" t="s">
        <v>311</v>
      </c>
      <c r="T955">
        <v>121</v>
      </c>
      <c r="U955" t="s">
        <v>312</v>
      </c>
      <c r="V955">
        <v>1</v>
      </c>
      <c r="W955" t="s">
        <v>313</v>
      </c>
      <c r="X955" s="64">
        <v>0</v>
      </c>
      <c r="Y955" s="64">
        <v>0</v>
      </c>
      <c r="Z955" s="64">
        <v>0</v>
      </c>
      <c r="AA955" s="64">
        <v>0</v>
      </c>
      <c r="AB955" s="64">
        <v>0</v>
      </c>
      <c r="AC955" s="64">
        <v>0</v>
      </c>
      <c r="AD955" s="9">
        <v>0</v>
      </c>
      <c r="AE955" s="64">
        <v>0</v>
      </c>
      <c r="AF955" s="64">
        <v>0</v>
      </c>
      <c r="AG955" s="64">
        <v>0</v>
      </c>
      <c r="AH955" s="64">
        <v>0</v>
      </c>
      <c r="AI955" s="9">
        <v>0</v>
      </c>
      <c r="AJ955" s="10">
        <f t="shared" si="43"/>
        <v>0</v>
      </c>
      <c r="AL955" s="6">
        <f t="shared" si="44"/>
        <v>0</v>
      </c>
      <c r="AN955" s="64">
        <v>16090</v>
      </c>
      <c r="AO955" s="64">
        <v>0</v>
      </c>
      <c r="AP955" s="64">
        <v>0</v>
      </c>
      <c r="AQ955" s="64">
        <v>0</v>
      </c>
      <c r="AR955" s="64">
        <v>0</v>
      </c>
      <c r="AS955" s="64">
        <v>0</v>
      </c>
      <c r="AT955" s="64">
        <v>0</v>
      </c>
      <c r="AU955" s="64">
        <v>0</v>
      </c>
      <c r="AV955" s="64">
        <v>0</v>
      </c>
      <c r="AW955" s="64">
        <v>0</v>
      </c>
      <c r="AX955" s="64">
        <v>0</v>
      </c>
      <c r="AY955" s="64">
        <v>0</v>
      </c>
      <c r="AZ955" s="64">
        <v>0</v>
      </c>
      <c r="BA955" s="64">
        <v>0</v>
      </c>
      <c r="BB955" s="64">
        <v>0</v>
      </c>
      <c r="BC955" s="64">
        <v>0</v>
      </c>
      <c r="BD955" s="64">
        <v>0</v>
      </c>
      <c r="BE955" s="64">
        <v>0</v>
      </c>
      <c r="BF955" s="64">
        <v>0</v>
      </c>
      <c r="BG955" s="64">
        <v>0</v>
      </c>
      <c r="BH955" s="64">
        <v>0</v>
      </c>
      <c r="BI955" s="64">
        <v>0</v>
      </c>
      <c r="BJ955" s="64">
        <v>0</v>
      </c>
      <c r="BK955" s="64">
        <v>1018.68</v>
      </c>
      <c r="BL955"/>
      <c r="BN955" s="7">
        <f t="shared" si="45"/>
        <v>0</v>
      </c>
    </row>
    <row r="956" spans="1:66" hidden="1">
      <c r="A956">
        <v>201</v>
      </c>
      <c r="B956" t="s">
        <v>379</v>
      </c>
      <c r="C956">
        <v>143</v>
      </c>
      <c r="D956" t="s">
        <v>271</v>
      </c>
      <c r="E956">
        <v>432</v>
      </c>
      <c r="F956">
        <v>513960001</v>
      </c>
      <c r="G956" t="s">
        <v>240</v>
      </c>
      <c r="H956">
        <v>602</v>
      </c>
      <c r="I956" t="s">
        <v>380</v>
      </c>
      <c r="J956" s="8">
        <v>1</v>
      </c>
      <c r="L956">
        <v>3960</v>
      </c>
      <c r="M956" t="s">
        <v>340</v>
      </c>
      <c r="N956">
        <v>3000</v>
      </c>
      <c r="O956" t="s">
        <v>118</v>
      </c>
      <c r="P956">
        <v>7</v>
      </c>
      <c r="Q956" t="s">
        <v>310</v>
      </c>
      <c r="R956">
        <v>423</v>
      </c>
      <c r="S956" t="s">
        <v>381</v>
      </c>
      <c r="T956">
        <v>121</v>
      </c>
      <c r="U956" t="s">
        <v>312</v>
      </c>
      <c r="V956">
        <v>1</v>
      </c>
      <c r="W956" t="s">
        <v>313</v>
      </c>
      <c r="X956" s="64">
        <v>0</v>
      </c>
      <c r="Y956" s="64">
        <v>0</v>
      </c>
      <c r="Z956" s="64">
        <v>0</v>
      </c>
      <c r="AA956" s="64">
        <v>0</v>
      </c>
      <c r="AB956" s="64">
        <v>0</v>
      </c>
      <c r="AC956" s="64">
        <v>0</v>
      </c>
      <c r="AD956" s="9">
        <v>0</v>
      </c>
      <c r="AE956" s="64">
        <v>0</v>
      </c>
      <c r="AF956" s="64">
        <v>0</v>
      </c>
      <c r="AG956" s="64">
        <v>0</v>
      </c>
      <c r="AH956" s="64">
        <v>0</v>
      </c>
      <c r="AI956" s="9">
        <v>0</v>
      </c>
      <c r="AJ956" s="10">
        <f t="shared" si="43"/>
        <v>0</v>
      </c>
      <c r="AL956" s="6">
        <f t="shared" si="44"/>
        <v>0</v>
      </c>
      <c r="AN956" s="64">
        <v>40878</v>
      </c>
      <c r="AO956" s="64">
        <v>0</v>
      </c>
      <c r="AP956" s="64">
        <v>0</v>
      </c>
      <c r="AQ956" s="64">
        <v>0</v>
      </c>
      <c r="AR956" s="64">
        <v>0</v>
      </c>
      <c r="AS956" s="64">
        <v>0</v>
      </c>
      <c r="AT956" s="64">
        <v>0</v>
      </c>
      <c r="AU956" s="64">
        <v>0</v>
      </c>
      <c r="AV956" s="64">
        <v>0</v>
      </c>
      <c r="AW956" s="64">
        <v>0</v>
      </c>
      <c r="AX956" s="64">
        <v>0</v>
      </c>
      <c r="AY956" s="64">
        <v>0</v>
      </c>
      <c r="AZ956" s="64">
        <v>0</v>
      </c>
      <c r="BA956" s="64">
        <v>0</v>
      </c>
      <c r="BB956" s="64">
        <v>0</v>
      </c>
      <c r="BC956" s="64">
        <v>0</v>
      </c>
      <c r="BD956" s="64">
        <v>0</v>
      </c>
      <c r="BE956" s="64">
        <v>0</v>
      </c>
      <c r="BF956" s="64">
        <v>0</v>
      </c>
      <c r="BG956" s="64">
        <v>0</v>
      </c>
      <c r="BH956" s="64">
        <v>0</v>
      </c>
      <c r="BI956" s="64">
        <v>0</v>
      </c>
      <c r="BJ956" s="64">
        <v>0</v>
      </c>
      <c r="BK956" s="64">
        <v>32051.56</v>
      </c>
      <c r="BL956"/>
      <c r="BN956" s="7">
        <f t="shared" si="45"/>
        <v>0</v>
      </c>
    </row>
    <row r="957" spans="1:66" hidden="1">
      <c r="A957">
        <v>942</v>
      </c>
      <c r="B957" t="s">
        <v>487</v>
      </c>
      <c r="C957">
        <v>117</v>
      </c>
      <c r="D957" t="s">
        <v>488</v>
      </c>
      <c r="E957">
        <v>431</v>
      </c>
      <c r="F957">
        <v>513960001</v>
      </c>
      <c r="G957" t="s">
        <v>240</v>
      </c>
      <c r="H957">
        <v>101</v>
      </c>
      <c r="I957" t="s">
        <v>308</v>
      </c>
      <c r="J957" s="8">
        <v>1</v>
      </c>
      <c r="L957">
        <v>3960</v>
      </c>
      <c r="M957" t="s">
        <v>340</v>
      </c>
      <c r="N957">
        <v>3000</v>
      </c>
      <c r="O957" t="s">
        <v>118</v>
      </c>
      <c r="P957">
        <v>8</v>
      </c>
      <c r="Q957" t="s">
        <v>486</v>
      </c>
      <c r="R957">
        <v>183</v>
      </c>
      <c r="S957" t="s">
        <v>489</v>
      </c>
      <c r="T957">
        <v>121</v>
      </c>
      <c r="U957" t="s">
        <v>312</v>
      </c>
      <c r="V957">
        <v>1</v>
      </c>
      <c r="W957" t="s">
        <v>313</v>
      </c>
      <c r="X957" s="64">
        <v>0</v>
      </c>
      <c r="Y957" s="64">
        <v>0</v>
      </c>
      <c r="Z957" s="64">
        <v>0</v>
      </c>
      <c r="AA957" s="64">
        <v>0</v>
      </c>
      <c r="AB957" s="64">
        <v>0</v>
      </c>
      <c r="AC957" s="64">
        <v>1550</v>
      </c>
      <c r="AD957" s="9">
        <v>0</v>
      </c>
      <c r="AE957" s="64">
        <v>0</v>
      </c>
      <c r="AF957" s="64">
        <v>0</v>
      </c>
      <c r="AG957" s="64">
        <v>0</v>
      </c>
      <c r="AH957" s="64">
        <v>0</v>
      </c>
      <c r="AI957" s="64">
        <v>0</v>
      </c>
      <c r="AJ957" s="10">
        <f t="shared" si="43"/>
        <v>1550</v>
      </c>
      <c r="AL957" s="6">
        <f t="shared" si="44"/>
        <v>0</v>
      </c>
      <c r="AN957" s="64">
        <v>18005</v>
      </c>
      <c r="AO957" s="64">
        <v>0</v>
      </c>
      <c r="AP957" s="64">
        <v>0</v>
      </c>
      <c r="AQ957" s="64">
        <v>0</v>
      </c>
      <c r="AR957" s="64">
        <v>0</v>
      </c>
      <c r="AS957" s="64">
        <v>0</v>
      </c>
      <c r="AT957" s="64">
        <v>0</v>
      </c>
      <c r="AU957" s="64">
        <v>0</v>
      </c>
      <c r="AV957" s="64">
        <v>0</v>
      </c>
      <c r="AW957" s="64">
        <v>0</v>
      </c>
      <c r="AX957" s="64">
        <v>0</v>
      </c>
      <c r="AY957" s="64">
        <v>0</v>
      </c>
      <c r="AZ957" s="64">
        <v>-3500</v>
      </c>
      <c r="BA957" s="64">
        <v>0</v>
      </c>
      <c r="BB957" s="64">
        <v>0</v>
      </c>
      <c r="BC957" s="64">
        <v>0</v>
      </c>
      <c r="BD957" s="64">
        <v>0</v>
      </c>
      <c r="BE957" s="64">
        <v>0</v>
      </c>
      <c r="BF957" s="64">
        <v>0</v>
      </c>
      <c r="BG957" s="64">
        <v>0</v>
      </c>
      <c r="BH957" s="64">
        <v>0</v>
      </c>
      <c r="BI957" s="64">
        <v>0</v>
      </c>
      <c r="BJ957" s="64">
        <v>0</v>
      </c>
      <c r="BK957" s="64">
        <v>4220.47</v>
      </c>
      <c r="BL957"/>
      <c r="BN957" s="7">
        <f t="shared" si="45"/>
        <v>1550</v>
      </c>
    </row>
    <row r="958" spans="1:66" hidden="1">
      <c r="A958">
        <v>961</v>
      </c>
      <c r="B958" t="s">
        <v>80</v>
      </c>
      <c r="C958">
        <v>124</v>
      </c>
      <c r="D958" t="s">
        <v>508</v>
      </c>
      <c r="E958">
        <v>431</v>
      </c>
      <c r="F958">
        <v>513960001</v>
      </c>
      <c r="G958" t="s">
        <v>240</v>
      </c>
      <c r="H958">
        <v>101</v>
      </c>
      <c r="I958" t="s">
        <v>308</v>
      </c>
      <c r="J958" s="8">
        <v>1</v>
      </c>
      <c r="L958">
        <v>3960</v>
      </c>
      <c r="M958" t="s">
        <v>340</v>
      </c>
      <c r="N958">
        <v>3000</v>
      </c>
      <c r="O958" t="s">
        <v>118</v>
      </c>
      <c r="P958">
        <v>11</v>
      </c>
      <c r="Q958" t="s">
        <v>509</v>
      </c>
      <c r="R958">
        <v>241</v>
      </c>
      <c r="S958" t="s">
        <v>445</v>
      </c>
      <c r="T958">
        <v>124</v>
      </c>
      <c r="U958" t="s">
        <v>510</v>
      </c>
      <c r="V958">
        <v>1</v>
      </c>
      <c r="W958" t="s">
        <v>313</v>
      </c>
      <c r="X958" s="64">
        <v>0</v>
      </c>
      <c r="Y958" s="64">
        <v>0</v>
      </c>
      <c r="Z958" s="64">
        <v>0</v>
      </c>
      <c r="AA958" s="64">
        <v>0</v>
      </c>
      <c r="AB958" s="64">
        <v>2300</v>
      </c>
      <c r="AC958" s="64">
        <v>0</v>
      </c>
      <c r="AD958" s="9">
        <v>0</v>
      </c>
      <c r="AE958" s="64">
        <v>0</v>
      </c>
      <c r="AF958" s="64">
        <v>0</v>
      </c>
      <c r="AG958" s="64">
        <v>0</v>
      </c>
      <c r="AH958" s="64">
        <v>0</v>
      </c>
      <c r="AI958" s="64">
        <v>0</v>
      </c>
      <c r="AJ958" s="10">
        <f t="shared" si="43"/>
        <v>2300</v>
      </c>
      <c r="AL958" s="6">
        <f t="shared" si="44"/>
        <v>0</v>
      </c>
      <c r="AN958" s="64">
        <v>3582</v>
      </c>
      <c r="AO958" s="64">
        <v>0</v>
      </c>
      <c r="AP958" s="64">
        <v>0</v>
      </c>
      <c r="AQ958" s="64">
        <v>0</v>
      </c>
      <c r="AR958" s="64">
        <v>0</v>
      </c>
      <c r="AS958" s="64">
        <v>0</v>
      </c>
      <c r="AT958" s="64">
        <v>0</v>
      </c>
      <c r="AU958" s="64">
        <v>0</v>
      </c>
      <c r="AV958" s="64">
        <v>0</v>
      </c>
      <c r="AW958" s="64">
        <v>0</v>
      </c>
      <c r="AX958" s="64">
        <v>0</v>
      </c>
      <c r="AY958" s="64">
        <v>0</v>
      </c>
      <c r="AZ958" s="64">
        <v>0</v>
      </c>
      <c r="BA958" s="64">
        <v>0</v>
      </c>
      <c r="BB958" s="64">
        <v>0</v>
      </c>
      <c r="BC958" s="64">
        <v>0</v>
      </c>
      <c r="BD958" s="64">
        <v>0</v>
      </c>
      <c r="BE958" s="64">
        <v>0</v>
      </c>
      <c r="BF958" s="64">
        <v>0</v>
      </c>
      <c r="BG958" s="64">
        <v>0</v>
      </c>
      <c r="BH958" s="64">
        <v>0</v>
      </c>
      <c r="BI958" s="64">
        <v>0</v>
      </c>
      <c r="BJ958" s="64">
        <v>0</v>
      </c>
      <c r="BK958" s="64">
        <v>-2362</v>
      </c>
      <c r="BL958"/>
      <c r="BN958" s="7">
        <f t="shared" si="45"/>
        <v>2300</v>
      </c>
    </row>
    <row r="959" spans="1:66" hidden="1">
      <c r="A959">
        <v>931</v>
      </c>
      <c r="B959" t="s">
        <v>465</v>
      </c>
      <c r="C959">
        <v>111</v>
      </c>
      <c r="D959" t="s">
        <v>466</v>
      </c>
      <c r="E959">
        <v>433</v>
      </c>
      <c r="F959">
        <v>513980001</v>
      </c>
      <c r="G959" t="s">
        <v>164</v>
      </c>
      <c r="H959">
        <v>101</v>
      </c>
      <c r="I959" t="s">
        <v>308</v>
      </c>
      <c r="J959" s="8">
        <v>1</v>
      </c>
      <c r="L959">
        <v>3980</v>
      </c>
      <c r="M959" t="s">
        <v>473</v>
      </c>
      <c r="N959">
        <v>3000</v>
      </c>
      <c r="O959" t="s">
        <v>118</v>
      </c>
      <c r="P959">
        <v>5</v>
      </c>
      <c r="Q959" t="s">
        <v>467</v>
      </c>
      <c r="R959">
        <v>152</v>
      </c>
      <c r="S959" t="s">
        <v>468</v>
      </c>
      <c r="T959">
        <v>121</v>
      </c>
      <c r="U959" t="s">
        <v>312</v>
      </c>
      <c r="V959">
        <v>1</v>
      </c>
      <c r="W959" t="s">
        <v>313</v>
      </c>
      <c r="X959" s="64">
        <v>0</v>
      </c>
      <c r="Y959" s="64">
        <v>0</v>
      </c>
      <c r="Z959" s="64">
        <v>0</v>
      </c>
      <c r="AA959" s="64">
        <v>0</v>
      </c>
      <c r="AB959" s="64">
        <v>0</v>
      </c>
      <c r="AC959" s="64">
        <v>0</v>
      </c>
      <c r="AD959" s="9">
        <v>0</v>
      </c>
      <c r="AE959" s="64">
        <v>1990104.43</v>
      </c>
      <c r="AF959" s="64">
        <v>207561</v>
      </c>
      <c r="AG959" s="64">
        <v>191952</v>
      </c>
      <c r="AH959" s="64">
        <v>197991</v>
      </c>
      <c r="AI959" s="64">
        <v>199752</v>
      </c>
      <c r="AJ959" s="10">
        <f t="shared" si="43"/>
        <v>2787360.4299999997</v>
      </c>
      <c r="AL959" s="6">
        <f t="shared" si="44"/>
        <v>0</v>
      </c>
      <c r="AN959" s="64">
        <v>3296</v>
      </c>
      <c r="AO959" s="64">
        <v>0</v>
      </c>
      <c r="AP959" s="64">
        <v>0</v>
      </c>
      <c r="AQ959" s="64">
        <v>0</v>
      </c>
      <c r="AR959" s="64">
        <v>0</v>
      </c>
      <c r="AS959" s="64">
        <v>0</v>
      </c>
      <c r="AT959" s="64">
        <v>0</v>
      </c>
      <c r="AU959" s="64">
        <v>0</v>
      </c>
      <c r="AV959" s="64">
        <v>0</v>
      </c>
      <c r="AW959" s="64">
        <v>0</v>
      </c>
      <c r="AX959" s="64">
        <v>0</v>
      </c>
      <c r="AY959" s="64">
        <v>0</v>
      </c>
      <c r="AZ959" s="64">
        <v>0</v>
      </c>
      <c r="BA959" s="64">
        <v>0</v>
      </c>
      <c r="BB959" s="64">
        <v>0</v>
      </c>
      <c r="BC959" s="64">
        <v>0</v>
      </c>
      <c r="BD959" s="64">
        <v>0</v>
      </c>
      <c r="BE959" s="64">
        <v>0</v>
      </c>
      <c r="BF959" s="64">
        <v>0</v>
      </c>
      <c r="BG959" s="64">
        <v>0</v>
      </c>
      <c r="BH959" s="64">
        <v>0</v>
      </c>
      <c r="BI959" s="64">
        <v>0</v>
      </c>
      <c r="BJ959" s="64">
        <v>0</v>
      </c>
      <c r="BK959" s="64">
        <v>-1743.19</v>
      </c>
      <c r="BL959"/>
      <c r="BN959" s="7">
        <f t="shared" si="45"/>
        <v>2389617.4299999997</v>
      </c>
    </row>
    <row r="960" spans="1:66" hidden="1">
      <c r="A960">
        <v>941</v>
      </c>
      <c r="B960" t="s">
        <v>484</v>
      </c>
      <c r="C960">
        <v>116</v>
      </c>
      <c r="D960" t="s">
        <v>485</v>
      </c>
      <c r="E960">
        <v>536</v>
      </c>
      <c r="F960">
        <v>513990001</v>
      </c>
      <c r="G960" t="s">
        <v>667</v>
      </c>
      <c r="H960">
        <v>101</v>
      </c>
      <c r="I960" t="s">
        <v>308</v>
      </c>
      <c r="J960" s="8">
        <v>1</v>
      </c>
      <c r="L960">
        <v>3990</v>
      </c>
      <c r="M960" t="s">
        <v>668</v>
      </c>
      <c r="N960">
        <v>3000</v>
      </c>
      <c r="O960" t="s">
        <v>118</v>
      </c>
      <c r="P960">
        <v>8</v>
      </c>
      <c r="Q960" t="s">
        <v>486</v>
      </c>
      <c r="R960">
        <v>131</v>
      </c>
      <c r="S960" t="s">
        <v>449</v>
      </c>
      <c r="T960">
        <v>121</v>
      </c>
      <c r="U960" t="s">
        <v>312</v>
      </c>
      <c r="V960">
        <v>1</v>
      </c>
      <c r="W960" t="s">
        <v>313</v>
      </c>
      <c r="X960" s="64">
        <v>0</v>
      </c>
      <c r="Y960" s="64">
        <v>0</v>
      </c>
      <c r="Z960" s="64">
        <v>0</v>
      </c>
      <c r="AA960" s="64">
        <v>0</v>
      </c>
      <c r="AB960" s="64">
        <v>0</v>
      </c>
      <c r="AC960" s="64">
        <v>0</v>
      </c>
      <c r="AD960" s="9">
        <v>0</v>
      </c>
      <c r="AE960" s="64">
        <v>0</v>
      </c>
      <c r="AF960" s="64">
        <v>0</v>
      </c>
      <c r="AG960" s="64">
        <v>0</v>
      </c>
      <c r="AH960" s="64">
        <v>0</v>
      </c>
      <c r="AI960" s="64">
        <v>20000</v>
      </c>
      <c r="AJ960" s="10">
        <f t="shared" si="43"/>
        <v>20000</v>
      </c>
      <c r="AL960" s="6">
        <f t="shared" si="44"/>
        <v>0</v>
      </c>
      <c r="AN960" s="64">
        <v>0</v>
      </c>
      <c r="AO960" s="64">
        <v>0</v>
      </c>
      <c r="AP960" s="64">
        <v>0</v>
      </c>
      <c r="AQ960" s="64">
        <v>0</v>
      </c>
      <c r="AR960" s="64">
        <v>0</v>
      </c>
      <c r="AS960" s="64">
        <v>0</v>
      </c>
      <c r="AT960" s="64">
        <v>0</v>
      </c>
      <c r="AU960" s="64">
        <v>0</v>
      </c>
      <c r="AV960" s="64">
        <v>0</v>
      </c>
      <c r="AW960" s="64">
        <v>0</v>
      </c>
      <c r="AX960" s="64">
        <v>0</v>
      </c>
      <c r="AY960" s="64">
        <v>0</v>
      </c>
      <c r="AZ960" s="64">
        <v>3600</v>
      </c>
      <c r="BA960" s="64">
        <v>0</v>
      </c>
      <c r="BB960" s="64">
        <v>0</v>
      </c>
      <c r="BC960" s="64">
        <v>0</v>
      </c>
      <c r="BD960" s="64">
        <v>0</v>
      </c>
      <c r="BE960" s="64">
        <v>0</v>
      </c>
      <c r="BF960" s="64">
        <v>0</v>
      </c>
      <c r="BG960" s="64">
        <v>0</v>
      </c>
      <c r="BH960" s="64">
        <v>5736.52</v>
      </c>
      <c r="BI960" s="64">
        <v>6159.74</v>
      </c>
      <c r="BJ960" s="64">
        <v>0</v>
      </c>
      <c r="BK960" s="64">
        <v>12205.24</v>
      </c>
      <c r="BL960"/>
      <c r="BN960" s="7">
        <f t="shared" si="45"/>
        <v>0</v>
      </c>
    </row>
    <row r="961" spans="1:66" hidden="1">
      <c r="A961">
        <v>318</v>
      </c>
      <c r="B961" t="s">
        <v>565</v>
      </c>
      <c r="C961">
        <v>163</v>
      </c>
      <c r="D961" t="s">
        <v>566</v>
      </c>
      <c r="E961">
        <v>437</v>
      </c>
      <c r="F961">
        <v>523110002</v>
      </c>
      <c r="G961" t="s">
        <v>567</v>
      </c>
      <c r="H961">
        <v>502</v>
      </c>
      <c r="I961" t="s">
        <v>413</v>
      </c>
      <c r="J961" s="8">
        <v>1</v>
      </c>
      <c r="L961">
        <v>4330</v>
      </c>
      <c r="M961" t="s">
        <v>568</v>
      </c>
      <c r="N961">
        <v>4000</v>
      </c>
      <c r="O961" t="s">
        <v>137</v>
      </c>
      <c r="P961">
        <v>10</v>
      </c>
      <c r="Q961" t="s">
        <v>540</v>
      </c>
      <c r="R961">
        <v>421</v>
      </c>
      <c r="S961" t="s">
        <v>432</v>
      </c>
      <c r="T961">
        <v>161</v>
      </c>
      <c r="U961" t="s">
        <v>414</v>
      </c>
      <c r="V961">
        <v>1</v>
      </c>
      <c r="W961" t="s">
        <v>313</v>
      </c>
      <c r="X961" s="64">
        <v>0</v>
      </c>
      <c r="Y961" s="64">
        <v>0</v>
      </c>
      <c r="Z961" s="64">
        <v>3725000</v>
      </c>
      <c r="AA961" s="64">
        <v>0</v>
      </c>
      <c r="AB961" s="64">
        <v>0</v>
      </c>
      <c r="AC961" s="64">
        <v>0</v>
      </c>
      <c r="AD961" s="9">
        <v>0</v>
      </c>
      <c r="AE961" s="64">
        <v>0</v>
      </c>
      <c r="AF961" s="64">
        <v>0</v>
      </c>
      <c r="AG961" s="64">
        <v>0</v>
      </c>
      <c r="AH961" s="64">
        <v>0</v>
      </c>
      <c r="AI961" s="64">
        <v>0</v>
      </c>
      <c r="AJ961" s="10">
        <f t="shared" si="43"/>
        <v>3725000</v>
      </c>
      <c r="AL961" s="6">
        <f t="shared" si="44"/>
        <v>0</v>
      </c>
      <c r="AN961" s="64">
        <v>0</v>
      </c>
      <c r="AO961" s="64">
        <v>0</v>
      </c>
      <c r="AP961" s="64">
        <v>0</v>
      </c>
      <c r="AQ961" s="64">
        <v>0</v>
      </c>
      <c r="AR961" s="64">
        <v>0</v>
      </c>
      <c r="AS961" s="64">
        <v>0</v>
      </c>
      <c r="AT961" s="64">
        <v>0</v>
      </c>
      <c r="AU961" s="64">
        <v>0</v>
      </c>
      <c r="AV961" s="64">
        <v>0</v>
      </c>
      <c r="AW961" s="64">
        <v>0</v>
      </c>
      <c r="AX961" s="64">
        <v>0</v>
      </c>
      <c r="AY961" s="64">
        <v>0</v>
      </c>
      <c r="AZ961" s="64">
        <v>330</v>
      </c>
      <c r="BA961" s="64">
        <v>0</v>
      </c>
      <c r="BB961" s="64">
        <v>0</v>
      </c>
      <c r="BC961" s="64">
        <v>0</v>
      </c>
      <c r="BD961" s="64">
        <v>0</v>
      </c>
      <c r="BE961" s="64">
        <v>0</v>
      </c>
      <c r="BF961" s="64">
        <v>0</v>
      </c>
      <c r="BG961" s="64">
        <v>0</v>
      </c>
      <c r="BH961" s="64">
        <v>0</v>
      </c>
      <c r="BI961" s="64">
        <v>-5.2</v>
      </c>
      <c r="BJ961" s="64">
        <v>0</v>
      </c>
      <c r="BK961" s="64">
        <v>0</v>
      </c>
      <c r="BL961"/>
      <c r="BN961" s="7">
        <f t="shared" si="45"/>
        <v>3725000</v>
      </c>
    </row>
    <row r="962" spans="1:66" hidden="1">
      <c r="A962">
        <v>319</v>
      </c>
      <c r="B962" t="s">
        <v>569</v>
      </c>
      <c r="C962">
        <v>164</v>
      </c>
      <c r="D962" t="s">
        <v>570</v>
      </c>
      <c r="E962">
        <v>435</v>
      </c>
      <c r="F962">
        <v>523110001</v>
      </c>
      <c r="G962" t="s">
        <v>571</v>
      </c>
      <c r="H962">
        <v>502</v>
      </c>
      <c r="I962" t="s">
        <v>413</v>
      </c>
      <c r="J962" s="8">
        <v>1</v>
      </c>
      <c r="L962">
        <v>4330</v>
      </c>
      <c r="M962" t="s">
        <v>568</v>
      </c>
      <c r="N962">
        <v>4000</v>
      </c>
      <c r="O962" t="s">
        <v>137</v>
      </c>
      <c r="P962">
        <v>10</v>
      </c>
      <c r="Q962" t="s">
        <v>540</v>
      </c>
      <c r="R962">
        <v>421</v>
      </c>
      <c r="S962" t="s">
        <v>432</v>
      </c>
      <c r="T962">
        <v>161</v>
      </c>
      <c r="U962" t="s">
        <v>414</v>
      </c>
      <c r="V962">
        <v>1</v>
      </c>
      <c r="W962" t="s">
        <v>313</v>
      </c>
      <c r="X962" s="64">
        <v>0</v>
      </c>
      <c r="Y962" s="64">
        <v>0</v>
      </c>
      <c r="Z962" s="64">
        <v>3747144</v>
      </c>
      <c r="AA962" s="64">
        <v>0</v>
      </c>
      <c r="AB962" s="64">
        <v>0</v>
      </c>
      <c r="AC962" s="64">
        <v>0</v>
      </c>
      <c r="AD962" s="9">
        <v>0</v>
      </c>
      <c r="AE962" s="64">
        <v>0</v>
      </c>
      <c r="AF962" s="64">
        <v>0</v>
      </c>
      <c r="AG962" s="64">
        <v>0</v>
      </c>
      <c r="AH962" s="64">
        <v>0</v>
      </c>
      <c r="AI962" s="64">
        <v>0</v>
      </c>
      <c r="AJ962" s="10">
        <f t="shared" si="43"/>
        <v>3747144</v>
      </c>
      <c r="AL962" s="6">
        <f t="shared" si="44"/>
        <v>0</v>
      </c>
      <c r="AN962" s="64">
        <v>0</v>
      </c>
      <c r="AO962" s="64">
        <v>0</v>
      </c>
      <c r="AP962" s="64">
        <v>0</v>
      </c>
      <c r="AQ962" s="64">
        <v>0</v>
      </c>
      <c r="AR962" s="64">
        <v>0</v>
      </c>
      <c r="AS962" s="64">
        <v>0</v>
      </c>
      <c r="AT962" s="64">
        <v>0</v>
      </c>
      <c r="AU962" s="64">
        <v>0</v>
      </c>
      <c r="AV962" s="64">
        <v>0</v>
      </c>
      <c r="AW962" s="64">
        <v>0</v>
      </c>
      <c r="AX962" s="64">
        <v>0</v>
      </c>
      <c r="AY962" s="64">
        <v>0</v>
      </c>
      <c r="AZ962" s="64">
        <v>2800</v>
      </c>
      <c r="BA962" s="64">
        <v>0</v>
      </c>
      <c r="BB962" s="64">
        <v>0</v>
      </c>
      <c r="BC962" s="64">
        <v>0</v>
      </c>
      <c r="BD962" s="64">
        <v>0</v>
      </c>
      <c r="BE962" s="64">
        <v>0</v>
      </c>
      <c r="BF962" s="64">
        <v>0</v>
      </c>
      <c r="BG962" s="64">
        <v>0</v>
      </c>
      <c r="BH962" s="64">
        <v>0</v>
      </c>
      <c r="BI962" s="64">
        <v>1353.45</v>
      </c>
      <c r="BJ962" s="64">
        <v>0</v>
      </c>
      <c r="BK962" s="64">
        <v>0</v>
      </c>
      <c r="BL962"/>
      <c r="BN962" s="7">
        <f t="shared" si="45"/>
        <v>3747144</v>
      </c>
    </row>
    <row r="963" spans="1:66" hidden="1">
      <c r="A963">
        <v>911</v>
      </c>
      <c r="B963" t="s">
        <v>447</v>
      </c>
      <c r="C963">
        <v>107</v>
      </c>
      <c r="D963" t="s">
        <v>120</v>
      </c>
      <c r="E963">
        <v>438</v>
      </c>
      <c r="F963">
        <v>523190001</v>
      </c>
      <c r="G963" t="s">
        <v>451</v>
      </c>
      <c r="H963">
        <v>101</v>
      </c>
      <c r="I963" t="s">
        <v>308</v>
      </c>
      <c r="J963" s="8">
        <v>1</v>
      </c>
      <c r="L963">
        <v>4390</v>
      </c>
      <c r="M963" t="s">
        <v>452</v>
      </c>
      <c r="N963">
        <v>4000</v>
      </c>
      <c r="O963" t="s">
        <v>137</v>
      </c>
      <c r="P963">
        <v>1</v>
      </c>
      <c r="Q963" t="s">
        <v>448</v>
      </c>
      <c r="R963">
        <v>131</v>
      </c>
      <c r="S963" t="s">
        <v>449</v>
      </c>
      <c r="T963">
        <v>121</v>
      </c>
      <c r="U963" t="s">
        <v>312</v>
      </c>
      <c r="V963">
        <v>1</v>
      </c>
      <c r="W963" t="s">
        <v>313</v>
      </c>
      <c r="X963" s="64">
        <v>0</v>
      </c>
      <c r="Y963" s="64">
        <v>0</v>
      </c>
      <c r="Z963" s="64">
        <v>0</v>
      </c>
      <c r="AA963" s="64">
        <v>0</v>
      </c>
      <c r="AB963" s="64">
        <v>0</v>
      </c>
      <c r="AC963" s="64">
        <v>0</v>
      </c>
      <c r="AD963" s="9">
        <v>0</v>
      </c>
      <c r="AE963" s="64">
        <v>0</v>
      </c>
      <c r="AF963" s="64">
        <v>0</v>
      </c>
      <c r="AG963" s="64">
        <v>0</v>
      </c>
      <c r="AH963" s="64">
        <v>0</v>
      </c>
      <c r="AI963" s="64">
        <v>0</v>
      </c>
      <c r="AJ963" s="10">
        <f t="shared" ref="AJ963:AJ1026" si="46">SUM(X963:AI963)</f>
        <v>0</v>
      </c>
      <c r="AL963" s="6">
        <f t="shared" ref="AL963:AL1026" si="47">IF(J963=2,AJ963,0)</f>
        <v>0</v>
      </c>
      <c r="AN963" s="64">
        <v>0</v>
      </c>
      <c r="AO963" s="64">
        <v>0</v>
      </c>
      <c r="AP963" s="64">
        <v>0</v>
      </c>
      <c r="AQ963" s="64">
        <v>0</v>
      </c>
      <c r="AR963" s="64">
        <v>0</v>
      </c>
      <c r="AS963" s="64">
        <v>0</v>
      </c>
      <c r="AT963" s="64">
        <v>0</v>
      </c>
      <c r="AU963" s="64">
        <v>0</v>
      </c>
      <c r="AV963" s="64">
        <v>0</v>
      </c>
      <c r="AW963" s="64">
        <v>0</v>
      </c>
      <c r="AX963" s="64">
        <v>0</v>
      </c>
      <c r="AY963" s="64">
        <v>0</v>
      </c>
      <c r="AZ963" s="64">
        <v>0</v>
      </c>
      <c r="BA963" s="64">
        <v>0</v>
      </c>
      <c r="BB963" s="64">
        <v>0</v>
      </c>
      <c r="BC963" s="64">
        <v>0</v>
      </c>
      <c r="BD963" s="64">
        <v>0</v>
      </c>
      <c r="BE963" s="64">
        <v>0</v>
      </c>
      <c r="BF963" s="64">
        <v>0</v>
      </c>
      <c r="BG963" s="64">
        <v>0</v>
      </c>
      <c r="BH963" s="64">
        <v>0</v>
      </c>
      <c r="BI963" s="64">
        <v>7076</v>
      </c>
      <c r="BJ963" s="64">
        <v>0</v>
      </c>
      <c r="BK963" s="64">
        <v>0</v>
      </c>
      <c r="BL963"/>
      <c r="BN963" s="7">
        <f t="shared" ref="BN963:BN1026" si="48">SUM(X963:AG963)</f>
        <v>0</v>
      </c>
    </row>
    <row r="964" spans="1:66" hidden="1">
      <c r="A964">
        <v>911</v>
      </c>
      <c r="B964" t="s">
        <v>447</v>
      </c>
      <c r="C964">
        <v>107</v>
      </c>
      <c r="D964" t="s">
        <v>120</v>
      </c>
      <c r="E964">
        <v>440</v>
      </c>
      <c r="F964">
        <v>524110002</v>
      </c>
      <c r="G964" t="s">
        <v>138</v>
      </c>
      <c r="H964">
        <v>101</v>
      </c>
      <c r="I964" t="s">
        <v>308</v>
      </c>
      <c r="J964" s="8">
        <v>1</v>
      </c>
      <c r="L964">
        <v>4410</v>
      </c>
      <c r="M964" t="s">
        <v>341</v>
      </c>
      <c r="N964">
        <v>4000</v>
      </c>
      <c r="O964" t="s">
        <v>137</v>
      </c>
      <c r="P964">
        <v>1</v>
      </c>
      <c r="Q964" t="s">
        <v>448</v>
      </c>
      <c r="R964">
        <v>131</v>
      </c>
      <c r="S964" t="s">
        <v>449</v>
      </c>
      <c r="T964">
        <v>121</v>
      </c>
      <c r="U964" t="s">
        <v>312</v>
      </c>
      <c r="V964">
        <v>1</v>
      </c>
      <c r="W964" t="s">
        <v>313</v>
      </c>
      <c r="X964" s="64">
        <v>0</v>
      </c>
      <c r="Y964" s="64">
        <v>0</v>
      </c>
      <c r="Z964" s="64">
        <v>0</v>
      </c>
      <c r="AA964" s="64">
        <v>0</v>
      </c>
      <c r="AB964" s="64">
        <v>0</v>
      </c>
      <c r="AC964" s="64">
        <v>0</v>
      </c>
      <c r="AD964" s="9">
        <v>0</v>
      </c>
      <c r="AE964" s="64">
        <v>0</v>
      </c>
      <c r="AF964" s="64">
        <v>0</v>
      </c>
      <c r="AG964" s="64">
        <v>0</v>
      </c>
      <c r="AH964" s="64">
        <v>0</v>
      </c>
      <c r="AI964" s="64">
        <v>0</v>
      </c>
      <c r="AJ964" s="10">
        <f t="shared" si="46"/>
        <v>0</v>
      </c>
      <c r="AL964" s="6">
        <f t="shared" si="47"/>
        <v>0</v>
      </c>
      <c r="AN964" s="64">
        <v>2000</v>
      </c>
      <c r="AO964" s="64">
        <v>0</v>
      </c>
      <c r="AP964" s="64">
        <v>0</v>
      </c>
      <c r="AQ964" s="64">
        <v>0</v>
      </c>
      <c r="AR964" s="64">
        <v>0</v>
      </c>
      <c r="AS964" s="64">
        <v>0</v>
      </c>
      <c r="AT964" s="64">
        <v>0</v>
      </c>
      <c r="AU964" s="64">
        <v>0</v>
      </c>
      <c r="AV964" s="64">
        <v>0</v>
      </c>
      <c r="AW964" s="64">
        <v>0</v>
      </c>
      <c r="AX964" s="64">
        <v>0</v>
      </c>
      <c r="AY964" s="64">
        <v>0</v>
      </c>
      <c r="AZ964" s="64">
        <v>0</v>
      </c>
      <c r="BA964" s="64">
        <v>0</v>
      </c>
      <c r="BB964" s="64">
        <v>0</v>
      </c>
      <c r="BC964" s="64">
        <v>0</v>
      </c>
      <c r="BD964" s="64">
        <v>0</v>
      </c>
      <c r="BE964" s="64">
        <v>0</v>
      </c>
      <c r="BF964" s="64">
        <v>0</v>
      </c>
      <c r="BG964" s="64">
        <v>504.39</v>
      </c>
      <c r="BH964" s="64">
        <v>600</v>
      </c>
      <c r="BI964" s="64">
        <v>-75.680000000000007</v>
      </c>
      <c r="BJ964" s="64">
        <v>1161.1600000000001</v>
      </c>
      <c r="BK964" s="64">
        <v>0</v>
      </c>
      <c r="BL964"/>
      <c r="BN964" s="7">
        <f t="shared" si="48"/>
        <v>0</v>
      </c>
    </row>
    <row r="965" spans="1:66" hidden="1">
      <c r="A965">
        <v>911</v>
      </c>
      <c r="B965" t="s">
        <v>447</v>
      </c>
      <c r="C965">
        <v>107</v>
      </c>
      <c r="D965" t="s">
        <v>120</v>
      </c>
      <c r="E965">
        <v>442</v>
      </c>
      <c r="F965">
        <v>524110005</v>
      </c>
      <c r="G965" t="s">
        <v>139</v>
      </c>
      <c r="H965">
        <v>101</v>
      </c>
      <c r="I965" t="s">
        <v>308</v>
      </c>
      <c r="J965" s="8">
        <v>1</v>
      </c>
      <c r="L965">
        <v>4410</v>
      </c>
      <c r="M965" t="s">
        <v>341</v>
      </c>
      <c r="N965">
        <v>4000</v>
      </c>
      <c r="O965" t="s">
        <v>137</v>
      </c>
      <c r="P965">
        <v>1</v>
      </c>
      <c r="Q965" t="s">
        <v>448</v>
      </c>
      <c r="R965">
        <v>131</v>
      </c>
      <c r="S965" t="s">
        <v>449</v>
      </c>
      <c r="T965">
        <v>121</v>
      </c>
      <c r="U965" t="s">
        <v>312</v>
      </c>
      <c r="V965">
        <v>1</v>
      </c>
      <c r="W965" t="s">
        <v>313</v>
      </c>
      <c r="X965" s="64">
        <v>0</v>
      </c>
      <c r="Y965" s="64">
        <v>17341.8</v>
      </c>
      <c r="Z965" s="64">
        <v>0</v>
      </c>
      <c r="AA965" s="64">
        <v>0</v>
      </c>
      <c r="AB965" s="64">
        <v>0</v>
      </c>
      <c r="AC965" s="64">
        <v>0</v>
      </c>
      <c r="AD965" s="9">
        <v>0</v>
      </c>
      <c r="AE965" s="64">
        <v>0</v>
      </c>
      <c r="AF965" s="64">
        <v>0</v>
      </c>
      <c r="AG965" s="64">
        <v>0</v>
      </c>
      <c r="AH965" s="64">
        <v>0</v>
      </c>
      <c r="AI965" s="64">
        <v>0</v>
      </c>
      <c r="AJ965" s="10">
        <f t="shared" si="46"/>
        <v>17341.8</v>
      </c>
      <c r="AL965" s="6">
        <f t="shared" si="47"/>
        <v>0</v>
      </c>
      <c r="AN965" s="64">
        <v>2025</v>
      </c>
      <c r="AO965" s="64">
        <v>0</v>
      </c>
      <c r="AP965" s="64">
        <v>0</v>
      </c>
      <c r="AQ965" s="64">
        <v>0</v>
      </c>
      <c r="AR965" s="64">
        <v>0</v>
      </c>
      <c r="AS965" s="64">
        <v>0</v>
      </c>
      <c r="AT965" s="64">
        <v>0</v>
      </c>
      <c r="AU965" s="64">
        <v>0</v>
      </c>
      <c r="AV965" s="64">
        <v>0</v>
      </c>
      <c r="AW965" s="64">
        <v>0</v>
      </c>
      <c r="AX965" s="64">
        <v>0</v>
      </c>
      <c r="AY965" s="64">
        <v>0</v>
      </c>
      <c r="AZ965" s="64">
        <v>-330</v>
      </c>
      <c r="BA965" s="64">
        <v>0</v>
      </c>
      <c r="BB965" s="64">
        <v>0</v>
      </c>
      <c r="BC965" s="64">
        <v>0</v>
      </c>
      <c r="BD965" s="64">
        <v>0</v>
      </c>
      <c r="BE965" s="64">
        <v>0</v>
      </c>
      <c r="BF965" s="64">
        <v>0</v>
      </c>
      <c r="BG965" s="64">
        <v>0</v>
      </c>
      <c r="BH965" s="64">
        <v>0</v>
      </c>
      <c r="BI965" s="64">
        <v>-1425</v>
      </c>
      <c r="BJ965" s="64">
        <v>0</v>
      </c>
      <c r="BK965" s="64">
        <v>0</v>
      </c>
      <c r="BL965"/>
      <c r="BN965" s="7">
        <f t="shared" si="48"/>
        <v>17341.8</v>
      </c>
    </row>
    <row r="966" spans="1:66" hidden="1">
      <c r="A966">
        <v>911</v>
      </c>
      <c r="B966" t="s">
        <v>447</v>
      </c>
      <c r="C966">
        <v>107</v>
      </c>
      <c r="D966" t="s">
        <v>120</v>
      </c>
      <c r="E966">
        <v>443</v>
      </c>
      <c r="F966">
        <v>524110006</v>
      </c>
      <c r="G966" t="s">
        <v>140</v>
      </c>
      <c r="H966">
        <v>101</v>
      </c>
      <c r="I966" t="s">
        <v>308</v>
      </c>
      <c r="J966" s="8">
        <v>1</v>
      </c>
      <c r="L966">
        <v>4410</v>
      </c>
      <c r="M966" t="s">
        <v>341</v>
      </c>
      <c r="N966">
        <v>4000</v>
      </c>
      <c r="O966" t="s">
        <v>137</v>
      </c>
      <c r="P966">
        <v>1</v>
      </c>
      <c r="Q966" t="s">
        <v>448</v>
      </c>
      <c r="R966">
        <v>131</v>
      </c>
      <c r="S966" t="s">
        <v>449</v>
      </c>
      <c r="T966">
        <v>121</v>
      </c>
      <c r="U966" t="s">
        <v>312</v>
      </c>
      <c r="V966">
        <v>1</v>
      </c>
      <c r="W966" t="s">
        <v>313</v>
      </c>
      <c r="X966" s="64">
        <v>500</v>
      </c>
      <c r="Y966" s="64">
        <v>500</v>
      </c>
      <c r="Z966" s="64">
        <v>0</v>
      </c>
      <c r="AA966" s="64">
        <v>0</v>
      </c>
      <c r="AB966" s="64">
        <v>0</v>
      </c>
      <c r="AC966" s="64">
        <v>0</v>
      </c>
      <c r="AD966" s="9">
        <v>0</v>
      </c>
      <c r="AE966" s="64">
        <v>0</v>
      </c>
      <c r="AF966" s="64">
        <v>0</v>
      </c>
      <c r="AG966" s="64">
        <v>0</v>
      </c>
      <c r="AH966" s="64">
        <v>0</v>
      </c>
      <c r="AI966" s="64">
        <v>0</v>
      </c>
      <c r="AJ966" s="10">
        <f t="shared" si="46"/>
        <v>1000</v>
      </c>
      <c r="AL966" s="6">
        <f t="shared" si="47"/>
        <v>0</v>
      </c>
      <c r="AN966" s="64">
        <v>7085</v>
      </c>
      <c r="AO966" s="64">
        <v>0</v>
      </c>
      <c r="AP966" s="64">
        <v>0</v>
      </c>
      <c r="AQ966" s="64">
        <v>0</v>
      </c>
      <c r="AR966" s="64">
        <v>0</v>
      </c>
      <c r="AS966" s="64">
        <v>0</v>
      </c>
      <c r="AT966" s="64">
        <v>0</v>
      </c>
      <c r="AU966" s="64">
        <v>0</v>
      </c>
      <c r="AV966" s="64">
        <v>0</v>
      </c>
      <c r="AW966" s="64">
        <v>0</v>
      </c>
      <c r="AX966" s="64">
        <v>0</v>
      </c>
      <c r="AY966" s="64">
        <v>0</v>
      </c>
      <c r="AZ966" s="64">
        <v>-7000</v>
      </c>
      <c r="BA966" s="64">
        <v>0</v>
      </c>
      <c r="BB966" s="64">
        <v>0</v>
      </c>
      <c r="BC966" s="64">
        <v>0</v>
      </c>
      <c r="BD966" s="64">
        <v>0</v>
      </c>
      <c r="BE966" s="64">
        <v>0</v>
      </c>
      <c r="BF966" s="64">
        <v>0</v>
      </c>
      <c r="BG966" s="64">
        <v>0</v>
      </c>
      <c r="BH966" s="64">
        <v>300</v>
      </c>
      <c r="BI966" s="64">
        <v>-86.42</v>
      </c>
      <c r="BJ966" s="64">
        <v>0</v>
      </c>
      <c r="BK966" s="64">
        <v>0</v>
      </c>
      <c r="BL966"/>
      <c r="BN966" s="7">
        <f t="shared" si="48"/>
        <v>1000</v>
      </c>
    </row>
    <row r="967" spans="1:66" hidden="1">
      <c r="A967">
        <v>911</v>
      </c>
      <c r="B967" t="s">
        <v>447</v>
      </c>
      <c r="C967">
        <v>107</v>
      </c>
      <c r="D967" t="s">
        <v>120</v>
      </c>
      <c r="E967">
        <v>445</v>
      </c>
      <c r="F967">
        <v>524110008</v>
      </c>
      <c r="G967" t="s">
        <v>141</v>
      </c>
      <c r="H967">
        <v>101</v>
      </c>
      <c r="I967" t="s">
        <v>308</v>
      </c>
      <c r="J967" s="8">
        <v>1</v>
      </c>
      <c r="L967">
        <v>4410</v>
      </c>
      <c r="M967" t="s">
        <v>341</v>
      </c>
      <c r="N967">
        <v>4000</v>
      </c>
      <c r="O967" t="s">
        <v>137</v>
      </c>
      <c r="P967">
        <v>1</v>
      </c>
      <c r="Q967" t="s">
        <v>448</v>
      </c>
      <c r="R967">
        <v>131</v>
      </c>
      <c r="S967" t="s">
        <v>449</v>
      </c>
      <c r="T967">
        <v>121</v>
      </c>
      <c r="U967" t="s">
        <v>312</v>
      </c>
      <c r="V967">
        <v>1</v>
      </c>
      <c r="W967" t="s">
        <v>313</v>
      </c>
      <c r="X967" s="64">
        <v>0</v>
      </c>
      <c r="Y967" s="64">
        <v>0</v>
      </c>
      <c r="Z967" s="64">
        <v>0</v>
      </c>
      <c r="AA967" s="64">
        <v>0</v>
      </c>
      <c r="AB967" s="64">
        <v>0</v>
      </c>
      <c r="AC967" s="64">
        <v>0</v>
      </c>
      <c r="AD967" s="9">
        <v>0</v>
      </c>
      <c r="AE967" s="64">
        <v>0</v>
      </c>
      <c r="AF967" s="64">
        <v>0</v>
      </c>
      <c r="AG967" s="64">
        <v>0</v>
      </c>
      <c r="AH967" s="64">
        <v>0</v>
      </c>
      <c r="AI967" s="64">
        <v>0</v>
      </c>
      <c r="AJ967" s="10">
        <f t="shared" si="46"/>
        <v>0</v>
      </c>
      <c r="AL967" s="6">
        <f t="shared" si="47"/>
        <v>0</v>
      </c>
      <c r="AN967" s="64">
        <v>0</v>
      </c>
      <c r="AO967" s="64">
        <v>0</v>
      </c>
      <c r="AP967" s="64">
        <v>0</v>
      </c>
      <c r="AQ967" s="64">
        <v>0</v>
      </c>
      <c r="AR967" s="64">
        <v>0</v>
      </c>
      <c r="AS967" s="64">
        <v>0</v>
      </c>
      <c r="AT967" s="64">
        <v>0</v>
      </c>
      <c r="AU967" s="64">
        <v>0</v>
      </c>
      <c r="AV967" s="64">
        <v>0</v>
      </c>
      <c r="AW967" s="64">
        <v>0</v>
      </c>
      <c r="AX967" s="64">
        <v>0</v>
      </c>
      <c r="AY967" s="64">
        <v>0</v>
      </c>
      <c r="AZ967" s="64">
        <v>3219.11</v>
      </c>
      <c r="BA967" s="64">
        <v>0</v>
      </c>
      <c r="BB967" s="64">
        <v>0</v>
      </c>
      <c r="BC967" s="64">
        <v>0</v>
      </c>
      <c r="BD967" s="64">
        <v>0</v>
      </c>
      <c r="BE967" s="64">
        <v>0</v>
      </c>
      <c r="BF967" s="64">
        <v>0</v>
      </c>
      <c r="BG967" s="64">
        <v>0</v>
      </c>
      <c r="BH967" s="64">
        <v>8600</v>
      </c>
      <c r="BI967" s="64">
        <v>527.44000000000005</v>
      </c>
      <c r="BJ967" s="64">
        <v>0</v>
      </c>
      <c r="BK967" s="64">
        <v>0</v>
      </c>
      <c r="BL967"/>
      <c r="BN967" s="7">
        <f t="shared" si="48"/>
        <v>0</v>
      </c>
    </row>
    <row r="968" spans="1:66" hidden="1">
      <c r="A968">
        <v>921</v>
      </c>
      <c r="B968" t="s">
        <v>454</v>
      </c>
      <c r="C968">
        <v>108</v>
      </c>
      <c r="D968" t="s">
        <v>455</v>
      </c>
      <c r="E968">
        <v>442</v>
      </c>
      <c r="F968">
        <v>524110005</v>
      </c>
      <c r="G968" t="s">
        <v>139</v>
      </c>
      <c r="H968">
        <v>101</v>
      </c>
      <c r="I968" t="s">
        <v>308</v>
      </c>
      <c r="J968" s="8">
        <v>1</v>
      </c>
      <c r="L968">
        <v>4410</v>
      </c>
      <c r="M968" t="s">
        <v>341</v>
      </c>
      <c r="N968">
        <v>4000</v>
      </c>
      <c r="O968" t="s">
        <v>137</v>
      </c>
      <c r="P968">
        <v>4</v>
      </c>
      <c r="Q968" t="s">
        <v>345</v>
      </c>
      <c r="R968">
        <v>132</v>
      </c>
      <c r="S968" t="s">
        <v>456</v>
      </c>
      <c r="T968">
        <v>121</v>
      </c>
      <c r="U968" t="s">
        <v>312</v>
      </c>
      <c r="V968">
        <v>1</v>
      </c>
      <c r="W968" t="s">
        <v>313</v>
      </c>
      <c r="X968" s="64">
        <v>0</v>
      </c>
      <c r="Y968" s="64">
        <v>0</v>
      </c>
      <c r="Z968" s="64">
        <v>0</v>
      </c>
      <c r="AA968" s="64">
        <v>0</v>
      </c>
      <c r="AB968" s="64">
        <v>0</v>
      </c>
      <c r="AC968" s="64">
        <v>0</v>
      </c>
      <c r="AD968" s="9">
        <v>0</v>
      </c>
      <c r="AE968" s="64">
        <v>0</v>
      </c>
      <c r="AF968" s="64">
        <v>0</v>
      </c>
      <c r="AG968" s="64">
        <v>0</v>
      </c>
      <c r="AH968" s="64">
        <v>0</v>
      </c>
      <c r="AI968" s="64">
        <v>7113.4</v>
      </c>
      <c r="AJ968" s="10">
        <f t="shared" si="46"/>
        <v>7113.4</v>
      </c>
      <c r="AL968" s="6">
        <f t="shared" si="47"/>
        <v>0</v>
      </c>
      <c r="AN968" s="64">
        <v>4772</v>
      </c>
      <c r="AO968" s="64">
        <v>0</v>
      </c>
      <c r="AP968" s="64">
        <v>0</v>
      </c>
      <c r="AQ968" s="64">
        <v>0</v>
      </c>
      <c r="AR968" s="64">
        <v>0</v>
      </c>
      <c r="AS968" s="64">
        <v>0</v>
      </c>
      <c r="AT968" s="64">
        <v>0</v>
      </c>
      <c r="AU968" s="64">
        <v>0</v>
      </c>
      <c r="AV968" s="64">
        <v>0</v>
      </c>
      <c r="AW968" s="64">
        <v>0</v>
      </c>
      <c r="AX968" s="64">
        <v>0</v>
      </c>
      <c r="AY968" s="64">
        <v>0</v>
      </c>
      <c r="AZ968" s="64">
        <v>-2000</v>
      </c>
      <c r="BA968" s="64">
        <v>0</v>
      </c>
      <c r="BB968" s="64">
        <v>0</v>
      </c>
      <c r="BC968" s="64">
        <v>0</v>
      </c>
      <c r="BD968" s="64">
        <v>0</v>
      </c>
      <c r="BE968" s="64">
        <v>0</v>
      </c>
      <c r="BF968" s="64">
        <v>0</v>
      </c>
      <c r="BG968" s="64">
        <v>0</v>
      </c>
      <c r="BH968" s="64">
        <v>0</v>
      </c>
      <c r="BI968" s="64">
        <v>-1379.06</v>
      </c>
      <c r="BJ968" s="64">
        <v>0</v>
      </c>
      <c r="BK968" s="64">
        <v>0</v>
      </c>
      <c r="BL968"/>
      <c r="BN968" s="7">
        <f t="shared" si="48"/>
        <v>0</v>
      </c>
    </row>
    <row r="969" spans="1:66" hidden="1">
      <c r="A969">
        <v>921</v>
      </c>
      <c r="B969" t="s">
        <v>454</v>
      </c>
      <c r="C969">
        <v>108</v>
      </c>
      <c r="D969" t="s">
        <v>455</v>
      </c>
      <c r="E969">
        <v>452</v>
      </c>
      <c r="F969">
        <v>524110018</v>
      </c>
      <c r="G969" t="s">
        <v>151</v>
      </c>
      <c r="H969">
        <v>101</v>
      </c>
      <c r="I969" t="s">
        <v>308</v>
      </c>
      <c r="J969" s="8">
        <v>1</v>
      </c>
      <c r="L969">
        <v>4410</v>
      </c>
      <c r="M969" t="s">
        <v>341</v>
      </c>
      <c r="N969">
        <v>4000</v>
      </c>
      <c r="O969" t="s">
        <v>137</v>
      </c>
      <c r="P969">
        <v>4</v>
      </c>
      <c r="Q969" t="s">
        <v>345</v>
      </c>
      <c r="R969">
        <v>132</v>
      </c>
      <c r="S969" t="s">
        <v>456</v>
      </c>
      <c r="T969">
        <v>121</v>
      </c>
      <c r="U969" t="s">
        <v>312</v>
      </c>
      <c r="V969">
        <v>1</v>
      </c>
      <c r="W969" t="s">
        <v>313</v>
      </c>
      <c r="X969" s="64">
        <v>56000</v>
      </c>
      <c r="Y969" s="64">
        <v>60000</v>
      </c>
      <c r="Z969" s="64">
        <v>60000</v>
      </c>
      <c r="AA969" s="64">
        <v>60000</v>
      </c>
      <c r="AB969" s="64">
        <v>60000</v>
      </c>
      <c r="AC969" s="64">
        <v>0</v>
      </c>
      <c r="AD969" s="9">
        <v>119000</v>
      </c>
      <c r="AE969" s="64">
        <v>60000</v>
      </c>
      <c r="AF969" s="64">
        <v>60000</v>
      </c>
      <c r="AG969" s="64">
        <v>60000</v>
      </c>
      <c r="AH969" s="64">
        <v>60000</v>
      </c>
      <c r="AI969" s="64">
        <v>60000</v>
      </c>
      <c r="AJ969" s="10">
        <f t="shared" si="46"/>
        <v>715000</v>
      </c>
      <c r="AL969" s="6">
        <f t="shared" si="47"/>
        <v>0</v>
      </c>
      <c r="AN969" s="64">
        <v>0</v>
      </c>
      <c r="AO969" s="64">
        <v>0</v>
      </c>
      <c r="AP969" s="64">
        <v>0</v>
      </c>
      <c r="AQ969" s="64">
        <v>0</v>
      </c>
      <c r="AR969" s="64">
        <v>0</v>
      </c>
      <c r="AS969" s="64">
        <v>0</v>
      </c>
      <c r="AT969" s="64">
        <v>0</v>
      </c>
      <c r="AU969" s="64">
        <v>0</v>
      </c>
      <c r="AV969" s="64">
        <v>0</v>
      </c>
      <c r="AW969" s="64">
        <v>0</v>
      </c>
      <c r="AX969" s="64">
        <v>0</v>
      </c>
      <c r="AY969" s="64">
        <v>0</v>
      </c>
      <c r="AZ969" s="64">
        <v>5000</v>
      </c>
      <c r="BA969" s="64">
        <v>0</v>
      </c>
      <c r="BB969" s="64">
        <v>0</v>
      </c>
      <c r="BC969" s="64">
        <v>0</v>
      </c>
      <c r="BD969" s="64">
        <v>0</v>
      </c>
      <c r="BE969" s="64">
        <v>0</v>
      </c>
      <c r="BF969" s="64">
        <v>0</v>
      </c>
      <c r="BG969" s="64">
        <v>0</v>
      </c>
      <c r="BH969" s="64">
        <v>0</v>
      </c>
      <c r="BI969" s="64">
        <v>0</v>
      </c>
      <c r="BJ969" s="64">
        <v>0</v>
      </c>
      <c r="BK969" s="64">
        <v>-813.3</v>
      </c>
      <c r="BL969"/>
      <c r="BN969" s="7">
        <f t="shared" si="48"/>
        <v>595000</v>
      </c>
    </row>
    <row r="970" spans="1:66" hidden="1">
      <c r="A970">
        <v>924</v>
      </c>
      <c r="B970" t="s">
        <v>574</v>
      </c>
      <c r="C970">
        <v>159</v>
      </c>
      <c r="D970" t="s">
        <v>574</v>
      </c>
      <c r="E970">
        <v>442</v>
      </c>
      <c r="F970">
        <v>524110005</v>
      </c>
      <c r="G970" t="s">
        <v>139</v>
      </c>
      <c r="H970">
        <v>101</v>
      </c>
      <c r="I970" t="s">
        <v>308</v>
      </c>
      <c r="J970" s="8">
        <v>1</v>
      </c>
      <c r="L970">
        <v>4410</v>
      </c>
      <c r="M970" t="s">
        <v>341</v>
      </c>
      <c r="N970">
        <v>4000</v>
      </c>
      <c r="O970" t="s">
        <v>137</v>
      </c>
      <c r="P970">
        <v>4</v>
      </c>
      <c r="Q970" t="s">
        <v>345</v>
      </c>
      <c r="R970">
        <v>111</v>
      </c>
      <c r="S970" t="s">
        <v>438</v>
      </c>
      <c r="T970">
        <v>121</v>
      </c>
      <c r="U970" t="s">
        <v>312</v>
      </c>
      <c r="V970">
        <v>1</v>
      </c>
      <c r="W970" t="s">
        <v>313</v>
      </c>
      <c r="X970" s="64">
        <v>0</v>
      </c>
      <c r="Y970" s="64">
        <v>0</v>
      </c>
      <c r="Z970" s="64">
        <v>0</v>
      </c>
      <c r="AA970" s="64">
        <v>0</v>
      </c>
      <c r="AB970" s="64">
        <v>17119.21</v>
      </c>
      <c r="AC970" s="64">
        <v>11103.41</v>
      </c>
      <c r="AD970" s="9">
        <v>4752.8900000000003</v>
      </c>
      <c r="AE970" s="64">
        <v>0</v>
      </c>
      <c r="AF970" s="64">
        <v>11263</v>
      </c>
      <c r="AG970" s="64">
        <v>6015.8</v>
      </c>
      <c r="AH970" s="64">
        <v>3052.7</v>
      </c>
      <c r="AI970" s="64">
        <v>0</v>
      </c>
      <c r="AJ970" s="10">
        <f t="shared" si="46"/>
        <v>53307.01</v>
      </c>
      <c r="AL970" s="6">
        <f t="shared" si="47"/>
        <v>0</v>
      </c>
      <c r="AN970" s="64">
        <v>5647</v>
      </c>
      <c r="AO970" s="64">
        <v>0</v>
      </c>
      <c r="AP970" s="64">
        <v>0</v>
      </c>
      <c r="AQ970" s="64">
        <v>0</v>
      </c>
      <c r="AR970" s="64">
        <v>0</v>
      </c>
      <c r="AS970" s="64">
        <v>0</v>
      </c>
      <c r="AT970" s="64">
        <v>0</v>
      </c>
      <c r="AU970" s="64">
        <v>0</v>
      </c>
      <c r="AV970" s="64">
        <v>0</v>
      </c>
      <c r="AW970" s="64">
        <v>0</v>
      </c>
      <c r="AX970" s="64">
        <v>0</v>
      </c>
      <c r="AY970" s="64">
        <v>0</v>
      </c>
      <c r="AZ970" s="64">
        <v>-409.11</v>
      </c>
      <c r="BA970" s="64">
        <v>0</v>
      </c>
      <c r="BB970" s="64">
        <v>0</v>
      </c>
      <c r="BC970" s="64">
        <v>0</v>
      </c>
      <c r="BD970" s="64">
        <v>0</v>
      </c>
      <c r="BE970" s="64">
        <v>0</v>
      </c>
      <c r="BF970" s="64">
        <v>0</v>
      </c>
      <c r="BG970" s="64">
        <v>0</v>
      </c>
      <c r="BH970" s="64">
        <v>-900</v>
      </c>
      <c r="BI970" s="64">
        <v>7334.66</v>
      </c>
      <c r="BJ970" s="64">
        <v>0</v>
      </c>
      <c r="BK970" s="64">
        <v>0</v>
      </c>
      <c r="BL970"/>
      <c r="BN970" s="7">
        <f t="shared" si="48"/>
        <v>50254.310000000005</v>
      </c>
    </row>
    <row r="971" spans="1:66" hidden="1">
      <c r="A971">
        <v>925</v>
      </c>
      <c r="B971" t="s">
        <v>576</v>
      </c>
      <c r="C971">
        <v>159</v>
      </c>
      <c r="D971" t="s">
        <v>574</v>
      </c>
      <c r="E971">
        <v>442</v>
      </c>
      <c r="F971">
        <v>524110005</v>
      </c>
      <c r="G971" t="s">
        <v>139</v>
      </c>
      <c r="H971">
        <v>101</v>
      </c>
      <c r="I971" t="s">
        <v>308</v>
      </c>
      <c r="J971" s="8">
        <v>1</v>
      </c>
      <c r="L971">
        <v>4410</v>
      </c>
      <c r="M971" t="s">
        <v>341</v>
      </c>
      <c r="N971">
        <v>4000</v>
      </c>
      <c r="O971" t="s">
        <v>137</v>
      </c>
      <c r="P971">
        <v>4</v>
      </c>
      <c r="Q971" t="s">
        <v>345</v>
      </c>
      <c r="R971">
        <v>111</v>
      </c>
      <c r="S971" t="s">
        <v>438</v>
      </c>
      <c r="T971">
        <v>121</v>
      </c>
      <c r="U971" t="s">
        <v>312</v>
      </c>
      <c r="V971">
        <v>1</v>
      </c>
      <c r="W971" t="s">
        <v>313</v>
      </c>
      <c r="X971" s="64">
        <v>0</v>
      </c>
      <c r="Y971" s="64">
        <v>0</v>
      </c>
      <c r="Z971" s="64">
        <v>0</v>
      </c>
      <c r="AA971" s="64">
        <v>0</v>
      </c>
      <c r="AB971" s="64">
        <v>0</v>
      </c>
      <c r="AC971" s="64">
        <v>0</v>
      </c>
      <c r="AD971" s="9">
        <v>0</v>
      </c>
      <c r="AE971" s="64">
        <v>11263</v>
      </c>
      <c r="AF971" s="64">
        <v>0</v>
      </c>
      <c r="AG971" s="64">
        <v>0</v>
      </c>
      <c r="AH971" s="64">
        <v>0</v>
      </c>
      <c r="AI971" s="64">
        <v>0</v>
      </c>
      <c r="AJ971" s="10">
        <f t="shared" si="46"/>
        <v>11263</v>
      </c>
      <c r="AL971" s="6">
        <f t="shared" si="47"/>
        <v>0</v>
      </c>
      <c r="AN971" s="64">
        <v>100000</v>
      </c>
      <c r="AO971" s="64">
        <v>0</v>
      </c>
      <c r="AP971" s="64">
        <v>0</v>
      </c>
      <c r="AQ971" s="64">
        <v>0</v>
      </c>
      <c r="AR971" s="64">
        <v>0</v>
      </c>
      <c r="AS971" s="64">
        <v>0</v>
      </c>
      <c r="AT971" s="64">
        <v>0</v>
      </c>
      <c r="AU971" s="64">
        <v>0</v>
      </c>
      <c r="AV971" s="64">
        <v>0</v>
      </c>
      <c r="AW971" s="64">
        <v>0</v>
      </c>
      <c r="AX971" s="64">
        <v>0</v>
      </c>
      <c r="AY971" s="64">
        <v>0</v>
      </c>
      <c r="AZ971" s="64">
        <v>-1070</v>
      </c>
      <c r="BA971" s="64">
        <v>0</v>
      </c>
      <c r="BB971" s="64">
        <v>0</v>
      </c>
      <c r="BC971" s="64">
        <v>0</v>
      </c>
      <c r="BD971" s="64">
        <v>0</v>
      </c>
      <c r="BE971" s="64">
        <v>0</v>
      </c>
      <c r="BF971" s="64">
        <v>0</v>
      </c>
      <c r="BG971" s="64">
        <v>0</v>
      </c>
      <c r="BH971" s="64">
        <v>-27923</v>
      </c>
      <c r="BI971" s="64">
        <v>-1159.74</v>
      </c>
      <c r="BJ971" s="64">
        <v>0</v>
      </c>
      <c r="BK971" s="64">
        <v>-41965.01</v>
      </c>
      <c r="BL971"/>
      <c r="BN971" s="7">
        <f t="shared" si="48"/>
        <v>11263</v>
      </c>
    </row>
    <row r="972" spans="1:66" hidden="1">
      <c r="A972">
        <v>931</v>
      </c>
      <c r="B972" t="s">
        <v>465</v>
      </c>
      <c r="C972">
        <v>111</v>
      </c>
      <c r="D972" t="s">
        <v>466</v>
      </c>
      <c r="E972">
        <v>450</v>
      </c>
      <c r="F972">
        <v>524110016</v>
      </c>
      <c r="G972" t="s">
        <v>165</v>
      </c>
      <c r="H972">
        <v>101</v>
      </c>
      <c r="I972" t="s">
        <v>308</v>
      </c>
      <c r="J972" s="8">
        <v>1</v>
      </c>
      <c r="L972">
        <v>4410</v>
      </c>
      <c r="M972" t="s">
        <v>341</v>
      </c>
      <c r="N972">
        <v>4000</v>
      </c>
      <c r="O972" t="s">
        <v>137</v>
      </c>
      <c r="P972">
        <v>5</v>
      </c>
      <c r="Q972" t="s">
        <v>467</v>
      </c>
      <c r="R972">
        <v>152</v>
      </c>
      <c r="S972" t="s">
        <v>468</v>
      </c>
      <c r="T972">
        <v>121</v>
      </c>
      <c r="U972" t="s">
        <v>312</v>
      </c>
      <c r="V972">
        <v>1</v>
      </c>
      <c r="W972" t="s">
        <v>313</v>
      </c>
      <c r="X972" s="64">
        <v>0</v>
      </c>
      <c r="Y972" s="64">
        <v>0</v>
      </c>
      <c r="Z972" s="64">
        <v>0</v>
      </c>
      <c r="AA972" s="64">
        <v>0</v>
      </c>
      <c r="AB972" s="64">
        <v>0</v>
      </c>
      <c r="AC972" s="64">
        <v>0</v>
      </c>
      <c r="AD972" s="9">
        <v>0</v>
      </c>
      <c r="AE972" s="64">
        <v>0</v>
      </c>
      <c r="AF972" s="64">
        <v>0</v>
      </c>
      <c r="AG972" s="64">
        <v>0</v>
      </c>
      <c r="AH972" s="64">
        <v>0</v>
      </c>
      <c r="AI972" s="64">
        <v>0</v>
      </c>
      <c r="AJ972" s="10">
        <f t="shared" si="46"/>
        <v>0</v>
      </c>
      <c r="AL972" s="6">
        <f t="shared" si="47"/>
        <v>0</v>
      </c>
      <c r="AN972" s="64">
        <v>0</v>
      </c>
      <c r="AO972" s="64">
        <v>0</v>
      </c>
      <c r="AP972" s="64">
        <v>0</v>
      </c>
      <c r="AQ972" s="64">
        <v>0</v>
      </c>
      <c r="AR972" s="64">
        <v>0</v>
      </c>
      <c r="AS972" s="64">
        <v>0</v>
      </c>
      <c r="AT972" s="64">
        <v>0</v>
      </c>
      <c r="AU972" s="64">
        <v>0</v>
      </c>
      <c r="AV972" s="64">
        <v>0</v>
      </c>
      <c r="AW972" s="64">
        <v>0</v>
      </c>
      <c r="AX972" s="64">
        <v>0</v>
      </c>
      <c r="AY972" s="64">
        <v>0</v>
      </c>
      <c r="AZ972" s="64">
        <v>0</v>
      </c>
      <c r="BA972" s="64">
        <v>0</v>
      </c>
      <c r="BB972" s="64">
        <v>0</v>
      </c>
      <c r="BC972" s="64">
        <v>0</v>
      </c>
      <c r="BD972" s="64">
        <v>0</v>
      </c>
      <c r="BE972" s="64">
        <v>0</v>
      </c>
      <c r="BF972" s="64">
        <v>0</v>
      </c>
      <c r="BG972" s="64">
        <v>0</v>
      </c>
      <c r="BH972" s="64">
        <v>19323</v>
      </c>
      <c r="BI972" s="64">
        <v>0</v>
      </c>
      <c r="BJ972" s="64">
        <v>0</v>
      </c>
      <c r="BK972" s="64">
        <v>0</v>
      </c>
      <c r="BL972"/>
      <c r="BN972" s="7">
        <f t="shared" si="48"/>
        <v>0</v>
      </c>
    </row>
    <row r="973" spans="1:66" hidden="1">
      <c r="A973">
        <v>981</v>
      </c>
      <c r="B973" t="s">
        <v>532</v>
      </c>
      <c r="C973">
        <v>134</v>
      </c>
      <c r="D973" t="s">
        <v>245</v>
      </c>
      <c r="E973">
        <v>450</v>
      </c>
      <c r="F973">
        <v>524110016</v>
      </c>
      <c r="G973" t="s">
        <v>165</v>
      </c>
      <c r="H973">
        <v>101</v>
      </c>
      <c r="I973" t="s">
        <v>308</v>
      </c>
      <c r="J973" s="8">
        <v>1</v>
      </c>
      <c r="L973">
        <v>4410</v>
      </c>
      <c r="M973" t="s">
        <v>341</v>
      </c>
      <c r="N973">
        <v>4000</v>
      </c>
      <c r="O973" t="s">
        <v>137</v>
      </c>
      <c r="P973">
        <v>6</v>
      </c>
      <c r="Q973" t="s">
        <v>533</v>
      </c>
      <c r="R973">
        <v>134</v>
      </c>
      <c r="S973" t="s">
        <v>534</v>
      </c>
      <c r="T973">
        <v>132</v>
      </c>
      <c r="U973" t="s">
        <v>535</v>
      </c>
      <c r="V973">
        <v>1</v>
      </c>
      <c r="W973" t="s">
        <v>313</v>
      </c>
      <c r="X973" s="64">
        <v>0</v>
      </c>
      <c r="Y973" s="64">
        <v>0</v>
      </c>
      <c r="Z973" s="64">
        <v>0</v>
      </c>
      <c r="AA973" s="64">
        <v>0</v>
      </c>
      <c r="AB973" s="64">
        <v>0</v>
      </c>
      <c r="AC973" s="64">
        <v>0</v>
      </c>
      <c r="AD973" s="9">
        <v>0</v>
      </c>
      <c r="AE973" s="64">
        <v>0</v>
      </c>
      <c r="AF973" s="64">
        <v>0</v>
      </c>
      <c r="AG973" s="64">
        <v>0</v>
      </c>
      <c r="AH973" s="64">
        <v>0</v>
      </c>
      <c r="AI973" s="64">
        <v>0</v>
      </c>
      <c r="AJ973" s="10">
        <f t="shared" si="46"/>
        <v>0</v>
      </c>
      <c r="AL973" s="6">
        <f t="shared" si="47"/>
        <v>0</v>
      </c>
      <c r="AN973" s="64">
        <v>9221</v>
      </c>
      <c r="AO973" s="64">
        <v>0</v>
      </c>
      <c r="AP973" s="64">
        <v>0</v>
      </c>
      <c r="AQ973" s="64">
        <v>0</v>
      </c>
      <c r="AR973" s="64">
        <v>0</v>
      </c>
      <c r="AS973" s="64">
        <v>0</v>
      </c>
      <c r="AT973" s="64">
        <v>0</v>
      </c>
      <c r="AU973" s="64">
        <v>0</v>
      </c>
      <c r="AV973" s="64">
        <v>0</v>
      </c>
      <c r="AW973" s="64">
        <v>0</v>
      </c>
      <c r="AX973" s="64">
        <v>0</v>
      </c>
      <c r="AY973" s="64">
        <v>0</v>
      </c>
      <c r="AZ973" s="64">
        <v>0</v>
      </c>
      <c r="BA973" s="64">
        <v>0</v>
      </c>
      <c r="BB973" s="64">
        <v>0</v>
      </c>
      <c r="BC973" s="64">
        <v>0</v>
      </c>
      <c r="BD973" s="64">
        <v>0</v>
      </c>
      <c r="BE973" s="64">
        <v>0</v>
      </c>
      <c r="BF973" s="64">
        <v>0</v>
      </c>
      <c r="BG973" s="64">
        <v>0</v>
      </c>
      <c r="BH973" s="64">
        <v>0</v>
      </c>
      <c r="BI973" s="64">
        <v>-4773.63</v>
      </c>
      <c r="BJ973" s="64">
        <v>-4447.37</v>
      </c>
      <c r="BK973" s="64">
        <v>0</v>
      </c>
      <c r="BL973"/>
      <c r="BN973" s="7">
        <f t="shared" si="48"/>
        <v>0</v>
      </c>
    </row>
    <row r="974" spans="1:66" hidden="1">
      <c r="A974">
        <v>101</v>
      </c>
      <c r="B974" t="s">
        <v>306</v>
      </c>
      <c r="C974">
        <v>139</v>
      </c>
      <c r="D974" t="s">
        <v>307</v>
      </c>
      <c r="E974">
        <v>450</v>
      </c>
      <c r="F974">
        <v>524110016</v>
      </c>
      <c r="G974" t="s">
        <v>165</v>
      </c>
      <c r="H974">
        <v>101</v>
      </c>
      <c r="I974" t="s">
        <v>308</v>
      </c>
      <c r="J974" s="8">
        <v>1</v>
      </c>
      <c r="L974">
        <v>4410</v>
      </c>
      <c r="M974" t="s">
        <v>341</v>
      </c>
      <c r="N974">
        <v>4000</v>
      </c>
      <c r="O974" t="s">
        <v>137</v>
      </c>
      <c r="P974">
        <v>7</v>
      </c>
      <c r="Q974" t="s">
        <v>310</v>
      </c>
      <c r="R974">
        <v>171</v>
      </c>
      <c r="S974" t="s">
        <v>311</v>
      </c>
      <c r="T974">
        <v>121</v>
      </c>
      <c r="U974" t="s">
        <v>312</v>
      </c>
      <c r="V974">
        <v>1</v>
      </c>
      <c r="W974" t="s">
        <v>313</v>
      </c>
      <c r="X974" s="64">
        <v>0</v>
      </c>
      <c r="Y974" s="64">
        <v>0</v>
      </c>
      <c r="Z974" s="64">
        <v>0</v>
      </c>
      <c r="AA974" s="64">
        <v>0</v>
      </c>
      <c r="AB974" s="64">
        <v>0</v>
      </c>
      <c r="AC974" s="64">
        <v>0</v>
      </c>
      <c r="AD974" s="9">
        <v>0</v>
      </c>
      <c r="AE974" s="64">
        <v>0</v>
      </c>
      <c r="AF974" s="64">
        <v>0</v>
      </c>
      <c r="AG974" s="64">
        <v>0</v>
      </c>
      <c r="AH974" s="64">
        <v>0</v>
      </c>
      <c r="AI974" s="9">
        <v>0</v>
      </c>
      <c r="AJ974" s="10">
        <f t="shared" si="46"/>
        <v>0</v>
      </c>
      <c r="AL974" s="6">
        <f t="shared" si="47"/>
        <v>0</v>
      </c>
      <c r="AN974" s="64">
        <v>0</v>
      </c>
      <c r="AO974" s="64">
        <v>0</v>
      </c>
      <c r="AP974" s="64">
        <v>0</v>
      </c>
      <c r="AQ974" s="64">
        <v>0</v>
      </c>
      <c r="AR974" s="64">
        <v>0</v>
      </c>
      <c r="AS974" s="64">
        <v>0</v>
      </c>
      <c r="AT974" s="64">
        <v>0</v>
      </c>
      <c r="AU974" s="64">
        <v>0</v>
      </c>
      <c r="AV974" s="64">
        <v>0</v>
      </c>
      <c r="AW974" s="64">
        <v>0</v>
      </c>
      <c r="AX974" s="64">
        <v>0</v>
      </c>
      <c r="AY974" s="64">
        <v>0</v>
      </c>
      <c r="AZ974" s="64">
        <v>0</v>
      </c>
      <c r="BA974" s="64">
        <v>0</v>
      </c>
      <c r="BB974" s="64">
        <v>0</v>
      </c>
      <c r="BC974" s="64">
        <v>0</v>
      </c>
      <c r="BD974" s="64">
        <v>0</v>
      </c>
      <c r="BE974" s="64">
        <v>0</v>
      </c>
      <c r="BF974" s="64">
        <v>0</v>
      </c>
      <c r="BG974" s="64">
        <v>0</v>
      </c>
      <c r="BH974" s="64">
        <v>1422.09</v>
      </c>
      <c r="BI974" s="64">
        <v>1233.5899999999999</v>
      </c>
      <c r="BJ974" s="64">
        <v>0</v>
      </c>
      <c r="BK974" s="64">
        <v>0</v>
      </c>
      <c r="BL974"/>
      <c r="BN974" s="7">
        <f t="shared" si="48"/>
        <v>0</v>
      </c>
    </row>
    <row r="975" spans="1:66" hidden="1">
      <c r="A975">
        <v>941</v>
      </c>
      <c r="B975" t="s">
        <v>484</v>
      </c>
      <c r="C975">
        <v>116</v>
      </c>
      <c r="D975" t="s">
        <v>485</v>
      </c>
      <c r="E975">
        <v>440</v>
      </c>
      <c r="F975">
        <v>524110002</v>
      </c>
      <c r="G975" t="s">
        <v>138</v>
      </c>
      <c r="H975">
        <v>101</v>
      </c>
      <c r="I975" t="s">
        <v>308</v>
      </c>
      <c r="J975" s="8">
        <v>1</v>
      </c>
      <c r="L975">
        <v>4410</v>
      </c>
      <c r="M975" t="s">
        <v>341</v>
      </c>
      <c r="N975">
        <v>4000</v>
      </c>
      <c r="O975" t="s">
        <v>137</v>
      </c>
      <c r="P975">
        <v>8</v>
      </c>
      <c r="Q975" t="s">
        <v>486</v>
      </c>
      <c r="R975">
        <v>131</v>
      </c>
      <c r="S975" t="s">
        <v>449</v>
      </c>
      <c r="T975">
        <v>121</v>
      </c>
      <c r="U975" t="s">
        <v>312</v>
      </c>
      <c r="V975">
        <v>1</v>
      </c>
      <c r="W975" t="s">
        <v>313</v>
      </c>
      <c r="X975" s="64">
        <v>0</v>
      </c>
      <c r="Y975" s="64">
        <v>1000</v>
      </c>
      <c r="Z975" s="64">
        <v>3000</v>
      </c>
      <c r="AA975" s="64">
        <v>0</v>
      </c>
      <c r="AB975" s="64">
        <v>4500</v>
      </c>
      <c r="AC975" s="64">
        <v>0</v>
      </c>
      <c r="AD975" s="9">
        <v>1000</v>
      </c>
      <c r="AE975" s="64">
        <v>0</v>
      </c>
      <c r="AF975" s="64">
        <v>0</v>
      </c>
      <c r="AG975" s="64">
        <v>2000</v>
      </c>
      <c r="AH975" s="64">
        <v>0</v>
      </c>
      <c r="AI975" s="64">
        <v>0</v>
      </c>
      <c r="AJ975" s="10">
        <f t="shared" si="46"/>
        <v>11500</v>
      </c>
      <c r="AL975" s="6">
        <f t="shared" si="47"/>
        <v>0</v>
      </c>
      <c r="AN975" s="64">
        <v>0</v>
      </c>
      <c r="AO975" s="64">
        <v>0</v>
      </c>
      <c r="AP975" s="64">
        <v>0</v>
      </c>
      <c r="AQ975" s="64">
        <v>0</v>
      </c>
      <c r="AR975" s="64">
        <v>0</v>
      </c>
      <c r="AS975" s="64">
        <v>0</v>
      </c>
      <c r="AT975" s="64">
        <v>0</v>
      </c>
      <c r="AU975" s="64">
        <v>0</v>
      </c>
      <c r="AV975" s="64">
        <v>0</v>
      </c>
      <c r="AW975" s="64">
        <v>0</v>
      </c>
      <c r="AX975" s="64">
        <v>0</v>
      </c>
      <c r="AY975" s="64">
        <v>0</v>
      </c>
      <c r="AZ975" s="64">
        <v>6306.54</v>
      </c>
      <c r="BA975" s="64">
        <v>0</v>
      </c>
      <c r="BB975" s="64">
        <v>0</v>
      </c>
      <c r="BC975" s="64">
        <v>0</v>
      </c>
      <c r="BD975" s="64">
        <v>0</v>
      </c>
      <c r="BE975" s="64">
        <v>0</v>
      </c>
      <c r="BF975" s="64">
        <v>0</v>
      </c>
      <c r="BG975" s="64">
        <v>0</v>
      </c>
      <c r="BH975" s="64">
        <v>0</v>
      </c>
      <c r="BI975" s="64">
        <v>0</v>
      </c>
      <c r="BJ975" s="64">
        <v>0</v>
      </c>
      <c r="BK975" s="64">
        <v>0</v>
      </c>
      <c r="BL975"/>
      <c r="BN975" s="7">
        <f t="shared" si="48"/>
        <v>11500</v>
      </c>
    </row>
    <row r="976" spans="1:66" hidden="1">
      <c r="A976">
        <v>941</v>
      </c>
      <c r="B976" t="s">
        <v>484</v>
      </c>
      <c r="C976">
        <v>116</v>
      </c>
      <c r="D976" t="s">
        <v>485</v>
      </c>
      <c r="E976">
        <v>441</v>
      </c>
      <c r="F976">
        <v>524110004</v>
      </c>
      <c r="G976" t="s">
        <v>176</v>
      </c>
      <c r="H976">
        <v>101</v>
      </c>
      <c r="I976" t="s">
        <v>308</v>
      </c>
      <c r="J976" s="8">
        <v>1</v>
      </c>
      <c r="L976">
        <v>4410</v>
      </c>
      <c r="M976" t="s">
        <v>341</v>
      </c>
      <c r="N976">
        <v>4000</v>
      </c>
      <c r="O976" t="s">
        <v>137</v>
      </c>
      <c r="P976">
        <v>8</v>
      </c>
      <c r="Q976" t="s">
        <v>486</v>
      </c>
      <c r="R976">
        <v>131</v>
      </c>
      <c r="S976" t="s">
        <v>449</v>
      </c>
      <c r="T976">
        <v>121</v>
      </c>
      <c r="U976" t="s">
        <v>312</v>
      </c>
      <c r="V976">
        <v>1</v>
      </c>
      <c r="W976" t="s">
        <v>313</v>
      </c>
      <c r="X976" s="64">
        <v>0</v>
      </c>
      <c r="Y976" s="64">
        <v>0</v>
      </c>
      <c r="Z976" s="64">
        <v>0</v>
      </c>
      <c r="AA976" s="64">
        <v>0</v>
      </c>
      <c r="AB976" s="64">
        <v>10740</v>
      </c>
      <c r="AC976" s="64">
        <v>0</v>
      </c>
      <c r="AD976" s="9">
        <v>0</v>
      </c>
      <c r="AE976" s="64">
        <v>0</v>
      </c>
      <c r="AF976" s="64">
        <v>0</v>
      </c>
      <c r="AG976" s="64">
        <v>0</v>
      </c>
      <c r="AH976" s="64">
        <v>0</v>
      </c>
      <c r="AI976" s="64">
        <v>0</v>
      </c>
      <c r="AJ976" s="10">
        <f t="shared" si="46"/>
        <v>10740</v>
      </c>
      <c r="AL976" s="6">
        <f t="shared" si="47"/>
        <v>0</v>
      </c>
      <c r="AN976" s="64">
        <v>180000</v>
      </c>
      <c r="AO976" s="64">
        <v>0</v>
      </c>
      <c r="AP976" s="64">
        <v>0</v>
      </c>
      <c r="AQ976" s="64">
        <v>0</v>
      </c>
      <c r="AR976" s="64">
        <v>0</v>
      </c>
      <c r="AS976" s="64">
        <v>0</v>
      </c>
      <c r="AT976" s="64">
        <v>0</v>
      </c>
      <c r="AU976" s="64">
        <v>0</v>
      </c>
      <c r="AV976" s="64">
        <v>0</v>
      </c>
      <c r="AW976" s="64">
        <v>0</v>
      </c>
      <c r="AX976" s="64">
        <v>0</v>
      </c>
      <c r="AY976" s="64">
        <v>0</v>
      </c>
      <c r="AZ976" s="64">
        <v>-5280</v>
      </c>
      <c r="BA976" s="64">
        <v>0</v>
      </c>
      <c r="BB976" s="64">
        <v>0</v>
      </c>
      <c r="BC976" s="64">
        <v>0</v>
      </c>
      <c r="BD976" s="64">
        <v>0</v>
      </c>
      <c r="BE976" s="64">
        <v>0</v>
      </c>
      <c r="BF976" s="64">
        <v>0</v>
      </c>
      <c r="BG976" s="64">
        <v>-504.39</v>
      </c>
      <c r="BH976" s="64">
        <v>-31862.09</v>
      </c>
      <c r="BI976" s="64">
        <v>-2644.15</v>
      </c>
      <c r="BJ976" s="64">
        <v>0</v>
      </c>
      <c r="BK976" s="64">
        <v>-58631.95</v>
      </c>
      <c r="BL976"/>
      <c r="BN976" s="7">
        <f t="shared" si="48"/>
        <v>10740</v>
      </c>
    </row>
    <row r="977" spans="1:66" hidden="1">
      <c r="A977">
        <v>941</v>
      </c>
      <c r="B977" t="s">
        <v>484</v>
      </c>
      <c r="C977">
        <v>116</v>
      </c>
      <c r="D977" t="s">
        <v>485</v>
      </c>
      <c r="E977">
        <v>443</v>
      </c>
      <c r="F977">
        <v>524110006</v>
      </c>
      <c r="G977" t="s">
        <v>140</v>
      </c>
      <c r="H977">
        <v>101</v>
      </c>
      <c r="I977" t="s">
        <v>308</v>
      </c>
      <c r="J977" s="8">
        <v>1</v>
      </c>
      <c r="L977">
        <v>4410</v>
      </c>
      <c r="M977" t="s">
        <v>341</v>
      </c>
      <c r="N977">
        <v>4000</v>
      </c>
      <c r="O977" t="s">
        <v>137</v>
      </c>
      <c r="P977">
        <v>8</v>
      </c>
      <c r="Q977" t="s">
        <v>486</v>
      </c>
      <c r="R977">
        <v>131</v>
      </c>
      <c r="S977" t="s">
        <v>449</v>
      </c>
      <c r="T977">
        <v>121</v>
      </c>
      <c r="U977" t="s">
        <v>312</v>
      </c>
      <c r="V977">
        <v>1</v>
      </c>
      <c r="W977" t="s">
        <v>313</v>
      </c>
      <c r="X977" s="64">
        <v>583</v>
      </c>
      <c r="Y977" s="64">
        <v>0</v>
      </c>
      <c r="Z977" s="64">
        <v>700</v>
      </c>
      <c r="AA977" s="64">
        <v>21209</v>
      </c>
      <c r="AB977" s="64">
        <v>4824.5</v>
      </c>
      <c r="AC977" s="64">
        <v>1400</v>
      </c>
      <c r="AD977" s="9">
        <v>1240</v>
      </c>
      <c r="AE977" s="64">
        <v>4600</v>
      </c>
      <c r="AF977" s="64">
        <v>4200</v>
      </c>
      <c r="AG977" s="64">
        <v>3800</v>
      </c>
      <c r="AH977" s="64">
        <v>9773</v>
      </c>
      <c r="AI977" s="64">
        <v>15914</v>
      </c>
      <c r="AJ977" s="10">
        <f t="shared" si="46"/>
        <v>68243.5</v>
      </c>
      <c r="AL977" s="6">
        <f t="shared" si="47"/>
        <v>0</v>
      </c>
      <c r="AN977" s="64">
        <v>24720</v>
      </c>
      <c r="AO977" s="64">
        <v>0</v>
      </c>
      <c r="AP977" s="64">
        <v>0</v>
      </c>
      <c r="AQ977" s="64">
        <v>0</v>
      </c>
      <c r="AR977" s="64">
        <v>0</v>
      </c>
      <c r="AS977" s="64">
        <v>0</v>
      </c>
      <c r="AT977" s="64">
        <v>0</v>
      </c>
      <c r="AU977" s="64">
        <v>0</v>
      </c>
      <c r="AV977" s="64">
        <v>0</v>
      </c>
      <c r="AW977" s="64">
        <v>0</v>
      </c>
      <c r="AX977" s="64">
        <v>0</v>
      </c>
      <c r="AY977" s="64">
        <v>0</v>
      </c>
      <c r="AZ977" s="64">
        <v>0</v>
      </c>
      <c r="BA977" s="64">
        <v>0</v>
      </c>
      <c r="BB977" s="64">
        <v>0</v>
      </c>
      <c r="BC977" s="64">
        <v>0</v>
      </c>
      <c r="BD977" s="64">
        <v>0</v>
      </c>
      <c r="BE977" s="64">
        <v>0</v>
      </c>
      <c r="BF977" s="64">
        <v>0</v>
      </c>
      <c r="BG977" s="64">
        <v>0</v>
      </c>
      <c r="BH977" s="64">
        <v>0</v>
      </c>
      <c r="BI977" s="64">
        <v>0</v>
      </c>
      <c r="BJ977" s="64">
        <v>0</v>
      </c>
      <c r="BK977" s="64">
        <v>-24720</v>
      </c>
      <c r="BL977"/>
      <c r="BN977" s="7">
        <f t="shared" si="48"/>
        <v>42556.5</v>
      </c>
    </row>
    <row r="978" spans="1:66" hidden="1">
      <c r="A978">
        <v>941</v>
      </c>
      <c r="B978" t="s">
        <v>484</v>
      </c>
      <c r="C978">
        <v>116</v>
      </c>
      <c r="D978" t="s">
        <v>485</v>
      </c>
      <c r="E978">
        <v>445</v>
      </c>
      <c r="F978">
        <v>524110008</v>
      </c>
      <c r="G978" t="s">
        <v>141</v>
      </c>
      <c r="H978">
        <v>101</v>
      </c>
      <c r="I978" t="s">
        <v>308</v>
      </c>
      <c r="J978" s="8">
        <v>1</v>
      </c>
      <c r="L978">
        <v>4410</v>
      </c>
      <c r="M978" t="s">
        <v>341</v>
      </c>
      <c r="N978">
        <v>4000</v>
      </c>
      <c r="O978" t="s">
        <v>137</v>
      </c>
      <c r="P978">
        <v>8</v>
      </c>
      <c r="Q978" t="s">
        <v>486</v>
      </c>
      <c r="R978">
        <v>131</v>
      </c>
      <c r="S978" t="s">
        <v>449</v>
      </c>
      <c r="T978">
        <v>121</v>
      </c>
      <c r="U978" t="s">
        <v>312</v>
      </c>
      <c r="V978">
        <v>1</v>
      </c>
      <c r="W978" t="s">
        <v>313</v>
      </c>
      <c r="X978" s="64">
        <v>0</v>
      </c>
      <c r="Y978" s="64">
        <v>1746.23</v>
      </c>
      <c r="Z978" s="64">
        <v>2200</v>
      </c>
      <c r="AA978" s="64">
        <v>0</v>
      </c>
      <c r="AB978" s="64">
        <v>46401.58</v>
      </c>
      <c r="AC978" s="64">
        <v>0</v>
      </c>
      <c r="AD978" s="9">
        <v>0</v>
      </c>
      <c r="AE978" s="64">
        <v>606.65</v>
      </c>
      <c r="AF978" s="64">
        <v>0</v>
      </c>
      <c r="AG978" s="64">
        <v>0</v>
      </c>
      <c r="AH978" s="64">
        <v>0</v>
      </c>
      <c r="AI978" s="64">
        <v>0</v>
      </c>
      <c r="AJ978" s="10">
        <f t="shared" si="46"/>
        <v>50954.460000000006</v>
      </c>
      <c r="AL978" s="6">
        <f t="shared" si="47"/>
        <v>0</v>
      </c>
      <c r="AN978" s="64">
        <v>0</v>
      </c>
      <c r="AO978" s="64">
        <v>0</v>
      </c>
      <c r="AP978" s="64">
        <v>0</v>
      </c>
      <c r="AQ978" s="64">
        <v>0</v>
      </c>
      <c r="AR978" s="64">
        <v>0</v>
      </c>
      <c r="AS978" s="64">
        <v>0</v>
      </c>
      <c r="AT978" s="64">
        <v>0</v>
      </c>
      <c r="AU978" s="64">
        <v>0</v>
      </c>
      <c r="AV978" s="64">
        <v>0</v>
      </c>
      <c r="AW978" s="64">
        <v>0</v>
      </c>
      <c r="AX978" s="64">
        <v>0</v>
      </c>
      <c r="AY978" s="64">
        <v>0</v>
      </c>
      <c r="AZ978" s="64">
        <v>12300</v>
      </c>
      <c r="BA978" s="64">
        <v>0</v>
      </c>
      <c r="BB978" s="64">
        <v>0</v>
      </c>
      <c r="BC978" s="64">
        <v>0</v>
      </c>
      <c r="BD978" s="64">
        <v>0</v>
      </c>
      <c r="BE978" s="64">
        <v>0</v>
      </c>
      <c r="BF978" s="64">
        <v>0</v>
      </c>
      <c r="BG978" s="64">
        <v>0</v>
      </c>
      <c r="BH978" s="64">
        <v>-12240</v>
      </c>
      <c r="BI978" s="64">
        <v>-60</v>
      </c>
      <c r="BJ978" s="64">
        <v>0</v>
      </c>
      <c r="BK978" s="64">
        <v>0</v>
      </c>
      <c r="BL978"/>
      <c r="BN978" s="7">
        <f t="shared" si="48"/>
        <v>50954.460000000006</v>
      </c>
    </row>
    <row r="979" spans="1:66" hidden="1">
      <c r="A979">
        <v>941</v>
      </c>
      <c r="B979" t="s">
        <v>484</v>
      </c>
      <c r="C979">
        <v>116</v>
      </c>
      <c r="D979" t="s">
        <v>485</v>
      </c>
      <c r="E979">
        <v>449</v>
      </c>
      <c r="F979">
        <v>524110015</v>
      </c>
      <c r="G979" t="s">
        <v>231</v>
      </c>
      <c r="H979">
        <v>101</v>
      </c>
      <c r="I979" t="s">
        <v>308</v>
      </c>
      <c r="J979" s="8">
        <v>1</v>
      </c>
      <c r="L979">
        <v>4410</v>
      </c>
      <c r="M979" t="s">
        <v>341</v>
      </c>
      <c r="N979">
        <v>4000</v>
      </c>
      <c r="O979" t="s">
        <v>137</v>
      </c>
      <c r="P979">
        <v>8</v>
      </c>
      <c r="Q979" t="s">
        <v>486</v>
      </c>
      <c r="R979">
        <v>131</v>
      </c>
      <c r="S979" t="s">
        <v>449</v>
      </c>
      <c r="T979">
        <v>121</v>
      </c>
      <c r="U979" t="s">
        <v>312</v>
      </c>
      <c r="V979">
        <v>1</v>
      </c>
      <c r="W979" t="s">
        <v>313</v>
      </c>
      <c r="X979" s="64">
        <v>0</v>
      </c>
      <c r="Y979" s="64">
        <v>0</v>
      </c>
      <c r="Z979" s="64">
        <v>0</v>
      </c>
      <c r="AA979" s="64">
        <v>0</v>
      </c>
      <c r="AB979" s="64">
        <v>0</v>
      </c>
      <c r="AC979" s="64">
        <v>0</v>
      </c>
      <c r="AD979" s="9">
        <v>0</v>
      </c>
      <c r="AE979" s="64">
        <v>0</v>
      </c>
      <c r="AF979" s="64">
        <v>0</v>
      </c>
      <c r="AG979" s="64">
        <v>0</v>
      </c>
      <c r="AH979" s="64">
        <v>3000</v>
      </c>
      <c r="AI979" s="64">
        <v>0</v>
      </c>
      <c r="AJ979" s="10">
        <f t="shared" si="46"/>
        <v>3000</v>
      </c>
      <c r="AL979" s="6">
        <f t="shared" si="47"/>
        <v>0</v>
      </c>
      <c r="AN979" s="64">
        <v>0</v>
      </c>
      <c r="AO979" s="64">
        <v>0</v>
      </c>
      <c r="AP979" s="64">
        <v>0</v>
      </c>
      <c r="AQ979" s="64">
        <v>0</v>
      </c>
      <c r="AR979" s="64">
        <v>0</v>
      </c>
      <c r="AS979" s="64">
        <v>0</v>
      </c>
      <c r="AT979" s="64">
        <v>0</v>
      </c>
      <c r="AU979" s="64">
        <v>0</v>
      </c>
      <c r="AV979" s="64">
        <v>0</v>
      </c>
      <c r="AW979" s="64">
        <v>0</v>
      </c>
      <c r="AX979" s="64">
        <v>0</v>
      </c>
      <c r="AY979" s="64">
        <v>0</v>
      </c>
      <c r="AZ979" s="64">
        <v>0</v>
      </c>
      <c r="BA979" s="64">
        <v>0</v>
      </c>
      <c r="BB979" s="64">
        <v>0</v>
      </c>
      <c r="BC979" s="64">
        <v>0</v>
      </c>
      <c r="BD979" s="64">
        <v>0</v>
      </c>
      <c r="BE979" s="64">
        <v>0</v>
      </c>
      <c r="BF979" s="64">
        <v>0</v>
      </c>
      <c r="BG979" s="64">
        <v>0</v>
      </c>
      <c r="BH979" s="64">
        <v>42680</v>
      </c>
      <c r="BI979" s="64">
        <v>0</v>
      </c>
      <c r="BJ979" s="64">
        <v>0</v>
      </c>
      <c r="BK979" s="64">
        <v>0</v>
      </c>
      <c r="BL979"/>
      <c r="BN979" s="7">
        <f t="shared" si="48"/>
        <v>0</v>
      </c>
    </row>
    <row r="980" spans="1:66" hidden="1">
      <c r="A980">
        <v>961</v>
      </c>
      <c r="B980" t="s">
        <v>80</v>
      </c>
      <c r="C980">
        <v>124</v>
      </c>
      <c r="D980" t="s">
        <v>508</v>
      </c>
      <c r="E980">
        <v>441</v>
      </c>
      <c r="F980">
        <v>524110004</v>
      </c>
      <c r="G980" t="s">
        <v>176</v>
      </c>
      <c r="H980">
        <v>101</v>
      </c>
      <c r="I980" t="s">
        <v>308</v>
      </c>
      <c r="J980" s="8">
        <v>1</v>
      </c>
      <c r="L980">
        <v>4410</v>
      </c>
      <c r="M980" t="s">
        <v>341</v>
      </c>
      <c r="N980">
        <v>4000</v>
      </c>
      <c r="O980" t="s">
        <v>137</v>
      </c>
      <c r="P980">
        <v>11</v>
      </c>
      <c r="Q980" t="s">
        <v>509</v>
      </c>
      <c r="R980">
        <v>241</v>
      </c>
      <c r="S980" t="s">
        <v>445</v>
      </c>
      <c r="T980">
        <v>124</v>
      </c>
      <c r="U980" t="s">
        <v>510</v>
      </c>
      <c r="V980">
        <v>1</v>
      </c>
      <c r="W980" t="s">
        <v>313</v>
      </c>
      <c r="X980" s="64">
        <v>0</v>
      </c>
      <c r="Y980" s="64">
        <v>0</v>
      </c>
      <c r="Z980" s="64">
        <v>0</v>
      </c>
      <c r="AA980" s="64">
        <v>0</v>
      </c>
      <c r="AB980" s="64">
        <v>0</v>
      </c>
      <c r="AC980" s="64">
        <v>0</v>
      </c>
      <c r="AD980" s="9">
        <v>0</v>
      </c>
      <c r="AE980" s="64">
        <v>0</v>
      </c>
      <c r="AF980" s="64">
        <v>0</v>
      </c>
      <c r="AG980" s="64">
        <v>0</v>
      </c>
      <c r="AH980" s="64">
        <v>0</v>
      </c>
      <c r="AI980" s="64">
        <v>0</v>
      </c>
      <c r="AJ980" s="10">
        <f t="shared" si="46"/>
        <v>0</v>
      </c>
      <c r="AL980" s="6">
        <f t="shared" si="47"/>
        <v>0</v>
      </c>
      <c r="AN980" s="64">
        <v>817427</v>
      </c>
      <c r="AO980" s="64">
        <v>0</v>
      </c>
      <c r="AP980" s="64">
        <v>0</v>
      </c>
      <c r="AQ980" s="64">
        <v>0</v>
      </c>
      <c r="AR980" s="64">
        <v>0</v>
      </c>
      <c r="AS980" s="64">
        <v>0</v>
      </c>
      <c r="AT980" s="64">
        <v>0</v>
      </c>
      <c r="AU980" s="64">
        <v>0</v>
      </c>
      <c r="AV980" s="64">
        <v>0</v>
      </c>
      <c r="AW980" s="64">
        <v>0</v>
      </c>
      <c r="AX980" s="64">
        <v>0</v>
      </c>
      <c r="AY980" s="64">
        <v>0</v>
      </c>
      <c r="AZ980" s="64">
        <v>0</v>
      </c>
      <c r="BA980" s="64">
        <v>0</v>
      </c>
      <c r="BB980" s="64">
        <v>0</v>
      </c>
      <c r="BC980" s="64">
        <v>0</v>
      </c>
      <c r="BD980" s="64">
        <v>0</v>
      </c>
      <c r="BE980" s="64">
        <v>0</v>
      </c>
      <c r="BF980" s="64">
        <v>0</v>
      </c>
      <c r="BG980" s="64">
        <v>0</v>
      </c>
      <c r="BH980" s="64">
        <v>27473.06</v>
      </c>
      <c r="BI980" s="64">
        <v>210478.95</v>
      </c>
      <c r="BJ980" s="64">
        <v>31436.85</v>
      </c>
      <c r="BK980" s="64">
        <v>181436.85</v>
      </c>
      <c r="BL980"/>
      <c r="BN980" s="7">
        <f t="shared" si="48"/>
        <v>0</v>
      </c>
    </row>
    <row r="981" spans="1:66" hidden="1">
      <c r="A981">
        <v>961</v>
      </c>
      <c r="B981" t="s">
        <v>80</v>
      </c>
      <c r="C981">
        <v>124</v>
      </c>
      <c r="D981" t="s">
        <v>508</v>
      </c>
      <c r="E981">
        <v>443</v>
      </c>
      <c r="F981">
        <v>524110006</v>
      </c>
      <c r="G981" t="s">
        <v>140</v>
      </c>
      <c r="H981">
        <v>101</v>
      </c>
      <c r="I981" t="s">
        <v>308</v>
      </c>
      <c r="J981" s="8">
        <v>1</v>
      </c>
      <c r="L981">
        <v>4410</v>
      </c>
      <c r="M981" t="s">
        <v>341</v>
      </c>
      <c r="N981">
        <v>4000</v>
      </c>
      <c r="O981" t="s">
        <v>137</v>
      </c>
      <c r="P981">
        <v>11</v>
      </c>
      <c r="Q981" t="s">
        <v>509</v>
      </c>
      <c r="R981">
        <v>241</v>
      </c>
      <c r="S981" t="s">
        <v>445</v>
      </c>
      <c r="T981">
        <v>124</v>
      </c>
      <c r="U981" t="s">
        <v>510</v>
      </c>
      <c r="V981">
        <v>1</v>
      </c>
      <c r="W981" t="s">
        <v>313</v>
      </c>
      <c r="X981" s="64">
        <v>0</v>
      </c>
      <c r="Y981" s="64">
        <v>0</v>
      </c>
      <c r="Z981" s="64">
        <v>0</v>
      </c>
      <c r="AA981" s="64">
        <v>0</v>
      </c>
      <c r="AB981" s="64">
        <v>0</v>
      </c>
      <c r="AC981" s="64">
        <v>0</v>
      </c>
      <c r="AD981" s="9">
        <v>0</v>
      </c>
      <c r="AE981" s="64">
        <v>0</v>
      </c>
      <c r="AF981" s="64">
        <v>0</v>
      </c>
      <c r="AG981" s="64">
        <v>0</v>
      </c>
      <c r="AH981" s="64">
        <v>0</v>
      </c>
      <c r="AI981" s="64">
        <v>0</v>
      </c>
      <c r="AJ981" s="10">
        <f t="shared" si="46"/>
        <v>0</v>
      </c>
      <c r="AL981" s="6">
        <f t="shared" si="47"/>
        <v>0</v>
      </c>
      <c r="AN981" s="64">
        <v>98310</v>
      </c>
      <c r="AO981" s="64">
        <v>0</v>
      </c>
      <c r="AP981" s="64">
        <v>0</v>
      </c>
      <c r="AQ981" s="64">
        <v>0</v>
      </c>
      <c r="AR981" s="64">
        <v>0</v>
      </c>
      <c r="AS981" s="64">
        <v>0</v>
      </c>
      <c r="AT981" s="64">
        <v>0</v>
      </c>
      <c r="AU981" s="64">
        <v>0</v>
      </c>
      <c r="AV981" s="64">
        <v>0</v>
      </c>
      <c r="AW981" s="64">
        <v>0</v>
      </c>
      <c r="AX981" s="64">
        <v>0</v>
      </c>
      <c r="AY981" s="64">
        <v>0</v>
      </c>
      <c r="AZ981" s="64">
        <v>0</v>
      </c>
      <c r="BA981" s="64">
        <v>0</v>
      </c>
      <c r="BB981" s="64">
        <v>0</v>
      </c>
      <c r="BC981" s="64">
        <v>0</v>
      </c>
      <c r="BD981" s="64">
        <v>0</v>
      </c>
      <c r="BE981" s="64">
        <v>0</v>
      </c>
      <c r="BF981" s="64">
        <v>0</v>
      </c>
      <c r="BG981" s="64">
        <v>0</v>
      </c>
      <c r="BH981" s="64">
        <v>0</v>
      </c>
      <c r="BI981" s="64">
        <v>0</v>
      </c>
      <c r="BJ981" s="64">
        <v>0</v>
      </c>
      <c r="BK981" s="64">
        <v>49703.13</v>
      </c>
      <c r="BL981"/>
      <c r="BN981" s="7">
        <f t="shared" si="48"/>
        <v>0</v>
      </c>
    </row>
    <row r="982" spans="1:66" hidden="1">
      <c r="A982">
        <v>961</v>
      </c>
      <c r="B982" t="s">
        <v>80</v>
      </c>
      <c r="C982">
        <v>124</v>
      </c>
      <c r="D982" t="s">
        <v>508</v>
      </c>
      <c r="E982">
        <v>451</v>
      </c>
      <c r="F982">
        <v>524110017</v>
      </c>
      <c r="G982" t="s">
        <v>220</v>
      </c>
      <c r="H982">
        <v>101</v>
      </c>
      <c r="I982" t="s">
        <v>308</v>
      </c>
      <c r="J982" s="8">
        <v>1</v>
      </c>
      <c r="L982">
        <v>4410</v>
      </c>
      <c r="M982" t="s">
        <v>341</v>
      </c>
      <c r="N982">
        <v>4000</v>
      </c>
      <c r="O982" t="s">
        <v>137</v>
      </c>
      <c r="P982">
        <v>11</v>
      </c>
      <c r="Q982" t="s">
        <v>509</v>
      </c>
      <c r="R982">
        <v>241</v>
      </c>
      <c r="S982" t="s">
        <v>445</v>
      </c>
      <c r="T982">
        <v>124</v>
      </c>
      <c r="U982" t="s">
        <v>510</v>
      </c>
      <c r="V982">
        <v>1</v>
      </c>
      <c r="W982" t="s">
        <v>313</v>
      </c>
      <c r="X982" s="64">
        <v>15200</v>
      </c>
      <c r="Y982" s="64">
        <v>14440</v>
      </c>
      <c r="Z982" s="64">
        <v>13860</v>
      </c>
      <c r="AA982" s="64">
        <v>10600</v>
      </c>
      <c r="AB982" s="64">
        <v>14850</v>
      </c>
      <c r="AC982" s="64">
        <v>10800</v>
      </c>
      <c r="AD982" s="9">
        <v>0</v>
      </c>
      <c r="AE982" s="64">
        <v>6750</v>
      </c>
      <c r="AF982" s="64">
        <v>14175</v>
      </c>
      <c r="AG982" s="64">
        <v>15525</v>
      </c>
      <c r="AH982" s="64">
        <v>14175</v>
      </c>
      <c r="AI982" s="64">
        <v>10125</v>
      </c>
      <c r="AJ982" s="10">
        <f t="shared" si="46"/>
        <v>140500</v>
      </c>
      <c r="AL982" s="6">
        <f t="shared" si="47"/>
        <v>0</v>
      </c>
      <c r="AN982" s="64">
        <v>207600</v>
      </c>
      <c r="AO982" s="64">
        <v>0</v>
      </c>
      <c r="AP982" s="64">
        <v>0</v>
      </c>
      <c r="AQ982" s="64">
        <v>0</v>
      </c>
      <c r="AR982" s="64">
        <v>0</v>
      </c>
      <c r="AS982" s="64">
        <v>0</v>
      </c>
      <c r="AT982" s="64">
        <v>0</v>
      </c>
      <c r="AU982" s="64">
        <v>0</v>
      </c>
      <c r="AV982" s="64">
        <v>0</v>
      </c>
      <c r="AW982" s="64">
        <v>0</v>
      </c>
      <c r="AX982" s="64">
        <v>0</v>
      </c>
      <c r="AY982" s="64">
        <v>0</v>
      </c>
      <c r="AZ982" s="64">
        <v>0</v>
      </c>
      <c r="BA982" s="64">
        <v>0</v>
      </c>
      <c r="BB982" s="64">
        <v>0</v>
      </c>
      <c r="BC982" s="64">
        <v>0</v>
      </c>
      <c r="BD982" s="64">
        <v>0</v>
      </c>
      <c r="BE982" s="64">
        <v>0</v>
      </c>
      <c r="BF982" s="64">
        <v>0</v>
      </c>
      <c r="BG982" s="64">
        <v>0</v>
      </c>
      <c r="BH982" s="64">
        <v>0</v>
      </c>
      <c r="BI982" s="64">
        <v>0</v>
      </c>
      <c r="BJ982" s="64">
        <v>0</v>
      </c>
      <c r="BK982" s="64">
        <v>122814.81</v>
      </c>
      <c r="BL982"/>
      <c r="BN982" s="7">
        <f t="shared" si="48"/>
        <v>116200</v>
      </c>
    </row>
    <row r="983" spans="1:66" hidden="1">
      <c r="A983">
        <v>962</v>
      </c>
      <c r="B983" t="s">
        <v>513</v>
      </c>
      <c r="C983">
        <v>126</v>
      </c>
      <c r="D983" t="s">
        <v>225</v>
      </c>
      <c r="E983">
        <v>441</v>
      </c>
      <c r="F983">
        <v>524110004</v>
      </c>
      <c r="G983" t="s">
        <v>176</v>
      </c>
      <c r="H983">
        <v>101</v>
      </c>
      <c r="I983" t="s">
        <v>308</v>
      </c>
      <c r="J983" s="8">
        <v>1</v>
      </c>
      <c r="L983">
        <v>4410</v>
      </c>
      <c r="M983" t="s">
        <v>341</v>
      </c>
      <c r="N983">
        <v>4000</v>
      </c>
      <c r="O983" t="s">
        <v>137</v>
      </c>
      <c r="P983">
        <v>11</v>
      </c>
      <c r="Q983" t="s">
        <v>509</v>
      </c>
      <c r="R983">
        <v>241</v>
      </c>
      <c r="S983" t="s">
        <v>445</v>
      </c>
      <c r="T983">
        <v>124</v>
      </c>
      <c r="U983" t="s">
        <v>510</v>
      </c>
      <c r="V983">
        <v>1</v>
      </c>
      <c r="W983" t="s">
        <v>313</v>
      </c>
      <c r="X983" s="64">
        <v>3000</v>
      </c>
      <c r="Y983" s="64">
        <v>1000</v>
      </c>
      <c r="Z983" s="64">
        <v>0</v>
      </c>
      <c r="AA983" s="64">
        <v>0</v>
      </c>
      <c r="AB983" s="64">
        <v>1100</v>
      </c>
      <c r="AC983" s="64">
        <v>19000</v>
      </c>
      <c r="AD983" s="9">
        <v>0</v>
      </c>
      <c r="AE983" s="64">
        <v>0</v>
      </c>
      <c r="AF983" s="64">
        <v>0</v>
      </c>
      <c r="AG983" s="64">
        <v>0</v>
      </c>
      <c r="AH983" s="64">
        <v>0</v>
      </c>
      <c r="AI983" s="64">
        <v>0</v>
      </c>
      <c r="AJ983" s="10">
        <f t="shared" si="46"/>
        <v>24100</v>
      </c>
      <c r="AL983" s="6">
        <f t="shared" si="47"/>
        <v>0</v>
      </c>
      <c r="AN983" s="64">
        <v>497980</v>
      </c>
      <c r="AO983" s="64">
        <v>0</v>
      </c>
      <c r="AP983" s="64">
        <v>0</v>
      </c>
      <c r="AQ983" s="64">
        <v>0</v>
      </c>
      <c r="AR983" s="64">
        <v>0</v>
      </c>
      <c r="AS983" s="64">
        <v>0</v>
      </c>
      <c r="AT983" s="64">
        <v>0</v>
      </c>
      <c r="AU983" s="64">
        <v>0</v>
      </c>
      <c r="AV983" s="64">
        <v>0</v>
      </c>
      <c r="AW983" s="64">
        <v>0</v>
      </c>
      <c r="AX983" s="64">
        <v>0</v>
      </c>
      <c r="AY983" s="64">
        <v>0</v>
      </c>
      <c r="AZ983" s="64">
        <v>0</v>
      </c>
      <c r="BA983" s="64">
        <v>0</v>
      </c>
      <c r="BB983" s="64">
        <v>0</v>
      </c>
      <c r="BC983" s="64">
        <v>0</v>
      </c>
      <c r="BD983" s="64">
        <v>0</v>
      </c>
      <c r="BE983" s="64">
        <v>0</v>
      </c>
      <c r="BF983" s="64">
        <v>0</v>
      </c>
      <c r="BG983" s="64">
        <v>0</v>
      </c>
      <c r="BH983" s="64">
        <v>0</v>
      </c>
      <c r="BI983" s="64">
        <v>-60478.95</v>
      </c>
      <c r="BJ983" s="64">
        <v>13906.39</v>
      </c>
      <c r="BK983" s="64">
        <v>208546.36</v>
      </c>
      <c r="BL983"/>
      <c r="BN983" s="7">
        <f t="shared" si="48"/>
        <v>24100</v>
      </c>
    </row>
    <row r="984" spans="1:66" hidden="1">
      <c r="A984">
        <v>962</v>
      </c>
      <c r="B984" t="s">
        <v>513</v>
      </c>
      <c r="C984">
        <v>126</v>
      </c>
      <c r="D984" t="s">
        <v>225</v>
      </c>
      <c r="E984">
        <v>447</v>
      </c>
      <c r="F984">
        <v>524110011</v>
      </c>
      <c r="G984" t="s">
        <v>230</v>
      </c>
      <c r="H984">
        <v>101</v>
      </c>
      <c r="I984" t="s">
        <v>308</v>
      </c>
      <c r="J984" s="8">
        <v>1</v>
      </c>
      <c r="L984">
        <v>4410</v>
      </c>
      <c r="M984" t="s">
        <v>341</v>
      </c>
      <c r="N984">
        <v>4000</v>
      </c>
      <c r="O984" t="s">
        <v>137</v>
      </c>
      <c r="P984">
        <v>11</v>
      </c>
      <c r="Q984" t="s">
        <v>509</v>
      </c>
      <c r="R984">
        <v>241</v>
      </c>
      <c r="S984" t="s">
        <v>445</v>
      </c>
      <c r="T984">
        <v>124</v>
      </c>
      <c r="U984" t="s">
        <v>510</v>
      </c>
      <c r="V984">
        <v>1</v>
      </c>
      <c r="W984" t="s">
        <v>313</v>
      </c>
      <c r="X984" s="64">
        <v>0</v>
      </c>
      <c r="Y984" s="64">
        <v>0</v>
      </c>
      <c r="Z984" s="64">
        <v>0</v>
      </c>
      <c r="AA984" s="64">
        <v>0</v>
      </c>
      <c r="AB984" s="64">
        <v>0</v>
      </c>
      <c r="AC984" s="64">
        <v>0</v>
      </c>
      <c r="AD984" s="9">
        <v>0</v>
      </c>
      <c r="AE984" s="64">
        <v>31581</v>
      </c>
      <c r="AF984" s="64">
        <v>0</v>
      </c>
      <c r="AG984" s="64">
        <v>2400</v>
      </c>
      <c r="AH984" s="64">
        <v>0</v>
      </c>
      <c r="AI984" s="64">
        <v>0</v>
      </c>
      <c r="AJ984" s="10">
        <f t="shared" si="46"/>
        <v>33981</v>
      </c>
      <c r="AL984" s="6">
        <f t="shared" si="47"/>
        <v>0</v>
      </c>
      <c r="AN984" s="64">
        <v>0</v>
      </c>
      <c r="AO984" s="64">
        <v>0</v>
      </c>
      <c r="AP984" s="64">
        <v>0</v>
      </c>
      <c r="AQ984" s="64">
        <v>0</v>
      </c>
      <c r="AR984" s="64">
        <v>0</v>
      </c>
      <c r="AS984" s="64">
        <v>0</v>
      </c>
      <c r="AT984" s="64">
        <v>0</v>
      </c>
      <c r="AU984" s="64">
        <v>0</v>
      </c>
      <c r="AV984" s="64">
        <v>0</v>
      </c>
      <c r="AW984" s="64">
        <v>0</v>
      </c>
      <c r="AX984" s="64">
        <v>0</v>
      </c>
      <c r="AY984" s="64">
        <v>0</v>
      </c>
      <c r="AZ984" s="64">
        <v>0</v>
      </c>
      <c r="BA984" s="64">
        <v>0</v>
      </c>
      <c r="BB984" s="64">
        <v>0</v>
      </c>
      <c r="BC984" s="64">
        <v>0</v>
      </c>
      <c r="BD984" s="64">
        <v>0</v>
      </c>
      <c r="BE984" s="64">
        <v>0</v>
      </c>
      <c r="BF984" s="64">
        <v>0</v>
      </c>
      <c r="BG984" s="64">
        <v>0</v>
      </c>
      <c r="BH984" s="64">
        <v>0</v>
      </c>
      <c r="BI984" s="64">
        <v>3200</v>
      </c>
      <c r="BJ984" s="64">
        <v>10000</v>
      </c>
      <c r="BK984" s="64">
        <v>-6010.4</v>
      </c>
      <c r="BL984"/>
      <c r="BN984" s="7">
        <f t="shared" si="48"/>
        <v>33981</v>
      </c>
    </row>
    <row r="985" spans="1:66" hidden="1">
      <c r="A985">
        <v>962</v>
      </c>
      <c r="B985" t="s">
        <v>513</v>
      </c>
      <c r="C985">
        <v>126</v>
      </c>
      <c r="D985" t="s">
        <v>225</v>
      </c>
      <c r="E985">
        <v>449</v>
      </c>
      <c r="F985">
        <v>524110015</v>
      </c>
      <c r="G985" t="s">
        <v>231</v>
      </c>
      <c r="H985">
        <v>101</v>
      </c>
      <c r="I985" t="s">
        <v>308</v>
      </c>
      <c r="J985" s="8">
        <v>1</v>
      </c>
      <c r="L985">
        <v>4410</v>
      </c>
      <c r="M985" t="s">
        <v>341</v>
      </c>
      <c r="N985">
        <v>4000</v>
      </c>
      <c r="O985" t="s">
        <v>137</v>
      </c>
      <c r="P985">
        <v>11</v>
      </c>
      <c r="Q985" t="s">
        <v>509</v>
      </c>
      <c r="R985">
        <v>241</v>
      </c>
      <c r="S985" t="s">
        <v>445</v>
      </c>
      <c r="T985">
        <v>124</v>
      </c>
      <c r="U985" t="s">
        <v>510</v>
      </c>
      <c r="V985">
        <v>1</v>
      </c>
      <c r="W985" t="s">
        <v>313</v>
      </c>
      <c r="X985" s="64">
        <v>7000</v>
      </c>
      <c r="Y985" s="64">
        <v>17400</v>
      </c>
      <c r="Z985" s="64">
        <v>0</v>
      </c>
      <c r="AA985" s="64">
        <v>0</v>
      </c>
      <c r="AB985" s="64">
        <v>0</v>
      </c>
      <c r="AC985" s="64">
        <v>36000.01</v>
      </c>
      <c r="AD985" s="9">
        <v>0</v>
      </c>
      <c r="AE985" s="64">
        <v>0</v>
      </c>
      <c r="AF985" s="64">
        <v>0</v>
      </c>
      <c r="AG985" s="64">
        <v>0</v>
      </c>
      <c r="AH985" s="64">
        <v>0</v>
      </c>
      <c r="AI985" s="64">
        <v>0</v>
      </c>
      <c r="AJ985" s="10">
        <f t="shared" si="46"/>
        <v>60400.01</v>
      </c>
      <c r="AL985" s="6">
        <f t="shared" si="47"/>
        <v>0</v>
      </c>
      <c r="AN985" s="64">
        <v>0</v>
      </c>
      <c r="AO985" s="64">
        <v>0</v>
      </c>
      <c r="AP985" s="64">
        <v>0</v>
      </c>
      <c r="AQ985" s="64">
        <v>0</v>
      </c>
      <c r="AR985" s="64">
        <v>0</v>
      </c>
      <c r="AS985" s="64">
        <v>0</v>
      </c>
      <c r="AT985" s="64">
        <v>0</v>
      </c>
      <c r="AU985" s="64">
        <v>0</v>
      </c>
      <c r="AV985" s="64">
        <v>0</v>
      </c>
      <c r="AW985" s="64">
        <v>0</v>
      </c>
      <c r="AX985" s="64">
        <v>0</v>
      </c>
      <c r="AY985" s="64">
        <v>0</v>
      </c>
      <c r="AZ985" s="64">
        <v>0</v>
      </c>
      <c r="BA985" s="64">
        <v>0</v>
      </c>
      <c r="BB985" s="64">
        <v>0</v>
      </c>
      <c r="BC985" s="64">
        <v>0</v>
      </c>
      <c r="BD985" s="64">
        <v>0</v>
      </c>
      <c r="BE985" s="64">
        <v>0</v>
      </c>
      <c r="BF985" s="64">
        <v>0</v>
      </c>
      <c r="BG985" s="64">
        <v>2735</v>
      </c>
      <c r="BH985" s="64">
        <v>0</v>
      </c>
      <c r="BI985" s="64">
        <v>0</v>
      </c>
      <c r="BJ985" s="64">
        <v>0</v>
      </c>
      <c r="BK985" s="64">
        <v>0</v>
      </c>
      <c r="BL985"/>
      <c r="BN985" s="7">
        <f t="shared" si="48"/>
        <v>60400.01</v>
      </c>
    </row>
    <row r="986" spans="1:66" hidden="1">
      <c r="A986">
        <v>962</v>
      </c>
      <c r="B986" t="s">
        <v>513</v>
      </c>
      <c r="C986">
        <v>126</v>
      </c>
      <c r="D986" t="s">
        <v>225</v>
      </c>
      <c r="E986">
        <v>450</v>
      </c>
      <c r="F986">
        <v>524110016</v>
      </c>
      <c r="G986" t="s">
        <v>165</v>
      </c>
      <c r="H986">
        <v>101</v>
      </c>
      <c r="I986" t="s">
        <v>308</v>
      </c>
      <c r="J986" s="8">
        <v>1</v>
      </c>
      <c r="L986">
        <v>4410</v>
      </c>
      <c r="M986" t="s">
        <v>341</v>
      </c>
      <c r="N986">
        <v>4000</v>
      </c>
      <c r="O986" t="s">
        <v>137</v>
      </c>
      <c r="P986">
        <v>11</v>
      </c>
      <c r="Q986" t="s">
        <v>509</v>
      </c>
      <c r="R986">
        <v>241</v>
      </c>
      <c r="S986" t="s">
        <v>445</v>
      </c>
      <c r="T986">
        <v>124</v>
      </c>
      <c r="U986" t="s">
        <v>510</v>
      </c>
      <c r="V986">
        <v>1</v>
      </c>
      <c r="W986" t="s">
        <v>313</v>
      </c>
      <c r="X986" s="64">
        <v>0</v>
      </c>
      <c r="Y986" s="64">
        <v>0</v>
      </c>
      <c r="Z986" s="64">
        <v>0</v>
      </c>
      <c r="AA986" s="64">
        <v>0</v>
      </c>
      <c r="AB986" s="64">
        <v>0</v>
      </c>
      <c r="AC986" s="64">
        <v>0</v>
      </c>
      <c r="AD986" s="9">
        <v>0</v>
      </c>
      <c r="AE986" s="64">
        <v>0</v>
      </c>
      <c r="AF986" s="64">
        <v>0</v>
      </c>
      <c r="AG986" s="64">
        <v>0</v>
      </c>
      <c r="AH986" s="64">
        <v>0</v>
      </c>
      <c r="AI986" s="64">
        <v>0</v>
      </c>
      <c r="AJ986" s="10">
        <f t="shared" si="46"/>
        <v>0</v>
      </c>
      <c r="AL986" s="6">
        <f t="shared" si="47"/>
        <v>0</v>
      </c>
      <c r="AN986" s="64">
        <v>0</v>
      </c>
      <c r="AO986" s="64">
        <v>0</v>
      </c>
      <c r="AP986" s="64">
        <v>0</v>
      </c>
      <c r="AQ986" s="64">
        <v>0</v>
      </c>
      <c r="AR986" s="64">
        <v>0</v>
      </c>
      <c r="AS986" s="64">
        <v>0</v>
      </c>
      <c r="AT986" s="64">
        <v>0</v>
      </c>
      <c r="AU986" s="64">
        <v>0</v>
      </c>
      <c r="AV986" s="64">
        <v>0</v>
      </c>
      <c r="AW986" s="64">
        <v>0</v>
      </c>
      <c r="AX986" s="64">
        <v>0</v>
      </c>
      <c r="AY986" s="64">
        <v>0</v>
      </c>
      <c r="AZ986" s="64">
        <v>0</v>
      </c>
      <c r="BA986" s="64">
        <v>0</v>
      </c>
      <c r="BB986" s="64">
        <v>0</v>
      </c>
      <c r="BC986" s="64">
        <v>0</v>
      </c>
      <c r="BD986" s="64">
        <v>0</v>
      </c>
      <c r="BE986" s="64">
        <v>0</v>
      </c>
      <c r="BF986" s="64">
        <v>0</v>
      </c>
      <c r="BG986" s="64">
        <v>285.36</v>
      </c>
      <c r="BH986" s="64">
        <v>0</v>
      </c>
      <c r="BI986" s="64">
        <v>0</v>
      </c>
      <c r="BJ986" s="64">
        <v>0</v>
      </c>
      <c r="BK986" s="64">
        <v>0</v>
      </c>
      <c r="BL986"/>
      <c r="BN986" s="7">
        <f t="shared" si="48"/>
        <v>0</v>
      </c>
    </row>
    <row r="987" spans="1:66" hidden="1">
      <c r="A987">
        <v>964</v>
      </c>
      <c r="B987" t="s">
        <v>518</v>
      </c>
      <c r="C987">
        <v>128</v>
      </c>
      <c r="D987" t="s">
        <v>519</v>
      </c>
      <c r="E987">
        <v>443</v>
      </c>
      <c r="F987">
        <v>524110006</v>
      </c>
      <c r="G987" t="s">
        <v>140</v>
      </c>
      <c r="H987">
        <v>101</v>
      </c>
      <c r="I987" t="s">
        <v>308</v>
      </c>
      <c r="J987" s="8">
        <v>1</v>
      </c>
      <c r="L987">
        <v>4410</v>
      </c>
      <c r="M987" t="s">
        <v>341</v>
      </c>
      <c r="N987">
        <v>4000</v>
      </c>
      <c r="O987" t="s">
        <v>137</v>
      </c>
      <c r="P987">
        <v>11</v>
      </c>
      <c r="Q987" t="s">
        <v>509</v>
      </c>
      <c r="R987">
        <v>256</v>
      </c>
      <c r="S987" t="s">
        <v>520</v>
      </c>
      <c r="T987">
        <v>121</v>
      </c>
      <c r="U987" t="s">
        <v>312</v>
      </c>
      <c r="V987">
        <v>1</v>
      </c>
      <c r="W987" t="s">
        <v>313</v>
      </c>
      <c r="X987" s="64">
        <v>0</v>
      </c>
      <c r="Y987" s="64">
        <v>0</v>
      </c>
      <c r="Z987" s="64">
        <v>0</v>
      </c>
      <c r="AA987" s="64">
        <v>0</v>
      </c>
      <c r="AB987" s="64">
        <v>0</v>
      </c>
      <c r="AC987" s="64">
        <v>0</v>
      </c>
      <c r="AD987" s="9">
        <v>0</v>
      </c>
      <c r="AE987" s="64">
        <v>0</v>
      </c>
      <c r="AF987" s="64">
        <v>0</v>
      </c>
      <c r="AG987" s="64">
        <v>0</v>
      </c>
      <c r="AH987" s="64">
        <v>0</v>
      </c>
      <c r="AI987" s="64">
        <v>0</v>
      </c>
      <c r="AJ987" s="10">
        <f t="shared" si="46"/>
        <v>0</v>
      </c>
      <c r="AL987" s="6">
        <f t="shared" si="47"/>
        <v>0</v>
      </c>
      <c r="AN987" s="64">
        <v>0</v>
      </c>
      <c r="AO987" s="64">
        <v>0</v>
      </c>
      <c r="AP987" s="64">
        <v>0</v>
      </c>
      <c r="AQ987" s="64">
        <v>0</v>
      </c>
      <c r="AR987" s="64">
        <v>0</v>
      </c>
      <c r="AS987" s="64">
        <v>0</v>
      </c>
      <c r="AT987" s="64">
        <v>0</v>
      </c>
      <c r="AU987" s="64">
        <v>0</v>
      </c>
      <c r="AV987" s="64">
        <v>0</v>
      </c>
      <c r="AW987" s="64">
        <v>0</v>
      </c>
      <c r="AX987" s="64">
        <v>0</v>
      </c>
      <c r="AY987" s="64">
        <v>0</v>
      </c>
      <c r="AZ987" s="64">
        <v>0</v>
      </c>
      <c r="BA987" s="64">
        <v>0</v>
      </c>
      <c r="BB987" s="64">
        <v>0</v>
      </c>
      <c r="BC987" s="64">
        <v>0</v>
      </c>
      <c r="BD987" s="64">
        <v>0</v>
      </c>
      <c r="BE987" s="64">
        <v>0</v>
      </c>
      <c r="BF987" s="64">
        <v>0</v>
      </c>
      <c r="BG987" s="64">
        <v>0</v>
      </c>
      <c r="BH987" s="64">
        <v>0</v>
      </c>
      <c r="BI987" s="64">
        <v>0</v>
      </c>
      <c r="BJ987" s="64">
        <v>0</v>
      </c>
      <c r="BK987" s="64">
        <v>796</v>
      </c>
      <c r="BL987"/>
      <c r="BN987" s="7">
        <f t="shared" si="48"/>
        <v>0</v>
      </c>
    </row>
    <row r="988" spans="1:66" hidden="1">
      <c r="A988">
        <v>964</v>
      </c>
      <c r="B988" t="s">
        <v>518</v>
      </c>
      <c r="C988">
        <v>128</v>
      </c>
      <c r="D988" t="s">
        <v>519</v>
      </c>
      <c r="E988">
        <v>444</v>
      </c>
      <c r="F988">
        <v>524110007</v>
      </c>
      <c r="G988" t="s">
        <v>219</v>
      </c>
      <c r="H988">
        <v>101</v>
      </c>
      <c r="I988" t="s">
        <v>308</v>
      </c>
      <c r="J988" s="8">
        <v>1</v>
      </c>
      <c r="L988">
        <v>4410</v>
      </c>
      <c r="M988" t="s">
        <v>341</v>
      </c>
      <c r="N988">
        <v>4000</v>
      </c>
      <c r="O988" t="s">
        <v>137</v>
      </c>
      <c r="P988">
        <v>11</v>
      </c>
      <c r="Q988" t="s">
        <v>509</v>
      </c>
      <c r="R988">
        <v>256</v>
      </c>
      <c r="S988" t="s">
        <v>520</v>
      </c>
      <c r="T988">
        <v>121</v>
      </c>
      <c r="U988" t="s">
        <v>312</v>
      </c>
      <c r="V988">
        <v>1</v>
      </c>
      <c r="W988" t="s">
        <v>313</v>
      </c>
      <c r="X988" s="64">
        <v>0</v>
      </c>
      <c r="Y988" s="64">
        <v>0</v>
      </c>
      <c r="Z988" s="64">
        <v>0</v>
      </c>
      <c r="AA988" s="64">
        <v>0</v>
      </c>
      <c r="AB988" s="64">
        <v>2030</v>
      </c>
      <c r="AC988" s="64">
        <v>0</v>
      </c>
      <c r="AD988" s="9">
        <v>0</v>
      </c>
      <c r="AE988" s="64">
        <v>0</v>
      </c>
      <c r="AF988" s="64">
        <v>0</v>
      </c>
      <c r="AG988" s="64">
        <v>0</v>
      </c>
      <c r="AH988" s="64">
        <v>0</v>
      </c>
      <c r="AI988" s="64">
        <v>0</v>
      </c>
      <c r="AJ988" s="10">
        <f t="shared" si="46"/>
        <v>2030</v>
      </c>
      <c r="AL988" s="6">
        <f t="shared" si="47"/>
        <v>0</v>
      </c>
      <c r="AN988" s="64">
        <v>0</v>
      </c>
      <c r="AO988" s="64">
        <v>0</v>
      </c>
      <c r="AP988" s="64">
        <v>0</v>
      </c>
      <c r="AQ988" s="64">
        <v>0</v>
      </c>
      <c r="AR988" s="64">
        <v>0</v>
      </c>
      <c r="AS988" s="64">
        <v>0</v>
      </c>
      <c r="AT988" s="64">
        <v>0</v>
      </c>
      <c r="AU988" s="64">
        <v>0</v>
      </c>
      <c r="AV988" s="64">
        <v>0</v>
      </c>
      <c r="AW988" s="64">
        <v>0</v>
      </c>
      <c r="AX988" s="64">
        <v>0</v>
      </c>
      <c r="AY988" s="64">
        <v>0</v>
      </c>
      <c r="AZ988" s="64">
        <v>0</v>
      </c>
      <c r="BA988" s="64">
        <v>0</v>
      </c>
      <c r="BB988" s="64">
        <v>0</v>
      </c>
      <c r="BC988" s="64">
        <v>0</v>
      </c>
      <c r="BD988" s="64">
        <v>0</v>
      </c>
      <c r="BE988" s="64">
        <v>0</v>
      </c>
      <c r="BF988" s="64">
        <v>0</v>
      </c>
      <c r="BG988" s="64">
        <v>400</v>
      </c>
      <c r="BH988" s="64">
        <v>0</v>
      </c>
      <c r="BI988" s="64">
        <v>0</v>
      </c>
      <c r="BJ988" s="64">
        <v>0</v>
      </c>
      <c r="BK988" s="64">
        <v>0</v>
      </c>
      <c r="BL988"/>
      <c r="BN988" s="7">
        <f t="shared" si="48"/>
        <v>2030</v>
      </c>
    </row>
    <row r="989" spans="1:66" hidden="1">
      <c r="A989">
        <v>964</v>
      </c>
      <c r="B989" t="s">
        <v>518</v>
      </c>
      <c r="C989">
        <v>128</v>
      </c>
      <c r="D989" t="s">
        <v>519</v>
      </c>
      <c r="E989">
        <v>445</v>
      </c>
      <c r="F989">
        <v>524110008</v>
      </c>
      <c r="G989" t="s">
        <v>141</v>
      </c>
      <c r="H989">
        <v>101</v>
      </c>
      <c r="I989" t="s">
        <v>308</v>
      </c>
      <c r="J989" s="8">
        <v>1</v>
      </c>
      <c r="L989">
        <v>4410</v>
      </c>
      <c r="M989" t="s">
        <v>341</v>
      </c>
      <c r="N989">
        <v>4000</v>
      </c>
      <c r="O989" t="s">
        <v>137</v>
      </c>
      <c r="P989">
        <v>11</v>
      </c>
      <c r="Q989" t="s">
        <v>509</v>
      </c>
      <c r="R989">
        <v>256</v>
      </c>
      <c r="S989" t="s">
        <v>520</v>
      </c>
      <c r="T989">
        <v>121</v>
      </c>
      <c r="U989" t="s">
        <v>312</v>
      </c>
      <c r="V989">
        <v>1</v>
      </c>
      <c r="W989" t="s">
        <v>313</v>
      </c>
      <c r="X989" s="64">
        <v>0</v>
      </c>
      <c r="Y989" s="64">
        <v>0</v>
      </c>
      <c r="Z989" s="64">
        <v>0</v>
      </c>
      <c r="AA989" s="64">
        <v>0</v>
      </c>
      <c r="AB989" s="64">
        <v>0</v>
      </c>
      <c r="AC989" s="64">
        <v>0</v>
      </c>
      <c r="AD989" s="9">
        <v>0</v>
      </c>
      <c r="AE989" s="64">
        <v>0</v>
      </c>
      <c r="AF989" s="64">
        <v>0</v>
      </c>
      <c r="AG989" s="64">
        <v>0</v>
      </c>
      <c r="AH989" s="64">
        <v>0</v>
      </c>
      <c r="AI989" s="64">
        <v>0</v>
      </c>
      <c r="AJ989" s="10">
        <f t="shared" si="46"/>
        <v>0</v>
      </c>
      <c r="AL989" s="6">
        <f t="shared" si="47"/>
        <v>0</v>
      </c>
      <c r="AN989" s="64">
        <v>1230544</v>
      </c>
      <c r="AO989" s="64">
        <v>0</v>
      </c>
      <c r="AP989" s="64">
        <v>0</v>
      </c>
      <c r="AQ989" s="64">
        <v>0</v>
      </c>
      <c r="AR989" s="64">
        <v>0</v>
      </c>
      <c r="AS989" s="64">
        <v>0</v>
      </c>
      <c r="AT989" s="64">
        <v>0</v>
      </c>
      <c r="AU989" s="64">
        <v>0</v>
      </c>
      <c r="AV989" s="64">
        <v>0</v>
      </c>
      <c r="AW989" s="64">
        <v>0</v>
      </c>
      <c r="AX989" s="64">
        <v>0</v>
      </c>
      <c r="AY989" s="64">
        <v>0</v>
      </c>
      <c r="AZ989" s="64">
        <v>0</v>
      </c>
      <c r="BA989" s="64">
        <v>0</v>
      </c>
      <c r="BB989" s="64">
        <v>0</v>
      </c>
      <c r="BC989" s="64">
        <v>0</v>
      </c>
      <c r="BD989" s="64">
        <v>0</v>
      </c>
      <c r="BE989" s="64">
        <v>0</v>
      </c>
      <c r="BF989" s="64">
        <v>0</v>
      </c>
      <c r="BG989" s="64">
        <v>0</v>
      </c>
      <c r="BH989" s="64">
        <v>0</v>
      </c>
      <c r="BI989" s="64">
        <v>0</v>
      </c>
      <c r="BJ989" s="64">
        <v>0</v>
      </c>
      <c r="BK989" s="64">
        <v>184977.66</v>
      </c>
      <c r="BL989"/>
      <c r="BN989" s="7">
        <f t="shared" si="48"/>
        <v>0</v>
      </c>
    </row>
    <row r="990" spans="1:66" hidden="1">
      <c r="A990">
        <v>965</v>
      </c>
      <c r="B990" t="s">
        <v>521</v>
      </c>
      <c r="C990">
        <v>129</v>
      </c>
      <c r="D990" t="s">
        <v>236</v>
      </c>
      <c r="E990">
        <v>450</v>
      </c>
      <c r="F990">
        <v>524110016</v>
      </c>
      <c r="G990" t="s">
        <v>165</v>
      </c>
      <c r="H990">
        <v>101</v>
      </c>
      <c r="I990" t="s">
        <v>308</v>
      </c>
      <c r="J990" s="8">
        <v>1</v>
      </c>
      <c r="L990">
        <v>4410</v>
      </c>
      <c r="M990" t="s">
        <v>341</v>
      </c>
      <c r="N990">
        <v>4000</v>
      </c>
      <c r="O990" t="s">
        <v>137</v>
      </c>
      <c r="P990">
        <v>11</v>
      </c>
      <c r="Q990" t="s">
        <v>509</v>
      </c>
      <c r="R990">
        <v>242</v>
      </c>
      <c r="S990" t="s">
        <v>283</v>
      </c>
      <c r="T990">
        <v>124</v>
      </c>
      <c r="U990" t="s">
        <v>510</v>
      </c>
      <c r="V990">
        <v>1</v>
      </c>
      <c r="W990" t="s">
        <v>313</v>
      </c>
      <c r="X990" s="64">
        <v>0</v>
      </c>
      <c r="Y990" s="64">
        <v>0</v>
      </c>
      <c r="Z990" s="64">
        <v>0</v>
      </c>
      <c r="AA990" s="64">
        <v>0</v>
      </c>
      <c r="AB990" s="64">
        <v>0</v>
      </c>
      <c r="AC990" s="64">
        <v>0</v>
      </c>
      <c r="AD990" s="9">
        <v>0</v>
      </c>
      <c r="AE990" s="64">
        <v>0</v>
      </c>
      <c r="AF990" s="64">
        <v>0</v>
      </c>
      <c r="AG990" s="64">
        <v>0</v>
      </c>
      <c r="AH990" s="64">
        <v>0</v>
      </c>
      <c r="AI990" s="64">
        <v>0</v>
      </c>
      <c r="AJ990" s="10">
        <f t="shared" si="46"/>
        <v>0</v>
      </c>
      <c r="AL990" s="6">
        <f t="shared" si="47"/>
        <v>0</v>
      </c>
      <c r="AN990" s="64">
        <v>16880</v>
      </c>
      <c r="AO990" s="64">
        <v>0</v>
      </c>
      <c r="AP990" s="64">
        <v>0</v>
      </c>
      <c r="AQ990" s="64">
        <v>0</v>
      </c>
      <c r="AR990" s="64">
        <v>0</v>
      </c>
      <c r="AS990" s="64">
        <v>0</v>
      </c>
      <c r="AT990" s="64">
        <v>0</v>
      </c>
      <c r="AU990" s="64">
        <v>0</v>
      </c>
      <c r="AV990" s="64">
        <v>0</v>
      </c>
      <c r="AW990" s="64">
        <v>0</v>
      </c>
      <c r="AX990" s="64">
        <v>0</v>
      </c>
      <c r="AY990" s="64">
        <v>0</v>
      </c>
      <c r="AZ990" s="64">
        <v>10850</v>
      </c>
      <c r="BA990" s="64">
        <v>0</v>
      </c>
      <c r="BB990" s="64">
        <v>0</v>
      </c>
      <c r="BC990" s="64">
        <v>0</v>
      </c>
      <c r="BD990" s="64">
        <v>0</v>
      </c>
      <c r="BE990" s="64">
        <v>0</v>
      </c>
      <c r="BF990" s="64">
        <v>0</v>
      </c>
      <c r="BG990" s="64">
        <v>0</v>
      </c>
      <c r="BH990" s="64">
        <v>0</v>
      </c>
      <c r="BI990" s="64">
        <v>0</v>
      </c>
      <c r="BJ990" s="64">
        <v>0</v>
      </c>
      <c r="BK990" s="64">
        <v>0</v>
      </c>
      <c r="BL990"/>
      <c r="BN990" s="7">
        <f t="shared" si="48"/>
        <v>0</v>
      </c>
    </row>
    <row r="991" spans="1:66" hidden="1">
      <c r="A991">
        <v>951</v>
      </c>
      <c r="B991" t="s">
        <v>491</v>
      </c>
      <c r="C991">
        <v>118</v>
      </c>
      <c r="D991" t="s">
        <v>178</v>
      </c>
      <c r="E991">
        <v>445</v>
      </c>
      <c r="F991">
        <v>524110008</v>
      </c>
      <c r="G991" t="s">
        <v>141</v>
      </c>
      <c r="H991">
        <v>101</v>
      </c>
      <c r="I991" t="s">
        <v>308</v>
      </c>
      <c r="J991" s="8">
        <v>1</v>
      </c>
      <c r="L991">
        <v>4410</v>
      </c>
      <c r="M991" t="s">
        <v>341</v>
      </c>
      <c r="N991">
        <v>4000</v>
      </c>
      <c r="O991" t="s">
        <v>137</v>
      </c>
      <c r="P991">
        <v>12</v>
      </c>
      <c r="Q991" t="s">
        <v>401</v>
      </c>
      <c r="R991">
        <v>221</v>
      </c>
      <c r="S991" t="s">
        <v>492</v>
      </c>
      <c r="T991">
        <v>128</v>
      </c>
      <c r="U991" t="s">
        <v>404</v>
      </c>
      <c r="V991">
        <v>1</v>
      </c>
      <c r="W991" t="s">
        <v>313</v>
      </c>
      <c r="X991" s="64">
        <v>0</v>
      </c>
      <c r="Y991" s="64">
        <v>0</v>
      </c>
      <c r="Z991" s="64">
        <v>0</v>
      </c>
      <c r="AA991" s="64">
        <v>0</v>
      </c>
      <c r="AB991" s="64">
        <v>423578.15</v>
      </c>
      <c r="AC991" s="64">
        <v>0</v>
      </c>
      <c r="AD991" s="9">
        <v>0</v>
      </c>
      <c r="AE991" s="64">
        <v>0</v>
      </c>
      <c r="AF991" s="64">
        <v>4304.1000000000004</v>
      </c>
      <c r="AG991" s="64">
        <v>0</v>
      </c>
      <c r="AH991" s="64">
        <v>0</v>
      </c>
      <c r="AI991" s="64">
        <v>0</v>
      </c>
      <c r="AJ991" s="10">
        <f t="shared" si="46"/>
        <v>427882.25</v>
      </c>
      <c r="AL991" s="6">
        <f t="shared" si="47"/>
        <v>0</v>
      </c>
      <c r="AN991" s="64">
        <v>76216</v>
      </c>
      <c r="AO991" s="64">
        <v>0</v>
      </c>
      <c r="AP991" s="64">
        <v>0</v>
      </c>
      <c r="AQ991" s="64">
        <v>0</v>
      </c>
      <c r="AR991" s="64">
        <v>0</v>
      </c>
      <c r="AS991" s="64">
        <v>0</v>
      </c>
      <c r="AT991" s="64">
        <v>0</v>
      </c>
      <c r="AU991" s="64">
        <v>0</v>
      </c>
      <c r="AV991" s="64">
        <v>0</v>
      </c>
      <c r="AW991" s="64">
        <v>0</v>
      </c>
      <c r="AX991" s="64">
        <v>0</v>
      </c>
      <c r="AY991" s="64">
        <v>0</v>
      </c>
      <c r="AZ991" s="64">
        <v>-21742</v>
      </c>
      <c r="BA991" s="64">
        <v>0</v>
      </c>
      <c r="BB991" s="64">
        <v>0</v>
      </c>
      <c r="BC991" s="64">
        <v>0</v>
      </c>
      <c r="BD991" s="64">
        <v>0</v>
      </c>
      <c r="BE991" s="64">
        <v>0</v>
      </c>
      <c r="BF991" s="64">
        <v>0</v>
      </c>
      <c r="BG991" s="64">
        <v>0</v>
      </c>
      <c r="BH991" s="64">
        <v>0</v>
      </c>
      <c r="BI991" s="64">
        <v>0</v>
      </c>
      <c r="BJ991" s="64">
        <v>-136.86000000000001</v>
      </c>
      <c r="BK991" s="64">
        <v>25501.37</v>
      </c>
      <c r="BL991"/>
      <c r="BN991" s="7">
        <f t="shared" si="48"/>
        <v>427882.25</v>
      </c>
    </row>
    <row r="992" spans="1:66" hidden="1">
      <c r="A992">
        <v>954</v>
      </c>
      <c r="B992" t="s">
        <v>502</v>
      </c>
      <c r="C992">
        <v>122</v>
      </c>
      <c r="D992" t="s">
        <v>503</v>
      </c>
      <c r="E992">
        <v>445</v>
      </c>
      <c r="F992">
        <v>524110008</v>
      </c>
      <c r="G992" t="s">
        <v>141</v>
      </c>
      <c r="H992">
        <v>101</v>
      </c>
      <c r="I992" t="s">
        <v>308</v>
      </c>
      <c r="J992" s="8">
        <v>1</v>
      </c>
      <c r="L992">
        <v>4410</v>
      </c>
      <c r="M992" t="s">
        <v>341</v>
      </c>
      <c r="N992">
        <v>4000</v>
      </c>
      <c r="O992" t="s">
        <v>137</v>
      </c>
      <c r="P992">
        <v>12</v>
      </c>
      <c r="Q992" t="s">
        <v>401</v>
      </c>
      <c r="R992">
        <v>226</v>
      </c>
      <c r="S992" t="s">
        <v>504</v>
      </c>
      <c r="T992">
        <v>121</v>
      </c>
      <c r="U992" t="s">
        <v>312</v>
      </c>
      <c r="V992">
        <v>1</v>
      </c>
      <c r="W992" t="s">
        <v>313</v>
      </c>
      <c r="X992" s="64">
        <v>0</v>
      </c>
      <c r="Y992" s="64">
        <v>0</v>
      </c>
      <c r="Z992" s="64">
        <v>0</v>
      </c>
      <c r="AA992" s="64">
        <v>0</v>
      </c>
      <c r="AB992" s="64">
        <v>0</v>
      </c>
      <c r="AC992" s="64">
        <v>1559.98</v>
      </c>
      <c r="AD992" s="9">
        <v>0</v>
      </c>
      <c r="AE992" s="64">
        <v>2793.48</v>
      </c>
      <c r="AF992" s="64">
        <v>0</v>
      </c>
      <c r="AG992" s="64">
        <v>0</v>
      </c>
      <c r="AH992" s="64">
        <v>0</v>
      </c>
      <c r="AI992" s="64">
        <v>0</v>
      </c>
      <c r="AJ992" s="10">
        <f t="shared" si="46"/>
        <v>4353.46</v>
      </c>
      <c r="AL992" s="6">
        <f t="shared" si="47"/>
        <v>0</v>
      </c>
      <c r="AN992" s="64">
        <v>141900</v>
      </c>
      <c r="AO992" s="64">
        <v>0</v>
      </c>
      <c r="AP992" s="64">
        <v>0</v>
      </c>
      <c r="AQ992" s="64">
        <v>0</v>
      </c>
      <c r="AR992" s="64">
        <v>0</v>
      </c>
      <c r="AS992" s="64">
        <v>0</v>
      </c>
      <c r="AT992" s="64">
        <v>0</v>
      </c>
      <c r="AU992" s="64">
        <v>0</v>
      </c>
      <c r="AV992" s="64">
        <v>0</v>
      </c>
      <c r="AW992" s="64">
        <v>0</v>
      </c>
      <c r="AX992" s="64">
        <v>0</v>
      </c>
      <c r="AY992" s="64">
        <v>0</v>
      </c>
      <c r="AZ992" s="64">
        <v>-40541.300000000003</v>
      </c>
      <c r="BA992" s="64">
        <v>0</v>
      </c>
      <c r="BB992" s="64">
        <v>0</v>
      </c>
      <c r="BC992" s="64">
        <v>0</v>
      </c>
      <c r="BD992" s="64">
        <v>0</v>
      </c>
      <c r="BE992" s="64">
        <v>0</v>
      </c>
      <c r="BF992" s="64">
        <v>0</v>
      </c>
      <c r="BG992" s="64">
        <v>0</v>
      </c>
      <c r="BH992" s="64">
        <v>0</v>
      </c>
      <c r="BI992" s="64">
        <v>0</v>
      </c>
      <c r="BJ992" s="64">
        <v>-785.72</v>
      </c>
      <c r="BK992" s="64">
        <v>102112.17</v>
      </c>
      <c r="BL992"/>
      <c r="BN992" s="7">
        <f t="shared" si="48"/>
        <v>4353.46</v>
      </c>
    </row>
    <row r="993" spans="1:66" hidden="1">
      <c r="A993">
        <v>954</v>
      </c>
      <c r="B993" t="s">
        <v>502</v>
      </c>
      <c r="C993">
        <v>122</v>
      </c>
      <c r="D993" t="s">
        <v>503</v>
      </c>
      <c r="E993">
        <v>450</v>
      </c>
      <c r="F993">
        <v>524110016</v>
      </c>
      <c r="G993" t="s">
        <v>165</v>
      </c>
      <c r="H993">
        <v>101</v>
      </c>
      <c r="I993" t="s">
        <v>308</v>
      </c>
      <c r="J993" s="8">
        <v>1</v>
      </c>
      <c r="L993">
        <v>4410</v>
      </c>
      <c r="M993" t="s">
        <v>341</v>
      </c>
      <c r="N993">
        <v>4000</v>
      </c>
      <c r="O993" t="s">
        <v>137</v>
      </c>
      <c r="P993">
        <v>12</v>
      </c>
      <c r="Q993" t="s">
        <v>401</v>
      </c>
      <c r="R993">
        <v>226</v>
      </c>
      <c r="S993" t="s">
        <v>504</v>
      </c>
      <c r="T993">
        <v>121</v>
      </c>
      <c r="U993" t="s">
        <v>312</v>
      </c>
      <c r="V993">
        <v>1</v>
      </c>
      <c r="W993" t="s">
        <v>313</v>
      </c>
      <c r="X993" s="64">
        <v>14000</v>
      </c>
      <c r="Y993" s="64">
        <v>14000</v>
      </c>
      <c r="Z993" s="64">
        <v>14000</v>
      </c>
      <c r="AA993" s="64">
        <v>14000</v>
      </c>
      <c r="AB993" s="64">
        <v>16500</v>
      </c>
      <c r="AC993" s="64">
        <v>14000</v>
      </c>
      <c r="AD993" s="9">
        <v>17150</v>
      </c>
      <c r="AE993" s="64">
        <v>20700</v>
      </c>
      <c r="AF993" s="64">
        <v>20350</v>
      </c>
      <c r="AG993" s="64">
        <v>20000</v>
      </c>
      <c r="AH993" s="64">
        <v>20000</v>
      </c>
      <c r="AI993" s="64">
        <v>20000</v>
      </c>
      <c r="AJ993" s="10">
        <f t="shared" si="46"/>
        <v>204700</v>
      </c>
      <c r="AL993" s="6">
        <f t="shared" si="47"/>
        <v>0</v>
      </c>
      <c r="AN993" s="64">
        <v>23247</v>
      </c>
      <c r="AO993" s="64">
        <v>0</v>
      </c>
      <c r="AP993" s="64">
        <v>0</v>
      </c>
      <c r="AQ993" s="64">
        <v>0</v>
      </c>
      <c r="AR993" s="64">
        <v>0</v>
      </c>
      <c r="AS993" s="64">
        <v>0</v>
      </c>
      <c r="AT993" s="64">
        <v>0</v>
      </c>
      <c r="AU993" s="64">
        <v>0</v>
      </c>
      <c r="AV993" s="64">
        <v>0</v>
      </c>
      <c r="AW993" s="64">
        <v>0</v>
      </c>
      <c r="AX993" s="64">
        <v>0</v>
      </c>
      <c r="AY993" s="64">
        <v>0</v>
      </c>
      <c r="AZ993" s="64">
        <v>20000</v>
      </c>
      <c r="BA993" s="64">
        <v>0</v>
      </c>
      <c r="BB993" s="64">
        <v>0</v>
      </c>
      <c r="BC993" s="64">
        <v>0</v>
      </c>
      <c r="BD993" s="64">
        <v>0</v>
      </c>
      <c r="BE993" s="64">
        <v>0</v>
      </c>
      <c r="BF993" s="64">
        <v>0</v>
      </c>
      <c r="BG993" s="64">
        <v>0</v>
      </c>
      <c r="BH993" s="64">
        <v>6916.67</v>
      </c>
      <c r="BI993" s="64">
        <v>24255.52</v>
      </c>
      <c r="BJ993" s="64">
        <v>0</v>
      </c>
      <c r="BK993" s="64">
        <v>4877.3100000000004</v>
      </c>
      <c r="BL993"/>
      <c r="BN993" s="7">
        <f t="shared" si="48"/>
        <v>164700</v>
      </c>
    </row>
    <row r="994" spans="1:66" hidden="1">
      <c r="A994">
        <v>111</v>
      </c>
      <c r="B994" t="s">
        <v>84</v>
      </c>
      <c r="C994">
        <v>141</v>
      </c>
      <c r="D994" t="s">
        <v>260</v>
      </c>
      <c r="E994">
        <v>440</v>
      </c>
      <c r="F994">
        <v>524110002</v>
      </c>
      <c r="G994" t="s">
        <v>138</v>
      </c>
      <c r="H994">
        <v>101</v>
      </c>
      <c r="I994" t="s">
        <v>308</v>
      </c>
      <c r="J994" s="8">
        <v>1</v>
      </c>
      <c r="L994">
        <v>4410</v>
      </c>
      <c r="M994" t="s">
        <v>341</v>
      </c>
      <c r="N994">
        <v>4000</v>
      </c>
      <c r="O994" t="s">
        <v>137</v>
      </c>
      <c r="P994">
        <v>13</v>
      </c>
      <c r="Q994" t="s">
        <v>353</v>
      </c>
      <c r="R994">
        <v>263</v>
      </c>
      <c r="S994" t="s">
        <v>354</v>
      </c>
      <c r="T994">
        <v>121</v>
      </c>
      <c r="U994" t="s">
        <v>312</v>
      </c>
      <c r="V994">
        <v>1</v>
      </c>
      <c r="W994" t="s">
        <v>313</v>
      </c>
      <c r="X994" s="64">
        <v>0</v>
      </c>
      <c r="Y994" s="64">
        <v>0</v>
      </c>
      <c r="Z994" s="64">
        <v>3000</v>
      </c>
      <c r="AA994" s="64">
        <v>0</v>
      </c>
      <c r="AB994" s="64">
        <v>0</v>
      </c>
      <c r="AC994" s="64">
        <v>0</v>
      </c>
      <c r="AD994" s="9">
        <v>0</v>
      </c>
      <c r="AE994" s="64">
        <v>0</v>
      </c>
      <c r="AF994" s="64">
        <v>0</v>
      </c>
      <c r="AG994" s="64">
        <v>0</v>
      </c>
      <c r="AH994" s="64">
        <v>0</v>
      </c>
      <c r="AI994" s="64">
        <v>0</v>
      </c>
      <c r="AJ994" s="10">
        <f t="shared" si="46"/>
        <v>3000</v>
      </c>
      <c r="AL994" s="6">
        <f t="shared" si="47"/>
        <v>0</v>
      </c>
      <c r="AN994" s="64">
        <v>25000</v>
      </c>
      <c r="AO994" s="64">
        <v>0</v>
      </c>
      <c r="AP994" s="64">
        <v>0</v>
      </c>
      <c r="AQ994" s="64">
        <v>0</v>
      </c>
      <c r="AR994" s="64">
        <v>0</v>
      </c>
      <c r="AS994" s="64">
        <v>0</v>
      </c>
      <c r="AT994" s="64">
        <v>0</v>
      </c>
      <c r="AU994" s="64">
        <v>0</v>
      </c>
      <c r="AV994" s="64">
        <v>0</v>
      </c>
      <c r="AW994" s="64">
        <v>0</v>
      </c>
      <c r="AX994" s="64">
        <v>0</v>
      </c>
      <c r="AY994" s="64">
        <v>0</v>
      </c>
      <c r="AZ994" s="64">
        <v>-3400</v>
      </c>
      <c r="BA994" s="64">
        <v>0</v>
      </c>
      <c r="BB994" s="64">
        <v>0</v>
      </c>
      <c r="BC994" s="64">
        <v>0</v>
      </c>
      <c r="BD994" s="64">
        <v>0</v>
      </c>
      <c r="BE994" s="64">
        <v>0</v>
      </c>
      <c r="BF994" s="64">
        <v>0</v>
      </c>
      <c r="BG994" s="64">
        <v>0</v>
      </c>
      <c r="BH994" s="64">
        <v>0</v>
      </c>
      <c r="BI994" s="64">
        <v>0</v>
      </c>
      <c r="BJ994" s="64">
        <v>0</v>
      </c>
      <c r="BK994" s="64">
        <v>0</v>
      </c>
      <c r="BL994"/>
      <c r="BN994" s="7">
        <f t="shared" si="48"/>
        <v>3000</v>
      </c>
    </row>
    <row r="995" spans="1:66" hidden="1">
      <c r="A995">
        <v>111</v>
      </c>
      <c r="B995" t="s">
        <v>84</v>
      </c>
      <c r="C995">
        <v>141</v>
      </c>
      <c r="D995" t="s">
        <v>260</v>
      </c>
      <c r="E995">
        <v>442</v>
      </c>
      <c r="F995">
        <v>524110005</v>
      </c>
      <c r="G995" t="s">
        <v>139</v>
      </c>
      <c r="H995">
        <v>101</v>
      </c>
      <c r="I995" t="s">
        <v>308</v>
      </c>
      <c r="J995" s="8">
        <v>1</v>
      </c>
      <c r="L995">
        <v>4410</v>
      </c>
      <c r="M995" t="s">
        <v>341</v>
      </c>
      <c r="N995">
        <v>4000</v>
      </c>
      <c r="O995" t="s">
        <v>137</v>
      </c>
      <c r="P995">
        <v>13</v>
      </c>
      <c r="Q995" t="s">
        <v>353</v>
      </c>
      <c r="R995">
        <v>263</v>
      </c>
      <c r="S995" t="s">
        <v>354</v>
      </c>
      <c r="T995">
        <v>121</v>
      </c>
      <c r="U995" t="s">
        <v>312</v>
      </c>
      <c r="V995">
        <v>1</v>
      </c>
      <c r="W995" t="s">
        <v>313</v>
      </c>
      <c r="X995" s="64">
        <v>0</v>
      </c>
      <c r="Y995" s="64">
        <v>34606.61</v>
      </c>
      <c r="Z995" s="64">
        <v>0</v>
      </c>
      <c r="AA995" s="64">
        <v>0</v>
      </c>
      <c r="AB995" s="64">
        <v>22733.9</v>
      </c>
      <c r="AC995" s="64">
        <v>10943.8</v>
      </c>
      <c r="AD995" s="9">
        <v>25778.19</v>
      </c>
      <c r="AE995" s="64">
        <v>15659.7</v>
      </c>
      <c r="AF995" s="64">
        <v>15503.6</v>
      </c>
      <c r="AG995" s="64">
        <v>0</v>
      </c>
      <c r="AH995" s="64">
        <v>22430.799999999999</v>
      </c>
      <c r="AI995" s="64">
        <v>21545.3</v>
      </c>
      <c r="AJ995" s="10">
        <f t="shared" si="46"/>
        <v>169201.9</v>
      </c>
      <c r="AL995" s="6">
        <f t="shared" si="47"/>
        <v>0</v>
      </c>
      <c r="AN995" s="64">
        <v>2500</v>
      </c>
      <c r="AO995" s="64">
        <v>0</v>
      </c>
      <c r="AP995" s="64">
        <v>0</v>
      </c>
      <c r="AQ995" s="64">
        <v>0</v>
      </c>
      <c r="AR995" s="64">
        <v>0</v>
      </c>
      <c r="AS995" s="64">
        <v>0</v>
      </c>
      <c r="AT995" s="64">
        <v>0</v>
      </c>
      <c r="AU995" s="64">
        <v>0</v>
      </c>
      <c r="AV995" s="64">
        <v>0</v>
      </c>
      <c r="AW995" s="64">
        <v>0</v>
      </c>
      <c r="AX995" s="64">
        <v>0</v>
      </c>
      <c r="AY995" s="64">
        <v>0</v>
      </c>
      <c r="AZ995" s="64">
        <v>-2200</v>
      </c>
      <c r="BA995" s="64">
        <v>0</v>
      </c>
      <c r="BB995" s="64">
        <v>0</v>
      </c>
      <c r="BC995" s="64">
        <v>0</v>
      </c>
      <c r="BD995" s="64">
        <v>0</v>
      </c>
      <c r="BE995" s="64">
        <v>0</v>
      </c>
      <c r="BF995" s="64">
        <v>0</v>
      </c>
      <c r="BG995" s="64">
        <v>0</v>
      </c>
      <c r="BH995" s="64">
        <v>2000</v>
      </c>
      <c r="BI995" s="64">
        <v>0</v>
      </c>
      <c r="BJ995" s="64">
        <v>20</v>
      </c>
      <c r="BK995" s="64">
        <v>884</v>
      </c>
      <c r="BL995"/>
      <c r="BN995" s="7">
        <f t="shared" si="48"/>
        <v>125225.8</v>
      </c>
    </row>
    <row r="996" spans="1:66" hidden="1">
      <c r="A996">
        <v>111</v>
      </c>
      <c r="B996" t="s">
        <v>84</v>
      </c>
      <c r="C996">
        <v>141</v>
      </c>
      <c r="D996" t="s">
        <v>260</v>
      </c>
      <c r="E996">
        <v>443</v>
      </c>
      <c r="F996">
        <v>524110006</v>
      </c>
      <c r="G996" t="s">
        <v>140</v>
      </c>
      <c r="H996">
        <v>101</v>
      </c>
      <c r="I996" t="s">
        <v>308</v>
      </c>
      <c r="J996" s="8">
        <v>1</v>
      </c>
      <c r="L996">
        <v>4410</v>
      </c>
      <c r="M996" t="s">
        <v>341</v>
      </c>
      <c r="N996">
        <v>4000</v>
      </c>
      <c r="O996" t="s">
        <v>137</v>
      </c>
      <c r="P996">
        <v>13</v>
      </c>
      <c r="Q996" t="s">
        <v>353</v>
      </c>
      <c r="R996">
        <v>263</v>
      </c>
      <c r="S996" t="s">
        <v>354</v>
      </c>
      <c r="T996">
        <v>121</v>
      </c>
      <c r="U996" t="s">
        <v>312</v>
      </c>
      <c r="V996">
        <v>1</v>
      </c>
      <c r="W996" t="s">
        <v>313</v>
      </c>
      <c r="X996" s="64">
        <v>4918</v>
      </c>
      <c r="Y996" s="64">
        <v>1628</v>
      </c>
      <c r="Z996" s="64">
        <v>3545.72</v>
      </c>
      <c r="AA996" s="64">
        <v>2540</v>
      </c>
      <c r="AB996" s="64">
        <v>5131.3999999999996</v>
      </c>
      <c r="AC996" s="64">
        <v>0</v>
      </c>
      <c r="AD996" s="9">
        <v>0</v>
      </c>
      <c r="AE996" s="64">
        <v>10180</v>
      </c>
      <c r="AF996" s="64">
        <v>7298</v>
      </c>
      <c r="AG996" s="64">
        <v>11485.32</v>
      </c>
      <c r="AH996" s="64">
        <v>1720.58</v>
      </c>
      <c r="AI996" s="64">
        <v>0</v>
      </c>
      <c r="AJ996" s="10">
        <f t="shared" si="46"/>
        <v>48447.02</v>
      </c>
      <c r="AL996" s="6">
        <f t="shared" si="47"/>
        <v>0</v>
      </c>
      <c r="AN996" s="64">
        <v>3769</v>
      </c>
      <c r="AO996" s="64">
        <v>0</v>
      </c>
      <c r="AP996" s="64">
        <v>0</v>
      </c>
      <c r="AQ996" s="64">
        <v>0</v>
      </c>
      <c r="AR996" s="64">
        <v>0</v>
      </c>
      <c r="AS996" s="64">
        <v>0</v>
      </c>
      <c r="AT996" s="64">
        <v>0</v>
      </c>
      <c r="AU996" s="64">
        <v>0</v>
      </c>
      <c r="AV996" s="64">
        <v>0</v>
      </c>
      <c r="AW996" s="64">
        <v>0</v>
      </c>
      <c r="AX996" s="64">
        <v>0</v>
      </c>
      <c r="AY996" s="64">
        <v>0</v>
      </c>
      <c r="AZ996" s="64">
        <v>0</v>
      </c>
      <c r="BA996" s="64">
        <v>0</v>
      </c>
      <c r="BB996" s="64">
        <v>0</v>
      </c>
      <c r="BC996" s="64">
        <v>0</v>
      </c>
      <c r="BD996" s="64">
        <v>0</v>
      </c>
      <c r="BE996" s="64">
        <v>0</v>
      </c>
      <c r="BF996" s="64">
        <v>0</v>
      </c>
      <c r="BG996" s="64">
        <v>0</v>
      </c>
      <c r="BH996" s="64">
        <v>0</v>
      </c>
      <c r="BI996" s="64">
        <v>0</v>
      </c>
      <c r="BJ996" s="64">
        <v>0</v>
      </c>
      <c r="BK996" s="64">
        <v>-1238.42</v>
      </c>
      <c r="BL996"/>
      <c r="BN996" s="7">
        <f t="shared" si="48"/>
        <v>46726.439999999995</v>
      </c>
    </row>
    <row r="997" spans="1:66" hidden="1">
      <c r="A997">
        <v>111</v>
      </c>
      <c r="B997" t="s">
        <v>84</v>
      </c>
      <c r="C997">
        <v>141</v>
      </c>
      <c r="D997" t="s">
        <v>260</v>
      </c>
      <c r="E997">
        <v>445</v>
      </c>
      <c r="F997">
        <v>524110008</v>
      </c>
      <c r="G997" t="s">
        <v>141</v>
      </c>
      <c r="H997">
        <v>101</v>
      </c>
      <c r="I997" t="s">
        <v>308</v>
      </c>
      <c r="J997" s="8">
        <v>1</v>
      </c>
      <c r="L997">
        <v>4410</v>
      </c>
      <c r="M997" t="s">
        <v>341</v>
      </c>
      <c r="N997">
        <v>4000</v>
      </c>
      <c r="O997" t="s">
        <v>137</v>
      </c>
      <c r="P997">
        <v>13</v>
      </c>
      <c r="Q997" t="s">
        <v>353</v>
      </c>
      <c r="R997">
        <v>263</v>
      </c>
      <c r="S997" t="s">
        <v>354</v>
      </c>
      <c r="T997">
        <v>121</v>
      </c>
      <c r="U997" t="s">
        <v>312</v>
      </c>
      <c r="V997">
        <v>1</v>
      </c>
      <c r="W997" t="s">
        <v>313</v>
      </c>
      <c r="X997" s="64">
        <v>186.92</v>
      </c>
      <c r="Y997" s="64">
        <v>99.97</v>
      </c>
      <c r="Z997" s="64">
        <v>2013</v>
      </c>
      <c r="AA997" s="64">
        <v>0</v>
      </c>
      <c r="AB997" s="64">
        <v>0</v>
      </c>
      <c r="AC997" s="64">
        <v>0</v>
      </c>
      <c r="AD997" s="9">
        <v>0</v>
      </c>
      <c r="AE997" s="64">
        <v>0</v>
      </c>
      <c r="AF997" s="64">
        <v>0</v>
      </c>
      <c r="AG997" s="64">
        <v>0</v>
      </c>
      <c r="AH997" s="64">
        <v>0</v>
      </c>
      <c r="AI997" s="64">
        <v>0</v>
      </c>
      <c r="AJ997" s="10">
        <f t="shared" si="46"/>
        <v>2299.89</v>
      </c>
      <c r="AL997" s="6">
        <f t="shared" si="47"/>
        <v>0</v>
      </c>
      <c r="AN997" s="64">
        <v>105292</v>
      </c>
      <c r="AO997" s="64">
        <v>0</v>
      </c>
      <c r="AP997" s="64">
        <v>0</v>
      </c>
      <c r="AQ997" s="64">
        <v>0</v>
      </c>
      <c r="AR997" s="64">
        <v>0</v>
      </c>
      <c r="AS997" s="64">
        <v>0</v>
      </c>
      <c r="AT997" s="64">
        <v>0</v>
      </c>
      <c r="AU997" s="64">
        <v>0</v>
      </c>
      <c r="AV997" s="64">
        <v>0</v>
      </c>
      <c r="AW997" s="64">
        <v>0</v>
      </c>
      <c r="AX997" s="64">
        <v>0</v>
      </c>
      <c r="AY997" s="64">
        <v>0</v>
      </c>
      <c r="AZ997" s="64">
        <v>172033.3</v>
      </c>
      <c r="BA997" s="64">
        <v>0</v>
      </c>
      <c r="BB997" s="64">
        <v>0</v>
      </c>
      <c r="BC997" s="64">
        <v>0</v>
      </c>
      <c r="BD997" s="64">
        <v>0</v>
      </c>
      <c r="BE997" s="64">
        <v>0</v>
      </c>
      <c r="BF997" s="64">
        <v>0</v>
      </c>
      <c r="BG997" s="64">
        <v>0</v>
      </c>
      <c r="BH997" s="64">
        <v>0</v>
      </c>
      <c r="BI997" s="64">
        <v>25000</v>
      </c>
      <c r="BJ997" s="64">
        <v>361.71</v>
      </c>
      <c r="BK997" s="64">
        <v>69520.17</v>
      </c>
      <c r="BL997"/>
      <c r="BN997" s="7">
        <f t="shared" si="48"/>
        <v>2299.89</v>
      </c>
    </row>
    <row r="998" spans="1:66" hidden="1">
      <c r="A998">
        <v>111</v>
      </c>
      <c r="B998" t="s">
        <v>84</v>
      </c>
      <c r="C998">
        <v>141</v>
      </c>
      <c r="D998" t="s">
        <v>260</v>
      </c>
      <c r="E998">
        <v>450</v>
      </c>
      <c r="F998">
        <v>524110016</v>
      </c>
      <c r="G998" t="s">
        <v>165</v>
      </c>
      <c r="H998">
        <v>101</v>
      </c>
      <c r="I998" t="s">
        <v>308</v>
      </c>
      <c r="J998" s="8">
        <v>1</v>
      </c>
      <c r="L998">
        <v>4410</v>
      </c>
      <c r="M998" t="s">
        <v>341</v>
      </c>
      <c r="N998">
        <v>4000</v>
      </c>
      <c r="O998" t="s">
        <v>137</v>
      </c>
      <c r="P998">
        <v>13</v>
      </c>
      <c r="Q998" t="s">
        <v>353</v>
      </c>
      <c r="R998">
        <v>263</v>
      </c>
      <c r="S998" t="s">
        <v>354</v>
      </c>
      <c r="T998">
        <v>121</v>
      </c>
      <c r="U998" t="s">
        <v>312</v>
      </c>
      <c r="V998">
        <v>1</v>
      </c>
      <c r="W998" t="s">
        <v>313</v>
      </c>
      <c r="X998" s="64">
        <v>13720</v>
      </c>
      <c r="Y998" s="64">
        <v>15893.29</v>
      </c>
      <c r="Z998" s="64">
        <v>12233.29</v>
      </c>
      <c r="AA998" s="64">
        <v>11000</v>
      </c>
      <c r="AB998" s="64">
        <v>39400</v>
      </c>
      <c r="AC998" s="64">
        <v>26600</v>
      </c>
      <c r="AD998" s="9">
        <v>25290</v>
      </c>
      <c r="AE998" s="64">
        <v>32000</v>
      </c>
      <c r="AF998" s="64">
        <v>22000</v>
      </c>
      <c r="AG998" s="64">
        <v>32000</v>
      </c>
      <c r="AH998" s="64">
        <v>32000</v>
      </c>
      <c r="AI998" s="64">
        <v>32000</v>
      </c>
      <c r="AJ998" s="10">
        <f t="shared" si="46"/>
        <v>294136.58</v>
      </c>
      <c r="AL998" s="6">
        <f t="shared" si="47"/>
        <v>0</v>
      </c>
      <c r="AN998" s="64">
        <v>181235</v>
      </c>
      <c r="AO998" s="64">
        <v>0</v>
      </c>
      <c r="AP998" s="64">
        <v>0</v>
      </c>
      <c r="AQ998" s="64">
        <v>0</v>
      </c>
      <c r="AR998" s="64">
        <v>0</v>
      </c>
      <c r="AS998" s="64">
        <v>0</v>
      </c>
      <c r="AT998" s="64">
        <v>0</v>
      </c>
      <c r="AU998" s="64">
        <v>0</v>
      </c>
      <c r="AV998" s="64">
        <v>0</v>
      </c>
      <c r="AW998" s="64">
        <v>0</v>
      </c>
      <c r="AX998" s="64">
        <v>0</v>
      </c>
      <c r="AY998" s="64">
        <v>0</v>
      </c>
      <c r="AZ998" s="64">
        <v>-29770.7</v>
      </c>
      <c r="BA998" s="64">
        <v>0</v>
      </c>
      <c r="BB998" s="64">
        <v>0</v>
      </c>
      <c r="BC998" s="64">
        <v>0</v>
      </c>
      <c r="BD998" s="64">
        <v>0</v>
      </c>
      <c r="BE998" s="64">
        <v>0</v>
      </c>
      <c r="BF998" s="64">
        <v>0</v>
      </c>
      <c r="BG998" s="64">
        <v>-4736</v>
      </c>
      <c r="BH998" s="64">
        <v>0</v>
      </c>
      <c r="BI998" s="64">
        <v>4136.53</v>
      </c>
      <c r="BJ998" s="64">
        <v>-80</v>
      </c>
      <c r="BK998" s="64">
        <v>0</v>
      </c>
      <c r="BL998"/>
      <c r="BN998" s="7">
        <f t="shared" si="48"/>
        <v>230136.58000000002</v>
      </c>
    </row>
    <row r="999" spans="1:66" hidden="1">
      <c r="A999">
        <v>111</v>
      </c>
      <c r="B999" t="s">
        <v>84</v>
      </c>
      <c r="C999">
        <v>141</v>
      </c>
      <c r="D999" t="s">
        <v>260</v>
      </c>
      <c r="E999">
        <v>454</v>
      </c>
      <c r="F999">
        <v>524110020</v>
      </c>
      <c r="G999" t="s">
        <v>554</v>
      </c>
      <c r="H999">
        <v>101</v>
      </c>
      <c r="I999" t="s">
        <v>308</v>
      </c>
      <c r="J999" s="8">
        <v>1</v>
      </c>
      <c r="L999">
        <v>4410</v>
      </c>
      <c r="M999" t="s">
        <v>341</v>
      </c>
      <c r="N999">
        <v>4000</v>
      </c>
      <c r="O999" t="s">
        <v>137</v>
      </c>
      <c r="P999">
        <v>13</v>
      </c>
      <c r="Q999" t="s">
        <v>353</v>
      </c>
      <c r="R999">
        <v>263</v>
      </c>
      <c r="S999" t="s">
        <v>354</v>
      </c>
      <c r="T999">
        <v>121</v>
      </c>
      <c r="U999" t="s">
        <v>312</v>
      </c>
      <c r="V999">
        <v>1</v>
      </c>
      <c r="W999" t="s">
        <v>313</v>
      </c>
      <c r="X999" s="64">
        <v>0</v>
      </c>
      <c r="Y999" s="64">
        <v>0</v>
      </c>
      <c r="Z999" s="64">
        <v>28937.83</v>
      </c>
      <c r="AA999" s="64">
        <v>42229.08</v>
      </c>
      <c r="AB999" s="64">
        <v>86669.74</v>
      </c>
      <c r="AC999" s="64">
        <v>0</v>
      </c>
      <c r="AD999" s="9">
        <v>48428.65</v>
      </c>
      <c r="AE999" s="64">
        <v>40294.58</v>
      </c>
      <c r="AF999" s="64">
        <v>89795.25</v>
      </c>
      <c r="AG999" s="64">
        <v>59317.07</v>
      </c>
      <c r="AH999" s="64">
        <v>0</v>
      </c>
      <c r="AI999" s="64">
        <v>37642.06</v>
      </c>
      <c r="AJ999" s="10">
        <f t="shared" si="46"/>
        <v>433314.26</v>
      </c>
      <c r="AL999" s="6">
        <f t="shared" si="47"/>
        <v>0</v>
      </c>
      <c r="AN999" s="64">
        <v>97104</v>
      </c>
      <c r="AO999" s="64">
        <v>0</v>
      </c>
      <c r="AP999" s="64">
        <v>0</v>
      </c>
      <c r="AQ999" s="64">
        <v>0</v>
      </c>
      <c r="AR999" s="64">
        <v>0</v>
      </c>
      <c r="AS999" s="64">
        <v>0</v>
      </c>
      <c r="AT999" s="64">
        <v>0</v>
      </c>
      <c r="AU999" s="64">
        <v>0</v>
      </c>
      <c r="AV999" s="64">
        <v>0</v>
      </c>
      <c r="AW999" s="64">
        <v>0</v>
      </c>
      <c r="AX999" s="64">
        <v>0</v>
      </c>
      <c r="AY999" s="64">
        <v>0</v>
      </c>
      <c r="AZ999" s="64">
        <v>255103.65</v>
      </c>
      <c r="BA999" s="64">
        <v>0</v>
      </c>
      <c r="BB999" s="64">
        <v>0</v>
      </c>
      <c r="BC999" s="64">
        <v>0</v>
      </c>
      <c r="BD999" s="64">
        <v>0</v>
      </c>
      <c r="BE999" s="64">
        <v>0</v>
      </c>
      <c r="BF999" s="64">
        <v>0</v>
      </c>
      <c r="BG999" s="64">
        <v>0</v>
      </c>
      <c r="BH999" s="64">
        <v>70060</v>
      </c>
      <c r="BI999" s="64">
        <v>36500</v>
      </c>
      <c r="BJ999" s="64">
        <v>31154.84</v>
      </c>
      <c r="BK999" s="64">
        <v>0</v>
      </c>
      <c r="BL999"/>
      <c r="BN999" s="7">
        <f t="shared" si="48"/>
        <v>395672.2</v>
      </c>
    </row>
    <row r="1000" spans="1:66" hidden="1">
      <c r="A1000">
        <v>963</v>
      </c>
      <c r="B1000" t="s">
        <v>515</v>
      </c>
      <c r="C1000">
        <v>127</v>
      </c>
      <c r="D1000" t="s">
        <v>516</v>
      </c>
      <c r="E1000">
        <v>442</v>
      </c>
      <c r="F1000">
        <v>524110005</v>
      </c>
      <c r="G1000" t="s">
        <v>139</v>
      </c>
      <c r="H1000">
        <v>101</v>
      </c>
      <c r="I1000" t="s">
        <v>308</v>
      </c>
      <c r="J1000" s="8">
        <v>1</v>
      </c>
      <c r="L1000">
        <v>4410</v>
      </c>
      <c r="M1000" t="s">
        <v>341</v>
      </c>
      <c r="N1000">
        <v>4000</v>
      </c>
      <c r="O1000" t="s">
        <v>137</v>
      </c>
      <c r="P1000">
        <v>13</v>
      </c>
      <c r="Q1000" t="s">
        <v>353</v>
      </c>
      <c r="R1000">
        <v>231</v>
      </c>
      <c r="S1000" t="s">
        <v>517</v>
      </c>
      <c r="T1000">
        <v>124</v>
      </c>
      <c r="U1000" t="s">
        <v>510</v>
      </c>
      <c r="V1000">
        <v>1</v>
      </c>
      <c r="W1000" t="s">
        <v>313</v>
      </c>
      <c r="X1000" s="64">
        <v>0</v>
      </c>
      <c r="Y1000" s="64">
        <v>0</v>
      </c>
      <c r="Z1000" s="64">
        <v>0</v>
      </c>
      <c r="AA1000" s="64">
        <v>0</v>
      </c>
      <c r="AB1000" s="64">
        <v>0</v>
      </c>
      <c r="AC1000" s="64">
        <v>2320</v>
      </c>
      <c r="AD1000" s="9">
        <v>0</v>
      </c>
      <c r="AE1000" s="64">
        <v>0</v>
      </c>
      <c r="AF1000" s="64">
        <v>0</v>
      </c>
      <c r="AG1000" s="64">
        <v>0</v>
      </c>
      <c r="AH1000" s="64">
        <v>0</v>
      </c>
      <c r="AI1000" s="64">
        <v>0</v>
      </c>
      <c r="AJ1000" s="10">
        <f t="shared" si="46"/>
        <v>2320</v>
      </c>
      <c r="AL1000" s="6">
        <f t="shared" si="47"/>
        <v>0</v>
      </c>
      <c r="AN1000" s="64">
        <v>100459</v>
      </c>
      <c r="AO1000" s="64">
        <v>0</v>
      </c>
      <c r="AP1000" s="64">
        <v>0</v>
      </c>
      <c r="AQ1000" s="64">
        <v>0</v>
      </c>
      <c r="AR1000" s="64">
        <v>0</v>
      </c>
      <c r="AS1000" s="64">
        <v>0</v>
      </c>
      <c r="AT1000" s="64">
        <v>0</v>
      </c>
      <c r="AU1000" s="64">
        <v>0</v>
      </c>
      <c r="AV1000" s="64">
        <v>0</v>
      </c>
      <c r="AW1000" s="64">
        <v>0</v>
      </c>
      <c r="AX1000" s="64">
        <v>0</v>
      </c>
      <c r="AY1000" s="64">
        <v>0</v>
      </c>
      <c r="AZ1000" s="64">
        <v>-49227.35</v>
      </c>
      <c r="BA1000" s="64">
        <v>0</v>
      </c>
      <c r="BB1000" s="64">
        <v>0</v>
      </c>
      <c r="BC1000" s="64">
        <v>0</v>
      </c>
      <c r="BD1000" s="64">
        <v>0</v>
      </c>
      <c r="BE1000" s="64">
        <v>0</v>
      </c>
      <c r="BF1000" s="64">
        <v>0</v>
      </c>
      <c r="BG1000" s="64">
        <v>0</v>
      </c>
      <c r="BH1000" s="64">
        <v>700</v>
      </c>
      <c r="BI1000" s="64">
        <v>5350</v>
      </c>
      <c r="BJ1000" s="64">
        <v>4882.4799999999996</v>
      </c>
      <c r="BK1000" s="64">
        <v>458.78</v>
      </c>
      <c r="BL1000"/>
      <c r="BN1000" s="7">
        <f t="shared" si="48"/>
        <v>2320</v>
      </c>
    </row>
    <row r="1001" spans="1:66" hidden="1">
      <c r="A1001">
        <v>964</v>
      </c>
      <c r="B1001" t="s">
        <v>518</v>
      </c>
      <c r="C1001">
        <v>128</v>
      </c>
      <c r="D1001" t="s">
        <v>519</v>
      </c>
      <c r="E1001">
        <v>456</v>
      </c>
      <c r="F1001">
        <v>524210002</v>
      </c>
      <c r="G1001" t="s">
        <v>221</v>
      </c>
      <c r="H1001">
        <v>101</v>
      </c>
      <c r="I1001" t="s">
        <v>308</v>
      </c>
      <c r="J1001" s="8">
        <v>1</v>
      </c>
      <c r="L1001">
        <v>4420</v>
      </c>
      <c r="M1001" t="s">
        <v>512</v>
      </c>
      <c r="N1001">
        <v>4000</v>
      </c>
      <c r="O1001" t="s">
        <v>137</v>
      </c>
      <c r="P1001">
        <v>11</v>
      </c>
      <c r="Q1001" t="s">
        <v>509</v>
      </c>
      <c r="R1001">
        <v>256</v>
      </c>
      <c r="S1001" t="s">
        <v>520</v>
      </c>
      <c r="T1001">
        <v>121</v>
      </c>
      <c r="U1001" t="s">
        <v>312</v>
      </c>
      <c r="V1001">
        <v>1</v>
      </c>
      <c r="W1001" t="s">
        <v>313</v>
      </c>
      <c r="X1001" s="64">
        <v>0</v>
      </c>
      <c r="Y1001" s="64">
        <v>0</v>
      </c>
      <c r="Z1001" s="64">
        <v>0</v>
      </c>
      <c r="AA1001" s="64">
        <v>0</v>
      </c>
      <c r="AB1001" s="64">
        <v>245380</v>
      </c>
      <c r="AC1001" s="64">
        <v>0</v>
      </c>
      <c r="AD1001" s="9">
        <v>109920</v>
      </c>
      <c r="AE1001" s="64">
        <v>0</v>
      </c>
      <c r="AF1001" s="64">
        <v>0</v>
      </c>
      <c r="AG1001" s="64">
        <v>123860</v>
      </c>
      <c r="AH1001" s="64">
        <v>140000</v>
      </c>
      <c r="AI1001" s="64">
        <v>-26520</v>
      </c>
      <c r="AJ1001" s="10">
        <f t="shared" si="46"/>
        <v>592640</v>
      </c>
      <c r="AL1001" s="6">
        <f t="shared" si="47"/>
        <v>0</v>
      </c>
      <c r="AN1001" s="64">
        <v>0</v>
      </c>
      <c r="AO1001" s="64">
        <v>0</v>
      </c>
      <c r="AP1001" s="64">
        <v>0</v>
      </c>
      <c r="AQ1001" s="64">
        <v>0</v>
      </c>
      <c r="AR1001" s="64">
        <v>0</v>
      </c>
      <c r="AS1001" s="64">
        <v>0</v>
      </c>
      <c r="AT1001" s="64">
        <v>0</v>
      </c>
      <c r="AU1001" s="64">
        <v>0</v>
      </c>
      <c r="AV1001" s="64">
        <v>0</v>
      </c>
      <c r="AW1001" s="64">
        <v>0</v>
      </c>
      <c r="AX1001" s="64">
        <v>0</v>
      </c>
      <c r="AY1001" s="64">
        <v>0</v>
      </c>
      <c r="AZ1001" s="64">
        <v>0</v>
      </c>
      <c r="BA1001" s="64">
        <v>0</v>
      </c>
      <c r="BB1001" s="64">
        <v>0</v>
      </c>
      <c r="BC1001" s="64">
        <v>0</v>
      </c>
      <c r="BD1001" s="64">
        <v>0</v>
      </c>
      <c r="BE1001" s="64">
        <v>0</v>
      </c>
      <c r="BF1001" s="64">
        <v>0</v>
      </c>
      <c r="BG1001" s="64">
        <v>0</v>
      </c>
      <c r="BH1001" s="64">
        <v>0</v>
      </c>
      <c r="BI1001" s="64">
        <v>0</v>
      </c>
      <c r="BJ1001" s="64">
        <v>1469.64</v>
      </c>
      <c r="BK1001" s="64">
        <v>0</v>
      </c>
      <c r="BL1001"/>
      <c r="BN1001" s="7">
        <f t="shared" si="48"/>
        <v>479160</v>
      </c>
    </row>
    <row r="1002" spans="1:66" hidden="1">
      <c r="A1002">
        <v>101</v>
      </c>
      <c r="B1002" t="s">
        <v>306</v>
      </c>
      <c r="C1002">
        <v>139</v>
      </c>
      <c r="D1002" t="s">
        <v>307</v>
      </c>
      <c r="E1002">
        <v>463</v>
      </c>
      <c r="F1002">
        <v>524310007</v>
      </c>
      <c r="G1002" t="s">
        <v>223</v>
      </c>
      <c r="H1002">
        <v>101</v>
      </c>
      <c r="I1002" t="s">
        <v>308</v>
      </c>
      <c r="J1002" s="8">
        <v>1</v>
      </c>
      <c r="L1002">
        <v>4430</v>
      </c>
      <c r="M1002" t="s">
        <v>342</v>
      </c>
      <c r="N1002">
        <v>4000</v>
      </c>
      <c r="O1002" t="s">
        <v>137</v>
      </c>
      <c r="P1002">
        <v>7</v>
      </c>
      <c r="Q1002" t="s">
        <v>310</v>
      </c>
      <c r="R1002">
        <v>171</v>
      </c>
      <c r="S1002" t="s">
        <v>311</v>
      </c>
      <c r="T1002">
        <v>121</v>
      </c>
      <c r="U1002" t="s">
        <v>312</v>
      </c>
      <c r="V1002">
        <v>1</v>
      </c>
      <c r="W1002" t="s">
        <v>313</v>
      </c>
      <c r="X1002" s="64">
        <v>53960</v>
      </c>
      <c r="Y1002" s="64">
        <v>53000</v>
      </c>
      <c r="Z1002" s="64">
        <v>56200</v>
      </c>
      <c r="AA1002" s="64">
        <v>58400</v>
      </c>
      <c r="AB1002" s="64">
        <v>58300</v>
      </c>
      <c r="AC1002" s="64">
        <v>52000</v>
      </c>
      <c r="AD1002" s="9">
        <v>54680</v>
      </c>
      <c r="AE1002" s="64">
        <v>54200</v>
      </c>
      <c r="AF1002" s="64">
        <v>53800</v>
      </c>
      <c r="AG1002" s="64">
        <v>54200</v>
      </c>
      <c r="AH1002" s="64">
        <v>54260</v>
      </c>
      <c r="AI1002" s="9">
        <v>55520</v>
      </c>
      <c r="AJ1002" s="10">
        <f t="shared" si="46"/>
        <v>658520</v>
      </c>
      <c r="AL1002" s="6">
        <f t="shared" si="47"/>
        <v>0</v>
      </c>
      <c r="AN1002" s="64">
        <v>0</v>
      </c>
      <c r="AO1002" s="64">
        <v>0</v>
      </c>
      <c r="AP1002" s="64">
        <v>0</v>
      </c>
      <c r="AQ1002" s="64">
        <v>0</v>
      </c>
      <c r="AR1002" s="64">
        <v>0</v>
      </c>
      <c r="AS1002" s="64">
        <v>0</v>
      </c>
      <c r="AT1002" s="64">
        <v>0</v>
      </c>
      <c r="AU1002" s="64">
        <v>0</v>
      </c>
      <c r="AV1002" s="64">
        <v>0</v>
      </c>
      <c r="AW1002" s="64">
        <v>0</v>
      </c>
      <c r="AX1002" s="64">
        <v>0</v>
      </c>
      <c r="AY1002" s="64">
        <v>0</v>
      </c>
      <c r="AZ1002" s="64">
        <v>100</v>
      </c>
      <c r="BA1002" s="64">
        <v>0</v>
      </c>
      <c r="BB1002" s="64">
        <v>0</v>
      </c>
      <c r="BC1002" s="64">
        <v>0</v>
      </c>
      <c r="BD1002" s="64">
        <v>0</v>
      </c>
      <c r="BE1002" s="64">
        <v>0</v>
      </c>
      <c r="BF1002" s="64">
        <v>0</v>
      </c>
      <c r="BG1002" s="64">
        <v>0</v>
      </c>
      <c r="BH1002" s="64">
        <v>0</v>
      </c>
      <c r="BI1002" s="64">
        <v>0</v>
      </c>
      <c r="BJ1002" s="64">
        <v>-20.61</v>
      </c>
      <c r="BK1002" s="64">
        <v>0</v>
      </c>
      <c r="BL1002"/>
      <c r="BN1002" s="7">
        <f t="shared" si="48"/>
        <v>548740</v>
      </c>
    </row>
    <row r="1003" spans="1:66" hidden="1">
      <c r="A1003">
        <v>941</v>
      </c>
      <c r="B1003" t="s">
        <v>484</v>
      </c>
      <c r="C1003">
        <v>116</v>
      </c>
      <c r="D1003" t="s">
        <v>485</v>
      </c>
      <c r="E1003">
        <v>461</v>
      </c>
      <c r="F1003">
        <v>524310005</v>
      </c>
      <c r="G1003" t="s">
        <v>235</v>
      </c>
      <c r="H1003">
        <v>101</v>
      </c>
      <c r="I1003" t="s">
        <v>308</v>
      </c>
      <c r="J1003" s="8">
        <v>1</v>
      </c>
      <c r="L1003">
        <v>4430</v>
      </c>
      <c r="M1003" t="s">
        <v>342</v>
      </c>
      <c r="N1003">
        <v>4000</v>
      </c>
      <c r="O1003" t="s">
        <v>137</v>
      </c>
      <c r="P1003">
        <v>8</v>
      </c>
      <c r="Q1003" t="s">
        <v>486</v>
      </c>
      <c r="R1003">
        <v>131</v>
      </c>
      <c r="S1003" t="s">
        <v>449</v>
      </c>
      <c r="T1003">
        <v>121</v>
      </c>
      <c r="U1003" t="s">
        <v>312</v>
      </c>
      <c r="V1003">
        <v>1</v>
      </c>
      <c r="W1003" t="s">
        <v>313</v>
      </c>
      <c r="X1003" s="64">
        <v>0</v>
      </c>
      <c r="Y1003" s="64">
        <v>0</v>
      </c>
      <c r="Z1003" s="64">
        <v>0</v>
      </c>
      <c r="AA1003" s="64">
        <v>0</v>
      </c>
      <c r="AB1003" s="64">
        <v>0</v>
      </c>
      <c r="AC1003" s="64">
        <v>0</v>
      </c>
      <c r="AD1003" s="9">
        <v>2000</v>
      </c>
      <c r="AE1003" s="64">
        <v>0</v>
      </c>
      <c r="AF1003" s="64">
        <v>0</v>
      </c>
      <c r="AG1003" s="64">
        <v>0</v>
      </c>
      <c r="AH1003" s="64">
        <v>0</v>
      </c>
      <c r="AI1003" s="64">
        <v>0</v>
      </c>
      <c r="AJ1003" s="10">
        <f t="shared" si="46"/>
        <v>2000</v>
      </c>
      <c r="AL1003" s="6">
        <f t="shared" si="47"/>
        <v>0</v>
      </c>
      <c r="AN1003" s="64">
        <v>0</v>
      </c>
      <c r="AO1003" s="64">
        <v>0</v>
      </c>
      <c r="AP1003" s="64">
        <v>0</v>
      </c>
      <c r="AQ1003" s="64">
        <v>0</v>
      </c>
      <c r="AR1003" s="64">
        <v>0</v>
      </c>
      <c r="AS1003" s="64">
        <v>0</v>
      </c>
      <c r="AT1003" s="64">
        <v>0</v>
      </c>
      <c r="AU1003" s="64">
        <v>0</v>
      </c>
      <c r="AV1003" s="64">
        <v>0</v>
      </c>
      <c r="AW1003" s="64">
        <v>0</v>
      </c>
      <c r="AX1003" s="64">
        <v>0</v>
      </c>
      <c r="AY1003" s="64">
        <v>0</v>
      </c>
      <c r="AZ1003" s="64">
        <v>0</v>
      </c>
      <c r="BA1003" s="64">
        <v>0</v>
      </c>
      <c r="BB1003" s="64">
        <v>0</v>
      </c>
      <c r="BC1003" s="64">
        <v>0</v>
      </c>
      <c r="BD1003" s="64">
        <v>0</v>
      </c>
      <c r="BE1003" s="64">
        <v>0</v>
      </c>
      <c r="BF1003" s="64">
        <v>0</v>
      </c>
      <c r="BG1003" s="64">
        <v>0</v>
      </c>
      <c r="BH1003" s="64">
        <v>0</v>
      </c>
      <c r="BI1003" s="64">
        <v>0</v>
      </c>
      <c r="BJ1003" s="64">
        <v>0</v>
      </c>
      <c r="BK1003" s="64">
        <v>1349.49</v>
      </c>
      <c r="BL1003"/>
      <c r="BN1003" s="7">
        <f t="shared" si="48"/>
        <v>2000</v>
      </c>
    </row>
    <row r="1004" spans="1:66" hidden="1">
      <c r="A1004">
        <v>961</v>
      </c>
      <c r="B1004" t="s">
        <v>80</v>
      </c>
      <c r="C1004">
        <v>124</v>
      </c>
      <c r="D1004" t="s">
        <v>508</v>
      </c>
      <c r="E1004">
        <v>457</v>
      </c>
      <c r="F1004">
        <v>524310001</v>
      </c>
      <c r="G1004" t="s">
        <v>590</v>
      </c>
      <c r="H1004">
        <v>101</v>
      </c>
      <c r="I1004" t="s">
        <v>308</v>
      </c>
      <c r="J1004" s="8">
        <v>1</v>
      </c>
      <c r="L1004">
        <v>4430</v>
      </c>
      <c r="M1004" t="s">
        <v>342</v>
      </c>
      <c r="N1004">
        <v>4000</v>
      </c>
      <c r="O1004" t="s">
        <v>137</v>
      </c>
      <c r="P1004">
        <v>11</v>
      </c>
      <c r="Q1004" t="s">
        <v>509</v>
      </c>
      <c r="R1004">
        <v>241</v>
      </c>
      <c r="S1004" t="s">
        <v>445</v>
      </c>
      <c r="T1004">
        <v>124</v>
      </c>
      <c r="U1004" t="s">
        <v>510</v>
      </c>
      <c r="V1004">
        <v>1</v>
      </c>
      <c r="W1004" t="s">
        <v>313</v>
      </c>
      <c r="X1004" s="64">
        <v>0</v>
      </c>
      <c r="Y1004" s="64">
        <v>0</v>
      </c>
      <c r="Z1004" s="64">
        <v>0</v>
      </c>
      <c r="AA1004" s="64">
        <v>0</v>
      </c>
      <c r="AB1004" s="64">
        <v>0</v>
      </c>
      <c r="AC1004" s="64">
        <v>0</v>
      </c>
      <c r="AD1004" s="9">
        <v>0</v>
      </c>
      <c r="AE1004" s="64">
        <v>0</v>
      </c>
      <c r="AF1004" s="64">
        <v>0</v>
      </c>
      <c r="AG1004" s="64">
        <v>5120</v>
      </c>
      <c r="AH1004" s="64">
        <v>0</v>
      </c>
      <c r="AI1004" s="64">
        <v>0</v>
      </c>
      <c r="AJ1004" s="10">
        <f t="shared" si="46"/>
        <v>5120</v>
      </c>
      <c r="AL1004" s="6">
        <f t="shared" si="47"/>
        <v>0</v>
      </c>
      <c r="AN1004" s="64">
        <v>0</v>
      </c>
      <c r="AO1004" s="64">
        <v>0</v>
      </c>
      <c r="AP1004" s="64">
        <v>0</v>
      </c>
      <c r="AQ1004" s="64">
        <v>0</v>
      </c>
      <c r="AR1004" s="64">
        <v>0</v>
      </c>
      <c r="AS1004" s="64">
        <v>0</v>
      </c>
      <c r="AT1004" s="64">
        <v>0</v>
      </c>
      <c r="AU1004" s="64">
        <v>0</v>
      </c>
      <c r="AV1004" s="64">
        <v>0</v>
      </c>
      <c r="AW1004" s="64">
        <v>0</v>
      </c>
      <c r="AX1004" s="64">
        <v>0</v>
      </c>
      <c r="AY1004" s="64">
        <v>0</v>
      </c>
      <c r="AZ1004" s="64">
        <v>2598.4</v>
      </c>
      <c r="BA1004" s="64">
        <v>0</v>
      </c>
      <c r="BB1004" s="64">
        <v>0</v>
      </c>
      <c r="BC1004" s="64">
        <v>0</v>
      </c>
      <c r="BD1004" s="64">
        <v>0</v>
      </c>
      <c r="BE1004" s="64">
        <v>0</v>
      </c>
      <c r="BF1004" s="64">
        <v>0</v>
      </c>
      <c r="BG1004" s="64">
        <v>0</v>
      </c>
      <c r="BH1004" s="64">
        <v>0</v>
      </c>
      <c r="BI1004" s="64">
        <v>0</v>
      </c>
      <c r="BJ1004" s="64">
        <v>0</v>
      </c>
      <c r="BK1004" s="64">
        <v>0</v>
      </c>
      <c r="BL1004"/>
      <c r="BN1004" s="7">
        <f t="shared" si="48"/>
        <v>5120</v>
      </c>
    </row>
    <row r="1005" spans="1:66" hidden="1">
      <c r="A1005">
        <v>961</v>
      </c>
      <c r="B1005" t="s">
        <v>80</v>
      </c>
      <c r="C1005">
        <v>124</v>
      </c>
      <c r="D1005" t="s">
        <v>508</v>
      </c>
      <c r="E1005">
        <v>459</v>
      </c>
      <c r="F1005">
        <v>524310003</v>
      </c>
      <c r="G1005" t="s">
        <v>142</v>
      </c>
      <c r="H1005">
        <v>101</v>
      </c>
      <c r="I1005" t="s">
        <v>308</v>
      </c>
      <c r="J1005" s="8">
        <v>1</v>
      </c>
      <c r="L1005">
        <v>4430</v>
      </c>
      <c r="M1005" t="s">
        <v>342</v>
      </c>
      <c r="N1005">
        <v>4000</v>
      </c>
      <c r="O1005" t="s">
        <v>137</v>
      </c>
      <c r="P1005">
        <v>11</v>
      </c>
      <c r="Q1005" t="s">
        <v>509</v>
      </c>
      <c r="R1005">
        <v>241</v>
      </c>
      <c r="S1005" t="s">
        <v>445</v>
      </c>
      <c r="T1005">
        <v>124</v>
      </c>
      <c r="U1005" t="s">
        <v>510</v>
      </c>
      <c r="V1005">
        <v>1</v>
      </c>
      <c r="W1005" t="s">
        <v>313</v>
      </c>
      <c r="X1005" s="64">
        <v>0</v>
      </c>
      <c r="Y1005" s="64">
        <v>0</v>
      </c>
      <c r="Z1005" s="64">
        <v>0</v>
      </c>
      <c r="AA1005" s="64">
        <v>0</v>
      </c>
      <c r="AB1005" s="64">
        <v>0</v>
      </c>
      <c r="AC1005" s="64">
        <v>0</v>
      </c>
      <c r="AD1005" s="9">
        <v>0</v>
      </c>
      <c r="AE1005" s="64">
        <v>0</v>
      </c>
      <c r="AF1005" s="64">
        <v>0</v>
      </c>
      <c r="AG1005" s="64">
        <v>0</v>
      </c>
      <c r="AH1005" s="64">
        <v>0</v>
      </c>
      <c r="AI1005" s="64">
        <v>0</v>
      </c>
      <c r="AJ1005" s="10">
        <f t="shared" si="46"/>
        <v>0</v>
      </c>
      <c r="AL1005" s="6">
        <f t="shared" si="47"/>
        <v>0</v>
      </c>
      <c r="AN1005" s="64">
        <v>73268</v>
      </c>
      <c r="AO1005" s="64">
        <v>0</v>
      </c>
      <c r="AP1005" s="64">
        <v>0</v>
      </c>
      <c r="AQ1005" s="64">
        <v>0</v>
      </c>
      <c r="AR1005" s="64">
        <v>0</v>
      </c>
      <c r="AS1005" s="64">
        <v>0</v>
      </c>
      <c r="AT1005" s="64">
        <v>0</v>
      </c>
      <c r="AU1005" s="64">
        <v>0</v>
      </c>
      <c r="AV1005" s="64">
        <v>0</v>
      </c>
      <c r="AW1005" s="64">
        <v>0</v>
      </c>
      <c r="AX1005" s="64">
        <v>0</v>
      </c>
      <c r="AY1005" s="64">
        <v>0</v>
      </c>
      <c r="AZ1005" s="64">
        <v>-13920</v>
      </c>
      <c r="BA1005" s="64">
        <v>0</v>
      </c>
      <c r="BB1005" s="64">
        <v>0</v>
      </c>
      <c r="BC1005" s="64">
        <v>0</v>
      </c>
      <c r="BD1005" s="64">
        <v>0</v>
      </c>
      <c r="BE1005" s="64">
        <v>0</v>
      </c>
      <c r="BF1005" s="64">
        <v>0</v>
      </c>
      <c r="BG1005" s="64">
        <v>0</v>
      </c>
      <c r="BH1005" s="64">
        <v>0</v>
      </c>
      <c r="BI1005" s="64">
        <v>0</v>
      </c>
      <c r="BJ1005" s="64">
        <v>-1344</v>
      </c>
      <c r="BK1005" s="64">
        <v>-10443.93</v>
      </c>
      <c r="BL1005"/>
      <c r="BN1005" s="7">
        <f t="shared" si="48"/>
        <v>0</v>
      </c>
    </row>
    <row r="1006" spans="1:66" hidden="1">
      <c r="A1006">
        <v>961</v>
      </c>
      <c r="B1006" t="s">
        <v>80</v>
      </c>
      <c r="C1006">
        <v>124</v>
      </c>
      <c r="D1006" t="s">
        <v>508</v>
      </c>
      <c r="E1006">
        <v>461</v>
      </c>
      <c r="F1006">
        <v>524310005</v>
      </c>
      <c r="G1006" t="s">
        <v>235</v>
      </c>
      <c r="H1006">
        <v>101</v>
      </c>
      <c r="I1006" t="s">
        <v>308</v>
      </c>
      <c r="J1006" s="8">
        <v>1</v>
      </c>
      <c r="L1006">
        <v>4430</v>
      </c>
      <c r="M1006" t="s">
        <v>342</v>
      </c>
      <c r="N1006">
        <v>4000</v>
      </c>
      <c r="O1006" t="s">
        <v>137</v>
      </c>
      <c r="P1006">
        <v>11</v>
      </c>
      <c r="Q1006" t="s">
        <v>509</v>
      </c>
      <c r="R1006">
        <v>241</v>
      </c>
      <c r="S1006" t="s">
        <v>445</v>
      </c>
      <c r="T1006">
        <v>124</v>
      </c>
      <c r="U1006" t="s">
        <v>510</v>
      </c>
      <c r="V1006">
        <v>1</v>
      </c>
      <c r="W1006" t="s">
        <v>313</v>
      </c>
      <c r="X1006" s="64">
        <v>0</v>
      </c>
      <c r="Y1006" s="64">
        <v>0</v>
      </c>
      <c r="Z1006" s="64">
        <v>0</v>
      </c>
      <c r="AA1006" s="64">
        <v>0</v>
      </c>
      <c r="AB1006" s="64">
        <v>0</v>
      </c>
      <c r="AC1006" s="64">
        <v>0</v>
      </c>
      <c r="AD1006" s="9">
        <v>0</v>
      </c>
      <c r="AE1006" s="64">
        <v>13604.48</v>
      </c>
      <c r="AF1006" s="64">
        <v>20406.72</v>
      </c>
      <c r="AG1006" s="64">
        <v>2778.64</v>
      </c>
      <c r="AH1006" s="64">
        <v>0</v>
      </c>
      <c r="AI1006" s="64">
        <v>189877.78</v>
      </c>
      <c r="AJ1006" s="10">
        <f t="shared" si="46"/>
        <v>226667.62</v>
      </c>
      <c r="AL1006" s="6">
        <f t="shared" si="47"/>
        <v>0</v>
      </c>
      <c r="AN1006" s="64">
        <v>29308</v>
      </c>
      <c r="AO1006" s="64">
        <v>0</v>
      </c>
      <c r="AP1006" s="64">
        <v>0</v>
      </c>
      <c r="AQ1006" s="64">
        <v>0</v>
      </c>
      <c r="AR1006" s="64">
        <v>0</v>
      </c>
      <c r="AS1006" s="64">
        <v>0</v>
      </c>
      <c r="AT1006" s="64">
        <v>0</v>
      </c>
      <c r="AU1006" s="64">
        <v>0</v>
      </c>
      <c r="AV1006" s="64">
        <v>0</v>
      </c>
      <c r="AW1006" s="64">
        <v>0</v>
      </c>
      <c r="AX1006" s="64">
        <v>0</v>
      </c>
      <c r="AY1006" s="64">
        <v>0</v>
      </c>
      <c r="AZ1006" s="64">
        <v>-2500</v>
      </c>
      <c r="BA1006" s="64">
        <v>0</v>
      </c>
      <c r="BB1006" s="64">
        <v>0</v>
      </c>
      <c r="BC1006" s="64">
        <v>0</v>
      </c>
      <c r="BD1006" s="64">
        <v>0</v>
      </c>
      <c r="BE1006" s="64">
        <v>0</v>
      </c>
      <c r="BF1006" s="64">
        <v>0</v>
      </c>
      <c r="BG1006" s="64">
        <v>0</v>
      </c>
      <c r="BH1006" s="64">
        <v>-990</v>
      </c>
      <c r="BI1006" s="64">
        <v>0</v>
      </c>
      <c r="BJ1006" s="64">
        <v>-25818</v>
      </c>
      <c r="BK1006" s="64">
        <v>0</v>
      </c>
      <c r="BL1006"/>
      <c r="BN1006" s="7">
        <f t="shared" si="48"/>
        <v>36789.839999999997</v>
      </c>
    </row>
    <row r="1007" spans="1:66" hidden="1">
      <c r="A1007">
        <v>961</v>
      </c>
      <c r="B1007" t="s">
        <v>80</v>
      </c>
      <c r="C1007">
        <v>124</v>
      </c>
      <c r="D1007" t="s">
        <v>508</v>
      </c>
      <c r="E1007">
        <v>462</v>
      </c>
      <c r="F1007">
        <v>524310006</v>
      </c>
      <c r="G1007" t="s">
        <v>222</v>
      </c>
      <c r="H1007">
        <v>101</v>
      </c>
      <c r="I1007" t="s">
        <v>308</v>
      </c>
      <c r="J1007" s="8">
        <v>1</v>
      </c>
      <c r="L1007">
        <v>4430</v>
      </c>
      <c r="M1007" t="s">
        <v>342</v>
      </c>
      <c r="N1007">
        <v>4000</v>
      </c>
      <c r="O1007" t="s">
        <v>137</v>
      </c>
      <c r="P1007">
        <v>11</v>
      </c>
      <c r="Q1007" t="s">
        <v>509</v>
      </c>
      <c r="R1007">
        <v>241</v>
      </c>
      <c r="S1007" t="s">
        <v>445</v>
      </c>
      <c r="T1007">
        <v>124</v>
      </c>
      <c r="U1007" t="s">
        <v>510</v>
      </c>
      <c r="V1007">
        <v>1</v>
      </c>
      <c r="W1007" t="s">
        <v>313</v>
      </c>
      <c r="X1007" s="64">
        <v>0</v>
      </c>
      <c r="Y1007" s="64">
        <v>0</v>
      </c>
      <c r="Z1007" s="64">
        <v>568.4</v>
      </c>
      <c r="AA1007" s="64">
        <v>0</v>
      </c>
      <c r="AB1007" s="64">
        <v>0</v>
      </c>
      <c r="AC1007" s="64">
        <v>0</v>
      </c>
      <c r="AD1007" s="9">
        <v>0</v>
      </c>
      <c r="AE1007" s="64">
        <v>0</v>
      </c>
      <c r="AF1007" s="64">
        <v>0</v>
      </c>
      <c r="AG1007" s="64">
        <v>0</v>
      </c>
      <c r="AH1007" s="64">
        <v>0</v>
      </c>
      <c r="AI1007" s="64">
        <v>0</v>
      </c>
      <c r="AJ1007" s="10">
        <f t="shared" si="46"/>
        <v>568.4</v>
      </c>
      <c r="AL1007" s="6">
        <f t="shared" si="47"/>
        <v>0</v>
      </c>
      <c r="AN1007" s="64">
        <v>0</v>
      </c>
      <c r="AO1007" s="64">
        <v>0</v>
      </c>
      <c r="AP1007" s="64">
        <v>0</v>
      </c>
      <c r="AQ1007" s="64">
        <v>0</v>
      </c>
      <c r="AR1007" s="64">
        <v>0</v>
      </c>
      <c r="AS1007" s="64">
        <v>0</v>
      </c>
      <c r="AT1007" s="64">
        <v>0</v>
      </c>
      <c r="AU1007" s="64">
        <v>0</v>
      </c>
      <c r="AV1007" s="64">
        <v>0</v>
      </c>
      <c r="AW1007" s="64">
        <v>0</v>
      </c>
      <c r="AX1007" s="64">
        <v>0</v>
      </c>
      <c r="AY1007" s="64">
        <v>0</v>
      </c>
      <c r="AZ1007" s="64">
        <v>425</v>
      </c>
      <c r="BA1007" s="64">
        <v>0</v>
      </c>
      <c r="BB1007" s="64">
        <v>0</v>
      </c>
      <c r="BC1007" s="64">
        <v>0</v>
      </c>
      <c r="BD1007" s="64">
        <v>0</v>
      </c>
      <c r="BE1007" s="64">
        <v>0</v>
      </c>
      <c r="BF1007" s="64">
        <v>0</v>
      </c>
      <c r="BG1007" s="64">
        <v>0</v>
      </c>
      <c r="BH1007" s="64">
        <v>0</v>
      </c>
      <c r="BI1007" s="64">
        <v>830</v>
      </c>
      <c r="BJ1007" s="64">
        <v>0</v>
      </c>
      <c r="BK1007" s="64">
        <v>0</v>
      </c>
      <c r="BL1007"/>
      <c r="BN1007" s="7">
        <f t="shared" si="48"/>
        <v>568.4</v>
      </c>
    </row>
    <row r="1008" spans="1:66" hidden="1">
      <c r="A1008">
        <v>961</v>
      </c>
      <c r="B1008" t="s">
        <v>80</v>
      </c>
      <c r="C1008">
        <v>124</v>
      </c>
      <c r="D1008" t="s">
        <v>508</v>
      </c>
      <c r="E1008">
        <v>463</v>
      </c>
      <c r="F1008">
        <v>524310007</v>
      </c>
      <c r="G1008" t="s">
        <v>223</v>
      </c>
      <c r="H1008">
        <v>101</v>
      </c>
      <c r="I1008" t="s">
        <v>308</v>
      </c>
      <c r="J1008" s="8">
        <v>1</v>
      </c>
      <c r="L1008">
        <v>4430</v>
      </c>
      <c r="M1008" t="s">
        <v>342</v>
      </c>
      <c r="N1008">
        <v>4000</v>
      </c>
      <c r="O1008" t="s">
        <v>137</v>
      </c>
      <c r="P1008">
        <v>11</v>
      </c>
      <c r="Q1008" t="s">
        <v>509</v>
      </c>
      <c r="R1008">
        <v>241</v>
      </c>
      <c r="S1008" t="s">
        <v>445</v>
      </c>
      <c r="T1008">
        <v>124</v>
      </c>
      <c r="U1008" t="s">
        <v>510</v>
      </c>
      <c r="V1008">
        <v>1</v>
      </c>
      <c r="W1008" t="s">
        <v>313</v>
      </c>
      <c r="X1008" s="64">
        <v>23750</v>
      </c>
      <c r="Y1008" s="64">
        <v>22750</v>
      </c>
      <c r="Z1008" s="64">
        <v>22750</v>
      </c>
      <c r="AA1008" s="64">
        <v>22750</v>
      </c>
      <c r="AB1008" s="64">
        <v>22750</v>
      </c>
      <c r="AC1008" s="64">
        <v>22750</v>
      </c>
      <c r="AD1008" s="9">
        <v>23870</v>
      </c>
      <c r="AE1008" s="64">
        <v>23870</v>
      </c>
      <c r="AF1008" s="64">
        <v>23870</v>
      </c>
      <c r="AG1008" s="64">
        <v>23870</v>
      </c>
      <c r="AH1008" s="64">
        <v>22750</v>
      </c>
      <c r="AI1008" s="64">
        <v>22750</v>
      </c>
      <c r="AJ1008" s="10">
        <f t="shared" si="46"/>
        <v>278480</v>
      </c>
      <c r="AL1008" s="6">
        <f t="shared" si="47"/>
        <v>0</v>
      </c>
      <c r="AN1008" s="64">
        <v>3979</v>
      </c>
      <c r="AO1008" s="64">
        <v>0</v>
      </c>
      <c r="AP1008" s="64">
        <v>0</v>
      </c>
      <c r="AQ1008" s="64">
        <v>0</v>
      </c>
      <c r="AR1008" s="64">
        <v>0</v>
      </c>
      <c r="AS1008" s="64">
        <v>0</v>
      </c>
      <c r="AT1008" s="64">
        <v>0</v>
      </c>
      <c r="AU1008" s="64">
        <v>0</v>
      </c>
      <c r="AV1008" s="64">
        <v>0</v>
      </c>
      <c r="AW1008" s="64">
        <v>0</v>
      </c>
      <c r="AX1008" s="64">
        <v>0</v>
      </c>
      <c r="AY1008" s="64">
        <v>0</v>
      </c>
      <c r="AZ1008" s="64">
        <v>-2598.4</v>
      </c>
      <c r="BA1008" s="64">
        <v>0</v>
      </c>
      <c r="BB1008" s="64">
        <v>0</v>
      </c>
      <c r="BC1008" s="64">
        <v>0</v>
      </c>
      <c r="BD1008" s="64">
        <v>0</v>
      </c>
      <c r="BE1008" s="64">
        <v>0</v>
      </c>
      <c r="BF1008" s="64">
        <v>0</v>
      </c>
      <c r="BG1008" s="64">
        <v>0</v>
      </c>
      <c r="BH1008" s="64">
        <v>0</v>
      </c>
      <c r="BI1008" s="64">
        <v>-1240</v>
      </c>
      <c r="BJ1008" s="64">
        <v>-140.6</v>
      </c>
      <c r="BK1008" s="64">
        <v>0</v>
      </c>
      <c r="BL1008"/>
      <c r="BN1008" s="7">
        <f t="shared" si="48"/>
        <v>232980</v>
      </c>
    </row>
    <row r="1009" spans="1:66" hidden="1">
      <c r="A1009">
        <v>964</v>
      </c>
      <c r="B1009" t="s">
        <v>518</v>
      </c>
      <c r="C1009">
        <v>128</v>
      </c>
      <c r="D1009" t="s">
        <v>519</v>
      </c>
      <c r="E1009">
        <v>458</v>
      </c>
      <c r="F1009">
        <v>524310002</v>
      </c>
      <c r="G1009" t="s">
        <v>676</v>
      </c>
      <c r="H1009">
        <v>101</v>
      </c>
      <c r="I1009" t="s">
        <v>308</v>
      </c>
      <c r="J1009" s="8">
        <v>1</v>
      </c>
      <c r="L1009">
        <v>4430</v>
      </c>
      <c r="M1009" t="s">
        <v>342</v>
      </c>
      <c r="N1009">
        <v>4000</v>
      </c>
      <c r="O1009" t="s">
        <v>137</v>
      </c>
      <c r="P1009">
        <v>11</v>
      </c>
      <c r="Q1009" t="s">
        <v>509</v>
      </c>
      <c r="R1009">
        <v>256</v>
      </c>
      <c r="S1009" t="s">
        <v>520</v>
      </c>
      <c r="T1009">
        <v>121</v>
      </c>
      <c r="U1009" t="s">
        <v>312</v>
      </c>
      <c r="V1009">
        <v>1</v>
      </c>
      <c r="W1009" t="s">
        <v>313</v>
      </c>
      <c r="X1009" s="64">
        <v>0</v>
      </c>
      <c r="Y1009" s="64">
        <v>0</v>
      </c>
      <c r="Z1009" s="64">
        <v>0</v>
      </c>
      <c r="AA1009" s="64">
        <v>0</v>
      </c>
      <c r="AB1009" s="64">
        <v>0</v>
      </c>
      <c r="AC1009" s="64">
        <v>0</v>
      </c>
      <c r="AD1009" s="9">
        <v>0</v>
      </c>
      <c r="AE1009" s="64">
        <v>0</v>
      </c>
      <c r="AF1009" s="64">
        <v>0</v>
      </c>
      <c r="AG1009" s="64">
        <v>0</v>
      </c>
      <c r="AH1009" s="64">
        <v>0</v>
      </c>
      <c r="AI1009" s="64">
        <v>0</v>
      </c>
      <c r="AJ1009" s="10">
        <f t="shared" si="46"/>
        <v>0</v>
      </c>
      <c r="AL1009" s="6">
        <f t="shared" si="47"/>
        <v>0</v>
      </c>
      <c r="AN1009" s="64">
        <v>4017</v>
      </c>
      <c r="AO1009" s="64">
        <v>0</v>
      </c>
      <c r="AP1009" s="64">
        <v>0</v>
      </c>
      <c r="AQ1009" s="64">
        <v>0</v>
      </c>
      <c r="AR1009" s="64">
        <v>0</v>
      </c>
      <c r="AS1009" s="64">
        <v>0</v>
      </c>
      <c r="AT1009" s="64">
        <v>0</v>
      </c>
      <c r="AU1009" s="64">
        <v>0</v>
      </c>
      <c r="AV1009" s="64">
        <v>0</v>
      </c>
      <c r="AW1009" s="64">
        <v>0</v>
      </c>
      <c r="AX1009" s="64">
        <v>0</v>
      </c>
      <c r="AY1009" s="64">
        <v>0</v>
      </c>
      <c r="AZ1009" s="64">
        <v>17920</v>
      </c>
      <c r="BA1009" s="64">
        <v>0</v>
      </c>
      <c r="BB1009" s="64">
        <v>0</v>
      </c>
      <c r="BC1009" s="64">
        <v>0</v>
      </c>
      <c r="BD1009" s="64">
        <v>0</v>
      </c>
      <c r="BE1009" s="64">
        <v>0</v>
      </c>
      <c r="BF1009" s="64">
        <v>0</v>
      </c>
      <c r="BG1009" s="64">
        <v>0</v>
      </c>
      <c r="BH1009" s="64">
        <v>0</v>
      </c>
      <c r="BI1009" s="64">
        <v>-240</v>
      </c>
      <c r="BJ1009" s="64">
        <v>-209.01</v>
      </c>
      <c r="BK1009" s="64">
        <v>0</v>
      </c>
      <c r="BL1009"/>
      <c r="BN1009" s="7">
        <f t="shared" si="48"/>
        <v>0</v>
      </c>
    </row>
    <row r="1010" spans="1:66" hidden="1">
      <c r="A1010">
        <v>964</v>
      </c>
      <c r="B1010" t="s">
        <v>518</v>
      </c>
      <c r="C1010">
        <v>128</v>
      </c>
      <c r="D1010" t="s">
        <v>519</v>
      </c>
      <c r="E1010">
        <v>459</v>
      </c>
      <c r="F1010">
        <v>524310003</v>
      </c>
      <c r="G1010" t="s">
        <v>142</v>
      </c>
      <c r="H1010">
        <v>101</v>
      </c>
      <c r="I1010" t="s">
        <v>308</v>
      </c>
      <c r="J1010" s="8">
        <v>1</v>
      </c>
      <c r="L1010">
        <v>4430</v>
      </c>
      <c r="M1010" t="s">
        <v>342</v>
      </c>
      <c r="N1010">
        <v>4000</v>
      </c>
      <c r="O1010" t="s">
        <v>137</v>
      </c>
      <c r="P1010">
        <v>11</v>
      </c>
      <c r="Q1010" t="s">
        <v>509</v>
      </c>
      <c r="R1010">
        <v>256</v>
      </c>
      <c r="S1010" t="s">
        <v>520</v>
      </c>
      <c r="T1010">
        <v>121</v>
      </c>
      <c r="U1010" t="s">
        <v>312</v>
      </c>
      <c r="V1010">
        <v>1</v>
      </c>
      <c r="W1010" t="s">
        <v>313</v>
      </c>
      <c r="X1010" s="64">
        <v>0</v>
      </c>
      <c r="Y1010" s="64">
        <v>0</v>
      </c>
      <c r="Z1010" s="64">
        <v>0</v>
      </c>
      <c r="AA1010" s="64">
        <v>0</v>
      </c>
      <c r="AB1010" s="64">
        <v>0</v>
      </c>
      <c r="AC1010" s="64">
        <v>0</v>
      </c>
      <c r="AD1010" s="9">
        <v>0</v>
      </c>
      <c r="AE1010" s="64">
        <v>0</v>
      </c>
      <c r="AF1010" s="64">
        <v>0</v>
      </c>
      <c r="AG1010" s="64">
        <v>0</v>
      </c>
      <c r="AH1010" s="64">
        <v>0</v>
      </c>
      <c r="AI1010" s="64">
        <v>0</v>
      </c>
      <c r="AJ1010" s="10">
        <f t="shared" si="46"/>
        <v>0</v>
      </c>
      <c r="AL1010" s="6">
        <f t="shared" si="47"/>
        <v>0</v>
      </c>
      <c r="AN1010" s="64">
        <v>18156</v>
      </c>
      <c r="AO1010" s="64">
        <v>0</v>
      </c>
      <c r="AP1010" s="64">
        <v>0</v>
      </c>
      <c r="AQ1010" s="64">
        <v>0</v>
      </c>
      <c r="AR1010" s="64">
        <v>0</v>
      </c>
      <c r="AS1010" s="64">
        <v>0</v>
      </c>
      <c r="AT1010" s="64">
        <v>0</v>
      </c>
      <c r="AU1010" s="64">
        <v>0</v>
      </c>
      <c r="AV1010" s="64">
        <v>0</v>
      </c>
      <c r="AW1010" s="64">
        <v>0</v>
      </c>
      <c r="AX1010" s="64">
        <v>0</v>
      </c>
      <c r="AY1010" s="64">
        <v>0</v>
      </c>
      <c r="AZ1010" s="64">
        <v>-7575</v>
      </c>
      <c r="BA1010" s="64">
        <v>0</v>
      </c>
      <c r="BB1010" s="64">
        <v>0</v>
      </c>
      <c r="BC1010" s="64">
        <v>0</v>
      </c>
      <c r="BD1010" s="64">
        <v>0</v>
      </c>
      <c r="BE1010" s="64">
        <v>0</v>
      </c>
      <c r="BF1010" s="64">
        <v>0</v>
      </c>
      <c r="BG1010" s="64">
        <v>0</v>
      </c>
      <c r="BH1010" s="64">
        <v>442</v>
      </c>
      <c r="BI1010" s="64">
        <v>0</v>
      </c>
      <c r="BJ1010" s="64">
        <v>-816.08</v>
      </c>
      <c r="BK1010" s="64">
        <v>0</v>
      </c>
      <c r="BL1010"/>
      <c r="BN1010" s="7">
        <f t="shared" si="48"/>
        <v>0</v>
      </c>
    </row>
    <row r="1011" spans="1:66" hidden="1">
      <c r="A1011">
        <v>964</v>
      </c>
      <c r="B1011" t="s">
        <v>518</v>
      </c>
      <c r="C1011">
        <v>128</v>
      </c>
      <c r="D1011" t="s">
        <v>519</v>
      </c>
      <c r="E1011">
        <v>461</v>
      </c>
      <c r="F1011">
        <v>524310005</v>
      </c>
      <c r="G1011" t="s">
        <v>235</v>
      </c>
      <c r="H1011">
        <v>101</v>
      </c>
      <c r="I1011" t="s">
        <v>308</v>
      </c>
      <c r="J1011" s="8">
        <v>1</v>
      </c>
      <c r="L1011">
        <v>4430</v>
      </c>
      <c r="M1011" t="s">
        <v>342</v>
      </c>
      <c r="N1011">
        <v>4000</v>
      </c>
      <c r="O1011" t="s">
        <v>137</v>
      </c>
      <c r="P1011">
        <v>11</v>
      </c>
      <c r="Q1011" t="s">
        <v>509</v>
      </c>
      <c r="R1011">
        <v>256</v>
      </c>
      <c r="S1011" t="s">
        <v>520</v>
      </c>
      <c r="T1011">
        <v>121</v>
      </c>
      <c r="U1011" t="s">
        <v>312</v>
      </c>
      <c r="V1011">
        <v>1</v>
      </c>
      <c r="W1011" t="s">
        <v>313</v>
      </c>
      <c r="X1011" s="64">
        <v>0</v>
      </c>
      <c r="Y1011" s="64">
        <v>0</v>
      </c>
      <c r="Z1011" s="64">
        <v>14000</v>
      </c>
      <c r="AA1011" s="64">
        <v>3250.01</v>
      </c>
      <c r="AB1011" s="64">
        <v>0</v>
      </c>
      <c r="AC1011" s="64">
        <v>6459.19</v>
      </c>
      <c r="AD1011" s="9">
        <v>2245.41</v>
      </c>
      <c r="AE1011" s="64">
        <v>0</v>
      </c>
      <c r="AF1011" s="64">
        <v>7640</v>
      </c>
      <c r="AG1011" s="64">
        <v>1500</v>
      </c>
      <c r="AH1011" s="64">
        <v>0</v>
      </c>
      <c r="AI1011" s="64">
        <v>5250</v>
      </c>
      <c r="AJ1011" s="10">
        <f t="shared" si="46"/>
        <v>40344.61</v>
      </c>
      <c r="AL1011" s="6">
        <f t="shared" si="47"/>
        <v>0</v>
      </c>
      <c r="AN1011" s="64">
        <v>3500</v>
      </c>
      <c r="AO1011" s="64">
        <v>0</v>
      </c>
      <c r="AP1011" s="64">
        <v>0</v>
      </c>
      <c r="AQ1011" s="64">
        <v>0</v>
      </c>
      <c r="AR1011" s="64">
        <v>0</v>
      </c>
      <c r="AS1011" s="64">
        <v>0</v>
      </c>
      <c r="AT1011" s="64">
        <v>0</v>
      </c>
      <c r="AU1011" s="64">
        <v>0</v>
      </c>
      <c r="AV1011" s="64">
        <v>0</v>
      </c>
      <c r="AW1011" s="64">
        <v>0</v>
      </c>
      <c r="AX1011" s="64">
        <v>0</v>
      </c>
      <c r="AY1011" s="64">
        <v>0</v>
      </c>
      <c r="AZ1011" s="64">
        <v>-425</v>
      </c>
      <c r="BA1011" s="64">
        <v>0</v>
      </c>
      <c r="BB1011" s="64">
        <v>0</v>
      </c>
      <c r="BC1011" s="64">
        <v>0</v>
      </c>
      <c r="BD1011" s="64">
        <v>0</v>
      </c>
      <c r="BE1011" s="64">
        <v>0</v>
      </c>
      <c r="BF1011" s="64">
        <v>0</v>
      </c>
      <c r="BG1011" s="64">
        <v>0</v>
      </c>
      <c r="BH1011" s="64">
        <v>0</v>
      </c>
      <c r="BI1011" s="64">
        <v>0</v>
      </c>
      <c r="BJ1011" s="64">
        <v>-2863.01</v>
      </c>
      <c r="BK1011" s="64">
        <v>0</v>
      </c>
      <c r="BL1011"/>
      <c r="BN1011" s="7">
        <f t="shared" si="48"/>
        <v>35094.61</v>
      </c>
    </row>
    <row r="1012" spans="1:66" hidden="1">
      <c r="A1012">
        <v>111</v>
      </c>
      <c r="B1012" t="s">
        <v>84</v>
      </c>
      <c r="C1012">
        <v>141</v>
      </c>
      <c r="D1012" t="s">
        <v>260</v>
      </c>
      <c r="E1012">
        <v>457</v>
      </c>
      <c r="F1012">
        <v>524310001</v>
      </c>
      <c r="G1012" t="s">
        <v>590</v>
      </c>
      <c r="H1012">
        <v>101</v>
      </c>
      <c r="I1012" t="s">
        <v>308</v>
      </c>
      <c r="J1012" s="8">
        <v>1</v>
      </c>
      <c r="L1012">
        <v>4430</v>
      </c>
      <c r="M1012" t="s">
        <v>342</v>
      </c>
      <c r="N1012">
        <v>4000</v>
      </c>
      <c r="O1012" t="s">
        <v>137</v>
      </c>
      <c r="P1012">
        <v>13</v>
      </c>
      <c r="Q1012" t="s">
        <v>353</v>
      </c>
      <c r="R1012">
        <v>263</v>
      </c>
      <c r="S1012" t="s">
        <v>354</v>
      </c>
      <c r="T1012">
        <v>121</v>
      </c>
      <c r="U1012" t="s">
        <v>312</v>
      </c>
      <c r="V1012">
        <v>1</v>
      </c>
      <c r="W1012" t="s">
        <v>313</v>
      </c>
      <c r="X1012" s="64">
        <v>0</v>
      </c>
      <c r="Y1012" s="64">
        <v>0</v>
      </c>
      <c r="Z1012" s="64">
        <v>0</v>
      </c>
      <c r="AA1012" s="64">
        <v>0</v>
      </c>
      <c r="AB1012" s="64">
        <v>0</v>
      </c>
      <c r="AC1012" s="64">
        <v>0</v>
      </c>
      <c r="AD1012" s="9">
        <v>0</v>
      </c>
      <c r="AE1012" s="64">
        <v>0</v>
      </c>
      <c r="AF1012" s="64">
        <v>0</v>
      </c>
      <c r="AG1012" s="64">
        <v>0</v>
      </c>
      <c r="AH1012" s="64">
        <v>0</v>
      </c>
      <c r="AI1012" s="64">
        <v>0</v>
      </c>
      <c r="AJ1012" s="10">
        <f t="shared" si="46"/>
        <v>0</v>
      </c>
      <c r="AL1012" s="6">
        <f t="shared" si="47"/>
        <v>0</v>
      </c>
      <c r="AN1012" s="64">
        <v>11978</v>
      </c>
      <c r="AO1012" s="64">
        <v>0</v>
      </c>
      <c r="AP1012" s="64">
        <v>0</v>
      </c>
      <c r="AQ1012" s="64">
        <v>0</v>
      </c>
      <c r="AR1012" s="64">
        <v>0</v>
      </c>
      <c r="AS1012" s="64">
        <v>0</v>
      </c>
      <c r="AT1012" s="64">
        <v>0</v>
      </c>
      <c r="AU1012" s="64">
        <v>0</v>
      </c>
      <c r="AV1012" s="64">
        <v>0</v>
      </c>
      <c r="AW1012" s="64">
        <v>0</v>
      </c>
      <c r="AX1012" s="64">
        <v>0</v>
      </c>
      <c r="AY1012" s="64">
        <v>0</v>
      </c>
      <c r="AZ1012" s="64">
        <v>-100</v>
      </c>
      <c r="BA1012" s="64">
        <v>0</v>
      </c>
      <c r="BB1012" s="64">
        <v>0</v>
      </c>
      <c r="BC1012" s="64">
        <v>0</v>
      </c>
      <c r="BD1012" s="64">
        <v>0</v>
      </c>
      <c r="BE1012" s="64">
        <v>0</v>
      </c>
      <c r="BF1012" s="64">
        <v>0</v>
      </c>
      <c r="BG1012" s="64">
        <v>0</v>
      </c>
      <c r="BH1012" s="64">
        <v>0</v>
      </c>
      <c r="BI1012" s="64">
        <v>-886.12</v>
      </c>
      <c r="BJ1012" s="64">
        <v>-385.2</v>
      </c>
      <c r="BK1012" s="64">
        <v>704.12</v>
      </c>
      <c r="BL1012"/>
      <c r="BN1012" s="7">
        <f t="shared" si="48"/>
        <v>0</v>
      </c>
    </row>
    <row r="1013" spans="1:66" hidden="1">
      <c r="A1013">
        <v>911</v>
      </c>
      <c r="B1013" t="s">
        <v>447</v>
      </c>
      <c r="C1013">
        <v>107</v>
      </c>
      <c r="D1013" t="s">
        <v>120</v>
      </c>
      <c r="E1013">
        <v>464</v>
      </c>
      <c r="F1013">
        <v>524330002</v>
      </c>
      <c r="G1013" t="s">
        <v>143</v>
      </c>
      <c r="H1013">
        <v>101</v>
      </c>
      <c r="I1013" t="s">
        <v>308</v>
      </c>
      <c r="J1013" s="8">
        <v>1</v>
      </c>
      <c r="L1013">
        <v>4450</v>
      </c>
      <c r="M1013" t="s">
        <v>453</v>
      </c>
      <c r="N1013">
        <v>4000</v>
      </c>
      <c r="O1013" t="s">
        <v>137</v>
      </c>
      <c r="P1013">
        <v>1</v>
      </c>
      <c r="Q1013" t="s">
        <v>448</v>
      </c>
      <c r="R1013">
        <v>131</v>
      </c>
      <c r="S1013" t="s">
        <v>449</v>
      </c>
      <c r="T1013">
        <v>121</v>
      </c>
      <c r="U1013" t="s">
        <v>312</v>
      </c>
      <c r="V1013">
        <v>1</v>
      </c>
      <c r="W1013" t="s">
        <v>313</v>
      </c>
      <c r="X1013" s="64">
        <v>0</v>
      </c>
      <c r="Y1013" s="64">
        <v>0</v>
      </c>
      <c r="Z1013" s="64">
        <v>0</v>
      </c>
      <c r="AA1013" s="64">
        <v>0</v>
      </c>
      <c r="AB1013" s="64">
        <v>0</v>
      </c>
      <c r="AC1013" s="64">
        <v>0</v>
      </c>
      <c r="AD1013" s="9">
        <v>0</v>
      </c>
      <c r="AE1013" s="64">
        <v>0</v>
      </c>
      <c r="AF1013" s="64">
        <v>0</v>
      </c>
      <c r="AG1013" s="64">
        <v>0</v>
      </c>
      <c r="AH1013" s="64">
        <v>0</v>
      </c>
      <c r="AI1013" s="64">
        <v>0</v>
      </c>
      <c r="AJ1013" s="10">
        <f t="shared" si="46"/>
        <v>0</v>
      </c>
      <c r="AL1013" s="6">
        <f t="shared" si="47"/>
        <v>0</v>
      </c>
      <c r="AN1013" s="64">
        <v>0</v>
      </c>
      <c r="AO1013" s="64">
        <v>0</v>
      </c>
      <c r="AP1013" s="64">
        <v>0</v>
      </c>
      <c r="AQ1013" s="64">
        <v>0</v>
      </c>
      <c r="AR1013" s="64">
        <v>0</v>
      </c>
      <c r="AS1013" s="64">
        <v>0</v>
      </c>
      <c r="AT1013" s="64">
        <v>0</v>
      </c>
      <c r="AU1013" s="64">
        <v>0</v>
      </c>
      <c r="AV1013" s="64">
        <v>0</v>
      </c>
      <c r="AW1013" s="64">
        <v>0</v>
      </c>
      <c r="AX1013" s="64">
        <v>0</v>
      </c>
      <c r="AY1013" s="64">
        <v>0</v>
      </c>
      <c r="AZ1013" s="64">
        <v>5671</v>
      </c>
      <c r="BA1013" s="64">
        <v>0</v>
      </c>
      <c r="BB1013" s="64">
        <v>0</v>
      </c>
      <c r="BC1013" s="64">
        <v>0</v>
      </c>
      <c r="BD1013" s="64">
        <v>0</v>
      </c>
      <c r="BE1013" s="64">
        <v>0</v>
      </c>
      <c r="BF1013" s="64">
        <v>0</v>
      </c>
      <c r="BG1013" s="64">
        <v>0</v>
      </c>
      <c r="BH1013" s="64">
        <v>0</v>
      </c>
      <c r="BI1013" s="64">
        <v>0</v>
      </c>
      <c r="BJ1013" s="64">
        <v>0</v>
      </c>
      <c r="BK1013" s="64">
        <v>0</v>
      </c>
      <c r="BL1013"/>
      <c r="BN1013" s="7">
        <f t="shared" si="48"/>
        <v>0</v>
      </c>
    </row>
    <row r="1014" spans="1:66" hidden="1">
      <c r="A1014">
        <v>911</v>
      </c>
      <c r="B1014" t="s">
        <v>447</v>
      </c>
      <c r="C1014">
        <v>107</v>
      </c>
      <c r="D1014" t="s">
        <v>120</v>
      </c>
      <c r="E1014">
        <v>466</v>
      </c>
      <c r="F1014">
        <v>524330006</v>
      </c>
      <c r="G1014" t="s">
        <v>144</v>
      </c>
      <c r="H1014">
        <v>101</v>
      </c>
      <c r="I1014" t="s">
        <v>308</v>
      </c>
      <c r="J1014" s="8">
        <v>1</v>
      </c>
      <c r="L1014">
        <v>4450</v>
      </c>
      <c r="M1014" t="s">
        <v>453</v>
      </c>
      <c r="N1014">
        <v>4000</v>
      </c>
      <c r="O1014" t="s">
        <v>137</v>
      </c>
      <c r="P1014">
        <v>1</v>
      </c>
      <c r="Q1014" t="s">
        <v>448</v>
      </c>
      <c r="R1014">
        <v>131</v>
      </c>
      <c r="S1014" t="s">
        <v>449</v>
      </c>
      <c r="T1014">
        <v>121</v>
      </c>
      <c r="U1014" t="s">
        <v>312</v>
      </c>
      <c r="V1014">
        <v>1</v>
      </c>
      <c r="W1014" t="s">
        <v>313</v>
      </c>
      <c r="X1014" s="64">
        <v>0</v>
      </c>
      <c r="Y1014" s="64">
        <v>0</v>
      </c>
      <c r="Z1014" s="64">
        <v>0</v>
      </c>
      <c r="AA1014" s="64">
        <v>0</v>
      </c>
      <c r="AB1014" s="64">
        <v>0</v>
      </c>
      <c r="AC1014" s="64">
        <v>0</v>
      </c>
      <c r="AD1014" s="9">
        <v>0</v>
      </c>
      <c r="AE1014" s="64">
        <v>0</v>
      </c>
      <c r="AF1014" s="64">
        <v>0</v>
      </c>
      <c r="AG1014" s="64">
        <v>0</v>
      </c>
      <c r="AH1014" s="64">
        <v>0</v>
      </c>
      <c r="AI1014" s="64">
        <v>0</v>
      </c>
      <c r="AJ1014" s="10">
        <f t="shared" si="46"/>
        <v>0</v>
      </c>
      <c r="AL1014" s="6">
        <f t="shared" si="47"/>
        <v>0</v>
      </c>
      <c r="AN1014" s="64">
        <v>0</v>
      </c>
      <c r="AO1014" s="64">
        <v>0</v>
      </c>
      <c r="AP1014" s="64">
        <v>0</v>
      </c>
      <c r="AQ1014" s="64">
        <v>0</v>
      </c>
      <c r="AR1014" s="64">
        <v>0</v>
      </c>
      <c r="AS1014" s="64">
        <v>0</v>
      </c>
      <c r="AT1014" s="64">
        <v>0</v>
      </c>
      <c r="AU1014" s="64">
        <v>0</v>
      </c>
      <c r="AV1014" s="64">
        <v>0</v>
      </c>
      <c r="AW1014" s="64">
        <v>0</v>
      </c>
      <c r="AX1014" s="64">
        <v>0</v>
      </c>
      <c r="AY1014" s="64">
        <v>0</v>
      </c>
      <c r="AZ1014" s="64">
        <v>0</v>
      </c>
      <c r="BA1014" s="64">
        <v>0</v>
      </c>
      <c r="BB1014" s="64">
        <v>0</v>
      </c>
      <c r="BC1014" s="64">
        <v>0</v>
      </c>
      <c r="BD1014" s="64">
        <v>0</v>
      </c>
      <c r="BE1014" s="64">
        <v>0</v>
      </c>
      <c r="BF1014" s="64">
        <v>0</v>
      </c>
      <c r="BG1014" s="64">
        <v>0</v>
      </c>
      <c r="BH1014" s="64">
        <v>337.03</v>
      </c>
      <c r="BI1014" s="64">
        <v>0</v>
      </c>
      <c r="BJ1014" s="64">
        <v>0</v>
      </c>
      <c r="BK1014" s="64">
        <v>0</v>
      </c>
      <c r="BL1014"/>
      <c r="BN1014" s="7">
        <f t="shared" si="48"/>
        <v>0</v>
      </c>
    </row>
    <row r="1015" spans="1:66" hidden="1">
      <c r="A1015">
        <v>941</v>
      </c>
      <c r="B1015" t="s">
        <v>484</v>
      </c>
      <c r="C1015">
        <v>116</v>
      </c>
      <c r="D1015" t="s">
        <v>485</v>
      </c>
      <c r="E1015">
        <v>467</v>
      </c>
      <c r="F1015">
        <v>524330007</v>
      </c>
      <c r="G1015" t="s">
        <v>555</v>
      </c>
      <c r="H1015">
        <v>101</v>
      </c>
      <c r="I1015" t="s">
        <v>308</v>
      </c>
      <c r="J1015" s="8">
        <v>1</v>
      </c>
      <c r="L1015">
        <v>4450</v>
      </c>
      <c r="M1015" t="s">
        <v>453</v>
      </c>
      <c r="N1015">
        <v>4000</v>
      </c>
      <c r="O1015" t="s">
        <v>137</v>
      </c>
      <c r="P1015">
        <v>8</v>
      </c>
      <c r="Q1015" t="s">
        <v>486</v>
      </c>
      <c r="R1015">
        <v>131</v>
      </c>
      <c r="S1015" t="s">
        <v>449</v>
      </c>
      <c r="T1015">
        <v>121</v>
      </c>
      <c r="U1015" t="s">
        <v>312</v>
      </c>
      <c r="V1015">
        <v>1</v>
      </c>
      <c r="W1015" t="s">
        <v>313</v>
      </c>
      <c r="X1015" s="64">
        <v>0</v>
      </c>
      <c r="Y1015" s="64">
        <v>0</v>
      </c>
      <c r="Z1015" s="64">
        <v>0</v>
      </c>
      <c r="AA1015" s="64">
        <v>3310</v>
      </c>
      <c r="AB1015" s="64">
        <v>103200</v>
      </c>
      <c r="AC1015" s="64">
        <v>0</v>
      </c>
      <c r="AD1015" s="9">
        <v>0</v>
      </c>
      <c r="AE1015" s="64">
        <v>0</v>
      </c>
      <c r="AF1015" s="64">
        <v>0</v>
      </c>
      <c r="AG1015" s="64">
        <v>0</v>
      </c>
      <c r="AH1015" s="64">
        <v>0</v>
      </c>
      <c r="AI1015" s="64">
        <v>0</v>
      </c>
      <c r="AJ1015" s="10">
        <f t="shared" si="46"/>
        <v>106510</v>
      </c>
      <c r="AL1015" s="6">
        <f t="shared" si="47"/>
        <v>0</v>
      </c>
      <c r="AN1015" s="64">
        <v>0</v>
      </c>
      <c r="AO1015" s="64">
        <v>0</v>
      </c>
      <c r="AP1015" s="64">
        <v>0</v>
      </c>
      <c r="AQ1015" s="64">
        <v>0</v>
      </c>
      <c r="AR1015" s="64">
        <v>0</v>
      </c>
      <c r="AS1015" s="64">
        <v>0</v>
      </c>
      <c r="AT1015" s="64">
        <v>0</v>
      </c>
      <c r="AU1015" s="64">
        <v>0</v>
      </c>
      <c r="AV1015" s="64">
        <v>0</v>
      </c>
      <c r="AW1015" s="64">
        <v>0</v>
      </c>
      <c r="AX1015" s="64">
        <v>0</v>
      </c>
      <c r="AY1015" s="64">
        <v>0</v>
      </c>
      <c r="AZ1015" s="64">
        <v>0</v>
      </c>
      <c r="BA1015" s="64">
        <v>0</v>
      </c>
      <c r="BB1015" s="64">
        <v>0</v>
      </c>
      <c r="BC1015" s="64">
        <v>0</v>
      </c>
      <c r="BD1015" s="64">
        <v>0</v>
      </c>
      <c r="BE1015" s="64">
        <v>0</v>
      </c>
      <c r="BF1015" s="64">
        <v>0</v>
      </c>
      <c r="BG1015" s="64">
        <v>0</v>
      </c>
      <c r="BH1015" s="64">
        <v>6809.2</v>
      </c>
      <c r="BI1015" s="64">
        <v>0</v>
      </c>
      <c r="BJ1015" s="64">
        <v>0</v>
      </c>
      <c r="BK1015" s="64">
        <v>0</v>
      </c>
      <c r="BL1015"/>
      <c r="BN1015" s="7">
        <f t="shared" si="48"/>
        <v>106510</v>
      </c>
    </row>
    <row r="1016" spans="1:66" hidden="1">
      <c r="A1016">
        <v>111</v>
      </c>
      <c r="B1016" t="s">
        <v>84</v>
      </c>
      <c r="C1016">
        <v>141</v>
      </c>
      <c r="D1016" t="s">
        <v>260</v>
      </c>
      <c r="E1016">
        <v>467</v>
      </c>
      <c r="F1016">
        <v>524330007</v>
      </c>
      <c r="G1016" t="s">
        <v>555</v>
      </c>
      <c r="H1016">
        <v>101</v>
      </c>
      <c r="I1016" t="s">
        <v>308</v>
      </c>
      <c r="J1016" s="8">
        <v>1</v>
      </c>
      <c r="L1016">
        <v>4450</v>
      </c>
      <c r="M1016" t="s">
        <v>453</v>
      </c>
      <c r="N1016">
        <v>4000</v>
      </c>
      <c r="O1016" t="s">
        <v>137</v>
      </c>
      <c r="P1016">
        <v>13</v>
      </c>
      <c r="Q1016" t="s">
        <v>353</v>
      </c>
      <c r="R1016">
        <v>263</v>
      </c>
      <c r="S1016" t="s">
        <v>354</v>
      </c>
      <c r="T1016">
        <v>121</v>
      </c>
      <c r="U1016" t="s">
        <v>312</v>
      </c>
      <c r="V1016">
        <v>1</v>
      </c>
      <c r="W1016" t="s">
        <v>313</v>
      </c>
      <c r="X1016" s="64">
        <v>0</v>
      </c>
      <c r="Y1016" s="64">
        <v>0</v>
      </c>
      <c r="Z1016" s="64">
        <v>0</v>
      </c>
      <c r="AA1016" s="64">
        <v>0</v>
      </c>
      <c r="AB1016" s="64">
        <v>500</v>
      </c>
      <c r="AC1016" s="64">
        <v>0</v>
      </c>
      <c r="AD1016" s="9">
        <v>7705.5</v>
      </c>
      <c r="AE1016" s="64">
        <v>0</v>
      </c>
      <c r="AF1016" s="64">
        <v>7705.5</v>
      </c>
      <c r="AG1016" s="64">
        <v>23661</v>
      </c>
      <c r="AH1016" s="64">
        <v>750</v>
      </c>
      <c r="AI1016" s="64">
        <v>0</v>
      </c>
      <c r="AJ1016" s="10">
        <f t="shared" si="46"/>
        <v>40322</v>
      </c>
      <c r="AL1016" s="6">
        <f t="shared" si="47"/>
        <v>0</v>
      </c>
      <c r="AN1016" s="64">
        <v>158671</v>
      </c>
      <c r="AO1016" s="64">
        <v>0</v>
      </c>
      <c r="AP1016" s="64">
        <v>0</v>
      </c>
      <c r="AQ1016" s="64">
        <v>0</v>
      </c>
      <c r="AR1016" s="64">
        <v>0</v>
      </c>
      <c r="AS1016" s="64">
        <v>0</v>
      </c>
      <c r="AT1016" s="64">
        <v>0</v>
      </c>
      <c r="AU1016" s="64">
        <v>0</v>
      </c>
      <c r="AV1016" s="64">
        <v>0</v>
      </c>
      <c r="AW1016" s="64">
        <v>0</v>
      </c>
      <c r="AX1016" s="64">
        <v>0</v>
      </c>
      <c r="AY1016" s="64">
        <v>0</v>
      </c>
      <c r="AZ1016" s="64">
        <v>-7000</v>
      </c>
      <c r="BA1016" s="64">
        <v>0</v>
      </c>
      <c r="BB1016" s="64">
        <v>0</v>
      </c>
      <c r="BC1016" s="64">
        <v>0</v>
      </c>
      <c r="BD1016" s="64">
        <v>0</v>
      </c>
      <c r="BE1016" s="64">
        <v>0</v>
      </c>
      <c r="BF1016" s="64">
        <v>0</v>
      </c>
      <c r="BG1016" s="64">
        <v>0</v>
      </c>
      <c r="BH1016" s="64">
        <v>0</v>
      </c>
      <c r="BI1016" s="64">
        <v>17864</v>
      </c>
      <c r="BJ1016" s="64">
        <v>5857</v>
      </c>
      <c r="BK1016" s="64">
        <v>17864</v>
      </c>
      <c r="BL1016"/>
      <c r="BN1016" s="7">
        <f t="shared" si="48"/>
        <v>39572</v>
      </c>
    </row>
    <row r="1017" spans="1:66" hidden="1">
      <c r="A1017">
        <v>302</v>
      </c>
      <c r="B1017" t="s">
        <v>79</v>
      </c>
      <c r="C1017">
        <v>150</v>
      </c>
      <c r="D1017" t="s">
        <v>79</v>
      </c>
      <c r="E1017">
        <v>469</v>
      </c>
      <c r="F1017">
        <v>525110001</v>
      </c>
      <c r="G1017" t="s">
        <v>242</v>
      </c>
      <c r="H1017">
        <v>502</v>
      </c>
      <c r="I1017" t="s">
        <v>413</v>
      </c>
      <c r="J1017" s="8">
        <v>1</v>
      </c>
      <c r="L1017">
        <v>4520</v>
      </c>
      <c r="M1017" t="s">
        <v>420</v>
      </c>
      <c r="N1017">
        <v>4000</v>
      </c>
      <c r="O1017" t="s">
        <v>137</v>
      </c>
      <c r="P1017">
        <v>7</v>
      </c>
      <c r="Q1017" t="s">
        <v>310</v>
      </c>
      <c r="R1017">
        <v>423</v>
      </c>
      <c r="S1017" t="s">
        <v>381</v>
      </c>
      <c r="T1017">
        <v>161</v>
      </c>
      <c r="U1017" t="s">
        <v>414</v>
      </c>
      <c r="V1017">
        <v>1</v>
      </c>
      <c r="W1017" t="s">
        <v>313</v>
      </c>
      <c r="X1017" s="64">
        <v>0</v>
      </c>
      <c r="Y1017" s="64">
        <v>85917.3</v>
      </c>
      <c r="Z1017" s="64">
        <v>85917.3</v>
      </c>
      <c r="AA1017" s="64">
        <v>85917.3</v>
      </c>
      <c r="AB1017" s="64">
        <v>85917.3</v>
      </c>
      <c r="AC1017" s="64">
        <v>85917.3</v>
      </c>
      <c r="AD1017" s="9">
        <v>85917.3</v>
      </c>
      <c r="AE1017" s="64">
        <v>0</v>
      </c>
      <c r="AF1017" s="64">
        <v>0</v>
      </c>
      <c r="AG1017" s="64">
        <v>0</v>
      </c>
      <c r="AH1017" s="64">
        <v>0</v>
      </c>
      <c r="AI1017" s="64">
        <v>0</v>
      </c>
      <c r="AJ1017" s="10">
        <f t="shared" si="46"/>
        <v>515503.8</v>
      </c>
      <c r="AL1017" s="6">
        <f t="shared" si="47"/>
        <v>0</v>
      </c>
      <c r="AN1017" s="64">
        <v>0</v>
      </c>
      <c r="AO1017" s="64">
        <v>0</v>
      </c>
      <c r="AP1017" s="64">
        <v>0</v>
      </c>
      <c r="AQ1017" s="64">
        <v>0</v>
      </c>
      <c r="AR1017" s="64">
        <v>0</v>
      </c>
      <c r="AS1017" s="64">
        <v>0</v>
      </c>
      <c r="AT1017" s="64">
        <v>0</v>
      </c>
      <c r="AU1017" s="64">
        <v>0</v>
      </c>
      <c r="AV1017" s="64">
        <v>0</v>
      </c>
      <c r="AW1017" s="64">
        <v>0</v>
      </c>
      <c r="AX1017" s="64">
        <v>0</v>
      </c>
      <c r="AY1017" s="64">
        <v>0</v>
      </c>
      <c r="AZ1017" s="64">
        <v>9305</v>
      </c>
      <c r="BA1017" s="64">
        <v>0</v>
      </c>
      <c r="BB1017" s="64">
        <v>0</v>
      </c>
      <c r="BC1017" s="64">
        <v>0</v>
      </c>
      <c r="BD1017" s="64">
        <v>0</v>
      </c>
      <c r="BE1017" s="64">
        <v>0</v>
      </c>
      <c r="BF1017" s="64">
        <v>0</v>
      </c>
      <c r="BG1017" s="64">
        <v>0</v>
      </c>
      <c r="BH1017" s="64">
        <v>0</v>
      </c>
      <c r="BI1017" s="64">
        <v>0</v>
      </c>
      <c r="BJ1017" s="64">
        <v>-1.8</v>
      </c>
      <c r="BK1017" s="64">
        <v>0</v>
      </c>
      <c r="BL1017"/>
      <c r="BN1017" s="7">
        <f t="shared" si="48"/>
        <v>515503.8</v>
      </c>
    </row>
    <row r="1018" spans="1:66" hidden="1">
      <c r="A1018">
        <v>973</v>
      </c>
      <c r="B1018" t="s">
        <v>530</v>
      </c>
      <c r="C1018">
        <v>133</v>
      </c>
      <c r="D1018" t="s">
        <v>241</v>
      </c>
      <c r="E1018">
        <v>468</v>
      </c>
      <c r="F1018">
        <v>525110001</v>
      </c>
      <c r="G1018" t="s">
        <v>242</v>
      </c>
      <c r="H1018">
        <v>101</v>
      </c>
      <c r="I1018" t="s">
        <v>308</v>
      </c>
      <c r="J1018" s="8">
        <v>1</v>
      </c>
      <c r="L1018">
        <v>4520</v>
      </c>
      <c r="M1018" t="s">
        <v>420</v>
      </c>
      <c r="N1018">
        <v>4000</v>
      </c>
      <c r="O1018" t="s">
        <v>137</v>
      </c>
      <c r="P1018">
        <v>9</v>
      </c>
      <c r="Q1018" t="s">
        <v>422</v>
      </c>
      <c r="R1018">
        <v>181</v>
      </c>
      <c r="S1018" t="s">
        <v>523</v>
      </c>
      <c r="T1018">
        <v>151</v>
      </c>
      <c r="U1018" t="s">
        <v>34</v>
      </c>
      <c r="V1018">
        <v>1</v>
      </c>
      <c r="W1018" t="s">
        <v>313</v>
      </c>
      <c r="X1018" s="64">
        <v>661441.01</v>
      </c>
      <c r="Y1018" s="64">
        <v>441759.9</v>
      </c>
      <c r="Z1018" s="64">
        <v>441759.9</v>
      </c>
      <c r="AA1018" s="64">
        <v>441759.9</v>
      </c>
      <c r="AB1018" s="64">
        <v>445503.9</v>
      </c>
      <c r="AC1018" s="64">
        <v>449247.9</v>
      </c>
      <c r="AD1018" s="9">
        <v>453779.85</v>
      </c>
      <c r="AE1018" s="64">
        <v>584729.44999999995</v>
      </c>
      <c r="AF1018" s="64">
        <v>477977.83</v>
      </c>
      <c r="AG1018" s="64">
        <v>473939.39</v>
      </c>
      <c r="AH1018" s="64">
        <v>466038.3</v>
      </c>
      <c r="AI1018" s="64">
        <v>466038.3</v>
      </c>
      <c r="AJ1018" s="10">
        <f t="shared" si="46"/>
        <v>5803975.629999999</v>
      </c>
      <c r="AL1018" s="6">
        <f t="shared" si="47"/>
        <v>0</v>
      </c>
      <c r="AN1018" s="64">
        <v>150000</v>
      </c>
      <c r="AO1018" s="64">
        <v>0</v>
      </c>
      <c r="AP1018" s="64">
        <v>0</v>
      </c>
      <c r="AQ1018" s="64">
        <v>0</v>
      </c>
      <c r="AR1018" s="64">
        <v>0</v>
      </c>
      <c r="AS1018" s="64">
        <v>0</v>
      </c>
      <c r="AT1018" s="64">
        <v>0</v>
      </c>
      <c r="AU1018" s="64">
        <v>0</v>
      </c>
      <c r="AV1018" s="64">
        <v>0</v>
      </c>
      <c r="AW1018" s="64">
        <v>0</v>
      </c>
      <c r="AX1018" s="64">
        <v>0</v>
      </c>
      <c r="AY1018" s="64">
        <v>0</v>
      </c>
      <c r="AZ1018" s="64">
        <v>-150000</v>
      </c>
      <c r="BA1018" s="64">
        <v>0</v>
      </c>
      <c r="BB1018" s="64">
        <v>0</v>
      </c>
      <c r="BC1018" s="64">
        <v>0</v>
      </c>
      <c r="BD1018" s="64">
        <v>0</v>
      </c>
      <c r="BE1018" s="64">
        <v>0</v>
      </c>
      <c r="BF1018" s="64">
        <v>0</v>
      </c>
      <c r="BG1018" s="64">
        <v>0</v>
      </c>
      <c r="BH1018" s="64">
        <v>0</v>
      </c>
      <c r="BI1018" s="64">
        <v>0</v>
      </c>
      <c r="BJ1018" s="64">
        <v>0</v>
      </c>
      <c r="BK1018" s="64">
        <v>0</v>
      </c>
      <c r="BL1018"/>
      <c r="BN1018" s="7">
        <f t="shared" si="48"/>
        <v>4871899.0299999993</v>
      </c>
    </row>
    <row r="1019" spans="1:66" hidden="1">
      <c r="A1019">
        <v>973</v>
      </c>
      <c r="B1019" t="s">
        <v>530</v>
      </c>
      <c r="C1019">
        <v>133</v>
      </c>
      <c r="D1019" t="s">
        <v>241</v>
      </c>
      <c r="E1019">
        <v>472</v>
      </c>
      <c r="F1019">
        <v>525110004</v>
      </c>
      <c r="G1019" t="s">
        <v>243</v>
      </c>
      <c r="H1019">
        <v>101</v>
      </c>
      <c r="I1019" t="s">
        <v>308</v>
      </c>
      <c r="J1019" s="8">
        <v>1</v>
      </c>
      <c r="L1019">
        <v>4520</v>
      </c>
      <c r="M1019" t="s">
        <v>420</v>
      </c>
      <c r="N1019">
        <v>4000</v>
      </c>
      <c r="O1019" t="s">
        <v>137</v>
      </c>
      <c r="P1019">
        <v>9</v>
      </c>
      <c r="Q1019" t="s">
        <v>422</v>
      </c>
      <c r="R1019">
        <v>181</v>
      </c>
      <c r="S1019" t="s">
        <v>523</v>
      </c>
      <c r="T1019">
        <v>151</v>
      </c>
      <c r="U1019" t="s">
        <v>34</v>
      </c>
      <c r="V1019">
        <v>1</v>
      </c>
      <c r="W1019" t="s">
        <v>313</v>
      </c>
      <c r="X1019" s="64">
        <v>10730.79</v>
      </c>
      <c r="Y1019" s="64">
        <v>2804.42</v>
      </c>
      <c r="Z1019" s="64">
        <v>2104.38</v>
      </c>
      <c r="AA1019" s="64">
        <v>16477.990000000002</v>
      </c>
      <c r="AB1019" s="64">
        <v>47329.73</v>
      </c>
      <c r="AC1019" s="64">
        <v>22254.2</v>
      </c>
      <c r="AD1019" s="9">
        <v>34492.879999999997</v>
      </c>
      <c r="AE1019" s="64">
        <v>61458.58</v>
      </c>
      <c r="AF1019" s="64">
        <v>30821.77</v>
      </c>
      <c r="AG1019" s="64">
        <v>26060</v>
      </c>
      <c r="AH1019" s="64">
        <v>34052.730000000003</v>
      </c>
      <c r="AI1019" s="64">
        <v>21973.01</v>
      </c>
      <c r="AJ1019" s="10">
        <f t="shared" si="46"/>
        <v>310560.48</v>
      </c>
      <c r="AL1019" s="6">
        <f t="shared" si="47"/>
        <v>0</v>
      </c>
      <c r="AN1019" s="64">
        <v>150000</v>
      </c>
      <c r="AO1019" s="64">
        <v>0</v>
      </c>
      <c r="AP1019" s="64">
        <v>0</v>
      </c>
      <c r="AQ1019" s="64">
        <v>0</v>
      </c>
      <c r="AR1019" s="64">
        <v>0</v>
      </c>
      <c r="AS1019" s="64">
        <v>0</v>
      </c>
      <c r="AT1019" s="64">
        <v>0</v>
      </c>
      <c r="AU1019" s="64">
        <v>0</v>
      </c>
      <c r="AV1019" s="64">
        <v>0</v>
      </c>
      <c r="AW1019" s="64">
        <v>0</v>
      </c>
      <c r="AX1019" s="64">
        <v>0</v>
      </c>
      <c r="AY1019" s="64">
        <v>0</v>
      </c>
      <c r="AZ1019" s="64">
        <v>-11533.72</v>
      </c>
      <c r="BA1019" s="64">
        <v>0</v>
      </c>
      <c r="BB1019" s="64">
        <v>0</v>
      </c>
      <c r="BC1019" s="64">
        <v>0</v>
      </c>
      <c r="BD1019" s="64">
        <v>0</v>
      </c>
      <c r="BE1019" s="64">
        <v>0</v>
      </c>
      <c r="BF1019" s="64">
        <v>0</v>
      </c>
      <c r="BG1019" s="64">
        <v>0</v>
      </c>
      <c r="BH1019" s="64">
        <v>-4372</v>
      </c>
      <c r="BI1019" s="64">
        <v>-65674</v>
      </c>
      <c r="BJ1019" s="64">
        <v>-59960</v>
      </c>
      <c r="BK1019" s="64">
        <v>-8460.2800000000007</v>
      </c>
      <c r="BL1019"/>
      <c r="BN1019" s="7">
        <f t="shared" si="48"/>
        <v>254534.73999999996</v>
      </c>
    </row>
    <row r="1020" spans="1:66" hidden="1">
      <c r="A1020">
        <v>973</v>
      </c>
      <c r="B1020" t="s">
        <v>530</v>
      </c>
      <c r="C1020">
        <v>133</v>
      </c>
      <c r="D1020" t="s">
        <v>241</v>
      </c>
      <c r="E1020">
        <v>473</v>
      </c>
      <c r="F1020">
        <v>525110005</v>
      </c>
      <c r="G1020" t="s">
        <v>244</v>
      </c>
      <c r="H1020">
        <v>101</v>
      </c>
      <c r="I1020" t="s">
        <v>308</v>
      </c>
      <c r="J1020" s="8">
        <v>1</v>
      </c>
      <c r="L1020">
        <v>4520</v>
      </c>
      <c r="M1020" t="s">
        <v>420</v>
      </c>
      <c r="N1020">
        <v>4000</v>
      </c>
      <c r="O1020" t="s">
        <v>137</v>
      </c>
      <c r="P1020">
        <v>9</v>
      </c>
      <c r="Q1020" t="s">
        <v>422</v>
      </c>
      <c r="R1020">
        <v>181</v>
      </c>
      <c r="S1020" t="s">
        <v>523</v>
      </c>
      <c r="T1020">
        <v>151</v>
      </c>
      <c r="U1020" t="s">
        <v>34</v>
      </c>
      <c r="V1020">
        <v>1</v>
      </c>
      <c r="W1020" t="s">
        <v>313</v>
      </c>
      <c r="X1020" s="64">
        <v>40238.050000000003</v>
      </c>
      <c r="Y1020" s="64">
        <v>167620.70000000001</v>
      </c>
      <c r="Z1020" s="64">
        <v>172263.05</v>
      </c>
      <c r="AA1020" s="64">
        <v>172263.05</v>
      </c>
      <c r="AB1020" s="64">
        <v>177048.76</v>
      </c>
      <c r="AC1020" s="64">
        <v>176163.69</v>
      </c>
      <c r="AD1020" s="9">
        <v>177616.62</v>
      </c>
      <c r="AE1020" s="64">
        <v>180726.2</v>
      </c>
      <c r="AF1020" s="64">
        <v>183861.35</v>
      </c>
      <c r="AG1020" s="64">
        <v>176098.92</v>
      </c>
      <c r="AH1020" s="64">
        <v>171012.64</v>
      </c>
      <c r="AI1020" s="64">
        <v>171012.64</v>
      </c>
      <c r="AJ1020" s="10">
        <f t="shared" si="46"/>
        <v>1965925.67</v>
      </c>
      <c r="AL1020" s="6">
        <f t="shared" si="47"/>
        <v>0</v>
      </c>
      <c r="AN1020" s="64">
        <v>42200</v>
      </c>
      <c r="AO1020" s="64">
        <v>0</v>
      </c>
      <c r="AP1020" s="64">
        <v>0</v>
      </c>
      <c r="AQ1020" s="64">
        <v>0</v>
      </c>
      <c r="AR1020" s="64">
        <v>0</v>
      </c>
      <c r="AS1020" s="64">
        <v>0</v>
      </c>
      <c r="AT1020" s="64">
        <v>0</v>
      </c>
      <c r="AU1020" s="64">
        <v>0</v>
      </c>
      <c r="AV1020" s="64">
        <v>0</v>
      </c>
      <c r="AW1020" s="64">
        <v>0</v>
      </c>
      <c r="AX1020" s="64">
        <v>0</v>
      </c>
      <c r="AY1020" s="64">
        <v>0</v>
      </c>
      <c r="AZ1020" s="64">
        <v>-1000</v>
      </c>
      <c r="BA1020" s="64">
        <v>0</v>
      </c>
      <c r="BB1020" s="64">
        <v>0</v>
      </c>
      <c r="BC1020" s="64">
        <v>0</v>
      </c>
      <c r="BD1020" s="64">
        <v>0</v>
      </c>
      <c r="BE1020" s="64">
        <v>0</v>
      </c>
      <c r="BF1020" s="64">
        <v>0</v>
      </c>
      <c r="BG1020" s="64">
        <v>4736</v>
      </c>
      <c r="BH1020" s="64">
        <v>0</v>
      </c>
      <c r="BI1020" s="64">
        <v>6960</v>
      </c>
      <c r="BJ1020" s="64">
        <v>0</v>
      </c>
      <c r="BK1020" s="64">
        <v>0</v>
      </c>
      <c r="BL1020"/>
      <c r="BN1020" s="7">
        <f t="shared" si="48"/>
        <v>1623900.39</v>
      </c>
    </row>
    <row r="1021" spans="1:66" hidden="1">
      <c r="A1021">
        <v>101</v>
      </c>
      <c r="B1021" t="s">
        <v>306</v>
      </c>
      <c r="C1021">
        <v>139</v>
      </c>
      <c r="D1021" t="s">
        <v>307</v>
      </c>
      <c r="E1021">
        <v>29</v>
      </c>
      <c r="F1021">
        <v>124110001</v>
      </c>
      <c r="G1021" t="s">
        <v>377</v>
      </c>
      <c r="H1021">
        <v>101</v>
      </c>
      <c r="I1021" t="s">
        <v>308</v>
      </c>
      <c r="J1021" s="8">
        <v>1</v>
      </c>
      <c r="L1021">
        <v>5110</v>
      </c>
      <c r="M1021" t="s">
        <v>378</v>
      </c>
      <c r="N1021">
        <v>5000</v>
      </c>
      <c r="O1021" t="s">
        <v>280</v>
      </c>
      <c r="P1021">
        <v>7</v>
      </c>
      <c r="Q1021" t="s">
        <v>310</v>
      </c>
      <c r="R1021">
        <v>171</v>
      </c>
      <c r="S1021" t="s">
        <v>311</v>
      </c>
      <c r="T1021">
        <v>121</v>
      </c>
      <c r="U1021" t="s">
        <v>312</v>
      </c>
      <c r="V1021">
        <v>1</v>
      </c>
      <c r="W1021" t="s">
        <v>313</v>
      </c>
      <c r="X1021" s="64">
        <v>0</v>
      </c>
      <c r="Y1021" s="64">
        <v>0</v>
      </c>
      <c r="Z1021" s="64">
        <v>0</v>
      </c>
      <c r="AA1021" s="64">
        <v>0</v>
      </c>
      <c r="AB1021" s="64">
        <v>5829.07</v>
      </c>
      <c r="AC1021" s="64">
        <v>0</v>
      </c>
      <c r="AD1021" s="9">
        <v>0</v>
      </c>
      <c r="AE1021" s="64">
        <v>0</v>
      </c>
      <c r="AF1021" s="64">
        <v>0</v>
      </c>
      <c r="AG1021" s="64">
        <v>0</v>
      </c>
      <c r="AH1021" s="64">
        <v>0</v>
      </c>
      <c r="AI1021" s="9">
        <v>0</v>
      </c>
      <c r="AJ1021" s="10">
        <f t="shared" si="46"/>
        <v>5829.07</v>
      </c>
      <c r="AL1021" s="6">
        <f t="shared" si="47"/>
        <v>0</v>
      </c>
      <c r="AN1021" s="64">
        <v>0</v>
      </c>
      <c r="AO1021" s="64">
        <v>0</v>
      </c>
      <c r="AP1021" s="64">
        <v>0</v>
      </c>
      <c r="AQ1021" s="64">
        <v>0</v>
      </c>
      <c r="AR1021" s="64">
        <v>0</v>
      </c>
      <c r="AS1021" s="64">
        <v>0</v>
      </c>
      <c r="AT1021" s="64">
        <v>0</v>
      </c>
      <c r="AU1021" s="64">
        <v>0</v>
      </c>
      <c r="AV1021" s="64">
        <v>0</v>
      </c>
      <c r="AW1021" s="64">
        <v>0</v>
      </c>
      <c r="AX1021" s="64">
        <v>0</v>
      </c>
      <c r="AY1021" s="64">
        <v>0</v>
      </c>
      <c r="AZ1021" s="64">
        <v>0</v>
      </c>
      <c r="BA1021" s="64">
        <v>0</v>
      </c>
      <c r="BB1021" s="64">
        <v>0</v>
      </c>
      <c r="BC1021" s="64">
        <v>0</v>
      </c>
      <c r="BD1021" s="64">
        <v>0</v>
      </c>
      <c r="BE1021" s="64">
        <v>0</v>
      </c>
      <c r="BF1021" s="64">
        <v>0</v>
      </c>
      <c r="BG1021" s="64">
        <v>0</v>
      </c>
      <c r="BH1021" s="64">
        <v>0</v>
      </c>
      <c r="BI1021" s="64">
        <v>0</v>
      </c>
      <c r="BJ1021" s="64">
        <v>5800</v>
      </c>
      <c r="BK1021" s="64">
        <v>0</v>
      </c>
      <c r="BL1021"/>
      <c r="BN1021" s="7">
        <f t="shared" si="48"/>
        <v>5829.07</v>
      </c>
    </row>
    <row r="1022" spans="1:66" hidden="1">
      <c r="A1022">
        <v>941</v>
      </c>
      <c r="B1022" t="s">
        <v>484</v>
      </c>
      <c r="C1022">
        <v>116</v>
      </c>
      <c r="D1022" t="s">
        <v>485</v>
      </c>
      <c r="E1022">
        <v>29</v>
      </c>
      <c r="F1022">
        <v>124110001</v>
      </c>
      <c r="G1022" t="s">
        <v>377</v>
      </c>
      <c r="H1022">
        <v>101</v>
      </c>
      <c r="I1022" t="s">
        <v>308</v>
      </c>
      <c r="J1022" s="8">
        <v>1</v>
      </c>
      <c r="L1022">
        <v>5110</v>
      </c>
      <c r="M1022" t="s">
        <v>378</v>
      </c>
      <c r="N1022">
        <v>5000</v>
      </c>
      <c r="O1022" t="s">
        <v>280</v>
      </c>
      <c r="P1022">
        <v>8</v>
      </c>
      <c r="Q1022" t="s">
        <v>486</v>
      </c>
      <c r="R1022">
        <v>131</v>
      </c>
      <c r="S1022" t="s">
        <v>449</v>
      </c>
      <c r="T1022">
        <v>121</v>
      </c>
      <c r="U1022" t="s">
        <v>312</v>
      </c>
      <c r="V1022">
        <v>1</v>
      </c>
      <c r="W1022" t="s">
        <v>313</v>
      </c>
      <c r="X1022" s="64">
        <v>0</v>
      </c>
      <c r="Y1022" s="64">
        <v>5684</v>
      </c>
      <c r="Z1022" s="64">
        <v>0</v>
      </c>
      <c r="AA1022" s="64">
        <v>0</v>
      </c>
      <c r="AB1022" s="64">
        <v>0</v>
      </c>
      <c r="AC1022" s="64">
        <v>0</v>
      </c>
      <c r="AD1022" s="9">
        <v>0</v>
      </c>
      <c r="AE1022" s="64">
        <v>0</v>
      </c>
      <c r="AF1022" s="64">
        <v>0</v>
      </c>
      <c r="AG1022" s="64">
        <v>0</v>
      </c>
      <c r="AH1022" s="64">
        <v>0</v>
      </c>
      <c r="AI1022" s="64">
        <v>0</v>
      </c>
      <c r="AJ1022" s="10">
        <f t="shared" si="46"/>
        <v>5684</v>
      </c>
      <c r="AL1022" s="6">
        <f t="shared" si="47"/>
        <v>0</v>
      </c>
      <c r="AN1022" s="64">
        <v>0</v>
      </c>
      <c r="AO1022" s="64">
        <v>0</v>
      </c>
      <c r="AP1022" s="64">
        <v>0</v>
      </c>
      <c r="AQ1022" s="64">
        <v>0</v>
      </c>
      <c r="AR1022" s="64">
        <v>0</v>
      </c>
      <c r="AS1022" s="64">
        <v>0</v>
      </c>
      <c r="AT1022" s="64">
        <v>0</v>
      </c>
      <c r="AU1022" s="64">
        <v>0</v>
      </c>
      <c r="AV1022" s="64">
        <v>0</v>
      </c>
      <c r="AW1022" s="64">
        <v>0</v>
      </c>
      <c r="AX1022" s="64">
        <v>0</v>
      </c>
      <c r="AY1022" s="64">
        <v>0</v>
      </c>
      <c r="AZ1022" s="64">
        <v>700</v>
      </c>
      <c r="BA1022" s="64">
        <v>0</v>
      </c>
      <c r="BB1022" s="64">
        <v>0</v>
      </c>
      <c r="BC1022" s="64">
        <v>0</v>
      </c>
      <c r="BD1022" s="64">
        <v>0</v>
      </c>
      <c r="BE1022" s="64">
        <v>0</v>
      </c>
      <c r="BF1022" s="64">
        <v>0</v>
      </c>
      <c r="BG1022" s="64">
        <v>0</v>
      </c>
      <c r="BH1022" s="64">
        <v>0</v>
      </c>
      <c r="BI1022" s="64">
        <v>0</v>
      </c>
      <c r="BJ1022" s="64">
        <v>-96.8</v>
      </c>
      <c r="BK1022" s="64">
        <v>0</v>
      </c>
      <c r="BL1022"/>
      <c r="BN1022" s="7">
        <f t="shared" si="48"/>
        <v>5684</v>
      </c>
    </row>
    <row r="1023" spans="1:66" hidden="1">
      <c r="A1023">
        <v>972</v>
      </c>
      <c r="B1023" t="s">
        <v>527</v>
      </c>
      <c r="C1023">
        <v>132</v>
      </c>
      <c r="D1023" t="s">
        <v>528</v>
      </c>
      <c r="E1023">
        <v>29</v>
      </c>
      <c r="F1023">
        <v>124110001</v>
      </c>
      <c r="G1023" t="s">
        <v>377</v>
      </c>
      <c r="H1023">
        <v>101</v>
      </c>
      <c r="I1023" t="s">
        <v>308</v>
      </c>
      <c r="J1023" s="8">
        <v>1</v>
      </c>
      <c r="L1023">
        <v>5110</v>
      </c>
      <c r="M1023" t="s">
        <v>378</v>
      </c>
      <c r="N1023">
        <v>5000</v>
      </c>
      <c r="O1023" t="s">
        <v>280</v>
      </c>
      <c r="P1023">
        <v>9</v>
      </c>
      <c r="Q1023" t="s">
        <v>422</v>
      </c>
      <c r="R1023">
        <v>181</v>
      </c>
      <c r="S1023" t="s">
        <v>523</v>
      </c>
      <c r="T1023">
        <v>131</v>
      </c>
      <c r="U1023" t="s">
        <v>524</v>
      </c>
      <c r="V1023">
        <v>1</v>
      </c>
      <c r="W1023" t="s">
        <v>313</v>
      </c>
      <c r="X1023" s="64">
        <v>0</v>
      </c>
      <c r="Y1023" s="64">
        <v>0</v>
      </c>
      <c r="Z1023" s="64">
        <v>0</v>
      </c>
      <c r="AA1023" s="64">
        <v>0</v>
      </c>
      <c r="AB1023" s="64">
        <v>0</v>
      </c>
      <c r="AC1023" s="64">
        <v>0</v>
      </c>
      <c r="AD1023" s="9">
        <v>0</v>
      </c>
      <c r="AE1023" s="64">
        <v>0</v>
      </c>
      <c r="AF1023" s="64">
        <v>0</v>
      </c>
      <c r="AG1023" s="64">
        <v>0</v>
      </c>
      <c r="AH1023" s="64">
        <v>0</v>
      </c>
      <c r="AI1023" s="64">
        <v>0</v>
      </c>
      <c r="AJ1023" s="10">
        <f t="shared" si="46"/>
        <v>0</v>
      </c>
      <c r="AL1023" s="6">
        <f t="shared" si="47"/>
        <v>0</v>
      </c>
      <c r="AN1023" s="64">
        <v>86025</v>
      </c>
      <c r="AO1023" s="64">
        <v>0</v>
      </c>
      <c r="AP1023" s="64">
        <v>0</v>
      </c>
      <c r="AQ1023" s="64">
        <v>0</v>
      </c>
      <c r="AR1023" s="64">
        <v>0</v>
      </c>
      <c r="AS1023" s="64">
        <v>0</v>
      </c>
      <c r="AT1023" s="64">
        <v>0</v>
      </c>
      <c r="AU1023" s="64">
        <v>0</v>
      </c>
      <c r="AV1023" s="64">
        <v>0</v>
      </c>
      <c r="AW1023" s="64">
        <v>0</v>
      </c>
      <c r="AX1023" s="64">
        <v>0</v>
      </c>
      <c r="AY1023" s="64">
        <v>0</v>
      </c>
      <c r="AZ1023" s="64">
        <v>-23477</v>
      </c>
      <c r="BA1023" s="64">
        <v>0</v>
      </c>
      <c r="BB1023" s="64">
        <v>0</v>
      </c>
      <c r="BC1023" s="64">
        <v>0</v>
      </c>
      <c r="BD1023" s="64">
        <v>0</v>
      </c>
      <c r="BE1023" s="64">
        <v>0</v>
      </c>
      <c r="BF1023" s="64">
        <v>0</v>
      </c>
      <c r="BG1023" s="64">
        <v>0</v>
      </c>
      <c r="BH1023" s="64">
        <v>0</v>
      </c>
      <c r="BI1023" s="64">
        <v>-1000</v>
      </c>
      <c r="BJ1023" s="64">
        <v>5732</v>
      </c>
      <c r="BK1023" s="64">
        <v>0</v>
      </c>
      <c r="BL1023"/>
      <c r="BN1023" s="7">
        <f t="shared" si="48"/>
        <v>0</v>
      </c>
    </row>
    <row r="1024" spans="1:66" hidden="1">
      <c r="A1024">
        <v>991</v>
      </c>
      <c r="B1024" t="s">
        <v>538</v>
      </c>
      <c r="C1024">
        <v>136</v>
      </c>
      <c r="D1024" t="s">
        <v>539</v>
      </c>
      <c r="E1024">
        <v>29</v>
      </c>
      <c r="F1024">
        <v>124110001</v>
      </c>
      <c r="G1024" t="s">
        <v>377</v>
      </c>
      <c r="H1024">
        <v>101</v>
      </c>
      <c r="I1024" t="s">
        <v>308</v>
      </c>
      <c r="J1024" s="8">
        <v>1</v>
      </c>
      <c r="L1024">
        <v>5110</v>
      </c>
      <c r="M1024" t="s">
        <v>378</v>
      </c>
      <c r="N1024">
        <v>5000</v>
      </c>
      <c r="O1024" t="s">
        <v>280</v>
      </c>
      <c r="P1024">
        <v>10</v>
      </c>
      <c r="Q1024" t="s">
        <v>540</v>
      </c>
      <c r="R1024">
        <v>311</v>
      </c>
      <c r="S1024" t="s">
        <v>463</v>
      </c>
      <c r="T1024">
        <v>121</v>
      </c>
      <c r="U1024" t="s">
        <v>312</v>
      </c>
      <c r="V1024">
        <v>1</v>
      </c>
      <c r="W1024" t="s">
        <v>313</v>
      </c>
      <c r="X1024" s="64">
        <v>0</v>
      </c>
      <c r="Y1024" s="64">
        <v>0</v>
      </c>
      <c r="Z1024" s="64">
        <v>0</v>
      </c>
      <c r="AA1024" s="64">
        <v>0</v>
      </c>
      <c r="AB1024" s="64">
        <v>0</v>
      </c>
      <c r="AC1024" s="64">
        <v>0</v>
      </c>
      <c r="AD1024" s="9">
        <v>0</v>
      </c>
      <c r="AE1024" s="64">
        <v>0</v>
      </c>
      <c r="AF1024" s="64">
        <v>0</v>
      </c>
      <c r="AG1024" s="64">
        <v>0</v>
      </c>
      <c r="AH1024" s="64">
        <v>0</v>
      </c>
      <c r="AI1024" s="64">
        <v>0</v>
      </c>
      <c r="AJ1024" s="10">
        <f t="shared" si="46"/>
        <v>0</v>
      </c>
      <c r="AL1024" s="6">
        <f t="shared" si="47"/>
        <v>0</v>
      </c>
      <c r="AN1024" s="64">
        <v>12553</v>
      </c>
      <c r="AO1024" s="64">
        <v>0</v>
      </c>
      <c r="AP1024" s="64">
        <v>0</v>
      </c>
      <c r="AQ1024" s="64">
        <v>0</v>
      </c>
      <c r="AR1024" s="64">
        <v>0</v>
      </c>
      <c r="AS1024" s="64">
        <v>0</v>
      </c>
      <c r="AT1024" s="64">
        <v>0</v>
      </c>
      <c r="AU1024" s="64">
        <v>0</v>
      </c>
      <c r="AV1024" s="64">
        <v>0</v>
      </c>
      <c r="AW1024" s="64">
        <v>0</v>
      </c>
      <c r="AX1024" s="64">
        <v>0</v>
      </c>
      <c r="AY1024" s="64">
        <v>0</v>
      </c>
      <c r="AZ1024" s="64">
        <v>-700</v>
      </c>
      <c r="BA1024" s="64">
        <v>0</v>
      </c>
      <c r="BB1024" s="64">
        <v>0</v>
      </c>
      <c r="BC1024" s="64">
        <v>0</v>
      </c>
      <c r="BD1024" s="64">
        <v>0</v>
      </c>
      <c r="BE1024" s="64">
        <v>0</v>
      </c>
      <c r="BF1024" s="64">
        <v>0</v>
      </c>
      <c r="BG1024" s="64">
        <v>0</v>
      </c>
      <c r="BH1024" s="64">
        <v>-2000</v>
      </c>
      <c r="BI1024" s="64">
        <v>0</v>
      </c>
      <c r="BJ1024" s="64">
        <v>-9853</v>
      </c>
      <c r="BK1024" s="64">
        <v>0</v>
      </c>
      <c r="BL1024"/>
      <c r="BN1024" s="7">
        <f t="shared" si="48"/>
        <v>0</v>
      </c>
    </row>
    <row r="1025" spans="1:66" hidden="1">
      <c r="A1025">
        <v>941</v>
      </c>
      <c r="B1025" t="s">
        <v>484</v>
      </c>
      <c r="C1025">
        <v>116</v>
      </c>
      <c r="D1025" t="s">
        <v>485</v>
      </c>
      <c r="E1025">
        <v>31</v>
      </c>
      <c r="F1025">
        <v>124120001</v>
      </c>
      <c r="G1025" t="s">
        <v>474</v>
      </c>
      <c r="H1025">
        <v>101</v>
      </c>
      <c r="I1025" t="s">
        <v>308</v>
      </c>
      <c r="J1025" s="8">
        <v>1</v>
      </c>
      <c r="L1025">
        <v>5120</v>
      </c>
      <c r="M1025" t="s">
        <v>475</v>
      </c>
      <c r="N1025">
        <v>5000</v>
      </c>
      <c r="O1025" t="s">
        <v>280</v>
      </c>
      <c r="P1025">
        <v>8</v>
      </c>
      <c r="Q1025" t="s">
        <v>486</v>
      </c>
      <c r="R1025">
        <v>131</v>
      </c>
      <c r="S1025" t="s">
        <v>449</v>
      </c>
      <c r="T1025">
        <v>121</v>
      </c>
      <c r="U1025" t="s">
        <v>312</v>
      </c>
      <c r="V1025">
        <v>1</v>
      </c>
      <c r="W1025" t="s">
        <v>313</v>
      </c>
      <c r="X1025" s="64">
        <v>0</v>
      </c>
      <c r="Y1025" s="64">
        <v>0</v>
      </c>
      <c r="Z1025" s="64">
        <v>0</v>
      </c>
      <c r="AA1025" s="64">
        <v>0</v>
      </c>
      <c r="AB1025" s="64">
        <v>18652.8</v>
      </c>
      <c r="AC1025" s="64">
        <v>0</v>
      </c>
      <c r="AD1025" s="9">
        <v>0</v>
      </c>
      <c r="AE1025" s="64">
        <v>0</v>
      </c>
      <c r="AF1025" s="64">
        <v>0</v>
      </c>
      <c r="AG1025" s="64">
        <v>0</v>
      </c>
      <c r="AH1025" s="64">
        <v>0</v>
      </c>
      <c r="AI1025" s="64">
        <v>0</v>
      </c>
      <c r="AJ1025" s="10">
        <f t="shared" si="46"/>
        <v>18652.8</v>
      </c>
      <c r="AL1025" s="6">
        <f t="shared" si="47"/>
        <v>0</v>
      </c>
      <c r="AN1025" s="64">
        <v>0</v>
      </c>
      <c r="AO1025" s="64">
        <v>0</v>
      </c>
      <c r="AP1025" s="64">
        <v>0</v>
      </c>
      <c r="AQ1025" s="64">
        <v>0</v>
      </c>
      <c r="AR1025" s="64">
        <v>0</v>
      </c>
      <c r="AS1025" s="64">
        <v>0</v>
      </c>
      <c r="AT1025" s="64">
        <v>0</v>
      </c>
      <c r="AU1025" s="64">
        <v>0</v>
      </c>
      <c r="AV1025" s="64">
        <v>0</v>
      </c>
      <c r="AW1025" s="64">
        <v>0</v>
      </c>
      <c r="AX1025" s="64">
        <v>0</v>
      </c>
      <c r="AY1025" s="64">
        <v>0</v>
      </c>
      <c r="AZ1025" s="64">
        <v>3650</v>
      </c>
      <c r="BA1025" s="64">
        <v>0</v>
      </c>
      <c r="BB1025" s="64">
        <v>0</v>
      </c>
      <c r="BC1025" s="64">
        <v>0</v>
      </c>
      <c r="BD1025" s="64">
        <v>0</v>
      </c>
      <c r="BE1025" s="64">
        <v>0</v>
      </c>
      <c r="BF1025" s="64">
        <v>0</v>
      </c>
      <c r="BG1025" s="64">
        <v>0</v>
      </c>
      <c r="BH1025" s="64">
        <v>0</v>
      </c>
      <c r="BI1025" s="64">
        <v>0</v>
      </c>
      <c r="BJ1025" s="64">
        <v>-2150.02</v>
      </c>
      <c r="BK1025" s="64">
        <v>0</v>
      </c>
      <c r="BL1025"/>
      <c r="BN1025" s="7">
        <f t="shared" si="48"/>
        <v>18652.8</v>
      </c>
    </row>
    <row r="1026" spans="1:66" hidden="1">
      <c r="A1026">
        <v>965</v>
      </c>
      <c r="B1026" t="s">
        <v>521</v>
      </c>
      <c r="C1026">
        <v>129</v>
      </c>
      <c r="D1026" t="s">
        <v>236</v>
      </c>
      <c r="E1026">
        <v>31</v>
      </c>
      <c r="F1026">
        <v>124120001</v>
      </c>
      <c r="G1026" t="s">
        <v>474</v>
      </c>
      <c r="H1026">
        <v>101</v>
      </c>
      <c r="I1026" t="s">
        <v>308</v>
      </c>
      <c r="J1026" s="8">
        <v>1</v>
      </c>
      <c r="L1026">
        <v>5120</v>
      </c>
      <c r="M1026" t="s">
        <v>475</v>
      </c>
      <c r="N1026">
        <v>5000</v>
      </c>
      <c r="O1026" t="s">
        <v>280</v>
      </c>
      <c r="P1026">
        <v>11</v>
      </c>
      <c r="Q1026" t="s">
        <v>509</v>
      </c>
      <c r="R1026">
        <v>242</v>
      </c>
      <c r="S1026" t="s">
        <v>283</v>
      </c>
      <c r="T1026">
        <v>124</v>
      </c>
      <c r="U1026" t="s">
        <v>510</v>
      </c>
      <c r="V1026">
        <v>1</v>
      </c>
      <c r="W1026" t="s">
        <v>313</v>
      </c>
      <c r="X1026" s="64">
        <v>0</v>
      </c>
      <c r="Y1026" s="64">
        <v>0</v>
      </c>
      <c r="Z1026" s="64">
        <v>0</v>
      </c>
      <c r="AA1026" s="64">
        <v>0</v>
      </c>
      <c r="AB1026" s="64">
        <v>0</v>
      </c>
      <c r="AC1026" s="64">
        <v>0</v>
      </c>
      <c r="AD1026" s="9">
        <v>0</v>
      </c>
      <c r="AE1026" s="64">
        <v>0</v>
      </c>
      <c r="AF1026" s="64">
        <v>0</v>
      </c>
      <c r="AG1026" s="64">
        <v>0</v>
      </c>
      <c r="AH1026" s="64">
        <v>0</v>
      </c>
      <c r="AI1026" s="64">
        <v>0</v>
      </c>
      <c r="AJ1026" s="10">
        <f t="shared" si="46"/>
        <v>0</v>
      </c>
      <c r="AL1026" s="6">
        <f t="shared" si="47"/>
        <v>0</v>
      </c>
      <c r="AN1026" s="64">
        <v>0</v>
      </c>
      <c r="AO1026" s="64">
        <v>0</v>
      </c>
      <c r="AP1026" s="64">
        <v>0</v>
      </c>
      <c r="AQ1026" s="64">
        <v>0</v>
      </c>
      <c r="AR1026" s="64">
        <v>0</v>
      </c>
      <c r="AS1026" s="64">
        <v>0</v>
      </c>
      <c r="AT1026" s="64">
        <v>0</v>
      </c>
      <c r="AU1026" s="64">
        <v>0</v>
      </c>
      <c r="AV1026" s="64">
        <v>0</v>
      </c>
      <c r="AW1026" s="64">
        <v>0</v>
      </c>
      <c r="AX1026" s="64">
        <v>0</v>
      </c>
      <c r="AY1026" s="64">
        <v>0</v>
      </c>
      <c r="AZ1026" s="64">
        <v>1250</v>
      </c>
      <c r="BA1026" s="64">
        <v>0</v>
      </c>
      <c r="BB1026" s="64">
        <v>0</v>
      </c>
      <c r="BC1026" s="64">
        <v>0</v>
      </c>
      <c r="BD1026" s="64">
        <v>0</v>
      </c>
      <c r="BE1026" s="64">
        <v>0</v>
      </c>
      <c r="BF1026" s="64">
        <v>0</v>
      </c>
      <c r="BG1026" s="64">
        <v>0</v>
      </c>
      <c r="BH1026" s="64">
        <v>1401.43</v>
      </c>
      <c r="BI1026" s="64">
        <v>480</v>
      </c>
      <c r="BJ1026" s="64">
        <v>0</v>
      </c>
      <c r="BK1026" s="64">
        <v>0</v>
      </c>
      <c r="BL1026"/>
      <c r="BN1026" s="7">
        <f t="shared" si="48"/>
        <v>0</v>
      </c>
    </row>
    <row r="1027" spans="1:66" hidden="1">
      <c r="A1027">
        <v>111</v>
      </c>
      <c r="B1027" t="s">
        <v>84</v>
      </c>
      <c r="C1027">
        <v>141</v>
      </c>
      <c r="D1027" t="s">
        <v>260</v>
      </c>
      <c r="E1027">
        <v>31</v>
      </c>
      <c r="F1027">
        <v>124120001</v>
      </c>
      <c r="G1027" t="s">
        <v>474</v>
      </c>
      <c r="H1027">
        <v>101</v>
      </c>
      <c r="I1027" t="s">
        <v>308</v>
      </c>
      <c r="J1027" s="8">
        <v>1</v>
      </c>
      <c r="L1027">
        <v>5120</v>
      </c>
      <c r="M1027" t="s">
        <v>475</v>
      </c>
      <c r="N1027">
        <v>5000</v>
      </c>
      <c r="O1027" t="s">
        <v>280</v>
      </c>
      <c r="P1027">
        <v>13</v>
      </c>
      <c r="Q1027" t="s">
        <v>353</v>
      </c>
      <c r="R1027">
        <v>263</v>
      </c>
      <c r="S1027" t="s">
        <v>354</v>
      </c>
      <c r="T1027">
        <v>121</v>
      </c>
      <c r="U1027" t="s">
        <v>312</v>
      </c>
      <c r="V1027">
        <v>1</v>
      </c>
      <c r="W1027" t="s">
        <v>313</v>
      </c>
      <c r="X1027" s="64">
        <v>0</v>
      </c>
      <c r="Y1027" s="64">
        <v>0</v>
      </c>
      <c r="Z1027" s="64">
        <v>0</v>
      </c>
      <c r="AA1027" s="64">
        <v>0</v>
      </c>
      <c r="AB1027" s="64">
        <v>0</v>
      </c>
      <c r="AC1027" s="64">
        <v>0</v>
      </c>
      <c r="AD1027" s="9">
        <v>0</v>
      </c>
      <c r="AE1027" s="64">
        <v>0</v>
      </c>
      <c r="AF1027" s="64">
        <v>0</v>
      </c>
      <c r="AG1027" s="64">
        <v>0</v>
      </c>
      <c r="AH1027" s="64">
        <v>0</v>
      </c>
      <c r="AI1027" s="64">
        <v>0</v>
      </c>
      <c r="AJ1027" s="10">
        <f t="shared" ref="AJ1027:AJ1090" si="49">SUM(X1027:AI1027)</f>
        <v>0</v>
      </c>
      <c r="AL1027" s="6">
        <f t="shared" ref="AL1027:AL1090" si="50">IF(J1027=2,AJ1027,0)</f>
        <v>0</v>
      </c>
      <c r="AN1027" s="64">
        <v>0</v>
      </c>
      <c r="AO1027" s="64">
        <v>0</v>
      </c>
      <c r="AP1027" s="64">
        <v>0</v>
      </c>
      <c r="AQ1027" s="64">
        <v>0</v>
      </c>
      <c r="AR1027" s="64">
        <v>0</v>
      </c>
      <c r="AS1027" s="64">
        <v>0</v>
      </c>
      <c r="AT1027" s="64">
        <v>0</v>
      </c>
      <c r="AU1027" s="64">
        <v>0</v>
      </c>
      <c r="AV1027" s="64">
        <v>0</v>
      </c>
      <c r="AW1027" s="64">
        <v>0</v>
      </c>
      <c r="AX1027" s="64">
        <v>0</v>
      </c>
      <c r="AY1027" s="64">
        <v>0</v>
      </c>
      <c r="AZ1027" s="64">
        <v>7560.55</v>
      </c>
      <c r="BA1027" s="64">
        <v>0</v>
      </c>
      <c r="BB1027" s="64">
        <v>0</v>
      </c>
      <c r="BC1027" s="64">
        <v>0</v>
      </c>
      <c r="BD1027" s="64">
        <v>0</v>
      </c>
      <c r="BE1027" s="64">
        <v>0</v>
      </c>
      <c r="BF1027" s="64">
        <v>0</v>
      </c>
      <c r="BG1027" s="64">
        <v>0</v>
      </c>
      <c r="BH1027" s="64">
        <v>10385.43</v>
      </c>
      <c r="BI1027" s="64">
        <v>0</v>
      </c>
      <c r="BJ1027" s="64">
        <v>0</v>
      </c>
      <c r="BK1027" s="64">
        <v>0</v>
      </c>
      <c r="BL1027"/>
      <c r="BN1027" s="7">
        <f t="shared" ref="BN1027:BN1090" si="51">SUM(X1027:AG1027)</f>
        <v>0</v>
      </c>
    </row>
    <row r="1028" spans="1:66" hidden="1">
      <c r="A1028">
        <v>111</v>
      </c>
      <c r="B1028" t="s">
        <v>84</v>
      </c>
      <c r="C1028">
        <v>170</v>
      </c>
      <c r="D1028" t="s">
        <v>556</v>
      </c>
      <c r="E1028">
        <v>32</v>
      </c>
      <c r="F1028">
        <v>124120001</v>
      </c>
      <c r="G1028" t="s">
        <v>474</v>
      </c>
      <c r="H1028">
        <v>602</v>
      </c>
      <c r="I1028" t="s">
        <v>380</v>
      </c>
      <c r="J1028" s="8">
        <v>1</v>
      </c>
      <c r="L1028">
        <v>5120</v>
      </c>
      <c r="M1028" t="s">
        <v>475</v>
      </c>
      <c r="N1028">
        <v>5000</v>
      </c>
      <c r="O1028" t="s">
        <v>280</v>
      </c>
      <c r="P1028">
        <v>13</v>
      </c>
      <c r="Q1028" t="s">
        <v>353</v>
      </c>
      <c r="R1028">
        <v>263</v>
      </c>
      <c r="S1028" t="s">
        <v>354</v>
      </c>
      <c r="T1028">
        <v>121</v>
      </c>
      <c r="U1028" t="s">
        <v>312</v>
      </c>
      <c r="V1028">
        <v>1</v>
      </c>
      <c r="W1028" t="s">
        <v>313</v>
      </c>
      <c r="X1028" s="64">
        <v>0</v>
      </c>
      <c r="Y1028" s="64">
        <v>0</v>
      </c>
      <c r="Z1028" s="64">
        <v>0</v>
      </c>
      <c r="AA1028" s="64">
        <v>0</v>
      </c>
      <c r="AB1028" s="64">
        <v>0</v>
      </c>
      <c r="AC1028" s="64">
        <v>0</v>
      </c>
      <c r="AD1028" s="9">
        <v>0</v>
      </c>
      <c r="AE1028" s="64">
        <v>0</v>
      </c>
      <c r="AF1028" s="64">
        <v>0</v>
      </c>
      <c r="AG1028" s="64">
        <v>0</v>
      </c>
      <c r="AH1028" s="64">
        <v>0</v>
      </c>
      <c r="AI1028" s="64">
        <v>14388.98</v>
      </c>
      <c r="AJ1028" s="10">
        <f t="shared" si="49"/>
        <v>14388.98</v>
      </c>
      <c r="AL1028" s="6">
        <f t="shared" si="50"/>
        <v>0</v>
      </c>
      <c r="AN1028" s="64">
        <v>0</v>
      </c>
      <c r="AO1028" s="64">
        <v>0</v>
      </c>
      <c r="AP1028" s="64">
        <v>0</v>
      </c>
      <c r="AQ1028" s="64">
        <v>0</v>
      </c>
      <c r="AR1028" s="64">
        <v>0</v>
      </c>
      <c r="AS1028" s="64">
        <v>0</v>
      </c>
      <c r="AT1028" s="64">
        <v>0</v>
      </c>
      <c r="AU1028" s="64">
        <v>0</v>
      </c>
      <c r="AV1028" s="64">
        <v>0</v>
      </c>
      <c r="AW1028" s="64">
        <v>0</v>
      </c>
      <c r="AX1028" s="64">
        <v>0</v>
      </c>
      <c r="AY1028" s="64">
        <v>0</v>
      </c>
      <c r="AZ1028" s="64">
        <v>4723.55</v>
      </c>
      <c r="BA1028" s="64">
        <v>0</v>
      </c>
      <c r="BB1028" s="64">
        <v>0</v>
      </c>
      <c r="BC1028" s="64">
        <v>0</v>
      </c>
      <c r="BD1028" s="64">
        <v>0</v>
      </c>
      <c r="BE1028" s="64">
        <v>0</v>
      </c>
      <c r="BF1028" s="64">
        <v>0</v>
      </c>
      <c r="BG1028" s="64">
        <v>0</v>
      </c>
      <c r="BH1028" s="64">
        <v>9210.91</v>
      </c>
      <c r="BI1028" s="64">
        <v>0</v>
      </c>
      <c r="BJ1028" s="64">
        <v>0</v>
      </c>
      <c r="BK1028" s="64">
        <v>0</v>
      </c>
      <c r="BL1028"/>
      <c r="BN1028" s="7">
        <f t="shared" si="51"/>
        <v>0</v>
      </c>
    </row>
    <row r="1029" spans="1:66" hidden="1">
      <c r="A1029">
        <v>923</v>
      </c>
      <c r="B1029" t="s">
        <v>461</v>
      </c>
      <c r="C1029">
        <v>110</v>
      </c>
      <c r="D1029" t="s">
        <v>462</v>
      </c>
      <c r="E1029">
        <v>33</v>
      </c>
      <c r="F1029">
        <v>124130001</v>
      </c>
      <c r="G1029" t="s">
        <v>366</v>
      </c>
      <c r="H1029">
        <v>101</v>
      </c>
      <c r="I1029" t="s">
        <v>308</v>
      </c>
      <c r="J1029" s="8">
        <v>1</v>
      </c>
      <c r="L1029">
        <v>5150</v>
      </c>
      <c r="M1029" t="s">
        <v>367</v>
      </c>
      <c r="N1029">
        <v>5000</v>
      </c>
      <c r="O1029" t="s">
        <v>280</v>
      </c>
      <c r="P1029">
        <v>4</v>
      </c>
      <c r="Q1029" t="s">
        <v>345</v>
      </c>
      <c r="R1029">
        <v>311</v>
      </c>
      <c r="S1029" t="s">
        <v>463</v>
      </c>
      <c r="T1029">
        <v>125</v>
      </c>
      <c r="U1029" t="s">
        <v>464</v>
      </c>
      <c r="V1029">
        <v>1</v>
      </c>
      <c r="W1029" t="s">
        <v>313</v>
      </c>
      <c r="X1029" s="64">
        <v>0</v>
      </c>
      <c r="Y1029" s="64">
        <v>0</v>
      </c>
      <c r="Z1029" s="64">
        <v>0</v>
      </c>
      <c r="AA1029" s="64">
        <v>0</v>
      </c>
      <c r="AB1029" s="64">
        <v>0</v>
      </c>
      <c r="AC1029" s="64">
        <v>0</v>
      </c>
      <c r="AD1029" s="9">
        <v>0</v>
      </c>
      <c r="AE1029" s="64">
        <v>11000</v>
      </c>
      <c r="AF1029" s="64">
        <v>0</v>
      </c>
      <c r="AG1029" s="64">
        <v>0</v>
      </c>
      <c r="AH1029" s="64">
        <v>0</v>
      </c>
      <c r="AI1029" s="64">
        <v>0</v>
      </c>
      <c r="AJ1029" s="10">
        <f t="shared" si="49"/>
        <v>11000</v>
      </c>
      <c r="AL1029" s="6">
        <f t="shared" si="50"/>
        <v>0</v>
      </c>
      <c r="AN1029" s="64">
        <v>0</v>
      </c>
      <c r="AO1029" s="64">
        <v>0</v>
      </c>
      <c r="AP1029" s="64">
        <v>0</v>
      </c>
      <c r="AQ1029" s="64">
        <v>0</v>
      </c>
      <c r="AR1029" s="64">
        <v>0</v>
      </c>
      <c r="AS1029" s="64">
        <v>0</v>
      </c>
      <c r="AT1029" s="64">
        <v>0</v>
      </c>
      <c r="AU1029" s="64">
        <v>0</v>
      </c>
      <c r="AV1029" s="64">
        <v>0</v>
      </c>
      <c r="AW1029" s="64">
        <v>0</v>
      </c>
      <c r="AX1029" s="64">
        <v>0</v>
      </c>
      <c r="AY1029" s="64">
        <v>0</v>
      </c>
      <c r="AZ1029" s="64">
        <v>6800</v>
      </c>
      <c r="BA1029" s="64">
        <v>0</v>
      </c>
      <c r="BB1029" s="64">
        <v>0</v>
      </c>
      <c r="BC1029" s="64">
        <v>0</v>
      </c>
      <c r="BD1029" s="64">
        <v>0</v>
      </c>
      <c r="BE1029" s="64">
        <v>0</v>
      </c>
      <c r="BF1029" s="64">
        <v>0</v>
      </c>
      <c r="BG1029" s="64">
        <v>0</v>
      </c>
      <c r="BH1029" s="64">
        <v>-442</v>
      </c>
      <c r="BI1029" s="64">
        <v>0</v>
      </c>
      <c r="BJ1029" s="64">
        <v>-24.4</v>
      </c>
      <c r="BK1029" s="64">
        <v>0</v>
      </c>
      <c r="BL1029"/>
      <c r="BN1029" s="7">
        <f t="shared" si="51"/>
        <v>11000</v>
      </c>
    </row>
    <row r="1030" spans="1:66" hidden="1">
      <c r="A1030">
        <v>925</v>
      </c>
      <c r="B1030" t="s">
        <v>576</v>
      </c>
      <c r="C1030">
        <v>160</v>
      </c>
      <c r="D1030" t="s">
        <v>576</v>
      </c>
      <c r="E1030">
        <v>33</v>
      </c>
      <c r="F1030">
        <v>124130001</v>
      </c>
      <c r="G1030" t="s">
        <v>366</v>
      </c>
      <c r="H1030">
        <v>101</v>
      </c>
      <c r="I1030" t="s">
        <v>308</v>
      </c>
      <c r="J1030" s="8">
        <v>1</v>
      </c>
      <c r="L1030">
        <v>5150</v>
      </c>
      <c r="M1030" t="s">
        <v>367</v>
      </c>
      <c r="N1030">
        <v>5000</v>
      </c>
      <c r="O1030" t="s">
        <v>280</v>
      </c>
      <c r="P1030">
        <v>4</v>
      </c>
      <c r="Q1030" t="s">
        <v>345</v>
      </c>
      <c r="R1030">
        <v>111</v>
      </c>
      <c r="S1030" t="s">
        <v>438</v>
      </c>
      <c r="T1030">
        <v>121</v>
      </c>
      <c r="U1030" t="s">
        <v>312</v>
      </c>
      <c r="V1030">
        <v>1</v>
      </c>
      <c r="W1030" t="s">
        <v>313</v>
      </c>
      <c r="X1030" s="64">
        <v>7850</v>
      </c>
      <c r="Y1030" s="64">
        <v>0</v>
      </c>
      <c r="Z1030" s="64">
        <v>0</v>
      </c>
      <c r="AA1030" s="64">
        <v>0</v>
      </c>
      <c r="AB1030" s="64">
        <v>0</v>
      </c>
      <c r="AC1030" s="64">
        <v>0</v>
      </c>
      <c r="AD1030" s="9">
        <v>0</v>
      </c>
      <c r="AE1030" s="64">
        <v>0</v>
      </c>
      <c r="AF1030" s="64">
        <v>0</v>
      </c>
      <c r="AG1030" s="64">
        <v>0</v>
      </c>
      <c r="AH1030" s="64">
        <v>0</v>
      </c>
      <c r="AI1030" s="64">
        <v>0</v>
      </c>
      <c r="AJ1030" s="10">
        <f t="shared" si="49"/>
        <v>7850</v>
      </c>
      <c r="AL1030" s="6">
        <f t="shared" si="50"/>
        <v>0</v>
      </c>
      <c r="AN1030" s="64">
        <v>0</v>
      </c>
      <c r="AO1030" s="64">
        <v>0</v>
      </c>
      <c r="AP1030" s="64">
        <v>0</v>
      </c>
      <c r="AQ1030" s="64">
        <v>0</v>
      </c>
      <c r="AR1030" s="64">
        <v>0</v>
      </c>
      <c r="AS1030" s="64">
        <v>0</v>
      </c>
      <c r="AT1030" s="64">
        <v>0</v>
      </c>
      <c r="AU1030" s="64">
        <v>0</v>
      </c>
      <c r="AV1030" s="64">
        <v>0</v>
      </c>
      <c r="AW1030" s="64">
        <v>0</v>
      </c>
      <c r="AX1030" s="64">
        <v>0</v>
      </c>
      <c r="AY1030" s="64">
        <v>0</v>
      </c>
      <c r="AZ1030" s="64">
        <v>0</v>
      </c>
      <c r="BA1030" s="64">
        <v>0</v>
      </c>
      <c r="BB1030" s="64">
        <v>0</v>
      </c>
      <c r="BC1030" s="64">
        <v>0</v>
      </c>
      <c r="BD1030" s="64">
        <v>0</v>
      </c>
      <c r="BE1030" s="64">
        <v>0</v>
      </c>
      <c r="BF1030" s="64">
        <v>0</v>
      </c>
      <c r="BG1030" s="64">
        <v>0</v>
      </c>
      <c r="BH1030" s="64">
        <v>0</v>
      </c>
      <c r="BI1030" s="64">
        <v>0</v>
      </c>
      <c r="BJ1030" s="64">
        <v>0</v>
      </c>
      <c r="BK1030" s="64">
        <v>240</v>
      </c>
      <c r="BL1030"/>
      <c r="BN1030" s="7">
        <f t="shared" si="51"/>
        <v>7850</v>
      </c>
    </row>
    <row r="1031" spans="1:66" hidden="1">
      <c r="A1031">
        <v>931</v>
      </c>
      <c r="B1031" t="s">
        <v>465</v>
      </c>
      <c r="C1031">
        <v>111</v>
      </c>
      <c r="D1031" t="s">
        <v>466</v>
      </c>
      <c r="E1031">
        <v>33</v>
      </c>
      <c r="F1031">
        <v>124130001</v>
      </c>
      <c r="G1031" t="s">
        <v>366</v>
      </c>
      <c r="H1031">
        <v>101</v>
      </c>
      <c r="I1031" t="s">
        <v>308</v>
      </c>
      <c r="J1031" s="8">
        <v>1</v>
      </c>
      <c r="L1031">
        <v>5150</v>
      </c>
      <c r="M1031" t="s">
        <v>367</v>
      </c>
      <c r="N1031">
        <v>5000</v>
      </c>
      <c r="O1031" t="s">
        <v>280</v>
      </c>
      <c r="P1031">
        <v>5</v>
      </c>
      <c r="Q1031" t="s">
        <v>467</v>
      </c>
      <c r="R1031">
        <v>152</v>
      </c>
      <c r="S1031" t="s">
        <v>468</v>
      </c>
      <c r="T1031">
        <v>121</v>
      </c>
      <c r="U1031" t="s">
        <v>312</v>
      </c>
      <c r="V1031">
        <v>1</v>
      </c>
      <c r="W1031" t="s">
        <v>313</v>
      </c>
      <c r="X1031" s="64">
        <v>49962.54</v>
      </c>
      <c r="Y1031" s="64">
        <v>8100</v>
      </c>
      <c r="Z1031" s="64">
        <v>0</v>
      </c>
      <c r="AA1031" s="64">
        <v>0</v>
      </c>
      <c r="AB1031" s="64">
        <v>0</v>
      </c>
      <c r="AC1031" s="64">
        <v>0</v>
      </c>
      <c r="AD1031" s="9">
        <v>0</v>
      </c>
      <c r="AE1031" s="64">
        <v>0</v>
      </c>
      <c r="AF1031" s="64">
        <v>0</v>
      </c>
      <c r="AG1031" s="64">
        <v>0</v>
      </c>
      <c r="AH1031" s="64">
        <v>18200.009999999998</v>
      </c>
      <c r="AI1031" s="64">
        <v>0</v>
      </c>
      <c r="AJ1031" s="10">
        <f t="shared" si="49"/>
        <v>76262.55</v>
      </c>
      <c r="AL1031" s="6">
        <f t="shared" si="50"/>
        <v>0</v>
      </c>
      <c r="AN1031" s="64">
        <v>0</v>
      </c>
      <c r="AO1031" s="64">
        <v>0</v>
      </c>
      <c r="AP1031" s="64">
        <v>0</v>
      </c>
      <c r="AQ1031" s="64">
        <v>0</v>
      </c>
      <c r="AR1031" s="64">
        <v>0</v>
      </c>
      <c r="AS1031" s="64">
        <v>0</v>
      </c>
      <c r="AT1031" s="64">
        <v>0</v>
      </c>
      <c r="AU1031" s="64">
        <v>0</v>
      </c>
      <c r="AV1031" s="64">
        <v>0</v>
      </c>
      <c r="AW1031" s="64">
        <v>0</v>
      </c>
      <c r="AX1031" s="64">
        <v>0</v>
      </c>
      <c r="AY1031" s="64">
        <v>0</v>
      </c>
      <c r="AZ1031" s="64">
        <v>8701</v>
      </c>
      <c r="BA1031" s="64">
        <v>0</v>
      </c>
      <c r="BB1031" s="64">
        <v>0</v>
      </c>
      <c r="BC1031" s="64">
        <v>0</v>
      </c>
      <c r="BD1031" s="64">
        <v>0</v>
      </c>
      <c r="BE1031" s="64">
        <v>0</v>
      </c>
      <c r="BF1031" s="64">
        <v>0</v>
      </c>
      <c r="BG1031" s="64">
        <v>0</v>
      </c>
      <c r="BH1031" s="64">
        <v>3672</v>
      </c>
      <c r="BI1031" s="64">
        <v>0</v>
      </c>
      <c r="BJ1031" s="64">
        <v>-0.48</v>
      </c>
      <c r="BK1031" s="64">
        <v>0</v>
      </c>
      <c r="BL1031"/>
      <c r="BN1031" s="7">
        <f t="shared" si="51"/>
        <v>58062.54</v>
      </c>
    </row>
    <row r="1032" spans="1:66" hidden="1">
      <c r="A1032">
        <v>982</v>
      </c>
      <c r="B1032" t="s">
        <v>536</v>
      </c>
      <c r="C1032">
        <v>135</v>
      </c>
      <c r="D1032" t="s">
        <v>537</v>
      </c>
      <c r="E1032">
        <v>33</v>
      </c>
      <c r="F1032">
        <v>124130001</v>
      </c>
      <c r="G1032" t="s">
        <v>366</v>
      </c>
      <c r="H1032">
        <v>101</v>
      </c>
      <c r="I1032" t="s">
        <v>308</v>
      </c>
      <c r="J1032" s="8">
        <v>1</v>
      </c>
      <c r="L1032">
        <v>5150</v>
      </c>
      <c r="M1032" t="s">
        <v>367</v>
      </c>
      <c r="N1032">
        <v>5000</v>
      </c>
      <c r="O1032" t="s">
        <v>280</v>
      </c>
      <c r="P1032">
        <v>6</v>
      </c>
      <c r="Q1032" t="s">
        <v>533</v>
      </c>
      <c r="R1032">
        <v>181</v>
      </c>
      <c r="S1032" t="s">
        <v>523</v>
      </c>
      <c r="T1032">
        <v>131</v>
      </c>
      <c r="U1032" t="s">
        <v>524</v>
      </c>
      <c r="V1032">
        <v>1</v>
      </c>
      <c r="W1032" t="s">
        <v>313</v>
      </c>
      <c r="X1032" s="64">
        <v>0</v>
      </c>
      <c r="Y1032" s="64">
        <v>0</v>
      </c>
      <c r="Z1032" s="64">
        <v>0</v>
      </c>
      <c r="AA1032" s="64">
        <v>0</v>
      </c>
      <c r="AB1032" s="64">
        <v>0</v>
      </c>
      <c r="AC1032" s="64">
        <v>0</v>
      </c>
      <c r="AD1032" s="9">
        <v>0</v>
      </c>
      <c r="AE1032" s="64">
        <v>0</v>
      </c>
      <c r="AF1032" s="64">
        <v>0</v>
      </c>
      <c r="AG1032" s="64">
        <v>0</v>
      </c>
      <c r="AH1032" s="64">
        <v>0</v>
      </c>
      <c r="AI1032" s="64">
        <v>0</v>
      </c>
      <c r="AJ1032" s="10">
        <f t="shared" si="49"/>
        <v>0</v>
      </c>
      <c r="AL1032" s="6">
        <f t="shared" si="50"/>
        <v>0</v>
      </c>
      <c r="AN1032" s="64">
        <v>32934</v>
      </c>
      <c r="AO1032" s="64">
        <v>0</v>
      </c>
      <c r="AP1032" s="64">
        <v>0</v>
      </c>
      <c r="AQ1032" s="64">
        <v>0</v>
      </c>
      <c r="AR1032" s="64">
        <v>0</v>
      </c>
      <c r="AS1032" s="64">
        <v>0</v>
      </c>
      <c r="AT1032" s="64">
        <v>0</v>
      </c>
      <c r="AU1032" s="64">
        <v>0</v>
      </c>
      <c r="AV1032" s="64">
        <v>0</v>
      </c>
      <c r="AW1032" s="64">
        <v>0</v>
      </c>
      <c r="AX1032" s="64">
        <v>0</v>
      </c>
      <c r="AY1032" s="64">
        <v>0</v>
      </c>
      <c r="AZ1032" s="64">
        <v>-5690</v>
      </c>
      <c r="BA1032" s="64">
        <v>0</v>
      </c>
      <c r="BB1032" s="64">
        <v>0</v>
      </c>
      <c r="BC1032" s="64">
        <v>0</v>
      </c>
      <c r="BD1032" s="64">
        <v>0</v>
      </c>
      <c r="BE1032" s="64">
        <v>0</v>
      </c>
      <c r="BF1032" s="64">
        <v>0</v>
      </c>
      <c r="BG1032" s="64">
        <v>0</v>
      </c>
      <c r="BH1032" s="64">
        <v>-19775.62</v>
      </c>
      <c r="BI1032" s="64">
        <v>-7335.93</v>
      </c>
      <c r="BJ1032" s="64">
        <v>-132.44999999999999</v>
      </c>
      <c r="BK1032" s="64">
        <v>0</v>
      </c>
      <c r="BL1032"/>
      <c r="BN1032" s="7">
        <f t="shared" si="51"/>
        <v>0</v>
      </c>
    </row>
    <row r="1033" spans="1:66" hidden="1">
      <c r="A1033">
        <v>982</v>
      </c>
      <c r="B1033" t="s">
        <v>536</v>
      </c>
      <c r="C1033">
        <v>135</v>
      </c>
      <c r="D1033" t="s">
        <v>537</v>
      </c>
      <c r="E1033">
        <v>35</v>
      </c>
      <c r="F1033">
        <v>124130002</v>
      </c>
      <c r="G1033" t="s">
        <v>677</v>
      </c>
      <c r="H1033">
        <v>101</v>
      </c>
      <c r="I1033" t="s">
        <v>308</v>
      </c>
      <c r="J1033" s="8">
        <v>1</v>
      </c>
      <c r="L1033">
        <v>5150</v>
      </c>
      <c r="M1033" t="s">
        <v>367</v>
      </c>
      <c r="N1033">
        <v>5000</v>
      </c>
      <c r="O1033" t="s">
        <v>280</v>
      </c>
      <c r="P1033">
        <v>6</v>
      </c>
      <c r="Q1033" t="s">
        <v>533</v>
      </c>
      <c r="R1033">
        <v>181</v>
      </c>
      <c r="S1033" t="s">
        <v>523</v>
      </c>
      <c r="T1033">
        <v>131</v>
      </c>
      <c r="U1033" t="s">
        <v>524</v>
      </c>
      <c r="V1033">
        <v>1</v>
      </c>
      <c r="W1033" t="s">
        <v>313</v>
      </c>
      <c r="X1033" s="64">
        <v>0</v>
      </c>
      <c r="Y1033" s="64">
        <v>0</v>
      </c>
      <c r="Z1033" s="64">
        <v>0</v>
      </c>
      <c r="AA1033" s="64">
        <v>0</v>
      </c>
      <c r="AB1033" s="64">
        <v>0</v>
      </c>
      <c r="AC1033" s="64">
        <v>0</v>
      </c>
      <c r="AD1033" s="9">
        <v>0</v>
      </c>
      <c r="AE1033" s="64">
        <v>0</v>
      </c>
      <c r="AF1033" s="64">
        <v>0</v>
      </c>
      <c r="AG1033" s="64">
        <v>0</v>
      </c>
      <c r="AH1033" s="64">
        <v>0</v>
      </c>
      <c r="AI1033" s="64">
        <v>20549.400000000001</v>
      </c>
      <c r="AJ1033" s="10">
        <f t="shared" si="49"/>
        <v>20549.400000000001</v>
      </c>
      <c r="AL1033" s="6">
        <f t="shared" si="50"/>
        <v>0</v>
      </c>
      <c r="AN1033" s="64">
        <v>100000</v>
      </c>
      <c r="AO1033" s="64">
        <v>0</v>
      </c>
      <c r="AP1033" s="64">
        <v>0</v>
      </c>
      <c r="AQ1033" s="64">
        <v>0</v>
      </c>
      <c r="AR1033" s="64">
        <v>0</v>
      </c>
      <c r="AS1033" s="64">
        <v>0</v>
      </c>
      <c r="AT1033" s="64">
        <v>0</v>
      </c>
      <c r="AU1033" s="64">
        <v>0</v>
      </c>
      <c r="AV1033" s="64">
        <v>0</v>
      </c>
      <c r="AW1033" s="64">
        <v>0</v>
      </c>
      <c r="AX1033" s="64">
        <v>0</v>
      </c>
      <c r="AY1033" s="64">
        <v>0</v>
      </c>
      <c r="AZ1033" s="64">
        <v>0</v>
      </c>
      <c r="BA1033" s="64">
        <v>0</v>
      </c>
      <c r="BB1033" s="64">
        <v>0</v>
      </c>
      <c r="BC1033" s="64">
        <v>0</v>
      </c>
      <c r="BD1033" s="64">
        <v>0</v>
      </c>
      <c r="BE1033" s="64">
        <v>0</v>
      </c>
      <c r="BF1033" s="64">
        <v>0</v>
      </c>
      <c r="BG1033" s="64">
        <v>0</v>
      </c>
      <c r="BH1033" s="64">
        <v>-77438.38</v>
      </c>
      <c r="BI1033" s="64">
        <v>0</v>
      </c>
      <c r="BJ1033" s="64">
        <v>-3001</v>
      </c>
      <c r="BK1033" s="64">
        <v>-10460.620000000001</v>
      </c>
      <c r="BL1033"/>
      <c r="BN1033" s="7">
        <f t="shared" si="51"/>
        <v>0</v>
      </c>
    </row>
    <row r="1034" spans="1:66" hidden="1">
      <c r="A1034">
        <v>101</v>
      </c>
      <c r="B1034" t="s">
        <v>306</v>
      </c>
      <c r="C1034">
        <v>139</v>
      </c>
      <c r="D1034" t="s">
        <v>307</v>
      </c>
      <c r="E1034">
        <v>33</v>
      </c>
      <c r="F1034">
        <v>124130001</v>
      </c>
      <c r="G1034" t="s">
        <v>366</v>
      </c>
      <c r="H1034">
        <v>101</v>
      </c>
      <c r="I1034" t="s">
        <v>308</v>
      </c>
      <c r="J1034" s="8">
        <v>2</v>
      </c>
      <c r="K1034" s="8" t="s">
        <v>77</v>
      </c>
      <c r="L1034">
        <v>5150</v>
      </c>
      <c r="M1034" t="s">
        <v>367</v>
      </c>
      <c r="N1034">
        <v>5000</v>
      </c>
      <c r="O1034" t="s">
        <v>280</v>
      </c>
      <c r="P1034">
        <v>7</v>
      </c>
      <c r="Q1034" t="s">
        <v>310</v>
      </c>
      <c r="R1034">
        <v>171</v>
      </c>
      <c r="S1034" t="s">
        <v>311</v>
      </c>
      <c r="T1034">
        <v>121</v>
      </c>
      <c r="U1034" t="s">
        <v>312</v>
      </c>
      <c r="V1034">
        <v>1</v>
      </c>
      <c r="W1034" t="s">
        <v>313</v>
      </c>
      <c r="X1034" s="64">
        <v>0</v>
      </c>
      <c r="Y1034" s="64">
        <v>0</v>
      </c>
      <c r="Z1034" s="64">
        <v>0</v>
      </c>
      <c r="AA1034" s="64">
        <v>0</v>
      </c>
      <c r="AB1034" s="64">
        <v>0</v>
      </c>
      <c r="AC1034" s="64">
        <v>0</v>
      </c>
      <c r="AD1034" s="9">
        <v>0</v>
      </c>
      <c r="AE1034" s="64">
        <v>0</v>
      </c>
      <c r="AF1034" s="64">
        <v>0</v>
      </c>
      <c r="AG1034" s="64">
        <v>5000000</v>
      </c>
      <c r="AH1034" s="64">
        <v>0</v>
      </c>
      <c r="AI1034" s="9">
        <v>4000000</v>
      </c>
      <c r="AJ1034" s="10">
        <f t="shared" si="49"/>
        <v>9000000</v>
      </c>
      <c r="AL1034" s="6">
        <f t="shared" si="50"/>
        <v>9000000</v>
      </c>
      <c r="AN1034" s="64">
        <v>0</v>
      </c>
      <c r="AO1034" s="64">
        <v>0</v>
      </c>
      <c r="AP1034" s="64">
        <v>0</v>
      </c>
      <c r="AQ1034" s="64">
        <v>0</v>
      </c>
      <c r="AR1034" s="64">
        <v>0</v>
      </c>
      <c r="AS1034" s="64">
        <v>0</v>
      </c>
      <c r="AT1034" s="64">
        <v>0</v>
      </c>
      <c r="AU1034" s="64">
        <v>0</v>
      </c>
      <c r="AV1034" s="64">
        <v>0</v>
      </c>
      <c r="AW1034" s="64">
        <v>0</v>
      </c>
      <c r="AX1034" s="64">
        <v>0</v>
      </c>
      <c r="AY1034" s="64">
        <v>0</v>
      </c>
      <c r="AZ1034" s="64">
        <v>0</v>
      </c>
      <c r="BA1034" s="64">
        <v>0</v>
      </c>
      <c r="BB1034" s="64">
        <v>0</v>
      </c>
      <c r="BC1034" s="64">
        <v>0</v>
      </c>
      <c r="BD1034" s="64">
        <v>0</v>
      </c>
      <c r="BE1034" s="64">
        <v>0</v>
      </c>
      <c r="BF1034" s="64">
        <v>0</v>
      </c>
      <c r="BG1034" s="64">
        <v>0</v>
      </c>
      <c r="BH1034" s="64">
        <v>0</v>
      </c>
      <c r="BI1034" s="64">
        <v>452400</v>
      </c>
      <c r="BJ1034" s="64">
        <v>0</v>
      </c>
      <c r="BK1034" s="64">
        <v>0</v>
      </c>
      <c r="BL1034"/>
      <c r="BN1034" s="7">
        <f t="shared" si="51"/>
        <v>5000000</v>
      </c>
    </row>
    <row r="1035" spans="1:66" hidden="1">
      <c r="A1035">
        <v>201</v>
      </c>
      <c r="B1035" t="s">
        <v>379</v>
      </c>
      <c r="C1035">
        <v>143</v>
      </c>
      <c r="D1035" t="s">
        <v>271</v>
      </c>
      <c r="E1035">
        <v>34</v>
      </c>
      <c r="F1035">
        <v>124130001</v>
      </c>
      <c r="G1035" t="s">
        <v>366</v>
      </c>
      <c r="H1035">
        <v>602</v>
      </c>
      <c r="I1035" t="s">
        <v>380</v>
      </c>
      <c r="J1035" s="8">
        <v>1</v>
      </c>
      <c r="L1035">
        <v>5150</v>
      </c>
      <c r="M1035" t="s">
        <v>367</v>
      </c>
      <c r="N1035">
        <v>5000</v>
      </c>
      <c r="O1035" t="s">
        <v>280</v>
      </c>
      <c r="P1035">
        <v>7</v>
      </c>
      <c r="Q1035" t="s">
        <v>310</v>
      </c>
      <c r="R1035">
        <v>423</v>
      </c>
      <c r="S1035" t="s">
        <v>381</v>
      </c>
      <c r="T1035">
        <v>121</v>
      </c>
      <c r="U1035" t="s">
        <v>312</v>
      </c>
      <c r="V1035">
        <v>1</v>
      </c>
      <c r="W1035" t="s">
        <v>313</v>
      </c>
      <c r="X1035" s="64">
        <v>0</v>
      </c>
      <c r="Y1035" s="64">
        <v>7850</v>
      </c>
      <c r="Z1035" s="64">
        <v>0</v>
      </c>
      <c r="AA1035" s="64">
        <v>0</v>
      </c>
      <c r="AB1035" s="64">
        <v>0</v>
      </c>
      <c r="AC1035" s="64">
        <v>0</v>
      </c>
      <c r="AD1035" s="9">
        <v>0</v>
      </c>
      <c r="AE1035" s="64">
        <v>0</v>
      </c>
      <c r="AF1035" s="64">
        <v>0</v>
      </c>
      <c r="AG1035" s="64">
        <v>8349.68</v>
      </c>
      <c r="AH1035" s="64">
        <v>527800</v>
      </c>
      <c r="AI1035" s="9">
        <v>0</v>
      </c>
      <c r="AJ1035" s="10">
        <f t="shared" si="49"/>
        <v>543999.68000000005</v>
      </c>
      <c r="AL1035" s="6">
        <f t="shared" si="50"/>
        <v>0</v>
      </c>
      <c r="AN1035" s="64">
        <v>1106600</v>
      </c>
      <c r="AO1035" s="64">
        <v>0</v>
      </c>
      <c r="AP1035" s="64">
        <v>0</v>
      </c>
      <c r="AQ1035" s="64">
        <v>0</v>
      </c>
      <c r="AR1035" s="64">
        <v>0</v>
      </c>
      <c r="AS1035" s="64">
        <v>0</v>
      </c>
      <c r="AT1035" s="64">
        <v>0</v>
      </c>
      <c r="AU1035" s="64">
        <v>0</v>
      </c>
      <c r="AV1035" s="64">
        <v>0</v>
      </c>
      <c r="AW1035" s="64">
        <v>0</v>
      </c>
      <c r="AX1035" s="64">
        <v>0</v>
      </c>
      <c r="AY1035" s="64">
        <v>0</v>
      </c>
      <c r="AZ1035" s="64">
        <v>-5356</v>
      </c>
      <c r="BA1035" s="64">
        <v>0</v>
      </c>
      <c r="BB1035" s="64">
        <v>0</v>
      </c>
      <c r="BC1035" s="64">
        <v>0</v>
      </c>
      <c r="BD1035" s="64">
        <v>0</v>
      </c>
      <c r="BE1035" s="64">
        <v>0</v>
      </c>
      <c r="BF1035" s="64">
        <v>0</v>
      </c>
      <c r="BG1035" s="64">
        <v>0</v>
      </c>
      <c r="BH1035" s="64">
        <v>0</v>
      </c>
      <c r="BI1035" s="64">
        <v>-94614.93</v>
      </c>
      <c r="BJ1035" s="64">
        <v>0</v>
      </c>
      <c r="BK1035" s="64">
        <v>209885.91</v>
      </c>
      <c r="BL1035"/>
      <c r="BN1035" s="7">
        <f t="shared" si="51"/>
        <v>16199.68</v>
      </c>
    </row>
    <row r="1036" spans="1:66" hidden="1">
      <c r="A1036">
        <v>972</v>
      </c>
      <c r="B1036" t="s">
        <v>527</v>
      </c>
      <c r="C1036">
        <v>132</v>
      </c>
      <c r="D1036" t="s">
        <v>528</v>
      </c>
      <c r="E1036">
        <v>33</v>
      </c>
      <c r="F1036">
        <v>124130001</v>
      </c>
      <c r="G1036" t="s">
        <v>366</v>
      </c>
      <c r="H1036">
        <v>101</v>
      </c>
      <c r="I1036" t="s">
        <v>308</v>
      </c>
      <c r="J1036" s="8">
        <v>1</v>
      </c>
      <c r="L1036">
        <v>5150</v>
      </c>
      <c r="M1036" t="s">
        <v>367</v>
      </c>
      <c r="N1036">
        <v>5000</v>
      </c>
      <c r="O1036" t="s">
        <v>280</v>
      </c>
      <c r="P1036">
        <v>9</v>
      </c>
      <c r="Q1036" t="s">
        <v>422</v>
      </c>
      <c r="R1036">
        <v>181</v>
      </c>
      <c r="S1036" t="s">
        <v>523</v>
      </c>
      <c r="T1036">
        <v>131</v>
      </c>
      <c r="U1036" t="s">
        <v>524</v>
      </c>
      <c r="V1036">
        <v>1</v>
      </c>
      <c r="W1036" t="s">
        <v>313</v>
      </c>
      <c r="X1036" s="64">
        <v>0</v>
      </c>
      <c r="Y1036" s="64">
        <v>9100</v>
      </c>
      <c r="Z1036" s="64">
        <v>0</v>
      </c>
      <c r="AA1036" s="64">
        <v>0</v>
      </c>
      <c r="AB1036" s="64">
        <v>0</v>
      </c>
      <c r="AC1036" s="64">
        <v>0</v>
      </c>
      <c r="AD1036" s="9">
        <v>0</v>
      </c>
      <c r="AE1036" s="64">
        <v>0</v>
      </c>
      <c r="AF1036" s="64">
        <v>0</v>
      </c>
      <c r="AG1036" s="64">
        <v>0</v>
      </c>
      <c r="AH1036" s="64">
        <v>0</v>
      </c>
      <c r="AI1036" s="64">
        <v>0</v>
      </c>
      <c r="AJ1036" s="10">
        <f t="shared" si="49"/>
        <v>9100</v>
      </c>
      <c r="AL1036" s="6">
        <f t="shared" si="50"/>
        <v>0</v>
      </c>
      <c r="AN1036" s="64">
        <v>26902</v>
      </c>
      <c r="AO1036" s="64">
        <v>0</v>
      </c>
      <c r="AP1036" s="64">
        <v>0</v>
      </c>
      <c r="AQ1036" s="64">
        <v>0</v>
      </c>
      <c r="AR1036" s="64">
        <v>0</v>
      </c>
      <c r="AS1036" s="64">
        <v>0</v>
      </c>
      <c r="AT1036" s="64">
        <v>0</v>
      </c>
      <c r="AU1036" s="64">
        <v>0</v>
      </c>
      <c r="AV1036" s="64">
        <v>0</v>
      </c>
      <c r="AW1036" s="64">
        <v>0</v>
      </c>
      <c r="AX1036" s="64">
        <v>0</v>
      </c>
      <c r="AY1036" s="64">
        <v>0</v>
      </c>
      <c r="AZ1036" s="64">
        <v>5356</v>
      </c>
      <c r="BA1036" s="64">
        <v>0</v>
      </c>
      <c r="BB1036" s="64">
        <v>0</v>
      </c>
      <c r="BC1036" s="64">
        <v>0</v>
      </c>
      <c r="BD1036" s="64">
        <v>0</v>
      </c>
      <c r="BE1036" s="64">
        <v>0</v>
      </c>
      <c r="BF1036" s="64">
        <v>0</v>
      </c>
      <c r="BG1036" s="64">
        <v>0</v>
      </c>
      <c r="BH1036" s="64">
        <v>0</v>
      </c>
      <c r="BI1036" s="64">
        <v>0</v>
      </c>
      <c r="BJ1036" s="64">
        <v>0</v>
      </c>
      <c r="BK1036" s="64">
        <v>-29352.400000000001</v>
      </c>
      <c r="BL1036"/>
      <c r="BN1036" s="7">
        <f t="shared" si="51"/>
        <v>9100</v>
      </c>
    </row>
    <row r="1037" spans="1:66" hidden="1">
      <c r="A1037">
        <v>301</v>
      </c>
      <c r="B1037" t="s">
        <v>411</v>
      </c>
      <c r="C1037">
        <v>165</v>
      </c>
      <c r="D1037" t="s">
        <v>562</v>
      </c>
      <c r="E1037">
        <v>534</v>
      </c>
      <c r="F1037">
        <v>124130001</v>
      </c>
      <c r="G1037" t="s">
        <v>366</v>
      </c>
      <c r="H1037">
        <v>502</v>
      </c>
      <c r="I1037" t="s">
        <v>413</v>
      </c>
      <c r="J1037" s="8">
        <v>2</v>
      </c>
      <c r="K1037" s="8" t="s">
        <v>75</v>
      </c>
      <c r="L1037">
        <v>5150</v>
      </c>
      <c r="M1037" t="s">
        <v>367</v>
      </c>
      <c r="N1037">
        <v>5000</v>
      </c>
      <c r="O1037" t="s">
        <v>280</v>
      </c>
      <c r="P1037">
        <v>12</v>
      </c>
      <c r="Q1037" t="s">
        <v>401</v>
      </c>
      <c r="R1037">
        <v>423</v>
      </c>
      <c r="S1037" t="s">
        <v>381</v>
      </c>
      <c r="T1037">
        <v>161</v>
      </c>
      <c r="U1037" t="s">
        <v>414</v>
      </c>
      <c r="V1037">
        <v>1</v>
      </c>
      <c r="W1037" t="s">
        <v>313</v>
      </c>
      <c r="X1037" s="64">
        <v>0</v>
      </c>
      <c r="Y1037" s="64">
        <v>0</v>
      </c>
      <c r="Z1037" s="64">
        <v>0</v>
      </c>
      <c r="AA1037" s="64">
        <v>0</v>
      </c>
      <c r="AB1037" s="64">
        <v>0</v>
      </c>
      <c r="AC1037" s="64">
        <v>0</v>
      </c>
      <c r="AD1037" s="9">
        <v>0</v>
      </c>
      <c r="AE1037" s="64">
        <v>0</v>
      </c>
      <c r="AF1037" s="64">
        <v>0</v>
      </c>
      <c r="AG1037" s="64">
        <v>0</v>
      </c>
      <c r="AH1037" s="64">
        <v>0</v>
      </c>
      <c r="AI1037" s="64">
        <v>26400</v>
      </c>
      <c r="AJ1037" s="10">
        <f t="shared" si="49"/>
        <v>26400</v>
      </c>
      <c r="AL1037" s="6">
        <f t="shared" si="50"/>
        <v>26400</v>
      </c>
      <c r="AN1037" s="64">
        <v>0</v>
      </c>
      <c r="AO1037" s="64">
        <v>0</v>
      </c>
      <c r="AP1037" s="64">
        <v>0</v>
      </c>
      <c r="AQ1037" s="64">
        <v>0</v>
      </c>
      <c r="AR1037" s="64">
        <v>0</v>
      </c>
      <c r="AS1037" s="64">
        <v>0</v>
      </c>
      <c r="AT1037" s="64">
        <v>0</v>
      </c>
      <c r="AU1037" s="64">
        <v>0</v>
      </c>
      <c r="AV1037" s="64">
        <v>0</v>
      </c>
      <c r="AW1037" s="64">
        <v>0</v>
      </c>
      <c r="AX1037" s="64">
        <v>0</v>
      </c>
      <c r="AY1037" s="64">
        <v>0</v>
      </c>
      <c r="AZ1037" s="64">
        <v>0</v>
      </c>
      <c r="BA1037" s="64">
        <v>0</v>
      </c>
      <c r="BB1037" s="64">
        <v>0</v>
      </c>
      <c r="BC1037" s="64">
        <v>0</v>
      </c>
      <c r="BD1037" s="64">
        <v>0</v>
      </c>
      <c r="BE1037" s="64">
        <v>0</v>
      </c>
      <c r="BF1037" s="64">
        <v>0</v>
      </c>
      <c r="BG1037" s="64">
        <v>0</v>
      </c>
      <c r="BH1037" s="64">
        <v>0</v>
      </c>
      <c r="BI1037" s="64">
        <v>0</v>
      </c>
      <c r="BJ1037" s="64">
        <v>50000</v>
      </c>
      <c r="BK1037" s="64">
        <v>218237.66</v>
      </c>
      <c r="BL1037"/>
      <c r="BN1037" s="7">
        <f t="shared" si="51"/>
        <v>0</v>
      </c>
    </row>
    <row r="1038" spans="1:66" hidden="1">
      <c r="A1038">
        <v>951</v>
      </c>
      <c r="B1038" t="s">
        <v>491</v>
      </c>
      <c r="C1038">
        <v>118</v>
      </c>
      <c r="D1038" t="s">
        <v>178</v>
      </c>
      <c r="E1038">
        <v>33</v>
      </c>
      <c r="F1038">
        <v>124130001</v>
      </c>
      <c r="G1038" t="s">
        <v>366</v>
      </c>
      <c r="H1038">
        <v>101</v>
      </c>
      <c r="I1038" t="s">
        <v>308</v>
      </c>
      <c r="J1038" s="8">
        <v>1</v>
      </c>
      <c r="L1038">
        <v>5150</v>
      </c>
      <c r="M1038" t="s">
        <v>367</v>
      </c>
      <c r="N1038">
        <v>5000</v>
      </c>
      <c r="O1038" t="s">
        <v>280</v>
      </c>
      <c r="P1038">
        <v>12</v>
      </c>
      <c r="Q1038" t="s">
        <v>401</v>
      </c>
      <c r="R1038">
        <v>221</v>
      </c>
      <c r="S1038" t="s">
        <v>492</v>
      </c>
      <c r="T1038">
        <v>128</v>
      </c>
      <c r="U1038" t="s">
        <v>404</v>
      </c>
      <c r="V1038">
        <v>1</v>
      </c>
      <c r="W1038" t="s">
        <v>313</v>
      </c>
      <c r="X1038" s="64">
        <v>0</v>
      </c>
      <c r="Y1038" s="64">
        <v>0</v>
      </c>
      <c r="Z1038" s="64">
        <v>15533.56</v>
      </c>
      <c r="AA1038" s="64">
        <v>0</v>
      </c>
      <c r="AB1038" s="64">
        <v>0</v>
      </c>
      <c r="AC1038" s="64">
        <v>0</v>
      </c>
      <c r="AD1038" s="9">
        <v>11000</v>
      </c>
      <c r="AE1038" s="64">
        <v>0</v>
      </c>
      <c r="AF1038" s="64">
        <v>0</v>
      </c>
      <c r="AG1038" s="64">
        <v>0</v>
      </c>
      <c r="AH1038" s="64">
        <v>0</v>
      </c>
      <c r="AI1038" s="64">
        <v>0</v>
      </c>
      <c r="AJ1038" s="10">
        <f t="shared" si="49"/>
        <v>26533.559999999998</v>
      </c>
      <c r="AL1038" s="6">
        <f t="shared" si="50"/>
        <v>0</v>
      </c>
      <c r="AN1038" s="64">
        <v>6731220</v>
      </c>
      <c r="AO1038" s="64">
        <v>0</v>
      </c>
      <c r="AP1038" s="64">
        <v>0</v>
      </c>
      <c r="AQ1038" s="64">
        <v>0</v>
      </c>
      <c r="AR1038" s="64">
        <v>0</v>
      </c>
      <c r="AS1038" s="64">
        <v>0</v>
      </c>
      <c r="AT1038" s="64">
        <v>0</v>
      </c>
      <c r="AU1038" s="64">
        <v>0</v>
      </c>
      <c r="AV1038" s="64">
        <v>0</v>
      </c>
      <c r="AW1038" s="64">
        <v>0</v>
      </c>
      <c r="AX1038" s="64">
        <v>0</v>
      </c>
      <c r="AY1038" s="64">
        <v>0</v>
      </c>
      <c r="AZ1038" s="64">
        <v>-450000</v>
      </c>
      <c r="BA1038" s="64">
        <v>0</v>
      </c>
      <c r="BB1038" s="64">
        <v>0</v>
      </c>
      <c r="BC1038" s="64">
        <v>0</v>
      </c>
      <c r="BD1038" s="64">
        <v>0</v>
      </c>
      <c r="BE1038" s="64">
        <v>0</v>
      </c>
      <c r="BF1038" s="64">
        <v>0</v>
      </c>
      <c r="BG1038" s="64">
        <v>0</v>
      </c>
      <c r="BH1038" s="64">
        <v>0</v>
      </c>
      <c r="BI1038" s="64">
        <v>0</v>
      </c>
      <c r="BJ1038" s="64">
        <v>0</v>
      </c>
      <c r="BK1038" s="64">
        <v>-477244.37</v>
      </c>
      <c r="BL1038"/>
      <c r="BN1038" s="7">
        <f t="shared" si="51"/>
        <v>26533.559999999998</v>
      </c>
    </row>
    <row r="1039" spans="1:66" hidden="1">
      <c r="A1039">
        <v>952</v>
      </c>
      <c r="B1039" t="s">
        <v>498</v>
      </c>
      <c r="C1039">
        <v>120</v>
      </c>
      <c r="D1039" t="s">
        <v>499</v>
      </c>
      <c r="E1039">
        <v>33</v>
      </c>
      <c r="F1039">
        <v>124130001</v>
      </c>
      <c r="G1039" t="s">
        <v>366</v>
      </c>
      <c r="H1039">
        <v>101</v>
      </c>
      <c r="I1039" t="s">
        <v>308</v>
      </c>
      <c r="J1039" s="8">
        <v>1</v>
      </c>
      <c r="L1039">
        <v>5150</v>
      </c>
      <c r="M1039" t="s">
        <v>367</v>
      </c>
      <c r="N1039">
        <v>5000</v>
      </c>
      <c r="O1039" t="s">
        <v>280</v>
      </c>
      <c r="P1039">
        <v>12</v>
      </c>
      <c r="Q1039" t="s">
        <v>401</v>
      </c>
      <c r="R1039">
        <v>222</v>
      </c>
      <c r="S1039" t="s">
        <v>500</v>
      </c>
      <c r="T1039">
        <v>125</v>
      </c>
      <c r="U1039" t="s">
        <v>464</v>
      </c>
      <c r="V1039">
        <v>1</v>
      </c>
      <c r="W1039" t="s">
        <v>313</v>
      </c>
      <c r="X1039" s="64">
        <v>0</v>
      </c>
      <c r="Y1039" s="64">
        <v>0</v>
      </c>
      <c r="Z1039" s="64">
        <v>0</v>
      </c>
      <c r="AA1039" s="64">
        <v>0</v>
      </c>
      <c r="AB1039" s="64">
        <v>12000</v>
      </c>
      <c r="AC1039" s="64">
        <v>0</v>
      </c>
      <c r="AD1039" s="9">
        <v>0</v>
      </c>
      <c r="AE1039" s="64">
        <v>0</v>
      </c>
      <c r="AF1039" s="64">
        <v>0</v>
      </c>
      <c r="AG1039" s="64">
        <v>0</v>
      </c>
      <c r="AH1039" s="64">
        <v>0</v>
      </c>
      <c r="AI1039" s="64">
        <v>0</v>
      </c>
      <c r="AJ1039" s="10">
        <f t="shared" si="49"/>
        <v>12000</v>
      </c>
      <c r="AL1039" s="6">
        <f t="shared" si="50"/>
        <v>0</v>
      </c>
      <c r="AN1039" s="64">
        <v>346302</v>
      </c>
      <c r="AO1039" s="64">
        <v>0</v>
      </c>
      <c r="AP1039" s="64">
        <v>0</v>
      </c>
      <c r="AQ1039" s="64">
        <v>0</v>
      </c>
      <c r="AR1039" s="64">
        <v>0</v>
      </c>
      <c r="AS1039" s="64">
        <v>0</v>
      </c>
      <c r="AT1039" s="64">
        <v>0</v>
      </c>
      <c r="AU1039" s="64">
        <v>0</v>
      </c>
      <c r="AV1039" s="64">
        <v>0</v>
      </c>
      <c r="AW1039" s="64">
        <v>0</v>
      </c>
      <c r="AX1039" s="64">
        <v>0</v>
      </c>
      <c r="AY1039" s="64">
        <v>0</v>
      </c>
      <c r="AZ1039" s="64">
        <v>-50000</v>
      </c>
      <c r="BA1039" s="64">
        <v>0</v>
      </c>
      <c r="BB1039" s="64">
        <v>0</v>
      </c>
      <c r="BC1039" s="64">
        <v>0</v>
      </c>
      <c r="BD1039" s="64">
        <v>0</v>
      </c>
      <c r="BE1039" s="64">
        <v>0</v>
      </c>
      <c r="BF1039" s="64">
        <v>0</v>
      </c>
      <c r="BG1039" s="64">
        <v>0</v>
      </c>
      <c r="BH1039" s="64">
        <v>0</v>
      </c>
      <c r="BI1039" s="64">
        <v>0</v>
      </c>
      <c r="BJ1039" s="64">
        <v>7800</v>
      </c>
      <c r="BK1039" s="64">
        <v>6458.48</v>
      </c>
      <c r="BL1039"/>
      <c r="BN1039" s="7">
        <f t="shared" si="51"/>
        <v>12000</v>
      </c>
    </row>
    <row r="1040" spans="1:66" hidden="1">
      <c r="A1040">
        <v>902</v>
      </c>
      <c r="B1040" t="s">
        <v>439</v>
      </c>
      <c r="C1040">
        <v>101</v>
      </c>
      <c r="D1040" t="s">
        <v>110</v>
      </c>
      <c r="E1040">
        <v>37</v>
      </c>
      <c r="F1040">
        <v>124190001</v>
      </c>
      <c r="G1040" t="s">
        <v>368</v>
      </c>
      <c r="H1040">
        <v>101</v>
      </c>
      <c r="I1040" t="s">
        <v>308</v>
      </c>
      <c r="J1040" s="8">
        <v>1</v>
      </c>
      <c r="L1040">
        <v>5190</v>
      </c>
      <c r="M1040" t="s">
        <v>369</v>
      </c>
      <c r="N1040">
        <v>5000</v>
      </c>
      <c r="O1040" t="s">
        <v>280</v>
      </c>
      <c r="P1040">
        <v>3</v>
      </c>
      <c r="Q1040" t="s">
        <v>440</v>
      </c>
      <c r="R1040">
        <v>111</v>
      </c>
      <c r="S1040" t="s">
        <v>438</v>
      </c>
      <c r="T1040">
        <v>121</v>
      </c>
      <c r="U1040" t="s">
        <v>312</v>
      </c>
      <c r="V1040">
        <v>1</v>
      </c>
      <c r="W1040" t="s">
        <v>313</v>
      </c>
      <c r="X1040" s="64">
        <v>0</v>
      </c>
      <c r="Y1040" s="64">
        <v>0</v>
      </c>
      <c r="Z1040" s="64">
        <v>0</v>
      </c>
      <c r="AA1040" s="64">
        <v>0</v>
      </c>
      <c r="AB1040" s="64">
        <v>0</v>
      </c>
      <c r="AC1040" s="64">
        <v>0</v>
      </c>
      <c r="AD1040" s="9">
        <v>0</v>
      </c>
      <c r="AE1040" s="64">
        <v>0</v>
      </c>
      <c r="AF1040" s="64">
        <v>0</v>
      </c>
      <c r="AG1040" s="64">
        <v>0</v>
      </c>
      <c r="AH1040" s="64">
        <v>0</v>
      </c>
      <c r="AI1040" s="64">
        <v>0</v>
      </c>
      <c r="AJ1040" s="10">
        <f t="shared" si="49"/>
        <v>0</v>
      </c>
      <c r="AL1040" s="6">
        <f t="shared" si="50"/>
        <v>0</v>
      </c>
      <c r="AN1040" s="64">
        <v>4340</v>
      </c>
      <c r="AO1040" s="64">
        <v>0</v>
      </c>
      <c r="AP1040" s="64">
        <v>0</v>
      </c>
      <c r="AQ1040" s="64">
        <v>0</v>
      </c>
      <c r="AR1040" s="64">
        <v>0</v>
      </c>
      <c r="AS1040" s="64">
        <v>0</v>
      </c>
      <c r="AT1040" s="64">
        <v>0</v>
      </c>
      <c r="AU1040" s="64">
        <v>0</v>
      </c>
      <c r="AV1040" s="64">
        <v>0</v>
      </c>
      <c r="AW1040" s="64">
        <v>0</v>
      </c>
      <c r="AX1040" s="64">
        <v>0</v>
      </c>
      <c r="AY1040" s="64">
        <v>0</v>
      </c>
      <c r="AZ1040" s="64">
        <v>1240000</v>
      </c>
      <c r="BA1040" s="64">
        <v>0</v>
      </c>
      <c r="BB1040" s="64">
        <v>0</v>
      </c>
      <c r="BC1040" s="64">
        <v>0</v>
      </c>
      <c r="BD1040" s="64">
        <v>0</v>
      </c>
      <c r="BE1040" s="64">
        <v>0</v>
      </c>
      <c r="BF1040" s="64">
        <v>0</v>
      </c>
      <c r="BG1040" s="64">
        <v>0</v>
      </c>
      <c r="BH1040" s="64">
        <v>108846.54</v>
      </c>
      <c r="BI1040" s="64">
        <v>294614.93</v>
      </c>
      <c r="BJ1040" s="64">
        <v>61605.24</v>
      </c>
      <c r="BK1040" s="64">
        <v>256518.96</v>
      </c>
      <c r="BL1040"/>
      <c r="BN1040" s="7">
        <f t="shared" si="51"/>
        <v>0</v>
      </c>
    </row>
    <row r="1041" spans="1:66" hidden="1">
      <c r="A1041">
        <v>921</v>
      </c>
      <c r="B1041" t="s">
        <v>454</v>
      </c>
      <c r="C1041">
        <v>108</v>
      </c>
      <c r="D1041" t="s">
        <v>455</v>
      </c>
      <c r="E1041">
        <v>37</v>
      </c>
      <c r="F1041">
        <v>124190001</v>
      </c>
      <c r="G1041" t="s">
        <v>368</v>
      </c>
      <c r="H1041">
        <v>101</v>
      </c>
      <c r="I1041" t="s">
        <v>308</v>
      </c>
      <c r="J1041" s="8">
        <v>1</v>
      </c>
      <c r="L1041">
        <v>5190</v>
      </c>
      <c r="M1041" t="s">
        <v>369</v>
      </c>
      <c r="N1041">
        <v>5000</v>
      </c>
      <c r="O1041" t="s">
        <v>280</v>
      </c>
      <c r="P1041">
        <v>4</v>
      </c>
      <c r="Q1041" t="s">
        <v>345</v>
      </c>
      <c r="R1041">
        <v>132</v>
      </c>
      <c r="S1041" t="s">
        <v>456</v>
      </c>
      <c r="T1041">
        <v>121</v>
      </c>
      <c r="U1041" t="s">
        <v>312</v>
      </c>
      <c r="V1041">
        <v>1</v>
      </c>
      <c r="W1041" t="s">
        <v>313</v>
      </c>
      <c r="X1041" s="64">
        <v>0</v>
      </c>
      <c r="Y1041" s="64">
        <v>0</v>
      </c>
      <c r="Z1041" s="64">
        <v>0</v>
      </c>
      <c r="AA1041" s="64">
        <v>0</v>
      </c>
      <c r="AB1041" s="64">
        <v>0</v>
      </c>
      <c r="AC1041" s="64">
        <v>8770</v>
      </c>
      <c r="AD1041" s="9">
        <v>0</v>
      </c>
      <c r="AE1041" s="64">
        <v>0</v>
      </c>
      <c r="AF1041" s="64">
        <v>0</v>
      </c>
      <c r="AG1041" s="64">
        <v>0</v>
      </c>
      <c r="AH1041" s="64">
        <v>0</v>
      </c>
      <c r="AI1041" s="64">
        <v>0</v>
      </c>
      <c r="AJ1041" s="10">
        <f t="shared" si="49"/>
        <v>8770</v>
      </c>
      <c r="AL1041" s="6">
        <f t="shared" si="50"/>
        <v>0</v>
      </c>
      <c r="AN1041" s="64">
        <v>282422</v>
      </c>
      <c r="AO1041" s="64">
        <v>0</v>
      </c>
      <c r="AP1041" s="64">
        <v>0</v>
      </c>
      <c r="AQ1041" s="64">
        <v>0</v>
      </c>
      <c r="AR1041" s="64">
        <v>0</v>
      </c>
      <c r="AS1041" s="64">
        <v>0</v>
      </c>
      <c r="AT1041" s="64">
        <v>0</v>
      </c>
      <c r="AU1041" s="64">
        <v>0</v>
      </c>
      <c r="AV1041" s="64">
        <v>0</v>
      </c>
      <c r="AW1041" s="64">
        <v>0</v>
      </c>
      <c r="AX1041" s="64">
        <v>0</v>
      </c>
      <c r="AY1041" s="64">
        <v>0</v>
      </c>
      <c r="AZ1041" s="64">
        <v>170000</v>
      </c>
      <c r="BA1041" s="64">
        <v>0</v>
      </c>
      <c r="BB1041" s="64">
        <v>0</v>
      </c>
      <c r="BC1041" s="64">
        <v>0</v>
      </c>
      <c r="BD1041" s="64">
        <v>0</v>
      </c>
      <c r="BE1041" s="64">
        <v>0</v>
      </c>
      <c r="BF1041" s="64">
        <v>0</v>
      </c>
      <c r="BG1041" s="64">
        <v>0</v>
      </c>
      <c r="BH1041" s="64">
        <v>12952.89</v>
      </c>
      <c r="BI1041" s="64">
        <v>148422</v>
      </c>
      <c r="BJ1041" s="64">
        <v>87800</v>
      </c>
      <c r="BK1041" s="64">
        <v>85289.44</v>
      </c>
      <c r="BL1041"/>
      <c r="BN1041" s="7">
        <f t="shared" si="51"/>
        <v>8770</v>
      </c>
    </row>
    <row r="1042" spans="1:66" hidden="1">
      <c r="A1042">
        <v>981</v>
      </c>
      <c r="B1042" t="s">
        <v>532</v>
      </c>
      <c r="C1042">
        <v>134</v>
      </c>
      <c r="D1042" t="s">
        <v>245</v>
      </c>
      <c r="E1042">
        <v>37</v>
      </c>
      <c r="F1042">
        <v>124190001</v>
      </c>
      <c r="G1042" t="s">
        <v>368</v>
      </c>
      <c r="H1042">
        <v>101</v>
      </c>
      <c r="I1042" t="s">
        <v>308</v>
      </c>
      <c r="J1042" s="8">
        <v>1</v>
      </c>
      <c r="L1042">
        <v>5190</v>
      </c>
      <c r="M1042" t="s">
        <v>369</v>
      </c>
      <c r="N1042">
        <v>5000</v>
      </c>
      <c r="O1042" t="s">
        <v>280</v>
      </c>
      <c r="P1042">
        <v>6</v>
      </c>
      <c r="Q1042" t="s">
        <v>533</v>
      </c>
      <c r="R1042">
        <v>134</v>
      </c>
      <c r="S1042" t="s">
        <v>534</v>
      </c>
      <c r="T1042">
        <v>132</v>
      </c>
      <c r="U1042" t="s">
        <v>535</v>
      </c>
      <c r="V1042">
        <v>1</v>
      </c>
      <c r="W1042" t="s">
        <v>313</v>
      </c>
      <c r="X1042" s="64">
        <v>0</v>
      </c>
      <c r="Y1042" s="64">
        <v>0</v>
      </c>
      <c r="Z1042" s="64">
        <v>0</v>
      </c>
      <c r="AA1042" s="64">
        <v>0</v>
      </c>
      <c r="AB1042" s="64">
        <v>6000</v>
      </c>
      <c r="AC1042" s="64">
        <v>0</v>
      </c>
      <c r="AD1042" s="9">
        <v>11176</v>
      </c>
      <c r="AE1042" s="64">
        <v>0</v>
      </c>
      <c r="AF1042" s="64">
        <v>0</v>
      </c>
      <c r="AG1042" s="64">
        <v>0</v>
      </c>
      <c r="AH1042" s="64">
        <v>0</v>
      </c>
      <c r="AI1042" s="64">
        <v>0</v>
      </c>
      <c r="AJ1042" s="10">
        <f t="shared" si="49"/>
        <v>17176</v>
      </c>
      <c r="AL1042" s="6">
        <f t="shared" si="50"/>
        <v>0</v>
      </c>
      <c r="AN1042" s="64">
        <v>300000</v>
      </c>
      <c r="AO1042" s="64">
        <v>0</v>
      </c>
      <c r="AP1042" s="64">
        <v>0</v>
      </c>
      <c r="AQ1042" s="64">
        <v>0</v>
      </c>
      <c r="AR1042" s="64">
        <v>0</v>
      </c>
      <c r="AS1042" s="64">
        <v>0</v>
      </c>
      <c r="AT1042" s="64">
        <v>0</v>
      </c>
      <c r="AU1042" s="64">
        <v>0</v>
      </c>
      <c r="AV1042" s="64">
        <v>0</v>
      </c>
      <c r="AW1042" s="64">
        <v>0</v>
      </c>
      <c r="AX1042" s="64">
        <v>0</v>
      </c>
      <c r="AY1042" s="64">
        <v>0</v>
      </c>
      <c r="AZ1042" s="64">
        <v>-1800</v>
      </c>
      <c r="BA1042" s="64">
        <v>0</v>
      </c>
      <c r="BB1042" s="64">
        <v>0</v>
      </c>
      <c r="BC1042" s="64">
        <v>0</v>
      </c>
      <c r="BD1042" s="64">
        <v>0</v>
      </c>
      <c r="BE1042" s="64">
        <v>0</v>
      </c>
      <c r="BF1042" s="64">
        <v>0</v>
      </c>
      <c r="BG1042" s="64">
        <v>0</v>
      </c>
      <c r="BH1042" s="64">
        <v>-14952.89</v>
      </c>
      <c r="BI1042" s="64">
        <v>-2000</v>
      </c>
      <c r="BJ1042" s="64">
        <v>12000</v>
      </c>
      <c r="BK1042" s="64">
        <v>46923.75</v>
      </c>
      <c r="BL1042"/>
      <c r="BN1042" s="7">
        <f t="shared" si="51"/>
        <v>17176</v>
      </c>
    </row>
    <row r="1043" spans="1:66" hidden="1">
      <c r="A1043">
        <v>982</v>
      </c>
      <c r="B1043" t="s">
        <v>536</v>
      </c>
      <c r="C1043">
        <v>135</v>
      </c>
      <c r="D1043" t="s">
        <v>537</v>
      </c>
      <c r="E1043">
        <v>37</v>
      </c>
      <c r="F1043">
        <v>124190001</v>
      </c>
      <c r="G1043" t="s">
        <v>368</v>
      </c>
      <c r="H1043">
        <v>101</v>
      </c>
      <c r="I1043" t="s">
        <v>308</v>
      </c>
      <c r="J1043" s="8">
        <v>1</v>
      </c>
      <c r="L1043">
        <v>5190</v>
      </c>
      <c r="M1043" t="s">
        <v>369</v>
      </c>
      <c r="N1043">
        <v>5000</v>
      </c>
      <c r="O1043" t="s">
        <v>280</v>
      </c>
      <c r="P1043">
        <v>6</v>
      </c>
      <c r="Q1043" t="s">
        <v>533</v>
      </c>
      <c r="R1043">
        <v>181</v>
      </c>
      <c r="S1043" t="s">
        <v>523</v>
      </c>
      <c r="T1043">
        <v>131</v>
      </c>
      <c r="U1043" t="s">
        <v>524</v>
      </c>
      <c r="V1043">
        <v>1</v>
      </c>
      <c r="W1043" t="s">
        <v>313</v>
      </c>
      <c r="X1043" s="64">
        <v>0</v>
      </c>
      <c r="Y1043" s="64">
        <v>0</v>
      </c>
      <c r="Z1043" s="64">
        <v>0</v>
      </c>
      <c r="AA1043" s="64">
        <v>0</v>
      </c>
      <c r="AB1043" s="64">
        <v>0</v>
      </c>
      <c r="AC1043" s="64">
        <v>0</v>
      </c>
      <c r="AD1043" s="9">
        <v>0</v>
      </c>
      <c r="AE1043" s="64">
        <v>0</v>
      </c>
      <c r="AF1043" s="64">
        <v>0</v>
      </c>
      <c r="AG1043" s="64">
        <v>0</v>
      </c>
      <c r="AH1043" s="64">
        <v>0</v>
      </c>
      <c r="AI1043" s="64">
        <v>0</v>
      </c>
      <c r="AJ1043" s="10">
        <f t="shared" si="49"/>
        <v>0</v>
      </c>
      <c r="AL1043" s="6">
        <f t="shared" si="50"/>
        <v>0</v>
      </c>
      <c r="AN1043" s="64">
        <v>1248549</v>
      </c>
      <c r="AO1043" s="64">
        <v>0</v>
      </c>
      <c r="AP1043" s="64">
        <v>0</v>
      </c>
      <c r="AQ1043" s="64">
        <v>0</v>
      </c>
      <c r="AR1043" s="64">
        <v>0</v>
      </c>
      <c r="AS1043" s="64">
        <v>0</v>
      </c>
      <c r="AT1043" s="64">
        <v>0</v>
      </c>
      <c r="AU1043" s="64">
        <v>0</v>
      </c>
      <c r="AV1043" s="64">
        <v>0</v>
      </c>
      <c r="AW1043" s="64">
        <v>0</v>
      </c>
      <c r="AX1043" s="64">
        <v>0</v>
      </c>
      <c r="AY1043" s="64">
        <v>0</v>
      </c>
      <c r="AZ1043" s="64">
        <v>-10000</v>
      </c>
      <c r="BA1043" s="64">
        <v>0</v>
      </c>
      <c r="BB1043" s="64">
        <v>0</v>
      </c>
      <c r="BC1043" s="64">
        <v>0</v>
      </c>
      <c r="BD1043" s="64">
        <v>0</v>
      </c>
      <c r="BE1043" s="64">
        <v>0</v>
      </c>
      <c r="BF1043" s="64">
        <v>0</v>
      </c>
      <c r="BG1043" s="64">
        <v>0</v>
      </c>
      <c r="BH1043" s="64">
        <v>0</v>
      </c>
      <c r="BI1043" s="64">
        <v>-146422</v>
      </c>
      <c r="BJ1043" s="64">
        <v>-103900</v>
      </c>
      <c r="BK1043" s="64">
        <v>-212053.83</v>
      </c>
      <c r="BL1043"/>
      <c r="BN1043" s="7">
        <f t="shared" si="51"/>
        <v>0</v>
      </c>
    </row>
    <row r="1044" spans="1:66" hidden="1">
      <c r="A1044">
        <v>101</v>
      </c>
      <c r="B1044" t="s">
        <v>306</v>
      </c>
      <c r="C1044">
        <v>139</v>
      </c>
      <c r="D1044" t="s">
        <v>307</v>
      </c>
      <c r="E1044">
        <v>37</v>
      </c>
      <c r="F1044">
        <v>124190001</v>
      </c>
      <c r="G1044" t="s">
        <v>368</v>
      </c>
      <c r="H1044">
        <v>101</v>
      </c>
      <c r="I1044" t="s">
        <v>308</v>
      </c>
      <c r="J1044" s="8">
        <v>1</v>
      </c>
      <c r="L1044">
        <v>5190</v>
      </c>
      <c r="M1044" t="s">
        <v>369</v>
      </c>
      <c r="N1044">
        <v>5000</v>
      </c>
      <c r="O1044" t="s">
        <v>280</v>
      </c>
      <c r="P1044">
        <v>7</v>
      </c>
      <c r="Q1044" t="s">
        <v>310</v>
      </c>
      <c r="R1044">
        <v>171</v>
      </c>
      <c r="S1044" t="s">
        <v>311</v>
      </c>
      <c r="T1044">
        <v>121</v>
      </c>
      <c r="U1044" t="s">
        <v>312</v>
      </c>
      <c r="V1044">
        <v>1</v>
      </c>
      <c r="W1044" t="s">
        <v>313</v>
      </c>
      <c r="X1044" s="64">
        <v>0</v>
      </c>
      <c r="Y1044" s="64">
        <v>0</v>
      </c>
      <c r="Z1044" s="64">
        <v>0</v>
      </c>
      <c r="AA1044" s="64">
        <v>0</v>
      </c>
      <c r="AB1044" s="64">
        <v>0</v>
      </c>
      <c r="AC1044" s="64">
        <v>0</v>
      </c>
      <c r="AD1044" s="9">
        <v>0</v>
      </c>
      <c r="AE1044" s="64">
        <v>23260</v>
      </c>
      <c r="AF1044" s="64">
        <v>0</v>
      </c>
      <c r="AG1044" s="64">
        <v>7995</v>
      </c>
      <c r="AH1044" s="64">
        <v>0</v>
      </c>
      <c r="AI1044" s="9">
        <v>0</v>
      </c>
      <c r="AJ1044" s="10">
        <f t="shared" si="49"/>
        <v>31255</v>
      </c>
      <c r="AL1044" s="6">
        <f t="shared" si="50"/>
        <v>0</v>
      </c>
      <c r="AN1044" s="64">
        <v>0</v>
      </c>
      <c r="AO1044" s="64">
        <v>0</v>
      </c>
      <c r="AP1044" s="64">
        <v>0</v>
      </c>
      <c r="AQ1044" s="64">
        <v>0</v>
      </c>
      <c r="AR1044" s="64">
        <v>0</v>
      </c>
      <c r="AS1044" s="64">
        <v>0</v>
      </c>
      <c r="AT1044" s="64">
        <v>0</v>
      </c>
      <c r="AU1044" s="64">
        <v>0</v>
      </c>
      <c r="AV1044" s="64">
        <v>0</v>
      </c>
      <c r="AW1044" s="64">
        <v>0</v>
      </c>
      <c r="AX1044" s="64">
        <v>0</v>
      </c>
      <c r="AY1044" s="64">
        <v>0</v>
      </c>
      <c r="AZ1044" s="64">
        <v>11600</v>
      </c>
      <c r="BA1044" s="64">
        <v>0</v>
      </c>
      <c r="BB1044" s="64">
        <v>0</v>
      </c>
      <c r="BC1044" s="64">
        <v>0</v>
      </c>
      <c r="BD1044" s="64">
        <v>0</v>
      </c>
      <c r="BE1044" s="64">
        <v>0</v>
      </c>
      <c r="BF1044" s="64">
        <v>0</v>
      </c>
      <c r="BG1044" s="64">
        <v>0</v>
      </c>
      <c r="BH1044" s="64">
        <v>9000</v>
      </c>
      <c r="BI1044" s="64">
        <v>0</v>
      </c>
      <c r="BJ1044" s="64">
        <v>0</v>
      </c>
      <c r="BK1044" s="64">
        <v>61.2</v>
      </c>
      <c r="BL1044"/>
      <c r="BN1044" s="7">
        <f t="shared" si="51"/>
        <v>31255</v>
      </c>
    </row>
    <row r="1045" spans="1:66" hidden="1">
      <c r="A1045">
        <v>201</v>
      </c>
      <c r="B1045" t="s">
        <v>379</v>
      </c>
      <c r="C1045">
        <v>143</v>
      </c>
      <c r="D1045" t="s">
        <v>271</v>
      </c>
      <c r="E1045">
        <v>38</v>
      </c>
      <c r="F1045">
        <v>124190001</v>
      </c>
      <c r="G1045" t="s">
        <v>368</v>
      </c>
      <c r="H1045">
        <v>602</v>
      </c>
      <c r="I1045" t="s">
        <v>380</v>
      </c>
      <c r="J1045" s="8">
        <v>1</v>
      </c>
      <c r="L1045">
        <v>5190</v>
      </c>
      <c r="M1045" t="s">
        <v>369</v>
      </c>
      <c r="N1045">
        <v>5000</v>
      </c>
      <c r="O1045" t="s">
        <v>280</v>
      </c>
      <c r="P1045">
        <v>7</v>
      </c>
      <c r="Q1045" t="s">
        <v>310</v>
      </c>
      <c r="R1045">
        <v>423</v>
      </c>
      <c r="S1045" t="s">
        <v>381</v>
      </c>
      <c r="T1045">
        <v>121</v>
      </c>
      <c r="U1045" t="s">
        <v>312</v>
      </c>
      <c r="V1045">
        <v>1</v>
      </c>
      <c r="W1045" t="s">
        <v>313</v>
      </c>
      <c r="X1045" s="64">
        <v>0</v>
      </c>
      <c r="Y1045" s="64">
        <v>0</v>
      </c>
      <c r="Z1045" s="64">
        <v>0</v>
      </c>
      <c r="AA1045" s="64">
        <v>0</v>
      </c>
      <c r="AB1045" s="64">
        <v>0</v>
      </c>
      <c r="AC1045" s="64">
        <v>5999.01</v>
      </c>
      <c r="AD1045" s="9">
        <v>0</v>
      </c>
      <c r="AE1045" s="64">
        <v>0</v>
      </c>
      <c r="AF1045" s="64">
        <v>0</v>
      </c>
      <c r="AG1045" s="64">
        <v>0</v>
      </c>
      <c r="AH1045" s="64">
        <v>0</v>
      </c>
      <c r="AI1045" s="9">
        <v>0</v>
      </c>
      <c r="AJ1045" s="10">
        <f t="shared" si="49"/>
        <v>5999.01</v>
      </c>
      <c r="AL1045" s="6">
        <f t="shared" si="50"/>
        <v>0</v>
      </c>
      <c r="AN1045" s="64">
        <v>0</v>
      </c>
      <c r="AO1045" s="64">
        <v>0</v>
      </c>
      <c r="AP1045" s="64">
        <v>0</v>
      </c>
      <c r="AQ1045" s="64">
        <v>0</v>
      </c>
      <c r="AR1045" s="64">
        <v>0</v>
      </c>
      <c r="AS1045" s="64">
        <v>0</v>
      </c>
      <c r="AT1045" s="64">
        <v>0</v>
      </c>
      <c r="AU1045" s="64">
        <v>0</v>
      </c>
      <c r="AV1045" s="64">
        <v>0</v>
      </c>
      <c r="AW1045" s="64">
        <v>0</v>
      </c>
      <c r="AX1045" s="64">
        <v>0</v>
      </c>
      <c r="AY1045" s="64">
        <v>0</v>
      </c>
      <c r="AZ1045" s="64">
        <v>200</v>
      </c>
      <c r="BA1045" s="64">
        <v>0</v>
      </c>
      <c r="BB1045" s="64">
        <v>0</v>
      </c>
      <c r="BC1045" s="64">
        <v>0</v>
      </c>
      <c r="BD1045" s="64">
        <v>0</v>
      </c>
      <c r="BE1045" s="64">
        <v>0</v>
      </c>
      <c r="BF1045" s="64">
        <v>0</v>
      </c>
      <c r="BG1045" s="64">
        <v>0</v>
      </c>
      <c r="BH1045" s="64">
        <v>0</v>
      </c>
      <c r="BI1045" s="64">
        <v>0</v>
      </c>
      <c r="BJ1045" s="64">
        <v>-200</v>
      </c>
      <c r="BK1045" s="64">
        <v>0</v>
      </c>
      <c r="BL1045"/>
      <c r="BN1045" s="7">
        <f t="shared" si="51"/>
        <v>5999.01</v>
      </c>
    </row>
    <row r="1046" spans="1:66" hidden="1">
      <c r="A1046">
        <v>941</v>
      </c>
      <c r="B1046" t="s">
        <v>484</v>
      </c>
      <c r="C1046">
        <v>116</v>
      </c>
      <c r="D1046" t="s">
        <v>485</v>
      </c>
      <c r="E1046">
        <v>37</v>
      </c>
      <c r="F1046">
        <v>124190001</v>
      </c>
      <c r="G1046" t="s">
        <v>368</v>
      </c>
      <c r="H1046">
        <v>101</v>
      </c>
      <c r="I1046" t="s">
        <v>308</v>
      </c>
      <c r="J1046" s="8">
        <v>1</v>
      </c>
      <c r="L1046">
        <v>5190</v>
      </c>
      <c r="M1046" t="s">
        <v>369</v>
      </c>
      <c r="N1046">
        <v>5000</v>
      </c>
      <c r="O1046" t="s">
        <v>280</v>
      </c>
      <c r="P1046">
        <v>8</v>
      </c>
      <c r="Q1046" t="s">
        <v>486</v>
      </c>
      <c r="R1046">
        <v>131</v>
      </c>
      <c r="S1046" t="s">
        <v>449</v>
      </c>
      <c r="T1046">
        <v>121</v>
      </c>
      <c r="U1046" t="s">
        <v>312</v>
      </c>
      <c r="V1046">
        <v>1</v>
      </c>
      <c r="W1046" t="s">
        <v>313</v>
      </c>
      <c r="X1046" s="64">
        <v>0</v>
      </c>
      <c r="Y1046" s="64">
        <v>0</v>
      </c>
      <c r="Z1046" s="64">
        <v>0</v>
      </c>
      <c r="AA1046" s="64">
        <v>0</v>
      </c>
      <c r="AB1046" s="64">
        <v>8600</v>
      </c>
      <c r="AC1046" s="64">
        <v>0</v>
      </c>
      <c r="AD1046" s="9">
        <v>0</v>
      </c>
      <c r="AE1046" s="64">
        <v>0</v>
      </c>
      <c r="AF1046" s="64">
        <v>37447</v>
      </c>
      <c r="AG1046" s="64">
        <v>18809.68</v>
      </c>
      <c r="AH1046" s="64">
        <v>0</v>
      </c>
      <c r="AI1046" s="64">
        <v>0</v>
      </c>
      <c r="AJ1046" s="10">
        <f t="shared" si="49"/>
        <v>64856.68</v>
      </c>
      <c r="AL1046" s="6">
        <f t="shared" si="50"/>
        <v>0</v>
      </c>
      <c r="AN1046" s="64">
        <v>518160</v>
      </c>
      <c r="AO1046" s="64">
        <v>0</v>
      </c>
      <c r="AP1046" s="64">
        <v>0</v>
      </c>
      <c r="AQ1046" s="64">
        <v>0</v>
      </c>
      <c r="AR1046" s="64">
        <v>0</v>
      </c>
      <c r="AS1046" s="64">
        <v>0</v>
      </c>
      <c r="AT1046" s="64">
        <v>0</v>
      </c>
      <c r="AU1046" s="64">
        <v>0</v>
      </c>
      <c r="AV1046" s="64">
        <v>0</v>
      </c>
      <c r="AW1046" s="64">
        <v>0</v>
      </c>
      <c r="AX1046" s="64">
        <v>0</v>
      </c>
      <c r="AY1046" s="64">
        <v>0</v>
      </c>
      <c r="AZ1046" s="64">
        <v>0</v>
      </c>
      <c r="BA1046" s="64">
        <v>0</v>
      </c>
      <c r="BB1046" s="64">
        <v>0</v>
      </c>
      <c r="BC1046" s="64">
        <v>0</v>
      </c>
      <c r="BD1046" s="64">
        <v>0</v>
      </c>
      <c r="BE1046" s="64">
        <v>0</v>
      </c>
      <c r="BF1046" s="64">
        <v>0</v>
      </c>
      <c r="BG1046" s="64">
        <v>0</v>
      </c>
      <c r="BH1046" s="64">
        <v>0</v>
      </c>
      <c r="BI1046" s="64">
        <v>0</v>
      </c>
      <c r="BJ1046" s="64">
        <v>16053.25</v>
      </c>
      <c r="BK1046" s="64">
        <v>81378</v>
      </c>
      <c r="BL1046"/>
      <c r="BN1046" s="7">
        <f t="shared" si="51"/>
        <v>64856.68</v>
      </c>
    </row>
    <row r="1047" spans="1:66" hidden="1">
      <c r="A1047">
        <v>961</v>
      </c>
      <c r="B1047" t="s">
        <v>80</v>
      </c>
      <c r="C1047">
        <v>124</v>
      </c>
      <c r="D1047" t="s">
        <v>508</v>
      </c>
      <c r="E1047">
        <v>37</v>
      </c>
      <c r="F1047">
        <v>124190001</v>
      </c>
      <c r="G1047" t="s">
        <v>368</v>
      </c>
      <c r="H1047">
        <v>101</v>
      </c>
      <c r="I1047" t="s">
        <v>308</v>
      </c>
      <c r="J1047" s="8">
        <v>1</v>
      </c>
      <c r="L1047">
        <v>5190</v>
      </c>
      <c r="M1047" t="s">
        <v>369</v>
      </c>
      <c r="N1047">
        <v>5000</v>
      </c>
      <c r="O1047" t="s">
        <v>280</v>
      </c>
      <c r="P1047">
        <v>11</v>
      </c>
      <c r="Q1047" t="s">
        <v>509</v>
      </c>
      <c r="R1047">
        <v>241</v>
      </c>
      <c r="S1047" t="s">
        <v>445</v>
      </c>
      <c r="T1047">
        <v>124</v>
      </c>
      <c r="U1047" t="s">
        <v>510</v>
      </c>
      <c r="V1047">
        <v>1</v>
      </c>
      <c r="W1047" t="s">
        <v>313</v>
      </c>
      <c r="X1047" s="64">
        <v>0</v>
      </c>
      <c r="Y1047" s="64">
        <v>0</v>
      </c>
      <c r="Z1047" s="64">
        <v>0</v>
      </c>
      <c r="AA1047" s="64">
        <v>0</v>
      </c>
      <c r="AB1047" s="64">
        <v>0</v>
      </c>
      <c r="AC1047" s="64">
        <v>0</v>
      </c>
      <c r="AD1047" s="9">
        <v>0</v>
      </c>
      <c r="AE1047" s="64">
        <v>0</v>
      </c>
      <c r="AF1047" s="64">
        <v>0</v>
      </c>
      <c r="AG1047" s="64">
        <v>0</v>
      </c>
      <c r="AH1047" s="64">
        <v>0</v>
      </c>
      <c r="AI1047" s="64">
        <v>0</v>
      </c>
      <c r="AJ1047" s="10">
        <f t="shared" si="49"/>
        <v>0</v>
      </c>
      <c r="AL1047" s="6">
        <f t="shared" si="50"/>
        <v>0</v>
      </c>
      <c r="AN1047" s="64">
        <v>250000</v>
      </c>
      <c r="AO1047" s="64">
        <v>0</v>
      </c>
      <c r="AP1047" s="64">
        <v>0</v>
      </c>
      <c r="AQ1047" s="64">
        <v>0</v>
      </c>
      <c r="AR1047" s="64">
        <v>0</v>
      </c>
      <c r="AS1047" s="64">
        <v>0</v>
      </c>
      <c r="AT1047" s="64">
        <v>0</v>
      </c>
      <c r="AU1047" s="64">
        <v>0</v>
      </c>
      <c r="AV1047" s="64">
        <v>0</v>
      </c>
      <c r="AW1047" s="64">
        <v>0</v>
      </c>
      <c r="AX1047" s="64">
        <v>0</v>
      </c>
      <c r="AY1047" s="64">
        <v>0</v>
      </c>
      <c r="AZ1047" s="64">
        <v>-1948.3</v>
      </c>
      <c r="BA1047" s="64">
        <v>0</v>
      </c>
      <c r="BB1047" s="64">
        <v>0</v>
      </c>
      <c r="BC1047" s="64">
        <v>0</v>
      </c>
      <c r="BD1047" s="64">
        <v>0</v>
      </c>
      <c r="BE1047" s="64">
        <v>0</v>
      </c>
      <c r="BF1047" s="64">
        <v>0</v>
      </c>
      <c r="BG1047" s="64">
        <v>0</v>
      </c>
      <c r="BH1047" s="64">
        <v>0</v>
      </c>
      <c r="BI1047" s="64">
        <v>0</v>
      </c>
      <c r="BJ1047" s="64">
        <v>-175000</v>
      </c>
      <c r="BK1047" s="64">
        <v>-73051.7</v>
      </c>
      <c r="BL1047"/>
      <c r="BN1047" s="7">
        <f t="shared" si="51"/>
        <v>0</v>
      </c>
    </row>
    <row r="1048" spans="1:66" hidden="1">
      <c r="A1048">
        <v>965</v>
      </c>
      <c r="B1048" t="s">
        <v>521</v>
      </c>
      <c r="C1048">
        <v>129</v>
      </c>
      <c r="D1048" t="s">
        <v>236</v>
      </c>
      <c r="E1048">
        <v>37</v>
      </c>
      <c r="F1048">
        <v>124190001</v>
      </c>
      <c r="G1048" t="s">
        <v>368</v>
      </c>
      <c r="H1048">
        <v>101</v>
      </c>
      <c r="I1048" t="s">
        <v>308</v>
      </c>
      <c r="J1048" s="8">
        <v>1</v>
      </c>
      <c r="L1048">
        <v>5190</v>
      </c>
      <c r="M1048" t="s">
        <v>369</v>
      </c>
      <c r="N1048">
        <v>5000</v>
      </c>
      <c r="O1048" t="s">
        <v>280</v>
      </c>
      <c r="P1048">
        <v>11</v>
      </c>
      <c r="Q1048" t="s">
        <v>509</v>
      </c>
      <c r="R1048">
        <v>242</v>
      </c>
      <c r="S1048" t="s">
        <v>283</v>
      </c>
      <c r="T1048">
        <v>124</v>
      </c>
      <c r="U1048" t="s">
        <v>510</v>
      </c>
      <c r="V1048">
        <v>1</v>
      </c>
      <c r="W1048" t="s">
        <v>313</v>
      </c>
      <c r="X1048" s="64">
        <v>0</v>
      </c>
      <c r="Y1048" s="64">
        <v>0</v>
      </c>
      <c r="Z1048" s="64">
        <v>0</v>
      </c>
      <c r="AA1048" s="64">
        <v>0</v>
      </c>
      <c r="AB1048" s="64">
        <v>0</v>
      </c>
      <c r="AC1048" s="64">
        <v>0</v>
      </c>
      <c r="AD1048" s="9">
        <v>0</v>
      </c>
      <c r="AE1048" s="64">
        <v>12240</v>
      </c>
      <c r="AF1048" s="64">
        <v>30440</v>
      </c>
      <c r="AG1048" s="64">
        <v>0</v>
      </c>
      <c r="AH1048" s="64">
        <v>0</v>
      </c>
      <c r="AI1048" s="64">
        <v>0</v>
      </c>
      <c r="AJ1048" s="10">
        <f t="shared" si="49"/>
        <v>42680</v>
      </c>
      <c r="AL1048" s="6">
        <f t="shared" si="50"/>
        <v>0</v>
      </c>
      <c r="AN1048" s="64">
        <v>43710</v>
      </c>
      <c r="AO1048" s="64">
        <v>0</v>
      </c>
      <c r="AP1048" s="64">
        <v>0</v>
      </c>
      <c r="AQ1048" s="64">
        <v>0</v>
      </c>
      <c r="AR1048" s="64">
        <v>0</v>
      </c>
      <c r="AS1048" s="64">
        <v>0</v>
      </c>
      <c r="AT1048" s="64">
        <v>0</v>
      </c>
      <c r="AU1048" s="64">
        <v>0</v>
      </c>
      <c r="AV1048" s="64">
        <v>0</v>
      </c>
      <c r="AW1048" s="64">
        <v>0</v>
      </c>
      <c r="AX1048" s="64">
        <v>0</v>
      </c>
      <c r="AY1048" s="64">
        <v>0</v>
      </c>
      <c r="AZ1048" s="64">
        <v>0</v>
      </c>
      <c r="BA1048" s="64">
        <v>0</v>
      </c>
      <c r="BB1048" s="64">
        <v>0</v>
      </c>
      <c r="BC1048" s="64">
        <v>0</v>
      </c>
      <c r="BD1048" s="64">
        <v>0</v>
      </c>
      <c r="BE1048" s="64">
        <v>0</v>
      </c>
      <c r="BF1048" s="64">
        <v>0</v>
      </c>
      <c r="BG1048" s="64">
        <v>0</v>
      </c>
      <c r="BH1048" s="64">
        <v>0</v>
      </c>
      <c r="BI1048" s="64">
        <v>0</v>
      </c>
      <c r="BJ1048" s="64">
        <v>0</v>
      </c>
      <c r="BK1048" s="64">
        <v>-16734.669999999998</v>
      </c>
      <c r="BL1048"/>
      <c r="BN1048" s="7">
        <f t="shared" si="51"/>
        <v>42680</v>
      </c>
    </row>
    <row r="1049" spans="1:66" hidden="1">
      <c r="A1049">
        <v>301</v>
      </c>
      <c r="B1049" t="s">
        <v>411</v>
      </c>
      <c r="C1049">
        <v>165</v>
      </c>
      <c r="D1049" t="s">
        <v>562</v>
      </c>
      <c r="E1049">
        <v>39</v>
      </c>
      <c r="F1049">
        <v>124190001</v>
      </c>
      <c r="G1049" t="s">
        <v>368</v>
      </c>
      <c r="H1049">
        <v>502</v>
      </c>
      <c r="I1049" t="s">
        <v>413</v>
      </c>
      <c r="J1049" s="8">
        <v>2</v>
      </c>
      <c r="K1049" s="8" t="s">
        <v>75</v>
      </c>
      <c r="L1049">
        <v>5190</v>
      </c>
      <c r="M1049" t="s">
        <v>369</v>
      </c>
      <c r="N1049">
        <v>5000</v>
      </c>
      <c r="O1049" t="s">
        <v>280</v>
      </c>
      <c r="P1049">
        <v>12</v>
      </c>
      <c r="Q1049" t="s">
        <v>401</v>
      </c>
      <c r="R1049">
        <v>423</v>
      </c>
      <c r="S1049" t="s">
        <v>381</v>
      </c>
      <c r="T1049">
        <v>161</v>
      </c>
      <c r="U1049" t="s">
        <v>414</v>
      </c>
      <c r="V1049">
        <v>1</v>
      </c>
      <c r="W1049" t="s">
        <v>313</v>
      </c>
      <c r="X1049" s="64">
        <v>0</v>
      </c>
      <c r="Y1049" s="64">
        <v>0</v>
      </c>
      <c r="Z1049" s="64">
        <v>0</v>
      </c>
      <c r="AA1049" s="64">
        <v>0</v>
      </c>
      <c r="AB1049" s="64">
        <v>0</v>
      </c>
      <c r="AC1049" s="64">
        <v>0</v>
      </c>
      <c r="AD1049" s="9">
        <v>0</v>
      </c>
      <c r="AE1049" s="64">
        <v>0</v>
      </c>
      <c r="AF1049" s="64">
        <v>0</v>
      </c>
      <c r="AG1049" s="64">
        <v>0</v>
      </c>
      <c r="AH1049" s="64">
        <v>63220</v>
      </c>
      <c r="AI1049" s="64">
        <v>9268.4</v>
      </c>
      <c r="AJ1049" s="10">
        <f t="shared" si="49"/>
        <v>72488.399999999994</v>
      </c>
      <c r="AL1049" s="6">
        <f t="shared" si="50"/>
        <v>72488.399999999994</v>
      </c>
      <c r="AN1049" s="64">
        <v>80286</v>
      </c>
      <c r="AO1049" s="64">
        <v>0</v>
      </c>
      <c r="AP1049" s="64">
        <v>0</v>
      </c>
      <c r="AQ1049" s="64">
        <v>0</v>
      </c>
      <c r="AR1049" s="64">
        <v>0</v>
      </c>
      <c r="AS1049" s="64">
        <v>0</v>
      </c>
      <c r="AT1049" s="64">
        <v>0</v>
      </c>
      <c r="AU1049" s="64">
        <v>0</v>
      </c>
      <c r="AV1049" s="64">
        <v>0</v>
      </c>
      <c r="AW1049" s="64">
        <v>0</v>
      </c>
      <c r="AX1049" s="64">
        <v>0</v>
      </c>
      <c r="AY1049" s="64">
        <v>0</v>
      </c>
      <c r="AZ1049" s="64">
        <v>0</v>
      </c>
      <c r="BA1049" s="64">
        <v>0</v>
      </c>
      <c r="BB1049" s="64">
        <v>0</v>
      </c>
      <c r="BC1049" s="64">
        <v>0</v>
      </c>
      <c r="BD1049" s="64">
        <v>0</v>
      </c>
      <c r="BE1049" s="64">
        <v>0</v>
      </c>
      <c r="BF1049" s="64">
        <v>0</v>
      </c>
      <c r="BG1049" s="64">
        <v>0</v>
      </c>
      <c r="BH1049" s="64">
        <v>0</v>
      </c>
      <c r="BI1049" s="64">
        <v>0</v>
      </c>
      <c r="BJ1049" s="64">
        <v>0</v>
      </c>
      <c r="BK1049" s="64">
        <v>22894.48</v>
      </c>
      <c r="BL1049"/>
      <c r="BN1049" s="7">
        <f t="shared" si="51"/>
        <v>0</v>
      </c>
    </row>
    <row r="1050" spans="1:66" hidden="1">
      <c r="A1050">
        <v>951</v>
      </c>
      <c r="B1050" t="s">
        <v>491</v>
      </c>
      <c r="C1050">
        <v>118</v>
      </c>
      <c r="D1050" t="s">
        <v>178</v>
      </c>
      <c r="E1050">
        <v>37</v>
      </c>
      <c r="F1050">
        <v>124190001</v>
      </c>
      <c r="G1050" t="s">
        <v>368</v>
      </c>
      <c r="H1050">
        <v>101</v>
      </c>
      <c r="I1050" t="s">
        <v>308</v>
      </c>
      <c r="J1050" s="8">
        <v>1</v>
      </c>
      <c r="L1050">
        <v>5190</v>
      </c>
      <c r="M1050" t="s">
        <v>369</v>
      </c>
      <c r="N1050">
        <v>5000</v>
      </c>
      <c r="O1050" t="s">
        <v>280</v>
      </c>
      <c r="P1050">
        <v>12</v>
      </c>
      <c r="Q1050" t="s">
        <v>401</v>
      </c>
      <c r="R1050">
        <v>221</v>
      </c>
      <c r="S1050" t="s">
        <v>492</v>
      </c>
      <c r="T1050">
        <v>128</v>
      </c>
      <c r="U1050" t="s">
        <v>404</v>
      </c>
      <c r="V1050">
        <v>1</v>
      </c>
      <c r="W1050" t="s">
        <v>313</v>
      </c>
      <c r="X1050" s="64">
        <v>0</v>
      </c>
      <c r="Y1050" s="64">
        <v>0</v>
      </c>
      <c r="Z1050" s="64">
        <v>0</v>
      </c>
      <c r="AA1050" s="64">
        <v>0</v>
      </c>
      <c r="AB1050" s="64">
        <v>0</v>
      </c>
      <c r="AC1050" s="64">
        <v>0</v>
      </c>
      <c r="AD1050" s="9">
        <v>0</v>
      </c>
      <c r="AE1050" s="64">
        <v>17140</v>
      </c>
      <c r="AF1050" s="64">
        <v>0</v>
      </c>
      <c r="AG1050" s="64">
        <v>0</v>
      </c>
      <c r="AH1050" s="64">
        <v>0</v>
      </c>
      <c r="AI1050" s="64">
        <v>0</v>
      </c>
      <c r="AJ1050" s="10">
        <f t="shared" si="49"/>
        <v>17140</v>
      </c>
      <c r="AL1050" s="6">
        <f t="shared" si="50"/>
        <v>0</v>
      </c>
      <c r="AN1050" s="64">
        <v>14770</v>
      </c>
      <c r="AO1050" s="64">
        <v>0</v>
      </c>
      <c r="AP1050" s="64">
        <v>0</v>
      </c>
      <c r="AQ1050" s="64">
        <v>0</v>
      </c>
      <c r="AR1050" s="64">
        <v>0</v>
      </c>
      <c r="AS1050" s="64">
        <v>0</v>
      </c>
      <c r="AT1050" s="64">
        <v>0</v>
      </c>
      <c r="AU1050" s="64">
        <v>0</v>
      </c>
      <c r="AV1050" s="64">
        <v>0</v>
      </c>
      <c r="AW1050" s="64">
        <v>0</v>
      </c>
      <c r="AX1050" s="64">
        <v>0</v>
      </c>
      <c r="AY1050" s="64">
        <v>0</v>
      </c>
      <c r="AZ1050" s="64">
        <v>1248.3</v>
      </c>
      <c r="BA1050" s="64">
        <v>0</v>
      </c>
      <c r="BB1050" s="64">
        <v>0</v>
      </c>
      <c r="BC1050" s="64">
        <v>0</v>
      </c>
      <c r="BD1050" s="64">
        <v>0</v>
      </c>
      <c r="BE1050" s="64">
        <v>0</v>
      </c>
      <c r="BF1050" s="64">
        <v>0</v>
      </c>
      <c r="BG1050" s="64">
        <v>0</v>
      </c>
      <c r="BH1050" s="64">
        <v>2390.02</v>
      </c>
      <c r="BI1050" s="64">
        <v>7082.07</v>
      </c>
      <c r="BJ1050" s="64">
        <v>0</v>
      </c>
      <c r="BK1050" s="64">
        <v>11662.19</v>
      </c>
      <c r="BL1050"/>
      <c r="BN1050" s="7">
        <f t="shared" si="51"/>
        <v>17140</v>
      </c>
    </row>
    <row r="1051" spans="1:66" hidden="1">
      <c r="A1051">
        <v>952</v>
      </c>
      <c r="B1051" t="s">
        <v>498</v>
      </c>
      <c r="C1051">
        <v>120</v>
      </c>
      <c r="D1051" t="s">
        <v>499</v>
      </c>
      <c r="E1051">
        <v>37</v>
      </c>
      <c r="F1051">
        <v>124190001</v>
      </c>
      <c r="G1051" t="s">
        <v>368</v>
      </c>
      <c r="H1051">
        <v>101</v>
      </c>
      <c r="I1051" t="s">
        <v>308</v>
      </c>
      <c r="J1051" s="8">
        <v>1</v>
      </c>
      <c r="L1051">
        <v>5190</v>
      </c>
      <c r="M1051" t="s">
        <v>369</v>
      </c>
      <c r="N1051">
        <v>5000</v>
      </c>
      <c r="O1051" t="s">
        <v>280</v>
      </c>
      <c r="P1051">
        <v>12</v>
      </c>
      <c r="Q1051" t="s">
        <v>401</v>
      </c>
      <c r="R1051">
        <v>222</v>
      </c>
      <c r="S1051" t="s">
        <v>500</v>
      </c>
      <c r="T1051">
        <v>125</v>
      </c>
      <c r="U1051" t="s">
        <v>464</v>
      </c>
      <c r="V1051">
        <v>1</v>
      </c>
      <c r="W1051" t="s">
        <v>313</v>
      </c>
      <c r="X1051" s="64">
        <v>0</v>
      </c>
      <c r="Y1051" s="64">
        <v>0</v>
      </c>
      <c r="Z1051" s="64">
        <v>0</v>
      </c>
      <c r="AA1051" s="64">
        <v>0</v>
      </c>
      <c r="AB1051" s="64">
        <v>0</v>
      </c>
      <c r="AC1051" s="64">
        <v>0</v>
      </c>
      <c r="AD1051" s="9">
        <v>0</v>
      </c>
      <c r="AE1051" s="64">
        <v>6253</v>
      </c>
      <c r="AF1051" s="64">
        <v>0</v>
      </c>
      <c r="AG1051" s="64">
        <v>0</v>
      </c>
      <c r="AH1051" s="64">
        <v>11702</v>
      </c>
      <c r="AI1051" s="64">
        <v>0</v>
      </c>
      <c r="AJ1051" s="10">
        <f t="shared" si="49"/>
        <v>17955</v>
      </c>
      <c r="AL1051" s="6">
        <f t="shared" si="50"/>
        <v>0</v>
      </c>
      <c r="AN1051" s="64">
        <v>0</v>
      </c>
      <c r="AO1051" s="64">
        <v>0</v>
      </c>
      <c r="AP1051" s="64">
        <v>0</v>
      </c>
      <c r="AQ1051" s="64">
        <v>0</v>
      </c>
      <c r="AR1051" s="64">
        <v>0</v>
      </c>
      <c r="AS1051" s="64">
        <v>0</v>
      </c>
      <c r="AT1051" s="64">
        <v>0</v>
      </c>
      <c r="AU1051" s="64">
        <v>0</v>
      </c>
      <c r="AV1051" s="64">
        <v>0</v>
      </c>
      <c r="AW1051" s="64">
        <v>0</v>
      </c>
      <c r="AX1051" s="64">
        <v>0</v>
      </c>
      <c r="AY1051" s="64">
        <v>0</v>
      </c>
      <c r="AZ1051" s="64">
        <v>700</v>
      </c>
      <c r="BA1051" s="64">
        <v>0</v>
      </c>
      <c r="BB1051" s="64">
        <v>0</v>
      </c>
      <c r="BC1051" s="64">
        <v>0</v>
      </c>
      <c r="BD1051" s="64">
        <v>0</v>
      </c>
      <c r="BE1051" s="64">
        <v>0</v>
      </c>
      <c r="BF1051" s="64">
        <v>0</v>
      </c>
      <c r="BG1051" s="64">
        <v>0</v>
      </c>
      <c r="BH1051" s="64">
        <v>0</v>
      </c>
      <c r="BI1051" s="64">
        <v>0</v>
      </c>
      <c r="BJ1051" s="64">
        <v>-423</v>
      </c>
      <c r="BK1051" s="64">
        <v>0</v>
      </c>
      <c r="BL1051"/>
      <c r="BN1051" s="7">
        <f t="shared" si="51"/>
        <v>6253</v>
      </c>
    </row>
    <row r="1052" spans="1:66" hidden="1">
      <c r="A1052">
        <v>954</v>
      </c>
      <c r="B1052" t="s">
        <v>502</v>
      </c>
      <c r="C1052">
        <v>122</v>
      </c>
      <c r="D1052" t="s">
        <v>503</v>
      </c>
      <c r="E1052">
        <v>37</v>
      </c>
      <c r="F1052">
        <v>124190001</v>
      </c>
      <c r="G1052" t="s">
        <v>368</v>
      </c>
      <c r="H1052">
        <v>101</v>
      </c>
      <c r="I1052" t="s">
        <v>308</v>
      </c>
      <c r="J1052" s="8">
        <v>1</v>
      </c>
      <c r="L1052">
        <v>5190</v>
      </c>
      <c r="M1052" t="s">
        <v>369</v>
      </c>
      <c r="N1052">
        <v>5000</v>
      </c>
      <c r="O1052" t="s">
        <v>280</v>
      </c>
      <c r="P1052">
        <v>12</v>
      </c>
      <c r="Q1052" t="s">
        <v>401</v>
      </c>
      <c r="R1052">
        <v>226</v>
      </c>
      <c r="S1052" t="s">
        <v>504</v>
      </c>
      <c r="T1052">
        <v>121</v>
      </c>
      <c r="U1052" t="s">
        <v>312</v>
      </c>
      <c r="V1052">
        <v>1</v>
      </c>
      <c r="W1052" t="s">
        <v>313</v>
      </c>
      <c r="X1052" s="64">
        <v>0</v>
      </c>
      <c r="Y1052" s="64">
        <v>0</v>
      </c>
      <c r="Z1052" s="64">
        <v>0</v>
      </c>
      <c r="AA1052" s="64">
        <v>0</v>
      </c>
      <c r="AB1052" s="64">
        <v>0</v>
      </c>
      <c r="AC1052" s="64">
        <v>11020</v>
      </c>
      <c r="AD1052" s="9">
        <v>0</v>
      </c>
      <c r="AE1052" s="64">
        <v>0</v>
      </c>
      <c r="AF1052" s="64">
        <v>0</v>
      </c>
      <c r="AG1052" s="64">
        <v>0</v>
      </c>
      <c r="AH1052" s="64">
        <v>0</v>
      </c>
      <c r="AI1052" s="64">
        <v>0</v>
      </c>
      <c r="AJ1052" s="10">
        <f t="shared" si="49"/>
        <v>11020</v>
      </c>
      <c r="AL1052" s="6">
        <f t="shared" si="50"/>
        <v>0</v>
      </c>
      <c r="AN1052" s="64">
        <v>6000</v>
      </c>
      <c r="AO1052" s="64">
        <v>0</v>
      </c>
      <c r="AP1052" s="64">
        <v>0</v>
      </c>
      <c r="AQ1052" s="64">
        <v>0</v>
      </c>
      <c r="AR1052" s="64">
        <v>0</v>
      </c>
      <c r="AS1052" s="64">
        <v>0</v>
      </c>
      <c r="AT1052" s="64">
        <v>0</v>
      </c>
      <c r="AU1052" s="64">
        <v>0</v>
      </c>
      <c r="AV1052" s="64">
        <v>0</v>
      </c>
      <c r="AW1052" s="64">
        <v>0</v>
      </c>
      <c r="AX1052" s="64">
        <v>0</v>
      </c>
      <c r="AY1052" s="64">
        <v>0</v>
      </c>
      <c r="AZ1052" s="64">
        <v>0</v>
      </c>
      <c r="BA1052" s="64">
        <v>0</v>
      </c>
      <c r="BB1052" s="64">
        <v>0</v>
      </c>
      <c r="BC1052" s="64">
        <v>0</v>
      </c>
      <c r="BD1052" s="64">
        <v>0</v>
      </c>
      <c r="BE1052" s="64">
        <v>0</v>
      </c>
      <c r="BF1052" s="64">
        <v>0</v>
      </c>
      <c r="BG1052" s="64">
        <v>0</v>
      </c>
      <c r="BH1052" s="64">
        <v>0</v>
      </c>
      <c r="BI1052" s="64">
        <v>-1082.07</v>
      </c>
      <c r="BJ1052" s="64">
        <v>0</v>
      </c>
      <c r="BK1052" s="64">
        <v>-4917.93</v>
      </c>
      <c r="BL1052"/>
      <c r="BN1052" s="7">
        <f t="shared" si="51"/>
        <v>11020</v>
      </c>
    </row>
    <row r="1053" spans="1:66" hidden="1">
      <c r="A1053">
        <v>111</v>
      </c>
      <c r="B1053" t="s">
        <v>84</v>
      </c>
      <c r="C1053">
        <v>141</v>
      </c>
      <c r="D1053" t="s">
        <v>260</v>
      </c>
      <c r="E1053">
        <v>37</v>
      </c>
      <c r="F1053">
        <v>124190001</v>
      </c>
      <c r="G1053" t="s">
        <v>368</v>
      </c>
      <c r="H1053">
        <v>101</v>
      </c>
      <c r="I1053" t="s">
        <v>308</v>
      </c>
      <c r="J1053" s="8">
        <v>1</v>
      </c>
      <c r="L1053">
        <v>5190</v>
      </c>
      <c r="M1053" t="s">
        <v>369</v>
      </c>
      <c r="N1053">
        <v>5000</v>
      </c>
      <c r="O1053" t="s">
        <v>280</v>
      </c>
      <c r="P1053">
        <v>13</v>
      </c>
      <c r="Q1053" t="s">
        <v>353</v>
      </c>
      <c r="R1053">
        <v>263</v>
      </c>
      <c r="S1053" t="s">
        <v>354</v>
      </c>
      <c r="T1053">
        <v>121</v>
      </c>
      <c r="U1053" t="s">
        <v>312</v>
      </c>
      <c r="V1053">
        <v>1</v>
      </c>
      <c r="W1053" t="s">
        <v>313</v>
      </c>
      <c r="X1053" s="64">
        <v>0</v>
      </c>
      <c r="Y1053" s="64">
        <v>0</v>
      </c>
      <c r="Z1053" s="64">
        <v>0</v>
      </c>
      <c r="AA1053" s="64">
        <v>0</v>
      </c>
      <c r="AB1053" s="64">
        <v>0</v>
      </c>
      <c r="AC1053" s="64">
        <v>0</v>
      </c>
      <c r="AD1053" s="9">
        <v>0</v>
      </c>
      <c r="AE1053" s="64">
        <v>8916</v>
      </c>
      <c r="AF1053" s="64">
        <v>0</v>
      </c>
      <c r="AG1053" s="64">
        <v>0</v>
      </c>
      <c r="AH1053" s="64">
        <v>0</v>
      </c>
      <c r="AI1053" s="64">
        <v>0</v>
      </c>
      <c r="AJ1053" s="10">
        <f t="shared" si="49"/>
        <v>8916</v>
      </c>
      <c r="AL1053" s="6">
        <f t="shared" si="50"/>
        <v>0</v>
      </c>
      <c r="AN1053" s="64">
        <v>77324</v>
      </c>
      <c r="AO1053" s="64">
        <v>0</v>
      </c>
      <c r="AP1053" s="64">
        <v>0</v>
      </c>
      <c r="AQ1053" s="64">
        <v>0</v>
      </c>
      <c r="AR1053" s="64">
        <v>0</v>
      </c>
      <c r="AS1053" s="64">
        <v>0</v>
      </c>
      <c r="AT1053" s="64">
        <v>0</v>
      </c>
      <c r="AU1053" s="64">
        <v>0</v>
      </c>
      <c r="AV1053" s="64">
        <v>0</v>
      </c>
      <c r="AW1053" s="64">
        <v>0</v>
      </c>
      <c r="AX1053" s="64">
        <v>0</v>
      </c>
      <c r="AY1053" s="64">
        <v>0</v>
      </c>
      <c r="AZ1053" s="64">
        <v>0</v>
      </c>
      <c r="BA1053" s="64">
        <v>0</v>
      </c>
      <c r="BB1053" s="64">
        <v>0</v>
      </c>
      <c r="BC1053" s="64">
        <v>0</v>
      </c>
      <c r="BD1053" s="64">
        <v>0</v>
      </c>
      <c r="BE1053" s="64">
        <v>0</v>
      </c>
      <c r="BF1053" s="64">
        <v>0</v>
      </c>
      <c r="BG1053" s="64">
        <v>0</v>
      </c>
      <c r="BH1053" s="64">
        <v>0</v>
      </c>
      <c r="BI1053" s="64">
        <v>0</v>
      </c>
      <c r="BJ1053" s="64">
        <v>57444.12</v>
      </c>
      <c r="BK1053" s="64">
        <v>33875.620000000003</v>
      </c>
      <c r="BL1053"/>
      <c r="BN1053" s="7">
        <f t="shared" si="51"/>
        <v>8916</v>
      </c>
    </row>
    <row r="1054" spans="1:66" hidden="1">
      <c r="A1054">
        <v>111</v>
      </c>
      <c r="B1054" t="s">
        <v>84</v>
      </c>
      <c r="C1054">
        <v>170</v>
      </c>
      <c r="D1054" t="s">
        <v>556</v>
      </c>
      <c r="E1054">
        <v>38</v>
      </c>
      <c r="F1054">
        <v>124190001</v>
      </c>
      <c r="G1054" t="s">
        <v>368</v>
      </c>
      <c r="H1054">
        <v>602</v>
      </c>
      <c r="I1054" t="s">
        <v>380</v>
      </c>
      <c r="J1054" s="8">
        <v>1</v>
      </c>
      <c r="L1054">
        <v>5190</v>
      </c>
      <c r="M1054" t="s">
        <v>369</v>
      </c>
      <c r="N1054">
        <v>5000</v>
      </c>
      <c r="O1054" t="s">
        <v>280</v>
      </c>
      <c r="P1054">
        <v>13</v>
      </c>
      <c r="Q1054" t="s">
        <v>353</v>
      </c>
      <c r="R1054">
        <v>263</v>
      </c>
      <c r="S1054" t="s">
        <v>354</v>
      </c>
      <c r="T1054">
        <v>121</v>
      </c>
      <c r="U1054" t="s">
        <v>312</v>
      </c>
      <c r="V1054">
        <v>1</v>
      </c>
      <c r="W1054" t="s">
        <v>313</v>
      </c>
      <c r="X1054" s="64">
        <v>0</v>
      </c>
      <c r="Y1054" s="64">
        <v>0</v>
      </c>
      <c r="Z1054" s="64">
        <v>0</v>
      </c>
      <c r="AA1054" s="64">
        <v>0</v>
      </c>
      <c r="AB1054" s="64">
        <v>0</v>
      </c>
      <c r="AC1054" s="64">
        <v>0</v>
      </c>
      <c r="AD1054" s="9">
        <v>0</v>
      </c>
      <c r="AE1054" s="64">
        <v>0</v>
      </c>
      <c r="AF1054" s="64">
        <v>0</v>
      </c>
      <c r="AG1054" s="64">
        <v>0</v>
      </c>
      <c r="AH1054" s="64">
        <v>0</v>
      </c>
      <c r="AI1054" s="64">
        <v>8000</v>
      </c>
      <c r="AJ1054" s="10">
        <f t="shared" si="49"/>
        <v>8000</v>
      </c>
      <c r="AL1054" s="6">
        <f t="shared" si="50"/>
        <v>0</v>
      </c>
      <c r="AN1054" s="64">
        <v>23101</v>
      </c>
      <c r="AO1054" s="64">
        <v>0</v>
      </c>
      <c r="AP1054" s="64">
        <v>0</v>
      </c>
      <c r="AQ1054" s="64">
        <v>0</v>
      </c>
      <c r="AR1054" s="64">
        <v>0</v>
      </c>
      <c r="AS1054" s="64">
        <v>0</v>
      </c>
      <c r="AT1054" s="64">
        <v>0</v>
      </c>
      <c r="AU1054" s="64">
        <v>0</v>
      </c>
      <c r="AV1054" s="64">
        <v>0</v>
      </c>
      <c r="AW1054" s="64">
        <v>0</v>
      </c>
      <c r="AX1054" s="64">
        <v>0</v>
      </c>
      <c r="AY1054" s="64">
        <v>0</v>
      </c>
      <c r="AZ1054" s="64">
        <v>-18087.61</v>
      </c>
      <c r="BA1054" s="64">
        <v>0</v>
      </c>
      <c r="BB1054" s="64">
        <v>0</v>
      </c>
      <c r="BC1054" s="64">
        <v>0</v>
      </c>
      <c r="BD1054" s="64">
        <v>0</v>
      </c>
      <c r="BE1054" s="64">
        <v>0</v>
      </c>
      <c r="BF1054" s="64">
        <v>0</v>
      </c>
      <c r="BG1054" s="64">
        <v>0</v>
      </c>
      <c r="BH1054" s="64">
        <v>0</v>
      </c>
      <c r="BI1054" s="64">
        <v>0</v>
      </c>
      <c r="BJ1054" s="64">
        <v>0</v>
      </c>
      <c r="BK1054" s="64">
        <v>-5013.3900000000003</v>
      </c>
      <c r="BL1054"/>
      <c r="BN1054" s="7">
        <f t="shared" si="51"/>
        <v>0</v>
      </c>
    </row>
    <row r="1055" spans="1:66" hidden="1">
      <c r="A1055">
        <v>201</v>
      </c>
      <c r="B1055" t="s">
        <v>379</v>
      </c>
      <c r="C1055">
        <v>143</v>
      </c>
      <c r="D1055" t="s">
        <v>271</v>
      </c>
      <c r="E1055">
        <v>532</v>
      </c>
      <c r="F1055">
        <v>124210001</v>
      </c>
      <c r="G1055" t="s">
        <v>370</v>
      </c>
      <c r="H1055">
        <v>602</v>
      </c>
      <c r="I1055" t="s">
        <v>380</v>
      </c>
      <c r="J1055" s="8">
        <v>1</v>
      </c>
      <c r="L1055">
        <v>5210</v>
      </c>
      <c r="M1055" t="s">
        <v>371</v>
      </c>
      <c r="N1055">
        <v>5000</v>
      </c>
      <c r="O1055" t="s">
        <v>280</v>
      </c>
      <c r="P1055">
        <v>7</v>
      </c>
      <c r="Q1055" t="s">
        <v>310</v>
      </c>
      <c r="R1055">
        <v>423</v>
      </c>
      <c r="S1055" t="s">
        <v>381</v>
      </c>
      <c r="T1055">
        <v>121</v>
      </c>
      <c r="U1055" t="s">
        <v>312</v>
      </c>
      <c r="V1055">
        <v>1</v>
      </c>
      <c r="W1055" t="s">
        <v>313</v>
      </c>
      <c r="X1055" s="64">
        <v>0</v>
      </c>
      <c r="Y1055" s="64">
        <v>0</v>
      </c>
      <c r="Z1055" s="64">
        <v>0</v>
      </c>
      <c r="AA1055" s="64">
        <v>0</v>
      </c>
      <c r="AB1055" s="64">
        <v>0</v>
      </c>
      <c r="AC1055" s="64">
        <v>0</v>
      </c>
      <c r="AD1055" s="9">
        <v>0</v>
      </c>
      <c r="AE1055" s="64">
        <v>0</v>
      </c>
      <c r="AF1055" s="64">
        <v>0</v>
      </c>
      <c r="AG1055" s="64">
        <v>0</v>
      </c>
      <c r="AH1055" s="64">
        <v>0</v>
      </c>
      <c r="AI1055" s="9">
        <v>7000</v>
      </c>
      <c r="AJ1055" s="10">
        <f t="shared" si="49"/>
        <v>7000</v>
      </c>
      <c r="AL1055" s="6">
        <f t="shared" si="50"/>
        <v>0</v>
      </c>
      <c r="AN1055" s="64">
        <v>0</v>
      </c>
      <c r="AO1055" s="64">
        <v>0</v>
      </c>
      <c r="AP1055" s="64">
        <v>0</v>
      </c>
      <c r="AQ1055" s="64">
        <v>0</v>
      </c>
      <c r="AR1055" s="64">
        <v>0</v>
      </c>
      <c r="AS1055" s="64">
        <v>0</v>
      </c>
      <c r="AT1055" s="64">
        <v>0</v>
      </c>
      <c r="AU1055" s="64">
        <v>0</v>
      </c>
      <c r="AV1055" s="64">
        <v>0</v>
      </c>
      <c r="AW1055" s="64">
        <v>0</v>
      </c>
      <c r="AX1055" s="64">
        <v>0</v>
      </c>
      <c r="AY1055" s="64">
        <v>0</v>
      </c>
      <c r="AZ1055" s="64">
        <v>0</v>
      </c>
      <c r="BA1055" s="64">
        <v>0</v>
      </c>
      <c r="BB1055" s="64">
        <v>0</v>
      </c>
      <c r="BC1055" s="64">
        <v>0</v>
      </c>
      <c r="BD1055" s="64">
        <v>0</v>
      </c>
      <c r="BE1055" s="64">
        <v>0</v>
      </c>
      <c r="BF1055" s="64">
        <v>0</v>
      </c>
      <c r="BG1055" s="64">
        <v>463.95</v>
      </c>
      <c r="BH1055" s="64">
        <v>1171</v>
      </c>
      <c r="BI1055" s="64">
        <v>-665</v>
      </c>
      <c r="BJ1055" s="64">
        <v>0</v>
      </c>
      <c r="BK1055" s="64">
        <v>0</v>
      </c>
      <c r="BL1055"/>
      <c r="BN1055" s="7">
        <f t="shared" si="51"/>
        <v>0</v>
      </c>
    </row>
    <row r="1056" spans="1:66" hidden="1">
      <c r="A1056">
        <v>942</v>
      </c>
      <c r="B1056" t="s">
        <v>487</v>
      </c>
      <c r="C1056">
        <v>117</v>
      </c>
      <c r="D1056" t="s">
        <v>488</v>
      </c>
      <c r="E1056">
        <v>42</v>
      </c>
      <c r="F1056">
        <v>124230001</v>
      </c>
      <c r="G1056" t="s">
        <v>583</v>
      </c>
      <c r="H1056">
        <v>101</v>
      </c>
      <c r="I1056" t="s">
        <v>308</v>
      </c>
      <c r="J1056" s="8">
        <v>1</v>
      </c>
      <c r="L1056">
        <v>5230</v>
      </c>
      <c r="M1056" t="s">
        <v>584</v>
      </c>
      <c r="N1056">
        <v>5000</v>
      </c>
      <c r="O1056" t="s">
        <v>280</v>
      </c>
      <c r="P1056">
        <v>8</v>
      </c>
      <c r="Q1056" t="s">
        <v>486</v>
      </c>
      <c r="R1056">
        <v>183</v>
      </c>
      <c r="S1056" t="s">
        <v>489</v>
      </c>
      <c r="T1056">
        <v>121</v>
      </c>
      <c r="U1056" t="s">
        <v>312</v>
      </c>
      <c r="V1056">
        <v>1</v>
      </c>
      <c r="W1056" t="s">
        <v>313</v>
      </c>
      <c r="X1056" s="64">
        <v>0</v>
      </c>
      <c r="Y1056" s="64">
        <v>0</v>
      </c>
      <c r="Z1056" s="64">
        <v>0</v>
      </c>
      <c r="AA1056" s="64">
        <v>0</v>
      </c>
      <c r="AB1056" s="64">
        <v>0</v>
      </c>
      <c r="AC1056" s="64">
        <v>0</v>
      </c>
      <c r="AD1056" s="9">
        <v>0</v>
      </c>
      <c r="AE1056" s="64">
        <v>0</v>
      </c>
      <c r="AF1056" s="64">
        <v>45900</v>
      </c>
      <c r="AG1056" s="64">
        <v>25520</v>
      </c>
      <c r="AH1056" s="64">
        <v>0</v>
      </c>
      <c r="AI1056" s="64">
        <v>0</v>
      </c>
      <c r="AJ1056" s="10">
        <f t="shared" si="49"/>
        <v>71420</v>
      </c>
      <c r="AL1056" s="6">
        <f t="shared" si="50"/>
        <v>0</v>
      </c>
      <c r="AN1056" s="64">
        <v>0</v>
      </c>
      <c r="AO1056" s="64">
        <v>0</v>
      </c>
      <c r="AP1056" s="64">
        <v>0</v>
      </c>
      <c r="AQ1056" s="64">
        <v>0</v>
      </c>
      <c r="AR1056" s="64">
        <v>0</v>
      </c>
      <c r="AS1056" s="64">
        <v>0</v>
      </c>
      <c r="AT1056" s="64">
        <v>0</v>
      </c>
      <c r="AU1056" s="64">
        <v>0</v>
      </c>
      <c r="AV1056" s="64">
        <v>0</v>
      </c>
      <c r="AW1056" s="64">
        <v>0</v>
      </c>
      <c r="AX1056" s="64">
        <v>0</v>
      </c>
      <c r="AY1056" s="64">
        <v>0</v>
      </c>
      <c r="AZ1056" s="64">
        <v>1786.61</v>
      </c>
      <c r="BA1056" s="64">
        <v>0</v>
      </c>
      <c r="BB1056" s="64">
        <v>0</v>
      </c>
      <c r="BC1056" s="64">
        <v>0</v>
      </c>
      <c r="BD1056" s="64">
        <v>0</v>
      </c>
      <c r="BE1056" s="64">
        <v>0</v>
      </c>
      <c r="BF1056" s="64">
        <v>0</v>
      </c>
      <c r="BG1056" s="64">
        <v>0</v>
      </c>
      <c r="BH1056" s="64">
        <v>0</v>
      </c>
      <c r="BI1056" s="64">
        <v>0</v>
      </c>
      <c r="BJ1056" s="64">
        <v>0</v>
      </c>
      <c r="BK1056" s="64">
        <v>0</v>
      </c>
      <c r="BL1056"/>
      <c r="BN1056" s="7">
        <f t="shared" si="51"/>
        <v>71420</v>
      </c>
    </row>
    <row r="1057" spans="1:66" hidden="1">
      <c r="A1057">
        <v>111</v>
      </c>
      <c r="B1057" t="s">
        <v>84</v>
      </c>
      <c r="C1057">
        <v>141</v>
      </c>
      <c r="D1057" t="s">
        <v>260</v>
      </c>
      <c r="E1057">
        <v>44</v>
      </c>
      <c r="F1057">
        <v>124310001</v>
      </c>
      <c r="G1057" t="s">
        <v>656</v>
      </c>
      <c r="H1057">
        <v>101</v>
      </c>
      <c r="I1057" t="s">
        <v>308</v>
      </c>
      <c r="J1057" s="8">
        <v>1</v>
      </c>
      <c r="L1057">
        <v>5310</v>
      </c>
      <c r="M1057" t="s">
        <v>657</v>
      </c>
      <c r="N1057">
        <v>5000</v>
      </c>
      <c r="O1057" t="s">
        <v>280</v>
      </c>
      <c r="P1057">
        <v>13</v>
      </c>
      <c r="Q1057" t="s">
        <v>353</v>
      </c>
      <c r="R1057">
        <v>263</v>
      </c>
      <c r="S1057" t="s">
        <v>354</v>
      </c>
      <c r="T1057">
        <v>121</v>
      </c>
      <c r="U1057" t="s">
        <v>312</v>
      </c>
      <c r="V1057">
        <v>1</v>
      </c>
      <c r="W1057" t="s">
        <v>313</v>
      </c>
      <c r="X1057" s="64">
        <v>0</v>
      </c>
      <c r="Y1057" s="64">
        <v>0</v>
      </c>
      <c r="Z1057" s="64">
        <v>0</v>
      </c>
      <c r="AA1057" s="64">
        <v>0</v>
      </c>
      <c r="AB1057" s="64">
        <v>0</v>
      </c>
      <c r="AC1057" s="64">
        <v>0</v>
      </c>
      <c r="AD1057" s="9">
        <v>0</v>
      </c>
      <c r="AE1057" s="64">
        <v>0</v>
      </c>
      <c r="AF1057" s="64">
        <v>0</v>
      </c>
      <c r="AG1057" s="64">
        <v>0</v>
      </c>
      <c r="AH1057" s="64">
        <v>0</v>
      </c>
      <c r="AI1057" s="64">
        <v>91919.39</v>
      </c>
      <c r="AJ1057" s="10">
        <f t="shared" si="49"/>
        <v>91919.39</v>
      </c>
      <c r="AL1057" s="6">
        <f t="shared" si="50"/>
        <v>0</v>
      </c>
      <c r="AN1057" s="64">
        <v>29106</v>
      </c>
      <c r="AO1057" s="64">
        <v>0</v>
      </c>
      <c r="AP1057" s="64">
        <v>0</v>
      </c>
      <c r="AQ1057" s="64">
        <v>0</v>
      </c>
      <c r="AR1057" s="64">
        <v>0</v>
      </c>
      <c r="AS1057" s="64">
        <v>0</v>
      </c>
      <c r="AT1057" s="64">
        <v>0</v>
      </c>
      <c r="AU1057" s="64">
        <v>0</v>
      </c>
      <c r="AV1057" s="64">
        <v>0</v>
      </c>
      <c r="AW1057" s="64">
        <v>0</v>
      </c>
      <c r="AX1057" s="64">
        <v>0</v>
      </c>
      <c r="AY1057" s="64">
        <v>0</v>
      </c>
      <c r="AZ1057" s="64">
        <v>10000</v>
      </c>
      <c r="BA1057" s="64">
        <v>0</v>
      </c>
      <c r="BB1057" s="64">
        <v>0</v>
      </c>
      <c r="BC1057" s="64">
        <v>0</v>
      </c>
      <c r="BD1057" s="64">
        <v>0</v>
      </c>
      <c r="BE1057" s="64">
        <v>0</v>
      </c>
      <c r="BF1057" s="64">
        <v>0</v>
      </c>
      <c r="BG1057" s="64">
        <v>0</v>
      </c>
      <c r="BH1057" s="64">
        <v>0</v>
      </c>
      <c r="BI1057" s="64">
        <v>0</v>
      </c>
      <c r="BJ1057" s="64">
        <v>6000</v>
      </c>
      <c r="BK1057" s="64">
        <v>-4160.99</v>
      </c>
      <c r="BL1057"/>
      <c r="BN1057" s="7">
        <f t="shared" si="51"/>
        <v>0</v>
      </c>
    </row>
    <row r="1058" spans="1:66" hidden="1">
      <c r="A1058">
        <v>111</v>
      </c>
      <c r="B1058" t="s">
        <v>84</v>
      </c>
      <c r="C1058">
        <v>143</v>
      </c>
      <c r="D1058" t="s">
        <v>271</v>
      </c>
      <c r="E1058">
        <v>44</v>
      </c>
      <c r="F1058">
        <v>124310001</v>
      </c>
      <c r="G1058" t="s">
        <v>656</v>
      </c>
      <c r="H1058">
        <v>101</v>
      </c>
      <c r="I1058" t="s">
        <v>308</v>
      </c>
      <c r="J1058" s="8">
        <v>1</v>
      </c>
      <c r="L1058">
        <v>5310</v>
      </c>
      <c r="M1058" t="s">
        <v>657</v>
      </c>
      <c r="N1058">
        <v>5000</v>
      </c>
      <c r="O1058" t="s">
        <v>280</v>
      </c>
      <c r="P1058">
        <v>13</v>
      </c>
      <c r="Q1058" t="s">
        <v>353</v>
      </c>
      <c r="R1058">
        <v>423</v>
      </c>
      <c r="S1058" t="s">
        <v>381</v>
      </c>
      <c r="T1058">
        <v>121</v>
      </c>
      <c r="U1058" t="s">
        <v>312</v>
      </c>
      <c r="V1058">
        <v>1</v>
      </c>
      <c r="W1058" t="s">
        <v>313</v>
      </c>
      <c r="X1058" s="64">
        <v>0</v>
      </c>
      <c r="Y1058" s="64">
        <v>0</v>
      </c>
      <c r="Z1058" s="64">
        <v>0</v>
      </c>
      <c r="AA1058" s="64">
        <v>0</v>
      </c>
      <c r="AB1058" s="64">
        <v>0</v>
      </c>
      <c r="AC1058" s="64">
        <v>0</v>
      </c>
      <c r="AD1058" s="9">
        <v>0</v>
      </c>
      <c r="AE1058" s="64">
        <v>0</v>
      </c>
      <c r="AF1058" s="64">
        <v>0</v>
      </c>
      <c r="AG1058" s="64">
        <v>0</v>
      </c>
      <c r="AH1058" s="64">
        <v>0</v>
      </c>
      <c r="AI1058" s="64">
        <v>0</v>
      </c>
      <c r="AJ1058" s="10">
        <f t="shared" si="49"/>
        <v>0</v>
      </c>
      <c r="AL1058" s="6">
        <f t="shared" si="50"/>
        <v>0</v>
      </c>
      <c r="AN1058" s="64">
        <v>10000</v>
      </c>
      <c r="AO1058" s="64">
        <v>0</v>
      </c>
      <c r="AP1058" s="64">
        <v>0</v>
      </c>
      <c r="AQ1058" s="64">
        <v>0</v>
      </c>
      <c r="AR1058" s="64">
        <v>0</v>
      </c>
      <c r="AS1058" s="64">
        <v>0</v>
      </c>
      <c r="AT1058" s="64">
        <v>0</v>
      </c>
      <c r="AU1058" s="64">
        <v>0</v>
      </c>
      <c r="AV1058" s="64">
        <v>0</v>
      </c>
      <c r="AW1058" s="64">
        <v>0</v>
      </c>
      <c r="AX1058" s="64">
        <v>0</v>
      </c>
      <c r="AY1058" s="64">
        <v>0</v>
      </c>
      <c r="AZ1058" s="64">
        <v>12001</v>
      </c>
      <c r="BA1058" s="64">
        <v>0</v>
      </c>
      <c r="BB1058" s="64">
        <v>0</v>
      </c>
      <c r="BC1058" s="64">
        <v>0</v>
      </c>
      <c r="BD1058" s="64">
        <v>0</v>
      </c>
      <c r="BE1058" s="64">
        <v>0</v>
      </c>
      <c r="BF1058" s="64">
        <v>0</v>
      </c>
      <c r="BG1058" s="64">
        <v>0</v>
      </c>
      <c r="BH1058" s="64">
        <v>0</v>
      </c>
      <c r="BI1058" s="64">
        <v>0</v>
      </c>
      <c r="BJ1058" s="64">
        <v>0</v>
      </c>
      <c r="BK1058" s="64">
        <v>-5443.69</v>
      </c>
      <c r="BL1058"/>
      <c r="BN1058" s="7">
        <f t="shared" si="51"/>
        <v>0</v>
      </c>
    </row>
    <row r="1059" spans="1:66" hidden="1">
      <c r="A1059">
        <v>921</v>
      </c>
      <c r="B1059" t="s">
        <v>454</v>
      </c>
      <c r="C1059">
        <v>108</v>
      </c>
      <c r="D1059" t="s">
        <v>455</v>
      </c>
      <c r="E1059">
        <v>46</v>
      </c>
      <c r="F1059">
        <v>124410001</v>
      </c>
      <c r="G1059" t="s">
        <v>81</v>
      </c>
      <c r="H1059">
        <v>101</v>
      </c>
      <c r="I1059" t="s">
        <v>308</v>
      </c>
      <c r="J1059" s="8">
        <v>1</v>
      </c>
      <c r="L1059">
        <v>5410</v>
      </c>
      <c r="M1059" t="s">
        <v>372</v>
      </c>
      <c r="N1059">
        <v>5000</v>
      </c>
      <c r="O1059" t="s">
        <v>280</v>
      </c>
      <c r="P1059">
        <v>4</v>
      </c>
      <c r="Q1059" t="s">
        <v>345</v>
      </c>
      <c r="R1059">
        <v>132</v>
      </c>
      <c r="S1059" t="s">
        <v>456</v>
      </c>
      <c r="T1059">
        <v>121</v>
      </c>
      <c r="U1059" t="s">
        <v>312</v>
      </c>
      <c r="V1059">
        <v>1</v>
      </c>
      <c r="W1059" t="s">
        <v>313</v>
      </c>
      <c r="X1059" s="64">
        <v>0</v>
      </c>
      <c r="Y1059" s="64">
        <v>0</v>
      </c>
      <c r="Z1059" s="64">
        <v>0</v>
      </c>
      <c r="AA1059" s="64">
        <v>0</v>
      </c>
      <c r="AB1059" s="64">
        <v>0</v>
      </c>
      <c r="AC1059" s="64">
        <v>0</v>
      </c>
      <c r="AD1059" s="9">
        <v>0</v>
      </c>
      <c r="AE1059" s="64">
        <v>0</v>
      </c>
      <c r="AF1059" s="64">
        <v>0</v>
      </c>
      <c r="AG1059" s="64">
        <v>0</v>
      </c>
      <c r="AH1059" s="64">
        <v>151100</v>
      </c>
      <c r="AI1059" s="64">
        <v>0</v>
      </c>
      <c r="AJ1059" s="10">
        <f t="shared" si="49"/>
        <v>151100</v>
      </c>
      <c r="AL1059" s="6">
        <f t="shared" si="50"/>
        <v>0</v>
      </c>
      <c r="AN1059" s="64">
        <v>4403</v>
      </c>
      <c r="AO1059" s="64">
        <v>0</v>
      </c>
      <c r="AP1059" s="64">
        <v>0</v>
      </c>
      <c r="AQ1059" s="64">
        <v>0</v>
      </c>
      <c r="AR1059" s="64">
        <v>0</v>
      </c>
      <c r="AS1059" s="64">
        <v>0</v>
      </c>
      <c r="AT1059" s="64">
        <v>0</v>
      </c>
      <c r="AU1059" s="64">
        <v>0</v>
      </c>
      <c r="AV1059" s="64">
        <v>0</v>
      </c>
      <c r="AW1059" s="64">
        <v>0</v>
      </c>
      <c r="AX1059" s="64">
        <v>0</v>
      </c>
      <c r="AY1059" s="64">
        <v>0</v>
      </c>
      <c r="AZ1059" s="64">
        <v>-1700</v>
      </c>
      <c r="BA1059" s="64">
        <v>0</v>
      </c>
      <c r="BB1059" s="64">
        <v>0</v>
      </c>
      <c r="BC1059" s="64">
        <v>0</v>
      </c>
      <c r="BD1059" s="64">
        <v>0</v>
      </c>
      <c r="BE1059" s="64">
        <v>0</v>
      </c>
      <c r="BF1059" s="64">
        <v>0</v>
      </c>
      <c r="BG1059" s="64">
        <v>0</v>
      </c>
      <c r="BH1059" s="64">
        <v>0</v>
      </c>
      <c r="BI1059" s="64">
        <v>0</v>
      </c>
      <c r="BJ1059" s="64">
        <v>-315.14</v>
      </c>
      <c r="BK1059" s="64">
        <v>0</v>
      </c>
      <c r="BL1059"/>
      <c r="BN1059" s="7">
        <f t="shared" si="51"/>
        <v>0</v>
      </c>
    </row>
    <row r="1060" spans="1:66" hidden="1">
      <c r="A1060">
        <v>972</v>
      </c>
      <c r="B1060" t="s">
        <v>527</v>
      </c>
      <c r="C1060">
        <v>132</v>
      </c>
      <c r="D1060" t="s">
        <v>528</v>
      </c>
      <c r="E1060">
        <v>46</v>
      </c>
      <c r="F1060">
        <v>124410001</v>
      </c>
      <c r="G1060" t="s">
        <v>81</v>
      </c>
      <c r="H1060">
        <v>101</v>
      </c>
      <c r="I1060" t="s">
        <v>308</v>
      </c>
      <c r="J1060" s="8">
        <v>1</v>
      </c>
      <c r="L1060">
        <v>5410</v>
      </c>
      <c r="M1060" t="s">
        <v>372</v>
      </c>
      <c r="N1060">
        <v>5000</v>
      </c>
      <c r="O1060" t="s">
        <v>280</v>
      </c>
      <c r="P1060">
        <v>9</v>
      </c>
      <c r="Q1060" t="s">
        <v>422</v>
      </c>
      <c r="R1060">
        <v>181</v>
      </c>
      <c r="S1060" t="s">
        <v>523</v>
      </c>
      <c r="T1060">
        <v>131</v>
      </c>
      <c r="U1060" t="s">
        <v>524</v>
      </c>
      <c r="V1060">
        <v>1</v>
      </c>
      <c r="W1060" t="s">
        <v>313</v>
      </c>
      <c r="X1060" s="64">
        <v>0</v>
      </c>
      <c r="Y1060" s="64">
        <v>0</v>
      </c>
      <c r="Z1060" s="64">
        <v>0</v>
      </c>
      <c r="AA1060" s="64">
        <v>0</v>
      </c>
      <c r="AB1060" s="64">
        <v>0</v>
      </c>
      <c r="AC1060" s="64">
        <v>0</v>
      </c>
      <c r="AD1060" s="9">
        <v>0</v>
      </c>
      <c r="AE1060" s="64">
        <v>0</v>
      </c>
      <c r="AF1060" s="64">
        <v>0</v>
      </c>
      <c r="AG1060" s="64">
        <v>452400</v>
      </c>
      <c r="AH1060" s="64">
        <v>0</v>
      </c>
      <c r="AI1060" s="64">
        <v>0</v>
      </c>
      <c r="AJ1060" s="10">
        <f t="shared" si="49"/>
        <v>452400</v>
      </c>
      <c r="AL1060" s="6">
        <f t="shared" si="50"/>
        <v>0</v>
      </c>
      <c r="AN1060" s="64">
        <v>0</v>
      </c>
      <c r="AO1060" s="64">
        <v>0</v>
      </c>
      <c r="AP1060" s="64">
        <v>0</v>
      </c>
      <c r="AQ1060" s="64">
        <v>0</v>
      </c>
      <c r="AR1060" s="64">
        <v>0</v>
      </c>
      <c r="AS1060" s="64">
        <v>0</v>
      </c>
      <c r="AT1060" s="64">
        <v>0</v>
      </c>
      <c r="AU1060" s="64">
        <v>0</v>
      </c>
      <c r="AV1060" s="64">
        <v>0</v>
      </c>
      <c r="AW1060" s="64">
        <v>0</v>
      </c>
      <c r="AX1060" s="64">
        <v>0</v>
      </c>
      <c r="AY1060" s="64">
        <v>0</v>
      </c>
      <c r="AZ1060" s="64">
        <v>320</v>
      </c>
      <c r="BA1060" s="64">
        <v>0</v>
      </c>
      <c r="BB1060" s="64">
        <v>0</v>
      </c>
      <c r="BC1060" s="64">
        <v>0</v>
      </c>
      <c r="BD1060" s="64">
        <v>0</v>
      </c>
      <c r="BE1060" s="64">
        <v>0</v>
      </c>
      <c r="BF1060" s="64">
        <v>0</v>
      </c>
      <c r="BG1060" s="64">
        <v>0</v>
      </c>
      <c r="BH1060" s="64">
        <v>0</v>
      </c>
      <c r="BI1060" s="64">
        <v>0</v>
      </c>
      <c r="BJ1060" s="64">
        <v>0</v>
      </c>
      <c r="BK1060" s="64">
        <v>0</v>
      </c>
      <c r="BL1060"/>
      <c r="BN1060" s="7">
        <f t="shared" si="51"/>
        <v>452400</v>
      </c>
    </row>
    <row r="1061" spans="1:66" hidden="1">
      <c r="A1061">
        <v>992</v>
      </c>
      <c r="B1061" t="s">
        <v>543</v>
      </c>
      <c r="C1061">
        <v>137</v>
      </c>
      <c r="D1061" t="s">
        <v>544</v>
      </c>
      <c r="E1061">
        <v>46</v>
      </c>
      <c r="F1061">
        <v>124410001</v>
      </c>
      <c r="G1061" t="s">
        <v>81</v>
      </c>
      <c r="H1061">
        <v>101</v>
      </c>
      <c r="I1061" t="s">
        <v>308</v>
      </c>
      <c r="J1061" s="8">
        <v>1</v>
      </c>
      <c r="L1061">
        <v>5410</v>
      </c>
      <c r="M1061" t="s">
        <v>372</v>
      </c>
      <c r="N1061">
        <v>5000</v>
      </c>
      <c r="O1061" t="s">
        <v>280</v>
      </c>
      <c r="P1061">
        <v>10</v>
      </c>
      <c r="Q1061" t="s">
        <v>540</v>
      </c>
      <c r="R1061">
        <v>371</v>
      </c>
      <c r="S1061" t="s">
        <v>545</v>
      </c>
      <c r="T1061">
        <v>121</v>
      </c>
      <c r="U1061" t="s">
        <v>312</v>
      </c>
      <c r="V1061">
        <v>1</v>
      </c>
      <c r="W1061" t="s">
        <v>313</v>
      </c>
      <c r="X1061" s="64">
        <v>0</v>
      </c>
      <c r="Y1061" s="64">
        <v>0</v>
      </c>
      <c r="Z1061" s="64">
        <v>0</v>
      </c>
      <c r="AA1061" s="64">
        <v>0</v>
      </c>
      <c r="AB1061" s="64">
        <v>0</v>
      </c>
      <c r="AC1061" s="64">
        <v>0</v>
      </c>
      <c r="AD1061" s="9">
        <v>0</v>
      </c>
      <c r="AE1061" s="64">
        <v>18000</v>
      </c>
      <c r="AF1061" s="64">
        <v>0</v>
      </c>
      <c r="AG1061" s="64">
        <v>0</v>
      </c>
      <c r="AH1061" s="64">
        <v>0</v>
      </c>
      <c r="AI1061" s="64">
        <v>0</v>
      </c>
      <c r="AJ1061" s="10">
        <f t="shared" si="49"/>
        <v>18000</v>
      </c>
      <c r="AL1061" s="6">
        <f t="shared" si="50"/>
        <v>0</v>
      </c>
      <c r="AN1061" s="64">
        <v>4599</v>
      </c>
      <c r="AO1061" s="64">
        <v>0</v>
      </c>
      <c r="AP1061" s="64">
        <v>0</v>
      </c>
      <c r="AQ1061" s="64">
        <v>0</v>
      </c>
      <c r="AR1061" s="64">
        <v>0</v>
      </c>
      <c r="AS1061" s="64">
        <v>0</v>
      </c>
      <c r="AT1061" s="64">
        <v>0</v>
      </c>
      <c r="AU1061" s="64">
        <v>0</v>
      </c>
      <c r="AV1061" s="64">
        <v>0</v>
      </c>
      <c r="AW1061" s="64">
        <v>0</v>
      </c>
      <c r="AX1061" s="64">
        <v>0</v>
      </c>
      <c r="AY1061" s="64">
        <v>0</v>
      </c>
      <c r="AZ1061" s="64">
        <v>-320</v>
      </c>
      <c r="BA1061" s="64">
        <v>0</v>
      </c>
      <c r="BB1061" s="64">
        <v>0</v>
      </c>
      <c r="BC1061" s="64">
        <v>0</v>
      </c>
      <c r="BD1061" s="64">
        <v>0</v>
      </c>
      <c r="BE1061" s="64">
        <v>0</v>
      </c>
      <c r="BF1061" s="64">
        <v>0</v>
      </c>
      <c r="BG1061" s="64">
        <v>-463.95</v>
      </c>
      <c r="BH1061" s="64">
        <v>0</v>
      </c>
      <c r="BI1061" s="64">
        <v>0</v>
      </c>
      <c r="BJ1061" s="64">
        <v>-3815.05</v>
      </c>
      <c r="BK1061" s="64">
        <v>0</v>
      </c>
      <c r="BL1061"/>
      <c r="BN1061" s="7">
        <f t="shared" si="51"/>
        <v>18000</v>
      </c>
    </row>
    <row r="1062" spans="1:66" hidden="1">
      <c r="A1062">
        <v>951</v>
      </c>
      <c r="B1062" t="s">
        <v>491</v>
      </c>
      <c r="C1062">
        <v>118</v>
      </c>
      <c r="D1062" t="s">
        <v>178</v>
      </c>
      <c r="E1062">
        <v>46</v>
      </c>
      <c r="F1062">
        <v>124410001</v>
      </c>
      <c r="G1062" t="s">
        <v>81</v>
      </c>
      <c r="H1062">
        <v>101</v>
      </c>
      <c r="I1062" t="s">
        <v>308</v>
      </c>
      <c r="J1062" s="8">
        <v>2</v>
      </c>
      <c r="K1062" s="8" t="s">
        <v>77</v>
      </c>
      <c r="L1062">
        <v>5410</v>
      </c>
      <c r="M1062" t="s">
        <v>372</v>
      </c>
      <c r="N1062">
        <v>5000</v>
      </c>
      <c r="O1062" t="s">
        <v>280</v>
      </c>
      <c r="P1062">
        <v>12</v>
      </c>
      <c r="Q1062" t="s">
        <v>401</v>
      </c>
      <c r="R1062">
        <v>221</v>
      </c>
      <c r="S1062" t="s">
        <v>492</v>
      </c>
      <c r="T1062">
        <v>128</v>
      </c>
      <c r="U1062" t="s">
        <v>404</v>
      </c>
      <c r="V1062">
        <v>1</v>
      </c>
      <c r="W1062" t="s">
        <v>313</v>
      </c>
      <c r="X1062" s="64">
        <v>0</v>
      </c>
      <c r="Y1062" s="64">
        <v>0</v>
      </c>
      <c r="Z1062" s="64">
        <v>0</v>
      </c>
      <c r="AA1062" s="64">
        <v>0</v>
      </c>
      <c r="AB1062" s="64">
        <v>603200</v>
      </c>
      <c r="AC1062" s="64">
        <v>0</v>
      </c>
      <c r="AD1062" s="9">
        <v>0</v>
      </c>
      <c r="AE1062" s="64">
        <v>0</v>
      </c>
      <c r="AF1062" s="64">
        <v>0</v>
      </c>
      <c r="AG1062" s="64">
        <v>0</v>
      </c>
      <c r="AH1062" s="64">
        <v>0</v>
      </c>
      <c r="AI1062" s="64">
        <v>0</v>
      </c>
      <c r="AJ1062" s="10">
        <f t="shared" si="49"/>
        <v>603200</v>
      </c>
      <c r="AL1062" s="6">
        <f t="shared" si="50"/>
        <v>603200</v>
      </c>
      <c r="AN1062" s="64">
        <v>300000</v>
      </c>
      <c r="AO1062" s="64">
        <v>0</v>
      </c>
      <c r="AP1062" s="64">
        <v>0</v>
      </c>
      <c r="AQ1062" s="64">
        <v>0</v>
      </c>
      <c r="AR1062" s="64">
        <v>0</v>
      </c>
      <c r="AS1062" s="64">
        <v>0</v>
      </c>
      <c r="AT1062" s="64">
        <v>0</v>
      </c>
      <c r="AU1062" s="64">
        <v>0</v>
      </c>
      <c r="AV1062" s="64">
        <v>0</v>
      </c>
      <c r="AW1062" s="64">
        <v>0</v>
      </c>
      <c r="AX1062" s="64">
        <v>0</v>
      </c>
      <c r="AY1062" s="64">
        <v>0</v>
      </c>
      <c r="AZ1062" s="64">
        <v>1119067.44</v>
      </c>
      <c r="BA1062" s="64">
        <v>0</v>
      </c>
      <c r="BB1062" s="64">
        <v>0</v>
      </c>
      <c r="BC1062" s="64">
        <v>0</v>
      </c>
      <c r="BD1062" s="64">
        <v>0</v>
      </c>
      <c r="BE1062" s="64">
        <v>0</v>
      </c>
      <c r="BF1062" s="64">
        <v>0</v>
      </c>
      <c r="BG1062" s="64">
        <v>0</v>
      </c>
      <c r="BH1062" s="64">
        <v>0</v>
      </c>
      <c r="BI1062" s="64">
        <v>0</v>
      </c>
      <c r="BJ1062" s="64">
        <v>0</v>
      </c>
      <c r="BK1062" s="64">
        <v>0</v>
      </c>
      <c r="BL1062"/>
      <c r="BN1062" s="7">
        <f t="shared" si="51"/>
        <v>603200</v>
      </c>
    </row>
    <row r="1063" spans="1:66" hidden="1">
      <c r="A1063">
        <v>954</v>
      </c>
      <c r="B1063" t="s">
        <v>502</v>
      </c>
      <c r="C1063">
        <v>122</v>
      </c>
      <c r="D1063" t="s">
        <v>503</v>
      </c>
      <c r="E1063">
        <v>46</v>
      </c>
      <c r="F1063">
        <v>124410001</v>
      </c>
      <c r="G1063" t="s">
        <v>81</v>
      </c>
      <c r="H1063">
        <v>101</v>
      </c>
      <c r="I1063" t="s">
        <v>308</v>
      </c>
      <c r="J1063" s="8">
        <v>2</v>
      </c>
      <c r="K1063" s="8" t="s">
        <v>77</v>
      </c>
      <c r="L1063">
        <v>5410</v>
      </c>
      <c r="M1063" t="s">
        <v>372</v>
      </c>
      <c r="N1063">
        <v>5000</v>
      </c>
      <c r="O1063" t="s">
        <v>280</v>
      </c>
      <c r="P1063">
        <v>12</v>
      </c>
      <c r="Q1063" t="s">
        <v>401</v>
      </c>
      <c r="R1063">
        <v>226</v>
      </c>
      <c r="S1063" t="s">
        <v>504</v>
      </c>
      <c r="T1063">
        <v>121</v>
      </c>
      <c r="U1063" t="s">
        <v>312</v>
      </c>
      <c r="V1063">
        <v>1</v>
      </c>
      <c r="W1063" t="s">
        <v>313</v>
      </c>
      <c r="X1063" s="64">
        <v>0</v>
      </c>
      <c r="Y1063" s="64">
        <v>0</v>
      </c>
      <c r="Z1063" s="64">
        <v>0</v>
      </c>
      <c r="AA1063" s="64">
        <v>0</v>
      </c>
      <c r="AB1063" s="64">
        <v>0</v>
      </c>
      <c r="AC1063" s="64">
        <v>0</v>
      </c>
      <c r="AD1063" s="9">
        <v>475600</v>
      </c>
      <c r="AE1063" s="64">
        <v>0</v>
      </c>
      <c r="AF1063" s="64">
        <v>0</v>
      </c>
      <c r="AG1063" s="64">
        <v>0</v>
      </c>
      <c r="AH1063" s="64">
        <v>0</v>
      </c>
      <c r="AI1063" s="64">
        <v>0</v>
      </c>
      <c r="AJ1063" s="10">
        <f t="shared" si="49"/>
        <v>475600</v>
      </c>
      <c r="AL1063" s="6">
        <f t="shared" si="50"/>
        <v>475600</v>
      </c>
      <c r="AN1063" s="64">
        <v>0</v>
      </c>
      <c r="AO1063" s="64">
        <v>0</v>
      </c>
      <c r="AP1063" s="64">
        <v>0</v>
      </c>
      <c r="AQ1063" s="64">
        <v>0</v>
      </c>
      <c r="AR1063" s="64">
        <v>0</v>
      </c>
      <c r="AS1063" s="64">
        <v>0</v>
      </c>
      <c r="AT1063" s="64">
        <v>0</v>
      </c>
      <c r="AU1063" s="64">
        <v>0</v>
      </c>
      <c r="AV1063" s="64">
        <v>0</v>
      </c>
      <c r="AW1063" s="64">
        <v>0</v>
      </c>
      <c r="AX1063" s="64">
        <v>0</v>
      </c>
      <c r="AY1063" s="64">
        <v>0</v>
      </c>
      <c r="AZ1063" s="64">
        <v>0</v>
      </c>
      <c r="BA1063" s="64">
        <v>0</v>
      </c>
      <c r="BB1063" s="64">
        <v>0</v>
      </c>
      <c r="BC1063" s="64">
        <v>0</v>
      </c>
      <c r="BD1063" s="64">
        <v>0</v>
      </c>
      <c r="BE1063" s="64">
        <v>0</v>
      </c>
      <c r="BF1063" s="64">
        <v>0</v>
      </c>
      <c r="BG1063" s="64">
        <v>0</v>
      </c>
      <c r="BH1063" s="64">
        <v>384540</v>
      </c>
      <c r="BI1063" s="64">
        <v>239540</v>
      </c>
      <c r="BJ1063" s="64">
        <v>413540</v>
      </c>
      <c r="BK1063" s="64">
        <v>239540</v>
      </c>
      <c r="BL1063"/>
      <c r="BN1063" s="7">
        <f t="shared" si="51"/>
        <v>475600</v>
      </c>
    </row>
    <row r="1064" spans="1:66" hidden="1">
      <c r="A1064">
        <v>201</v>
      </c>
      <c r="B1064" t="s">
        <v>379</v>
      </c>
      <c r="C1064">
        <v>143</v>
      </c>
      <c r="D1064" t="s">
        <v>271</v>
      </c>
      <c r="E1064">
        <v>49</v>
      </c>
      <c r="F1064">
        <v>124420001</v>
      </c>
      <c r="G1064" t="s">
        <v>349</v>
      </c>
      <c r="H1064">
        <v>602</v>
      </c>
      <c r="I1064" t="s">
        <v>380</v>
      </c>
      <c r="J1064" s="8">
        <v>1</v>
      </c>
      <c r="L1064">
        <v>5420</v>
      </c>
      <c r="M1064" t="s">
        <v>350</v>
      </c>
      <c r="N1064">
        <v>5000</v>
      </c>
      <c r="O1064" t="s">
        <v>280</v>
      </c>
      <c r="P1064">
        <v>7</v>
      </c>
      <c r="Q1064" t="s">
        <v>310</v>
      </c>
      <c r="R1064">
        <v>423</v>
      </c>
      <c r="S1064" t="s">
        <v>381</v>
      </c>
      <c r="T1064">
        <v>121</v>
      </c>
      <c r="U1064" t="s">
        <v>312</v>
      </c>
      <c r="V1064">
        <v>1</v>
      </c>
      <c r="W1064" t="s">
        <v>313</v>
      </c>
      <c r="X1064" s="64">
        <v>0</v>
      </c>
      <c r="Y1064" s="64">
        <v>0</v>
      </c>
      <c r="Z1064" s="64">
        <v>0</v>
      </c>
      <c r="AA1064" s="64">
        <v>0</v>
      </c>
      <c r="AB1064" s="64">
        <v>8120</v>
      </c>
      <c r="AC1064" s="64">
        <v>0</v>
      </c>
      <c r="AD1064" s="9">
        <v>0</v>
      </c>
      <c r="AE1064" s="64">
        <v>0</v>
      </c>
      <c r="AF1064" s="64">
        <v>0</v>
      </c>
      <c r="AG1064" s="64">
        <v>0</v>
      </c>
      <c r="AH1064" s="64">
        <v>0</v>
      </c>
      <c r="AI1064" s="9">
        <v>0</v>
      </c>
      <c r="AJ1064" s="10">
        <f t="shared" si="49"/>
        <v>8120</v>
      </c>
      <c r="AL1064" s="6">
        <f t="shared" si="50"/>
        <v>0</v>
      </c>
      <c r="AN1064" s="64">
        <v>9133</v>
      </c>
      <c r="AO1064" s="64">
        <v>0</v>
      </c>
      <c r="AP1064" s="64">
        <v>0</v>
      </c>
      <c r="AQ1064" s="64">
        <v>0</v>
      </c>
      <c r="AR1064" s="64">
        <v>0</v>
      </c>
      <c r="AS1064" s="64">
        <v>0</v>
      </c>
      <c r="AT1064" s="64">
        <v>0</v>
      </c>
      <c r="AU1064" s="64">
        <v>0</v>
      </c>
      <c r="AV1064" s="64">
        <v>0</v>
      </c>
      <c r="AW1064" s="64">
        <v>0</v>
      </c>
      <c r="AX1064" s="64">
        <v>0</v>
      </c>
      <c r="AY1064" s="64">
        <v>0</v>
      </c>
      <c r="AZ1064" s="64">
        <v>333897</v>
      </c>
      <c r="BA1064" s="64">
        <v>0</v>
      </c>
      <c r="BB1064" s="64">
        <v>0</v>
      </c>
      <c r="BC1064" s="64">
        <v>0</v>
      </c>
      <c r="BD1064" s="64">
        <v>0</v>
      </c>
      <c r="BE1064" s="64">
        <v>0</v>
      </c>
      <c r="BF1064" s="64">
        <v>0</v>
      </c>
      <c r="BG1064" s="64">
        <v>0</v>
      </c>
      <c r="BH1064" s="64">
        <v>-1171</v>
      </c>
      <c r="BI1064" s="64">
        <v>0</v>
      </c>
      <c r="BJ1064" s="64">
        <v>-603</v>
      </c>
      <c r="BK1064" s="64">
        <v>-1784.32</v>
      </c>
      <c r="BL1064"/>
      <c r="BN1064" s="7">
        <f t="shared" si="51"/>
        <v>8120</v>
      </c>
    </row>
    <row r="1065" spans="1:66" hidden="1">
      <c r="A1065">
        <v>941</v>
      </c>
      <c r="B1065" t="s">
        <v>484</v>
      </c>
      <c r="C1065">
        <v>116</v>
      </c>
      <c r="D1065" t="s">
        <v>485</v>
      </c>
      <c r="E1065">
        <v>48</v>
      </c>
      <c r="F1065">
        <v>124420001</v>
      </c>
      <c r="G1065" t="s">
        <v>349</v>
      </c>
      <c r="H1065">
        <v>101</v>
      </c>
      <c r="I1065" t="s">
        <v>308</v>
      </c>
      <c r="J1065" s="8">
        <v>1</v>
      </c>
      <c r="L1065">
        <v>5420</v>
      </c>
      <c r="M1065" t="s">
        <v>350</v>
      </c>
      <c r="N1065">
        <v>5000</v>
      </c>
      <c r="O1065" t="s">
        <v>280</v>
      </c>
      <c r="P1065">
        <v>8</v>
      </c>
      <c r="Q1065" t="s">
        <v>486</v>
      </c>
      <c r="R1065">
        <v>131</v>
      </c>
      <c r="S1065" t="s">
        <v>449</v>
      </c>
      <c r="T1065">
        <v>121</v>
      </c>
      <c r="U1065" t="s">
        <v>312</v>
      </c>
      <c r="V1065">
        <v>1</v>
      </c>
      <c r="W1065" t="s">
        <v>313</v>
      </c>
      <c r="X1065" s="64">
        <v>0</v>
      </c>
      <c r="Y1065" s="64">
        <v>0</v>
      </c>
      <c r="Z1065" s="64">
        <v>0</v>
      </c>
      <c r="AA1065" s="64">
        <v>0</v>
      </c>
      <c r="AB1065" s="64">
        <v>0</v>
      </c>
      <c r="AC1065" s="64">
        <v>38048</v>
      </c>
      <c r="AD1065" s="9">
        <v>0</v>
      </c>
      <c r="AE1065" s="64">
        <v>0</v>
      </c>
      <c r="AF1065" s="64">
        <v>0</v>
      </c>
      <c r="AG1065" s="64">
        <v>0</v>
      </c>
      <c r="AH1065" s="64">
        <v>0</v>
      </c>
      <c r="AI1065" s="64">
        <v>0</v>
      </c>
      <c r="AJ1065" s="10">
        <f t="shared" si="49"/>
        <v>38048</v>
      </c>
      <c r="AL1065" s="6">
        <f t="shared" si="50"/>
        <v>0</v>
      </c>
      <c r="AN1065" s="64">
        <v>4673</v>
      </c>
      <c r="AO1065" s="64">
        <v>0</v>
      </c>
      <c r="AP1065" s="64">
        <v>0</v>
      </c>
      <c r="AQ1065" s="64">
        <v>0</v>
      </c>
      <c r="AR1065" s="64">
        <v>0</v>
      </c>
      <c r="AS1065" s="64">
        <v>0</v>
      </c>
      <c r="AT1065" s="64">
        <v>0</v>
      </c>
      <c r="AU1065" s="64">
        <v>0</v>
      </c>
      <c r="AV1065" s="64">
        <v>0</v>
      </c>
      <c r="AW1065" s="64">
        <v>0</v>
      </c>
      <c r="AX1065" s="64">
        <v>0</v>
      </c>
      <c r="AY1065" s="64">
        <v>0</v>
      </c>
      <c r="AZ1065" s="64">
        <v>0</v>
      </c>
      <c r="BA1065" s="64">
        <v>0</v>
      </c>
      <c r="BB1065" s="64">
        <v>0</v>
      </c>
      <c r="BC1065" s="64">
        <v>0</v>
      </c>
      <c r="BD1065" s="64">
        <v>0</v>
      </c>
      <c r="BE1065" s="64">
        <v>0</v>
      </c>
      <c r="BF1065" s="64">
        <v>0</v>
      </c>
      <c r="BG1065" s="64">
        <v>0</v>
      </c>
      <c r="BH1065" s="64">
        <v>-1200.5999999999999</v>
      </c>
      <c r="BI1065" s="64">
        <v>884.49</v>
      </c>
      <c r="BJ1065" s="64">
        <v>359.11</v>
      </c>
      <c r="BK1065" s="64">
        <v>306</v>
      </c>
      <c r="BL1065"/>
      <c r="BN1065" s="7">
        <f t="shared" si="51"/>
        <v>38048</v>
      </c>
    </row>
    <row r="1066" spans="1:66" hidden="1">
      <c r="A1066">
        <v>954</v>
      </c>
      <c r="B1066" t="s">
        <v>502</v>
      </c>
      <c r="C1066">
        <v>122</v>
      </c>
      <c r="D1066" t="s">
        <v>503</v>
      </c>
      <c r="E1066">
        <v>48</v>
      </c>
      <c r="F1066">
        <v>124420001</v>
      </c>
      <c r="G1066" t="s">
        <v>349</v>
      </c>
      <c r="H1066">
        <v>101</v>
      </c>
      <c r="I1066" t="s">
        <v>308</v>
      </c>
      <c r="J1066" s="8">
        <v>1</v>
      </c>
      <c r="L1066">
        <v>5420</v>
      </c>
      <c r="M1066" t="s">
        <v>350</v>
      </c>
      <c r="N1066">
        <v>5000</v>
      </c>
      <c r="O1066" t="s">
        <v>280</v>
      </c>
      <c r="P1066">
        <v>12</v>
      </c>
      <c r="Q1066" t="s">
        <v>401</v>
      </c>
      <c r="R1066">
        <v>226</v>
      </c>
      <c r="S1066" t="s">
        <v>504</v>
      </c>
      <c r="T1066">
        <v>121</v>
      </c>
      <c r="U1066" t="s">
        <v>312</v>
      </c>
      <c r="V1066">
        <v>1</v>
      </c>
      <c r="W1066" t="s">
        <v>313</v>
      </c>
      <c r="X1066" s="64">
        <v>0</v>
      </c>
      <c r="Y1066" s="64">
        <v>0</v>
      </c>
      <c r="Z1066" s="64">
        <v>0</v>
      </c>
      <c r="AA1066" s="64">
        <v>0</v>
      </c>
      <c r="AB1066" s="64">
        <v>0</v>
      </c>
      <c r="AC1066" s="64">
        <v>108720</v>
      </c>
      <c r="AD1066" s="9">
        <v>0</v>
      </c>
      <c r="AE1066" s="64">
        <v>108720</v>
      </c>
      <c r="AF1066" s="64">
        <v>0</v>
      </c>
      <c r="AG1066" s="64">
        <v>0</v>
      </c>
      <c r="AH1066" s="64">
        <v>0</v>
      </c>
      <c r="AI1066" s="64">
        <v>0</v>
      </c>
      <c r="AJ1066" s="10">
        <f t="shared" si="49"/>
        <v>217440</v>
      </c>
      <c r="AL1066" s="6">
        <f t="shared" si="50"/>
        <v>0</v>
      </c>
      <c r="AN1066" s="64">
        <v>2000</v>
      </c>
      <c r="AO1066" s="64">
        <v>0</v>
      </c>
      <c r="AP1066" s="64">
        <v>0</v>
      </c>
      <c r="AQ1066" s="64">
        <v>0</v>
      </c>
      <c r="AR1066" s="64">
        <v>0</v>
      </c>
      <c r="AS1066" s="64">
        <v>0</v>
      </c>
      <c r="AT1066" s="64">
        <v>0</v>
      </c>
      <c r="AU1066" s="64">
        <v>0</v>
      </c>
      <c r="AV1066" s="64">
        <v>0</v>
      </c>
      <c r="AW1066" s="64">
        <v>0</v>
      </c>
      <c r="AX1066" s="64">
        <v>0</v>
      </c>
      <c r="AY1066" s="64">
        <v>0</v>
      </c>
      <c r="AZ1066" s="64">
        <v>3903</v>
      </c>
      <c r="BA1066" s="64">
        <v>0</v>
      </c>
      <c r="BB1066" s="64">
        <v>0</v>
      </c>
      <c r="BC1066" s="64">
        <v>0</v>
      </c>
      <c r="BD1066" s="64">
        <v>0</v>
      </c>
      <c r="BE1066" s="64">
        <v>0</v>
      </c>
      <c r="BF1066" s="64">
        <v>0</v>
      </c>
      <c r="BG1066" s="64">
        <v>0</v>
      </c>
      <c r="BH1066" s="64">
        <v>1200.5999999999999</v>
      </c>
      <c r="BI1066" s="64">
        <v>-219.49</v>
      </c>
      <c r="BJ1066" s="64">
        <v>-243.04</v>
      </c>
      <c r="BK1066" s="64">
        <v>0</v>
      </c>
      <c r="BL1066"/>
      <c r="BN1066" s="7">
        <f t="shared" si="51"/>
        <v>217440</v>
      </c>
    </row>
    <row r="1067" spans="1:66" hidden="1">
      <c r="A1067">
        <v>954</v>
      </c>
      <c r="B1067" t="s">
        <v>502</v>
      </c>
      <c r="C1067">
        <v>122</v>
      </c>
      <c r="D1067" t="s">
        <v>503</v>
      </c>
      <c r="E1067">
        <v>52</v>
      </c>
      <c r="F1067">
        <v>124630001</v>
      </c>
      <c r="G1067" t="s">
        <v>674</v>
      </c>
      <c r="H1067">
        <v>101</v>
      </c>
      <c r="I1067" t="s">
        <v>308</v>
      </c>
      <c r="J1067" s="8">
        <v>1</v>
      </c>
      <c r="L1067">
        <v>5630</v>
      </c>
      <c r="M1067" t="s">
        <v>675</v>
      </c>
      <c r="N1067">
        <v>5000</v>
      </c>
      <c r="O1067" t="s">
        <v>280</v>
      </c>
      <c r="P1067">
        <v>12</v>
      </c>
      <c r="Q1067" t="s">
        <v>401</v>
      </c>
      <c r="R1067">
        <v>226</v>
      </c>
      <c r="S1067" t="s">
        <v>504</v>
      </c>
      <c r="T1067">
        <v>121</v>
      </c>
      <c r="U1067" t="s">
        <v>312</v>
      </c>
      <c r="V1067">
        <v>1</v>
      </c>
      <c r="W1067" t="s">
        <v>313</v>
      </c>
      <c r="X1067" s="64">
        <v>0</v>
      </c>
      <c r="Y1067" s="64">
        <v>0</v>
      </c>
      <c r="Z1067" s="64">
        <v>0</v>
      </c>
      <c r="AA1067" s="64">
        <v>0</v>
      </c>
      <c r="AB1067" s="64">
        <v>0</v>
      </c>
      <c r="AC1067" s="64">
        <v>0</v>
      </c>
      <c r="AD1067" s="9">
        <v>0</v>
      </c>
      <c r="AE1067" s="64">
        <v>0</v>
      </c>
      <c r="AF1067" s="64">
        <v>0</v>
      </c>
      <c r="AG1067" s="64">
        <v>0</v>
      </c>
      <c r="AH1067" s="64">
        <v>0</v>
      </c>
      <c r="AI1067" s="64">
        <v>0</v>
      </c>
      <c r="AJ1067" s="10">
        <f t="shared" si="49"/>
        <v>0</v>
      </c>
      <c r="AL1067" s="6">
        <f t="shared" si="50"/>
        <v>0</v>
      </c>
      <c r="AN1067" s="64">
        <v>25750</v>
      </c>
      <c r="AO1067" s="64">
        <v>0</v>
      </c>
      <c r="AP1067" s="64">
        <v>0</v>
      </c>
      <c r="AQ1067" s="64">
        <v>0</v>
      </c>
      <c r="AR1067" s="64">
        <v>0</v>
      </c>
      <c r="AS1067" s="64">
        <v>0</v>
      </c>
      <c r="AT1067" s="64">
        <v>0</v>
      </c>
      <c r="AU1067" s="64">
        <v>0</v>
      </c>
      <c r="AV1067" s="64">
        <v>0</v>
      </c>
      <c r="AW1067" s="64">
        <v>0</v>
      </c>
      <c r="AX1067" s="64">
        <v>0</v>
      </c>
      <c r="AY1067" s="64">
        <v>0</v>
      </c>
      <c r="AZ1067" s="64">
        <v>0</v>
      </c>
      <c r="BA1067" s="64">
        <v>0</v>
      </c>
      <c r="BB1067" s="64">
        <v>0</v>
      </c>
      <c r="BC1067" s="64">
        <v>0</v>
      </c>
      <c r="BD1067" s="64">
        <v>0</v>
      </c>
      <c r="BE1067" s="64">
        <v>0</v>
      </c>
      <c r="BF1067" s="64">
        <v>0</v>
      </c>
      <c r="BG1067" s="64">
        <v>0</v>
      </c>
      <c r="BH1067" s="64">
        <v>0</v>
      </c>
      <c r="BI1067" s="64">
        <v>0</v>
      </c>
      <c r="BJ1067" s="64">
        <v>0</v>
      </c>
      <c r="BK1067" s="64">
        <v>-25750</v>
      </c>
      <c r="BL1067"/>
      <c r="BN1067" s="7">
        <f t="shared" si="51"/>
        <v>0</v>
      </c>
    </row>
    <row r="1068" spans="1:66" hidden="1">
      <c r="A1068">
        <v>111</v>
      </c>
      <c r="B1068" t="s">
        <v>84</v>
      </c>
      <c r="C1068">
        <v>170</v>
      </c>
      <c r="D1068" t="s">
        <v>556</v>
      </c>
      <c r="E1068">
        <v>535</v>
      </c>
      <c r="F1068">
        <v>124640001</v>
      </c>
      <c r="G1068" t="s">
        <v>658</v>
      </c>
      <c r="H1068">
        <v>602</v>
      </c>
      <c r="I1068" t="s">
        <v>380</v>
      </c>
      <c r="J1068" s="8">
        <v>1</v>
      </c>
      <c r="L1068">
        <v>5640</v>
      </c>
      <c r="M1068" t="s">
        <v>659</v>
      </c>
      <c r="N1068">
        <v>5000</v>
      </c>
      <c r="O1068" t="s">
        <v>280</v>
      </c>
      <c r="P1068">
        <v>13</v>
      </c>
      <c r="Q1068" t="s">
        <v>353</v>
      </c>
      <c r="R1068">
        <v>263</v>
      </c>
      <c r="S1068" t="s">
        <v>354</v>
      </c>
      <c r="T1068">
        <v>121</v>
      </c>
      <c r="U1068" t="s">
        <v>312</v>
      </c>
      <c r="V1068">
        <v>1</v>
      </c>
      <c r="W1068" t="s">
        <v>313</v>
      </c>
      <c r="X1068" s="64">
        <v>0</v>
      </c>
      <c r="Y1068" s="64">
        <v>0</v>
      </c>
      <c r="Z1068" s="64">
        <v>0</v>
      </c>
      <c r="AA1068" s="64">
        <v>0</v>
      </c>
      <c r="AB1068" s="64">
        <v>0</v>
      </c>
      <c r="AC1068" s="64">
        <v>0</v>
      </c>
      <c r="AD1068" s="9">
        <v>0</v>
      </c>
      <c r="AE1068" s="64">
        <v>0</v>
      </c>
      <c r="AF1068" s="64">
        <v>0</v>
      </c>
      <c r="AG1068" s="64">
        <v>0</v>
      </c>
      <c r="AH1068" s="64">
        <v>0</v>
      </c>
      <c r="AI1068" s="64">
        <v>0</v>
      </c>
      <c r="AJ1068" s="10">
        <f t="shared" si="49"/>
        <v>0</v>
      </c>
      <c r="AL1068" s="6">
        <f t="shared" si="50"/>
        <v>0</v>
      </c>
      <c r="AN1068" s="64">
        <v>0</v>
      </c>
      <c r="AO1068" s="64">
        <v>0</v>
      </c>
      <c r="AP1068" s="64">
        <v>0</v>
      </c>
      <c r="AQ1068" s="64">
        <v>0</v>
      </c>
      <c r="AR1068" s="64">
        <v>0</v>
      </c>
      <c r="AS1068" s="64">
        <v>0</v>
      </c>
      <c r="AT1068" s="64">
        <v>0</v>
      </c>
      <c r="AU1068" s="64">
        <v>0</v>
      </c>
      <c r="AV1068" s="64">
        <v>0</v>
      </c>
      <c r="AW1068" s="64">
        <v>0</v>
      </c>
      <c r="AX1068" s="64">
        <v>0</v>
      </c>
      <c r="AY1068" s="64">
        <v>0</v>
      </c>
      <c r="AZ1068" s="64">
        <v>17176</v>
      </c>
      <c r="BA1068" s="64">
        <v>0</v>
      </c>
      <c r="BB1068" s="64">
        <v>0</v>
      </c>
      <c r="BC1068" s="64">
        <v>0</v>
      </c>
      <c r="BD1068" s="64">
        <v>0</v>
      </c>
      <c r="BE1068" s="64">
        <v>0</v>
      </c>
      <c r="BF1068" s="64">
        <v>0</v>
      </c>
      <c r="BG1068" s="64">
        <v>0</v>
      </c>
      <c r="BH1068" s="64">
        <v>0</v>
      </c>
      <c r="BI1068" s="64">
        <v>0</v>
      </c>
      <c r="BJ1068" s="64">
        <v>0</v>
      </c>
      <c r="BK1068" s="64">
        <v>0</v>
      </c>
      <c r="BL1068"/>
      <c r="BN1068" s="7">
        <f t="shared" si="51"/>
        <v>0</v>
      </c>
    </row>
    <row r="1069" spans="1:66" hidden="1">
      <c r="A1069">
        <v>201</v>
      </c>
      <c r="B1069" t="s">
        <v>379</v>
      </c>
      <c r="C1069">
        <v>143</v>
      </c>
      <c r="D1069" t="s">
        <v>271</v>
      </c>
      <c r="E1069">
        <v>494</v>
      </c>
      <c r="F1069">
        <v>124670001</v>
      </c>
      <c r="G1069" t="s">
        <v>351</v>
      </c>
      <c r="H1069">
        <v>602</v>
      </c>
      <c r="I1069" t="s">
        <v>380</v>
      </c>
      <c r="J1069" s="8">
        <v>1</v>
      </c>
      <c r="L1069">
        <v>5670</v>
      </c>
      <c r="M1069" t="s">
        <v>352</v>
      </c>
      <c r="N1069">
        <v>5000</v>
      </c>
      <c r="O1069" t="s">
        <v>280</v>
      </c>
      <c r="P1069">
        <v>7</v>
      </c>
      <c r="Q1069" t="s">
        <v>310</v>
      </c>
      <c r="R1069">
        <v>423</v>
      </c>
      <c r="S1069" t="s">
        <v>381</v>
      </c>
      <c r="T1069">
        <v>121</v>
      </c>
      <c r="U1069" t="s">
        <v>312</v>
      </c>
      <c r="V1069">
        <v>1</v>
      </c>
      <c r="W1069" t="s">
        <v>313</v>
      </c>
      <c r="X1069" s="64">
        <v>0</v>
      </c>
      <c r="Y1069" s="64">
        <v>0</v>
      </c>
      <c r="Z1069" s="64">
        <v>0</v>
      </c>
      <c r="AA1069" s="64">
        <v>117049.8</v>
      </c>
      <c r="AB1069" s="64">
        <v>0</v>
      </c>
      <c r="AC1069" s="64">
        <v>0</v>
      </c>
      <c r="AD1069" s="9">
        <v>0</v>
      </c>
      <c r="AE1069" s="64">
        <v>0</v>
      </c>
      <c r="AF1069" s="64">
        <v>0</v>
      </c>
      <c r="AG1069" s="64">
        <v>0</v>
      </c>
      <c r="AH1069" s="64">
        <v>0</v>
      </c>
      <c r="AI1069" s="9">
        <v>0</v>
      </c>
      <c r="AJ1069" s="10">
        <f t="shared" si="49"/>
        <v>117049.8</v>
      </c>
      <c r="AL1069" s="6">
        <f t="shared" si="50"/>
        <v>0</v>
      </c>
      <c r="AN1069" s="64">
        <v>177614</v>
      </c>
      <c r="AO1069" s="64">
        <v>0</v>
      </c>
      <c r="AP1069" s="64">
        <v>0</v>
      </c>
      <c r="AQ1069" s="64">
        <v>0</v>
      </c>
      <c r="AR1069" s="64">
        <v>0</v>
      </c>
      <c r="AS1069" s="64">
        <v>0</v>
      </c>
      <c r="AT1069" s="64">
        <v>0</v>
      </c>
      <c r="AU1069" s="64">
        <v>0</v>
      </c>
      <c r="AV1069" s="64">
        <v>0</v>
      </c>
      <c r="AW1069" s="64">
        <v>0</v>
      </c>
      <c r="AX1069" s="64">
        <v>0</v>
      </c>
      <c r="AY1069" s="64">
        <v>0</v>
      </c>
      <c r="AZ1069" s="64">
        <v>0</v>
      </c>
      <c r="BA1069" s="64">
        <v>0</v>
      </c>
      <c r="BB1069" s="64">
        <v>0</v>
      </c>
      <c r="BC1069" s="64">
        <v>0</v>
      </c>
      <c r="BD1069" s="64">
        <v>0</v>
      </c>
      <c r="BE1069" s="64">
        <v>0</v>
      </c>
      <c r="BF1069" s="64">
        <v>0</v>
      </c>
      <c r="BG1069" s="64">
        <v>0</v>
      </c>
      <c r="BH1069" s="64">
        <v>0</v>
      </c>
      <c r="BI1069" s="64">
        <v>0</v>
      </c>
      <c r="BJ1069" s="64">
        <v>7855.28</v>
      </c>
      <c r="BK1069" s="64">
        <v>26237.7</v>
      </c>
      <c r="BL1069"/>
      <c r="BN1069" s="7">
        <f t="shared" si="51"/>
        <v>117049.8</v>
      </c>
    </row>
    <row r="1070" spans="1:66" hidden="1">
      <c r="A1070">
        <v>953</v>
      </c>
      <c r="B1070" t="s">
        <v>259</v>
      </c>
      <c r="C1070">
        <v>121</v>
      </c>
      <c r="D1070" t="s">
        <v>196</v>
      </c>
      <c r="E1070">
        <v>57</v>
      </c>
      <c r="F1070">
        <v>124670001</v>
      </c>
      <c r="G1070" t="s">
        <v>351</v>
      </c>
      <c r="H1070">
        <v>101</v>
      </c>
      <c r="I1070" t="s">
        <v>308</v>
      </c>
      <c r="J1070" s="8">
        <v>1</v>
      </c>
      <c r="L1070">
        <v>5670</v>
      </c>
      <c r="M1070" t="s">
        <v>352</v>
      </c>
      <c r="N1070">
        <v>5000</v>
      </c>
      <c r="O1070" t="s">
        <v>280</v>
      </c>
      <c r="P1070">
        <v>12</v>
      </c>
      <c r="Q1070" t="s">
        <v>401</v>
      </c>
      <c r="R1070">
        <v>214</v>
      </c>
      <c r="S1070" t="s">
        <v>446</v>
      </c>
      <c r="T1070">
        <v>125</v>
      </c>
      <c r="U1070" t="s">
        <v>464</v>
      </c>
      <c r="V1070">
        <v>1</v>
      </c>
      <c r="W1070" t="s">
        <v>313</v>
      </c>
      <c r="X1070" s="64">
        <v>0</v>
      </c>
      <c r="Y1070" s="64">
        <v>0</v>
      </c>
      <c r="Z1070" s="64">
        <v>0</v>
      </c>
      <c r="AA1070" s="64">
        <v>0</v>
      </c>
      <c r="AB1070" s="64">
        <v>34400.01</v>
      </c>
      <c r="AC1070" s="64">
        <v>0</v>
      </c>
      <c r="AD1070" s="9">
        <v>0</v>
      </c>
      <c r="AE1070" s="64">
        <v>0</v>
      </c>
      <c r="AF1070" s="64">
        <v>0</v>
      </c>
      <c r="AG1070" s="64">
        <v>8700</v>
      </c>
      <c r="AH1070" s="64">
        <v>0</v>
      </c>
      <c r="AI1070" s="64">
        <v>0</v>
      </c>
      <c r="AJ1070" s="10">
        <f t="shared" si="49"/>
        <v>43100.01</v>
      </c>
      <c r="AL1070" s="6">
        <f t="shared" si="50"/>
        <v>0</v>
      </c>
      <c r="AN1070" s="64">
        <v>19305</v>
      </c>
      <c r="AO1070" s="64">
        <v>0</v>
      </c>
      <c r="AP1070" s="64">
        <v>0</v>
      </c>
      <c r="AQ1070" s="64">
        <v>0</v>
      </c>
      <c r="AR1070" s="64">
        <v>0</v>
      </c>
      <c r="AS1070" s="64">
        <v>0</v>
      </c>
      <c r="AT1070" s="64">
        <v>0</v>
      </c>
      <c r="AU1070" s="64">
        <v>0</v>
      </c>
      <c r="AV1070" s="64">
        <v>0</v>
      </c>
      <c r="AW1070" s="64">
        <v>0</v>
      </c>
      <c r="AX1070" s="64">
        <v>0</v>
      </c>
      <c r="AY1070" s="64">
        <v>0</v>
      </c>
      <c r="AZ1070" s="64">
        <v>0</v>
      </c>
      <c r="BA1070" s="64">
        <v>0</v>
      </c>
      <c r="BB1070" s="64">
        <v>0</v>
      </c>
      <c r="BC1070" s="64">
        <v>0</v>
      </c>
      <c r="BD1070" s="64">
        <v>0</v>
      </c>
      <c r="BE1070" s="64">
        <v>0</v>
      </c>
      <c r="BF1070" s="64">
        <v>0</v>
      </c>
      <c r="BG1070" s="64">
        <v>0</v>
      </c>
      <c r="BH1070" s="64">
        <v>0</v>
      </c>
      <c r="BI1070" s="64">
        <v>0</v>
      </c>
      <c r="BJ1070" s="64">
        <v>0</v>
      </c>
      <c r="BK1070" s="64">
        <v>1268.47</v>
      </c>
      <c r="BL1070"/>
      <c r="BN1070" s="7">
        <f t="shared" si="51"/>
        <v>43100.01</v>
      </c>
    </row>
    <row r="1071" spans="1:66" hidden="1">
      <c r="A1071">
        <v>954</v>
      </c>
      <c r="B1071" t="s">
        <v>502</v>
      </c>
      <c r="C1071">
        <v>122</v>
      </c>
      <c r="D1071" t="s">
        <v>503</v>
      </c>
      <c r="E1071">
        <v>57</v>
      </c>
      <c r="F1071">
        <v>124670001</v>
      </c>
      <c r="G1071" t="s">
        <v>351</v>
      </c>
      <c r="H1071">
        <v>101</v>
      </c>
      <c r="I1071" t="s">
        <v>308</v>
      </c>
      <c r="J1071" s="8">
        <v>2</v>
      </c>
      <c r="K1071" s="8" t="s">
        <v>77</v>
      </c>
      <c r="L1071">
        <v>5670</v>
      </c>
      <c r="M1071" t="s">
        <v>352</v>
      </c>
      <c r="N1071">
        <v>5000</v>
      </c>
      <c r="O1071" t="s">
        <v>280</v>
      </c>
      <c r="P1071">
        <v>12</v>
      </c>
      <c r="Q1071" t="s">
        <v>401</v>
      </c>
      <c r="R1071">
        <v>226</v>
      </c>
      <c r="S1071" t="s">
        <v>504</v>
      </c>
      <c r="T1071">
        <v>121</v>
      </c>
      <c r="U1071" t="s">
        <v>312</v>
      </c>
      <c r="V1071">
        <v>1</v>
      </c>
      <c r="W1071" t="s">
        <v>313</v>
      </c>
      <c r="X1071" s="64">
        <v>0</v>
      </c>
      <c r="Y1071" s="64">
        <v>0</v>
      </c>
      <c r="Z1071" s="64">
        <v>0</v>
      </c>
      <c r="AA1071" s="64">
        <v>0</v>
      </c>
      <c r="AB1071" s="64">
        <v>96472.69</v>
      </c>
      <c r="AC1071" s="64">
        <v>129903.02</v>
      </c>
      <c r="AD1071" s="9">
        <v>17980</v>
      </c>
      <c r="AE1071" s="64">
        <v>0</v>
      </c>
      <c r="AF1071" s="64">
        <v>0</v>
      </c>
      <c r="AG1071" s="64">
        <v>17400</v>
      </c>
      <c r="AH1071" s="64">
        <v>0</v>
      </c>
      <c r="AI1071" s="64">
        <v>0</v>
      </c>
      <c r="AJ1071" s="10">
        <f t="shared" si="49"/>
        <v>261755.71000000002</v>
      </c>
      <c r="AL1071" s="6">
        <f t="shared" si="50"/>
        <v>261755.71000000002</v>
      </c>
      <c r="AN1071" s="64">
        <v>31038</v>
      </c>
      <c r="AO1071" s="64">
        <v>0</v>
      </c>
      <c r="AP1071" s="64">
        <v>0</v>
      </c>
      <c r="AQ1071" s="64">
        <v>0</v>
      </c>
      <c r="AR1071" s="64">
        <v>0</v>
      </c>
      <c r="AS1071" s="64">
        <v>0</v>
      </c>
      <c r="AT1071" s="64">
        <v>0</v>
      </c>
      <c r="AU1071" s="64">
        <v>0</v>
      </c>
      <c r="AV1071" s="64">
        <v>0</v>
      </c>
      <c r="AW1071" s="64">
        <v>0</v>
      </c>
      <c r="AX1071" s="64">
        <v>0</v>
      </c>
      <c r="AY1071" s="64">
        <v>0</v>
      </c>
      <c r="AZ1071" s="64">
        <v>0</v>
      </c>
      <c r="BA1071" s="64">
        <v>0</v>
      </c>
      <c r="BB1071" s="64">
        <v>0</v>
      </c>
      <c r="BC1071" s="64">
        <v>0</v>
      </c>
      <c r="BD1071" s="64">
        <v>0</v>
      </c>
      <c r="BE1071" s="64">
        <v>0</v>
      </c>
      <c r="BF1071" s="64">
        <v>0</v>
      </c>
      <c r="BG1071" s="64">
        <v>0</v>
      </c>
      <c r="BH1071" s="64">
        <v>0</v>
      </c>
      <c r="BI1071" s="64">
        <v>0</v>
      </c>
      <c r="BJ1071" s="64">
        <v>0</v>
      </c>
      <c r="BK1071" s="64">
        <v>11022.36</v>
      </c>
      <c r="BL1071"/>
      <c r="BN1071" s="7">
        <f t="shared" si="51"/>
        <v>261755.71000000002</v>
      </c>
    </row>
    <row r="1072" spans="1:66" hidden="1">
      <c r="A1072">
        <v>931</v>
      </c>
      <c r="B1072" t="s">
        <v>465</v>
      </c>
      <c r="C1072">
        <v>111</v>
      </c>
      <c r="D1072" t="s">
        <v>466</v>
      </c>
      <c r="E1072">
        <v>59</v>
      </c>
      <c r="F1072">
        <v>125110001</v>
      </c>
      <c r="G1072" t="s">
        <v>577</v>
      </c>
      <c r="H1072">
        <v>101</v>
      </c>
      <c r="I1072" t="s">
        <v>308</v>
      </c>
      <c r="J1072" s="8">
        <v>2</v>
      </c>
      <c r="K1072" s="8" t="s">
        <v>77</v>
      </c>
      <c r="L1072">
        <v>5910</v>
      </c>
      <c r="M1072" t="s">
        <v>578</v>
      </c>
      <c r="N1072">
        <v>5000</v>
      </c>
      <c r="O1072" t="s">
        <v>280</v>
      </c>
      <c r="P1072">
        <v>5</v>
      </c>
      <c r="Q1072" t="s">
        <v>467</v>
      </c>
      <c r="R1072">
        <v>152</v>
      </c>
      <c r="S1072" t="s">
        <v>468</v>
      </c>
      <c r="T1072">
        <v>121</v>
      </c>
      <c r="U1072" t="s">
        <v>312</v>
      </c>
      <c r="V1072">
        <v>1</v>
      </c>
      <c r="W1072" t="s">
        <v>313</v>
      </c>
      <c r="X1072" s="64">
        <v>0</v>
      </c>
      <c r="Y1072" s="64">
        <v>0</v>
      </c>
      <c r="Z1072" s="64">
        <v>0</v>
      </c>
      <c r="AA1072" s="64">
        <v>223155</v>
      </c>
      <c r="AB1072" s="64">
        <v>223155</v>
      </c>
      <c r="AC1072" s="64">
        <v>0</v>
      </c>
      <c r="AD1072" s="9">
        <v>0</v>
      </c>
      <c r="AE1072" s="64">
        <v>0</v>
      </c>
      <c r="AF1072" s="64">
        <v>223155</v>
      </c>
      <c r="AG1072" s="64">
        <v>223155</v>
      </c>
      <c r="AH1072" s="64">
        <v>0</v>
      </c>
      <c r="AI1072" s="64">
        <v>0</v>
      </c>
      <c r="AJ1072" s="10">
        <f t="shared" si="49"/>
        <v>892620</v>
      </c>
      <c r="AL1072" s="6">
        <f t="shared" si="50"/>
        <v>892620</v>
      </c>
      <c r="AN1072" s="64">
        <v>28907</v>
      </c>
      <c r="AO1072" s="64">
        <v>0</v>
      </c>
      <c r="AP1072" s="64">
        <v>0</v>
      </c>
      <c r="AQ1072" s="64">
        <v>0</v>
      </c>
      <c r="AR1072" s="64">
        <v>0</v>
      </c>
      <c r="AS1072" s="64">
        <v>0</v>
      </c>
      <c r="AT1072" s="64">
        <v>0</v>
      </c>
      <c r="AU1072" s="64">
        <v>0</v>
      </c>
      <c r="AV1072" s="64">
        <v>0</v>
      </c>
      <c r="AW1072" s="64">
        <v>0</v>
      </c>
      <c r="AX1072" s="64">
        <v>0</v>
      </c>
      <c r="AY1072" s="64">
        <v>0</v>
      </c>
      <c r="AZ1072" s="64">
        <v>0</v>
      </c>
      <c r="BA1072" s="64">
        <v>0</v>
      </c>
      <c r="BB1072" s="64">
        <v>0</v>
      </c>
      <c r="BC1072" s="64">
        <v>0</v>
      </c>
      <c r="BD1072" s="64">
        <v>0</v>
      </c>
      <c r="BE1072" s="64">
        <v>0</v>
      </c>
      <c r="BF1072" s="64">
        <v>0</v>
      </c>
      <c r="BG1072" s="64">
        <v>0</v>
      </c>
      <c r="BH1072" s="64">
        <v>1648.85</v>
      </c>
      <c r="BI1072" s="64">
        <v>3854.48</v>
      </c>
      <c r="BJ1072" s="64">
        <v>133.44999999999999</v>
      </c>
      <c r="BK1072" s="64">
        <v>2780.37</v>
      </c>
      <c r="BL1072"/>
      <c r="BN1072" s="7">
        <f t="shared" si="51"/>
        <v>892620</v>
      </c>
    </row>
    <row r="1073" spans="1:66" hidden="1">
      <c r="A1073">
        <v>933</v>
      </c>
      <c r="B1073" t="s">
        <v>479</v>
      </c>
      <c r="C1073">
        <v>114</v>
      </c>
      <c r="D1073" t="s">
        <v>480</v>
      </c>
      <c r="E1073">
        <v>60</v>
      </c>
      <c r="F1073">
        <v>125410001</v>
      </c>
      <c r="G1073" t="s">
        <v>482</v>
      </c>
      <c r="H1073">
        <v>101</v>
      </c>
      <c r="I1073" t="s">
        <v>308</v>
      </c>
      <c r="J1073" s="8">
        <v>1</v>
      </c>
      <c r="L1073">
        <v>5970</v>
      </c>
      <c r="M1073" t="s">
        <v>483</v>
      </c>
      <c r="N1073">
        <v>5000</v>
      </c>
      <c r="O1073" t="s">
        <v>280</v>
      </c>
      <c r="P1073">
        <v>5</v>
      </c>
      <c r="Q1073" t="s">
        <v>467</v>
      </c>
      <c r="R1073">
        <v>152</v>
      </c>
      <c r="S1073" t="s">
        <v>468</v>
      </c>
      <c r="T1073">
        <v>121</v>
      </c>
      <c r="U1073" t="s">
        <v>312</v>
      </c>
      <c r="V1073">
        <v>1</v>
      </c>
      <c r="W1073" t="s">
        <v>313</v>
      </c>
      <c r="X1073" s="64">
        <v>0</v>
      </c>
      <c r="Y1073" s="64">
        <v>0</v>
      </c>
      <c r="Z1073" s="64">
        <v>0</v>
      </c>
      <c r="AA1073" s="64">
        <v>0</v>
      </c>
      <c r="AB1073" s="64">
        <v>0</v>
      </c>
      <c r="AC1073" s="64">
        <v>0</v>
      </c>
      <c r="AD1073" s="9">
        <v>186766.66</v>
      </c>
      <c r="AE1073" s="64">
        <v>0</v>
      </c>
      <c r="AF1073" s="64">
        <v>0</v>
      </c>
      <c r="AG1073" s="64">
        <v>0</v>
      </c>
      <c r="AH1073" s="64">
        <v>0</v>
      </c>
      <c r="AI1073" s="64">
        <v>0</v>
      </c>
      <c r="AJ1073" s="10">
        <f t="shared" si="49"/>
        <v>186766.66</v>
      </c>
      <c r="AL1073" s="6">
        <f t="shared" si="50"/>
        <v>0</v>
      </c>
      <c r="AN1073" s="64">
        <v>46248</v>
      </c>
      <c r="AO1073" s="64">
        <v>0</v>
      </c>
      <c r="AP1073" s="64">
        <v>0</v>
      </c>
      <c r="AQ1073" s="64">
        <v>0</v>
      </c>
      <c r="AR1073" s="64">
        <v>0</v>
      </c>
      <c r="AS1073" s="64">
        <v>0</v>
      </c>
      <c r="AT1073" s="64">
        <v>0</v>
      </c>
      <c r="AU1073" s="64">
        <v>0</v>
      </c>
      <c r="AV1073" s="64">
        <v>0</v>
      </c>
      <c r="AW1073" s="64">
        <v>0</v>
      </c>
      <c r="AX1073" s="64">
        <v>0</v>
      </c>
      <c r="AY1073" s="64">
        <v>0</v>
      </c>
      <c r="AZ1073" s="64">
        <v>0</v>
      </c>
      <c r="BA1073" s="64">
        <v>0</v>
      </c>
      <c r="BB1073" s="64">
        <v>0</v>
      </c>
      <c r="BC1073" s="64">
        <v>0</v>
      </c>
      <c r="BD1073" s="64">
        <v>0</v>
      </c>
      <c r="BE1073" s="64">
        <v>0</v>
      </c>
      <c r="BF1073" s="64">
        <v>0</v>
      </c>
      <c r="BG1073" s="64">
        <v>0</v>
      </c>
      <c r="BH1073" s="64">
        <v>0</v>
      </c>
      <c r="BI1073" s="64">
        <v>0</v>
      </c>
      <c r="BJ1073" s="64">
        <v>10000</v>
      </c>
      <c r="BK1073" s="64">
        <v>10439.43</v>
      </c>
      <c r="BL1073"/>
      <c r="BN1073" s="7">
        <f t="shared" si="51"/>
        <v>186766.66</v>
      </c>
    </row>
    <row r="1074" spans="1:66" hidden="1">
      <c r="A1074">
        <v>301</v>
      </c>
      <c r="B1074" t="s">
        <v>411</v>
      </c>
      <c r="C1074">
        <v>148</v>
      </c>
      <c r="D1074" t="s">
        <v>412</v>
      </c>
      <c r="E1074">
        <v>4</v>
      </c>
      <c r="F1074">
        <v>123510001</v>
      </c>
      <c r="G1074" t="s">
        <v>416</v>
      </c>
      <c r="H1074">
        <v>502</v>
      </c>
      <c r="I1074" t="s">
        <v>413</v>
      </c>
      <c r="J1074" s="8">
        <v>2</v>
      </c>
      <c r="K1074" s="8" t="s">
        <v>75</v>
      </c>
      <c r="L1074">
        <v>6110</v>
      </c>
      <c r="M1074" t="s">
        <v>374</v>
      </c>
      <c r="N1074">
        <v>6000</v>
      </c>
      <c r="O1074" t="s">
        <v>375</v>
      </c>
      <c r="P1074">
        <v>12</v>
      </c>
      <c r="Q1074" t="s">
        <v>401</v>
      </c>
      <c r="R1074">
        <v>423</v>
      </c>
      <c r="S1074" t="s">
        <v>381</v>
      </c>
      <c r="T1074">
        <v>161</v>
      </c>
      <c r="U1074" t="s">
        <v>414</v>
      </c>
      <c r="V1074">
        <v>1</v>
      </c>
      <c r="W1074" t="s">
        <v>313</v>
      </c>
      <c r="X1074" s="64">
        <v>0</v>
      </c>
      <c r="Y1074" s="64">
        <v>0</v>
      </c>
      <c r="Z1074" s="64">
        <v>0</v>
      </c>
      <c r="AA1074" s="64">
        <v>0</v>
      </c>
      <c r="AB1074" s="64">
        <v>0</v>
      </c>
      <c r="AC1074" s="64">
        <v>0</v>
      </c>
      <c r="AD1074" s="9">
        <v>0</v>
      </c>
      <c r="AE1074" s="64">
        <v>0</v>
      </c>
      <c r="AF1074" s="64">
        <v>0</v>
      </c>
      <c r="AG1074" s="64">
        <v>0</v>
      </c>
      <c r="AH1074" s="64">
        <v>0</v>
      </c>
      <c r="AI1074" s="64">
        <v>0</v>
      </c>
      <c r="AJ1074" s="10">
        <f t="shared" si="49"/>
        <v>0</v>
      </c>
      <c r="AL1074" s="6">
        <f t="shared" si="50"/>
        <v>0</v>
      </c>
      <c r="AN1074" s="64">
        <v>0</v>
      </c>
      <c r="AO1074" s="64">
        <v>0</v>
      </c>
      <c r="AP1074" s="64">
        <v>0</v>
      </c>
      <c r="AQ1074" s="64">
        <v>0</v>
      </c>
      <c r="AR1074" s="64">
        <v>0</v>
      </c>
      <c r="AS1074" s="64">
        <v>0</v>
      </c>
      <c r="AT1074" s="64">
        <v>0</v>
      </c>
      <c r="AU1074" s="64">
        <v>0</v>
      </c>
      <c r="AV1074" s="64">
        <v>0</v>
      </c>
      <c r="AW1074" s="64">
        <v>0</v>
      </c>
      <c r="AX1074" s="64">
        <v>0</v>
      </c>
      <c r="AY1074" s="64">
        <v>0</v>
      </c>
      <c r="AZ1074" s="64">
        <v>0</v>
      </c>
      <c r="BA1074" s="64">
        <v>0</v>
      </c>
      <c r="BB1074" s="64">
        <v>0</v>
      </c>
      <c r="BC1074" s="64">
        <v>0</v>
      </c>
      <c r="BD1074" s="64">
        <v>0</v>
      </c>
      <c r="BE1074" s="64">
        <v>0</v>
      </c>
      <c r="BF1074" s="64">
        <v>0</v>
      </c>
      <c r="BG1074" s="64">
        <v>0</v>
      </c>
      <c r="BH1074" s="64">
        <v>0</v>
      </c>
      <c r="BI1074" s="64">
        <v>1</v>
      </c>
      <c r="BJ1074" s="64">
        <v>0</v>
      </c>
      <c r="BK1074" s="64">
        <v>0</v>
      </c>
      <c r="BL1074"/>
      <c r="BN1074" s="7">
        <f t="shared" si="51"/>
        <v>0</v>
      </c>
    </row>
    <row r="1075" spans="1:66" hidden="1">
      <c r="A1075">
        <v>301</v>
      </c>
      <c r="B1075" t="s">
        <v>411</v>
      </c>
      <c r="C1075">
        <v>149</v>
      </c>
      <c r="D1075" t="s">
        <v>278</v>
      </c>
      <c r="E1075">
        <v>4</v>
      </c>
      <c r="F1075">
        <v>123510001</v>
      </c>
      <c r="G1075" t="s">
        <v>416</v>
      </c>
      <c r="H1075">
        <v>502</v>
      </c>
      <c r="I1075" t="s">
        <v>413</v>
      </c>
      <c r="J1075" s="8">
        <v>2</v>
      </c>
      <c r="K1075" s="8" t="s">
        <v>75</v>
      </c>
      <c r="L1075">
        <v>6110</v>
      </c>
      <c r="M1075" t="s">
        <v>374</v>
      </c>
      <c r="N1075">
        <v>6000</v>
      </c>
      <c r="O1075" t="s">
        <v>375</v>
      </c>
      <c r="P1075">
        <v>12</v>
      </c>
      <c r="Q1075" t="s">
        <v>401</v>
      </c>
      <c r="R1075">
        <v>423</v>
      </c>
      <c r="S1075" t="s">
        <v>381</v>
      </c>
      <c r="T1075">
        <v>161</v>
      </c>
      <c r="U1075" t="s">
        <v>414</v>
      </c>
      <c r="V1075">
        <v>1</v>
      </c>
      <c r="W1075" t="s">
        <v>313</v>
      </c>
      <c r="X1075" s="64">
        <v>0</v>
      </c>
      <c r="Y1075" s="64">
        <v>0</v>
      </c>
      <c r="Z1075" s="64">
        <v>0</v>
      </c>
      <c r="AA1075" s="64">
        <v>0</v>
      </c>
      <c r="AB1075" s="64">
        <v>0</v>
      </c>
      <c r="AC1075" s="64">
        <v>0</v>
      </c>
      <c r="AD1075" s="9">
        <v>0</v>
      </c>
      <c r="AE1075" s="64">
        <v>0</v>
      </c>
      <c r="AF1075" s="64">
        <v>0</v>
      </c>
      <c r="AG1075" s="64">
        <v>0</v>
      </c>
      <c r="AH1075" s="64">
        <v>0</v>
      </c>
      <c r="AI1075" s="64">
        <v>0</v>
      </c>
      <c r="AJ1075" s="10">
        <f t="shared" si="49"/>
        <v>0</v>
      </c>
      <c r="AL1075" s="6">
        <f t="shared" si="50"/>
        <v>0</v>
      </c>
      <c r="AN1075" s="64">
        <v>0</v>
      </c>
      <c r="AO1075" s="64">
        <v>0</v>
      </c>
      <c r="AP1075" s="64">
        <v>0</v>
      </c>
      <c r="AQ1075" s="64">
        <v>0</v>
      </c>
      <c r="AR1075" s="64">
        <v>0</v>
      </c>
      <c r="AS1075" s="64">
        <v>0</v>
      </c>
      <c r="AT1075" s="64">
        <v>0</v>
      </c>
      <c r="AU1075" s="64">
        <v>0</v>
      </c>
      <c r="AV1075" s="64">
        <v>0</v>
      </c>
      <c r="AW1075" s="64">
        <v>0</v>
      </c>
      <c r="AX1075" s="64">
        <v>0</v>
      </c>
      <c r="AY1075" s="64">
        <v>0</v>
      </c>
      <c r="AZ1075" s="64">
        <v>690</v>
      </c>
      <c r="BA1075" s="64">
        <v>0</v>
      </c>
      <c r="BB1075" s="64">
        <v>0</v>
      </c>
      <c r="BC1075" s="64">
        <v>0</v>
      </c>
      <c r="BD1075" s="64">
        <v>0</v>
      </c>
      <c r="BE1075" s="64">
        <v>0</v>
      </c>
      <c r="BF1075" s="64">
        <v>0</v>
      </c>
      <c r="BG1075" s="64">
        <v>0</v>
      </c>
      <c r="BH1075" s="64">
        <v>455</v>
      </c>
      <c r="BI1075" s="64">
        <v>459</v>
      </c>
      <c r="BJ1075" s="64">
        <v>-459</v>
      </c>
      <c r="BK1075" s="64">
        <v>0</v>
      </c>
      <c r="BL1075"/>
      <c r="BN1075" s="7">
        <f t="shared" si="51"/>
        <v>0</v>
      </c>
    </row>
    <row r="1076" spans="1:66" hidden="1">
      <c r="A1076">
        <v>301</v>
      </c>
      <c r="B1076" t="s">
        <v>411</v>
      </c>
      <c r="C1076">
        <v>165</v>
      </c>
      <c r="D1076" t="s">
        <v>562</v>
      </c>
      <c r="E1076">
        <v>4</v>
      </c>
      <c r="F1076">
        <v>123510001</v>
      </c>
      <c r="G1076" t="s">
        <v>416</v>
      </c>
      <c r="H1076">
        <v>502</v>
      </c>
      <c r="I1076" t="s">
        <v>413</v>
      </c>
      <c r="J1076" s="8">
        <v>2</v>
      </c>
      <c r="K1076" s="8" t="s">
        <v>75</v>
      </c>
      <c r="L1076">
        <v>6110</v>
      </c>
      <c r="M1076" t="s">
        <v>374</v>
      </c>
      <c r="N1076">
        <v>6000</v>
      </c>
      <c r="O1076" t="s">
        <v>375</v>
      </c>
      <c r="P1076">
        <v>12</v>
      </c>
      <c r="Q1076" t="s">
        <v>401</v>
      </c>
      <c r="R1076">
        <v>423</v>
      </c>
      <c r="S1076" t="s">
        <v>381</v>
      </c>
      <c r="T1076">
        <v>161</v>
      </c>
      <c r="U1076" t="s">
        <v>414</v>
      </c>
      <c r="V1076">
        <v>1</v>
      </c>
      <c r="W1076" t="s">
        <v>313</v>
      </c>
      <c r="X1076" s="64">
        <v>0</v>
      </c>
      <c r="Y1076" s="64">
        <v>0</v>
      </c>
      <c r="Z1076" s="64">
        <v>0</v>
      </c>
      <c r="AA1076" s="64">
        <v>0</v>
      </c>
      <c r="AB1076" s="64">
        <v>0</v>
      </c>
      <c r="AC1076" s="64">
        <v>0</v>
      </c>
      <c r="AD1076" s="9">
        <v>558292.04</v>
      </c>
      <c r="AE1076" s="64">
        <v>0</v>
      </c>
      <c r="AF1076" s="64">
        <v>446120.83</v>
      </c>
      <c r="AG1076" s="64">
        <v>438807.46</v>
      </c>
      <c r="AH1076" s="64">
        <v>0</v>
      </c>
      <c r="AI1076" s="64">
        <v>1824543.47</v>
      </c>
      <c r="AJ1076" s="10">
        <f t="shared" si="49"/>
        <v>3267763.8</v>
      </c>
      <c r="AL1076" s="6">
        <f t="shared" si="50"/>
        <v>3267763.8</v>
      </c>
      <c r="AN1076" s="64">
        <v>183699</v>
      </c>
      <c r="AO1076" s="64">
        <v>0</v>
      </c>
      <c r="AP1076" s="64">
        <v>0</v>
      </c>
      <c r="AQ1076" s="64">
        <v>0</v>
      </c>
      <c r="AR1076" s="64">
        <v>0</v>
      </c>
      <c r="AS1076" s="64">
        <v>0</v>
      </c>
      <c r="AT1076" s="64">
        <v>0</v>
      </c>
      <c r="AU1076" s="64">
        <v>0</v>
      </c>
      <c r="AV1076" s="64">
        <v>0</v>
      </c>
      <c r="AW1076" s="64">
        <v>0</v>
      </c>
      <c r="AX1076" s="64">
        <v>0</v>
      </c>
      <c r="AY1076" s="64">
        <v>0</v>
      </c>
      <c r="AZ1076" s="64">
        <v>-11866</v>
      </c>
      <c r="BA1076" s="64">
        <v>0</v>
      </c>
      <c r="BB1076" s="64">
        <v>0</v>
      </c>
      <c r="BC1076" s="64">
        <v>0</v>
      </c>
      <c r="BD1076" s="64">
        <v>0</v>
      </c>
      <c r="BE1076" s="64">
        <v>0</v>
      </c>
      <c r="BF1076" s="64">
        <v>0</v>
      </c>
      <c r="BG1076" s="64">
        <v>0</v>
      </c>
      <c r="BH1076" s="64">
        <v>-455</v>
      </c>
      <c r="BI1076" s="64">
        <v>0</v>
      </c>
      <c r="BJ1076" s="64">
        <v>-171378</v>
      </c>
      <c r="BK1076" s="64">
        <v>0</v>
      </c>
      <c r="BL1076"/>
      <c r="BN1076" s="7">
        <f t="shared" si="51"/>
        <v>1443220.33</v>
      </c>
    </row>
    <row r="1077" spans="1:66" hidden="1">
      <c r="A1077">
        <v>951</v>
      </c>
      <c r="B1077" t="s">
        <v>491</v>
      </c>
      <c r="C1077">
        <v>118</v>
      </c>
      <c r="D1077" t="s">
        <v>178</v>
      </c>
      <c r="E1077">
        <v>4</v>
      </c>
      <c r="F1077">
        <v>123510001</v>
      </c>
      <c r="G1077" t="s">
        <v>416</v>
      </c>
      <c r="H1077">
        <v>502</v>
      </c>
      <c r="I1077" t="s">
        <v>413</v>
      </c>
      <c r="J1077" s="8">
        <v>1</v>
      </c>
      <c r="L1077">
        <v>6110</v>
      </c>
      <c r="M1077" t="s">
        <v>374</v>
      </c>
      <c r="N1077">
        <v>6000</v>
      </c>
      <c r="O1077" t="s">
        <v>375</v>
      </c>
      <c r="P1077">
        <v>12</v>
      </c>
      <c r="Q1077" t="s">
        <v>401</v>
      </c>
      <c r="R1077">
        <v>221</v>
      </c>
      <c r="S1077" t="s">
        <v>492</v>
      </c>
      <c r="T1077">
        <v>128</v>
      </c>
      <c r="U1077" t="s">
        <v>404</v>
      </c>
      <c r="V1077">
        <v>1</v>
      </c>
      <c r="W1077" t="s">
        <v>313</v>
      </c>
      <c r="X1077" s="64">
        <v>0</v>
      </c>
      <c r="Y1077" s="64">
        <v>0</v>
      </c>
      <c r="Z1077" s="64">
        <v>0</v>
      </c>
      <c r="AA1077" s="64">
        <v>0</v>
      </c>
      <c r="AB1077" s="64">
        <v>0</v>
      </c>
      <c r="AC1077" s="64">
        <v>0</v>
      </c>
      <c r="AD1077" s="9">
        <v>0</v>
      </c>
      <c r="AE1077" s="64">
        <v>0</v>
      </c>
      <c r="AF1077" s="64">
        <v>0</v>
      </c>
      <c r="AG1077" s="64">
        <v>0</v>
      </c>
      <c r="AH1077" s="64">
        <v>0</v>
      </c>
      <c r="AI1077" s="68">
        <f>-4124689.97*0</f>
        <v>0</v>
      </c>
      <c r="AJ1077" s="10">
        <f t="shared" si="49"/>
        <v>0</v>
      </c>
      <c r="AL1077" s="6">
        <f t="shared" si="50"/>
        <v>0</v>
      </c>
      <c r="AN1077" s="64">
        <v>0</v>
      </c>
      <c r="AO1077" s="64">
        <v>0</v>
      </c>
      <c r="AP1077" s="64">
        <v>0</v>
      </c>
      <c r="AQ1077" s="64">
        <v>0</v>
      </c>
      <c r="AR1077" s="64">
        <v>0</v>
      </c>
      <c r="AS1077" s="64">
        <v>0</v>
      </c>
      <c r="AT1077" s="64">
        <v>0</v>
      </c>
      <c r="AU1077" s="64">
        <v>0</v>
      </c>
      <c r="AV1077" s="64">
        <v>0</v>
      </c>
      <c r="AW1077" s="64">
        <v>0</v>
      </c>
      <c r="AX1077" s="64">
        <v>0</v>
      </c>
      <c r="AY1077" s="64">
        <v>0</v>
      </c>
      <c r="AZ1077" s="64">
        <v>0</v>
      </c>
      <c r="BA1077" s="64">
        <v>0</v>
      </c>
      <c r="BB1077" s="64">
        <v>0</v>
      </c>
      <c r="BC1077" s="64">
        <v>0</v>
      </c>
      <c r="BD1077" s="64">
        <v>0</v>
      </c>
      <c r="BE1077" s="64">
        <v>0</v>
      </c>
      <c r="BF1077" s="64">
        <v>0</v>
      </c>
      <c r="BG1077" s="64">
        <v>0</v>
      </c>
      <c r="BH1077" s="64">
        <v>0</v>
      </c>
      <c r="BI1077" s="64">
        <v>0</v>
      </c>
      <c r="BJ1077" s="64">
        <v>19583.12</v>
      </c>
      <c r="BK1077" s="64">
        <v>-19583.12</v>
      </c>
      <c r="BL1077"/>
      <c r="BN1077" s="7">
        <f t="shared" si="51"/>
        <v>0</v>
      </c>
    </row>
    <row r="1078" spans="1:66" hidden="1">
      <c r="A1078">
        <v>203</v>
      </c>
      <c r="B1078" t="s">
        <v>402</v>
      </c>
      <c r="C1078">
        <v>168</v>
      </c>
      <c r="D1078" t="s">
        <v>561</v>
      </c>
      <c r="E1078">
        <v>487</v>
      </c>
      <c r="F1078">
        <v>123520001</v>
      </c>
      <c r="G1078" t="s">
        <v>435</v>
      </c>
      <c r="H1078">
        <v>602</v>
      </c>
      <c r="I1078" t="s">
        <v>380</v>
      </c>
      <c r="J1078" s="8">
        <v>2</v>
      </c>
      <c r="K1078" s="8" t="s">
        <v>99</v>
      </c>
      <c r="L1078">
        <v>6120</v>
      </c>
      <c r="M1078" t="s">
        <v>408</v>
      </c>
      <c r="N1078">
        <v>6000</v>
      </c>
      <c r="O1078" t="s">
        <v>375</v>
      </c>
      <c r="P1078">
        <v>12</v>
      </c>
      <c r="Q1078" t="s">
        <v>401</v>
      </c>
      <c r="R1078">
        <v>421</v>
      </c>
      <c r="S1078" t="s">
        <v>432</v>
      </c>
      <c r="T1078">
        <v>161</v>
      </c>
      <c r="U1078" t="s">
        <v>414</v>
      </c>
      <c r="V1078">
        <v>1</v>
      </c>
      <c r="W1078" t="s">
        <v>313</v>
      </c>
      <c r="X1078" s="64">
        <v>0</v>
      </c>
      <c r="Y1078" s="64">
        <v>0</v>
      </c>
      <c r="Z1078" s="64">
        <v>0</v>
      </c>
      <c r="AA1078" s="64">
        <v>0</v>
      </c>
      <c r="AB1078" s="64">
        <v>0</v>
      </c>
      <c r="AC1078" s="64">
        <v>0</v>
      </c>
      <c r="AD1078" s="9">
        <v>152933.41</v>
      </c>
      <c r="AE1078" s="64">
        <v>0</v>
      </c>
      <c r="AF1078" s="64">
        <v>0</v>
      </c>
      <c r="AG1078" s="64">
        <v>0</v>
      </c>
      <c r="AH1078" s="64">
        <v>0</v>
      </c>
      <c r="AI1078" s="64">
        <v>70856.570000000007</v>
      </c>
      <c r="AJ1078" s="10">
        <f t="shared" si="49"/>
        <v>223789.98</v>
      </c>
      <c r="AL1078" s="6">
        <f t="shared" si="50"/>
        <v>223789.98</v>
      </c>
      <c r="AN1078" s="64">
        <v>0</v>
      </c>
      <c r="AO1078" s="64">
        <v>0</v>
      </c>
      <c r="AP1078" s="64">
        <v>0</v>
      </c>
      <c r="AQ1078" s="64">
        <v>0</v>
      </c>
      <c r="AR1078" s="64">
        <v>0</v>
      </c>
      <c r="AS1078" s="64">
        <v>0</v>
      </c>
      <c r="AT1078" s="64">
        <v>0</v>
      </c>
      <c r="AU1078" s="64">
        <v>0</v>
      </c>
      <c r="AV1078" s="64">
        <v>0</v>
      </c>
      <c r="AW1078" s="64">
        <v>0</v>
      </c>
      <c r="AX1078" s="64">
        <v>0</v>
      </c>
      <c r="AY1078" s="64">
        <v>0</v>
      </c>
      <c r="AZ1078" s="64">
        <v>0</v>
      </c>
      <c r="BA1078" s="64">
        <v>0</v>
      </c>
      <c r="BB1078" s="64">
        <v>0</v>
      </c>
      <c r="BC1078" s="64">
        <v>0</v>
      </c>
      <c r="BD1078" s="64">
        <v>0</v>
      </c>
      <c r="BE1078" s="64">
        <v>0</v>
      </c>
      <c r="BF1078" s="64">
        <v>0</v>
      </c>
      <c r="BG1078" s="64">
        <v>0</v>
      </c>
      <c r="BH1078" s="64">
        <v>0</v>
      </c>
      <c r="BI1078" s="64">
        <v>0</v>
      </c>
      <c r="BJ1078" s="64">
        <v>0</v>
      </c>
      <c r="BK1078" s="64">
        <v>20549.400000000001</v>
      </c>
      <c r="BL1078"/>
      <c r="BN1078" s="7">
        <f t="shared" si="51"/>
        <v>152933.41</v>
      </c>
    </row>
    <row r="1079" spans="1:66" hidden="1">
      <c r="A1079">
        <v>204</v>
      </c>
      <c r="B1079" t="s">
        <v>661</v>
      </c>
      <c r="C1079">
        <v>146</v>
      </c>
      <c r="D1079" t="s">
        <v>406</v>
      </c>
      <c r="E1079">
        <v>10</v>
      </c>
      <c r="F1079">
        <v>123520003</v>
      </c>
      <c r="G1079" t="s">
        <v>407</v>
      </c>
      <c r="H1079">
        <v>602</v>
      </c>
      <c r="I1079" t="s">
        <v>380</v>
      </c>
      <c r="J1079" s="8">
        <v>2</v>
      </c>
      <c r="K1079" s="8" t="s">
        <v>77</v>
      </c>
      <c r="L1079">
        <v>6120</v>
      </c>
      <c r="M1079" t="s">
        <v>408</v>
      </c>
      <c r="N1079">
        <v>6000</v>
      </c>
      <c r="O1079" t="s">
        <v>375</v>
      </c>
      <c r="P1079">
        <v>12</v>
      </c>
      <c r="Q1079" t="s">
        <v>401</v>
      </c>
      <c r="R1079">
        <v>423</v>
      </c>
      <c r="S1079" t="s">
        <v>381</v>
      </c>
      <c r="T1079">
        <v>128</v>
      </c>
      <c r="U1079" t="s">
        <v>404</v>
      </c>
      <c r="V1079">
        <v>1</v>
      </c>
      <c r="W1079" t="s">
        <v>313</v>
      </c>
      <c r="X1079" s="64">
        <v>211346.75</v>
      </c>
      <c r="Y1079" s="64">
        <v>1336933.5900000001</v>
      </c>
      <c r="Z1079" s="64">
        <v>0</v>
      </c>
      <c r="AA1079" s="64">
        <v>0</v>
      </c>
      <c r="AB1079" s="64">
        <v>1461915.35</v>
      </c>
      <c r="AC1079" s="64">
        <v>0</v>
      </c>
      <c r="AD1079" s="9">
        <v>139495.98000000001</v>
      </c>
      <c r="AE1079" s="64">
        <v>851139.96</v>
      </c>
      <c r="AF1079" s="64">
        <v>0</v>
      </c>
      <c r="AG1079" s="64">
        <v>0</v>
      </c>
      <c r="AH1079" s="64">
        <v>0</v>
      </c>
      <c r="AI1079" s="64">
        <v>0</v>
      </c>
      <c r="AJ1079" s="10">
        <f t="shared" si="49"/>
        <v>4000831.6300000004</v>
      </c>
      <c r="AL1079" s="6">
        <f t="shared" si="50"/>
        <v>4000831.6300000004</v>
      </c>
      <c r="AN1079" s="64">
        <v>0</v>
      </c>
      <c r="AO1079" s="64">
        <v>0</v>
      </c>
      <c r="AP1079" s="64">
        <v>0</v>
      </c>
      <c r="AQ1079" s="64">
        <v>0</v>
      </c>
      <c r="AR1079" s="64">
        <v>0</v>
      </c>
      <c r="AS1079" s="64">
        <v>0</v>
      </c>
      <c r="AT1079" s="64">
        <v>0</v>
      </c>
      <c r="AU1079" s="64">
        <v>0</v>
      </c>
      <c r="AV1079" s="64">
        <v>0</v>
      </c>
      <c r="AW1079" s="64">
        <v>0</v>
      </c>
      <c r="AX1079" s="64">
        <v>0</v>
      </c>
      <c r="AY1079" s="64">
        <v>0</v>
      </c>
      <c r="AZ1079" s="64">
        <v>11176</v>
      </c>
      <c r="BA1079" s="64">
        <v>0</v>
      </c>
      <c r="BB1079" s="64">
        <v>0</v>
      </c>
      <c r="BC1079" s="64">
        <v>0</v>
      </c>
      <c r="BD1079" s="64">
        <v>0</v>
      </c>
      <c r="BE1079" s="64">
        <v>0</v>
      </c>
      <c r="BF1079" s="64">
        <v>0</v>
      </c>
      <c r="BG1079" s="64">
        <v>0</v>
      </c>
      <c r="BH1079" s="64">
        <v>0</v>
      </c>
      <c r="BI1079" s="64">
        <v>-1314.48</v>
      </c>
      <c r="BJ1079" s="64">
        <v>0</v>
      </c>
      <c r="BK1079" s="64">
        <v>-9861.52</v>
      </c>
      <c r="BL1079"/>
      <c r="BN1079" s="7">
        <f t="shared" si="51"/>
        <v>4000831.6300000004</v>
      </c>
    </row>
    <row r="1080" spans="1:66" hidden="1">
      <c r="A1080">
        <v>205</v>
      </c>
      <c r="B1080" t="s">
        <v>409</v>
      </c>
      <c r="C1080">
        <v>147</v>
      </c>
      <c r="D1080" t="s">
        <v>410</v>
      </c>
      <c r="E1080">
        <v>10</v>
      </c>
      <c r="F1080">
        <v>123520003</v>
      </c>
      <c r="G1080" t="s">
        <v>407</v>
      </c>
      <c r="H1080">
        <v>602</v>
      </c>
      <c r="I1080" t="s">
        <v>380</v>
      </c>
      <c r="J1080" s="8">
        <v>2</v>
      </c>
      <c r="K1080" s="8" t="s">
        <v>77</v>
      </c>
      <c r="L1080">
        <v>6120</v>
      </c>
      <c r="M1080" t="s">
        <v>408</v>
      </c>
      <c r="N1080">
        <v>6000</v>
      </c>
      <c r="O1080" t="s">
        <v>375</v>
      </c>
      <c r="P1080">
        <v>12</v>
      </c>
      <c r="Q1080" t="s">
        <v>401</v>
      </c>
      <c r="R1080">
        <v>423</v>
      </c>
      <c r="S1080" t="s">
        <v>381</v>
      </c>
      <c r="T1080">
        <v>128</v>
      </c>
      <c r="U1080" t="s">
        <v>404</v>
      </c>
      <c r="V1080">
        <v>1</v>
      </c>
      <c r="W1080" t="s">
        <v>313</v>
      </c>
      <c r="X1080" s="64">
        <v>0</v>
      </c>
      <c r="Y1080" s="64">
        <v>0</v>
      </c>
      <c r="Z1080" s="64">
        <v>733718.73</v>
      </c>
      <c r="AA1080" s="64">
        <v>472113.09</v>
      </c>
      <c r="AB1080" s="64">
        <v>0</v>
      </c>
      <c r="AC1080" s="64">
        <v>330384.89</v>
      </c>
      <c r="AD1080" s="9">
        <v>159022.39000000001</v>
      </c>
      <c r="AE1080" s="64">
        <v>452441.32</v>
      </c>
      <c r="AF1080" s="64">
        <v>0</v>
      </c>
      <c r="AG1080" s="64">
        <v>179251.35</v>
      </c>
      <c r="AH1080" s="64">
        <v>0</v>
      </c>
      <c r="AI1080" s="64">
        <v>0</v>
      </c>
      <c r="AJ1080" s="10">
        <f t="shared" si="49"/>
        <v>2326931.77</v>
      </c>
      <c r="AL1080" s="6">
        <f t="shared" si="50"/>
        <v>2326931.77</v>
      </c>
      <c r="AN1080" s="64">
        <v>648068</v>
      </c>
      <c r="AO1080" s="64">
        <v>0</v>
      </c>
      <c r="AP1080" s="64">
        <v>0</v>
      </c>
      <c r="AQ1080" s="64">
        <v>0</v>
      </c>
      <c r="AR1080" s="64">
        <v>0</v>
      </c>
      <c r="AS1080" s="64">
        <v>0</v>
      </c>
      <c r="AT1080" s="64">
        <v>0</v>
      </c>
      <c r="AU1080" s="64">
        <v>0</v>
      </c>
      <c r="AV1080" s="64">
        <v>0</v>
      </c>
      <c r="AW1080" s="64">
        <v>0</v>
      </c>
      <c r="AX1080" s="64">
        <v>0</v>
      </c>
      <c r="AY1080" s="64">
        <v>0</v>
      </c>
      <c r="AZ1080" s="64">
        <v>0</v>
      </c>
      <c r="BA1080" s="64">
        <v>0</v>
      </c>
      <c r="BB1080" s="64">
        <v>0</v>
      </c>
      <c r="BC1080" s="64">
        <v>0</v>
      </c>
      <c r="BD1080" s="64">
        <v>0</v>
      </c>
      <c r="BE1080" s="64">
        <v>0</v>
      </c>
      <c r="BF1080" s="64">
        <v>0</v>
      </c>
      <c r="BG1080" s="64">
        <v>0</v>
      </c>
      <c r="BH1080" s="64">
        <v>0</v>
      </c>
      <c r="BI1080" s="64">
        <v>-12455.52</v>
      </c>
      <c r="BJ1080" s="64">
        <v>0</v>
      </c>
      <c r="BK1080" s="64">
        <v>40287.22</v>
      </c>
      <c r="BL1080"/>
      <c r="BN1080" s="7">
        <f t="shared" si="51"/>
        <v>2326931.77</v>
      </c>
    </row>
    <row r="1081" spans="1:66" hidden="1">
      <c r="A1081">
        <v>307</v>
      </c>
      <c r="B1081" t="s">
        <v>423</v>
      </c>
      <c r="C1081">
        <v>152</v>
      </c>
      <c r="D1081" t="s">
        <v>424</v>
      </c>
      <c r="E1081">
        <v>9</v>
      </c>
      <c r="F1081">
        <v>123520003</v>
      </c>
      <c r="G1081" t="s">
        <v>407</v>
      </c>
      <c r="H1081">
        <v>502</v>
      </c>
      <c r="I1081" t="s">
        <v>413</v>
      </c>
      <c r="J1081" s="8">
        <v>1</v>
      </c>
      <c r="L1081">
        <v>6120</v>
      </c>
      <c r="M1081" t="s">
        <v>408</v>
      </c>
      <c r="N1081">
        <v>6000</v>
      </c>
      <c r="O1081" t="s">
        <v>375</v>
      </c>
      <c r="P1081">
        <v>12</v>
      </c>
      <c r="Q1081" t="s">
        <v>401</v>
      </c>
      <c r="R1081">
        <v>423</v>
      </c>
      <c r="S1081" t="s">
        <v>381</v>
      </c>
      <c r="T1081">
        <v>128</v>
      </c>
      <c r="U1081" t="s">
        <v>404</v>
      </c>
      <c r="V1081">
        <v>1</v>
      </c>
      <c r="W1081" t="s">
        <v>313</v>
      </c>
      <c r="X1081" s="64">
        <v>0</v>
      </c>
      <c r="Y1081" s="64">
        <v>0</v>
      </c>
      <c r="Z1081" s="64">
        <v>0</v>
      </c>
      <c r="AA1081" s="64">
        <v>0</v>
      </c>
      <c r="AB1081" s="64">
        <v>0</v>
      </c>
      <c r="AC1081" s="64">
        <v>0</v>
      </c>
      <c r="AD1081" s="9">
        <v>0</v>
      </c>
      <c r="AE1081" s="64">
        <v>0</v>
      </c>
      <c r="AF1081" s="64">
        <v>0</v>
      </c>
      <c r="AG1081" s="64">
        <v>0</v>
      </c>
      <c r="AH1081" s="64">
        <v>0</v>
      </c>
      <c r="AI1081" s="64">
        <v>0</v>
      </c>
      <c r="AJ1081" s="10">
        <f t="shared" si="49"/>
        <v>0</v>
      </c>
      <c r="AL1081" s="6">
        <f t="shared" si="50"/>
        <v>0</v>
      </c>
      <c r="AN1081" s="64">
        <v>55211</v>
      </c>
      <c r="AO1081" s="64">
        <v>0</v>
      </c>
      <c r="AP1081" s="64">
        <v>0</v>
      </c>
      <c r="AQ1081" s="64">
        <v>0</v>
      </c>
      <c r="AR1081" s="64">
        <v>0</v>
      </c>
      <c r="AS1081" s="64">
        <v>0</v>
      </c>
      <c r="AT1081" s="64">
        <v>0</v>
      </c>
      <c r="AU1081" s="64">
        <v>0</v>
      </c>
      <c r="AV1081" s="64">
        <v>0</v>
      </c>
      <c r="AW1081" s="64">
        <v>0</v>
      </c>
      <c r="AX1081" s="64">
        <v>0</v>
      </c>
      <c r="AY1081" s="64">
        <v>0</v>
      </c>
      <c r="AZ1081" s="64">
        <v>0</v>
      </c>
      <c r="BA1081" s="64">
        <v>0</v>
      </c>
      <c r="BB1081" s="64">
        <v>0</v>
      </c>
      <c r="BC1081" s="64">
        <v>0</v>
      </c>
      <c r="BD1081" s="64">
        <v>0</v>
      </c>
      <c r="BE1081" s="64">
        <v>0</v>
      </c>
      <c r="BF1081" s="64">
        <v>0</v>
      </c>
      <c r="BG1081" s="64">
        <v>0</v>
      </c>
      <c r="BH1081" s="64">
        <v>-1300</v>
      </c>
      <c r="BI1081" s="64">
        <v>-3181.97</v>
      </c>
      <c r="BJ1081" s="64">
        <v>-1624</v>
      </c>
      <c r="BK1081" s="64">
        <v>-17324.13</v>
      </c>
      <c r="BL1081"/>
      <c r="BN1081" s="7">
        <f t="shared" si="51"/>
        <v>0</v>
      </c>
    </row>
    <row r="1082" spans="1:66" hidden="1">
      <c r="A1082">
        <v>310</v>
      </c>
      <c r="B1082" t="s">
        <v>426</v>
      </c>
      <c r="C1082">
        <v>153</v>
      </c>
      <c r="D1082" t="s">
        <v>427</v>
      </c>
      <c r="E1082">
        <v>9</v>
      </c>
      <c r="F1082">
        <v>123520003</v>
      </c>
      <c r="G1082" t="s">
        <v>407</v>
      </c>
      <c r="H1082">
        <v>502</v>
      </c>
      <c r="I1082" t="s">
        <v>413</v>
      </c>
      <c r="J1082" s="8">
        <v>1</v>
      </c>
      <c r="L1082">
        <v>6120</v>
      </c>
      <c r="M1082" t="s">
        <v>408</v>
      </c>
      <c r="N1082">
        <v>6000</v>
      </c>
      <c r="O1082" t="s">
        <v>375</v>
      </c>
      <c r="P1082">
        <v>12</v>
      </c>
      <c r="Q1082" t="s">
        <v>401</v>
      </c>
      <c r="R1082">
        <v>423</v>
      </c>
      <c r="S1082" t="s">
        <v>381</v>
      </c>
      <c r="T1082">
        <v>128</v>
      </c>
      <c r="U1082" t="s">
        <v>404</v>
      </c>
      <c r="V1082">
        <v>1</v>
      </c>
      <c r="W1082" t="s">
        <v>313</v>
      </c>
      <c r="X1082" s="64">
        <v>0</v>
      </c>
      <c r="Y1082" s="64">
        <v>0</v>
      </c>
      <c r="Z1082" s="64">
        <v>0</v>
      </c>
      <c r="AA1082" s="64">
        <v>0</v>
      </c>
      <c r="AB1082" s="64">
        <v>0</v>
      </c>
      <c r="AC1082" s="64">
        <v>0</v>
      </c>
      <c r="AD1082" s="9">
        <v>0</v>
      </c>
      <c r="AE1082" s="64">
        <v>0</v>
      </c>
      <c r="AF1082" s="64">
        <v>0</v>
      </c>
      <c r="AG1082" s="64">
        <v>0</v>
      </c>
      <c r="AH1082" s="64">
        <v>0</v>
      </c>
      <c r="AI1082" s="64">
        <v>0</v>
      </c>
      <c r="AJ1082" s="10">
        <f t="shared" si="49"/>
        <v>0</v>
      </c>
      <c r="AL1082" s="6">
        <f t="shared" si="50"/>
        <v>0</v>
      </c>
      <c r="AN1082" s="64">
        <v>89400</v>
      </c>
      <c r="AO1082" s="64">
        <v>0</v>
      </c>
      <c r="AP1082" s="64">
        <v>0</v>
      </c>
      <c r="AQ1082" s="64">
        <v>0</v>
      </c>
      <c r="AR1082" s="64">
        <v>0</v>
      </c>
      <c r="AS1082" s="64">
        <v>0</v>
      </c>
      <c r="AT1082" s="64">
        <v>0</v>
      </c>
      <c r="AU1082" s="64">
        <v>0</v>
      </c>
      <c r="AV1082" s="64">
        <v>0</v>
      </c>
      <c r="AW1082" s="64">
        <v>0</v>
      </c>
      <c r="AX1082" s="64">
        <v>0</v>
      </c>
      <c r="AY1082" s="64">
        <v>0</v>
      </c>
      <c r="AZ1082" s="64">
        <v>-40</v>
      </c>
      <c r="BA1082" s="64">
        <v>0</v>
      </c>
      <c r="BB1082" s="64">
        <v>0</v>
      </c>
      <c r="BC1082" s="64">
        <v>0</v>
      </c>
      <c r="BD1082" s="64">
        <v>0</v>
      </c>
      <c r="BE1082" s="64">
        <v>0</v>
      </c>
      <c r="BF1082" s="64">
        <v>0</v>
      </c>
      <c r="BG1082" s="64">
        <v>0</v>
      </c>
      <c r="BH1082" s="64">
        <v>0</v>
      </c>
      <c r="BI1082" s="64">
        <v>0</v>
      </c>
      <c r="BJ1082" s="64">
        <v>-35970.44</v>
      </c>
      <c r="BK1082" s="64">
        <v>38367.339999999997</v>
      </c>
      <c r="BL1082"/>
      <c r="BN1082" s="7">
        <f t="shared" si="51"/>
        <v>0</v>
      </c>
    </row>
    <row r="1083" spans="1:66" hidden="1">
      <c r="A1083">
        <v>317</v>
      </c>
      <c r="B1083" t="s">
        <v>433</v>
      </c>
      <c r="C1083">
        <v>157</v>
      </c>
      <c r="D1083" t="s">
        <v>434</v>
      </c>
      <c r="E1083">
        <v>6</v>
      </c>
      <c r="F1083">
        <v>123520001</v>
      </c>
      <c r="G1083" t="s">
        <v>435</v>
      </c>
      <c r="H1083">
        <v>502</v>
      </c>
      <c r="I1083" t="s">
        <v>413</v>
      </c>
      <c r="J1083" s="8">
        <v>1</v>
      </c>
      <c r="L1083">
        <v>6120</v>
      </c>
      <c r="M1083" t="s">
        <v>408</v>
      </c>
      <c r="N1083">
        <v>6000</v>
      </c>
      <c r="O1083" t="s">
        <v>375</v>
      </c>
      <c r="P1083">
        <v>12</v>
      </c>
      <c r="Q1083" t="s">
        <v>401</v>
      </c>
      <c r="R1083">
        <v>421</v>
      </c>
      <c r="S1083" t="s">
        <v>432</v>
      </c>
      <c r="T1083">
        <v>161</v>
      </c>
      <c r="U1083" t="s">
        <v>414</v>
      </c>
      <c r="V1083">
        <v>1</v>
      </c>
      <c r="W1083" t="s">
        <v>313</v>
      </c>
      <c r="X1083" s="64">
        <v>0</v>
      </c>
      <c r="Y1083" s="64">
        <v>0</v>
      </c>
      <c r="Z1083" s="64">
        <v>0</v>
      </c>
      <c r="AA1083" s="64">
        <v>0</v>
      </c>
      <c r="AB1083" s="64">
        <v>0</v>
      </c>
      <c r="AC1083" s="64">
        <v>0</v>
      </c>
      <c r="AD1083" s="9">
        <v>0</v>
      </c>
      <c r="AE1083" s="64">
        <v>0</v>
      </c>
      <c r="AF1083" s="64">
        <v>860017.37</v>
      </c>
      <c r="AG1083" s="64">
        <v>0</v>
      </c>
      <c r="AH1083" s="64">
        <v>0</v>
      </c>
      <c r="AI1083" s="64">
        <v>0</v>
      </c>
      <c r="AJ1083" s="10">
        <f t="shared" si="49"/>
        <v>860017.37</v>
      </c>
      <c r="AL1083" s="6">
        <f t="shared" si="50"/>
        <v>0</v>
      </c>
      <c r="AN1083" s="64">
        <v>11533</v>
      </c>
      <c r="AO1083" s="64">
        <v>0</v>
      </c>
      <c r="AP1083" s="64">
        <v>0</v>
      </c>
      <c r="AQ1083" s="64">
        <v>0</v>
      </c>
      <c r="AR1083" s="64">
        <v>0</v>
      </c>
      <c r="AS1083" s="64">
        <v>0</v>
      </c>
      <c r="AT1083" s="64">
        <v>0</v>
      </c>
      <c r="AU1083" s="64">
        <v>0</v>
      </c>
      <c r="AV1083" s="64">
        <v>0</v>
      </c>
      <c r="AW1083" s="64">
        <v>0</v>
      </c>
      <c r="AX1083" s="64">
        <v>0</v>
      </c>
      <c r="AY1083" s="64">
        <v>0</v>
      </c>
      <c r="AZ1083" s="64">
        <v>0</v>
      </c>
      <c r="BA1083" s="64">
        <v>0</v>
      </c>
      <c r="BB1083" s="64">
        <v>0</v>
      </c>
      <c r="BC1083" s="64">
        <v>0</v>
      </c>
      <c r="BD1083" s="64">
        <v>0</v>
      </c>
      <c r="BE1083" s="64">
        <v>0</v>
      </c>
      <c r="BF1083" s="64">
        <v>0</v>
      </c>
      <c r="BG1083" s="64">
        <v>0</v>
      </c>
      <c r="BH1083" s="64">
        <v>0</v>
      </c>
      <c r="BI1083" s="64">
        <v>-3233</v>
      </c>
      <c r="BJ1083" s="64">
        <v>0</v>
      </c>
      <c r="BK1083" s="64">
        <v>0</v>
      </c>
      <c r="BL1083"/>
      <c r="BN1083" s="7">
        <f t="shared" si="51"/>
        <v>860017.37</v>
      </c>
    </row>
    <row r="1084" spans="1:66" hidden="1">
      <c r="A1084">
        <v>951</v>
      </c>
      <c r="B1084" t="s">
        <v>491</v>
      </c>
      <c r="C1084">
        <v>118</v>
      </c>
      <c r="D1084" t="s">
        <v>178</v>
      </c>
      <c r="E1084">
        <v>6</v>
      </c>
      <c r="F1084">
        <v>123520001</v>
      </c>
      <c r="G1084" t="s">
        <v>435</v>
      </c>
      <c r="H1084">
        <v>502</v>
      </c>
      <c r="I1084" t="s">
        <v>413</v>
      </c>
      <c r="J1084" s="8">
        <v>1</v>
      </c>
      <c r="L1084">
        <v>6120</v>
      </c>
      <c r="M1084" t="s">
        <v>408</v>
      </c>
      <c r="N1084">
        <v>6000</v>
      </c>
      <c r="O1084" t="s">
        <v>375</v>
      </c>
      <c r="P1084">
        <v>12</v>
      </c>
      <c r="Q1084" t="s">
        <v>401</v>
      </c>
      <c r="R1084">
        <v>221</v>
      </c>
      <c r="S1084" t="s">
        <v>492</v>
      </c>
      <c r="T1084">
        <v>128</v>
      </c>
      <c r="U1084" t="s">
        <v>404</v>
      </c>
      <c r="V1084">
        <v>1</v>
      </c>
      <c r="W1084" t="s">
        <v>313</v>
      </c>
      <c r="X1084" s="64">
        <v>0</v>
      </c>
      <c r="Y1084" s="64">
        <v>0</v>
      </c>
      <c r="Z1084" s="64">
        <v>0</v>
      </c>
      <c r="AA1084" s="64">
        <v>0</v>
      </c>
      <c r="AB1084" s="64">
        <v>0</v>
      </c>
      <c r="AC1084" s="64">
        <v>0</v>
      </c>
      <c r="AD1084" s="9">
        <v>0</v>
      </c>
      <c r="AE1084" s="64">
        <v>0</v>
      </c>
      <c r="AF1084" s="64">
        <v>0</v>
      </c>
      <c r="AG1084" s="64">
        <v>0</v>
      </c>
      <c r="AH1084" s="64">
        <v>0</v>
      </c>
      <c r="AI1084" s="68">
        <f>-12777025.64*0</f>
        <v>0</v>
      </c>
      <c r="AJ1084" s="10">
        <f t="shared" si="49"/>
        <v>0</v>
      </c>
      <c r="AL1084" s="6">
        <f t="shared" si="50"/>
        <v>0</v>
      </c>
      <c r="AN1084" s="64">
        <v>0</v>
      </c>
      <c r="AO1084" s="64">
        <v>0</v>
      </c>
      <c r="AP1084" s="64">
        <v>0</v>
      </c>
      <c r="AQ1084" s="64">
        <v>0</v>
      </c>
      <c r="AR1084" s="64">
        <v>0</v>
      </c>
      <c r="AS1084" s="64">
        <v>0</v>
      </c>
      <c r="AT1084" s="64">
        <v>0</v>
      </c>
      <c r="AU1084" s="64">
        <v>0</v>
      </c>
      <c r="AV1084" s="64">
        <v>0</v>
      </c>
      <c r="AW1084" s="64">
        <v>0</v>
      </c>
      <c r="AX1084" s="64">
        <v>0</v>
      </c>
      <c r="AY1084" s="64">
        <v>0</v>
      </c>
      <c r="AZ1084" s="64">
        <v>40</v>
      </c>
      <c r="BA1084" s="64">
        <v>0</v>
      </c>
      <c r="BB1084" s="64">
        <v>0</v>
      </c>
      <c r="BC1084" s="64">
        <v>0</v>
      </c>
      <c r="BD1084" s="64">
        <v>0</v>
      </c>
      <c r="BE1084" s="64">
        <v>0</v>
      </c>
      <c r="BF1084" s="64">
        <v>0</v>
      </c>
      <c r="BG1084" s="64">
        <v>0</v>
      </c>
      <c r="BH1084" s="64">
        <v>0</v>
      </c>
      <c r="BI1084" s="64">
        <v>133</v>
      </c>
      <c r="BJ1084" s="64">
        <v>0</v>
      </c>
      <c r="BK1084" s="64">
        <v>0</v>
      </c>
      <c r="BL1084"/>
      <c r="BN1084" s="7">
        <f t="shared" si="51"/>
        <v>0</v>
      </c>
    </row>
    <row r="1085" spans="1:66" hidden="1">
      <c r="A1085">
        <v>951</v>
      </c>
      <c r="B1085" t="s">
        <v>491</v>
      </c>
      <c r="C1085">
        <v>118</v>
      </c>
      <c r="D1085" t="s">
        <v>178</v>
      </c>
      <c r="E1085">
        <v>7</v>
      </c>
      <c r="F1085">
        <v>123520003</v>
      </c>
      <c r="G1085" t="s">
        <v>407</v>
      </c>
      <c r="H1085">
        <v>101</v>
      </c>
      <c r="I1085" t="s">
        <v>308</v>
      </c>
      <c r="J1085" s="8">
        <v>1</v>
      </c>
      <c r="L1085">
        <v>6120</v>
      </c>
      <c r="M1085" t="s">
        <v>408</v>
      </c>
      <c r="N1085">
        <v>6000</v>
      </c>
      <c r="O1085" t="s">
        <v>375</v>
      </c>
      <c r="P1085">
        <v>12</v>
      </c>
      <c r="Q1085" t="s">
        <v>401</v>
      </c>
      <c r="R1085">
        <v>221</v>
      </c>
      <c r="S1085" t="s">
        <v>492</v>
      </c>
      <c r="T1085">
        <v>128</v>
      </c>
      <c r="U1085" t="s">
        <v>404</v>
      </c>
      <c r="V1085">
        <v>1</v>
      </c>
      <c r="W1085" t="s">
        <v>313</v>
      </c>
      <c r="X1085" s="64">
        <v>0</v>
      </c>
      <c r="Y1085" s="64">
        <v>0</v>
      </c>
      <c r="Z1085" s="64">
        <v>0</v>
      </c>
      <c r="AA1085" s="64">
        <v>0</v>
      </c>
      <c r="AB1085" s="64">
        <v>0</v>
      </c>
      <c r="AC1085" s="64">
        <v>0</v>
      </c>
      <c r="AD1085" s="9">
        <v>0</v>
      </c>
      <c r="AE1085" s="64">
        <v>677724.81</v>
      </c>
      <c r="AF1085" s="64">
        <v>462405.64</v>
      </c>
      <c r="AG1085" s="64">
        <v>189031.65</v>
      </c>
      <c r="AH1085" s="64">
        <v>70748.399999999994</v>
      </c>
      <c r="AI1085" s="64">
        <v>0</v>
      </c>
      <c r="AJ1085" s="10">
        <f t="shared" si="49"/>
        <v>1399910.5</v>
      </c>
      <c r="AL1085" s="6">
        <f t="shared" si="50"/>
        <v>0</v>
      </c>
      <c r="AN1085" s="64">
        <v>99815</v>
      </c>
      <c r="AO1085" s="64">
        <v>0</v>
      </c>
      <c r="AP1085" s="64">
        <v>0</v>
      </c>
      <c r="AQ1085" s="64">
        <v>0</v>
      </c>
      <c r="AR1085" s="64">
        <v>0</v>
      </c>
      <c r="AS1085" s="64">
        <v>0</v>
      </c>
      <c r="AT1085" s="64">
        <v>0</v>
      </c>
      <c r="AU1085" s="64">
        <v>0</v>
      </c>
      <c r="AV1085" s="64">
        <v>0</v>
      </c>
      <c r="AW1085" s="64">
        <v>0</v>
      </c>
      <c r="AX1085" s="64">
        <v>0</v>
      </c>
      <c r="AY1085" s="64">
        <v>0</v>
      </c>
      <c r="AZ1085" s="64">
        <v>0</v>
      </c>
      <c r="BA1085" s="64">
        <v>0</v>
      </c>
      <c r="BB1085" s="64">
        <v>0</v>
      </c>
      <c r="BC1085" s="64">
        <v>0</v>
      </c>
      <c r="BD1085" s="64">
        <v>0</v>
      </c>
      <c r="BE1085" s="64">
        <v>0</v>
      </c>
      <c r="BF1085" s="64">
        <v>0</v>
      </c>
      <c r="BG1085" s="64">
        <v>0</v>
      </c>
      <c r="BH1085" s="64">
        <v>0</v>
      </c>
      <c r="BI1085" s="64">
        <v>-1575.67</v>
      </c>
      <c r="BJ1085" s="64">
        <v>60265.33</v>
      </c>
      <c r="BK1085" s="64">
        <v>30070.73</v>
      </c>
      <c r="BL1085"/>
      <c r="BN1085" s="7">
        <f t="shared" si="51"/>
        <v>1329162.1000000001</v>
      </c>
    </row>
    <row r="1086" spans="1:66" hidden="1">
      <c r="A1086">
        <v>951</v>
      </c>
      <c r="B1086" t="s">
        <v>491</v>
      </c>
      <c r="C1086">
        <v>118</v>
      </c>
      <c r="D1086" t="s">
        <v>178</v>
      </c>
      <c r="E1086">
        <v>9</v>
      </c>
      <c r="F1086">
        <v>123520003</v>
      </c>
      <c r="G1086" t="s">
        <v>407</v>
      </c>
      <c r="H1086">
        <v>502</v>
      </c>
      <c r="I1086" t="s">
        <v>413</v>
      </c>
      <c r="J1086" s="8">
        <v>1</v>
      </c>
      <c r="L1086">
        <v>6120</v>
      </c>
      <c r="M1086" t="s">
        <v>408</v>
      </c>
      <c r="N1086">
        <v>6000</v>
      </c>
      <c r="O1086" t="s">
        <v>375</v>
      </c>
      <c r="P1086">
        <v>12</v>
      </c>
      <c r="Q1086" t="s">
        <v>401</v>
      </c>
      <c r="R1086">
        <v>221</v>
      </c>
      <c r="S1086" t="s">
        <v>492</v>
      </c>
      <c r="T1086">
        <v>128</v>
      </c>
      <c r="U1086" t="s">
        <v>404</v>
      </c>
      <c r="V1086">
        <v>1</v>
      </c>
      <c r="W1086" t="s">
        <v>313</v>
      </c>
      <c r="X1086" s="64">
        <v>0</v>
      </c>
      <c r="Y1086" s="64">
        <v>0</v>
      </c>
      <c r="Z1086" s="64">
        <v>0</v>
      </c>
      <c r="AA1086" s="64">
        <v>0</v>
      </c>
      <c r="AB1086" s="64">
        <v>0</v>
      </c>
      <c r="AC1086" s="64">
        <v>0</v>
      </c>
      <c r="AD1086" s="9">
        <v>0</v>
      </c>
      <c r="AE1086" s="64">
        <v>0</v>
      </c>
      <c r="AF1086" s="64">
        <v>0</v>
      </c>
      <c r="AG1086" s="64">
        <v>0</v>
      </c>
      <c r="AH1086" s="64">
        <v>0</v>
      </c>
      <c r="AI1086" s="68">
        <f>-3191163.64*0</f>
        <v>0</v>
      </c>
      <c r="AJ1086" s="10">
        <f t="shared" si="49"/>
        <v>0</v>
      </c>
      <c r="AL1086" s="6">
        <f t="shared" si="50"/>
        <v>0</v>
      </c>
      <c r="AN1086" s="64">
        <v>0</v>
      </c>
      <c r="AO1086" s="64">
        <v>0</v>
      </c>
      <c r="AP1086" s="64">
        <v>0</v>
      </c>
      <c r="AQ1086" s="64">
        <v>0</v>
      </c>
      <c r="AR1086" s="64">
        <v>0</v>
      </c>
      <c r="AS1086" s="64">
        <v>0</v>
      </c>
      <c r="AT1086" s="64">
        <v>0</v>
      </c>
      <c r="AU1086" s="64">
        <v>0</v>
      </c>
      <c r="AV1086" s="64">
        <v>0</v>
      </c>
      <c r="AW1086" s="64">
        <v>0</v>
      </c>
      <c r="AX1086" s="64">
        <v>0</v>
      </c>
      <c r="AY1086" s="64">
        <v>0</v>
      </c>
      <c r="AZ1086" s="64">
        <v>350</v>
      </c>
      <c r="BA1086" s="64">
        <v>0</v>
      </c>
      <c r="BB1086" s="64">
        <v>0</v>
      </c>
      <c r="BC1086" s="64">
        <v>0</v>
      </c>
      <c r="BD1086" s="64">
        <v>0</v>
      </c>
      <c r="BE1086" s="64">
        <v>0</v>
      </c>
      <c r="BF1086" s="64">
        <v>0</v>
      </c>
      <c r="BG1086" s="64">
        <v>0</v>
      </c>
      <c r="BH1086" s="64">
        <v>150</v>
      </c>
      <c r="BI1086" s="64">
        <v>-43.76</v>
      </c>
      <c r="BJ1086" s="64">
        <v>0</v>
      </c>
      <c r="BK1086" s="64">
        <v>0</v>
      </c>
      <c r="BL1086"/>
      <c r="BN1086" s="7">
        <f t="shared" si="51"/>
        <v>0</v>
      </c>
    </row>
    <row r="1087" spans="1:66" hidden="1">
      <c r="A1087">
        <v>111</v>
      </c>
      <c r="B1087" t="s">
        <v>84</v>
      </c>
      <c r="C1087">
        <v>170</v>
      </c>
      <c r="D1087" t="s">
        <v>556</v>
      </c>
      <c r="E1087">
        <v>487</v>
      </c>
      <c r="F1087">
        <v>123520001</v>
      </c>
      <c r="G1087" t="s">
        <v>435</v>
      </c>
      <c r="H1087">
        <v>602</v>
      </c>
      <c r="I1087" t="s">
        <v>380</v>
      </c>
      <c r="J1087" s="8">
        <v>1</v>
      </c>
      <c r="L1087">
        <v>6120</v>
      </c>
      <c r="M1087" t="s">
        <v>408</v>
      </c>
      <c r="N1087">
        <v>6000</v>
      </c>
      <c r="O1087" t="s">
        <v>375</v>
      </c>
      <c r="P1087">
        <v>13</v>
      </c>
      <c r="Q1087" t="s">
        <v>353</v>
      </c>
      <c r="R1087">
        <v>263</v>
      </c>
      <c r="S1087" t="s">
        <v>354</v>
      </c>
      <c r="T1087">
        <v>121</v>
      </c>
      <c r="U1087" t="s">
        <v>312</v>
      </c>
      <c r="V1087">
        <v>1</v>
      </c>
      <c r="W1087" t="s">
        <v>313</v>
      </c>
      <c r="X1087" s="64">
        <v>0</v>
      </c>
      <c r="Y1087" s="64">
        <v>0</v>
      </c>
      <c r="Z1087" s="64">
        <v>0</v>
      </c>
      <c r="AA1087" s="64">
        <v>0</v>
      </c>
      <c r="AB1087" s="64">
        <v>0</v>
      </c>
      <c r="AC1087" s="64">
        <v>0</v>
      </c>
      <c r="AD1087" s="9">
        <v>0</v>
      </c>
      <c r="AE1087" s="64">
        <v>0</v>
      </c>
      <c r="AF1087" s="64">
        <v>133858.99</v>
      </c>
      <c r="AG1087" s="64">
        <v>0</v>
      </c>
      <c r="AH1087" s="64">
        <v>0</v>
      </c>
      <c r="AI1087" s="64">
        <v>472281.8</v>
      </c>
      <c r="AJ1087" s="10">
        <f t="shared" si="49"/>
        <v>606140.79</v>
      </c>
      <c r="AL1087" s="6">
        <f t="shared" si="50"/>
        <v>0</v>
      </c>
      <c r="AN1087" s="64">
        <v>0</v>
      </c>
      <c r="AO1087" s="64">
        <v>0</v>
      </c>
      <c r="AP1087" s="64">
        <v>0</v>
      </c>
      <c r="AQ1087" s="64">
        <v>0</v>
      </c>
      <c r="AR1087" s="64">
        <v>0</v>
      </c>
      <c r="AS1087" s="64">
        <v>0</v>
      </c>
      <c r="AT1087" s="64">
        <v>0</v>
      </c>
      <c r="AU1087" s="64">
        <v>0</v>
      </c>
      <c r="AV1087" s="64">
        <v>0</v>
      </c>
      <c r="AW1087" s="64">
        <v>0</v>
      </c>
      <c r="AX1087" s="64">
        <v>0</v>
      </c>
      <c r="AY1087" s="64">
        <v>0</v>
      </c>
      <c r="AZ1087" s="64">
        <v>1015</v>
      </c>
      <c r="BA1087" s="64">
        <v>0</v>
      </c>
      <c r="BB1087" s="64">
        <v>0</v>
      </c>
      <c r="BC1087" s="64">
        <v>0</v>
      </c>
      <c r="BD1087" s="64">
        <v>0</v>
      </c>
      <c r="BE1087" s="64">
        <v>0</v>
      </c>
      <c r="BF1087" s="64">
        <v>0</v>
      </c>
      <c r="BG1087" s="64">
        <v>0</v>
      </c>
      <c r="BH1087" s="64">
        <v>0</v>
      </c>
      <c r="BI1087" s="64">
        <v>-0.23</v>
      </c>
      <c r="BJ1087" s="64">
        <v>0</v>
      </c>
      <c r="BK1087" s="64">
        <v>0</v>
      </c>
      <c r="BL1087"/>
      <c r="BN1087" s="7">
        <f t="shared" si="51"/>
        <v>133858.99</v>
      </c>
    </row>
    <row r="1088" spans="1:66" hidden="1">
      <c r="A1088">
        <v>203</v>
      </c>
      <c r="B1088" t="s">
        <v>402</v>
      </c>
      <c r="C1088">
        <v>168</v>
      </c>
      <c r="D1088" t="s">
        <v>561</v>
      </c>
      <c r="E1088">
        <v>486</v>
      </c>
      <c r="F1088">
        <v>123530001</v>
      </c>
      <c r="G1088" t="s">
        <v>417</v>
      </c>
      <c r="H1088">
        <v>602</v>
      </c>
      <c r="I1088" t="s">
        <v>380</v>
      </c>
      <c r="J1088" s="8">
        <v>2</v>
      </c>
      <c r="K1088" s="8" t="s">
        <v>99</v>
      </c>
      <c r="L1088">
        <v>6130</v>
      </c>
      <c r="M1088" t="s">
        <v>418</v>
      </c>
      <c r="N1088">
        <v>6000</v>
      </c>
      <c r="O1088" t="s">
        <v>375</v>
      </c>
      <c r="P1088">
        <v>12</v>
      </c>
      <c r="Q1088" t="s">
        <v>401</v>
      </c>
      <c r="R1088">
        <v>421</v>
      </c>
      <c r="S1088" t="s">
        <v>432</v>
      </c>
      <c r="T1088">
        <v>161</v>
      </c>
      <c r="U1088" t="s">
        <v>414</v>
      </c>
      <c r="V1088">
        <v>1</v>
      </c>
      <c r="W1088" t="s">
        <v>313</v>
      </c>
      <c r="X1088" s="64">
        <v>0</v>
      </c>
      <c r="Y1088" s="64">
        <v>0</v>
      </c>
      <c r="Z1088" s="64">
        <v>0</v>
      </c>
      <c r="AA1088" s="64">
        <v>0</v>
      </c>
      <c r="AB1088" s="64">
        <v>0</v>
      </c>
      <c r="AC1088" s="64">
        <v>0</v>
      </c>
      <c r="AD1088" s="9">
        <v>746732.28</v>
      </c>
      <c r="AE1088" s="64">
        <v>0</v>
      </c>
      <c r="AF1088" s="64">
        <v>0</v>
      </c>
      <c r="AG1088" s="64">
        <v>0</v>
      </c>
      <c r="AH1088" s="64">
        <v>1254667.68</v>
      </c>
      <c r="AI1088" s="64">
        <v>0</v>
      </c>
      <c r="AJ1088" s="10">
        <f t="shared" si="49"/>
        <v>2001399.96</v>
      </c>
      <c r="AL1088" s="6">
        <f t="shared" si="50"/>
        <v>2001399.96</v>
      </c>
      <c r="AN1088" s="64">
        <v>0</v>
      </c>
      <c r="AO1088" s="64">
        <v>0</v>
      </c>
      <c r="AP1088" s="64">
        <v>0</v>
      </c>
      <c r="AQ1088" s="64">
        <v>0</v>
      </c>
      <c r="AR1088" s="64">
        <v>0</v>
      </c>
      <c r="AS1088" s="64">
        <v>0</v>
      </c>
      <c r="AT1088" s="64">
        <v>0</v>
      </c>
      <c r="AU1088" s="64">
        <v>0</v>
      </c>
      <c r="AV1088" s="64">
        <v>0</v>
      </c>
      <c r="AW1088" s="64">
        <v>0</v>
      </c>
      <c r="AX1088" s="64">
        <v>0</v>
      </c>
      <c r="AY1088" s="64">
        <v>0</v>
      </c>
      <c r="AZ1088" s="64">
        <v>155</v>
      </c>
      <c r="BA1088" s="64">
        <v>0</v>
      </c>
      <c r="BB1088" s="64">
        <v>0</v>
      </c>
      <c r="BC1088" s="64">
        <v>0</v>
      </c>
      <c r="BD1088" s="64">
        <v>0</v>
      </c>
      <c r="BE1088" s="64">
        <v>0</v>
      </c>
      <c r="BF1088" s="64">
        <v>0</v>
      </c>
      <c r="BG1088" s="64">
        <v>0</v>
      </c>
      <c r="BH1088" s="64">
        <v>0</v>
      </c>
      <c r="BI1088" s="64">
        <v>-155</v>
      </c>
      <c r="BJ1088" s="64">
        <v>0</v>
      </c>
      <c r="BK1088" s="64">
        <v>0</v>
      </c>
      <c r="BL1088"/>
      <c r="BN1088" s="7">
        <f t="shared" si="51"/>
        <v>746732.28</v>
      </c>
    </row>
    <row r="1089" spans="1:66" hidden="1">
      <c r="A1089">
        <v>205</v>
      </c>
      <c r="B1089" t="s">
        <v>409</v>
      </c>
      <c r="C1089">
        <v>154</v>
      </c>
      <c r="D1089" t="s">
        <v>429</v>
      </c>
      <c r="E1089">
        <v>486</v>
      </c>
      <c r="F1089">
        <v>123530001</v>
      </c>
      <c r="G1089" t="s">
        <v>417</v>
      </c>
      <c r="H1089">
        <v>602</v>
      </c>
      <c r="I1089" t="s">
        <v>380</v>
      </c>
      <c r="J1089" s="8">
        <v>2</v>
      </c>
      <c r="K1089" s="8" t="s">
        <v>77</v>
      </c>
      <c r="L1089">
        <v>6130</v>
      </c>
      <c r="M1089" t="s">
        <v>418</v>
      </c>
      <c r="N1089">
        <v>6000</v>
      </c>
      <c r="O1089" t="s">
        <v>375</v>
      </c>
      <c r="P1089">
        <v>12</v>
      </c>
      <c r="Q1089" t="s">
        <v>401</v>
      </c>
      <c r="R1089">
        <v>423</v>
      </c>
      <c r="S1089" t="s">
        <v>381</v>
      </c>
      <c r="T1089">
        <v>128</v>
      </c>
      <c r="U1089" t="s">
        <v>404</v>
      </c>
      <c r="V1089">
        <v>1</v>
      </c>
      <c r="W1089" t="s">
        <v>313</v>
      </c>
      <c r="X1089" s="64">
        <v>0</v>
      </c>
      <c r="Y1089" s="64">
        <v>0</v>
      </c>
      <c r="Z1089" s="64">
        <v>0</v>
      </c>
      <c r="AA1089" s="64">
        <v>0</v>
      </c>
      <c r="AB1089" s="64">
        <v>0</v>
      </c>
      <c r="AC1089" s="64">
        <v>0</v>
      </c>
      <c r="AD1089" s="9">
        <v>0</v>
      </c>
      <c r="AE1089" s="64">
        <v>0</v>
      </c>
      <c r="AF1089" s="64">
        <v>0</v>
      </c>
      <c r="AG1089" s="64">
        <v>1487589.74</v>
      </c>
      <c r="AH1089" s="64">
        <v>394435.52</v>
      </c>
      <c r="AI1089" s="64">
        <v>0</v>
      </c>
      <c r="AJ1089" s="10">
        <f t="shared" si="49"/>
        <v>1882025.26</v>
      </c>
      <c r="AL1089" s="6">
        <f t="shared" si="50"/>
        <v>1882025.26</v>
      </c>
      <c r="AN1089" s="64">
        <v>17868</v>
      </c>
      <c r="AO1089" s="64">
        <v>0</v>
      </c>
      <c r="AP1089" s="64">
        <v>0</v>
      </c>
      <c r="AQ1089" s="64">
        <v>0</v>
      </c>
      <c r="AR1089" s="64">
        <v>0</v>
      </c>
      <c r="AS1089" s="64">
        <v>0</v>
      </c>
      <c r="AT1089" s="64">
        <v>0</v>
      </c>
      <c r="AU1089" s="64">
        <v>0</v>
      </c>
      <c r="AV1089" s="64">
        <v>0</v>
      </c>
      <c r="AW1089" s="64">
        <v>0</v>
      </c>
      <c r="AX1089" s="64">
        <v>0</v>
      </c>
      <c r="AY1089" s="64">
        <v>0</v>
      </c>
      <c r="AZ1089" s="64">
        <v>-3665.61</v>
      </c>
      <c r="BA1089" s="64">
        <v>0</v>
      </c>
      <c r="BB1089" s="64">
        <v>0</v>
      </c>
      <c r="BC1089" s="64">
        <v>0</v>
      </c>
      <c r="BD1089" s="64">
        <v>0</v>
      </c>
      <c r="BE1089" s="64">
        <v>0</v>
      </c>
      <c r="BF1089" s="64">
        <v>0</v>
      </c>
      <c r="BG1089" s="64">
        <v>0</v>
      </c>
      <c r="BH1089" s="64">
        <v>-6086.24</v>
      </c>
      <c r="BI1089" s="64">
        <v>-3069.65</v>
      </c>
      <c r="BJ1089" s="64">
        <v>4000</v>
      </c>
      <c r="BK1089" s="64">
        <v>-3500.5</v>
      </c>
      <c r="BL1089"/>
      <c r="BN1089" s="7">
        <f t="shared" si="51"/>
        <v>1487589.74</v>
      </c>
    </row>
    <row r="1090" spans="1:66" hidden="1">
      <c r="A1090">
        <v>316</v>
      </c>
      <c r="B1090" t="s">
        <v>279</v>
      </c>
      <c r="C1090">
        <v>156</v>
      </c>
      <c r="D1090" t="s">
        <v>279</v>
      </c>
      <c r="E1090">
        <v>12</v>
      </c>
      <c r="F1090">
        <v>123530001</v>
      </c>
      <c r="G1090" t="s">
        <v>417</v>
      </c>
      <c r="H1090">
        <v>502</v>
      </c>
      <c r="I1090" t="s">
        <v>413</v>
      </c>
      <c r="J1090" s="8">
        <v>1</v>
      </c>
      <c r="L1090">
        <v>6130</v>
      </c>
      <c r="M1090" t="s">
        <v>418</v>
      </c>
      <c r="N1090">
        <v>6000</v>
      </c>
      <c r="O1090" t="s">
        <v>375</v>
      </c>
      <c r="P1090">
        <v>12</v>
      </c>
      <c r="Q1090" t="s">
        <v>401</v>
      </c>
      <c r="R1090">
        <v>421</v>
      </c>
      <c r="S1090" t="s">
        <v>432</v>
      </c>
      <c r="T1090">
        <v>161</v>
      </c>
      <c r="U1090" t="s">
        <v>414</v>
      </c>
      <c r="V1090">
        <v>1</v>
      </c>
      <c r="W1090" t="s">
        <v>313</v>
      </c>
      <c r="X1090" s="64">
        <v>0</v>
      </c>
      <c r="Y1090" s="64">
        <v>0</v>
      </c>
      <c r="Z1090" s="64">
        <v>0</v>
      </c>
      <c r="AA1090" s="64">
        <v>0</v>
      </c>
      <c r="AB1090" s="64">
        <v>0</v>
      </c>
      <c r="AC1090" s="64">
        <v>0</v>
      </c>
      <c r="AD1090" s="9">
        <v>0</v>
      </c>
      <c r="AE1090" s="64">
        <v>0</v>
      </c>
      <c r="AF1090" s="64">
        <v>0</v>
      </c>
      <c r="AG1090" s="64">
        <v>0</v>
      </c>
      <c r="AH1090" s="64">
        <v>0</v>
      </c>
      <c r="AI1090" s="64">
        <v>0</v>
      </c>
      <c r="AJ1090" s="10">
        <f t="shared" si="49"/>
        <v>0</v>
      </c>
      <c r="AL1090" s="6">
        <f t="shared" si="50"/>
        <v>0</v>
      </c>
      <c r="AN1090" s="64">
        <v>0</v>
      </c>
      <c r="AO1090" s="64">
        <v>0</v>
      </c>
      <c r="AP1090" s="64">
        <v>0</v>
      </c>
      <c r="AQ1090" s="64">
        <v>0</v>
      </c>
      <c r="AR1090" s="64">
        <v>0</v>
      </c>
      <c r="AS1090" s="64">
        <v>0</v>
      </c>
      <c r="AT1090" s="64">
        <v>0</v>
      </c>
      <c r="AU1090" s="64">
        <v>0</v>
      </c>
      <c r="AV1090" s="64">
        <v>0</v>
      </c>
      <c r="AW1090" s="64">
        <v>0</v>
      </c>
      <c r="AX1090" s="64">
        <v>0</v>
      </c>
      <c r="AY1090" s="64">
        <v>0</v>
      </c>
      <c r="AZ1090" s="64">
        <v>1020</v>
      </c>
      <c r="BA1090" s="64">
        <v>0</v>
      </c>
      <c r="BB1090" s="64">
        <v>0</v>
      </c>
      <c r="BC1090" s="64">
        <v>0</v>
      </c>
      <c r="BD1090" s="64">
        <v>0</v>
      </c>
      <c r="BE1090" s="64">
        <v>0</v>
      </c>
      <c r="BF1090" s="64">
        <v>0</v>
      </c>
      <c r="BG1090" s="64">
        <v>0</v>
      </c>
      <c r="BH1090" s="64">
        <v>534</v>
      </c>
      <c r="BI1090" s="64">
        <v>-0.4</v>
      </c>
      <c r="BJ1090" s="64">
        <v>0</v>
      </c>
      <c r="BK1090" s="64">
        <v>0</v>
      </c>
      <c r="BL1090"/>
      <c r="BN1090" s="7">
        <f t="shared" si="51"/>
        <v>0</v>
      </c>
    </row>
    <row r="1091" spans="1:66" hidden="1">
      <c r="A1091">
        <v>951</v>
      </c>
      <c r="B1091" t="s">
        <v>491</v>
      </c>
      <c r="C1091">
        <v>118</v>
      </c>
      <c r="D1091" t="s">
        <v>178</v>
      </c>
      <c r="E1091">
        <v>12</v>
      </c>
      <c r="F1091">
        <v>123530001</v>
      </c>
      <c r="G1091" t="s">
        <v>417</v>
      </c>
      <c r="H1091">
        <v>502</v>
      </c>
      <c r="I1091" t="s">
        <v>413</v>
      </c>
      <c r="J1091" s="8">
        <v>1</v>
      </c>
      <c r="L1091">
        <v>6130</v>
      </c>
      <c r="M1091" t="s">
        <v>418</v>
      </c>
      <c r="N1091">
        <v>6000</v>
      </c>
      <c r="O1091" t="s">
        <v>375</v>
      </c>
      <c r="P1091">
        <v>12</v>
      </c>
      <c r="Q1091" t="s">
        <v>401</v>
      </c>
      <c r="R1091">
        <v>221</v>
      </c>
      <c r="S1091" t="s">
        <v>492</v>
      </c>
      <c r="T1091">
        <v>128</v>
      </c>
      <c r="U1091" t="s">
        <v>404</v>
      </c>
      <c r="V1091">
        <v>1</v>
      </c>
      <c r="W1091" t="s">
        <v>313</v>
      </c>
      <c r="X1091" s="64">
        <v>0</v>
      </c>
      <c r="Y1091" s="64">
        <v>0</v>
      </c>
      <c r="Z1091" s="64">
        <v>0</v>
      </c>
      <c r="AA1091" s="64">
        <v>0</v>
      </c>
      <c r="AB1091" s="64">
        <v>0</v>
      </c>
      <c r="AC1091" s="64">
        <v>0</v>
      </c>
      <c r="AD1091" s="9">
        <v>0</v>
      </c>
      <c r="AE1091" s="64">
        <v>0</v>
      </c>
      <c r="AF1091" s="64">
        <v>0</v>
      </c>
      <c r="AG1091" s="64">
        <v>0</v>
      </c>
      <c r="AH1091" s="64">
        <v>0</v>
      </c>
      <c r="AI1091" s="68">
        <f>-16332889.08*0</f>
        <v>0</v>
      </c>
      <c r="AJ1091" s="10">
        <f t="shared" ref="AJ1091:AJ1123" si="52">SUM(X1091:AI1091)</f>
        <v>0</v>
      </c>
      <c r="AL1091" s="6">
        <f t="shared" ref="AL1091:AL1123" si="53">IF(J1091=2,AJ1091,0)</f>
        <v>0</v>
      </c>
      <c r="AN1091" s="64">
        <v>0</v>
      </c>
      <c r="AO1091" s="64">
        <v>0</v>
      </c>
      <c r="AP1091" s="64">
        <v>0</v>
      </c>
      <c r="AQ1091" s="64">
        <v>0</v>
      </c>
      <c r="AR1091" s="64">
        <v>0</v>
      </c>
      <c r="AS1091" s="64">
        <v>0</v>
      </c>
      <c r="AT1091" s="64">
        <v>0</v>
      </c>
      <c r="AU1091" s="64">
        <v>0</v>
      </c>
      <c r="AV1091" s="64">
        <v>0</v>
      </c>
      <c r="AW1091" s="64">
        <v>0</v>
      </c>
      <c r="AX1091" s="64">
        <v>0</v>
      </c>
      <c r="AY1091" s="64">
        <v>0</v>
      </c>
      <c r="AZ1091" s="64">
        <v>1125.6099999999999</v>
      </c>
      <c r="BA1091" s="64">
        <v>0</v>
      </c>
      <c r="BB1091" s="64">
        <v>0</v>
      </c>
      <c r="BC1091" s="64">
        <v>0</v>
      </c>
      <c r="BD1091" s="64">
        <v>0</v>
      </c>
      <c r="BE1091" s="64">
        <v>0</v>
      </c>
      <c r="BF1091" s="64">
        <v>0</v>
      </c>
      <c r="BG1091" s="64">
        <v>0</v>
      </c>
      <c r="BH1091" s="64">
        <v>1300</v>
      </c>
      <c r="BI1091" s="64">
        <v>-11.4</v>
      </c>
      <c r="BJ1091" s="64">
        <v>1287.5999999999999</v>
      </c>
      <c r="BK1091" s="64">
        <v>0</v>
      </c>
      <c r="BL1091"/>
      <c r="BN1091" s="7">
        <f t="shared" ref="BN1091:BN1125" si="54">SUM(X1091:AG1091)</f>
        <v>0</v>
      </c>
    </row>
    <row r="1092" spans="1:66" hidden="1">
      <c r="A1092">
        <v>951</v>
      </c>
      <c r="B1092" t="s">
        <v>491</v>
      </c>
      <c r="C1092">
        <v>118</v>
      </c>
      <c r="D1092" t="s">
        <v>178</v>
      </c>
      <c r="E1092">
        <v>13</v>
      </c>
      <c r="F1092">
        <v>123530002</v>
      </c>
      <c r="G1092" t="s">
        <v>494</v>
      </c>
      <c r="H1092">
        <v>101</v>
      </c>
      <c r="I1092" t="s">
        <v>308</v>
      </c>
      <c r="J1092" s="8">
        <v>1</v>
      </c>
      <c r="L1092">
        <v>6130</v>
      </c>
      <c r="M1092" t="s">
        <v>418</v>
      </c>
      <c r="N1092">
        <v>6000</v>
      </c>
      <c r="O1092" t="s">
        <v>375</v>
      </c>
      <c r="P1092">
        <v>12</v>
      </c>
      <c r="Q1092" t="s">
        <v>401</v>
      </c>
      <c r="R1092">
        <v>221</v>
      </c>
      <c r="S1092" t="s">
        <v>492</v>
      </c>
      <c r="T1092">
        <v>128</v>
      </c>
      <c r="U1092" t="s">
        <v>404</v>
      </c>
      <c r="V1092">
        <v>1</v>
      </c>
      <c r="W1092" t="s">
        <v>313</v>
      </c>
      <c r="X1092" s="64">
        <v>0</v>
      </c>
      <c r="Y1092" s="64">
        <v>0</v>
      </c>
      <c r="Z1092" s="64">
        <v>0</v>
      </c>
      <c r="AA1092" s="64">
        <v>0</v>
      </c>
      <c r="AB1092" s="64">
        <v>0</v>
      </c>
      <c r="AC1092" s="64">
        <v>0</v>
      </c>
      <c r="AD1092" s="9">
        <v>0</v>
      </c>
      <c r="AE1092" s="64">
        <v>0</v>
      </c>
      <c r="AF1092" s="64">
        <v>0</v>
      </c>
      <c r="AG1092" s="64">
        <v>0</v>
      </c>
      <c r="AH1092" s="64">
        <v>0</v>
      </c>
      <c r="AI1092" s="68">
        <f>-313105.65*0</f>
        <v>0</v>
      </c>
      <c r="AJ1092" s="10">
        <f t="shared" si="52"/>
        <v>0</v>
      </c>
      <c r="AL1092" s="6">
        <f t="shared" si="53"/>
        <v>0</v>
      </c>
      <c r="AN1092" s="64">
        <v>11948</v>
      </c>
      <c r="AO1092" s="64">
        <v>0</v>
      </c>
      <c r="AP1092" s="64">
        <v>0</v>
      </c>
      <c r="AQ1092" s="64">
        <v>0</v>
      </c>
      <c r="AR1092" s="64">
        <v>0</v>
      </c>
      <c r="AS1092" s="64">
        <v>0</v>
      </c>
      <c r="AT1092" s="64">
        <v>0</v>
      </c>
      <c r="AU1092" s="64">
        <v>0</v>
      </c>
      <c r="AV1092" s="64">
        <v>0</v>
      </c>
      <c r="AW1092" s="64">
        <v>0</v>
      </c>
      <c r="AX1092" s="64">
        <v>0</v>
      </c>
      <c r="AY1092" s="64">
        <v>0</v>
      </c>
      <c r="AZ1092" s="64">
        <v>-11000</v>
      </c>
      <c r="BA1092" s="64">
        <v>0</v>
      </c>
      <c r="BB1092" s="64">
        <v>0</v>
      </c>
      <c r="BC1092" s="64">
        <v>0</v>
      </c>
      <c r="BD1092" s="64">
        <v>0</v>
      </c>
      <c r="BE1092" s="64">
        <v>0</v>
      </c>
      <c r="BF1092" s="64">
        <v>0</v>
      </c>
      <c r="BG1092" s="64">
        <v>0</v>
      </c>
      <c r="BH1092" s="64">
        <v>0</v>
      </c>
      <c r="BI1092" s="64">
        <v>-948</v>
      </c>
      <c r="BJ1092" s="64">
        <v>0</v>
      </c>
      <c r="BK1092" s="64">
        <v>0</v>
      </c>
      <c r="BL1092"/>
      <c r="BN1092" s="7">
        <f t="shared" si="54"/>
        <v>0</v>
      </c>
    </row>
    <row r="1093" spans="1:66" hidden="1">
      <c r="A1093">
        <v>951</v>
      </c>
      <c r="B1093" t="s">
        <v>491</v>
      </c>
      <c r="C1093">
        <v>118</v>
      </c>
      <c r="D1093" t="s">
        <v>178</v>
      </c>
      <c r="E1093">
        <v>14</v>
      </c>
      <c r="F1093">
        <v>123540001</v>
      </c>
      <c r="G1093" t="s">
        <v>669</v>
      </c>
      <c r="H1093">
        <v>101</v>
      </c>
      <c r="I1093" t="s">
        <v>308</v>
      </c>
      <c r="J1093" s="8">
        <v>1</v>
      </c>
      <c r="L1093">
        <v>6140</v>
      </c>
      <c r="M1093" t="s">
        <v>496</v>
      </c>
      <c r="N1093">
        <v>6000</v>
      </c>
      <c r="O1093" t="s">
        <v>375</v>
      </c>
      <c r="P1093">
        <v>12</v>
      </c>
      <c r="Q1093" t="s">
        <v>401</v>
      </c>
      <c r="R1093">
        <v>221</v>
      </c>
      <c r="S1093" t="s">
        <v>492</v>
      </c>
      <c r="T1093">
        <v>128</v>
      </c>
      <c r="U1093" t="s">
        <v>404</v>
      </c>
      <c r="V1093">
        <v>1</v>
      </c>
      <c r="W1093" t="s">
        <v>313</v>
      </c>
      <c r="X1093" s="64">
        <v>0</v>
      </c>
      <c r="Y1093" s="64">
        <v>0</v>
      </c>
      <c r="Z1093" s="64">
        <v>0</v>
      </c>
      <c r="AA1093" s="64">
        <v>0</v>
      </c>
      <c r="AB1093" s="64">
        <v>0</v>
      </c>
      <c r="AC1093" s="64">
        <v>0</v>
      </c>
      <c r="AD1093" s="9">
        <v>0</v>
      </c>
      <c r="AE1093" s="64">
        <v>0</v>
      </c>
      <c r="AF1093" s="64">
        <v>0</v>
      </c>
      <c r="AG1093" s="64">
        <v>0</v>
      </c>
      <c r="AH1093" s="64">
        <v>0</v>
      </c>
      <c r="AI1093" s="68">
        <f>-2412335.7*0</f>
        <v>0</v>
      </c>
      <c r="AJ1093" s="10">
        <f t="shared" si="52"/>
        <v>0</v>
      </c>
      <c r="AL1093" s="6">
        <f t="shared" si="53"/>
        <v>0</v>
      </c>
      <c r="AN1093" s="64">
        <v>0</v>
      </c>
      <c r="AO1093" s="64">
        <v>0</v>
      </c>
      <c r="AP1093" s="64">
        <v>0</v>
      </c>
      <c r="AQ1093" s="64">
        <v>0</v>
      </c>
      <c r="AR1093" s="64">
        <v>0</v>
      </c>
      <c r="AS1093" s="64">
        <v>0</v>
      </c>
      <c r="AT1093" s="64">
        <v>0</v>
      </c>
      <c r="AU1093" s="64">
        <v>0</v>
      </c>
      <c r="AV1093" s="64">
        <v>0</v>
      </c>
      <c r="AW1093" s="64">
        <v>0</v>
      </c>
      <c r="AX1093" s="64">
        <v>0</v>
      </c>
      <c r="AY1093" s="64">
        <v>0</v>
      </c>
      <c r="AZ1093" s="64">
        <v>0</v>
      </c>
      <c r="BA1093" s="64">
        <v>0</v>
      </c>
      <c r="BB1093" s="64">
        <v>0</v>
      </c>
      <c r="BC1093" s="64">
        <v>0</v>
      </c>
      <c r="BD1093" s="64">
        <v>0</v>
      </c>
      <c r="BE1093" s="64">
        <v>0</v>
      </c>
      <c r="BF1093" s="64">
        <v>0</v>
      </c>
      <c r="BG1093" s="64">
        <v>0</v>
      </c>
      <c r="BH1093" s="64">
        <v>0</v>
      </c>
      <c r="BI1093" s="64">
        <v>78000</v>
      </c>
      <c r="BJ1093" s="64">
        <v>0</v>
      </c>
      <c r="BK1093" s="64">
        <v>0</v>
      </c>
      <c r="BL1093"/>
      <c r="BN1093" s="7">
        <f t="shared" si="54"/>
        <v>0</v>
      </c>
    </row>
    <row r="1094" spans="1:66" hidden="1">
      <c r="A1094">
        <v>202</v>
      </c>
      <c r="B1094" t="s">
        <v>397</v>
      </c>
      <c r="C1094">
        <v>144</v>
      </c>
      <c r="D1094" t="s">
        <v>398</v>
      </c>
      <c r="E1094">
        <v>17</v>
      </c>
      <c r="F1094">
        <v>123550001</v>
      </c>
      <c r="G1094" t="s">
        <v>399</v>
      </c>
      <c r="H1094">
        <v>602</v>
      </c>
      <c r="I1094" t="s">
        <v>380</v>
      </c>
      <c r="J1094" s="8">
        <v>1</v>
      </c>
      <c r="L1094">
        <v>6150</v>
      </c>
      <c r="M1094" t="s">
        <v>400</v>
      </c>
      <c r="N1094">
        <v>6000</v>
      </c>
      <c r="O1094" t="s">
        <v>375</v>
      </c>
      <c r="P1094">
        <v>12</v>
      </c>
      <c r="Q1094" t="s">
        <v>401</v>
      </c>
      <c r="R1094">
        <v>423</v>
      </c>
      <c r="S1094" t="s">
        <v>381</v>
      </c>
      <c r="T1094">
        <v>121</v>
      </c>
      <c r="U1094" t="s">
        <v>312</v>
      </c>
      <c r="V1094">
        <v>1</v>
      </c>
      <c r="W1094" t="s">
        <v>313</v>
      </c>
      <c r="X1094" s="64">
        <v>0</v>
      </c>
      <c r="Y1094" s="64">
        <v>0</v>
      </c>
      <c r="Z1094" s="64">
        <v>0</v>
      </c>
      <c r="AA1094" s="64">
        <v>0</v>
      </c>
      <c r="AB1094" s="64">
        <v>0</v>
      </c>
      <c r="AC1094" s="64">
        <v>0</v>
      </c>
      <c r="AD1094" s="9">
        <v>0</v>
      </c>
      <c r="AE1094" s="64">
        <v>0</v>
      </c>
      <c r="AF1094" s="64">
        <v>0</v>
      </c>
      <c r="AG1094" s="64">
        <v>0</v>
      </c>
      <c r="AH1094" s="64">
        <v>0</v>
      </c>
      <c r="AI1094" s="64">
        <v>0</v>
      </c>
      <c r="AJ1094" s="10">
        <f t="shared" si="52"/>
        <v>0</v>
      </c>
      <c r="AL1094" s="6">
        <f t="shared" si="53"/>
        <v>0</v>
      </c>
      <c r="AN1094" s="64">
        <v>2206</v>
      </c>
      <c r="AO1094" s="64">
        <v>0</v>
      </c>
      <c r="AP1094" s="64">
        <v>0</v>
      </c>
      <c r="AQ1094" s="64">
        <v>0</v>
      </c>
      <c r="AR1094" s="64">
        <v>0</v>
      </c>
      <c r="AS1094" s="64">
        <v>0</v>
      </c>
      <c r="AT1094" s="64">
        <v>0</v>
      </c>
      <c r="AU1094" s="64">
        <v>0</v>
      </c>
      <c r="AV1094" s="64">
        <v>0</v>
      </c>
      <c r="AW1094" s="64">
        <v>0</v>
      </c>
      <c r="AX1094" s="64">
        <v>0</v>
      </c>
      <c r="AY1094" s="64">
        <v>0</v>
      </c>
      <c r="AZ1094" s="64">
        <v>-980</v>
      </c>
      <c r="BA1094" s="64">
        <v>0</v>
      </c>
      <c r="BB1094" s="64">
        <v>0</v>
      </c>
      <c r="BC1094" s="64">
        <v>0</v>
      </c>
      <c r="BD1094" s="64">
        <v>0</v>
      </c>
      <c r="BE1094" s="64">
        <v>0</v>
      </c>
      <c r="BF1094" s="64">
        <v>0</v>
      </c>
      <c r="BG1094" s="64">
        <v>0</v>
      </c>
      <c r="BH1094" s="64">
        <v>-534</v>
      </c>
      <c r="BI1094" s="64">
        <v>-377</v>
      </c>
      <c r="BJ1094" s="64">
        <v>0</v>
      </c>
      <c r="BK1094" s="64">
        <v>0</v>
      </c>
      <c r="BL1094"/>
      <c r="BN1094" s="7">
        <f t="shared" si="54"/>
        <v>0</v>
      </c>
    </row>
    <row r="1095" spans="1:66" hidden="1">
      <c r="A1095">
        <v>203</v>
      </c>
      <c r="B1095" t="s">
        <v>402</v>
      </c>
      <c r="C1095">
        <v>145</v>
      </c>
      <c r="D1095" t="s">
        <v>403</v>
      </c>
      <c r="E1095">
        <v>17</v>
      </c>
      <c r="F1095">
        <v>123550001</v>
      </c>
      <c r="G1095" t="s">
        <v>399</v>
      </c>
      <c r="H1095">
        <v>602</v>
      </c>
      <c r="I1095" t="s">
        <v>380</v>
      </c>
      <c r="J1095" s="8">
        <v>2</v>
      </c>
      <c r="K1095" s="8" t="s">
        <v>99</v>
      </c>
      <c r="L1095">
        <v>6150</v>
      </c>
      <c r="M1095" t="s">
        <v>400</v>
      </c>
      <c r="N1095">
        <v>6000</v>
      </c>
      <c r="O1095" t="s">
        <v>375</v>
      </c>
      <c r="P1095">
        <v>12</v>
      </c>
      <c r="Q1095" t="s">
        <v>401</v>
      </c>
      <c r="R1095">
        <v>423</v>
      </c>
      <c r="S1095" t="s">
        <v>381</v>
      </c>
      <c r="T1095">
        <v>128</v>
      </c>
      <c r="U1095" t="s">
        <v>404</v>
      </c>
      <c r="V1095">
        <v>1</v>
      </c>
      <c r="W1095" t="s">
        <v>313</v>
      </c>
      <c r="X1095" s="64">
        <v>0</v>
      </c>
      <c r="Y1095" s="64">
        <v>880979.97</v>
      </c>
      <c r="Z1095" s="64">
        <v>0</v>
      </c>
      <c r="AA1095" s="64">
        <v>0</v>
      </c>
      <c r="AB1095" s="64">
        <v>0</v>
      </c>
      <c r="AC1095" s="64">
        <v>0</v>
      </c>
      <c r="AD1095" s="9">
        <v>774858.58</v>
      </c>
      <c r="AE1095" s="64">
        <v>0</v>
      </c>
      <c r="AF1095" s="64">
        <v>0</v>
      </c>
      <c r="AG1095" s="64">
        <v>0</v>
      </c>
      <c r="AH1095" s="64">
        <v>137024.34</v>
      </c>
      <c r="AI1095" s="64">
        <v>0</v>
      </c>
      <c r="AJ1095" s="10">
        <f t="shared" si="52"/>
        <v>1792862.89</v>
      </c>
      <c r="AL1095" s="6">
        <f t="shared" si="53"/>
        <v>1792862.89</v>
      </c>
      <c r="AN1095" s="64">
        <v>0</v>
      </c>
      <c r="AO1095" s="64">
        <v>0</v>
      </c>
      <c r="AP1095" s="64">
        <v>0</v>
      </c>
      <c r="AQ1095" s="64">
        <v>0</v>
      </c>
      <c r="AR1095" s="64">
        <v>0</v>
      </c>
      <c r="AS1095" s="64">
        <v>0</v>
      </c>
      <c r="AT1095" s="64">
        <v>0</v>
      </c>
      <c r="AU1095" s="64">
        <v>0</v>
      </c>
      <c r="AV1095" s="64">
        <v>0</v>
      </c>
      <c r="AW1095" s="64">
        <v>0</v>
      </c>
      <c r="AX1095" s="64">
        <v>0</v>
      </c>
      <c r="AY1095" s="64">
        <v>0</v>
      </c>
      <c r="AZ1095" s="64">
        <v>3200</v>
      </c>
      <c r="BA1095" s="64">
        <v>0</v>
      </c>
      <c r="BB1095" s="64">
        <v>0</v>
      </c>
      <c r="BC1095" s="64">
        <v>0</v>
      </c>
      <c r="BD1095" s="64">
        <v>0</v>
      </c>
      <c r="BE1095" s="64">
        <v>0</v>
      </c>
      <c r="BF1095" s="64">
        <v>0</v>
      </c>
      <c r="BG1095" s="64">
        <v>0</v>
      </c>
      <c r="BH1095" s="64">
        <v>5936.24</v>
      </c>
      <c r="BI1095" s="64">
        <v>1316</v>
      </c>
      <c r="BJ1095" s="64">
        <v>0</v>
      </c>
      <c r="BK1095" s="64">
        <v>0</v>
      </c>
      <c r="BL1095"/>
      <c r="BN1095" s="7">
        <f t="shared" si="54"/>
        <v>1655838.5499999998</v>
      </c>
    </row>
    <row r="1096" spans="1:66" hidden="1">
      <c r="A1096">
        <v>203</v>
      </c>
      <c r="B1096" t="s">
        <v>402</v>
      </c>
      <c r="C1096">
        <v>168</v>
      </c>
      <c r="D1096" t="s">
        <v>561</v>
      </c>
      <c r="E1096">
        <v>17</v>
      </c>
      <c r="F1096">
        <v>123550001</v>
      </c>
      <c r="G1096" t="s">
        <v>399</v>
      </c>
      <c r="H1096">
        <v>602</v>
      </c>
      <c r="I1096" t="s">
        <v>380</v>
      </c>
      <c r="J1096" s="8">
        <v>2</v>
      </c>
      <c r="K1096" s="8" t="s">
        <v>77</v>
      </c>
      <c r="L1096">
        <v>6150</v>
      </c>
      <c r="M1096" t="s">
        <v>400</v>
      </c>
      <c r="N1096">
        <v>6000</v>
      </c>
      <c r="O1096" t="s">
        <v>375</v>
      </c>
      <c r="P1096">
        <v>12</v>
      </c>
      <c r="Q1096" t="s">
        <v>401</v>
      </c>
      <c r="R1096">
        <v>421</v>
      </c>
      <c r="S1096" t="s">
        <v>432</v>
      </c>
      <c r="T1096">
        <v>161</v>
      </c>
      <c r="U1096" t="s">
        <v>414</v>
      </c>
      <c r="V1096">
        <v>1</v>
      </c>
      <c r="W1096" t="s">
        <v>313</v>
      </c>
      <c r="X1096" s="64">
        <v>0</v>
      </c>
      <c r="Y1096" s="64">
        <v>0</v>
      </c>
      <c r="Z1096" s="64">
        <v>0</v>
      </c>
      <c r="AA1096" s="64">
        <v>0</v>
      </c>
      <c r="AB1096" s="64">
        <v>458951.7</v>
      </c>
      <c r="AC1096" s="64">
        <v>0</v>
      </c>
      <c r="AD1096" s="9">
        <v>836934.3</v>
      </c>
      <c r="AE1096" s="64">
        <v>662413.38</v>
      </c>
      <c r="AF1096" s="64">
        <v>207273.89</v>
      </c>
      <c r="AG1096" s="64">
        <v>0</v>
      </c>
      <c r="AH1096" s="64">
        <v>858109.83</v>
      </c>
      <c r="AI1096" s="64">
        <v>72095.89</v>
      </c>
      <c r="AJ1096" s="10">
        <f t="shared" si="52"/>
        <v>3095778.99</v>
      </c>
      <c r="AL1096" s="6">
        <f t="shared" si="53"/>
        <v>3095778.99</v>
      </c>
      <c r="AN1096" s="64">
        <v>0</v>
      </c>
      <c r="AO1096" s="64">
        <v>0</v>
      </c>
      <c r="AP1096" s="64">
        <v>0</v>
      </c>
      <c r="AQ1096" s="64">
        <v>0</v>
      </c>
      <c r="AR1096" s="64">
        <v>0</v>
      </c>
      <c r="AS1096" s="64">
        <v>0</v>
      </c>
      <c r="AT1096" s="64">
        <v>0</v>
      </c>
      <c r="AU1096" s="64">
        <v>0</v>
      </c>
      <c r="AV1096" s="64">
        <v>0</v>
      </c>
      <c r="AW1096" s="64">
        <v>0</v>
      </c>
      <c r="AX1096" s="64">
        <v>0</v>
      </c>
      <c r="AY1096" s="64">
        <v>0</v>
      </c>
      <c r="AZ1096" s="64">
        <v>310</v>
      </c>
      <c r="BA1096" s="64">
        <v>0</v>
      </c>
      <c r="BB1096" s="64">
        <v>0</v>
      </c>
      <c r="BC1096" s="64">
        <v>0</v>
      </c>
      <c r="BD1096" s="64">
        <v>0</v>
      </c>
      <c r="BE1096" s="64">
        <v>0</v>
      </c>
      <c r="BF1096" s="64">
        <v>0</v>
      </c>
      <c r="BG1096" s="64">
        <v>0</v>
      </c>
      <c r="BH1096" s="64">
        <v>0</v>
      </c>
      <c r="BI1096" s="64">
        <v>-9.1199999999999992</v>
      </c>
      <c r="BJ1096" s="64">
        <v>0</v>
      </c>
      <c r="BK1096" s="64">
        <v>0</v>
      </c>
      <c r="BL1096"/>
      <c r="BN1096" s="7">
        <f t="shared" si="54"/>
        <v>2165573.27</v>
      </c>
    </row>
    <row r="1097" spans="1:66" hidden="1">
      <c r="A1097">
        <v>204</v>
      </c>
      <c r="B1097" t="s">
        <v>661</v>
      </c>
      <c r="C1097">
        <v>146</v>
      </c>
      <c r="D1097" t="s">
        <v>406</v>
      </c>
      <c r="E1097">
        <v>17</v>
      </c>
      <c r="F1097">
        <v>123550001</v>
      </c>
      <c r="G1097" t="s">
        <v>399</v>
      </c>
      <c r="H1097">
        <v>602</v>
      </c>
      <c r="I1097" t="s">
        <v>380</v>
      </c>
      <c r="J1097" s="8">
        <v>2</v>
      </c>
      <c r="K1097" s="8" t="s">
        <v>77</v>
      </c>
      <c r="L1097">
        <v>6150</v>
      </c>
      <c r="M1097" t="s">
        <v>400</v>
      </c>
      <c r="N1097">
        <v>6000</v>
      </c>
      <c r="O1097" t="s">
        <v>375</v>
      </c>
      <c r="P1097">
        <v>12</v>
      </c>
      <c r="Q1097" t="s">
        <v>401</v>
      </c>
      <c r="R1097">
        <v>423</v>
      </c>
      <c r="S1097" t="s">
        <v>381</v>
      </c>
      <c r="T1097">
        <v>128</v>
      </c>
      <c r="U1097" t="s">
        <v>404</v>
      </c>
      <c r="V1097">
        <v>1</v>
      </c>
      <c r="W1097" t="s">
        <v>313</v>
      </c>
      <c r="X1097" s="64">
        <v>516255.73</v>
      </c>
      <c r="Y1097" s="64">
        <v>547803.06000000006</v>
      </c>
      <c r="Z1097" s="64">
        <v>0</v>
      </c>
      <c r="AA1097" s="64">
        <v>268070.39</v>
      </c>
      <c r="AB1097" s="64">
        <v>0</v>
      </c>
      <c r="AC1097" s="64">
        <v>0</v>
      </c>
      <c r="AD1097" s="9">
        <v>0</v>
      </c>
      <c r="AE1097" s="64">
        <v>0</v>
      </c>
      <c r="AF1097" s="64">
        <v>0</v>
      </c>
      <c r="AG1097" s="64">
        <v>0</v>
      </c>
      <c r="AH1097" s="64">
        <v>0</v>
      </c>
      <c r="AI1097" s="64">
        <v>0</v>
      </c>
      <c r="AJ1097" s="10">
        <f t="shared" si="52"/>
        <v>1332129.1800000002</v>
      </c>
      <c r="AL1097" s="6">
        <f t="shared" si="53"/>
        <v>1332129.1800000002</v>
      </c>
      <c r="AN1097" s="64">
        <v>0</v>
      </c>
      <c r="AO1097" s="64">
        <v>0</v>
      </c>
      <c r="AP1097" s="64">
        <v>0</v>
      </c>
      <c r="AQ1097" s="64">
        <v>0</v>
      </c>
      <c r="AR1097" s="64">
        <v>0</v>
      </c>
      <c r="AS1097" s="64">
        <v>0</v>
      </c>
      <c r="AT1097" s="64">
        <v>0</v>
      </c>
      <c r="AU1097" s="64">
        <v>0</v>
      </c>
      <c r="AV1097" s="64">
        <v>0</v>
      </c>
      <c r="AW1097" s="64">
        <v>0</v>
      </c>
      <c r="AX1097" s="64">
        <v>0</v>
      </c>
      <c r="AY1097" s="64">
        <v>0</v>
      </c>
      <c r="AZ1097" s="64">
        <v>30834</v>
      </c>
      <c r="BA1097" s="64">
        <v>0</v>
      </c>
      <c r="BB1097" s="64">
        <v>0</v>
      </c>
      <c r="BC1097" s="64">
        <v>0</v>
      </c>
      <c r="BD1097" s="64">
        <v>0</v>
      </c>
      <c r="BE1097" s="64">
        <v>0</v>
      </c>
      <c r="BF1097" s="64">
        <v>0</v>
      </c>
      <c r="BG1097" s="64">
        <v>0</v>
      </c>
      <c r="BH1097" s="64">
        <v>0</v>
      </c>
      <c r="BI1097" s="64">
        <v>47455.519999999997</v>
      </c>
      <c r="BJ1097" s="64">
        <v>36775.339999999997</v>
      </c>
      <c r="BK1097" s="64">
        <v>-45704</v>
      </c>
      <c r="BL1097"/>
      <c r="BN1097" s="7">
        <f t="shared" si="54"/>
        <v>1332129.1800000002</v>
      </c>
    </row>
    <row r="1098" spans="1:66" hidden="1">
      <c r="A1098">
        <v>205</v>
      </c>
      <c r="B1098" t="s">
        <v>409</v>
      </c>
      <c r="C1098">
        <v>147</v>
      </c>
      <c r="D1098" t="s">
        <v>410</v>
      </c>
      <c r="E1098">
        <v>17</v>
      </c>
      <c r="F1098">
        <v>123550001</v>
      </c>
      <c r="G1098" t="s">
        <v>399</v>
      </c>
      <c r="H1098">
        <v>602</v>
      </c>
      <c r="I1098" t="s">
        <v>380</v>
      </c>
      <c r="J1098" s="8">
        <v>2</v>
      </c>
      <c r="K1098" s="8" t="s">
        <v>77</v>
      </c>
      <c r="L1098">
        <v>6150</v>
      </c>
      <c r="M1098" t="s">
        <v>400</v>
      </c>
      <c r="N1098">
        <v>6000</v>
      </c>
      <c r="O1098" t="s">
        <v>375</v>
      </c>
      <c r="P1098">
        <v>12</v>
      </c>
      <c r="Q1098" t="s">
        <v>401</v>
      </c>
      <c r="R1098">
        <v>423</v>
      </c>
      <c r="S1098" t="s">
        <v>381</v>
      </c>
      <c r="T1098">
        <v>128</v>
      </c>
      <c r="U1098" t="s">
        <v>404</v>
      </c>
      <c r="V1098">
        <v>1</v>
      </c>
      <c r="W1098" t="s">
        <v>313</v>
      </c>
      <c r="X1098" s="64">
        <v>0</v>
      </c>
      <c r="Y1098" s="64">
        <v>611111.73</v>
      </c>
      <c r="Z1098" s="64">
        <v>817010.18</v>
      </c>
      <c r="AA1098" s="64">
        <v>0</v>
      </c>
      <c r="AB1098" s="64">
        <v>0</v>
      </c>
      <c r="AC1098" s="64">
        <v>0</v>
      </c>
      <c r="AD1098" s="9">
        <v>0</v>
      </c>
      <c r="AE1098" s="64">
        <v>0</v>
      </c>
      <c r="AF1098" s="64">
        <v>0</v>
      </c>
      <c r="AG1098" s="64">
        <v>0</v>
      </c>
      <c r="AH1098" s="64">
        <v>0</v>
      </c>
      <c r="AI1098" s="64">
        <v>0</v>
      </c>
      <c r="AJ1098" s="10">
        <f t="shared" si="52"/>
        <v>1428121.9100000001</v>
      </c>
      <c r="AL1098" s="6">
        <f t="shared" si="53"/>
        <v>1428121.9100000001</v>
      </c>
      <c r="AN1098" s="64">
        <v>31847</v>
      </c>
      <c r="AO1098" s="64">
        <v>0</v>
      </c>
      <c r="AP1098" s="64">
        <v>0</v>
      </c>
      <c r="AQ1098" s="64">
        <v>0</v>
      </c>
      <c r="AR1098" s="64">
        <v>0</v>
      </c>
      <c r="AS1098" s="64">
        <v>0</v>
      </c>
      <c r="AT1098" s="64">
        <v>0</v>
      </c>
      <c r="AU1098" s="64">
        <v>0</v>
      </c>
      <c r="AV1098" s="64">
        <v>0</v>
      </c>
      <c r="AW1098" s="64">
        <v>0</v>
      </c>
      <c r="AX1098" s="64">
        <v>0</v>
      </c>
      <c r="AY1098" s="64">
        <v>0</v>
      </c>
      <c r="AZ1098" s="64">
        <v>-3780</v>
      </c>
      <c r="BA1098" s="64">
        <v>0</v>
      </c>
      <c r="BB1098" s="64">
        <v>0</v>
      </c>
      <c r="BC1098" s="64">
        <v>0</v>
      </c>
      <c r="BD1098" s="64">
        <v>0</v>
      </c>
      <c r="BE1098" s="64">
        <v>0</v>
      </c>
      <c r="BF1098" s="64">
        <v>0</v>
      </c>
      <c r="BG1098" s="64">
        <v>0</v>
      </c>
      <c r="BH1098" s="64">
        <v>0</v>
      </c>
      <c r="BI1098" s="64">
        <v>-96.4</v>
      </c>
      <c r="BJ1098" s="64">
        <v>0</v>
      </c>
      <c r="BK1098" s="64">
        <v>0</v>
      </c>
      <c r="BL1098"/>
      <c r="BN1098" s="7">
        <f t="shared" si="54"/>
        <v>1428121.9100000001</v>
      </c>
    </row>
    <row r="1099" spans="1:66" hidden="1">
      <c r="A1099">
        <v>306</v>
      </c>
      <c r="B1099" t="s">
        <v>563</v>
      </c>
      <c r="C1099">
        <v>162</v>
      </c>
      <c r="D1099" t="s">
        <v>564</v>
      </c>
      <c r="E1099">
        <v>18</v>
      </c>
      <c r="F1099">
        <v>123550001</v>
      </c>
      <c r="G1099" t="s">
        <v>399</v>
      </c>
      <c r="H1099">
        <v>502</v>
      </c>
      <c r="I1099" t="s">
        <v>413</v>
      </c>
      <c r="J1099" s="8">
        <v>2</v>
      </c>
      <c r="K1099" s="8" t="s">
        <v>77</v>
      </c>
      <c r="L1099">
        <v>6150</v>
      </c>
      <c r="M1099" t="s">
        <v>400</v>
      </c>
      <c r="N1099">
        <v>6000</v>
      </c>
      <c r="O1099" t="s">
        <v>375</v>
      </c>
      <c r="P1099">
        <v>12</v>
      </c>
      <c r="Q1099" t="s">
        <v>401</v>
      </c>
      <c r="R1099">
        <v>421</v>
      </c>
      <c r="S1099" t="s">
        <v>432</v>
      </c>
      <c r="T1099">
        <v>161</v>
      </c>
      <c r="U1099" t="s">
        <v>414</v>
      </c>
      <c r="V1099">
        <v>1</v>
      </c>
      <c r="W1099" t="s">
        <v>313</v>
      </c>
      <c r="X1099" s="64">
        <v>0</v>
      </c>
      <c r="Y1099" s="64">
        <v>346747.33</v>
      </c>
      <c r="Z1099" s="64">
        <v>0</v>
      </c>
      <c r="AA1099" s="64">
        <v>309688.56</v>
      </c>
      <c r="AB1099" s="64">
        <v>0</v>
      </c>
      <c r="AC1099" s="64">
        <v>464080.96</v>
      </c>
      <c r="AD1099" s="9">
        <v>35307.620000000003</v>
      </c>
      <c r="AE1099" s="64">
        <v>0</v>
      </c>
      <c r="AF1099" s="64">
        <v>0</v>
      </c>
      <c r="AG1099" s="64">
        <v>0</v>
      </c>
      <c r="AH1099" s="64">
        <v>0</v>
      </c>
      <c r="AI1099" s="64">
        <v>0</v>
      </c>
      <c r="AJ1099" s="10">
        <f t="shared" si="52"/>
        <v>1155824.4700000002</v>
      </c>
      <c r="AL1099" s="6">
        <f t="shared" si="53"/>
        <v>1155824.4700000002</v>
      </c>
      <c r="AN1099" s="64">
        <v>0</v>
      </c>
      <c r="AO1099" s="64">
        <v>0</v>
      </c>
      <c r="AP1099" s="64">
        <v>0</v>
      </c>
      <c r="AQ1099" s="64">
        <v>0</v>
      </c>
      <c r="AR1099" s="64">
        <v>0</v>
      </c>
      <c r="AS1099" s="64">
        <v>0</v>
      </c>
      <c r="AT1099" s="64">
        <v>0</v>
      </c>
      <c r="AU1099" s="64">
        <v>0</v>
      </c>
      <c r="AV1099" s="64">
        <v>0</v>
      </c>
      <c r="AW1099" s="64">
        <v>0</v>
      </c>
      <c r="AX1099" s="64">
        <v>0</v>
      </c>
      <c r="AY1099" s="64">
        <v>0</v>
      </c>
      <c r="AZ1099" s="64">
        <v>7800</v>
      </c>
      <c r="BA1099" s="64">
        <v>0</v>
      </c>
      <c r="BB1099" s="64">
        <v>0</v>
      </c>
      <c r="BC1099" s="64">
        <v>0</v>
      </c>
      <c r="BD1099" s="64">
        <v>0</v>
      </c>
      <c r="BE1099" s="64">
        <v>0</v>
      </c>
      <c r="BF1099" s="64">
        <v>0</v>
      </c>
      <c r="BG1099" s="64">
        <v>0</v>
      </c>
      <c r="BH1099" s="64">
        <v>0</v>
      </c>
      <c r="BI1099" s="64">
        <v>-35</v>
      </c>
      <c r="BJ1099" s="64">
        <v>0</v>
      </c>
      <c r="BK1099" s="64">
        <v>0</v>
      </c>
      <c r="BL1099"/>
      <c r="BN1099" s="7">
        <f t="shared" si="54"/>
        <v>1155824.4700000002</v>
      </c>
    </row>
    <row r="1100" spans="1:66" hidden="1">
      <c r="A1100">
        <v>307</v>
      </c>
      <c r="B1100" t="s">
        <v>423</v>
      </c>
      <c r="C1100">
        <v>152</v>
      </c>
      <c r="D1100" t="s">
        <v>424</v>
      </c>
      <c r="E1100">
        <v>18</v>
      </c>
      <c r="F1100">
        <v>123550001</v>
      </c>
      <c r="G1100" t="s">
        <v>399</v>
      </c>
      <c r="H1100">
        <v>502</v>
      </c>
      <c r="I1100" t="s">
        <v>413</v>
      </c>
      <c r="J1100" s="8">
        <v>1</v>
      </c>
      <c r="L1100">
        <v>6150</v>
      </c>
      <c r="M1100" t="s">
        <v>400</v>
      </c>
      <c r="N1100">
        <v>6000</v>
      </c>
      <c r="O1100" t="s">
        <v>375</v>
      </c>
      <c r="P1100">
        <v>12</v>
      </c>
      <c r="Q1100" t="s">
        <v>401</v>
      </c>
      <c r="R1100">
        <v>423</v>
      </c>
      <c r="S1100" t="s">
        <v>381</v>
      </c>
      <c r="T1100">
        <v>128</v>
      </c>
      <c r="U1100" t="s">
        <v>404</v>
      </c>
      <c r="V1100">
        <v>1</v>
      </c>
      <c r="W1100" t="s">
        <v>313</v>
      </c>
      <c r="X1100" s="64">
        <v>0</v>
      </c>
      <c r="Y1100" s="64">
        <v>0</v>
      </c>
      <c r="Z1100" s="64">
        <v>0</v>
      </c>
      <c r="AA1100" s="64">
        <v>0</v>
      </c>
      <c r="AB1100" s="64">
        <v>0</v>
      </c>
      <c r="AC1100" s="64">
        <v>0</v>
      </c>
      <c r="AD1100" s="9">
        <v>0</v>
      </c>
      <c r="AE1100" s="64">
        <v>0</v>
      </c>
      <c r="AF1100" s="64">
        <v>0</v>
      </c>
      <c r="AG1100" s="64">
        <v>0</v>
      </c>
      <c r="AH1100" s="64">
        <v>0</v>
      </c>
      <c r="AI1100" s="64">
        <v>28217.86</v>
      </c>
      <c r="AJ1100" s="10">
        <f t="shared" si="52"/>
        <v>28217.86</v>
      </c>
      <c r="AL1100" s="6">
        <f t="shared" si="53"/>
        <v>0</v>
      </c>
      <c r="AN1100" s="64">
        <v>0</v>
      </c>
      <c r="AO1100" s="64">
        <v>0</v>
      </c>
      <c r="AP1100" s="64">
        <v>0</v>
      </c>
      <c r="AQ1100" s="64">
        <v>0</v>
      </c>
      <c r="AR1100" s="64">
        <v>0</v>
      </c>
      <c r="AS1100" s="64">
        <v>0</v>
      </c>
      <c r="AT1100" s="64">
        <v>0</v>
      </c>
      <c r="AU1100" s="64">
        <v>0</v>
      </c>
      <c r="AV1100" s="64">
        <v>0</v>
      </c>
      <c r="AW1100" s="64">
        <v>0</v>
      </c>
      <c r="AX1100" s="64">
        <v>0</v>
      </c>
      <c r="AY1100" s="64">
        <v>0</v>
      </c>
      <c r="AZ1100" s="64">
        <v>0</v>
      </c>
      <c r="BA1100" s="64">
        <v>0</v>
      </c>
      <c r="BB1100" s="64">
        <v>0</v>
      </c>
      <c r="BC1100" s="64">
        <v>0</v>
      </c>
      <c r="BD1100" s="64">
        <v>0</v>
      </c>
      <c r="BE1100" s="64">
        <v>0</v>
      </c>
      <c r="BF1100" s="64">
        <v>0</v>
      </c>
      <c r="BG1100" s="64">
        <v>0</v>
      </c>
      <c r="BH1100" s="64">
        <v>0</v>
      </c>
      <c r="BI1100" s="64">
        <v>1287.5999999999999</v>
      </c>
      <c r="BJ1100" s="64">
        <v>-1287.5999999999999</v>
      </c>
      <c r="BK1100" s="64">
        <v>0</v>
      </c>
      <c r="BL1100"/>
      <c r="BN1100" s="7">
        <f t="shared" si="54"/>
        <v>0</v>
      </c>
    </row>
    <row r="1101" spans="1:66" hidden="1">
      <c r="A1101">
        <v>307</v>
      </c>
      <c r="B1101" t="s">
        <v>423</v>
      </c>
      <c r="C1101">
        <v>152</v>
      </c>
      <c r="D1101" t="s">
        <v>424</v>
      </c>
      <c r="E1101">
        <v>19</v>
      </c>
      <c r="F1101">
        <v>123550002</v>
      </c>
      <c r="G1101" t="s">
        <v>425</v>
      </c>
      <c r="H1101">
        <v>502</v>
      </c>
      <c r="I1101" t="s">
        <v>413</v>
      </c>
      <c r="J1101" s="8">
        <v>1</v>
      </c>
      <c r="L1101">
        <v>6150</v>
      </c>
      <c r="M1101" t="s">
        <v>400</v>
      </c>
      <c r="N1101">
        <v>6000</v>
      </c>
      <c r="O1101" t="s">
        <v>375</v>
      </c>
      <c r="P1101">
        <v>12</v>
      </c>
      <c r="Q1101" t="s">
        <v>401</v>
      </c>
      <c r="R1101">
        <v>423</v>
      </c>
      <c r="S1101" t="s">
        <v>381</v>
      </c>
      <c r="T1101">
        <v>128</v>
      </c>
      <c r="U1101" t="s">
        <v>404</v>
      </c>
      <c r="V1101">
        <v>1</v>
      </c>
      <c r="W1101" t="s">
        <v>313</v>
      </c>
      <c r="X1101" s="64">
        <v>0</v>
      </c>
      <c r="Y1101" s="64">
        <v>0</v>
      </c>
      <c r="Z1101" s="64">
        <v>0</v>
      </c>
      <c r="AA1101" s="64">
        <v>0</v>
      </c>
      <c r="AB1101" s="64">
        <v>0</v>
      </c>
      <c r="AC1101" s="64">
        <v>0</v>
      </c>
      <c r="AD1101" s="9">
        <v>0</v>
      </c>
      <c r="AE1101" s="64">
        <v>0</v>
      </c>
      <c r="AF1101" s="64">
        <v>0</v>
      </c>
      <c r="AG1101" s="64">
        <v>0</v>
      </c>
      <c r="AH1101" s="64">
        <v>0</v>
      </c>
      <c r="AI1101" s="64">
        <v>0</v>
      </c>
      <c r="AJ1101" s="10">
        <f t="shared" si="52"/>
        <v>0</v>
      </c>
      <c r="AL1101" s="6">
        <f t="shared" si="53"/>
        <v>0</v>
      </c>
      <c r="AN1101" s="64">
        <v>157548</v>
      </c>
      <c r="AO1101" s="64">
        <v>0</v>
      </c>
      <c r="AP1101" s="64">
        <v>0</v>
      </c>
      <c r="AQ1101" s="64">
        <v>0</v>
      </c>
      <c r="AR1101" s="64">
        <v>0</v>
      </c>
      <c r="AS1101" s="64">
        <v>0</v>
      </c>
      <c r="AT1101" s="64">
        <v>0</v>
      </c>
      <c r="AU1101" s="64">
        <v>0</v>
      </c>
      <c r="AV1101" s="64">
        <v>0</v>
      </c>
      <c r="AW1101" s="64">
        <v>0</v>
      </c>
      <c r="AX1101" s="64">
        <v>0</v>
      </c>
      <c r="AY1101" s="64">
        <v>0</v>
      </c>
      <c r="AZ1101" s="64">
        <v>0</v>
      </c>
      <c r="BA1101" s="64">
        <v>0</v>
      </c>
      <c r="BB1101" s="64">
        <v>0</v>
      </c>
      <c r="BC1101" s="64">
        <v>0</v>
      </c>
      <c r="BD1101" s="64">
        <v>0</v>
      </c>
      <c r="BE1101" s="64">
        <v>0</v>
      </c>
      <c r="BF1101" s="64">
        <v>0</v>
      </c>
      <c r="BG1101" s="64">
        <v>0</v>
      </c>
      <c r="BH1101" s="64">
        <v>-22110</v>
      </c>
      <c r="BI1101" s="64">
        <v>0</v>
      </c>
      <c r="BJ1101" s="64">
        <v>-8392.4</v>
      </c>
      <c r="BK1101" s="64">
        <v>-127045.6</v>
      </c>
      <c r="BL1101"/>
      <c r="BN1101" s="7">
        <f t="shared" si="54"/>
        <v>0</v>
      </c>
    </row>
    <row r="1102" spans="1:66" hidden="1">
      <c r="A1102">
        <v>308</v>
      </c>
      <c r="B1102" t="s">
        <v>664</v>
      </c>
      <c r="C1102">
        <v>166</v>
      </c>
      <c r="D1102" t="s">
        <v>665</v>
      </c>
      <c r="E1102">
        <v>17</v>
      </c>
      <c r="F1102">
        <v>123550001</v>
      </c>
      <c r="G1102" t="s">
        <v>399</v>
      </c>
      <c r="H1102">
        <v>602</v>
      </c>
      <c r="I1102" t="s">
        <v>380</v>
      </c>
      <c r="J1102" s="8">
        <v>2</v>
      </c>
      <c r="K1102" s="8" t="s">
        <v>77</v>
      </c>
      <c r="L1102">
        <v>6150</v>
      </c>
      <c r="M1102" t="s">
        <v>400</v>
      </c>
      <c r="N1102">
        <v>6000</v>
      </c>
      <c r="O1102" t="s">
        <v>375</v>
      </c>
      <c r="P1102">
        <v>12</v>
      </c>
      <c r="Q1102" t="s">
        <v>401</v>
      </c>
      <c r="R1102">
        <v>421</v>
      </c>
      <c r="S1102" t="s">
        <v>432</v>
      </c>
      <c r="T1102">
        <v>161</v>
      </c>
      <c r="U1102" t="s">
        <v>414</v>
      </c>
      <c r="V1102">
        <v>1</v>
      </c>
      <c r="W1102" t="s">
        <v>313</v>
      </c>
      <c r="X1102" s="71">
        <v>0</v>
      </c>
      <c r="Y1102" s="71">
        <v>0</v>
      </c>
      <c r="Z1102" s="64">
        <v>0</v>
      </c>
      <c r="AA1102" s="64">
        <v>0</v>
      </c>
      <c r="AB1102" s="64">
        <v>0</v>
      </c>
      <c r="AC1102" s="64">
        <v>0</v>
      </c>
      <c r="AD1102" s="9">
        <v>0</v>
      </c>
      <c r="AE1102" s="64">
        <v>0</v>
      </c>
      <c r="AF1102" s="64">
        <v>0</v>
      </c>
      <c r="AG1102" s="64">
        <v>0</v>
      </c>
      <c r="AH1102" s="64">
        <v>0</v>
      </c>
      <c r="AI1102" s="64">
        <v>0</v>
      </c>
      <c r="AJ1102" s="10">
        <f t="shared" si="52"/>
        <v>0</v>
      </c>
      <c r="AL1102" s="6">
        <f t="shared" si="53"/>
        <v>0</v>
      </c>
      <c r="AN1102" s="64">
        <v>0</v>
      </c>
      <c r="AO1102" s="64">
        <v>0</v>
      </c>
      <c r="AP1102" s="64">
        <v>0</v>
      </c>
      <c r="AQ1102" s="64">
        <v>0</v>
      </c>
      <c r="AR1102" s="64">
        <v>0</v>
      </c>
      <c r="AS1102" s="64">
        <v>0</v>
      </c>
      <c r="AT1102" s="64">
        <v>0</v>
      </c>
      <c r="AU1102" s="64">
        <v>0</v>
      </c>
      <c r="AV1102" s="64">
        <v>0</v>
      </c>
      <c r="AW1102" s="64">
        <v>0</v>
      </c>
      <c r="AX1102" s="64">
        <v>0</v>
      </c>
      <c r="AY1102" s="64">
        <v>0</v>
      </c>
      <c r="AZ1102" s="64">
        <v>0</v>
      </c>
      <c r="BA1102" s="64">
        <v>0</v>
      </c>
      <c r="BB1102" s="64">
        <v>0</v>
      </c>
      <c r="BC1102" s="64">
        <v>0</v>
      </c>
      <c r="BD1102" s="64">
        <v>0</v>
      </c>
      <c r="BE1102" s="64">
        <v>0</v>
      </c>
      <c r="BF1102" s="64">
        <v>0</v>
      </c>
      <c r="BG1102" s="64">
        <v>0</v>
      </c>
      <c r="BH1102" s="64">
        <v>0</v>
      </c>
      <c r="BI1102" s="64">
        <v>0</v>
      </c>
      <c r="BJ1102" s="64">
        <v>2500</v>
      </c>
      <c r="BK1102" s="64">
        <v>0</v>
      </c>
      <c r="BL1102"/>
      <c r="BN1102" s="7">
        <f t="shared" si="54"/>
        <v>0</v>
      </c>
    </row>
    <row r="1103" spans="1:66" hidden="1">
      <c r="A1103">
        <v>310</v>
      </c>
      <c r="B1103" t="s">
        <v>426</v>
      </c>
      <c r="C1103">
        <v>153</v>
      </c>
      <c r="D1103" t="s">
        <v>427</v>
      </c>
      <c r="E1103">
        <v>18</v>
      </c>
      <c r="F1103">
        <v>123550001</v>
      </c>
      <c r="G1103" t="s">
        <v>399</v>
      </c>
      <c r="H1103">
        <v>502</v>
      </c>
      <c r="I1103" t="s">
        <v>413</v>
      </c>
      <c r="J1103" s="8">
        <v>1</v>
      </c>
      <c r="L1103">
        <v>6150</v>
      </c>
      <c r="M1103" t="s">
        <v>400</v>
      </c>
      <c r="N1103">
        <v>6000</v>
      </c>
      <c r="O1103" t="s">
        <v>375</v>
      </c>
      <c r="P1103">
        <v>12</v>
      </c>
      <c r="Q1103" t="s">
        <v>401</v>
      </c>
      <c r="R1103">
        <v>423</v>
      </c>
      <c r="S1103" t="s">
        <v>381</v>
      </c>
      <c r="T1103">
        <v>128</v>
      </c>
      <c r="U1103" t="s">
        <v>404</v>
      </c>
      <c r="V1103">
        <v>1</v>
      </c>
      <c r="W1103" t="s">
        <v>313</v>
      </c>
      <c r="X1103" s="64">
        <v>0</v>
      </c>
      <c r="Y1103" s="64">
        <v>0</v>
      </c>
      <c r="Z1103" s="64">
        <v>0</v>
      </c>
      <c r="AA1103" s="64">
        <v>0</v>
      </c>
      <c r="AB1103" s="64">
        <v>0</v>
      </c>
      <c r="AC1103" s="64">
        <v>0</v>
      </c>
      <c r="AD1103" s="9">
        <v>0</v>
      </c>
      <c r="AE1103" s="64">
        <v>0</v>
      </c>
      <c r="AF1103" s="64">
        <v>0</v>
      </c>
      <c r="AG1103" s="64">
        <v>0</v>
      </c>
      <c r="AH1103" s="64">
        <v>0</v>
      </c>
      <c r="AI1103" s="64">
        <v>0</v>
      </c>
      <c r="AJ1103" s="10">
        <f t="shared" si="52"/>
        <v>0</v>
      </c>
      <c r="AL1103" s="6">
        <f t="shared" si="53"/>
        <v>0</v>
      </c>
      <c r="AN1103" s="64">
        <v>8593</v>
      </c>
      <c r="AO1103" s="64">
        <v>0</v>
      </c>
      <c r="AP1103" s="64">
        <v>0</v>
      </c>
      <c r="AQ1103" s="64">
        <v>0</v>
      </c>
      <c r="AR1103" s="64">
        <v>0</v>
      </c>
      <c r="AS1103" s="64">
        <v>0</v>
      </c>
      <c r="AT1103" s="64">
        <v>0</v>
      </c>
      <c r="AU1103" s="64">
        <v>0</v>
      </c>
      <c r="AV1103" s="64">
        <v>0</v>
      </c>
      <c r="AW1103" s="64">
        <v>0</v>
      </c>
      <c r="AX1103" s="64">
        <v>0</v>
      </c>
      <c r="AY1103" s="64">
        <v>0</v>
      </c>
      <c r="AZ1103" s="64">
        <v>0</v>
      </c>
      <c r="BA1103" s="64">
        <v>0</v>
      </c>
      <c r="BB1103" s="64">
        <v>0</v>
      </c>
      <c r="BC1103" s="64">
        <v>0</v>
      </c>
      <c r="BD1103" s="64">
        <v>0</v>
      </c>
      <c r="BE1103" s="64">
        <v>0</v>
      </c>
      <c r="BF1103" s="64">
        <v>0</v>
      </c>
      <c r="BG1103" s="64">
        <v>0</v>
      </c>
      <c r="BH1103" s="64">
        <v>0</v>
      </c>
      <c r="BI1103" s="64">
        <v>0</v>
      </c>
      <c r="BJ1103" s="64">
        <v>0</v>
      </c>
      <c r="BK1103" s="64">
        <v>-8593</v>
      </c>
      <c r="BL1103"/>
      <c r="BN1103" s="7">
        <f t="shared" si="54"/>
        <v>0</v>
      </c>
    </row>
    <row r="1104" spans="1:66" hidden="1">
      <c r="A1104">
        <v>951</v>
      </c>
      <c r="B1104" t="s">
        <v>491</v>
      </c>
      <c r="C1104">
        <v>118</v>
      </c>
      <c r="D1104" t="s">
        <v>178</v>
      </c>
      <c r="E1104">
        <v>15</v>
      </c>
      <c r="F1104">
        <v>123550001</v>
      </c>
      <c r="G1104" t="s">
        <v>399</v>
      </c>
      <c r="H1104">
        <v>101</v>
      </c>
      <c r="I1104" t="s">
        <v>308</v>
      </c>
      <c r="J1104" s="8">
        <v>1</v>
      </c>
      <c r="L1104">
        <v>6150</v>
      </c>
      <c r="M1104" t="s">
        <v>400</v>
      </c>
      <c r="N1104">
        <v>6000</v>
      </c>
      <c r="O1104" t="s">
        <v>375</v>
      </c>
      <c r="P1104">
        <v>12</v>
      </c>
      <c r="Q1104" t="s">
        <v>401</v>
      </c>
      <c r="R1104">
        <v>221</v>
      </c>
      <c r="S1104" t="s">
        <v>492</v>
      </c>
      <c r="T1104">
        <v>128</v>
      </c>
      <c r="U1104" t="s">
        <v>404</v>
      </c>
      <c r="V1104">
        <v>1</v>
      </c>
      <c r="W1104" t="s">
        <v>313</v>
      </c>
      <c r="X1104" s="64">
        <v>0</v>
      </c>
      <c r="Y1104" s="64">
        <v>0</v>
      </c>
      <c r="Z1104" s="64">
        <v>0</v>
      </c>
      <c r="AA1104" s="64">
        <v>260381.53</v>
      </c>
      <c r="AB1104" s="64">
        <v>0</v>
      </c>
      <c r="AC1104" s="64">
        <v>0</v>
      </c>
      <c r="AD1104" s="9">
        <v>0</v>
      </c>
      <c r="AE1104" s="64">
        <v>0</v>
      </c>
      <c r="AF1104" s="64">
        <v>0</v>
      </c>
      <c r="AG1104" s="64">
        <v>0</v>
      </c>
      <c r="AH1104" s="64">
        <v>0</v>
      </c>
      <c r="AI1104" s="64">
        <v>0</v>
      </c>
      <c r="AJ1104" s="10">
        <f t="shared" si="52"/>
        <v>260381.53</v>
      </c>
      <c r="AL1104" s="6">
        <f t="shared" si="53"/>
        <v>0</v>
      </c>
      <c r="AN1104" s="64">
        <v>15825</v>
      </c>
      <c r="AO1104" s="64">
        <v>0</v>
      </c>
      <c r="AP1104" s="64">
        <v>0</v>
      </c>
      <c r="AQ1104" s="64">
        <v>0</v>
      </c>
      <c r="AR1104" s="64">
        <v>0</v>
      </c>
      <c r="AS1104" s="64">
        <v>0</v>
      </c>
      <c r="AT1104" s="64">
        <v>0</v>
      </c>
      <c r="AU1104" s="64">
        <v>0</v>
      </c>
      <c r="AV1104" s="64">
        <v>0</v>
      </c>
      <c r="AW1104" s="64">
        <v>0</v>
      </c>
      <c r="AX1104" s="64">
        <v>0</v>
      </c>
      <c r="AY1104" s="64">
        <v>0</v>
      </c>
      <c r="AZ1104" s="64">
        <v>0</v>
      </c>
      <c r="BA1104" s="64">
        <v>0</v>
      </c>
      <c r="BB1104" s="64">
        <v>0</v>
      </c>
      <c r="BC1104" s="64">
        <v>0</v>
      </c>
      <c r="BD1104" s="64">
        <v>0</v>
      </c>
      <c r="BE1104" s="64">
        <v>0</v>
      </c>
      <c r="BF1104" s="64">
        <v>0</v>
      </c>
      <c r="BG1104" s="64">
        <v>0</v>
      </c>
      <c r="BH1104" s="64">
        <v>0</v>
      </c>
      <c r="BI1104" s="64">
        <v>0</v>
      </c>
      <c r="BJ1104" s="64">
        <v>-2500</v>
      </c>
      <c r="BK1104" s="64">
        <v>-13325</v>
      </c>
      <c r="BL1104"/>
      <c r="BN1104" s="7">
        <f t="shared" si="54"/>
        <v>260381.53</v>
      </c>
    </row>
    <row r="1105" spans="1:66" hidden="1">
      <c r="A1105">
        <v>951</v>
      </c>
      <c r="B1105" t="s">
        <v>491</v>
      </c>
      <c r="C1105">
        <v>118</v>
      </c>
      <c r="D1105" t="s">
        <v>178</v>
      </c>
      <c r="E1105">
        <v>18</v>
      </c>
      <c r="F1105">
        <v>123550001</v>
      </c>
      <c r="G1105" t="s">
        <v>399</v>
      </c>
      <c r="H1105">
        <v>502</v>
      </c>
      <c r="I1105" t="s">
        <v>413</v>
      </c>
      <c r="J1105" s="8">
        <v>1</v>
      </c>
      <c r="L1105">
        <v>6150</v>
      </c>
      <c r="M1105" t="s">
        <v>400</v>
      </c>
      <c r="N1105">
        <v>6000</v>
      </c>
      <c r="O1105" t="s">
        <v>375</v>
      </c>
      <c r="P1105">
        <v>12</v>
      </c>
      <c r="Q1105" t="s">
        <v>401</v>
      </c>
      <c r="R1105">
        <v>221</v>
      </c>
      <c r="S1105" t="s">
        <v>492</v>
      </c>
      <c r="T1105">
        <v>128</v>
      </c>
      <c r="U1105" t="s">
        <v>404</v>
      </c>
      <c r="V1105">
        <v>1</v>
      </c>
      <c r="W1105" t="s">
        <v>313</v>
      </c>
      <c r="X1105" s="64">
        <v>0</v>
      </c>
      <c r="Y1105" s="64">
        <v>0</v>
      </c>
      <c r="Z1105" s="64">
        <v>0</v>
      </c>
      <c r="AA1105" s="64">
        <v>0</v>
      </c>
      <c r="AB1105" s="64">
        <v>0</v>
      </c>
      <c r="AC1105" s="64">
        <v>0</v>
      </c>
      <c r="AD1105" s="9">
        <v>0</v>
      </c>
      <c r="AE1105" s="64">
        <v>0</v>
      </c>
      <c r="AF1105" s="64">
        <v>0</v>
      </c>
      <c r="AG1105" s="64">
        <v>0</v>
      </c>
      <c r="AH1105" s="64">
        <v>0</v>
      </c>
      <c r="AI1105" s="68">
        <f>-17795421.53*0</f>
        <v>0</v>
      </c>
      <c r="AJ1105" s="10">
        <f t="shared" si="52"/>
        <v>0</v>
      </c>
      <c r="AL1105" s="6">
        <f t="shared" si="53"/>
        <v>0</v>
      </c>
      <c r="AN1105" s="64">
        <v>0</v>
      </c>
      <c r="AO1105" s="64">
        <v>0</v>
      </c>
      <c r="AP1105" s="64">
        <v>0</v>
      </c>
      <c r="AQ1105" s="64">
        <v>0</v>
      </c>
      <c r="AR1105" s="64">
        <v>0</v>
      </c>
      <c r="AS1105" s="64">
        <v>0</v>
      </c>
      <c r="AT1105" s="64">
        <v>0</v>
      </c>
      <c r="AU1105" s="64">
        <v>0</v>
      </c>
      <c r="AV1105" s="64">
        <v>0</v>
      </c>
      <c r="AW1105" s="64">
        <v>0</v>
      </c>
      <c r="AX1105" s="64">
        <v>0</v>
      </c>
      <c r="AY1105" s="64">
        <v>0</v>
      </c>
      <c r="AZ1105" s="64">
        <v>0</v>
      </c>
      <c r="BA1105" s="64">
        <v>0</v>
      </c>
      <c r="BB1105" s="64">
        <v>0</v>
      </c>
      <c r="BC1105" s="64">
        <v>0</v>
      </c>
      <c r="BD1105" s="64">
        <v>0</v>
      </c>
      <c r="BE1105" s="64">
        <v>0</v>
      </c>
      <c r="BF1105" s="64">
        <v>0</v>
      </c>
      <c r="BG1105" s="64">
        <v>0</v>
      </c>
      <c r="BH1105" s="64">
        <v>2800</v>
      </c>
      <c r="BI1105" s="64">
        <v>0</v>
      </c>
      <c r="BJ1105" s="64">
        <v>0</v>
      </c>
      <c r="BK1105" s="64">
        <v>0</v>
      </c>
      <c r="BL1105"/>
      <c r="BN1105" s="7">
        <f t="shared" si="54"/>
        <v>0</v>
      </c>
    </row>
    <row r="1106" spans="1:66" hidden="1">
      <c r="A1106">
        <v>951</v>
      </c>
      <c r="B1106" t="s">
        <v>491</v>
      </c>
      <c r="C1106">
        <v>118</v>
      </c>
      <c r="D1106" t="s">
        <v>178</v>
      </c>
      <c r="E1106">
        <v>19</v>
      </c>
      <c r="F1106">
        <v>123550002</v>
      </c>
      <c r="G1106" t="s">
        <v>425</v>
      </c>
      <c r="H1106">
        <v>502</v>
      </c>
      <c r="I1106" t="s">
        <v>413</v>
      </c>
      <c r="J1106" s="8">
        <v>1</v>
      </c>
      <c r="L1106">
        <v>6150</v>
      </c>
      <c r="M1106" t="s">
        <v>400</v>
      </c>
      <c r="N1106">
        <v>6000</v>
      </c>
      <c r="O1106" t="s">
        <v>375</v>
      </c>
      <c r="P1106">
        <v>12</v>
      </c>
      <c r="Q1106" t="s">
        <v>401</v>
      </c>
      <c r="R1106">
        <v>221</v>
      </c>
      <c r="S1106" t="s">
        <v>492</v>
      </c>
      <c r="T1106">
        <v>128</v>
      </c>
      <c r="U1106" t="s">
        <v>404</v>
      </c>
      <c r="V1106">
        <v>1</v>
      </c>
      <c r="W1106" t="s">
        <v>313</v>
      </c>
      <c r="X1106" s="64">
        <v>0</v>
      </c>
      <c r="Y1106" s="64">
        <v>0</v>
      </c>
      <c r="Z1106" s="64">
        <v>0</v>
      </c>
      <c r="AA1106" s="64">
        <v>0</v>
      </c>
      <c r="AB1106" s="64">
        <v>0</v>
      </c>
      <c r="AC1106" s="64">
        <v>0</v>
      </c>
      <c r="AD1106" s="9">
        <v>0</v>
      </c>
      <c r="AE1106" s="64">
        <v>0</v>
      </c>
      <c r="AF1106" s="64">
        <v>0</v>
      </c>
      <c r="AG1106" s="64">
        <v>0</v>
      </c>
      <c r="AH1106" s="64">
        <v>0</v>
      </c>
      <c r="AI1106" s="68">
        <f>-217311.31*0</f>
        <v>0</v>
      </c>
      <c r="AJ1106" s="10">
        <f t="shared" si="52"/>
        <v>0</v>
      </c>
      <c r="AL1106" s="6">
        <f t="shared" si="53"/>
        <v>0</v>
      </c>
      <c r="AN1106" s="64">
        <v>2136</v>
      </c>
      <c r="AO1106" s="64">
        <v>0</v>
      </c>
      <c r="AP1106" s="64">
        <v>0</v>
      </c>
      <c r="AQ1106" s="64">
        <v>0</v>
      </c>
      <c r="AR1106" s="64">
        <v>0</v>
      </c>
      <c r="AS1106" s="64">
        <v>0</v>
      </c>
      <c r="AT1106" s="64">
        <v>0</v>
      </c>
      <c r="AU1106" s="64">
        <v>0</v>
      </c>
      <c r="AV1106" s="64">
        <v>0</v>
      </c>
      <c r="AW1106" s="64">
        <v>0</v>
      </c>
      <c r="AX1106" s="64">
        <v>0</v>
      </c>
      <c r="AY1106" s="64">
        <v>0</v>
      </c>
      <c r="AZ1106" s="64">
        <v>0</v>
      </c>
      <c r="BA1106" s="64">
        <v>0</v>
      </c>
      <c r="BB1106" s="64">
        <v>0</v>
      </c>
      <c r="BC1106" s="64">
        <v>0</v>
      </c>
      <c r="BD1106" s="64">
        <v>0</v>
      </c>
      <c r="BE1106" s="64">
        <v>0</v>
      </c>
      <c r="BF1106" s="64">
        <v>0</v>
      </c>
      <c r="BG1106" s="64">
        <v>0</v>
      </c>
      <c r="BH1106" s="64">
        <v>0</v>
      </c>
      <c r="BI1106" s="64">
        <v>0</v>
      </c>
      <c r="BJ1106" s="64">
        <v>-974.4</v>
      </c>
      <c r="BK1106" s="64">
        <v>0</v>
      </c>
      <c r="BL1106"/>
      <c r="BN1106" s="7">
        <f t="shared" si="54"/>
        <v>0</v>
      </c>
    </row>
    <row r="1107" spans="1:66" hidden="1">
      <c r="A1107">
        <v>951</v>
      </c>
      <c r="B1107" t="s">
        <v>491</v>
      </c>
      <c r="C1107">
        <v>118</v>
      </c>
      <c r="D1107" t="s">
        <v>178</v>
      </c>
      <c r="E1107">
        <v>20</v>
      </c>
      <c r="F1107">
        <v>123550003</v>
      </c>
      <c r="G1107" t="s">
        <v>670</v>
      </c>
      <c r="H1107">
        <v>101</v>
      </c>
      <c r="I1107" t="s">
        <v>308</v>
      </c>
      <c r="J1107" s="8">
        <v>1</v>
      </c>
      <c r="L1107">
        <v>6150</v>
      </c>
      <c r="M1107" t="s">
        <v>400</v>
      </c>
      <c r="N1107">
        <v>6000</v>
      </c>
      <c r="O1107" t="s">
        <v>375</v>
      </c>
      <c r="P1107">
        <v>12</v>
      </c>
      <c r="Q1107" t="s">
        <v>401</v>
      </c>
      <c r="R1107">
        <v>221</v>
      </c>
      <c r="S1107" t="s">
        <v>492</v>
      </c>
      <c r="T1107">
        <v>128</v>
      </c>
      <c r="U1107" t="s">
        <v>404</v>
      </c>
      <c r="V1107">
        <v>1</v>
      </c>
      <c r="W1107" t="s">
        <v>313</v>
      </c>
      <c r="X1107" s="64">
        <v>0</v>
      </c>
      <c r="Y1107" s="64">
        <v>0</v>
      </c>
      <c r="Z1107" s="64">
        <v>0</v>
      </c>
      <c r="AA1107" s="64">
        <v>0</v>
      </c>
      <c r="AB1107" s="64">
        <v>0</v>
      </c>
      <c r="AC1107" s="64">
        <v>0</v>
      </c>
      <c r="AD1107" s="9">
        <v>0</v>
      </c>
      <c r="AE1107" s="64">
        <v>0</v>
      </c>
      <c r="AF1107" s="64">
        <v>0</v>
      </c>
      <c r="AG1107" s="64">
        <v>0</v>
      </c>
      <c r="AH1107" s="64">
        <v>0</v>
      </c>
      <c r="AI1107" s="64">
        <v>0</v>
      </c>
      <c r="AJ1107" s="10">
        <f t="shared" si="52"/>
        <v>0</v>
      </c>
      <c r="AL1107" s="6">
        <f t="shared" si="53"/>
        <v>0</v>
      </c>
      <c r="AN1107" s="64">
        <v>0</v>
      </c>
      <c r="AO1107" s="64">
        <v>0</v>
      </c>
      <c r="AP1107" s="64">
        <v>0</v>
      </c>
      <c r="AQ1107" s="64">
        <v>0</v>
      </c>
      <c r="AR1107" s="64">
        <v>0</v>
      </c>
      <c r="AS1107" s="64">
        <v>0</v>
      </c>
      <c r="AT1107" s="64">
        <v>0</v>
      </c>
      <c r="AU1107" s="64">
        <v>0</v>
      </c>
      <c r="AV1107" s="64">
        <v>0</v>
      </c>
      <c r="AW1107" s="64">
        <v>0</v>
      </c>
      <c r="AX1107" s="64">
        <v>0</v>
      </c>
      <c r="AY1107" s="64">
        <v>0</v>
      </c>
      <c r="AZ1107" s="64">
        <v>0</v>
      </c>
      <c r="BA1107" s="64">
        <v>0</v>
      </c>
      <c r="BB1107" s="64">
        <v>0</v>
      </c>
      <c r="BC1107" s="64">
        <v>0</v>
      </c>
      <c r="BD1107" s="64">
        <v>0</v>
      </c>
      <c r="BE1107" s="64">
        <v>0</v>
      </c>
      <c r="BF1107" s="64">
        <v>0</v>
      </c>
      <c r="BG1107" s="64">
        <v>0</v>
      </c>
      <c r="BH1107" s="64">
        <v>0</v>
      </c>
      <c r="BI1107" s="64">
        <v>0</v>
      </c>
      <c r="BJ1107" s="64">
        <v>0</v>
      </c>
      <c r="BK1107" s="64">
        <v>2726</v>
      </c>
      <c r="BL1107"/>
      <c r="BN1107" s="7">
        <f t="shared" si="54"/>
        <v>0</v>
      </c>
    </row>
    <row r="1108" spans="1:66" hidden="1">
      <c r="A1108">
        <v>951</v>
      </c>
      <c r="B1108" t="s">
        <v>491</v>
      </c>
      <c r="C1108">
        <v>118</v>
      </c>
      <c r="D1108" t="s">
        <v>178</v>
      </c>
      <c r="E1108">
        <v>21</v>
      </c>
      <c r="F1108">
        <v>123550003</v>
      </c>
      <c r="G1108" t="s">
        <v>670</v>
      </c>
      <c r="H1108">
        <v>602</v>
      </c>
      <c r="I1108" t="s">
        <v>380</v>
      </c>
      <c r="J1108" s="8">
        <v>1</v>
      </c>
      <c r="L1108">
        <v>6150</v>
      </c>
      <c r="M1108" t="s">
        <v>400</v>
      </c>
      <c r="N1108">
        <v>6000</v>
      </c>
      <c r="O1108" t="s">
        <v>375</v>
      </c>
      <c r="P1108">
        <v>12</v>
      </c>
      <c r="Q1108" t="s">
        <v>401</v>
      </c>
      <c r="R1108">
        <v>221</v>
      </c>
      <c r="S1108" t="s">
        <v>492</v>
      </c>
      <c r="T1108">
        <v>128</v>
      </c>
      <c r="U1108" t="s">
        <v>404</v>
      </c>
      <c r="V1108">
        <v>1</v>
      </c>
      <c r="W1108" t="s">
        <v>313</v>
      </c>
      <c r="X1108" s="64">
        <v>0</v>
      </c>
      <c r="Y1108" s="64">
        <v>0</v>
      </c>
      <c r="Z1108" s="64">
        <v>0</v>
      </c>
      <c r="AA1108" s="64">
        <v>0</v>
      </c>
      <c r="AB1108" s="64">
        <v>0</v>
      </c>
      <c r="AC1108" s="64">
        <v>0</v>
      </c>
      <c r="AD1108" s="9">
        <v>0</v>
      </c>
      <c r="AE1108" s="64">
        <v>0</v>
      </c>
      <c r="AF1108" s="64">
        <v>0</v>
      </c>
      <c r="AG1108" s="64">
        <v>0</v>
      </c>
      <c r="AH1108" s="64">
        <v>0</v>
      </c>
      <c r="AI1108" s="68">
        <f>-270000*0</f>
        <v>0</v>
      </c>
      <c r="AJ1108" s="10">
        <f t="shared" si="52"/>
        <v>0</v>
      </c>
      <c r="AL1108" s="6">
        <f t="shared" si="53"/>
        <v>0</v>
      </c>
      <c r="AN1108" s="64">
        <v>17922</v>
      </c>
      <c r="AO1108" s="64">
        <v>0</v>
      </c>
      <c r="AP1108" s="64">
        <v>0</v>
      </c>
      <c r="AQ1108" s="64">
        <v>0</v>
      </c>
      <c r="AR1108" s="64">
        <v>0</v>
      </c>
      <c r="AS1108" s="64">
        <v>0</v>
      </c>
      <c r="AT1108" s="64">
        <v>0</v>
      </c>
      <c r="AU1108" s="64">
        <v>0</v>
      </c>
      <c r="AV1108" s="64">
        <v>0</v>
      </c>
      <c r="AW1108" s="64">
        <v>0</v>
      </c>
      <c r="AX1108" s="64">
        <v>0</v>
      </c>
      <c r="AY1108" s="64">
        <v>0</v>
      </c>
      <c r="AZ1108" s="64">
        <v>0</v>
      </c>
      <c r="BA1108" s="64">
        <v>0</v>
      </c>
      <c r="BB1108" s="64">
        <v>0</v>
      </c>
      <c r="BC1108" s="64">
        <v>0</v>
      </c>
      <c r="BD1108" s="64">
        <v>0</v>
      </c>
      <c r="BE1108" s="64">
        <v>0</v>
      </c>
      <c r="BF1108" s="64">
        <v>0</v>
      </c>
      <c r="BG1108" s="64">
        <v>0</v>
      </c>
      <c r="BH1108" s="64">
        <v>-14500.12</v>
      </c>
      <c r="BI1108" s="64">
        <v>0</v>
      </c>
      <c r="BJ1108" s="64">
        <v>-3421.88</v>
      </c>
      <c r="BK1108" s="64">
        <v>0</v>
      </c>
      <c r="BL1108"/>
      <c r="BN1108" s="7">
        <f t="shared" si="54"/>
        <v>0</v>
      </c>
    </row>
    <row r="1109" spans="1:66" hidden="1">
      <c r="A1109">
        <v>301</v>
      </c>
      <c r="B1109" t="s">
        <v>411</v>
      </c>
      <c r="C1109">
        <v>165</v>
      </c>
      <c r="D1109" t="s">
        <v>562</v>
      </c>
      <c r="E1109">
        <v>492</v>
      </c>
      <c r="F1109">
        <v>123560001</v>
      </c>
      <c r="G1109" t="s">
        <v>662</v>
      </c>
      <c r="H1109">
        <v>502</v>
      </c>
      <c r="I1109" t="s">
        <v>413</v>
      </c>
      <c r="J1109" s="8">
        <v>2</v>
      </c>
      <c r="K1109" s="8" t="s">
        <v>75</v>
      </c>
      <c r="L1109">
        <v>6160</v>
      </c>
      <c r="M1109" t="s">
        <v>663</v>
      </c>
      <c r="N1109">
        <v>6000</v>
      </c>
      <c r="O1109" t="s">
        <v>375</v>
      </c>
      <c r="P1109">
        <v>12</v>
      </c>
      <c r="Q1109" t="s">
        <v>401</v>
      </c>
      <c r="R1109">
        <v>423</v>
      </c>
      <c r="S1109" t="s">
        <v>381</v>
      </c>
      <c r="T1109">
        <v>161</v>
      </c>
      <c r="U1109" t="s">
        <v>414</v>
      </c>
      <c r="V1109">
        <v>1</v>
      </c>
      <c r="W1109" t="s">
        <v>313</v>
      </c>
      <c r="X1109" s="64">
        <v>0</v>
      </c>
      <c r="Y1109" s="64">
        <v>0</v>
      </c>
      <c r="Z1109" s="64">
        <v>0</v>
      </c>
      <c r="AA1109" s="64">
        <v>0</v>
      </c>
      <c r="AB1109" s="64">
        <v>0</v>
      </c>
      <c r="AC1109" s="64">
        <v>0</v>
      </c>
      <c r="AD1109" s="9">
        <v>0</v>
      </c>
      <c r="AE1109" s="64">
        <v>0</v>
      </c>
      <c r="AF1109" s="64">
        <v>0</v>
      </c>
      <c r="AG1109" s="64">
        <v>0</v>
      </c>
      <c r="AH1109" s="64">
        <v>0</v>
      </c>
      <c r="AI1109" s="64">
        <v>0</v>
      </c>
      <c r="AJ1109" s="10">
        <f t="shared" si="52"/>
        <v>0</v>
      </c>
      <c r="AL1109" s="6">
        <f t="shared" si="53"/>
        <v>0</v>
      </c>
      <c r="AN1109" s="64">
        <v>0</v>
      </c>
      <c r="AO1109" s="64">
        <v>0</v>
      </c>
      <c r="AP1109" s="64">
        <v>0</v>
      </c>
      <c r="AQ1109" s="64">
        <v>0</v>
      </c>
      <c r="AR1109" s="64">
        <v>0</v>
      </c>
      <c r="AS1109" s="64">
        <v>0</v>
      </c>
      <c r="AT1109" s="64">
        <v>0</v>
      </c>
      <c r="AU1109" s="64">
        <v>0</v>
      </c>
      <c r="AV1109" s="64">
        <v>0</v>
      </c>
      <c r="AW1109" s="64">
        <v>0</v>
      </c>
      <c r="AX1109" s="64">
        <v>0</v>
      </c>
      <c r="AY1109" s="64">
        <v>0</v>
      </c>
      <c r="AZ1109" s="64">
        <v>0</v>
      </c>
      <c r="BA1109" s="64">
        <v>0</v>
      </c>
      <c r="BB1109" s="64">
        <v>0</v>
      </c>
      <c r="BC1109" s="64">
        <v>0</v>
      </c>
      <c r="BD1109" s="64">
        <v>0</v>
      </c>
      <c r="BE1109" s="64">
        <v>0</v>
      </c>
      <c r="BF1109" s="64">
        <v>0</v>
      </c>
      <c r="BG1109" s="64">
        <v>0</v>
      </c>
      <c r="BH1109" s="64">
        <v>0</v>
      </c>
      <c r="BI1109" s="64">
        <v>500</v>
      </c>
      <c r="BJ1109" s="64">
        <v>-15.12</v>
      </c>
      <c r="BK1109" s="64">
        <v>0</v>
      </c>
      <c r="BL1109"/>
      <c r="BN1109" s="7">
        <f t="shared" si="54"/>
        <v>0</v>
      </c>
    </row>
    <row r="1110" spans="1:66" hidden="1">
      <c r="A1110">
        <v>951</v>
      </c>
      <c r="B1110" t="s">
        <v>491</v>
      </c>
      <c r="C1110">
        <v>118</v>
      </c>
      <c r="D1110" t="s">
        <v>178</v>
      </c>
      <c r="E1110">
        <v>22</v>
      </c>
      <c r="F1110">
        <v>123560001</v>
      </c>
      <c r="G1110" t="s">
        <v>662</v>
      </c>
      <c r="H1110">
        <v>101</v>
      </c>
      <c r="I1110" t="s">
        <v>308</v>
      </c>
      <c r="J1110" s="8">
        <v>1</v>
      </c>
      <c r="L1110">
        <v>6160</v>
      </c>
      <c r="M1110" t="s">
        <v>663</v>
      </c>
      <c r="N1110">
        <v>6000</v>
      </c>
      <c r="O1110" t="s">
        <v>375</v>
      </c>
      <c r="P1110">
        <v>12</v>
      </c>
      <c r="Q1110" t="s">
        <v>401</v>
      </c>
      <c r="R1110">
        <v>221</v>
      </c>
      <c r="S1110" t="s">
        <v>492</v>
      </c>
      <c r="T1110">
        <v>128</v>
      </c>
      <c r="U1110" t="s">
        <v>404</v>
      </c>
      <c r="V1110">
        <v>1</v>
      </c>
      <c r="W1110" t="s">
        <v>313</v>
      </c>
      <c r="X1110" s="64">
        <v>0</v>
      </c>
      <c r="Y1110" s="64">
        <v>0</v>
      </c>
      <c r="Z1110" s="64">
        <v>0</v>
      </c>
      <c r="AA1110" s="64">
        <v>0</v>
      </c>
      <c r="AB1110" s="64">
        <v>0</v>
      </c>
      <c r="AC1110" s="64">
        <v>0</v>
      </c>
      <c r="AD1110" s="9">
        <v>0</v>
      </c>
      <c r="AE1110" s="64">
        <v>0</v>
      </c>
      <c r="AF1110" s="64">
        <v>0</v>
      </c>
      <c r="AG1110" s="64">
        <v>0</v>
      </c>
      <c r="AH1110" s="64">
        <v>0</v>
      </c>
      <c r="AI1110" s="64">
        <v>0</v>
      </c>
      <c r="AJ1110" s="10">
        <f t="shared" si="52"/>
        <v>0</v>
      </c>
      <c r="AL1110" s="6">
        <f t="shared" si="53"/>
        <v>0</v>
      </c>
      <c r="AN1110" s="64">
        <v>0</v>
      </c>
      <c r="AO1110" s="64">
        <v>0</v>
      </c>
      <c r="AP1110" s="64">
        <v>0</v>
      </c>
      <c r="AQ1110" s="64">
        <v>0</v>
      </c>
      <c r="AR1110" s="64">
        <v>0</v>
      </c>
      <c r="AS1110" s="64">
        <v>0</v>
      </c>
      <c r="AT1110" s="64">
        <v>0</v>
      </c>
      <c r="AU1110" s="64">
        <v>0</v>
      </c>
      <c r="AV1110" s="64">
        <v>0</v>
      </c>
      <c r="AW1110" s="64">
        <v>0</v>
      </c>
      <c r="AX1110" s="64">
        <v>0</v>
      </c>
      <c r="AY1110" s="64">
        <v>0</v>
      </c>
      <c r="AZ1110" s="64">
        <v>0</v>
      </c>
      <c r="BA1110" s="64">
        <v>0</v>
      </c>
      <c r="BB1110" s="64">
        <v>0</v>
      </c>
      <c r="BC1110" s="64">
        <v>0</v>
      </c>
      <c r="BD1110" s="64">
        <v>0</v>
      </c>
      <c r="BE1110" s="64">
        <v>0</v>
      </c>
      <c r="BF1110" s="64">
        <v>0</v>
      </c>
      <c r="BG1110" s="64">
        <v>0</v>
      </c>
      <c r="BH1110" s="64">
        <v>0</v>
      </c>
      <c r="BI1110" s="64">
        <v>0</v>
      </c>
      <c r="BJ1110" s="64">
        <v>0</v>
      </c>
      <c r="BK1110" s="64">
        <v>510</v>
      </c>
      <c r="BL1110"/>
      <c r="BN1110" s="7">
        <f t="shared" si="54"/>
        <v>0</v>
      </c>
    </row>
    <row r="1111" spans="1:66" hidden="1">
      <c r="A1111">
        <v>951</v>
      </c>
      <c r="B1111" t="s">
        <v>491</v>
      </c>
      <c r="C1111">
        <v>118</v>
      </c>
      <c r="D1111" t="s">
        <v>178</v>
      </c>
      <c r="E1111">
        <v>492</v>
      </c>
      <c r="F1111">
        <v>123560001</v>
      </c>
      <c r="G1111" t="s">
        <v>662</v>
      </c>
      <c r="H1111">
        <v>502</v>
      </c>
      <c r="I1111" t="s">
        <v>413</v>
      </c>
      <c r="J1111" s="8">
        <v>1</v>
      </c>
      <c r="L1111">
        <v>6160</v>
      </c>
      <c r="M1111" t="s">
        <v>663</v>
      </c>
      <c r="N1111">
        <v>6000</v>
      </c>
      <c r="O1111" t="s">
        <v>375</v>
      </c>
      <c r="P1111">
        <v>12</v>
      </c>
      <c r="Q1111" t="s">
        <v>401</v>
      </c>
      <c r="R1111">
        <v>221</v>
      </c>
      <c r="S1111" t="s">
        <v>492</v>
      </c>
      <c r="T1111">
        <v>128</v>
      </c>
      <c r="U1111" t="s">
        <v>404</v>
      </c>
      <c r="V1111">
        <v>1</v>
      </c>
      <c r="W1111" t="s">
        <v>313</v>
      </c>
      <c r="X1111" s="64">
        <v>0</v>
      </c>
      <c r="Y1111" s="64">
        <v>0</v>
      </c>
      <c r="Z1111" s="64">
        <v>0</v>
      </c>
      <c r="AA1111" s="64">
        <v>0</v>
      </c>
      <c r="AB1111" s="64">
        <v>0</v>
      </c>
      <c r="AC1111" s="64">
        <v>0</v>
      </c>
      <c r="AD1111" s="9">
        <v>0</v>
      </c>
      <c r="AE1111" s="64">
        <v>0</v>
      </c>
      <c r="AF1111" s="64">
        <v>0</v>
      </c>
      <c r="AG1111" s="64">
        <v>0</v>
      </c>
      <c r="AH1111" s="64">
        <v>0</v>
      </c>
      <c r="AI1111" s="68">
        <f>-2374305.43*0</f>
        <v>0</v>
      </c>
      <c r="AJ1111" s="10">
        <f t="shared" si="52"/>
        <v>0</v>
      </c>
      <c r="AL1111" s="6">
        <f t="shared" si="53"/>
        <v>0</v>
      </c>
      <c r="AN1111" s="64">
        <v>0</v>
      </c>
      <c r="AO1111" s="64">
        <v>0</v>
      </c>
      <c r="AP1111" s="64">
        <v>0</v>
      </c>
      <c r="AQ1111" s="64">
        <v>0</v>
      </c>
      <c r="AR1111" s="64">
        <v>0</v>
      </c>
      <c r="AS1111" s="64">
        <v>0</v>
      </c>
      <c r="AT1111" s="64">
        <v>0</v>
      </c>
      <c r="AU1111" s="64">
        <v>0</v>
      </c>
      <c r="AV1111" s="64">
        <v>0</v>
      </c>
      <c r="AW1111" s="64">
        <v>0</v>
      </c>
      <c r="AX1111" s="64">
        <v>0</v>
      </c>
      <c r="AY1111" s="64">
        <v>0</v>
      </c>
      <c r="AZ1111" s="64">
        <v>0</v>
      </c>
      <c r="BA1111" s="64">
        <v>0</v>
      </c>
      <c r="BB1111" s="64">
        <v>0</v>
      </c>
      <c r="BC1111" s="64">
        <v>0</v>
      </c>
      <c r="BD1111" s="64">
        <v>0</v>
      </c>
      <c r="BE1111" s="64">
        <v>0</v>
      </c>
      <c r="BF1111" s="64">
        <v>0</v>
      </c>
      <c r="BG1111" s="64">
        <v>0</v>
      </c>
      <c r="BH1111" s="64">
        <v>2000</v>
      </c>
      <c r="BI1111" s="64">
        <v>0</v>
      </c>
      <c r="BJ1111" s="64">
        <v>-237.53</v>
      </c>
      <c r="BK1111" s="64">
        <v>0</v>
      </c>
      <c r="BL1111"/>
      <c r="BN1111" s="7">
        <f t="shared" si="54"/>
        <v>0</v>
      </c>
    </row>
    <row r="1112" spans="1:66" hidden="1">
      <c r="A1112">
        <v>201</v>
      </c>
      <c r="B1112" t="s">
        <v>379</v>
      </c>
      <c r="C1112">
        <v>143</v>
      </c>
      <c r="D1112" t="s">
        <v>271</v>
      </c>
      <c r="E1112">
        <v>529</v>
      </c>
      <c r="F1112">
        <v>123570001</v>
      </c>
      <c r="G1112" t="s">
        <v>660</v>
      </c>
      <c r="H1112">
        <v>602</v>
      </c>
      <c r="I1112" t="s">
        <v>380</v>
      </c>
      <c r="J1112" s="8">
        <v>1</v>
      </c>
      <c r="L1112">
        <v>6170</v>
      </c>
      <c r="M1112" t="s">
        <v>560</v>
      </c>
      <c r="N1112">
        <v>6000</v>
      </c>
      <c r="O1112" t="s">
        <v>375</v>
      </c>
      <c r="P1112">
        <v>7</v>
      </c>
      <c r="Q1112" t="s">
        <v>310</v>
      </c>
      <c r="R1112">
        <v>423</v>
      </c>
      <c r="S1112" t="s">
        <v>381</v>
      </c>
      <c r="T1112">
        <v>121</v>
      </c>
      <c r="U1112" t="s">
        <v>312</v>
      </c>
      <c r="V1112">
        <v>1</v>
      </c>
      <c r="W1112" t="s">
        <v>313</v>
      </c>
      <c r="X1112" s="64">
        <v>0</v>
      </c>
      <c r="Y1112" s="64">
        <v>0</v>
      </c>
      <c r="Z1112" s="64">
        <v>0</v>
      </c>
      <c r="AA1112" s="64">
        <v>0</v>
      </c>
      <c r="AB1112" s="64">
        <v>0</v>
      </c>
      <c r="AC1112" s="64">
        <v>0</v>
      </c>
      <c r="AD1112" s="9">
        <v>0</v>
      </c>
      <c r="AE1112" s="64">
        <v>0</v>
      </c>
      <c r="AF1112" s="64">
        <v>0</v>
      </c>
      <c r="AG1112" s="64">
        <v>0</v>
      </c>
      <c r="AH1112" s="64">
        <v>0</v>
      </c>
      <c r="AI1112" s="9">
        <v>0</v>
      </c>
      <c r="AJ1112" s="10">
        <f t="shared" si="52"/>
        <v>0</v>
      </c>
      <c r="AL1112" s="6">
        <f t="shared" si="53"/>
        <v>0</v>
      </c>
      <c r="AN1112" s="64">
        <v>21318</v>
      </c>
      <c r="AO1112" s="64">
        <v>0</v>
      </c>
      <c r="AP1112" s="64">
        <v>0</v>
      </c>
      <c r="AQ1112" s="64">
        <v>0</v>
      </c>
      <c r="AR1112" s="64">
        <v>0</v>
      </c>
      <c r="AS1112" s="64">
        <v>0</v>
      </c>
      <c r="AT1112" s="64">
        <v>0</v>
      </c>
      <c r="AU1112" s="64">
        <v>0</v>
      </c>
      <c r="AV1112" s="64">
        <v>0</v>
      </c>
      <c r="AW1112" s="64">
        <v>0</v>
      </c>
      <c r="AX1112" s="64">
        <v>0</v>
      </c>
      <c r="AY1112" s="64">
        <v>0</v>
      </c>
      <c r="AZ1112" s="64">
        <v>0</v>
      </c>
      <c r="BA1112" s="64">
        <v>0</v>
      </c>
      <c r="BB1112" s="64">
        <v>0</v>
      </c>
      <c r="BC1112" s="64">
        <v>0</v>
      </c>
      <c r="BD1112" s="64">
        <v>0</v>
      </c>
      <c r="BE1112" s="64">
        <v>0</v>
      </c>
      <c r="BF1112" s="64">
        <v>0</v>
      </c>
      <c r="BG1112" s="64">
        <v>0</v>
      </c>
      <c r="BH1112" s="64">
        <v>-14500</v>
      </c>
      <c r="BI1112" s="64">
        <v>0</v>
      </c>
      <c r="BJ1112" s="64">
        <v>-4537.75</v>
      </c>
      <c r="BK1112" s="64">
        <v>0</v>
      </c>
      <c r="BL1112"/>
      <c r="BN1112" s="7">
        <f t="shared" si="54"/>
        <v>0</v>
      </c>
    </row>
    <row r="1113" spans="1:66" hidden="1">
      <c r="A1113">
        <v>201</v>
      </c>
      <c r="B1113" t="s">
        <v>379</v>
      </c>
      <c r="C1113">
        <v>143</v>
      </c>
      <c r="D1113" t="s">
        <v>271</v>
      </c>
      <c r="E1113">
        <v>530</v>
      </c>
      <c r="F1113">
        <v>123570002</v>
      </c>
      <c r="G1113" t="s">
        <v>559</v>
      </c>
      <c r="H1113">
        <v>602</v>
      </c>
      <c r="I1113" t="s">
        <v>380</v>
      </c>
      <c r="J1113" s="8">
        <v>1</v>
      </c>
      <c r="L1113">
        <v>6170</v>
      </c>
      <c r="M1113" t="s">
        <v>560</v>
      </c>
      <c r="N1113">
        <v>6000</v>
      </c>
      <c r="O1113" t="s">
        <v>375</v>
      </c>
      <c r="P1113">
        <v>7</v>
      </c>
      <c r="Q1113" t="s">
        <v>310</v>
      </c>
      <c r="R1113">
        <v>423</v>
      </c>
      <c r="S1113" t="s">
        <v>381</v>
      </c>
      <c r="T1113">
        <v>121</v>
      </c>
      <c r="U1113" t="s">
        <v>312</v>
      </c>
      <c r="V1113">
        <v>1</v>
      </c>
      <c r="W1113" t="s">
        <v>313</v>
      </c>
      <c r="X1113" s="64">
        <v>0</v>
      </c>
      <c r="Y1113" s="64">
        <v>0</v>
      </c>
      <c r="Z1113" s="64">
        <v>0</v>
      </c>
      <c r="AA1113" s="64">
        <v>0</v>
      </c>
      <c r="AB1113" s="64">
        <v>0</v>
      </c>
      <c r="AC1113" s="64">
        <v>0</v>
      </c>
      <c r="AD1113" s="9">
        <v>0</v>
      </c>
      <c r="AE1113" s="64">
        <v>0</v>
      </c>
      <c r="AF1113" s="64">
        <v>215635.02</v>
      </c>
      <c r="AG1113" s="64">
        <v>0</v>
      </c>
      <c r="AH1113" s="64">
        <v>215635.02</v>
      </c>
      <c r="AI1113" s="9">
        <v>0</v>
      </c>
      <c r="AJ1113" s="10">
        <f t="shared" si="52"/>
        <v>431270.04</v>
      </c>
      <c r="AL1113" s="6">
        <f t="shared" si="53"/>
        <v>0</v>
      </c>
      <c r="AN1113" s="64">
        <v>0</v>
      </c>
      <c r="AO1113" s="64">
        <v>0</v>
      </c>
      <c r="AP1113" s="64">
        <v>0</v>
      </c>
      <c r="AQ1113" s="64">
        <v>0</v>
      </c>
      <c r="AR1113" s="64">
        <v>0</v>
      </c>
      <c r="AS1113" s="64">
        <v>0</v>
      </c>
      <c r="AT1113" s="64">
        <v>0</v>
      </c>
      <c r="AU1113" s="64">
        <v>0</v>
      </c>
      <c r="AV1113" s="64">
        <v>0</v>
      </c>
      <c r="AW1113" s="64">
        <v>0</v>
      </c>
      <c r="AX1113" s="64">
        <v>0</v>
      </c>
      <c r="AY1113" s="64">
        <v>0</v>
      </c>
      <c r="AZ1113" s="64">
        <v>0</v>
      </c>
      <c r="BA1113" s="64">
        <v>0</v>
      </c>
      <c r="BB1113" s="64">
        <v>0</v>
      </c>
      <c r="BC1113" s="64">
        <v>0</v>
      </c>
      <c r="BD1113" s="64">
        <v>0</v>
      </c>
      <c r="BE1113" s="64">
        <v>0</v>
      </c>
      <c r="BF1113" s="64">
        <v>0</v>
      </c>
      <c r="BG1113" s="64">
        <v>0</v>
      </c>
      <c r="BH1113" s="64">
        <v>0</v>
      </c>
      <c r="BI1113" s="64">
        <v>0</v>
      </c>
      <c r="BJ1113" s="64">
        <v>0</v>
      </c>
      <c r="BK1113" s="64">
        <v>423.99</v>
      </c>
      <c r="BL1113"/>
      <c r="BN1113" s="7">
        <f t="shared" si="54"/>
        <v>215635.02</v>
      </c>
    </row>
    <row r="1114" spans="1:66" hidden="1">
      <c r="A1114">
        <v>951</v>
      </c>
      <c r="B1114" t="s">
        <v>491</v>
      </c>
      <c r="C1114">
        <v>118</v>
      </c>
      <c r="D1114" t="s">
        <v>178</v>
      </c>
      <c r="E1114">
        <v>23</v>
      </c>
      <c r="F1114">
        <v>123610001</v>
      </c>
      <c r="G1114" t="s">
        <v>373</v>
      </c>
      <c r="H1114">
        <v>101</v>
      </c>
      <c r="I1114" t="s">
        <v>308</v>
      </c>
      <c r="J1114" s="8">
        <v>1</v>
      </c>
      <c r="L1114">
        <v>6210</v>
      </c>
      <c r="M1114" t="s">
        <v>374</v>
      </c>
      <c r="N1114">
        <v>6000</v>
      </c>
      <c r="O1114" t="s">
        <v>375</v>
      </c>
      <c r="P1114">
        <v>12</v>
      </c>
      <c r="Q1114" t="s">
        <v>401</v>
      </c>
      <c r="R1114">
        <v>221</v>
      </c>
      <c r="S1114" t="s">
        <v>492</v>
      </c>
      <c r="T1114">
        <v>128</v>
      </c>
      <c r="U1114" t="s">
        <v>404</v>
      </c>
      <c r="V1114">
        <v>1</v>
      </c>
      <c r="W1114" t="s">
        <v>313</v>
      </c>
      <c r="X1114" s="64">
        <v>0</v>
      </c>
      <c r="Y1114" s="64">
        <v>0</v>
      </c>
      <c r="Z1114" s="64">
        <v>0</v>
      </c>
      <c r="AA1114" s="64">
        <v>0</v>
      </c>
      <c r="AB1114" s="64">
        <v>0</v>
      </c>
      <c r="AC1114" s="64">
        <v>0</v>
      </c>
      <c r="AD1114" s="9">
        <v>0</v>
      </c>
      <c r="AE1114" s="64">
        <v>0</v>
      </c>
      <c r="AF1114" s="64">
        <v>0</v>
      </c>
      <c r="AG1114" s="64">
        <v>0</v>
      </c>
      <c r="AH1114" s="64">
        <v>0</v>
      </c>
      <c r="AI1114" s="68">
        <f>-58000*0</f>
        <v>0</v>
      </c>
      <c r="AJ1114" s="10">
        <f t="shared" si="52"/>
        <v>0</v>
      </c>
      <c r="AL1114" s="6">
        <f t="shared" si="53"/>
        <v>0</v>
      </c>
      <c r="AN1114" s="64">
        <v>0</v>
      </c>
      <c r="AO1114" s="64">
        <v>0</v>
      </c>
      <c r="AP1114" s="64">
        <v>0</v>
      </c>
      <c r="AQ1114" s="64">
        <v>0</v>
      </c>
      <c r="AR1114" s="64">
        <v>0</v>
      </c>
      <c r="AS1114" s="64">
        <v>0</v>
      </c>
      <c r="AT1114" s="64">
        <v>0</v>
      </c>
      <c r="AU1114" s="64">
        <v>0</v>
      </c>
      <c r="AV1114" s="64">
        <v>0</v>
      </c>
      <c r="AW1114" s="64">
        <v>0</v>
      </c>
      <c r="AX1114" s="64">
        <v>0</v>
      </c>
      <c r="AY1114" s="64">
        <v>0</v>
      </c>
      <c r="AZ1114" s="64">
        <v>425</v>
      </c>
      <c r="BA1114" s="64">
        <v>0</v>
      </c>
      <c r="BB1114" s="64">
        <v>0</v>
      </c>
      <c r="BC1114" s="64">
        <v>0</v>
      </c>
      <c r="BD1114" s="64">
        <v>0</v>
      </c>
      <c r="BE1114" s="64">
        <v>0</v>
      </c>
      <c r="BF1114" s="64">
        <v>0</v>
      </c>
      <c r="BG1114" s="64">
        <v>0</v>
      </c>
      <c r="BH1114" s="64">
        <v>0</v>
      </c>
      <c r="BI1114" s="64">
        <v>0</v>
      </c>
      <c r="BJ1114" s="64">
        <v>0</v>
      </c>
      <c r="BK1114" s="64">
        <v>0</v>
      </c>
      <c r="BL1114"/>
      <c r="BN1114" s="7">
        <f t="shared" si="54"/>
        <v>0</v>
      </c>
    </row>
    <row r="1115" spans="1:66" hidden="1">
      <c r="A1115">
        <v>951</v>
      </c>
      <c r="B1115" t="s">
        <v>491</v>
      </c>
      <c r="C1115">
        <v>118</v>
      </c>
      <c r="D1115" t="s">
        <v>178</v>
      </c>
      <c r="E1115">
        <v>24</v>
      </c>
      <c r="F1115">
        <v>123620001</v>
      </c>
      <c r="G1115" t="s">
        <v>671</v>
      </c>
      <c r="H1115">
        <v>101</v>
      </c>
      <c r="I1115" t="s">
        <v>308</v>
      </c>
      <c r="J1115" s="8">
        <v>1</v>
      </c>
      <c r="L1115">
        <v>6220</v>
      </c>
      <c r="M1115" t="s">
        <v>408</v>
      </c>
      <c r="N1115">
        <v>6000</v>
      </c>
      <c r="O1115" t="s">
        <v>375</v>
      </c>
      <c r="P1115">
        <v>12</v>
      </c>
      <c r="Q1115" t="s">
        <v>401</v>
      </c>
      <c r="R1115">
        <v>221</v>
      </c>
      <c r="S1115" t="s">
        <v>492</v>
      </c>
      <c r="T1115">
        <v>128</v>
      </c>
      <c r="U1115" t="s">
        <v>404</v>
      </c>
      <c r="V1115">
        <v>1</v>
      </c>
      <c r="W1115" t="s">
        <v>313</v>
      </c>
      <c r="X1115" s="64">
        <v>0</v>
      </c>
      <c r="Y1115" s="64">
        <v>0</v>
      </c>
      <c r="Z1115" s="64">
        <v>0</v>
      </c>
      <c r="AA1115" s="64">
        <v>0</v>
      </c>
      <c r="AB1115" s="64">
        <v>0</v>
      </c>
      <c r="AC1115" s="64">
        <v>0</v>
      </c>
      <c r="AD1115" s="9">
        <v>0</v>
      </c>
      <c r="AE1115" s="64">
        <v>0</v>
      </c>
      <c r="AF1115" s="64">
        <v>0</v>
      </c>
      <c r="AG1115" s="64">
        <v>0</v>
      </c>
      <c r="AH1115" s="64">
        <v>0</v>
      </c>
      <c r="AI1115" s="68">
        <f>-47299*0</f>
        <v>0</v>
      </c>
      <c r="AJ1115" s="10">
        <f t="shared" si="52"/>
        <v>0</v>
      </c>
      <c r="AL1115" s="6">
        <f t="shared" si="53"/>
        <v>0</v>
      </c>
      <c r="AN1115" s="64">
        <v>2000</v>
      </c>
      <c r="AO1115" s="64">
        <v>0</v>
      </c>
      <c r="AP1115" s="64">
        <v>0</v>
      </c>
      <c r="AQ1115" s="64">
        <v>0</v>
      </c>
      <c r="AR1115" s="64">
        <v>0</v>
      </c>
      <c r="AS1115" s="64">
        <v>0</v>
      </c>
      <c r="AT1115" s="64">
        <v>0</v>
      </c>
      <c r="AU1115" s="64">
        <v>0</v>
      </c>
      <c r="AV1115" s="64">
        <v>0</v>
      </c>
      <c r="AW1115" s="64">
        <v>0</v>
      </c>
      <c r="AX1115" s="64">
        <v>0</v>
      </c>
      <c r="AY1115" s="64">
        <v>0</v>
      </c>
      <c r="AZ1115" s="64">
        <v>0</v>
      </c>
      <c r="BA1115" s="64">
        <v>0</v>
      </c>
      <c r="BB1115" s="64">
        <v>0</v>
      </c>
      <c r="BC1115" s="64">
        <v>0</v>
      </c>
      <c r="BD1115" s="64">
        <v>0</v>
      </c>
      <c r="BE1115" s="64">
        <v>0</v>
      </c>
      <c r="BF1115" s="64">
        <v>0</v>
      </c>
      <c r="BG1115" s="64">
        <v>0</v>
      </c>
      <c r="BH1115" s="64">
        <v>0</v>
      </c>
      <c r="BI1115" s="64">
        <v>0</v>
      </c>
      <c r="BJ1115" s="64">
        <v>-2000</v>
      </c>
      <c r="BK1115" s="64">
        <v>0</v>
      </c>
      <c r="BL1115"/>
      <c r="BN1115" s="7">
        <f t="shared" si="54"/>
        <v>0</v>
      </c>
    </row>
    <row r="1116" spans="1:66" hidden="1">
      <c r="A1116">
        <v>951</v>
      </c>
      <c r="B1116" t="s">
        <v>491</v>
      </c>
      <c r="C1116">
        <v>118</v>
      </c>
      <c r="D1116" t="s">
        <v>178</v>
      </c>
      <c r="E1116">
        <v>25</v>
      </c>
      <c r="F1116">
        <v>123620002</v>
      </c>
      <c r="G1116" t="s">
        <v>588</v>
      </c>
      <c r="H1116">
        <v>101</v>
      </c>
      <c r="I1116" t="s">
        <v>308</v>
      </c>
      <c r="J1116" s="8">
        <v>1</v>
      </c>
      <c r="L1116">
        <v>6220</v>
      </c>
      <c r="M1116" t="s">
        <v>408</v>
      </c>
      <c r="N1116">
        <v>6000</v>
      </c>
      <c r="O1116" t="s">
        <v>375</v>
      </c>
      <c r="P1116">
        <v>12</v>
      </c>
      <c r="Q1116" t="s">
        <v>401</v>
      </c>
      <c r="R1116">
        <v>221</v>
      </c>
      <c r="S1116" t="s">
        <v>492</v>
      </c>
      <c r="T1116">
        <v>128</v>
      </c>
      <c r="U1116" t="s">
        <v>404</v>
      </c>
      <c r="V1116">
        <v>1</v>
      </c>
      <c r="W1116" t="s">
        <v>313</v>
      </c>
      <c r="X1116" s="64">
        <v>0</v>
      </c>
      <c r="Y1116" s="64">
        <v>147976.5</v>
      </c>
      <c r="Z1116" s="64">
        <v>167596.64000000001</v>
      </c>
      <c r="AA1116" s="64">
        <v>106462.79</v>
      </c>
      <c r="AB1116" s="64">
        <v>0</v>
      </c>
      <c r="AC1116" s="64">
        <v>0</v>
      </c>
      <c r="AD1116" s="9">
        <v>0</v>
      </c>
      <c r="AE1116" s="64">
        <v>0</v>
      </c>
      <c r="AF1116" s="64">
        <v>0</v>
      </c>
      <c r="AG1116" s="64">
        <v>0</v>
      </c>
      <c r="AH1116" s="64">
        <v>0</v>
      </c>
      <c r="AI1116" s="70">
        <v>365400</v>
      </c>
      <c r="AJ1116" s="10">
        <f t="shared" si="52"/>
        <v>787435.92999999993</v>
      </c>
      <c r="AL1116" s="6">
        <f t="shared" si="53"/>
        <v>0</v>
      </c>
      <c r="AN1116" s="64">
        <v>0</v>
      </c>
      <c r="AO1116" s="64">
        <v>0</v>
      </c>
      <c r="AP1116" s="64">
        <v>0</v>
      </c>
      <c r="AQ1116" s="64">
        <v>0</v>
      </c>
      <c r="AR1116" s="64">
        <v>0</v>
      </c>
      <c r="AS1116" s="64">
        <v>0</v>
      </c>
      <c r="AT1116" s="64">
        <v>0</v>
      </c>
      <c r="AU1116" s="64">
        <v>0</v>
      </c>
      <c r="AV1116" s="64">
        <v>0</v>
      </c>
      <c r="AW1116" s="64">
        <v>0</v>
      </c>
      <c r="AX1116" s="64">
        <v>0</v>
      </c>
      <c r="AY1116" s="64">
        <v>0</v>
      </c>
      <c r="AZ1116" s="64">
        <v>0</v>
      </c>
      <c r="BA1116" s="64">
        <v>0</v>
      </c>
      <c r="BB1116" s="64">
        <v>0</v>
      </c>
      <c r="BC1116" s="64">
        <v>0</v>
      </c>
      <c r="BD1116" s="64">
        <v>0</v>
      </c>
      <c r="BE1116" s="64">
        <v>0</v>
      </c>
      <c r="BF1116" s="64">
        <v>0</v>
      </c>
      <c r="BG1116" s="64">
        <v>0</v>
      </c>
      <c r="BH1116" s="64">
        <v>0</v>
      </c>
      <c r="BI1116" s="64">
        <v>0</v>
      </c>
      <c r="BJ1116" s="64">
        <v>0</v>
      </c>
      <c r="BK1116" s="64">
        <v>580</v>
      </c>
      <c r="BL1116"/>
      <c r="BN1116" s="7">
        <f t="shared" si="54"/>
        <v>422035.93</v>
      </c>
    </row>
    <row r="1117" spans="1:66" hidden="1">
      <c r="A1117">
        <v>111</v>
      </c>
      <c r="B1117" t="s">
        <v>84</v>
      </c>
      <c r="C1117">
        <v>141</v>
      </c>
      <c r="D1117" t="s">
        <v>260</v>
      </c>
      <c r="E1117">
        <v>25</v>
      </c>
      <c r="F1117">
        <v>123620002</v>
      </c>
      <c r="G1117" t="s">
        <v>588</v>
      </c>
      <c r="H1117">
        <v>101</v>
      </c>
      <c r="I1117" t="s">
        <v>308</v>
      </c>
      <c r="J1117" s="8">
        <v>1</v>
      </c>
      <c r="L1117">
        <v>6220</v>
      </c>
      <c r="M1117" t="s">
        <v>408</v>
      </c>
      <c r="N1117">
        <v>6000</v>
      </c>
      <c r="O1117" t="s">
        <v>375</v>
      </c>
      <c r="P1117">
        <v>13</v>
      </c>
      <c r="Q1117" t="s">
        <v>353</v>
      </c>
      <c r="R1117">
        <v>263</v>
      </c>
      <c r="S1117" t="s">
        <v>354</v>
      </c>
      <c r="T1117">
        <v>121</v>
      </c>
      <c r="U1117" t="s">
        <v>312</v>
      </c>
      <c r="V1117">
        <v>1</v>
      </c>
      <c r="W1117" t="s">
        <v>313</v>
      </c>
      <c r="X1117" s="64">
        <v>0</v>
      </c>
      <c r="Y1117" s="64">
        <v>0</v>
      </c>
      <c r="Z1117" s="64">
        <v>0</v>
      </c>
      <c r="AA1117" s="64">
        <v>0</v>
      </c>
      <c r="AB1117" s="64">
        <v>0</v>
      </c>
      <c r="AC1117" s="64">
        <v>0</v>
      </c>
      <c r="AD1117" s="9">
        <v>0</v>
      </c>
      <c r="AE1117" s="64">
        <v>0</v>
      </c>
      <c r="AF1117" s="64">
        <v>0</v>
      </c>
      <c r="AG1117" s="64">
        <v>0</v>
      </c>
      <c r="AH1117" s="64">
        <v>0</v>
      </c>
      <c r="AI1117" s="64">
        <v>72083.8</v>
      </c>
      <c r="AJ1117" s="10">
        <f t="shared" si="52"/>
        <v>72083.8</v>
      </c>
      <c r="AL1117" s="6">
        <f t="shared" si="53"/>
        <v>0</v>
      </c>
      <c r="AN1117" s="64">
        <v>4000</v>
      </c>
      <c r="AO1117" s="64">
        <v>0</v>
      </c>
      <c r="AP1117" s="64">
        <v>0</v>
      </c>
      <c r="AQ1117" s="64">
        <v>0</v>
      </c>
      <c r="AR1117" s="64">
        <v>0</v>
      </c>
      <c r="AS1117" s="64">
        <v>0</v>
      </c>
      <c r="AT1117" s="64">
        <v>0</v>
      </c>
      <c r="AU1117" s="64">
        <v>0</v>
      </c>
      <c r="AV1117" s="64">
        <v>0</v>
      </c>
      <c r="AW1117" s="64">
        <v>0</v>
      </c>
      <c r="AX1117" s="64">
        <v>0</v>
      </c>
      <c r="AY1117" s="64">
        <v>0</v>
      </c>
      <c r="AZ1117" s="64">
        <v>-425</v>
      </c>
      <c r="BA1117" s="64">
        <v>0</v>
      </c>
      <c r="BB1117" s="64">
        <v>0</v>
      </c>
      <c r="BC1117" s="64">
        <v>0</v>
      </c>
      <c r="BD1117" s="64">
        <v>0</v>
      </c>
      <c r="BE1117" s="64">
        <v>0</v>
      </c>
      <c r="BF1117" s="64">
        <v>0</v>
      </c>
      <c r="BG1117" s="64">
        <v>0</v>
      </c>
      <c r="BH1117" s="64">
        <v>-2000</v>
      </c>
      <c r="BI1117" s="64">
        <v>-500</v>
      </c>
      <c r="BJ1117" s="64">
        <v>-272.99</v>
      </c>
      <c r="BK1117" s="64">
        <v>0</v>
      </c>
      <c r="BL1117"/>
      <c r="BN1117" s="7">
        <f t="shared" si="54"/>
        <v>0</v>
      </c>
    </row>
    <row r="1118" spans="1:66" hidden="1">
      <c r="A1118">
        <v>951</v>
      </c>
      <c r="B1118" t="s">
        <v>491</v>
      </c>
      <c r="C1118">
        <v>118</v>
      </c>
      <c r="D1118" t="s">
        <v>178</v>
      </c>
      <c r="E1118">
        <v>26</v>
      </c>
      <c r="F1118">
        <v>123640001</v>
      </c>
      <c r="G1118" t="s">
        <v>495</v>
      </c>
      <c r="H1118">
        <v>101</v>
      </c>
      <c r="I1118" t="s">
        <v>308</v>
      </c>
      <c r="J1118" s="8">
        <v>1</v>
      </c>
      <c r="L1118">
        <v>6240</v>
      </c>
      <c r="M1118" t="s">
        <v>496</v>
      </c>
      <c r="N1118">
        <v>6000</v>
      </c>
      <c r="O1118" t="s">
        <v>375</v>
      </c>
      <c r="P1118">
        <v>12</v>
      </c>
      <c r="Q1118" t="s">
        <v>401</v>
      </c>
      <c r="R1118">
        <v>221</v>
      </c>
      <c r="S1118" t="s">
        <v>492</v>
      </c>
      <c r="T1118">
        <v>128</v>
      </c>
      <c r="U1118" t="s">
        <v>404</v>
      </c>
      <c r="V1118">
        <v>1</v>
      </c>
      <c r="W1118" t="s">
        <v>313</v>
      </c>
      <c r="X1118" s="64">
        <v>0</v>
      </c>
      <c r="Y1118" s="64">
        <v>0</v>
      </c>
      <c r="Z1118" s="64">
        <v>0</v>
      </c>
      <c r="AA1118" s="64">
        <v>0</v>
      </c>
      <c r="AB1118" s="64">
        <v>0</v>
      </c>
      <c r="AC1118" s="64">
        <v>0</v>
      </c>
      <c r="AD1118" s="9">
        <v>0</v>
      </c>
      <c r="AE1118" s="64">
        <v>0</v>
      </c>
      <c r="AF1118" s="64">
        <v>0</v>
      </c>
      <c r="AG1118" s="64">
        <v>0</v>
      </c>
      <c r="AH1118" s="64">
        <v>0</v>
      </c>
      <c r="AI1118" s="68">
        <f>-619703.93*0</f>
        <v>0</v>
      </c>
      <c r="AJ1118" s="10">
        <f t="shared" si="52"/>
        <v>0</v>
      </c>
      <c r="AL1118" s="6">
        <f t="shared" si="53"/>
        <v>0</v>
      </c>
      <c r="AN1118" s="64">
        <v>0</v>
      </c>
      <c r="AO1118" s="64">
        <v>0</v>
      </c>
      <c r="AP1118" s="64">
        <v>0</v>
      </c>
      <c r="AQ1118" s="64">
        <v>0</v>
      </c>
      <c r="AR1118" s="64">
        <v>0</v>
      </c>
      <c r="AS1118" s="64">
        <v>0</v>
      </c>
      <c r="AT1118" s="64">
        <v>0</v>
      </c>
      <c r="AU1118" s="64">
        <v>0</v>
      </c>
      <c r="AV1118" s="64">
        <v>0</v>
      </c>
      <c r="AW1118" s="64">
        <v>0</v>
      </c>
      <c r="AX1118" s="64">
        <v>0</v>
      </c>
      <c r="AY1118" s="64">
        <v>0</v>
      </c>
      <c r="AZ1118" s="64">
        <v>450</v>
      </c>
      <c r="BA1118" s="64">
        <v>0</v>
      </c>
      <c r="BB1118" s="64">
        <v>0</v>
      </c>
      <c r="BC1118" s="64">
        <v>0</v>
      </c>
      <c r="BD1118" s="64">
        <v>0</v>
      </c>
      <c r="BE1118" s="64">
        <v>0</v>
      </c>
      <c r="BF1118" s="64">
        <v>0</v>
      </c>
      <c r="BG1118" s="64">
        <v>0</v>
      </c>
      <c r="BH1118" s="64">
        <v>0</v>
      </c>
      <c r="BI1118" s="64">
        <v>0</v>
      </c>
      <c r="BJ1118" s="64">
        <v>0</v>
      </c>
      <c r="BK1118" s="64">
        <v>0</v>
      </c>
      <c r="BL1118"/>
      <c r="BN1118" s="7">
        <f t="shared" si="54"/>
        <v>0</v>
      </c>
    </row>
    <row r="1119" spans="1:66" hidden="1">
      <c r="A1119">
        <v>951</v>
      </c>
      <c r="B1119" t="s">
        <v>491</v>
      </c>
      <c r="C1119">
        <v>118</v>
      </c>
      <c r="D1119" t="s">
        <v>178</v>
      </c>
      <c r="E1119">
        <v>27</v>
      </c>
      <c r="F1119">
        <v>123690001</v>
      </c>
      <c r="G1119" t="s">
        <v>672</v>
      </c>
      <c r="H1119">
        <v>101</v>
      </c>
      <c r="I1119" t="s">
        <v>308</v>
      </c>
      <c r="J1119" s="8">
        <v>1</v>
      </c>
      <c r="L1119">
        <v>6290</v>
      </c>
      <c r="M1119" t="s">
        <v>673</v>
      </c>
      <c r="N1119">
        <v>6000</v>
      </c>
      <c r="O1119" t="s">
        <v>375</v>
      </c>
      <c r="P1119">
        <v>12</v>
      </c>
      <c r="Q1119" t="s">
        <v>401</v>
      </c>
      <c r="R1119">
        <v>221</v>
      </c>
      <c r="S1119" t="s">
        <v>492</v>
      </c>
      <c r="T1119">
        <v>128</v>
      </c>
      <c r="U1119" t="s">
        <v>404</v>
      </c>
      <c r="V1119">
        <v>1</v>
      </c>
      <c r="W1119" t="s">
        <v>313</v>
      </c>
      <c r="X1119" s="64">
        <v>0</v>
      </c>
      <c r="Y1119" s="64">
        <v>0</v>
      </c>
      <c r="Z1119" s="64">
        <v>0</v>
      </c>
      <c r="AA1119" s="64">
        <v>0</v>
      </c>
      <c r="AB1119" s="64">
        <v>0</v>
      </c>
      <c r="AC1119" s="64">
        <v>0</v>
      </c>
      <c r="AD1119" s="9">
        <v>0</v>
      </c>
      <c r="AE1119" s="64">
        <v>0</v>
      </c>
      <c r="AF1119" s="64">
        <v>0</v>
      </c>
      <c r="AG1119" s="64">
        <v>0</v>
      </c>
      <c r="AH1119" s="64">
        <v>0</v>
      </c>
      <c r="AI1119" s="69">
        <f>-96082.74*0+60629333.62*0</f>
        <v>0</v>
      </c>
      <c r="AJ1119" s="10">
        <f t="shared" si="52"/>
        <v>0</v>
      </c>
      <c r="AL1119" s="6">
        <f t="shared" si="53"/>
        <v>0</v>
      </c>
      <c r="AN1119" s="64">
        <v>0</v>
      </c>
      <c r="AO1119" s="64">
        <v>0</v>
      </c>
      <c r="AP1119" s="64">
        <v>0</v>
      </c>
      <c r="AQ1119" s="64">
        <v>0</v>
      </c>
      <c r="AR1119" s="64">
        <v>0</v>
      </c>
      <c r="AS1119" s="64">
        <v>0</v>
      </c>
      <c r="AT1119" s="64">
        <v>0</v>
      </c>
      <c r="AU1119" s="64">
        <v>0</v>
      </c>
      <c r="AV1119" s="64">
        <v>0</v>
      </c>
      <c r="AW1119" s="64">
        <v>0</v>
      </c>
      <c r="AX1119" s="64">
        <v>0</v>
      </c>
      <c r="AY1119" s="64">
        <v>0</v>
      </c>
      <c r="AZ1119" s="64">
        <v>0</v>
      </c>
      <c r="BA1119" s="64">
        <v>0</v>
      </c>
      <c r="BB1119" s="64">
        <v>0</v>
      </c>
      <c r="BC1119" s="64">
        <v>0</v>
      </c>
      <c r="BD1119" s="64">
        <v>0</v>
      </c>
      <c r="BE1119" s="64">
        <v>0</v>
      </c>
      <c r="BF1119" s="64">
        <v>0</v>
      </c>
      <c r="BG1119" s="64">
        <v>0</v>
      </c>
      <c r="BH1119" s="64">
        <v>0</v>
      </c>
      <c r="BI1119" s="64">
        <v>0</v>
      </c>
      <c r="BJ1119" s="64">
        <v>20184</v>
      </c>
      <c r="BK1119" s="64">
        <v>0</v>
      </c>
      <c r="BL1119"/>
      <c r="BN1119" s="7">
        <f t="shared" si="54"/>
        <v>0</v>
      </c>
    </row>
    <row r="1120" spans="1:66" hidden="1">
      <c r="A1120">
        <v>931</v>
      </c>
      <c r="B1120" t="s">
        <v>465</v>
      </c>
      <c r="C1120">
        <v>111</v>
      </c>
      <c r="D1120" t="s">
        <v>466</v>
      </c>
      <c r="E1120">
        <v>497</v>
      </c>
      <c r="F1120">
        <v>219110001</v>
      </c>
      <c r="G1120" t="s">
        <v>651</v>
      </c>
      <c r="H1120">
        <v>101</v>
      </c>
      <c r="I1120" t="s">
        <v>308</v>
      </c>
      <c r="J1120" s="8">
        <v>1</v>
      </c>
      <c r="L1120">
        <v>7990</v>
      </c>
      <c r="M1120" t="s">
        <v>652</v>
      </c>
      <c r="N1120">
        <v>7000</v>
      </c>
      <c r="O1120" t="s">
        <v>653</v>
      </c>
      <c r="P1120">
        <v>5</v>
      </c>
      <c r="Q1120" t="s">
        <v>467</v>
      </c>
      <c r="R1120">
        <v>152</v>
      </c>
      <c r="S1120" t="s">
        <v>468</v>
      </c>
      <c r="T1120">
        <v>121</v>
      </c>
      <c r="U1120" t="s">
        <v>312</v>
      </c>
      <c r="V1120">
        <v>1</v>
      </c>
      <c r="W1120" t="s">
        <v>313</v>
      </c>
      <c r="X1120" s="64">
        <v>0</v>
      </c>
      <c r="Y1120" s="64">
        <v>0</v>
      </c>
      <c r="Z1120" s="64">
        <v>0</v>
      </c>
      <c r="AA1120" s="64">
        <v>0</v>
      </c>
      <c r="AB1120" s="64">
        <v>0</v>
      </c>
      <c r="AC1120" s="64">
        <v>0</v>
      </c>
      <c r="AD1120" s="9">
        <v>0</v>
      </c>
      <c r="AE1120" s="64">
        <v>0</v>
      </c>
      <c r="AF1120" s="64">
        <v>0</v>
      </c>
      <c r="AG1120" s="64">
        <v>0</v>
      </c>
      <c r="AH1120" s="64">
        <v>0</v>
      </c>
      <c r="AI1120" s="64">
        <v>0</v>
      </c>
      <c r="AJ1120" s="10">
        <f t="shared" si="52"/>
        <v>0</v>
      </c>
      <c r="AL1120" s="6">
        <f t="shared" si="53"/>
        <v>0</v>
      </c>
      <c r="AN1120" s="64">
        <v>0</v>
      </c>
      <c r="AO1120" s="64">
        <v>0</v>
      </c>
      <c r="AP1120" s="64">
        <v>0</v>
      </c>
      <c r="AQ1120" s="64">
        <v>0</v>
      </c>
      <c r="AR1120" s="64">
        <v>0</v>
      </c>
      <c r="AS1120" s="64">
        <v>0</v>
      </c>
      <c r="AT1120" s="64">
        <v>0</v>
      </c>
      <c r="AU1120" s="64">
        <v>0</v>
      </c>
      <c r="AV1120" s="64">
        <v>0</v>
      </c>
      <c r="AW1120" s="64">
        <v>0</v>
      </c>
      <c r="AX1120" s="64">
        <v>0</v>
      </c>
      <c r="AY1120" s="64">
        <v>0</v>
      </c>
      <c r="AZ1120" s="64">
        <v>0</v>
      </c>
      <c r="BA1120" s="64">
        <v>0</v>
      </c>
      <c r="BB1120" s="64">
        <v>0</v>
      </c>
      <c r="BC1120" s="64">
        <v>0</v>
      </c>
      <c r="BD1120" s="64">
        <v>0</v>
      </c>
      <c r="BE1120" s="64">
        <v>0</v>
      </c>
      <c r="BF1120" s="64">
        <v>0</v>
      </c>
      <c r="BG1120" s="64">
        <v>0</v>
      </c>
      <c r="BH1120" s="64">
        <v>0</v>
      </c>
      <c r="BI1120" s="64">
        <v>0</v>
      </c>
      <c r="BJ1120" s="64">
        <v>0</v>
      </c>
      <c r="BK1120" s="64">
        <v>4234</v>
      </c>
      <c r="BL1120"/>
      <c r="BN1120" s="7">
        <f t="shared" si="54"/>
        <v>0</v>
      </c>
    </row>
    <row r="1121" spans="1:66" hidden="1">
      <c r="A1121">
        <v>101</v>
      </c>
      <c r="B1121" t="s">
        <v>306</v>
      </c>
      <c r="C1121">
        <v>139</v>
      </c>
      <c r="D1121" t="s">
        <v>307</v>
      </c>
      <c r="E1121">
        <v>497</v>
      </c>
      <c r="F1121">
        <v>219110001</v>
      </c>
      <c r="G1121" t="s">
        <v>651</v>
      </c>
      <c r="H1121">
        <v>101</v>
      </c>
      <c r="I1121" t="s">
        <v>308</v>
      </c>
      <c r="J1121" s="8">
        <v>1</v>
      </c>
      <c r="L1121">
        <v>7990</v>
      </c>
      <c r="M1121" t="s">
        <v>652</v>
      </c>
      <c r="N1121">
        <v>7000</v>
      </c>
      <c r="O1121" t="s">
        <v>653</v>
      </c>
      <c r="P1121">
        <v>7</v>
      </c>
      <c r="Q1121" t="s">
        <v>310</v>
      </c>
      <c r="R1121">
        <v>171</v>
      </c>
      <c r="S1121" t="s">
        <v>311</v>
      </c>
      <c r="T1121">
        <v>121</v>
      </c>
      <c r="U1121" t="s">
        <v>312</v>
      </c>
      <c r="V1121">
        <v>1</v>
      </c>
      <c r="W1121" t="s">
        <v>313</v>
      </c>
      <c r="X1121" s="64">
        <v>0</v>
      </c>
      <c r="Y1121" s="64">
        <v>0</v>
      </c>
      <c r="Z1121" s="64">
        <v>0</v>
      </c>
      <c r="AA1121" s="64">
        <v>0</v>
      </c>
      <c r="AB1121" s="64">
        <v>0</v>
      </c>
      <c r="AC1121" s="64">
        <v>0</v>
      </c>
      <c r="AD1121" s="9">
        <v>0</v>
      </c>
      <c r="AE1121" s="64">
        <v>0</v>
      </c>
      <c r="AF1121" s="64">
        <v>0</v>
      </c>
      <c r="AG1121" s="64">
        <v>0</v>
      </c>
      <c r="AH1121" s="64">
        <v>0</v>
      </c>
      <c r="AI1121" s="9">
        <v>0</v>
      </c>
      <c r="AJ1121" s="10">
        <f t="shared" si="52"/>
        <v>0</v>
      </c>
      <c r="AL1121" s="6">
        <f t="shared" si="53"/>
        <v>0</v>
      </c>
      <c r="AN1121" s="64">
        <v>120000</v>
      </c>
      <c r="AO1121" s="64">
        <v>0</v>
      </c>
      <c r="AP1121" s="64">
        <v>0</v>
      </c>
      <c r="AQ1121" s="64">
        <v>0</v>
      </c>
      <c r="AR1121" s="64">
        <v>0</v>
      </c>
      <c r="AS1121" s="64">
        <v>0</v>
      </c>
      <c r="AT1121" s="64">
        <v>0</v>
      </c>
      <c r="AU1121" s="64">
        <v>0</v>
      </c>
      <c r="AV1121" s="64">
        <v>0</v>
      </c>
      <c r="AW1121" s="64">
        <v>0</v>
      </c>
      <c r="AX1121" s="64">
        <v>0</v>
      </c>
      <c r="AY1121" s="64">
        <v>0</v>
      </c>
      <c r="AZ1121" s="64">
        <v>-450</v>
      </c>
      <c r="BA1121" s="64">
        <v>0</v>
      </c>
      <c r="BB1121" s="64">
        <v>0</v>
      </c>
      <c r="BC1121" s="64">
        <v>0</v>
      </c>
      <c r="BD1121" s="64">
        <v>0</v>
      </c>
      <c r="BE1121" s="64">
        <v>0</v>
      </c>
      <c r="BF1121" s="64">
        <v>0</v>
      </c>
      <c r="BG1121" s="64">
        <v>0</v>
      </c>
      <c r="BH1121" s="64">
        <v>51110.12</v>
      </c>
      <c r="BI1121" s="64">
        <v>0</v>
      </c>
      <c r="BJ1121" s="64">
        <v>49862.52</v>
      </c>
      <c r="BK1121" s="64">
        <v>30801</v>
      </c>
      <c r="BL1121"/>
      <c r="BN1121" s="7">
        <f t="shared" si="54"/>
        <v>0</v>
      </c>
    </row>
    <row r="1122" spans="1:66" hidden="1">
      <c r="A1122">
        <v>201</v>
      </c>
      <c r="B1122" t="s">
        <v>379</v>
      </c>
      <c r="C1122">
        <v>143</v>
      </c>
      <c r="D1122" t="s">
        <v>271</v>
      </c>
      <c r="E1122">
        <v>498</v>
      </c>
      <c r="F1122">
        <v>219110001</v>
      </c>
      <c r="G1122" t="s">
        <v>651</v>
      </c>
      <c r="H1122">
        <v>602</v>
      </c>
      <c r="I1122" t="s">
        <v>380</v>
      </c>
      <c r="J1122" s="8">
        <v>1</v>
      </c>
      <c r="L1122">
        <v>7990</v>
      </c>
      <c r="M1122" t="s">
        <v>652</v>
      </c>
      <c r="N1122">
        <v>7000</v>
      </c>
      <c r="O1122" t="s">
        <v>653</v>
      </c>
      <c r="P1122">
        <v>7</v>
      </c>
      <c r="Q1122" t="s">
        <v>310</v>
      </c>
      <c r="R1122">
        <v>423</v>
      </c>
      <c r="S1122" t="s">
        <v>381</v>
      </c>
      <c r="T1122">
        <v>121</v>
      </c>
      <c r="U1122" t="s">
        <v>312</v>
      </c>
      <c r="V1122">
        <v>1</v>
      </c>
      <c r="W1122" t="s">
        <v>313</v>
      </c>
      <c r="X1122" s="64">
        <v>0</v>
      </c>
      <c r="Y1122" s="64">
        <v>0</v>
      </c>
      <c r="Z1122" s="64">
        <v>0</v>
      </c>
      <c r="AA1122" s="64">
        <v>0</v>
      </c>
      <c r="AB1122" s="64">
        <v>0</v>
      </c>
      <c r="AC1122" s="64">
        <v>0</v>
      </c>
      <c r="AD1122" s="9">
        <v>0</v>
      </c>
      <c r="AE1122" s="64">
        <v>0</v>
      </c>
      <c r="AF1122" s="64">
        <v>0</v>
      </c>
      <c r="AG1122" s="64">
        <v>0</v>
      </c>
      <c r="AH1122" s="64">
        <v>0</v>
      </c>
      <c r="AI1122" s="9">
        <v>0</v>
      </c>
      <c r="AJ1122" s="10">
        <f t="shared" si="52"/>
        <v>0</v>
      </c>
      <c r="AL1122" s="6">
        <f t="shared" si="53"/>
        <v>0</v>
      </c>
      <c r="AN1122" s="64">
        <v>0</v>
      </c>
      <c r="AO1122" s="64">
        <v>0</v>
      </c>
      <c r="AP1122" s="64">
        <v>0</v>
      </c>
      <c r="AQ1122" s="64">
        <v>0</v>
      </c>
      <c r="AR1122" s="64">
        <v>0</v>
      </c>
      <c r="AS1122" s="64">
        <v>0</v>
      </c>
      <c r="AT1122" s="64">
        <v>0</v>
      </c>
      <c r="AU1122" s="64">
        <v>0</v>
      </c>
      <c r="AV1122" s="64">
        <v>0</v>
      </c>
      <c r="AW1122" s="64">
        <v>0</v>
      </c>
      <c r="AX1122" s="64">
        <v>0</v>
      </c>
      <c r="AY1122" s="64">
        <v>0</v>
      </c>
      <c r="AZ1122" s="64">
        <v>0</v>
      </c>
      <c r="BA1122" s="64">
        <v>0</v>
      </c>
      <c r="BB1122" s="64">
        <v>0</v>
      </c>
      <c r="BC1122" s="64">
        <v>0</v>
      </c>
      <c r="BD1122" s="64">
        <v>0</v>
      </c>
      <c r="BE1122" s="64">
        <v>0</v>
      </c>
      <c r="BF1122" s="64">
        <v>0</v>
      </c>
      <c r="BG1122" s="64">
        <v>0</v>
      </c>
      <c r="BH1122" s="64">
        <v>0</v>
      </c>
      <c r="BI1122" s="64">
        <v>0</v>
      </c>
      <c r="BJ1122" s="64">
        <v>675</v>
      </c>
      <c r="BK1122" s="64">
        <v>675</v>
      </c>
      <c r="BL1122"/>
      <c r="BN1122" s="7">
        <f t="shared" si="54"/>
        <v>0</v>
      </c>
    </row>
    <row r="1123" spans="1:66" hidden="1">
      <c r="A1123">
        <v>931</v>
      </c>
      <c r="B1123" t="s">
        <v>465</v>
      </c>
      <c r="C1123">
        <v>111</v>
      </c>
      <c r="D1123" t="s">
        <v>466</v>
      </c>
      <c r="E1123">
        <v>485</v>
      </c>
      <c r="F1123">
        <v>213110003</v>
      </c>
      <c r="G1123" t="s">
        <v>666</v>
      </c>
      <c r="H1123">
        <v>101</v>
      </c>
      <c r="I1123" t="s">
        <v>308</v>
      </c>
      <c r="J1123" s="8">
        <v>1</v>
      </c>
      <c r="L1123">
        <v>9110</v>
      </c>
      <c r="M1123" t="s">
        <v>579</v>
      </c>
      <c r="N1123">
        <v>9000</v>
      </c>
      <c r="O1123" t="s">
        <v>580</v>
      </c>
      <c r="P1123">
        <v>5</v>
      </c>
      <c r="Q1123" t="s">
        <v>467</v>
      </c>
      <c r="R1123">
        <v>152</v>
      </c>
      <c r="S1123" t="s">
        <v>468</v>
      </c>
      <c r="T1123">
        <v>121</v>
      </c>
      <c r="U1123" t="s">
        <v>312</v>
      </c>
      <c r="V1123">
        <v>1</v>
      </c>
      <c r="W1123" t="s">
        <v>313</v>
      </c>
      <c r="X1123" s="64">
        <v>0</v>
      </c>
      <c r="Y1123" s="64">
        <v>0</v>
      </c>
      <c r="Z1123" s="64">
        <v>0</v>
      </c>
      <c r="AA1123" s="64">
        <v>0</v>
      </c>
      <c r="AB1123" s="64">
        <v>0</v>
      </c>
      <c r="AC1123" s="64">
        <v>1050000</v>
      </c>
      <c r="AD1123" s="9">
        <v>80000</v>
      </c>
      <c r="AE1123" s="64">
        <v>1050000</v>
      </c>
      <c r="AF1123" s="64">
        <v>110000</v>
      </c>
      <c r="AG1123" s="64">
        <v>80000</v>
      </c>
      <c r="AH1123" s="64">
        <v>50000</v>
      </c>
      <c r="AI1123" s="64">
        <v>1705991</v>
      </c>
      <c r="AJ1123" s="10">
        <f t="shared" si="52"/>
        <v>4125991</v>
      </c>
      <c r="AL1123" s="6">
        <f t="shared" si="53"/>
        <v>0</v>
      </c>
      <c r="AN1123" s="64">
        <v>0</v>
      </c>
      <c r="AO1123" s="64">
        <v>0</v>
      </c>
      <c r="AP1123" s="64">
        <v>0</v>
      </c>
      <c r="AQ1123" s="64">
        <v>0</v>
      </c>
      <c r="AR1123" s="64">
        <v>0</v>
      </c>
      <c r="AS1123" s="64">
        <v>0</v>
      </c>
      <c r="AT1123" s="64">
        <v>0</v>
      </c>
      <c r="AU1123" s="64">
        <v>0</v>
      </c>
      <c r="AV1123" s="64">
        <v>0</v>
      </c>
      <c r="AW1123" s="64">
        <v>0</v>
      </c>
      <c r="AX1123" s="64">
        <v>0</v>
      </c>
      <c r="AY1123" s="64">
        <v>0</v>
      </c>
      <c r="AZ1123" s="64">
        <v>18000</v>
      </c>
      <c r="BA1123" s="64">
        <v>0</v>
      </c>
      <c r="BB1123" s="64">
        <v>0</v>
      </c>
      <c r="BC1123" s="64">
        <v>0</v>
      </c>
      <c r="BD1123" s="64">
        <v>0</v>
      </c>
      <c r="BE1123" s="64">
        <v>0</v>
      </c>
      <c r="BF1123" s="64">
        <v>0</v>
      </c>
      <c r="BG1123" s="64">
        <v>0</v>
      </c>
      <c r="BH1123" s="64">
        <v>0</v>
      </c>
      <c r="BI1123" s="64">
        <v>0</v>
      </c>
      <c r="BJ1123" s="64">
        <v>0</v>
      </c>
      <c r="BK1123" s="64">
        <v>0</v>
      </c>
      <c r="BL1123"/>
      <c r="BN1123" s="7">
        <f t="shared" si="54"/>
        <v>2370000</v>
      </c>
    </row>
    <row r="1124" spans="1:66"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53"/>
      <c r="AK1124"/>
      <c r="AL1124" s="8"/>
      <c r="AM1124"/>
      <c r="BL1124" s="65">
        <f t="shared" ref="BL1124:BL1125" si="55">SUBTOTAL(9,X1124:AI1124)</f>
        <v>0</v>
      </c>
      <c r="BN1124" s="7"/>
    </row>
    <row r="1125" spans="1:66" s="1" customFormat="1">
      <c r="J1125" s="53"/>
      <c r="K1125" s="53"/>
      <c r="X1125" s="29">
        <f>SUM(X2:X1124)</f>
        <v>10958361.829999998</v>
      </c>
      <c r="Y1125" s="29">
        <f t="shared" ref="Y1125:AI1125" si="56">SUM(Y2:Y1124)</f>
        <v>16274935.430000009</v>
      </c>
      <c r="Z1125" s="29">
        <f t="shared" si="56"/>
        <v>21873477.549999986</v>
      </c>
      <c r="AA1125" s="29">
        <f t="shared" si="56"/>
        <v>15434780.370000007</v>
      </c>
      <c r="AB1125" s="29">
        <f t="shared" si="56"/>
        <v>19416142.120000001</v>
      </c>
      <c r="AC1125" s="29">
        <f t="shared" si="56"/>
        <v>13927187.660000002</v>
      </c>
      <c r="AD1125" s="29">
        <f t="shared" si="56"/>
        <v>18875123.04000001</v>
      </c>
      <c r="AE1125" s="29">
        <f t="shared" si="56"/>
        <v>20265511.549999986</v>
      </c>
      <c r="AF1125" s="29">
        <f t="shared" si="56"/>
        <v>16947542.669999998</v>
      </c>
      <c r="AG1125" s="29">
        <f t="shared" si="56"/>
        <v>24898339.890000004</v>
      </c>
      <c r="AH1125" s="29">
        <f t="shared" si="56"/>
        <v>19034495.84</v>
      </c>
      <c r="AI1125" s="29">
        <f t="shared" si="56"/>
        <v>33707864.679999992</v>
      </c>
      <c r="AJ1125" s="10"/>
      <c r="AK1125" s="29"/>
      <c r="AL1125" s="10">
        <f t="shared" ref="AL1125" si="57">SUM(AL2:AL1124)</f>
        <v>86011013.519999996</v>
      </c>
      <c r="AM1125" s="29"/>
      <c r="BL1125" s="66">
        <f t="shared" si="55"/>
        <v>231613762.63</v>
      </c>
      <c r="BN1125" s="7">
        <f t="shared" si="54"/>
        <v>178871402.10999998</v>
      </c>
    </row>
    <row r="1126" spans="1:66" s="1" customFormat="1">
      <c r="J1126" s="53"/>
      <c r="K1126" s="53"/>
      <c r="X1126" s="5"/>
      <c r="Y1126" s="5"/>
      <c r="Z1126" s="5"/>
      <c r="AA1126" s="5"/>
      <c r="AB1126" s="5"/>
      <c r="AC1126" s="5"/>
      <c r="AD1126" s="5"/>
      <c r="AE1126" s="5"/>
      <c r="AF1126" s="5">
        <f>SUM(X1125:AF1125)</f>
        <v>153973062.21999997</v>
      </c>
      <c r="AG1126" s="5"/>
      <c r="AH1126" s="5"/>
      <c r="AI1126" s="5">
        <f>SUM(X1125:AI1125)</f>
        <v>231613762.63</v>
      </c>
      <c r="AJ1126" s="59"/>
      <c r="AK1126" s="19"/>
      <c r="AL1126" s="59"/>
      <c r="AM1126" s="19"/>
      <c r="BL1126" s="23"/>
    </row>
    <row r="1127" spans="1:66" s="1" customFormat="1">
      <c r="J1127" s="53"/>
      <c r="K1127" s="53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10"/>
      <c r="AK1127" s="29"/>
      <c r="AL1127" s="10"/>
      <c r="AM1127" s="29"/>
      <c r="BL1127" s="23"/>
    </row>
    <row r="1128" spans="1:66" s="1" customFormat="1">
      <c r="J1128" s="53"/>
      <c r="K1128" s="53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 t="s">
        <v>680</v>
      </c>
      <c r="AI1128" s="5">
        <f>AI644+AI646+AI647+AI649+AI651+AI652+AI653+AI655+AI656+AI949+AI638+AI639+AI641+AI642+AI643</f>
        <v>94495</v>
      </c>
      <c r="AJ1128" s="10"/>
      <c r="AK1128" s="29"/>
      <c r="AL1128" s="10"/>
      <c r="AM1128" s="29"/>
      <c r="BL1128" s="23"/>
    </row>
    <row r="1129" spans="1:66" s="1" customFormat="1">
      <c r="J1129" s="53"/>
      <c r="K1129" s="53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10"/>
      <c r="AK1129" s="29"/>
      <c r="AL1129" s="10"/>
      <c r="AM1129" s="29"/>
      <c r="BL1129" s="23"/>
    </row>
    <row r="1130" spans="1:66" s="4" customFormat="1">
      <c r="H1130" s="4" t="s">
        <v>681</v>
      </c>
      <c r="J1130" s="6"/>
      <c r="K1130" s="6"/>
      <c r="W1130" s="5" t="s">
        <v>681</v>
      </c>
      <c r="X1130" s="5">
        <f>SUBTOTAL(9,X2:X1123)</f>
        <v>0</v>
      </c>
      <c r="Y1130" s="5">
        <f t="shared" ref="Y1130:AH1130" si="58">SUBTOTAL(9,Y2:Y1123)</f>
        <v>1347266.5</v>
      </c>
      <c r="Z1130" s="5">
        <f t="shared" si="58"/>
        <v>702633.25</v>
      </c>
      <c r="AA1130" s="5">
        <f t="shared" si="58"/>
        <v>702633.25</v>
      </c>
      <c r="AB1130" s="5">
        <f t="shared" si="58"/>
        <v>702633.25</v>
      </c>
      <c r="AC1130" s="5">
        <f t="shared" si="58"/>
        <v>29000</v>
      </c>
      <c r="AD1130" s="5">
        <f t="shared" si="58"/>
        <v>1376266.5</v>
      </c>
      <c r="AE1130" s="5">
        <f t="shared" si="58"/>
        <v>731633.25</v>
      </c>
      <c r="AF1130" s="5">
        <f t="shared" si="58"/>
        <v>0</v>
      </c>
      <c r="AG1130" s="5">
        <f t="shared" si="58"/>
        <v>1405266.5</v>
      </c>
      <c r="AH1130" s="5">
        <f t="shared" si="58"/>
        <v>702633.25</v>
      </c>
      <c r="AI1130" s="5">
        <f>SUBTOTAL(9,AI2:AI1123)</f>
        <v>0</v>
      </c>
      <c r="AJ1130" s="10">
        <f>SUBTOTAL(9,AJ2:AJ1123)</f>
        <v>7699965.75</v>
      </c>
      <c r="AK1130" s="29"/>
      <c r="AL1130" s="10"/>
      <c r="AM1130" s="29"/>
    </row>
    <row r="1134" spans="1:66">
      <c r="AH1134" s="4" t="s">
        <v>75</v>
      </c>
      <c r="AI1134" s="4">
        <f>SUMIF($K$2:$K$1127,"FISM",$AJ$2:$AJ$1127)</f>
        <v>3393927.46</v>
      </c>
      <c r="AJ1134" s="10" t="e">
        <f>#REF!</f>
        <v>#REF!</v>
      </c>
      <c r="AK1134" s="9" t="e">
        <f t="shared" ref="AK1134:AK1139" si="59">AJ1134-AI1134</f>
        <v>#REF!</v>
      </c>
    </row>
    <row r="1135" spans="1:66">
      <c r="AH1135" s="4" t="s">
        <v>76</v>
      </c>
      <c r="AI1135" s="4">
        <f>SUMIF($K$2:$K$1127,"FFM",$AJ$2:$AJ$1127)</f>
        <v>23887118.300000001</v>
      </c>
      <c r="AJ1135" s="10" t="e">
        <f>#REF!</f>
        <v>#REF!</v>
      </c>
      <c r="AK1135" s="9" t="e">
        <f t="shared" si="59"/>
        <v>#REF!</v>
      </c>
    </row>
    <row r="1136" spans="1:66">
      <c r="AH1136" s="4" t="s">
        <v>683</v>
      </c>
      <c r="AI1136" s="4">
        <f>SUMIF($K$2:$K$1127,"DESC",$AJ$2:$AJ$1127)</f>
        <v>10503593.82</v>
      </c>
      <c r="AJ1136" s="10" t="e">
        <f>#REF!</f>
        <v>#REF!</v>
      </c>
      <c r="AK1136" s="9" t="e">
        <f t="shared" si="59"/>
        <v>#REF!</v>
      </c>
    </row>
    <row r="1137" spans="11:40">
      <c r="AH1137" s="4" t="s">
        <v>99</v>
      </c>
      <c r="AI1137" s="4">
        <f>SUMIF($K$2:$K$1127,"FDM",$AJ$2:$AJ$1127)</f>
        <v>4018052.83</v>
      </c>
      <c r="AJ1137" s="10" t="e">
        <f>#REF!</f>
        <v>#REF!</v>
      </c>
      <c r="AK1137" s="9" t="e">
        <f t="shared" si="59"/>
        <v>#REF!</v>
      </c>
    </row>
    <row r="1138" spans="11:40">
      <c r="AH1138" s="4" t="s">
        <v>102</v>
      </c>
      <c r="AI1138" s="4">
        <f>SUMIF($K$2:$K$1127,"FOSEG",$AJ$2:$AJ$1127)</f>
        <v>17753502.190000001</v>
      </c>
      <c r="AJ1138" s="10" t="e">
        <f>#REF!</f>
        <v>#REF!</v>
      </c>
      <c r="AK1138" s="9" t="e">
        <f t="shared" si="59"/>
        <v>#REF!</v>
      </c>
    </row>
    <row r="1139" spans="11:40">
      <c r="K1139" s="6"/>
      <c r="AH1139" s="4" t="s">
        <v>684</v>
      </c>
      <c r="AI1139" s="4">
        <f>SUMIF($K$2:$K$1127,"AEO",$AJ$2:$AJ$1127)</f>
        <v>26454818.920000006</v>
      </c>
      <c r="AJ1139" s="10" t="e">
        <f>#REF!</f>
        <v>#REF!</v>
      </c>
      <c r="AK1139" s="9" t="e">
        <f t="shared" si="59"/>
        <v>#REF!</v>
      </c>
    </row>
    <row r="1140" spans="11:40">
      <c r="K1140" s="6"/>
      <c r="AI1140" s="4">
        <f>SUM(AI1134:AI1139)</f>
        <v>86011013.519999996</v>
      </c>
      <c r="AN1140" s="4"/>
    </row>
    <row r="1141" spans="11:40">
      <c r="K1141" s="6"/>
      <c r="AN1141" s="4"/>
    </row>
    <row r="1142" spans="11:40">
      <c r="K1142" s="6"/>
      <c r="AH1142" s="4" t="s">
        <v>707</v>
      </c>
      <c r="AI1142" s="4">
        <v>88784018.309999987</v>
      </c>
    </row>
    <row r="1143" spans="11:40">
      <c r="K1143" s="6"/>
      <c r="AI1143" s="4">
        <v>65784000</v>
      </c>
    </row>
    <row r="1144" spans="11:40">
      <c r="K1144" s="6">
        <f>SUBTOTAL(9,AI1134:AI1138)</f>
        <v>59556194.599999994</v>
      </c>
      <c r="AI1144" s="4">
        <f>AI1142-AI1143</f>
        <v>23000018.309999987</v>
      </c>
    </row>
    <row r="1147" spans="11:40">
      <c r="W1147">
        <v>1000</v>
      </c>
      <c r="X1147" s="18">
        <f>SUMIF($N$2:$N$1123,W1147,$X$2:$X$1123)</f>
        <v>5952005.6299999999</v>
      </c>
      <c r="Y1147" s="18">
        <f>SUMIF($N$2:$N$1123,W1147,$Y$2:$Y$1123)</f>
        <v>5950524.1300000027</v>
      </c>
      <c r="Z1147" s="18">
        <f>SUMIF($N$2:$N$1123,W1147,$Z$2:$Z$1123)</f>
        <v>6325854.8199999994</v>
      </c>
      <c r="AA1147" s="18">
        <f>SUMIF($N$2:$N$1123,W1147,$AA$2:$AA$1123)</f>
        <v>6590908.9200000009</v>
      </c>
      <c r="AB1147" s="18">
        <f>SUMIF($N$2:$N$1123,W1147,$AB$2:$AB$1123)</f>
        <v>6715882.200000003</v>
      </c>
      <c r="AC1147" s="18">
        <f>SUMIF($N$2:$N$1123,W1147,$AC$2:$AC$1123)</f>
        <v>6589840.5300000012</v>
      </c>
      <c r="AD1147" s="18">
        <f>SUMIF($N$2:$N$1123,W1147,$AD$2:$AD$1123)</f>
        <v>7348059.8700000057</v>
      </c>
      <c r="AE1147" s="18">
        <f>SUMIF($N$2:$N$1123,W1147,$AE$2:$AE$1123)</f>
        <v>7232028.049999997</v>
      </c>
      <c r="AF1147" s="18">
        <f>SUMIF($N$2:$N$1123,W1147,$AF$2:$AF$1123)</f>
        <v>7141569.120000002</v>
      </c>
      <c r="AG1147" s="18">
        <f>SUMIF($N$2:$N$1123,W1147,$AG$2:$AG$1123)</f>
        <v>7202607.9700000007</v>
      </c>
      <c r="AH1147" s="18">
        <f>SUMIF($N$2:$N$1123,W1147,$AH$2:$AH$1123)</f>
        <v>7189701.9000000022</v>
      </c>
      <c r="AI1147" s="18">
        <f>SUMIF($N$2:$N$1123,W1147,$AI$2:$AI$1123)</f>
        <v>18317001.459999982</v>
      </c>
      <c r="AJ1147" s="10">
        <f>SUM(W1147:AI1147)</f>
        <v>92556984.599999994</v>
      </c>
    </row>
    <row r="1148" spans="11:40">
      <c r="W1148">
        <v>2000</v>
      </c>
      <c r="X1148" s="18">
        <f t="shared" ref="X1148:X1155" si="60">SUMIF($N$2:$N$1123,W1148,$X$2:$X$1123)</f>
        <v>1329158.7100000004</v>
      </c>
      <c r="Y1148" s="18">
        <f t="shared" ref="Y1148:Y1155" si="61">SUMIF($N$2:$N$1123,W1148,$Y$2:$Y$1123)</f>
        <v>1476663.9000000001</v>
      </c>
      <c r="Z1148" s="18">
        <f t="shared" ref="Z1148:Z1155" si="62">SUMIF($N$2:$N$1123,W1148,$Z$2:$Z$1123)</f>
        <v>1268421.8100000003</v>
      </c>
      <c r="AA1148" s="18">
        <f t="shared" ref="AA1148:AA1155" si="63">SUMIF($N$2:$N$1123,W1148,$AA$2:$AA$1123)</f>
        <v>923626.45</v>
      </c>
      <c r="AB1148" s="18">
        <f t="shared" ref="AB1148:AB1155" si="64">SUMIF($N$2:$N$1123,W1148,$AB$2:$AB$1123)</f>
        <v>2475232.52</v>
      </c>
      <c r="AC1148" s="18">
        <f t="shared" ref="AC1148:AC1155" si="65">SUMIF($N$2:$N$1123,W1148,$AC$2:$AC$1123)</f>
        <v>1646862.9000000006</v>
      </c>
      <c r="AD1148" s="18">
        <f t="shared" ref="AD1148:AD1155" si="66">SUMIF($N$2:$N$1123,W1148,$AD$2:$AD$1123)</f>
        <v>1842144.27</v>
      </c>
      <c r="AE1148" s="18">
        <f t="shared" ref="AE1148:AE1155" si="67">SUMIF($N$2:$N$1123,W1148,$AE$2:$AE$1123)</f>
        <v>1958810.9700000004</v>
      </c>
      <c r="AF1148" s="18">
        <f t="shared" ref="AF1148:AF1155" si="68">SUMIF($N$2:$N$1123,W1148,$AF$2:$AF$1123)</f>
        <v>2383518.7100000004</v>
      </c>
      <c r="AG1148" s="18">
        <f t="shared" ref="AG1148:AG1155" si="69">SUMIF($N$2:$N$1123,W1148,$AG$2:$AG$1123)</f>
        <v>2034929.8299999994</v>
      </c>
      <c r="AH1148" s="18">
        <f t="shared" ref="AH1148:AH1155" si="70">SUMIF($N$2:$N$1123,W1148,$AH$2:$AH$1123)</f>
        <v>1785123.8500000003</v>
      </c>
      <c r="AI1148" s="18">
        <f t="shared" ref="AI1148:AI1155" si="71">SUMIF($N$2:$N$1123,W1148,$AI$2:$AI$1123)</f>
        <v>1833532.7700000003</v>
      </c>
      <c r="AJ1148" s="10">
        <f t="shared" ref="AJ1148:AJ1156" si="72">SUM(W1148:AI1148)</f>
        <v>20960026.690000001</v>
      </c>
    </row>
    <row r="1149" spans="11:40">
      <c r="W1149">
        <v>3000</v>
      </c>
      <c r="X1149" s="18">
        <f t="shared" si="60"/>
        <v>1986554.6999999995</v>
      </c>
      <c r="Y1149" s="18">
        <f t="shared" si="61"/>
        <v>3991952.9999999995</v>
      </c>
      <c r="Z1149" s="18">
        <f t="shared" si="62"/>
        <v>4134144.94</v>
      </c>
      <c r="AA1149" s="18">
        <f t="shared" si="63"/>
        <v>5197617.5100000016</v>
      </c>
      <c r="AB1149" s="18">
        <f t="shared" si="64"/>
        <v>5346222.6099999966</v>
      </c>
      <c r="AC1149" s="18">
        <f t="shared" si="65"/>
        <v>2595038.8700000006</v>
      </c>
      <c r="AD1149" s="18">
        <f t="shared" si="66"/>
        <v>4303952.3500000006</v>
      </c>
      <c r="AE1149" s="18">
        <f t="shared" si="67"/>
        <v>6020406.9399999995</v>
      </c>
      <c r="AF1149" s="18">
        <f t="shared" si="68"/>
        <v>3595228.9800000009</v>
      </c>
      <c r="AG1149" s="18">
        <f t="shared" si="69"/>
        <v>6400161.3899999997</v>
      </c>
      <c r="AH1149" s="18">
        <f t="shared" si="70"/>
        <v>5252011.5400000019</v>
      </c>
      <c r="AI1149" s="18">
        <f t="shared" si="71"/>
        <v>3658092.4000000004</v>
      </c>
      <c r="AJ1149" s="10">
        <f t="shared" si="72"/>
        <v>52484385.230000004</v>
      </c>
    </row>
    <row r="1150" spans="11:40">
      <c r="W1150">
        <v>4000</v>
      </c>
      <c r="X1150" s="18">
        <f t="shared" si="60"/>
        <v>905227.77</v>
      </c>
      <c r="Y1150" s="18">
        <f t="shared" si="61"/>
        <v>953508.2200000002</v>
      </c>
      <c r="Z1150" s="18">
        <f t="shared" si="62"/>
        <v>8411196.870000001</v>
      </c>
      <c r="AA1150" s="18">
        <f t="shared" si="63"/>
        <v>965706.33000000007</v>
      </c>
      <c r="AB1150" s="18">
        <f t="shared" si="64"/>
        <v>1941508.1700000002</v>
      </c>
      <c r="AC1150" s="18">
        <f t="shared" si="65"/>
        <v>948519.48</v>
      </c>
      <c r="AD1150" s="18">
        <f t="shared" si="66"/>
        <v>1194867.29</v>
      </c>
      <c r="AE1150" s="18">
        <f t="shared" si="67"/>
        <v>1155017.1199999999</v>
      </c>
      <c r="AF1150" s="18">
        <f t="shared" si="68"/>
        <v>1054972.1200000001</v>
      </c>
      <c r="AG1150" s="18">
        <f t="shared" si="69"/>
        <v>1123631.1399999999</v>
      </c>
      <c r="AH1150" s="18">
        <f t="shared" si="70"/>
        <v>1055015.75</v>
      </c>
      <c r="AI1150" s="18">
        <f t="shared" si="71"/>
        <v>1110241.49</v>
      </c>
      <c r="AJ1150" s="10">
        <f t="shared" si="72"/>
        <v>20823411.75</v>
      </c>
    </row>
    <row r="1151" spans="11:40">
      <c r="W1151">
        <v>5000</v>
      </c>
      <c r="X1151" s="18">
        <f t="shared" si="60"/>
        <v>57812.54</v>
      </c>
      <c r="Y1151" s="18">
        <f t="shared" si="61"/>
        <v>30734</v>
      </c>
      <c r="Z1151" s="18">
        <f t="shared" si="62"/>
        <v>15533.56</v>
      </c>
      <c r="AA1151" s="18">
        <f t="shared" si="63"/>
        <v>340204.79999999999</v>
      </c>
      <c r="AB1151" s="18">
        <f t="shared" si="64"/>
        <v>1016429.5700000001</v>
      </c>
      <c r="AC1151" s="18">
        <f t="shared" si="65"/>
        <v>302460.03000000003</v>
      </c>
      <c r="AD1151" s="18">
        <f t="shared" si="66"/>
        <v>702522.66</v>
      </c>
      <c r="AE1151" s="18">
        <f t="shared" si="67"/>
        <v>205529</v>
      </c>
      <c r="AF1151" s="18">
        <f t="shared" si="68"/>
        <v>336942</v>
      </c>
      <c r="AG1151" s="18">
        <f t="shared" si="69"/>
        <v>5762329.3599999994</v>
      </c>
      <c r="AH1151" s="18">
        <f t="shared" si="70"/>
        <v>772022.01</v>
      </c>
      <c r="AI1151" s="18">
        <f t="shared" si="71"/>
        <v>4177526.17</v>
      </c>
      <c r="AJ1151" s="10">
        <f t="shared" si="72"/>
        <v>13725045.699999999</v>
      </c>
    </row>
    <row r="1152" spans="11:40">
      <c r="W1152">
        <v>6000</v>
      </c>
      <c r="X1152" s="18">
        <f t="shared" si="60"/>
        <v>727602.48</v>
      </c>
      <c r="Y1152" s="18">
        <f t="shared" si="61"/>
        <v>3871552.18</v>
      </c>
      <c r="Z1152" s="18">
        <f t="shared" si="62"/>
        <v>1718325.5500000003</v>
      </c>
      <c r="AA1152" s="18">
        <f t="shared" si="63"/>
        <v>1416716.36</v>
      </c>
      <c r="AB1152" s="18">
        <f t="shared" si="64"/>
        <v>1920867.05</v>
      </c>
      <c r="AC1152" s="18">
        <f t="shared" si="65"/>
        <v>794465.85000000009</v>
      </c>
      <c r="AD1152" s="18">
        <f t="shared" si="66"/>
        <v>3403576.6000000006</v>
      </c>
      <c r="AE1152" s="18">
        <f t="shared" si="67"/>
        <v>2643719.4700000002</v>
      </c>
      <c r="AF1152" s="18">
        <f t="shared" si="68"/>
        <v>2325311.7399999998</v>
      </c>
      <c r="AG1152" s="18">
        <f t="shared" si="69"/>
        <v>2294680.2000000002</v>
      </c>
      <c r="AH1152" s="18">
        <f t="shared" si="70"/>
        <v>2930620.79</v>
      </c>
      <c r="AI1152" s="18">
        <f t="shared" si="71"/>
        <v>2905479.3899999997</v>
      </c>
      <c r="AJ1152" s="10">
        <f t="shared" si="72"/>
        <v>26958917.66</v>
      </c>
    </row>
    <row r="1153" spans="23:36">
      <c r="W1153">
        <v>7000</v>
      </c>
      <c r="X1153" s="18">
        <f t="shared" si="60"/>
        <v>0</v>
      </c>
      <c r="Y1153" s="18">
        <f t="shared" si="61"/>
        <v>0</v>
      </c>
      <c r="Z1153" s="18">
        <f t="shared" si="62"/>
        <v>0</v>
      </c>
      <c r="AA1153" s="18">
        <f t="shared" si="63"/>
        <v>0</v>
      </c>
      <c r="AB1153" s="18">
        <f t="shared" si="64"/>
        <v>0</v>
      </c>
      <c r="AC1153" s="18">
        <f t="shared" si="65"/>
        <v>0</v>
      </c>
      <c r="AD1153" s="18">
        <f t="shared" si="66"/>
        <v>0</v>
      </c>
      <c r="AE1153" s="18">
        <f t="shared" si="67"/>
        <v>0</v>
      </c>
      <c r="AF1153" s="18">
        <f t="shared" si="68"/>
        <v>0</v>
      </c>
      <c r="AG1153" s="18">
        <f t="shared" si="69"/>
        <v>0</v>
      </c>
      <c r="AH1153" s="18">
        <f t="shared" si="70"/>
        <v>0</v>
      </c>
      <c r="AI1153" s="18">
        <f t="shared" si="71"/>
        <v>0</v>
      </c>
      <c r="AJ1153" s="10">
        <f t="shared" si="72"/>
        <v>7000</v>
      </c>
    </row>
    <row r="1154" spans="23:36">
      <c r="W1154">
        <v>8000</v>
      </c>
      <c r="X1154" s="18">
        <f t="shared" si="60"/>
        <v>0</v>
      </c>
      <c r="Y1154" s="18">
        <f t="shared" si="61"/>
        <v>0</v>
      </c>
      <c r="Z1154" s="18">
        <f t="shared" si="62"/>
        <v>0</v>
      </c>
      <c r="AA1154" s="18">
        <f t="shared" si="63"/>
        <v>0</v>
      </c>
      <c r="AB1154" s="18">
        <f t="shared" si="64"/>
        <v>0</v>
      </c>
      <c r="AC1154" s="18">
        <f t="shared" si="65"/>
        <v>0</v>
      </c>
      <c r="AD1154" s="18">
        <f t="shared" si="66"/>
        <v>0</v>
      </c>
      <c r="AE1154" s="18">
        <f t="shared" si="67"/>
        <v>0</v>
      </c>
      <c r="AF1154" s="18">
        <f t="shared" si="68"/>
        <v>0</v>
      </c>
      <c r="AG1154" s="18">
        <f t="shared" si="69"/>
        <v>0</v>
      </c>
      <c r="AH1154" s="18">
        <f t="shared" si="70"/>
        <v>0</v>
      </c>
      <c r="AI1154" s="18">
        <f t="shared" si="71"/>
        <v>0</v>
      </c>
      <c r="AJ1154" s="10">
        <f t="shared" si="72"/>
        <v>8000</v>
      </c>
    </row>
    <row r="1155" spans="23:36">
      <c r="W1155">
        <v>9000</v>
      </c>
      <c r="X1155" s="18">
        <f t="shared" si="60"/>
        <v>0</v>
      </c>
      <c r="Y1155" s="18">
        <f t="shared" si="61"/>
        <v>0</v>
      </c>
      <c r="Z1155" s="18">
        <f t="shared" si="62"/>
        <v>0</v>
      </c>
      <c r="AA1155" s="18">
        <f t="shared" si="63"/>
        <v>0</v>
      </c>
      <c r="AB1155" s="18">
        <f t="shared" si="64"/>
        <v>0</v>
      </c>
      <c r="AC1155" s="18">
        <f t="shared" si="65"/>
        <v>1050000</v>
      </c>
      <c r="AD1155" s="18">
        <f t="shared" si="66"/>
        <v>80000</v>
      </c>
      <c r="AE1155" s="18">
        <f t="shared" si="67"/>
        <v>1050000</v>
      </c>
      <c r="AF1155" s="18">
        <f t="shared" si="68"/>
        <v>110000</v>
      </c>
      <c r="AG1155" s="18">
        <f t="shared" si="69"/>
        <v>80000</v>
      </c>
      <c r="AH1155" s="18">
        <f t="shared" si="70"/>
        <v>50000</v>
      </c>
      <c r="AI1155" s="18">
        <f t="shared" si="71"/>
        <v>1705991</v>
      </c>
      <c r="AJ1155" s="10">
        <f t="shared" si="72"/>
        <v>4134991</v>
      </c>
    </row>
    <row r="1156" spans="23:36">
      <c r="X1156" s="4">
        <f>SUM(X1147:X1155)</f>
        <v>10958361.829999998</v>
      </c>
      <c r="Y1156" s="4">
        <f t="shared" ref="Y1156:AI1156" si="73">SUM(Y1147:Y1155)</f>
        <v>16274935.430000003</v>
      </c>
      <c r="Z1156" s="4">
        <f t="shared" si="73"/>
        <v>21873477.550000001</v>
      </c>
      <c r="AA1156" s="4">
        <f t="shared" si="73"/>
        <v>15434780.370000003</v>
      </c>
      <c r="AB1156" s="4">
        <f t="shared" si="73"/>
        <v>19416142.119999997</v>
      </c>
      <c r="AC1156" s="4">
        <f t="shared" si="73"/>
        <v>13927187.660000002</v>
      </c>
      <c r="AD1156" s="4">
        <f t="shared" si="73"/>
        <v>18875123.040000007</v>
      </c>
      <c r="AE1156" s="4">
        <f t="shared" si="73"/>
        <v>20265511.549999997</v>
      </c>
      <c r="AF1156" s="4">
        <f t="shared" si="73"/>
        <v>16947542.670000002</v>
      </c>
      <c r="AG1156" s="4">
        <f t="shared" si="73"/>
        <v>24898339.890000001</v>
      </c>
      <c r="AH1156" s="4">
        <f t="shared" si="73"/>
        <v>19034495.840000004</v>
      </c>
      <c r="AI1156" s="4">
        <f t="shared" si="73"/>
        <v>33707864.679999977</v>
      </c>
      <c r="AJ1156" s="10">
        <f t="shared" si="72"/>
        <v>231613762.63</v>
      </c>
    </row>
    <row r="1160" spans="23:36">
      <c r="AI1160" s="4">
        <v>170984429.00999999</v>
      </c>
    </row>
    <row r="1161" spans="23:36">
      <c r="AI1161" s="4">
        <v>60629333.619999997</v>
      </c>
    </row>
    <row r="1162" spans="23:36">
      <c r="AI1162" s="4">
        <f>SUBTOTAL(9,AI1160:AI1161)</f>
        <v>231613762.63</v>
      </c>
    </row>
    <row r="1164" spans="23:36">
      <c r="AI1164" s="4">
        <f>AI1126</f>
        <v>231613762.63</v>
      </c>
    </row>
    <row r="1167" spans="23:36">
      <c r="AI1167" s="4">
        <f>AI1164-AI1140</f>
        <v>145602749.11000001</v>
      </c>
    </row>
  </sheetData>
  <autoFilter ref="A1:AL1123">
    <filterColumn colId="6">
      <filters>
        <filter val="RECOLECCION TRANSPORTE Y DISP DESECHOS"/>
      </filters>
    </filterColumn>
  </autoFilter>
  <sortState ref="A2:AI1123">
    <sortCondition ref="N2:N1123"/>
    <sortCondition ref="L2:L112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E1115"/>
  <sheetViews>
    <sheetView topLeftCell="I1" zoomScale="80" zoomScaleNormal="80" workbookViewId="0">
      <pane ySplit="1" topLeftCell="A35" activePane="bottomLeft" state="frozen"/>
      <selection pane="bottomLeft" activeCell="K58" sqref="K58"/>
    </sheetView>
  </sheetViews>
  <sheetFormatPr baseColWidth="10" defaultRowHeight="15"/>
  <cols>
    <col min="1" max="1" width="10.28515625" customWidth="1"/>
    <col min="2" max="2" width="19.140625" hidden="1" customWidth="1"/>
    <col min="3" max="3" width="7" hidden="1" customWidth="1"/>
    <col min="4" max="4" width="48.140625" hidden="1" customWidth="1"/>
    <col min="5" max="5" width="7.140625" hidden="1" customWidth="1"/>
    <col min="6" max="6" width="10" customWidth="1"/>
    <col min="7" max="7" width="68.28515625" customWidth="1"/>
    <col min="8" max="8" width="7.85546875" customWidth="1"/>
    <col min="9" max="9" width="25.85546875" customWidth="1"/>
    <col min="10" max="10" width="5" customWidth="1"/>
    <col min="11" max="11" width="48.7109375" customWidth="1"/>
    <col min="12" max="12" width="6.7109375" customWidth="1"/>
    <col min="13" max="13" width="57.7109375" customWidth="1"/>
    <col min="14" max="14" width="7.28515625" customWidth="1"/>
    <col min="15" max="15" width="69.28515625" customWidth="1"/>
    <col min="16" max="16" width="4" customWidth="1"/>
    <col min="17" max="17" width="58.28515625" customWidth="1"/>
    <col min="18" max="18" width="4.140625" customWidth="1"/>
    <col min="19" max="19" width="67" customWidth="1"/>
    <col min="20" max="20" width="8.42578125" customWidth="1"/>
    <col min="21" max="21" width="20.42578125" customWidth="1"/>
    <col min="22" max="32" width="13.85546875" style="4" customWidth="1"/>
    <col min="33" max="57" width="13.85546875" style="4" bestFit="1" customWidth="1"/>
  </cols>
  <sheetData>
    <row r="1" spans="1:57" s="76" customFormat="1" ht="12.75">
      <c r="A1" s="75" t="s">
        <v>285</v>
      </c>
      <c r="B1" s="75" t="s">
        <v>601</v>
      </c>
      <c r="C1" s="75" t="s">
        <v>287</v>
      </c>
      <c r="D1" s="75" t="s">
        <v>602</v>
      </c>
      <c r="E1" s="75" t="s">
        <v>289</v>
      </c>
      <c r="F1" s="75" t="s">
        <v>290</v>
      </c>
      <c r="G1" s="75" t="s">
        <v>603</v>
      </c>
      <c r="H1" s="75" t="s">
        <v>604</v>
      </c>
      <c r="I1" s="75" t="s">
        <v>605</v>
      </c>
      <c r="J1" s="75" t="s">
        <v>294</v>
      </c>
      <c r="K1" s="75" t="s">
        <v>606</v>
      </c>
      <c r="L1" s="75" t="s">
        <v>100</v>
      </c>
      <c r="M1" s="75" t="s">
        <v>607</v>
      </c>
      <c r="N1" s="75" t="s">
        <v>608</v>
      </c>
      <c r="O1" s="75" t="s">
        <v>609</v>
      </c>
      <c r="P1" s="75" t="s">
        <v>300</v>
      </c>
      <c r="Q1" s="75" t="s">
        <v>610</v>
      </c>
      <c r="R1" s="75" t="s">
        <v>302</v>
      </c>
      <c r="S1" s="75" t="s">
        <v>611</v>
      </c>
      <c r="T1" s="75" t="s">
        <v>612</v>
      </c>
      <c r="U1" s="75" t="s">
        <v>613</v>
      </c>
      <c r="V1" s="77" t="s">
        <v>614</v>
      </c>
      <c r="W1" s="77" t="s">
        <v>615</v>
      </c>
      <c r="X1" s="77" t="s">
        <v>616</v>
      </c>
      <c r="Y1" s="77" t="s">
        <v>617</v>
      </c>
      <c r="Z1" s="77" t="s">
        <v>618</v>
      </c>
      <c r="AA1" s="77" t="s">
        <v>619</v>
      </c>
      <c r="AB1" s="77" t="s">
        <v>620</v>
      </c>
      <c r="AC1" s="77" t="s">
        <v>621</v>
      </c>
      <c r="AD1" s="77" t="s">
        <v>622</v>
      </c>
      <c r="AE1" s="77" t="s">
        <v>623</v>
      </c>
      <c r="AF1" s="77" t="s">
        <v>624</v>
      </c>
      <c r="AG1" s="77" t="s">
        <v>625</v>
      </c>
      <c r="AH1" s="77" t="s">
        <v>626</v>
      </c>
      <c r="AI1" s="77" t="s">
        <v>627</v>
      </c>
      <c r="AJ1" s="77" t="s">
        <v>628</v>
      </c>
      <c r="AK1" s="77" t="s">
        <v>629</v>
      </c>
      <c r="AL1" s="77" t="s">
        <v>630</v>
      </c>
      <c r="AM1" s="77" t="s">
        <v>631</v>
      </c>
      <c r="AN1" s="77" t="s">
        <v>632</v>
      </c>
      <c r="AO1" s="77" t="s">
        <v>633</v>
      </c>
      <c r="AP1" s="77" t="s">
        <v>634</v>
      </c>
      <c r="AQ1" s="77" t="s">
        <v>635</v>
      </c>
      <c r="AR1" s="77" t="s">
        <v>636</v>
      </c>
      <c r="AS1" s="77" t="s">
        <v>637</v>
      </c>
      <c r="AT1" s="77" t="s">
        <v>638</v>
      </c>
      <c r="AU1" s="77" t="s">
        <v>639</v>
      </c>
      <c r="AV1" s="77" t="s">
        <v>640</v>
      </c>
      <c r="AW1" s="77" t="s">
        <v>641</v>
      </c>
      <c r="AX1" s="77" t="s">
        <v>642</v>
      </c>
      <c r="AY1" s="77" t="s">
        <v>643</v>
      </c>
      <c r="AZ1" s="77" t="s">
        <v>644</v>
      </c>
      <c r="BA1" s="77" t="s">
        <v>645</v>
      </c>
      <c r="BB1" s="77" t="s">
        <v>646</v>
      </c>
      <c r="BC1" s="77" t="s">
        <v>647</v>
      </c>
      <c r="BD1" s="77" t="s">
        <v>648</v>
      </c>
      <c r="BE1" s="77" t="s">
        <v>649</v>
      </c>
    </row>
    <row r="2" spans="1:57">
      <c r="A2">
        <v>901</v>
      </c>
      <c r="B2" t="s">
        <v>436</v>
      </c>
      <c r="C2">
        <v>100</v>
      </c>
      <c r="D2" t="s">
        <v>105</v>
      </c>
      <c r="E2">
        <v>191</v>
      </c>
      <c r="F2">
        <v>511110001</v>
      </c>
      <c r="G2" t="s">
        <v>107</v>
      </c>
      <c r="H2">
        <v>101</v>
      </c>
      <c r="I2" t="s">
        <v>308</v>
      </c>
      <c r="J2">
        <v>1110</v>
      </c>
      <c r="K2" t="s">
        <v>437</v>
      </c>
      <c r="L2">
        <v>1000</v>
      </c>
      <c r="M2" t="s">
        <v>106</v>
      </c>
      <c r="N2">
        <v>2</v>
      </c>
      <c r="O2" t="s">
        <v>282</v>
      </c>
      <c r="P2">
        <v>111</v>
      </c>
      <c r="Q2" t="s">
        <v>438</v>
      </c>
      <c r="R2">
        <v>121</v>
      </c>
      <c r="S2" t="s">
        <v>312</v>
      </c>
      <c r="T2">
        <v>1</v>
      </c>
      <c r="U2" t="s">
        <v>313</v>
      </c>
      <c r="V2" s="4">
        <v>174261</v>
      </c>
      <c r="W2" s="4">
        <v>174261</v>
      </c>
      <c r="X2" s="4">
        <v>174261</v>
      </c>
      <c r="Y2" s="4">
        <v>174261</v>
      </c>
      <c r="Z2" s="4">
        <v>174261</v>
      </c>
      <c r="AA2" s="4">
        <v>174261</v>
      </c>
      <c r="AB2" s="4">
        <v>171815.4</v>
      </c>
      <c r="AC2" s="4">
        <v>174261</v>
      </c>
      <c r="AD2" s="4">
        <v>174261</v>
      </c>
      <c r="AE2" s="4">
        <v>174261</v>
      </c>
      <c r="AF2" s="4">
        <v>174261</v>
      </c>
      <c r="AG2" s="4">
        <v>190584.23</v>
      </c>
      <c r="AH2" s="4">
        <v>180360.14</v>
      </c>
      <c r="AI2" s="4">
        <v>180360.14</v>
      </c>
      <c r="AJ2" s="4">
        <v>180360.14</v>
      </c>
      <c r="AK2" s="4">
        <v>180360.14</v>
      </c>
      <c r="AL2" s="4">
        <v>180360.14</v>
      </c>
      <c r="AM2" s="4">
        <v>180360.14</v>
      </c>
      <c r="AN2" s="4">
        <v>180360.14</v>
      </c>
      <c r="AO2" s="4">
        <v>180360.14</v>
      </c>
      <c r="AP2" s="4">
        <v>180360.14</v>
      </c>
      <c r="AQ2" s="4">
        <v>180360.14</v>
      </c>
      <c r="AR2" s="4">
        <v>180360.14</v>
      </c>
      <c r="AS2" s="4">
        <v>420239.12</v>
      </c>
      <c r="AT2" s="4">
        <v>0</v>
      </c>
      <c r="AU2" s="4">
        <v>0</v>
      </c>
      <c r="AV2" s="4">
        <v>0</v>
      </c>
      <c r="AW2" s="4">
        <v>0</v>
      </c>
      <c r="AX2" s="4">
        <v>0</v>
      </c>
      <c r="AY2" s="4">
        <v>0</v>
      </c>
      <c r="AZ2" s="4">
        <v>0</v>
      </c>
      <c r="BA2" s="4">
        <v>0</v>
      </c>
      <c r="BB2" s="4">
        <v>0</v>
      </c>
      <c r="BC2" s="4">
        <v>0</v>
      </c>
      <c r="BD2" s="4">
        <v>0</v>
      </c>
      <c r="BE2" s="4">
        <v>-299191.03000000003</v>
      </c>
    </row>
    <row r="3" spans="1:57">
      <c r="A3">
        <v>911</v>
      </c>
      <c r="B3" t="s">
        <v>447</v>
      </c>
      <c r="C3">
        <v>107</v>
      </c>
      <c r="D3" t="s">
        <v>120</v>
      </c>
      <c r="E3">
        <v>192</v>
      </c>
      <c r="F3">
        <v>511130001</v>
      </c>
      <c r="G3" t="s">
        <v>111</v>
      </c>
      <c r="H3">
        <v>101</v>
      </c>
      <c r="I3" t="s">
        <v>308</v>
      </c>
      <c r="J3">
        <v>1130</v>
      </c>
      <c r="K3" t="s">
        <v>309</v>
      </c>
      <c r="L3">
        <v>1000</v>
      </c>
      <c r="M3" t="s">
        <v>106</v>
      </c>
      <c r="N3">
        <v>1</v>
      </c>
      <c r="O3" t="s">
        <v>448</v>
      </c>
      <c r="P3">
        <v>131</v>
      </c>
      <c r="Q3" t="s">
        <v>449</v>
      </c>
      <c r="R3">
        <v>121</v>
      </c>
      <c r="S3" t="s">
        <v>312</v>
      </c>
      <c r="T3">
        <v>1</v>
      </c>
      <c r="U3" t="s">
        <v>313</v>
      </c>
      <c r="V3" s="4">
        <v>38218.769999999997</v>
      </c>
      <c r="W3" s="4">
        <v>38224.07</v>
      </c>
      <c r="X3" s="4">
        <v>38211.519999999997</v>
      </c>
      <c r="Y3" s="4">
        <v>38220.449999999997</v>
      </c>
      <c r="Z3" s="4">
        <v>38219.1</v>
      </c>
      <c r="AA3" s="4">
        <v>38215.85</v>
      </c>
      <c r="AB3" s="4">
        <v>38207.21</v>
      </c>
      <c r="AC3" s="4">
        <v>38225.870000000003</v>
      </c>
      <c r="AD3" s="4">
        <v>38208.29</v>
      </c>
      <c r="AE3" s="4">
        <v>38220.18</v>
      </c>
      <c r="AF3" s="4">
        <v>36929.410000000003</v>
      </c>
      <c r="AG3" s="4">
        <v>16565.96</v>
      </c>
      <c r="AH3" s="4">
        <v>44698.96</v>
      </c>
      <c r="AI3" s="4">
        <v>39555.65</v>
      </c>
      <c r="AJ3" s="4">
        <v>39545.58</v>
      </c>
      <c r="AK3" s="4">
        <v>39556.81</v>
      </c>
      <c r="AL3" s="4">
        <v>39554.699999999997</v>
      </c>
      <c r="AM3" s="4">
        <v>39544.22</v>
      </c>
      <c r="AN3" s="4">
        <v>39556.94</v>
      </c>
      <c r="AO3" s="4">
        <v>39556.79</v>
      </c>
      <c r="AP3" s="4">
        <v>39552.769999999997</v>
      </c>
      <c r="AQ3" s="4">
        <v>39559.050000000003</v>
      </c>
      <c r="AR3" s="4">
        <v>39559.050000000003</v>
      </c>
      <c r="AS3" s="4">
        <v>92172.58</v>
      </c>
      <c r="AT3" s="4">
        <v>1210747.72</v>
      </c>
      <c r="AU3" s="4">
        <v>0</v>
      </c>
      <c r="AV3" s="4">
        <v>0</v>
      </c>
      <c r="AW3" s="4">
        <v>0</v>
      </c>
      <c r="AX3" s="4">
        <v>0</v>
      </c>
      <c r="AY3" s="4">
        <v>0</v>
      </c>
      <c r="AZ3" s="4">
        <v>0</v>
      </c>
      <c r="BA3" s="4">
        <v>0</v>
      </c>
      <c r="BB3" s="4">
        <v>0</v>
      </c>
      <c r="BC3" s="4">
        <v>0</v>
      </c>
      <c r="BD3" s="4">
        <v>0</v>
      </c>
      <c r="BE3" s="4">
        <v>-75607</v>
      </c>
    </row>
    <row r="4" spans="1:57">
      <c r="A4">
        <v>902</v>
      </c>
      <c r="B4" t="s">
        <v>439</v>
      </c>
      <c r="C4">
        <v>101</v>
      </c>
      <c r="D4" t="s">
        <v>110</v>
      </c>
      <c r="E4">
        <v>192</v>
      </c>
      <c r="F4">
        <v>511130001</v>
      </c>
      <c r="G4" t="s">
        <v>111</v>
      </c>
      <c r="H4">
        <v>101</v>
      </c>
      <c r="I4" t="s">
        <v>308</v>
      </c>
      <c r="J4">
        <v>1130</v>
      </c>
      <c r="K4" t="s">
        <v>309</v>
      </c>
      <c r="L4">
        <v>1000</v>
      </c>
      <c r="M4" t="s">
        <v>106</v>
      </c>
      <c r="N4">
        <v>3</v>
      </c>
      <c r="O4" t="s">
        <v>440</v>
      </c>
      <c r="P4">
        <v>111</v>
      </c>
      <c r="Q4" t="s">
        <v>438</v>
      </c>
      <c r="R4">
        <v>121</v>
      </c>
      <c r="S4" t="s">
        <v>312</v>
      </c>
      <c r="T4">
        <v>1</v>
      </c>
      <c r="U4" t="s">
        <v>313</v>
      </c>
      <c r="V4" s="4">
        <v>23116.5</v>
      </c>
      <c r="W4" s="4">
        <v>23116.5</v>
      </c>
      <c r="X4" s="4">
        <v>23116.5</v>
      </c>
      <c r="Y4" s="4">
        <v>23116.5</v>
      </c>
      <c r="Z4" s="4">
        <v>23116.5</v>
      </c>
      <c r="AA4" s="4">
        <v>23116.5</v>
      </c>
      <c r="AB4" s="4">
        <v>23116.5</v>
      </c>
      <c r="AC4" s="4">
        <v>23116.5</v>
      </c>
      <c r="AD4" s="4">
        <v>23116.5</v>
      </c>
      <c r="AE4" s="4">
        <v>23116.5</v>
      </c>
      <c r="AF4" s="4">
        <v>23116.5</v>
      </c>
      <c r="AG4" s="4">
        <v>23116.5</v>
      </c>
      <c r="AH4" s="4">
        <v>22890.37</v>
      </c>
      <c r="AI4" s="4">
        <v>22890.37</v>
      </c>
      <c r="AJ4" s="4">
        <v>22890.37</v>
      </c>
      <c r="AK4" s="4">
        <v>22890.37</v>
      </c>
      <c r="AL4" s="4">
        <v>22413.79</v>
      </c>
      <c r="AM4" s="4">
        <v>23407.97</v>
      </c>
      <c r="AN4" s="4">
        <v>23407.97</v>
      </c>
      <c r="AO4" s="4">
        <v>31250.400000000001</v>
      </c>
      <c r="AP4" s="4">
        <v>23925.58</v>
      </c>
      <c r="AQ4" s="4">
        <v>23925.58</v>
      </c>
      <c r="AR4" s="4">
        <v>23925.58</v>
      </c>
      <c r="AS4" s="4">
        <v>55746.6</v>
      </c>
      <c r="AT4" s="4">
        <v>226.13</v>
      </c>
      <c r="AU4" s="4">
        <v>226.13</v>
      </c>
      <c r="AV4" s="4">
        <v>226.13</v>
      </c>
      <c r="AW4" s="4">
        <v>226.13</v>
      </c>
      <c r="AX4" s="4">
        <v>702.71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</row>
    <row r="5" spans="1:57">
      <c r="A5">
        <v>102</v>
      </c>
      <c r="B5" t="s">
        <v>343</v>
      </c>
      <c r="C5">
        <v>140</v>
      </c>
      <c r="D5" t="s">
        <v>344</v>
      </c>
      <c r="E5">
        <v>192</v>
      </c>
      <c r="F5">
        <v>511130001</v>
      </c>
      <c r="G5" t="s">
        <v>111</v>
      </c>
      <c r="H5">
        <v>101</v>
      </c>
      <c r="I5" t="s">
        <v>308</v>
      </c>
      <c r="J5">
        <v>1130</v>
      </c>
      <c r="K5" t="s">
        <v>309</v>
      </c>
      <c r="L5">
        <v>1000</v>
      </c>
      <c r="M5" t="s">
        <v>106</v>
      </c>
      <c r="N5">
        <v>4</v>
      </c>
      <c r="O5" t="s">
        <v>345</v>
      </c>
      <c r="P5">
        <v>172</v>
      </c>
      <c r="Q5" t="s">
        <v>281</v>
      </c>
      <c r="R5">
        <v>121</v>
      </c>
      <c r="S5" t="s">
        <v>312</v>
      </c>
      <c r="T5">
        <v>1</v>
      </c>
      <c r="U5" t="s">
        <v>313</v>
      </c>
      <c r="V5" s="4">
        <v>33918</v>
      </c>
      <c r="W5" s="4">
        <v>33918</v>
      </c>
      <c r="X5" s="4">
        <v>33918</v>
      </c>
      <c r="Y5" s="4">
        <v>33918</v>
      </c>
      <c r="Z5" s="4">
        <v>33918</v>
      </c>
      <c r="AA5" s="4">
        <v>33918</v>
      </c>
      <c r="AB5" s="4">
        <v>42091.360000000001</v>
      </c>
      <c r="AC5" s="4">
        <v>33918</v>
      </c>
      <c r="AD5" s="4">
        <v>33918</v>
      </c>
      <c r="AE5" s="4">
        <v>33918</v>
      </c>
      <c r="AF5" s="4">
        <v>33918</v>
      </c>
      <c r="AG5" s="4">
        <v>33918</v>
      </c>
      <c r="AH5" s="4">
        <v>145760.29</v>
      </c>
      <c r="AI5" s="4">
        <v>42314.16</v>
      </c>
      <c r="AJ5" s="4">
        <v>34422.03</v>
      </c>
      <c r="AK5" s="4">
        <v>43526.2</v>
      </c>
      <c r="AL5" s="4">
        <v>38346.589999999997</v>
      </c>
      <c r="AM5" s="4">
        <v>34136.06</v>
      </c>
      <c r="AN5" s="4">
        <v>34136.06</v>
      </c>
      <c r="AO5" s="4">
        <v>41127.07</v>
      </c>
      <c r="AP5" s="4">
        <v>35105.129999999997</v>
      </c>
      <c r="AQ5" s="4">
        <v>35105.129999999997</v>
      </c>
      <c r="AR5" s="4">
        <v>35105.129999999997</v>
      </c>
      <c r="AS5" s="4">
        <v>81794.95</v>
      </c>
      <c r="AT5" s="4">
        <v>-5000</v>
      </c>
      <c r="AU5" s="4">
        <v>0</v>
      </c>
      <c r="AV5" s="4">
        <v>0</v>
      </c>
      <c r="AW5" s="4">
        <v>0</v>
      </c>
      <c r="AX5" s="4">
        <v>0</v>
      </c>
      <c r="AY5" s="4">
        <v>-9700.27</v>
      </c>
      <c r="AZ5" s="4">
        <v>-7621.44</v>
      </c>
      <c r="BA5" s="4">
        <v>0</v>
      </c>
      <c r="BB5" s="4">
        <v>-4220.63</v>
      </c>
      <c r="BC5" s="4">
        <v>-11735.4</v>
      </c>
      <c r="BD5" s="4">
        <v>-6924.97</v>
      </c>
      <c r="BE5" s="4">
        <v>-140486.73000000001</v>
      </c>
    </row>
    <row r="6" spans="1:57">
      <c r="A6">
        <v>921</v>
      </c>
      <c r="B6" t="s">
        <v>454</v>
      </c>
      <c r="C6">
        <v>108</v>
      </c>
      <c r="D6" t="s">
        <v>455</v>
      </c>
      <c r="E6">
        <v>192</v>
      </c>
      <c r="F6">
        <v>511130001</v>
      </c>
      <c r="G6" t="s">
        <v>111</v>
      </c>
      <c r="H6">
        <v>101</v>
      </c>
      <c r="I6" t="s">
        <v>308</v>
      </c>
      <c r="J6">
        <v>1130</v>
      </c>
      <c r="K6" t="s">
        <v>309</v>
      </c>
      <c r="L6">
        <v>1000</v>
      </c>
      <c r="M6" t="s">
        <v>106</v>
      </c>
      <c r="N6">
        <v>4</v>
      </c>
      <c r="O6" t="s">
        <v>345</v>
      </c>
      <c r="P6">
        <v>132</v>
      </c>
      <c r="Q6" t="s">
        <v>456</v>
      </c>
      <c r="R6">
        <v>121</v>
      </c>
      <c r="S6" t="s">
        <v>312</v>
      </c>
      <c r="T6">
        <v>1</v>
      </c>
      <c r="U6" t="s">
        <v>313</v>
      </c>
      <c r="V6" s="4">
        <v>88219.199999999997</v>
      </c>
      <c r="W6" s="4">
        <v>88219.199999999997</v>
      </c>
      <c r="X6" s="4">
        <v>88219.199999999997</v>
      </c>
      <c r="Y6" s="4">
        <v>88219.199999999997</v>
      </c>
      <c r="Z6" s="4">
        <v>88219.199999999997</v>
      </c>
      <c r="AA6" s="4">
        <v>88219.199999999997</v>
      </c>
      <c r="AB6" s="4">
        <v>88219.199999999997</v>
      </c>
      <c r="AC6" s="4">
        <v>88219.199999999997</v>
      </c>
      <c r="AD6" s="4">
        <v>88219.199999999997</v>
      </c>
      <c r="AE6" s="4">
        <v>88219.199999999997</v>
      </c>
      <c r="AF6" s="4">
        <v>88219.199999999997</v>
      </c>
      <c r="AG6" s="4">
        <v>87928.65</v>
      </c>
      <c r="AH6" s="4">
        <v>94018</v>
      </c>
      <c r="AI6" s="4">
        <v>96683.18</v>
      </c>
      <c r="AJ6" s="4">
        <v>98487.5</v>
      </c>
      <c r="AK6" s="4">
        <v>98487.5</v>
      </c>
      <c r="AL6" s="4">
        <v>104586.25</v>
      </c>
      <c r="AM6" s="4">
        <v>88342.37</v>
      </c>
      <c r="AN6" s="4">
        <v>92381.16</v>
      </c>
      <c r="AO6" s="4">
        <v>99106.1</v>
      </c>
      <c r="AP6" s="4">
        <v>90942.19</v>
      </c>
      <c r="AQ6" s="4">
        <v>87628.07</v>
      </c>
      <c r="AR6" s="4">
        <v>87628.07</v>
      </c>
      <c r="AS6" s="4">
        <v>204173.4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-1</v>
      </c>
      <c r="BD6" s="4">
        <v>0</v>
      </c>
      <c r="BE6" s="4">
        <v>-184122.94</v>
      </c>
    </row>
    <row r="7" spans="1:57">
      <c r="A7">
        <v>922</v>
      </c>
      <c r="B7" t="s">
        <v>458</v>
      </c>
      <c r="C7">
        <v>109</v>
      </c>
      <c r="D7" t="s">
        <v>459</v>
      </c>
      <c r="E7">
        <v>192</v>
      </c>
      <c r="F7">
        <v>511130001</v>
      </c>
      <c r="G7" t="s">
        <v>111</v>
      </c>
      <c r="H7">
        <v>101</v>
      </c>
      <c r="I7" t="s">
        <v>308</v>
      </c>
      <c r="J7">
        <v>1130</v>
      </c>
      <c r="K7" t="s">
        <v>309</v>
      </c>
      <c r="L7">
        <v>1000</v>
      </c>
      <c r="M7" t="s">
        <v>106</v>
      </c>
      <c r="N7">
        <v>4</v>
      </c>
      <c r="O7" t="s">
        <v>345</v>
      </c>
      <c r="P7">
        <v>135</v>
      </c>
      <c r="Q7" t="s">
        <v>460</v>
      </c>
      <c r="R7">
        <v>121</v>
      </c>
      <c r="S7" t="s">
        <v>312</v>
      </c>
      <c r="T7">
        <v>1</v>
      </c>
      <c r="U7" t="s">
        <v>313</v>
      </c>
      <c r="V7" s="4">
        <v>23743.200000000001</v>
      </c>
      <c r="W7" s="4">
        <v>23743.200000000001</v>
      </c>
      <c r="X7" s="4">
        <v>23743.200000000001</v>
      </c>
      <c r="Y7" s="4">
        <v>23743.200000000001</v>
      </c>
      <c r="Z7" s="4">
        <v>23743.200000000001</v>
      </c>
      <c r="AA7" s="4">
        <v>23743.200000000001</v>
      </c>
      <c r="AB7" s="4">
        <v>23743.200000000001</v>
      </c>
      <c r="AC7" s="4">
        <v>23743.200000000001</v>
      </c>
      <c r="AD7" s="4">
        <v>23743.200000000001</v>
      </c>
      <c r="AE7" s="4">
        <v>23743.200000000001</v>
      </c>
      <c r="AF7" s="4">
        <v>23743.200000000001</v>
      </c>
      <c r="AG7" s="4">
        <v>23743.200000000001</v>
      </c>
      <c r="AH7" s="4">
        <v>10540.23</v>
      </c>
      <c r="AI7" s="4">
        <v>15051.02</v>
      </c>
      <c r="AJ7" s="4">
        <v>19561.810000000001</v>
      </c>
      <c r="AK7" s="4">
        <v>19561.810000000001</v>
      </c>
      <c r="AL7" s="4">
        <v>19561.810000000001</v>
      </c>
      <c r="AM7" s="4">
        <v>19851.2</v>
      </c>
      <c r="AN7" s="4">
        <v>19851.2</v>
      </c>
      <c r="AO7" s="4">
        <v>23482.83</v>
      </c>
      <c r="AP7" s="4">
        <v>20140.580000000002</v>
      </c>
      <c r="AQ7" s="4">
        <v>22357.4</v>
      </c>
      <c r="AR7" s="4">
        <v>22357.4</v>
      </c>
      <c r="AS7" s="4">
        <v>52092.74</v>
      </c>
      <c r="AT7" s="4">
        <v>25000</v>
      </c>
      <c r="AU7" s="4">
        <v>0</v>
      </c>
      <c r="AV7" s="4">
        <v>1076.54</v>
      </c>
      <c r="AW7" s="4">
        <v>4181.3900000000003</v>
      </c>
      <c r="AX7" s="4">
        <v>4181.3900000000003</v>
      </c>
      <c r="AY7" s="4">
        <v>3892</v>
      </c>
      <c r="AZ7" s="4">
        <v>3892</v>
      </c>
      <c r="BA7" s="4">
        <v>40000</v>
      </c>
      <c r="BB7" s="4">
        <v>0</v>
      </c>
      <c r="BC7" s="4">
        <v>0</v>
      </c>
      <c r="BD7" s="4">
        <v>0</v>
      </c>
      <c r="BE7" s="4">
        <v>-40000</v>
      </c>
    </row>
    <row r="8" spans="1:57">
      <c r="A8">
        <v>923</v>
      </c>
      <c r="B8" t="s">
        <v>461</v>
      </c>
      <c r="C8">
        <v>110</v>
      </c>
      <c r="D8" t="s">
        <v>462</v>
      </c>
      <c r="E8">
        <v>192</v>
      </c>
      <c r="F8">
        <v>511130001</v>
      </c>
      <c r="G8" t="s">
        <v>111</v>
      </c>
      <c r="H8">
        <v>101</v>
      </c>
      <c r="I8" t="s">
        <v>308</v>
      </c>
      <c r="J8">
        <v>1130</v>
      </c>
      <c r="K8" t="s">
        <v>309</v>
      </c>
      <c r="L8">
        <v>1000</v>
      </c>
      <c r="M8" t="s">
        <v>106</v>
      </c>
      <c r="N8">
        <v>4</v>
      </c>
      <c r="O8" t="s">
        <v>345</v>
      </c>
      <c r="P8">
        <v>311</v>
      </c>
      <c r="Q8" t="s">
        <v>463</v>
      </c>
      <c r="R8">
        <v>125</v>
      </c>
      <c r="S8" t="s">
        <v>464</v>
      </c>
      <c r="T8">
        <v>1</v>
      </c>
      <c r="U8" t="s">
        <v>313</v>
      </c>
      <c r="V8" s="4">
        <v>40283.4</v>
      </c>
      <c r="W8" s="4">
        <v>53358.15</v>
      </c>
      <c r="X8" s="4">
        <v>48999.9</v>
      </c>
      <c r="Y8" s="4">
        <v>48999.9</v>
      </c>
      <c r="Z8" s="4">
        <v>48999.9</v>
      </c>
      <c r="AA8" s="4">
        <v>31899.3</v>
      </c>
      <c r="AB8" s="4">
        <v>31899.3</v>
      </c>
      <c r="AC8" s="4">
        <v>31899.3</v>
      </c>
      <c r="AD8" s="4">
        <v>31899.3</v>
      </c>
      <c r="AE8" s="4">
        <v>31899.3</v>
      </c>
      <c r="AF8" s="4">
        <v>31899.3</v>
      </c>
      <c r="AG8" s="4">
        <v>31899.3</v>
      </c>
      <c r="AH8" s="4">
        <v>31663.24</v>
      </c>
      <c r="AI8" s="4">
        <v>31663.24</v>
      </c>
      <c r="AJ8" s="4">
        <v>31663.24</v>
      </c>
      <c r="AK8" s="4">
        <v>31663.24</v>
      </c>
      <c r="AL8" s="4">
        <v>31663.24</v>
      </c>
      <c r="AM8" s="4">
        <v>31104.18</v>
      </c>
      <c r="AN8" s="4">
        <v>31104.18</v>
      </c>
      <c r="AO8" s="4">
        <v>33953.22</v>
      </c>
      <c r="AP8" s="4">
        <v>35844.9</v>
      </c>
      <c r="AQ8" s="4">
        <v>43258.85</v>
      </c>
      <c r="AR8" s="4">
        <v>43258.85</v>
      </c>
      <c r="AS8" s="4">
        <v>100793.12</v>
      </c>
      <c r="AT8" s="4">
        <v>8620.16</v>
      </c>
      <c r="AU8" s="4">
        <v>21694.91</v>
      </c>
      <c r="AV8" s="4">
        <v>17336.66</v>
      </c>
      <c r="AW8" s="4">
        <v>50000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-111348.88</v>
      </c>
    </row>
    <row r="9" spans="1:57">
      <c r="A9">
        <v>924</v>
      </c>
      <c r="B9" t="s">
        <v>574</v>
      </c>
      <c r="C9">
        <v>159</v>
      </c>
      <c r="D9" t="s">
        <v>574</v>
      </c>
      <c r="E9">
        <v>192</v>
      </c>
      <c r="F9">
        <v>511130001</v>
      </c>
      <c r="G9" t="s">
        <v>111</v>
      </c>
      <c r="H9">
        <v>101</v>
      </c>
      <c r="I9" t="s">
        <v>308</v>
      </c>
      <c r="J9">
        <v>1130</v>
      </c>
      <c r="K9" t="s">
        <v>309</v>
      </c>
      <c r="L9">
        <v>1000</v>
      </c>
      <c r="M9" t="s">
        <v>106</v>
      </c>
      <c r="N9">
        <v>4</v>
      </c>
      <c r="O9" t="s">
        <v>345</v>
      </c>
      <c r="P9">
        <v>111</v>
      </c>
      <c r="Q9" t="s">
        <v>438</v>
      </c>
      <c r="R9">
        <v>121</v>
      </c>
      <c r="S9" t="s">
        <v>312</v>
      </c>
      <c r="T9">
        <v>1</v>
      </c>
      <c r="U9" t="s">
        <v>313</v>
      </c>
      <c r="V9" s="4">
        <v>36498.6</v>
      </c>
      <c r="W9" s="4">
        <v>36498.6</v>
      </c>
      <c r="X9" s="4">
        <v>36498.6</v>
      </c>
      <c r="Y9" s="4">
        <v>36498.6</v>
      </c>
      <c r="Z9" s="4">
        <v>36498.6</v>
      </c>
      <c r="AA9" s="4">
        <v>36498.6</v>
      </c>
      <c r="AB9" s="4">
        <v>36498.6</v>
      </c>
      <c r="AC9" s="4">
        <v>36498.6</v>
      </c>
      <c r="AD9" s="4">
        <v>36498.6</v>
      </c>
      <c r="AE9" s="4">
        <v>36498.6</v>
      </c>
      <c r="AF9" s="4">
        <v>36498.6</v>
      </c>
      <c r="AG9" s="4">
        <v>36498.6</v>
      </c>
      <c r="AH9" s="4">
        <v>31095.95</v>
      </c>
      <c r="AI9" s="4">
        <v>32847.800000000003</v>
      </c>
      <c r="AJ9" s="4">
        <v>32847.800000000003</v>
      </c>
      <c r="AK9" s="4">
        <v>32847.800000000003</v>
      </c>
      <c r="AL9" s="4">
        <v>41896.85</v>
      </c>
      <c r="AM9" s="4">
        <v>37776.050000000003</v>
      </c>
      <c r="AN9" s="4">
        <v>37776.050000000003</v>
      </c>
      <c r="AO9" s="4">
        <v>37776.050000000003</v>
      </c>
      <c r="AP9" s="4">
        <v>37776.050000000003</v>
      </c>
      <c r="AQ9" s="4">
        <v>37776.050000000003</v>
      </c>
      <c r="AR9" s="4">
        <v>37776.050000000003</v>
      </c>
      <c r="AS9" s="4">
        <v>88018.2</v>
      </c>
      <c r="AT9" s="4">
        <v>5402.65</v>
      </c>
      <c r="AU9" s="4">
        <v>3650.8</v>
      </c>
      <c r="AV9" s="4">
        <v>3650.8</v>
      </c>
      <c r="AW9" s="4">
        <v>3650.8</v>
      </c>
      <c r="AX9" s="4">
        <v>-5398.25</v>
      </c>
      <c r="AY9" s="4">
        <v>-1277.45</v>
      </c>
      <c r="AZ9" s="4">
        <v>-1277.45</v>
      </c>
      <c r="BA9" s="4">
        <v>-1277.45</v>
      </c>
      <c r="BB9" s="4">
        <v>-1277.45</v>
      </c>
      <c r="BC9" s="4">
        <v>-1277.45</v>
      </c>
      <c r="BD9" s="4">
        <v>-1277.45</v>
      </c>
      <c r="BE9" s="4">
        <v>-51519.6</v>
      </c>
    </row>
    <row r="10" spans="1:57">
      <c r="A10">
        <v>925</v>
      </c>
      <c r="B10" t="s">
        <v>576</v>
      </c>
      <c r="C10">
        <v>160</v>
      </c>
      <c r="D10" t="s">
        <v>576</v>
      </c>
      <c r="E10">
        <v>192</v>
      </c>
      <c r="F10">
        <v>511130001</v>
      </c>
      <c r="G10" t="s">
        <v>111</v>
      </c>
      <c r="H10">
        <v>101</v>
      </c>
      <c r="I10" t="s">
        <v>308</v>
      </c>
      <c r="J10">
        <v>1130</v>
      </c>
      <c r="K10" t="s">
        <v>309</v>
      </c>
      <c r="L10">
        <v>1000</v>
      </c>
      <c r="M10" t="s">
        <v>106</v>
      </c>
      <c r="N10">
        <v>4</v>
      </c>
      <c r="O10" t="s">
        <v>345</v>
      </c>
      <c r="P10">
        <v>111</v>
      </c>
      <c r="Q10" t="s">
        <v>438</v>
      </c>
      <c r="R10">
        <v>121</v>
      </c>
      <c r="S10" t="s">
        <v>312</v>
      </c>
      <c r="T10">
        <v>1</v>
      </c>
      <c r="U10" t="s">
        <v>313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13455.21</v>
      </c>
      <c r="AI10" s="4">
        <v>13455.21</v>
      </c>
      <c r="AJ10" s="4">
        <v>13455.21</v>
      </c>
      <c r="AK10" s="4">
        <v>13455.21</v>
      </c>
      <c r="AL10" s="4">
        <v>13455.21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-13455.21</v>
      </c>
      <c r="AU10" s="4">
        <v>-13455.21</v>
      </c>
      <c r="AV10" s="4">
        <v>-13455.21</v>
      </c>
      <c r="AW10" s="4">
        <v>-13455.21</v>
      </c>
      <c r="AX10" s="4">
        <v>-13455.21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</row>
    <row r="11" spans="1:57">
      <c r="A11">
        <v>931</v>
      </c>
      <c r="B11" t="s">
        <v>465</v>
      </c>
      <c r="C11">
        <v>111</v>
      </c>
      <c r="D11" t="s">
        <v>466</v>
      </c>
      <c r="E11">
        <v>192</v>
      </c>
      <c r="F11">
        <v>511130001</v>
      </c>
      <c r="G11" t="s">
        <v>111</v>
      </c>
      <c r="H11">
        <v>101</v>
      </c>
      <c r="I11" t="s">
        <v>308</v>
      </c>
      <c r="J11">
        <v>1130</v>
      </c>
      <c r="K11" t="s">
        <v>309</v>
      </c>
      <c r="L11">
        <v>1000</v>
      </c>
      <c r="M11" t="s">
        <v>106</v>
      </c>
      <c r="N11">
        <v>5</v>
      </c>
      <c r="O11" t="s">
        <v>467</v>
      </c>
      <c r="P11">
        <v>152</v>
      </c>
      <c r="Q11" t="s">
        <v>468</v>
      </c>
      <c r="R11">
        <v>121</v>
      </c>
      <c r="S11" t="s">
        <v>312</v>
      </c>
      <c r="T11">
        <v>1</v>
      </c>
      <c r="U11" t="s">
        <v>313</v>
      </c>
      <c r="V11" s="4">
        <v>117881.7</v>
      </c>
      <c r="W11" s="4">
        <v>117881.7</v>
      </c>
      <c r="X11" s="4">
        <v>117881.7</v>
      </c>
      <c r="Y11" s="4">
        <v>117881.7</v>
      </c>
      <c r="Z11" s="4">
        <v>117881.7</v>
      </c>
      <c r="AA11" s="4">
        <v>102881.7</v>
      </c>
      <c r="AB11" s="4">
        <v>102881.7</v>
      </c>
      <c r="AC11" s="4">
        <v>91401.7</v>
      </c>
      <c r="AD11" s="4">
        <v>102881.7</v>
      </c>
      <c r="AE11" s="4">
        <v>102881.7</v>
      </c>
      <c r="AF11" s="4">
        <v>102881.7</v>
      </c>
      <c r="AG11" s="4">
        <v>102881.7</v>
      </c>
      <c r="AH11" s="4">
        <v>101875.73</v>
      </c>
      <c r="AI11" s="4">
        <v>103509.99</v>
      </c>
      <c r="AJ11" s="4">
        <v>104802.44</v>
      </c>
      <c r="AK11" s="4">
        <v>91043.88</v>
      </c>
      <c r="AL11" s="4">
        <v>108532.48</v>
      </c>
      <c r="AM11" s="4">
        <v>98062.27</v>
      </c>
      <c r="AN11" s="4">
        <v>103819.71</v>
      </c>
      <c r="AO11" s="4">
        <v>110922.1</v>
      </c>
      <c r="AP11" s="4">
        <v>104850.88</v>
      </c>
      <c r="AQ11" s="4">
        <v>104850.88</v>
      </c>
      <c r="AR11" s="4">
        <v>104850.88</v>
      </c>
      <c r="AS11" s="4">
        <v>244302.55</v>
      </c>
      <c r="AT11" s="4">
        <v>16005.97</v>
      </c>
      <c r="AU11" s="4">
        <v>14371.71</v>
      </c>
      <c r="AV11" s="4">
        <v>13079.26</v>
      </c>
      <c r="AW11" s="4">
        <v>26837.82</v>
      </c>
      <c r="AX11" s="4">
        <v>9349.2199999999993</v>
      </c>
      <c r="AY11" s="4">
        <v>4819.43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-167786.8</v>
      </c>
    </row>
    <row r="12" spans="1:57">
      <c r="A12">
        <v>932</v>
      </c>
      <c r="B12" t="s">
        <v>477</v>
      </c>
      <c r="C12">
        <v>113</v>
      </c>
      <c r="D12" t="s">
        <v>478</v>
      </c>
      <c r="E12">
        <v>192</v>
      </c>
      <c r="F12">
        <v>511130001</v>
      </c>
      <c r="G12" t="s">
        <v>111</v>
      </c>
      <c r="H12">
        <v>101</v>
      </c>
      <c r="I12" t="s">
        <v>308</v>
      </c>
      <c r="J12">
        <v>1130</v>
      </c>
      <c r="K12" t="s">
        <v>309</v>
      </c>
      <c r="L12">
        <v>1000</v>
      </c>
      <c r="M12" t="s">
        <v>106</v>
      </c>
      <c r="N12">
        <v>5</v>
      </c>
      <c r="O12" t="s">
        <v>467</v>
      </c>
      <c r="P12">
        <v>152</v>
      </c>
      <c r="Q12" t="s">
        <v>468</v>
      </c>
      <c r="R12">
        <v>121</v>
      </c>
      <c r="S12" t="s">
        <v>312</v>
      </c>
      <c r="T12">
        <v>1</v>
      </c>
      <c r="U12" t="s">
        <v>313</v>
      </c>
      <c r="V12" s="4">
        <v>39147.599999999999</v>
      </c>
      <c r="W12" s="4">
        <v>39147.599999999999</v>
      </c>
      <c r="X12" s="4">
        <v>39147.599999999999</v>
      </c>
      <c r="Y12" s="4">
        <v>39147.599999999999</v>
      </c>
      <c r="Z12" s="4">
        <v>39147.599999999999</v>
      </c>
      <c r="AA12" s="4">
        <v>39147.599999999999</v>
      </c>
      <c r="AB12" s="4">
        <v>39147.599999999999</v>
      </c>
      <c r="AC12" s="4">
        <v>43147.65</v>
      </c>
      <c r="AD12" s="4">
        <v>47147.7</v>
      </c>
      <c r="AE12" s="4">
        <v>47147.7</v>
      </c>
      <c r="AF12" s="4">
        <v>47147.7</v>
      </c>
      <c r="AG12" s="4">
        <v>47147.7</v>
      </c>
      <c r="AH12" s="4">
        <v>57134.17</v>
      </c>
      <c r="AI12" s="4">
        <v>57134.17</v>
      </c>
      <c r="AJ12" s="4">
        <v>38437.730000000003</v>
      </c>
      <c r="AK12" s="4">
        <v>38437.730000000003</v>
      </c>
      <c r="AL12" s="4">
        <v>38437.730000000003</v>
      </c>
      <c r="AM12" s="4">
        <v>39477.75</v>
      </c>
      <c r="AN12" s="4">
        <v>39477.75</v>
      </c>
      <c r="AO12" s="4">
        <v>52618.77</v>
      </c>
      <c r="AP12" s="4">
        <v>40517.769999999997</v>
      </c>
      <c r="AQ12" s="4">
        <v>40517.769999999997</v>
      </c>
      <c r="AR12" s="4">
        <v>40517.769999999997</v>
      </c>
      <c r="AS12" s="4">
        <v>94406.399999999994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-0.01</v>
      </c>
      <c r="BA12" s="4">
        <v>0</v>
      </c>
      <c r="BB12" s="4">
        <v>0</v>
      </c>
      <c r="BC12" s="4">
        <v>-0.01</v>
      </c>
      <c r="BD12" s="4">
        <v>-24085.14</v>
      </c>
      <c r="BE12" s="4">
        <v>-47258.7</v>
      </c>
    </row>
    <row r="13" spans="1:57">
      <c r="A13">
        <v>981</v>
      </c>
      <c r="B13" t="s">
        <v>532</v>
      </c>
      <c r="C13">
        <v>134</v>
      </c>
      <c r="D13" t="s">
        <v>245</v>
      </c>
      <c r="E13">
        <v>192</v>
      </c>
      <c r="F13">
        <v>511130001</v>
      </c>
      <c r="G13" t="s">
        <v>111</v>
      </c>
      <c r="H13">
        <v>101</v>
      </c>
      <c r="I13" t="s">
        <v>308</v>
      </c>
      <c r="J13">
        <v>1130</v>
      </c>
      <c r="K13" t="s">
        <v>309</v>
      </c>
      <c r="L13">
        <v>1000</v>
      </c>
      <c r="M13" t="s">
        <v>106</v>
      </c>
      <c r="N13">
        <v>6</v>
      </c>
      <c r="O13" t="s">
        <v>533</v>
      </c>
      <c r="P13">
        <v>134</v>
      </c>
      <c r="Q13" t="s">
        <v>534</v>
      </c>
      <c r="R13">
        <v>132</v>
      </c>
      <c r="S13" t="s">
        <v>535</v>
      </c>
      <c r="T13">
        <v>1</v>
      </c>
      <c r="U13" t="s">
        <v>313</v>
      </c>
      <c r="V13" s="4">
        <v>60744.3</v>
      </c>
      <c r="W13" s="4">
        <v>60744.3</v>
      </c>
      <c r="X13" s="4">
        <v>60744.3</v>
      </c>
      <c r="Y13" s="4">
        <v>60744.3</v>
      </c>
      <c r="Z13" s="4">
        <v>60744.3</v>
      </c>
      <c r="AA13" s="4">
        <v>75744.3</v>
      </c>
      <c r="AB13" s="4">
        <v>75744.3</v>
      </c>
      <c r="AC13" s="4">
        <v>75744.3</v>
      </c>
      <c r="AD13" s="4">
        <v>90744.3</v>
      </c>
      <c r="AE13" s="4">
        <v>90744.3</v>
      </c>
      <c r="AF13" s="4">
        <v>90744.3</v>
      </c>
      <c r="AG13" s="4">
        <v>90744.3</v>
      </c>
      <c r="AH13" s="4">
        <v>50115.94</v>
      </c>
      <c r="AI13" s="4">
        <v>49081.05</v>
      </c>
      <c r="AJ13" s="4">
        <v>49081.05</v>
      </c>
      <c r="AK13" s="4">
        <v>49081.05</v>
      </c>
      <c r="AL13" s="4">
        <v>46461.82</v>
      </c>
      <c r="AM13" s="4">
        <v>49975.13</v>
      </c>
      <c r="AN13" s="4">
        <v>55732.58</v>
      </c>
      <c r="AO13" s="4">
        <v>63005.06</v>
      </c>
      <c r="AP13" s="4">
        <v>56150.82</v>
      </c>
      <c r="AQ13" s="4">
        <v>56150.82</v>
      </c>
      <c r="AR13" s="4">
        <v>56150.82</v>
      </c>
      <c r="AS13" s="4">
        <v>130831.41</v>
      </c>
      <c r="AT13" s="4">
        <v>10628.36</v>
      </c>
      <c r="AU13" s="4">
        <v>11663.25</v>
      </c>
      <c r="AV13" s="4">
        <v>11663.25</v>
      </c>
      <c r="AW13" s="4">
        <v>11663.25</v>
      </c>
      <c r="AX13" s="4">
        <v>14282.48</v>
      </c>
      <c r="AY13" s="4">
        <v>25769.17</v>
      </c>
      <c r="AZ13" s="4">
        <v>20011.72</v>
      </c>
      <c r="BA13" s="4">
        <v>50000</v>
      </c>
      <c r="BB13" s="4">
        <v>0</v>
      </c>
      <c r="BC13" s="4">
        <v>50000</v>
      </c>
      <c r="BD13" s="4">
        <v>0</v>
      </c>
      <c r="BE13" s="4">
        <v>-23567.43</v>
      </c>
    </row>
    <row r="14" spans="1:57">
      <c r="A14">
        <v>982</v>
      </c>
      <c r="B14" t="s">
        <v>536</v>
      </c>
      <c r="C14">
        <v>135</v>
      </c>
      <c r="D14" t="s">
        <v>537</v>
      </c>
      <c r="E14">
        <v>192</v>
      </c>
      <c r="F14">
        <v>511130001</v>
      </c>
      <c r="G14" t="s">
        <v>111</v>
      </c>
      <c r="H14">
        <v>101</v>
      </c>
      <c r="I14" t="s">
        <v>308</v>
      </c>
      <c r="J14">
        <v>1130</v>
      </c>
      <c r="K14" t="s">
        <v>309</v>
      </c>
      <c r="L14">
        <v>1000</v>
      </c>
      <c r="M14" t="s">
        <v>106</v>
      </c>
      <c r="N14">
        <v>6</v>
      </c>
      <c r="O14" t="s">
        <v>533</v>
      </c>
      <c r="P14">
        <v>181</v>
      </c>
      <c r="Q14" t="s">
        <v>523</v>
      </c>
      <c r="R14">
        <v>131</v>
      </c>
      <c r="S14" t="s">
        <v>524</v>
      </c>
      <c r="T14">
        <v>1</v>
      </c>
      <c r="U14" t="s">
        <v>313</v>
      </c>
      <c r="V14" s="4">
        <v>17491.8</v>
      </c>
      <c r="W14" s="4">
        <v>17491.8</v>
      </c>
      <c r="X14" s="4">
        <v>17491.8</v>
      </c>
      <c r="Y14" s="4">
        <v>17491.8</v>
      </c>
      <c r="Z14" s="4">
        <v>17491.8</v>
      </c>
      <c r="AA14" s="4">
        <v>17491.8</v>
      </c>
      <c r="AB14" s="4">
        <v>17491.8</v>
      </c>
      <c r="AC14" s="4">
        <v>17491.8</v>
      </c>
      <c r="AD14" s="4">
        <v>17491.8</v>
      </c>
      <c r="AE14" s="4">
        <v>17491.8</v>
      </c>
      <c r="AF14" s="4">
        <v>17491.8</v>
      </c>
      <c r="AG14" s="4">
        <v>17491.8</v>
      </c>
      <c r="AH14" s="4">
        <v>17483.009999999998</v>
      </c>
      <c r="AI14" s="4">
        <v>17483.009999999998</v>
      </c>
      <c r="AJ14" s="4">
        <v>17483.009999999998</v>
      </c>
      <c r="AK14" s="4">
        <v>17483.009999999998</v>
      </c>
      <c r="AL14" s="4">
        <v>17483.009999999998</v>
      </c>
      <c r="AM14" s="4">
        <v>17793.509999999998</v>
      </c>
      <c r="AN14" s="4">
        <v>17793.509999999998</v>
      </c>
      <c r="AO14" s="4">
        <v>23698.58</v>
      </c>
      <c r="AP14" s="4">
        <v>18104.009999999998</v>
      </c>
      <c r="AQ14" s="4">
        <v>18104.009999999998</v>
      </c>
      <c r="AR14" s="4">
        <v>18104.009999999998</v>
      </c>
      <c r="AS14" s="4">
        <v>42182.35</v>
      </c>
      <c r="AT14" s="4">
        <v>8.7899999999999991</v>
      </c>
      <c r="AU14" s="4">
        <v>8.7899999999999991</v>
      </c>
      <c r="AV14" s="4">
        <v>17.579999999999998</v>
      </c>
      <c r="AW14" s="4">
        <v>0</v>
      </c>
      <c r="AX14" s="4">
        <v>8.7899999999999991</v>
      </c>
      <c r="AY14" s="4">
        <v>0</v>
      </c>
      <c r="AZ14" s="4">
        <v>0</v>
      </c>
      <c r="BA14" s="4">
        <v>0</v>
      </c>
      <c r="BB14" s="4">
        <v>18469.599999999999</v>
      </c>
      <c r="BC14" s="4">
        <v>0</v>
      </c>
      <c r="BD14" s="4">
        <v>0</v>
      </c>
      <c r="BE14" s="4">
        <v>-36518.43</v>
      </c>
    </row>
    <row r="15" spans="1:57">
      <c r="A15">
        <v>101</v>
      </c>
      <c r="B15" t="s">
        <v>306</v>
      </c>
      <c r="C15">
        <v>139</v>
      </c>
      <c r="D15" t="s">
        <v>307</v>
      </c>
      <c r="E15">
        <v>192</v>
      </c>
      <c r="F15">
        <v>511130001</v>
      </c>
      <c r="G15" t="s">
        <v>111</v>
      </c>
      <c r="H15">
        <v>101</v>
      </c>
      <c r="I15" t="s">
        <v>308</v>
      </c>
      <c r="J15">
        <v>1130</v>
      </c>
      <c r="K15" t="s">
        <v>309</v>
      </c>
      <c r="L15">
        <v>1000</v>
      </c>
      <c r="M15" t="s">
        <v>106</v>
      </c>
      <c r="N15">
        <v>7</v>
      </c>
      <c r="O15" t="s">
        <v>310</v>
      </c>
      <c r="P15">
        <v>171</v>
      </c>
      <c r="Q15" t="s">
        <v>311</v>
      </c>
      <c r="R15">
        <v>121</v>
      </c>
      <c r="S15" t="s">
        <v>312</v>
      </c>
      <c r="T15">
        <v>1</v>
      </c>
      <c r="U15" t="s">
        <v>313</v>
      </c>
      <c r="V15" s="4">
        <v>34808.400000000001</v>
      </c>
      <c r="W15" s="4">
        <v>34808.400000000001</v>
      </c>
      <c r="X15" s="4">
        <v>34808.400000000001</v>
      </c>
      <c r="Y15" s="4">
        <v>34808.400000000001</v>
      </c>
      <c r="Z15" s="4">
        <v>34808.400000000001</v>
      </c>
      <c r="AA15" s="4">
        <v>43119.9</v>
      </c>
      <c r="AB15" s="4">
        <v>55237.08</v>
      </c>
      <c r="AC15" s="4">
        <v>43119.9</v>
      </c>
      <c r="AD15" s="4">
        <v>41734.65</v>
      </c>
      <c r="AE15" s="4">
        <v>42565.8</v>
      </c>
      <c r="AF15" s="4">
        <v>43119.9</v>
      </c>
      <c r="AG15" s="4">
        <v>33774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69940.17</v>
      </c>
      <c r="AT15" s="4">
        <v>6574443.4500000002</v>
      </c>
      <c r="AU15" s="4">
        <v>0</v>
      </c>
      <c r="AV15" s="4">
        <v>0</v>
      </c>
      <c r="AW15" s="4">
        <v>0</v>
      </c>
      <c r="AX15" s="4">
        <v>-5047.1000000000004</v>
      </c>
      <c r="AY15" s="4">
        <v>0</v>
      </c>
      <c r="AZ15" s="4">
        <v>0</v>
      </c>
      <c r="BA15" s="4">
        <v>0</v>
      </c>
      <c r="BB15" s="4">
        <v>0</v>
      </c>
      <c r="BC15" s="4">
        <v>-2.2599999999999998</v>
      </c>
      <c r="BD15" s="4">
        <v>-19200.21</v>
      </c>
      <c r="BE15" s="4">
        <v>-180463.38</v>
      </c>
    </row>
    <row r="16" spans="1:57">
      <c r="A16">
        <v>302</v>
      </c>
      <c r="B16" t="s">
        <v>79</v>
      </c>
      <c r="C16">
        <v>150</v>
      </c>
      <c r="D16" t="s">
        <v>79</v>
      </c>
      <c r="E16">
        <v>193</v>
      </c>
      <c r="F16">
        <v>511130001</v>
      </c>
      <c r="G16" t="s">
        <v>111</v>
      </c>
      <c r="H16">
        <v>502</v>
      </c>
      <c r="I16" t="s">
        <v>413</v>
      </c>
      <c r="J16">
        <v>1130</v>
      </c>
      <c r="K16" t="s">
        <v>309</v>
      </c>
      <c r="L16">
        <v>1000</v>
      </c>
      <c r="M16" t="s">
        <v>106</v>
      </c>
      <c r="N16">
        <v>7</v>
      </c>
      <c r="O16" t="s">
        <v>310</v>
      </c>
      <c r="P16">
        <v>423</v>
      </c>
      <c r="Q16" t="s">
        <v>381</v>
      </c>
      <c r="R16">
        <v>161</v>
      </c>
      <c r="S16" t="s">
        <v>414</v>
      </c>
      <c r="T16">
        <v>1</v>
      </c>
      <c r="U16" t="s">
        <v>313</v>
      </c>
      <c r="V16" s="4">
        <v>2247477.34</v>
      </c>
      <c r="W16" s="4">
        <v>2272176.65</v>
      </c>
      <c r="X16" s="4">
        <v>2306772.14</v>
      </c>
      <c r="Y16" s="4">
        <v>2321147.9500000002</v>
      </c>
      <c r="Z16" s="4">
        <v>2332957.39</v>
      </c>
      <c r="AA16" s="4">
        <v>2324292.9900000002</v>
      </c>
      <c r="AB16" s="4">
        <v>2297354.81</v>
      </c>
      <c r="AC16" s="4">
        <v>2327223.4</v>
      </c>
      <c r="AD16" s="4">
        <v>2340455.4</v>
      </c>
      <c r="AE16" s="4">
        <v>2400444.27</v>
      </c>
      <c r="AF16" s="4">
        <v>2496468.87</v>
      </c>
      <c r="AG16" s="4">
        <v>2631660.02</v>
      </c>
      <c r="AH16" s="4">
        <v>0</v>
      </c>
      <c r="AI16" s="4">
        <v>1899464.51</v>
      </c>
      <c r="AJ16" s="4">
        <v>1905415.77</v>
      </c>
      <c r="AK16" s="4">
        <v>1944565.23</v>
      </c>
      <c r="AL16" s="4">
        <v>1946965.5</v>
      </c>
      <c r="AM16" s="4">
        <v>2041949</v>
      </c>
      <c r="AN16" s="4">
        <v>2128726.5299999998</v>
      </c>
      <c r="AO16" s="4">
        <v>2225429</v>
      </c>
      <c r="AP16" s="4">
        <v>2297316</v>
      </c>
      <c r="AQ16" s="4">
        <v>2333554.65</v>
      </c>
      <c r="AR16" s="4">
        <v>2333554.65</v>
      </c>
      <c r="AS16" s="4">
        <v>2333554.65</v>
      </c>
      <c r="AT16" s="4">
        <v>3136800.76</v>
      </c>
      <c r="AU16" s="4">
        <v>0</v>
      </c>
      <c r="AV16" s="4">
        <v>0</v>
      </c>
      <c r="AW16" s="4">
        <v>261327.81</v>
      </c>
      <c r="AX16" s="4">
        <v>385991.89</v>
      </c>
      <c r="AY16" s="4">
        <v>282343.99</v>
      </c>
      <c r="AZ16" s="4">
        <v>168628.28</v>
      </c>
      <c r="BA16" s="4">
        <v>1000000</v>
      </c>
      <c r="BB16" s="4">
        <v>-118039.37</v>
      </c>
      <c r="BC16" s="4">
        <v>-2324018.42</v>
      </c>
      <c r="BD16" s="4">
        <v>-2252479.23</v>
      </c>
      <c r="BE16" s="4">
        <v>-2300000</v>
      </c>
    </row>
    <row r="17" spans="1:57">
      <c r="A17">
        <v>941</v>
      </c>
      <c r="B17" t="s">
        <v>484</v>
      </c>
      <c r="C17">
        <v>116</v>
      </c>
      <c r="D17" t="s">
        <v>485</v>
      </c>
      <c r="E17">
        <v>192</v>
      </c>
      <c r="F17">
        <v>511130001</v>
      </c>
      <c r="G17" t="s">
        <v>111</v>
      </c>
      <c r="H17">
        <v>101</v>
      </c>
      <c r="I17" t="s">
        <v>308</v>
      </c>
      <c r="J17">
        <v>1130</v>
      </c>
      <c r="K17" t="s">
        <v>309</v>
      </c>
      <c r="L17">
        <v>1000</v>
      </c>
      <c r="M17" t="s">
        <v>106</v>
      </c>
      <c r="N17">
        <v>8</v>
      </c>
      <c r="O17" t="s">
        <v>486</v>
      </c>
      <c r="P17">
        <v>131</v>
      </c>
      <c r="Q17" t="s">
        <v>449</v>
      </c>
      <c r="R17">
        <v>121</v>
      </c>
      <c r="S17" t="s">
        <v>312</v>
      </c>
      <c r="T17">
        <v>1</v>
      </c>
      <c r="U17" t="s">
        <v>313</v>
      </c>
      <c r="V17" s="4">
        <v>58988.7</v>
      </c>
      <c r="W17" s="4">
        <v>58988.7</v>
      </c>
      <c r="X17" s="4">
        <v>58988.7</v>
      </c>
      <c r="Y17" s="4">
        <v>58988.7</v>
      </c>
      <c r="Z17" s="4">
        <v>66572.100000000006</v>
      </c>
      <c r="AA17" s="4">
        <v>66572.100000000006</v>
      </c>
      <c r="AB17" s="4">
        <v>66572.100000000006</v>
      </c>
      <c r="AC17" s="4">
        <v>66572.100000000006</v>
      </c>
      <c r="AD17" s="4">
        <v>66572.100000000006</v>
      </c>
      <c r="AE17" s="4">
        <v>66572.100000000006</v>
      </c>
      <c r="AF17" s="4">
        <v>66572.100000000006</v>
      </c>
      <c r="AG17" s="4">
        <v>66572.100000000006</v>
      </c>
      <c r="AH17" s="4">
        <v>52529.15</v>
      </c>
      <c r="AI17" s="4">
        <v>51176.77</v>
      </c>
      <c r="AJ17" s="4">
        <v>49824.38</v>
      </c>
      <c r="AK17" s="4">
        <v>49824.38</v>
      </c>
      <c r="AL17" s="4">
        <v>49824.38</v>
      </c>
      <c r="AM17" s="4">
        <v>61001.61</v>
      </c>
      <c r="AN17" s="4">
        <v>61001.61</v>
      </c>
      <c r="AO17" s="4">
        <v>64613.53</v>
      </c>
      <c r="AP17" s="4">
        <v>61053.3</v>
      </c>
      <c r="AQ17" s="4">
        <v>61053.3</v>
      </c>
      <c r="AR17" s="4">
        <v>61053.3</v>
      </c>
      <c r="AS17" s="4">
        <v>142254.19</v>
      </c>
      <c r="AT17" s="4">
        <v>6459.55</v>
      </c>
      <c r="AU17" s="4">
        <v>7811.93</v>
      </c>
      <c r="AV17" s="4">
        <v>9164.32</v>
      </c>
      <c r="AW17" s="4">
        <v>9164.32</v>
      </c>
      <c r="AX17" s="4">
        <v>16747.72</v>
      </c>
      <c r="AY17" s="4">
        <v>5570.49</v>
      </c>
      <c r="AZ17" s="4">
        <v>5570.49</v>
      </c>
      <c r="BA17" s="4">
        <v>100000</v>
      </c>
      <c r="BB17" s="4">
        <v>0</v>
      </c>
      <c r="BC17" s="4">
        <v>0</v>
      </c>
      <c r="BD17" s="4">
        <v>0</v>
      </c>
      <c r="BE17" s="4">
        <v>-157000</v>
      </c>
    </row>
    <row r="18" spans="1:57">
      <c r="A18">
        <v>942</v>
      </c>
      <c r="B18" t="s">
        <v>487</v>
      </c>
      <c r="C18">
        <v>117</v>
      </c>
      <c r="D18" t="s">
        <v>488</v>
      </c>
      <c r="E18">
        <v>192</v>
      </c>
      <c r="F18">
        <v>511130001</v>
      </c>
      <c r="G18" t="s">
        <v>111</v>
      </c>
      <c r="H18">
        <v>101</v>
      </c>
      <c r="I18" t="s">
        <v>308</v>
      </c>
      <c r="J18">
        <v>1130</v>
      </c>
      <c r="K18" t="s">
        <v>309</v>
      </c>
      <c r="L18">
        <v>1000</v>
      </c>
      <c r="M18" t="s">
        <v>106</v>
      </c>
      <c r="N18">
        <v>8</v>
      </c>
      <c r="O18" t="s">
        <v>486</v>
      </c>
      <c r="P18">
        <v>183</v>
      </c>
      <c r="Q18" t="s">
        <v>489</v>
      </c>
      <c r="R18">
        <v>121</v>
      </c>
      <c r="S18" t="s">
        <v>312</v>
      </c>
      <c r="T18">
        <v>1</v>
      </c>
      <c r="U18" t="s">
        <v>313</v>
      </c>
      <c r="V18" s="4">
        <v>74586.990000000005</v>
      </c>
      <c r="W18" s="4">
        <v>65117.55</v>
      </c>
      <c r="X18" s="4">
        <v>70681.8</v>
      </c>
      <c r="Y18" s="4">
        <v>70681.8</v>
      </c>
      <c r="Z18" s="4">
        <v>70681.8</v>
      </c>
      <c r="AA18" s="4">
        <v>70681.8</v>
      </c>
      <c r="AB18" s="4">
        <v>70681.8</v>
      </c>
      <c r="AC18" s="4">
        <v>70681.8</v>
      </c>
      <c r="AD18" s="4">
        <v>70681.8</v>
      </c>
      <c r="AE18" s="4">
        <v>70681.8</v>
      </c>
      <c r="AF18" s="4">
        <v>70681.8</v>
      </c>
      <c r="AG18" s="4">
        <v>70319.070000000007</v>
      </c>
      <c r="AH18" s="4">
        <v>59305.5</v>
      </c>
      <c r="AI18" s="4">
        <v>60921.53</v>
      </c>
      <c r="AJ18" s="4">
        <v>72387.179999999993</v>
      </c>
      <c r="AK18" s="4">
        <v>76578.929999999993</v>
      </c>
      <c r="AL18" s="4">
        <v>79288.97</v>
      </c>
      <c r="AM18" s="4">
        <v>79288.97</v>
      </c>
      <c r="AN18" s="4">
        <v>79288.97</v>
      </c>
      <c r="AO18" s="4">
        <v>79288.97</v>
      </c>
      <c r="AP18" s="4">
        <v>79288.97</v>
      </c>
      <c r="AQ18" s="4">
        <v>79288.97</v>
      </c>
      <c r="AR18" s="4">
        <v>79288.97</v>
      </c>
      <c r="AS18" s="4">
        <v>184743.3</v>
      </c>
      <c r="AT18" s="4">
        <v>15281.49</v>
      </c>
      <c r="AU18" s="4">
        <v>4196.0200000000004</v>
      </c>
      <c r="AV18" s="4">
        <v>0</v>
      </c>
      <c r="AW18" s="4">
        <v>0</v>
      </c>
      <c r="AX18" s="4">
        <v>0</v>
      </c>
      <c r="AY18" s="4">
        <v>0</v>
      </c>
      <c r="AZ18" s="4">
        <v>-0.09</v>
      </c>
      <c r="BA18" s="4">
        <v>0</v>
      </c>
      <c r="BB18" s="4">
        <v>-35186.28</v>
      </c>
      <c r="BC18" s="4">
        <v>0</v>
      </c>
      <c r="BD18" s="4">
        <v>-64383.7</v>
      </c>
      <c r="BE18" s="4">
        <v>-82706.86</v>
      </c>
    </row>
    <row r="19" spans="1:57">
      <c r="A19">
        <v>971</v>
      </c>
      <c r="B19" t="s">
        <v>522</v>
      </c>
      <c r="C19">
        <v>102</v>
      </c>
      <c r="D19" t="s">
        <v>284</v>
      </c>
      <c r="E19">
        <v>192</v>
      </c>
      <c r="F19">
        <v>511130001</v>
      </c>
      <c r="G19" t="s">
        <v>111</v>
      </c>
      <c r="H19">
        <v>101</v>
      </c>
      <c r="I19" t="s">
        <v>308</v>
      </c>
      <c r="J19">
        <v>1130</v>
      </c>
      <c r="K19" t="s">
        <v>309</v>
      </c>
      <c r="L19">
        <v>1000</v>
      </c>
      <c r="M19" t="s">
        <v>106</v>
      </c>
      <c r="N19">
        <v>9</v>
      </c>
      <c r="O19" t="s">
        <v>422</v>
      </c>
      <c r="P19">
        <v>312</v>
      </c>
      <c r="Q19" t="s">
        <v>443</v>
      </c>
      <c r="R19">
        <v>200</v>
      </c>
      <c r="S19" t="s">
        <v>444</v>
      </c>
      <c r="T19">
        <v>1</v>
      </c>
      <c r="U19" t="s">
        <v>313</v>
      </c>
      <c r="V19" s="4">
        <v>120957.9</v>
      </c>
      <c r="W19" s="4">
        <v>120957.9</v>
      </c>
      <c r="X19" s="4">
        <v>120957.9</v>
      </c>
      <c r="Y19" s="4">
        <v>120957.9</v>
      </c>
      <c r="Z19" s="4">
        <v>120957.9</v>
      </c>
      <c r="AA19" s="4">
        <v>120957.9</v>
      </c>
      <c r="AB19" s="4">
        <v>120957.9</v>
      </c>
      <c r="AC19" s="4">
        <v>120957.9</v>
      </c>
      <c r="AD19" s="4">
        <v>120957.9</v>
      </c>
      <c r="AE19" s="4">
        <v>120957.9</v>
      </c>
      <c r="AF19" s="4">
        <v>120957.9</v>
      </c>
      <c r="AG19" s="4">
        <v>120957.9</v>
      </c>
      <c r="AH19" s="4">
        <v>78038.899999999994</v>
      </c>
      <c r="AI19" s="4">
        <v>78038.899999999994</v>
      </c>
      <c r="AJ19" s="4">
        <v>96735.34</v>
      </c>
      <c r="AK19" s="4">
        <v>96735.34</v>
      </c>
      <c r="AL19" s="4">
        <v>96735.34</v>
      </c>
      <c r="AM19" s="4">
        <v>110963.39</v>
      </c>
      <c r="AN19" s="4">
        <v>110963.39</v>
      </c>
      <c r="AO19" s="4">
        <v>143665.26</v>
      </c>
      <c r="AP19" s="4">
        <v>125191.43</v>
      </c>
      <c r="AQ19" s="4">
        <v>125191.43</v>
      </c>
      <c r="AR19" s="4">
        <v>125191.43</v>
      </c>
      <c r="AS19" s="4">
        <v>291696.03000000003</v>
      </c>
      <c r="AT19" s="4">
        <v>42919</v>
      </c>
      <c r="AU19" s="4">
        <v>42919</v>
      </c>
      <c r="AV19" s="4">
        <v>24222.560000000001</v>
      </c>
      <c r="AW19" s="4">
        <v>24222.560000000001</v>
      </c>
      <c r="AX19" s="4">
        <v>24222.560000000001</v>
      </c>
      <c r="AY19" s="4">
        <v>9994.51</v>
      </c>
      <c r="AZ19" s="4">
        <v>9994.51</v>
      </c>
      <c r="BA19" s="4">
        <v>0</v>
      </c>
      <c r="BB19" s="4">
        <v>0</v>
      </c>
      <c r="BC19" s="4">
        <v>0</v>
      </c>
      <c r="BD19" s="4">
        <v>0</v>
      </c>
      <c r="BE19" s="4">
        <v>-206146.08</v>
      </c>
    </row>
    <row r="20" spans="1:57">
      <c r="A20">
        <v>972</v>
      </c>
      <c r="B20" t="s">
        <v>527</v>
      </c>
      <c r="C20">
        <v>132</v>
      </c>
      <c r="D20" t="s">
        <v>528</v>
      </c>
      <c r="E20">
        <v>192</v>
      </c>
      <c r="F20">
        <v>511130001</v>
      </c>
      <c r="G20" t="s">
        <v>111</v>
      </c>
      <c r="H20">
        <v>101</v>
      </c>
      <c r="I20" t="s">
        <v>308</v>
      </c>
      <c r="J20">
        <v>1130</v>
      </c>
      <c r="K20" t="s">
        <v>309</v>
      </c>
      <c r="L20">
        <v>1000</v>
      </c>
      <c r="M20" t="s">
        <v>106</v>
      </c>
      <c r="N20">
        <v>9</v>
      </c>
      <c r="O20" t="s">
        <v>422</v>
      </c>
      <c r="P20">
        <v>181</v>
      </c>
      <c r="Q20" t="s">
        <v>523</v>
      </c>
      <c r="R20">
        <v>131</v>
      </c>
      <c r="S20" t="s">
        <v>524</v>
      </c>
      <c r="T20">
        <v>1</v>
      </c>
      <c r="U20" t="s">
        <v>313</v>
      </c>
      <c r="V20" s="4">
        <v>133236.16</v>
      </c>
      <c r="W20" s="4">
        <v>132273.14000000001</v>
      </c>
      <c r="X20" s="4">
        <v>130118.1</v>
      </c>
      <c r="Y20" s="4">
        <v>130699.2</v>
      </c>
      <c r="Z20" s="4">
        <v>130699.2</v>
      </c>
      <c r="AA20" s="4">
        <v>138507</v>
      </c>
      <c r="AB20" s="4">
        <v>137375.09</v>
      </c>
      <c r="AC20" s="4">
        <v>136176.89000000001</v>
      </c>
      <c r="AD20" s="4">
        <v>142123.56</v>
      </c>
      <c r="AE20" s="4">
        <v>132322.79999999999</v>
      </c>
      <c r="AF20" s="4">
        <v>132567.44</v>
      </c>
      <c r="AG20" s="4">
        <v>114166.8</v>
      </c>
      <c r="AH20" s="4">
        <v>98975.29</v>
      </c>
      <c r="AI20" s="4">
        <v>98975.29</v>
      </c>
      <c r="AJ20" s="4">
        <v>98975.29</v>
      </c>
      <c r="AK20" s="4">
        <v>109769.82</v>
      </c>
      <c r="AL20" s="4">
        <v>109769.82</v>
      </c>
      <c r="AM20" s="4">
        <v>113599.06</v>
      </c>
      <c r="AN20" s="4">
        <v>113599.06</v>
      </c>
      <c r="AO20" s="4">
        <v>157224.79</v>
      </c>
      <c r="AP20" s="4">
        <v>137046.63</v>
      </c>
      <c r="AQ20" s="4">
        <v>140244.62</v>
      </c>
      <c r="AR20" s="4">
        <v>140244.62</v>
      </c>
      <c r="AS20" s="4">
        <v>326769.96999999997</v>
      </c>
      <c r="AT20" s="4">
        <v>34260.870000000003</v>
      </c>
      <c r="AU20" s="4">
        <v>33297.85</v>
      </c>
      <c r="AV20" s="4">
        <v>31142.81</v>
      </c>
      <c r="AW20" s="4">
        <v>20929.38</v>
      </c>
      <c r="AX20" s="4">
        <v>20929.38</v>
      </c>
      <c r="AY20" s="4">
        <v>24907.94</v>
      </c>
      <c r="AZ20" s="4">
        <v>23776.03</v>
      </c>
      <c r="BA20" s="4">
        <v>0</v>
      </c>
      <c r="BB20" s="4">
        <v>0</v>
      </c>
      <c r="BC20" s="4">
        <v>-15024.19</v>
      </c>
      <c r="BD20" s="4">
        <v>-48573.5</v>
      </c>
      <c r="BE20" s="4">
        <v>-180575.45</v>
      </c>
    </row>
    <row r="21" spans="1:57">
      <c r="A21">
        <v>991</v>
      </c>
      <c r="B21" t="s">
        <v>538</v>
      </c>
      <c r="C21">
        <v>136</v>
      </c>
      <c r="D21" t="s">
        <v>539</v>
      </c>
      <c r="E21">
        <v>192</v>
      </c>
      <c r="F21">
        <v>511130001</v>
      </c>
      <c r="G21" t="s">
        <v>111</v>
      </c>
      <c r="H21">
        <v>101</v>
      </c>
      <c r="I21" t="s">
        <v>308</v>
      </c>
      <c r="J21">
        <v>1130</v>
      </c>
      <c r="K21" t="s">
        <v>309</v>
      </c>
      <c r="L21">
        <v>1000</v>
      </c>
      <c r="M21" t="s">
        <v>106</v>
      </c>
      <c r="N21">
        <v>10</v>
      </c>
      <c r="O21" t="s">
        <v>540</v>
      </c>
      <c r="P21">
        <v>311</v>
      </c>
      <c r="Q21" t="s">
        <v>463</v>
      </c>
      <c r="R21">
        <v>121</v>
      </c>
      <c r="S21" t="s">
        <v>312</v>
      </c>
      <c r="T21">
        <v>1</v>
      </c>
      <c r="U21" t="s">
        <v>313</v>
      </c>
      <c r="V21" s="4">
        <v>56101.5</v>
      </c>
      <c r="W21" s="4">
        <v>50917.2</v>
      </c>
      <c r="X21" s="4">
        <v>51913.5</v>
      </c>
      <c r="Y21" s="4">
        <v>51913.5</v>
      </c>
      <c r="Z21" s="4">
        <v>51913.5</v>
      </c>
      <c r="AA21" s="4">
        <v>51913.5</v>
      </c>
      <c r="AB21" s="4">
        <v>51913.5</v>
      </c>
      <c r="AC21" s="4">
        <v>51913.5</v>
      </c>
      <c r="AD21" s="4">
        <v>51913.5</v>
      </c>
      <c r="AE21" s="4">
        <v>51089.42</v>
      </c>
      <c r="AF21" s="4">
        <v>51913.5</v>
      </c>
      <c r="AG21" s="4">
        <v>51913.5</v>
      </c>
      <c r="AH21" s="4">
        <v>56900.68</v>
      </c>
      <c r="AI21" s="4">
        <v>61834.25</v>
      </c>
      <c r="AJ21" s="4">
        <v>56900.68</v>
      </c>
      <c r="AK21" s="4">
        <v>56900.68</v>
      </c>
      <c r="AL21" s="4">
        <v>56900.68</v>
      </c>
      <c r="AM21" s="4">
        <v>57482.86</v>
      </c>
      <c r="AN21" s="4">
        <v>57482.86</v>
      </c>
      <c r="AO21" s="4">
        <v>62893.29</v>
      </c>
      <c r="AP21" s="4">
        <v>58065.05</v>
      </c>
      <c r="AQ21" s="4">
        <v>58065.05</v>
      </c>
      <c r="AR21" s="4">
        <v>58065.05</v>
      </c>
      <c r="AS21" s="4">
        <v>135291.57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-32247.13</v>
      </c>
      <c r="AZ21" s="4">
        <v>0</v>
      </c>
      <c r="BA21" s="4">
        <v>0</v>
      </c>
      <c r="BB21" s="4">
        <v>0</v>
      </c>
      <c r="BC21" s="4">
        <v>0</v>
      </c>
      <c r="BD21" s="4">
        <v>-60000</v>
      </c>
      <c r="BE21" s="4">
        <v>-59205.95</v>
      </c>
    </row>
    <row r="22" spans="1:57">
      <c r="A22">
        <v>961</v>
      </c>
      <c r="B22" t="s">
        <v>80</v>
      </c>
      <c r="C22">
        <v>124</v>
      </c>
      <c r="D22" t="s">
        <v>508</v>
      </c>
      <c r="E22">
        <v>192</v>
      </c>
      <c r="F22">
        <v>511130001</v>
      </c>
      <c r="G22" t="s">
        <v>111</v>
      </c>
      <c r="H22">
        <v>101</v>
      </c>
      <c r="I22" t="s">
        <v>308</v>
      </c>
      <c r="J22">
        <v>1130</v>
      </c>
      <c r="K22" t="s">
        <v>309</v>
      </c>
      <c r="L22">
        <v>1000</v>
      </c>
      <c r="M22" t="s">
        <v>106</v>
      </c>
      <c r="N22">
        <v>11</v>
      </c>
      <c r="O22" t="s">
        <v>509</v>
      </c>
      <c r="P22">
        <v>241</v>
      </c>
      <c r="Q22" t="s">
        <v>445</v>
      </c>
      <c r="R22">
        <v>124</v>
      </c>
      <c r="S22" t="s">
        <v>510</v>
      </c>
      <c r="T22">
        <v>1</v>
      </c>
      <c r="U22" t="s">
        <v>313</v>
      </c>
      <c r="V22" s="4">
        <v>162039.15</v>
      </c>
      <c r="W22" s="4">
        <v>157077.6</v>
      </c>
      <c r="X22" s="4">
        <v>155003.4</v>
      </c>
      <c r="Y22" s="4">
        <v>152929.20000000001</v>
      </c>
      <c r="Z22" s="4">
        <v>157077.6</v>
      </c>
      <c r="AA22" s="4">
        <v>157077.6</v>
      </c>
      <c r="AB22" s="4">
        <v>149964.29999999999</v>
      </c>
      <c r="AC22" s="4">
        <v>149964.29999999999</v>
      </c>
      <c r="AD22" s="4">
        <v>149964.29999999999</v>
      </c>
      <c r="AE22" s="4">
        <v>149964.29999999999</v>
      </c>
      <c r="AF22" s="4">
        <v>149964.29999999999</v>
      </c>
      <c r="AG22" s="4">
        <v>149964.29999999999</v>
      </c>
      <c r="AH22" s="4">
        <v>140384.56</v>
      </c>
      <c r="AI22" s="4">
        <v>141663.76</v>
      </c>
      <c r="AJ22" s="4">
        <v>141663.76</v>
      </c>
      <c r="AK22" s="4">
        <v>158622.65</v>
      </c>
      <c r="AL22" s="4">
        <v>158622.65</v>
      </c>
      <c r="AM22" s="4">
        <v>161325.09</v>
      </c>
      <c r="AN22" s="4">
        <v>161325.09</v>
      </c>
      <c r="AO22" s="4">
        <v>183569.44</v>
      </c>
      <c r="AP22" s="4">
        <v>168921.78</v>
      </c>
      <c r="AQ22" s="4">
        <v>172845.72</v>
      </c>
      <c r="AR22" s="4">
        <v>172845.72</v>
      </c>
      <c r="AS22" s="4">
        <v>402730.53</v>
      </c>
      <c r="AT22" s="4">
        <v>21654.59</v>
      </c>
      <c r="AU22" s="4">
        <v>15413.84</v>
      </c>
      <c r="AV22" s="4">
        <v>13339.64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-373938.47</v>
      </c>
    </row>
    <row r="23" spans="1:57">
      <c r="A23">
        <v>962</v>
      </c>
      <c r="B23" t="s">
        <v>513</v>
      </c>
      <c r="C23">
        <v>126</v>
      </c>
      <c r="D23" t="s">
        <v>225</v>
      </c>
      <c r="E23">
        <v>192</v>
      </c>
      <c r="F23">
        <v>511130001</v>
      </c>
      <c r="G23" t="s">
        <v>111</v>
      </c>
      <c r="H23">
        <v>101</v>
      </c>
      <c r="I23" t="s">
        <v>308</v>
      </c>
      <c r="J23">
        <v>1130</v>
      </c>
      <c r="K23" t="s">
        <v>309</v>
      </c>
      <c r="L23">
        <v>1000</v>
      </c>
      <c r="M23" t="s">
        <v>106</v>
      </c>
      <c r="N23">
        <v>11</v>
      </c>
      <c r="O23" t="s">
        <v>509</v>
      </c>
      <c r="P23">
        <v>241</v>
      </c>
      <c r="Q23" t="s">
        <v>445</v>
      </c>
      <c r="R23">
        <v>124</v>
      </c>
      <c r="S23" t="s">
        <v>510</v>
      </c>
      <c r="T23">
        <v>1</v>
      </c>
      <c r="U23" t="s">
        <v>313</v>
      </c>
      <c r="V23" s="4">
        <v>291605.40000000002</v>
      </c>
      <c r="W23" s="4">
        <v>280479.90000000002</v>
      </c>
      <c r="X23" s="4">
        <v>282127.14</v>
      </c>
      <c r="Y23" s="4">
        <v>280479.90000000002</v>
      </c>
      <c r="Z23" s="4">
        <v>280479.90000000002</v>
      </c>
      <c r="AA23" s="4">
        <v>297580.5</v>
      </c>
      <c r="AB23" s="4">
        <v>293388.45</v>
      </c>
      <c r="AC23" s="4">
        <v>289196.40000000002</v>
      </c>
      <c r="AD23" s="4">
        <v>296138.42</v>
      </c>
      <c r="AE23" s="4">
        <v>306266.76</v>
      </c>
      <c r="AF23" s="4">
        <v>301804.59999999998</v>
      </c>
      <c r="AG23" s="4">
        <v>302077.84999999998</v>
      </c>
      <c r="AH23" s="4">
        <v>85433.76</v>
      </c>
      <c r="AI23" s="4">
        <v>85433.76</v>
      </c>
      <c r="AJ23" s="4">
        <v>95159.25</v>
      </c>
      <c r="AK23" s="4">
        <v>291774.37</v>
      </c>
      <c r="AL23" s="4">
        <v>305730.71999999997</v>
      </c>
      <c r="AM23" s="4">
        <v>302032.67</v>
      </c>
      <c r="AN23" s="4">
        <v>302676.07</v>
      </c>
      <c r="AO23" s="4">
        <v>307566.33</v>
      </c>
      <c r="AP23" s="4">
        <v>297566.59000000003</v>
      </c>
      <c r="AQ23" s="4">
        <v>293055.8</v>
      </c>
      <c r="AR23" s="4">
        <v>293055.8</v>
      </c>
      <c r="AS23" s="4">
        <v>682820.01</v>
      </c>
      <c r="AT23" s="4">
        <v>1091760</v>
      </c>
      <c r="AU23" s="4">
        <v>0</v>
      </c>
      <c r="AV23" s="4">
        <v>-475.7</v>
      </c>
      <c r="AW23" s="4">
        <v>0</v>
      </c>
      <c r="AX23" s="4">
        <v>0</v>
      </c>
      <c r="AY23" s="4">
        <v>0</v>
      </c>
      <c r="AZ23" s="4">
        <v>-3</v>
      </c>
      <c r="BA23" s="4">
        <v>0</v>
      </c>
      <c r="BB23" s="4">
        <v>-200000</v>
      </c>
      <c r="BC23" s="4">
        <v>-200001</v>
      </c>
      <c r="BD23" s="4">
        <v>-200000</v>
      </c>
      <c r="BE23" s="4">
        <v>-331960.21000000002</v>
      </c>
    </row>
    <row r="24" spans="1:57">
      <c r="A24">
        <v>964</v>
      </c>
      <c r="B24" t="s">
        <v>518</v>
      </c>
      <c r="C24">
        <v>128</v>
      </c>
      <c r="D24" t="s">
        <v>519</v>
      </c>
      <c r="E24">
        <v>192</v>
      </c>
      <c r="F24">
        <v>511130001</v>
      </c>
      <c r="G24" t="s">
        <v>111</v>
      </c>
      <c r="H24">
        <v>101</v>
      </c>
      <c r="I24" t="s">
        <v>308</v>
      </c>
      <c r="J24">
        <v>1130</v>
      </c>
      <c r="K24" t="s">
        <v>309</v>
      </c>
      <c r="L24">
        <v>1000</v>
      </c>
      <c r="M24" t="s">
        <v>106</v>
      </c>
      <c r="N24">
        <v>11</v>
      </c>
      <c r="O24" t="s">
        <v>509</v>
      </c>
      <c r="P24">
        <v>256</v>
      </c>
      <c r="Q24" t="s">
        <v>520</v>
      </c>
      <c r="R24">
        <v>121</v>
      </c>
      <c r="S24" t="s">
        <v>312</v>
      </c>
      <c r="T24">
        <v>1</v>
      </c>
      <c r="U24" t="s">
        <v>313</v>
      </c>
      <c r="V24" s="4">
        <v>24125.7</v>
      </c>
      <c r="W24" s="4">
        <v>24125.7</v>
      </c>
      <c r="X24" s="4">
        <v>25334.400000000001</v>
      </c>
      <c r="Y24" s="4">
        <v>26543.1</v>
      </c>
      <c r="Z24" s="4">
        <v>26543.1</v>
      </c>
      <c r="AA24" s="4">
        <v>26543.1</v>
      </c>
      <c r="AB24" s="4">
        <v>26543.1</v>
      </c>
      <c r="AC24" s="4">
        <v>26543.1</v>
      </c>
      <c r="AD24" s="4">
        <v>26543.1</v>
      </c>
      <c r="AE24" s="4">
        <v>26543.1</v>
      </c>
      <c r="AF24" s="4">
        <v>26543.1</v>
      </c>
      <c r="AG24" s="4">
        <v>15417.6</v>
      </c>
      <c r="AH24" s="4">
        <v>24970.1</v>
      </c>
      <c r="AI24" s="4">
        <v>24970.1</v>
      </c>
      <c r="AJ24" s="4">
        <v>24970.1</v>
      </c>
      <c r="AK24" s="4">
        <v>24970.1</v>
      </c>
      <c r="AL24" s="4">
        <v>24970.1</v>
      </c>
      <c r="AM24" s="4">
        <v>24970.1</v>
      </c>
      <c r="AN24" s="4">
        <v>24970.1</v>
      </c>
      <c r="AO24" s="4">
        <v>24970.1</v>
      </c>
      <c r="AP24" s="4">
        <v>24970.1</v>
      </c>
      <c r="AQ24" s="4">
        <v>24970.1</v>
      </c>
      <c r="AR24" s="4">
        <v>24970.1</v>
      </c>
      <c r="AS24" s="4">
        <v>58180.33</v>
      </c>
      <c r="AT24" s="4">
        <v>0</v>
      </c>
      <c r="AU24" s="4">
        <v>0</v>
      </c>
      <c r="AV24" s="4">
        <v>0</v>
      </c>
      <c r="AW24" s="4">
        <v>248.5</v>
      </c>
      <c r="AX24" s="4">
        <v>1573</v>
      </c>
      <c r="AY24" s="4">
        <v>1573</v>
      </c>
      <c r="AZ24" s="4">
        <v>1573</v>
      </c>
      <c r="BA24" s="4">
        <v>30000</v>
      </c>
      <c r="BB24" s="4">
        <v>0</v>
      </c>
      <c r="BC24" s="4">
        <v>0</v>
      </c>
      <c r="BD24" s="4">
        <v>0</v>
      </c>
      <c r="BE24" s="4">
        <v>-30000</v>
      </c>
    </row>
    <row r="25" spans="1:57">
      <c r="A25">
        <v>965</v>
      </c>
      <c r="B25" t="s">
        <v>521</v>
      </c>
      <c r="C25">
        <v>129</v>
      </c>
      <c r="D25" t="s">
        <v>236</v>
      </c>
      <c r="E25">
        <v>192</v>
      </c>
      <c r="F25">
        <v>511130001</v>
      </c>
      <c r="G25" t="s">
        <v>111</v>
      </c>
      <c r="H25">
        <v>101</v>
      </c>
      <c r="I25" t="s">
        <v>308</v>
      </c>
      <c r="J25">
        <v>1130</v>
      </c>
      <c r="K25" t="s">
        <v>309</v>
      </c>
      <c r="L25">
        <v>1000</v>
      </c>
      <c r="M25" t="s">
        <v>106</v>
      </c>
      <c r="N25">
        <v>11</v>
      </c>
      <c r="O25" t="s">
        <v>509</v>
      </c>
      <c r="P25">
        <v>242</v>
      </c>
      <c r="Q25" t="s">
        <v>283</v>
      </c>
      <c r="R25">
        <v>124</v>
      </c>
      <c r="S25" t="s">
        <v>510</v>
      </c>
      <c r="T25">
        <v>1</v>
      </c>
      <c r="U25" t="s">
        <v>313</v>
      </c>
      <c r="V25" s="4">
        <v>60201</v>
      </c>
      <c r="W25" s="4">
        <v>60201</v>
      </c>
      <c r="X25" s="4">
        <v>60201</v>
      </c>
      <c r="Y25" s="4">
        <v>60201</v>
      </c>
      <c r="Z25" s="4">
        <v>60201</v>
      </c>
      <c r="AA25" s="4">
        <v>60201</v>
      </c>
      <c r="AB25" s="4">
        <v>60201</v>
      </c>
      <c r="AC25" s="4">
        <v>60201</v>
      </c>
      <c r="AD25" s="4">
        <v>60201</v>
      </c>
      <c r="AE25" s="4">
        <v>60201</v>
      </c>
      <c r="AF25" s="4">
        <v>60201</v>
      </c>
      <c r="AG25" s="4">
        <v>60201</v>
      </c>
      <c r="AH25" s="4">
        <v>36592.11</v>
      </c>
      <c r="AI25" s="4">
        <v>37843.120000000003</v>
      </c>
      <c r="AJ25" s="4">
        <v>39094.120000000003</v>
      </c>
      <c r="AK25" s="4">
        <v>51026.080000000002</v>
      </c>
      <c r="AL25" s="4">
        <v>52761.87</v>
      </c>
      <c r="AM25" s="4">
        <v>61801.14</v>
      </c>
      <c r="AN25" s="4">
        <v>61080.01</v>
      </c>
      <c r="AO25" s="4">
        <v>65602.17</v>
      </c>
      <c r="AP25" s="4">
        <v>62308.04</v>
      </c>
      <c r="AQ25" s="4">
        <v>62308.04</v>
      </c>
      <c r="AR25" s="4">
        <v>62308.04</v>
      </c>
      <c r="AS25" s="4">
        <v>145177.73000000001</v>
      </c>
      <c r="AT25" s="4">
        <v>23608.89</v>
      </c>
      <c r="AU25" s="4">
        <v>22357.88</v>
      </c>
      <c r="AV25" s="4">
        <v>21106.880000000001</v>
      </c>
      <c r="AW25" s="4">
        <v>10000</v>
      </c>
      <c r="AX25" s="4">
        <v>6614.05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-2107</v>
      </c>
      <c r="BE25" s="4">
        <v>-84970</v>
      </c>
    </row>
    <row r="26" spans="1:57">
      <c r="A26">
        <v>951</v>
      </c>
      <c r="B26" t="s">
        <v>491</v>
      </c>
      <c r="C26">
        <v>118</v>
      </c>
      <c r="D26" t="s">
        <v>178</v>
      </c>
      <c r="E26">
        <v>192</v>
      </c>
      <c r="F26">
        <v>511130001</v>
      </c>
      <c r="G26" t="s">
        <v>111</v>
      </c>
      <c r="H26">
        <v>101</v>
      </c>
      <c r="I26" t="s">
        <v>308</v>
      </c>
      <c r="J26">
        <v>1130</v>
      </c>
      <c r="K26" t="s">
        <v>309</v>
      </c>
      <c r="L26">
        <v>1000</v>
      </c>
      <c r="M26" t="s">
        <v>106</v>
      </c>
      <c r="N26">
        <v>12</v>
      </c>
      <c r="O26" t="s">
        <v>401</v>
      </c>
      <c r="P26">
        <v>221</v>
      </c>
      <c r="Q26" t="s">
        <v>492</v>
      </c>
      <c r="R26">
        <v>128</v>
      </c>
      <c r="S26" t="s">
        <v>404</v>
      </c>
      <c r="T26">
        <v>1</v>
      </c>
      <c r="U26" t="s">
        <v>313</v>
      </c>
      <c r="V26" s="4">
        <v>157638.6</v>
      </c>
      <c r="W26" s="4">
        <v>153806.25</v>
      </c>
      <c r="X26" s="4">
        <v>159370.5</v>
      </c>
      <c r="Y26" s="4">
        <v>159370.5</v>
      </c>
      <c r="Z26" s="4">
        <v>159370.5</v>
      </c>
      <c r="AA26" s="4">
        <v>148940.4</v>
      </c>
      <c r="AB26" s="4">
        <v>148940.4</v>
      </c>
      <c r="AC26" s="4">
        <v>150146.4</v>
      </c>
      <c r="AD26" s="4">
        <v>161016.64000000001</v>
      </c>
      <c r="AE26" s="4">
        <v>128372.4</v>
      </c>
      <c r="AF26" s="4">
        <v>128372.4</v>
      </c>
      <c r="AG26" s="4">
        <v>128372.4</v>
      </c>
      <c r="AH26" s="4">
        <v>157124.32999999999</v>
      </c>
      <c r="AI26" s="4">
        <v>166451.22</v>
      </c>
      <c r="AJ26" s="4">
        <v>159037.48000000001</v>
      </c>
      <c r="AK26" s="4">
        <v>156834.59</v>
      </c>
      <c r="AL26" s="4">
        <v>162775.49</v>
      </c>
      <c r="AM26" s="4">
        <v>183414.99</v>
      </c>
      <c r="AN26" s="4">
        <v>183414.99</v>
      </c>
      <c r="AO26" s="4">
        <v>190536.21</v>
      </c>
      <c r="AP26" s="4">
        <v>174670.84</v>
      </c>
      <c r="AQ26" s="4">
        <v>166610.42000000001</v>
      </c>
      <c r="AR26" s="4">
        <v>166610.42000000001</v>
      </c>
      <c r="AS26" s="4">
        <v>388202.28</v>
      </c>
      <c r="AT26" s="4">
        <v>514.27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-4</v>
      </c>
      <c r="BD26" s="4">
        <v>0</v>
      </c>
      <c r="BE26" s="4">
        <v>-472476.14</v>
      </c>
    </row>
    <row r="27" spans="1:57">
      <c r="A27">
        <v>952</v>
      </c>
      <c r="B27" t="s">
        <v>498</v>
      </c>
      <c r="C27">
        <v>120</v>
      </c>
      <c r="D27" t="s">
        <v>499</v>
      </c>
      <c r="E27">
        <v>192</v>
      </c>
      <c r="F27">
        <v>511130001</v>
      </c>
      <c r="G27" t="s">
        <v>111</v>
      </c>
      <c r="H27">
        <v>101</v>
      </c>
      <c r="I27" t="s">
        <v>308</v>
      </c>
      <c r="J27">
        <v>1130</v>
      </c>
      <c r="K27" t="s">
        <v>309</v>
      </c>
      <c r="L27">
        <v>1000</v>
      </c>
      <c r="M27" t="s">
        <v>106</v>
      </c>
      <c r="N27">
        <v>12</v>
      </c>
      <c r="O27" t="s">
        <v>401</v>
      </c>
      <c r="P27">
        <v>222</v>
      </c>
      <c r="Q27" t="s">
        <v>500</v>
      </c>
      <c r="R27">
        <v>125</v>
      </c>
      <c r="S27" t="s">
        <v>464</v>
      </c>
      <c r="T27">
        <v>1</v>
      </c>
      <c r="U27" t="s">
        <v>313</v>
      </c>
      <c r="V27" s="4">
        <v>60371</v>
      </c>
      <c r="W27" s="4">
        <v>61021.9</v>
      </c>
      <c r="X27" s="4">
        <v>67530.899999999994</v>
      </c>
      <c r="Y27" s="4">
        <v>67530.899999999994</v>
      </c>
      <c r="Z27" s="4">
        <v>67530.899999999994</v>
      </c>
      <c r="AA27" s="4">
        <v>67530.899999999994</v>
      </c>
      <c r="AB27" s="4">
        <v>67530.899999999994</v>
      </c>
      <c r="AC27" s="4">
        <v>67530.899999999994</v>
      </c>
      <c r="AD27" s="4">
        <v>67530.899999999994</v>
      </c>
      <c r="AE27" s="4">
        <v>67530.899999999994</v>
      </c>
      <c r="AF27" s="4">
        <v>67530.899999999994</v>
      </c>
      <c r="AG27" s="4">
        <v>67530.899999999994</v>
      </c>
      <c r="AH27" s="4">
        <v>66374.649999999994</v>
      </c>
      <c r="AI27" s="4">
        <v>66374.649999999994</v>
      </c>
      <c r="AJ27" s="4">
        <v>66374.649999999994</v>
      </c>
      <c r="AK27" s="4">
        <v>66374.649999999994</v>
      </c>
      <c r="AL27" s="4">
        <v>66374.649999999994</v>
      </c>
      <c r="AM27" s="4">
        <v>67592.75</v>
      </c>
      <c r="AN27" s="4">
        <v>67592.75</v>
      </c>
      <c r="AO27" s="4">
        <v>83604.2</v>
      </c>
      <c r="AP27" s="4">
        <v>69894.48</v>
      </c>
      <c r="AQ27" s="4">
        <v>69894.48</v>
      </c>
      <c r="AR27" s="4">
        <v>69894.48</v>
      </c>
      <c r="AS27" s="4">
        <v>162854.14000000001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-126498.63</v>
      </c>
    </row>
    <row r="28" spans="1:57">
      <c r="A28">
        <v>953</v>
      </c>
      <c r="B28" t="s">
        <v>259</v>
      </c>
      <c r="C28">
        <v>121</v>
      </c>
      <c r="D28" t="s">
        <v>196</v>
      </c>
      <c r="E28">
        <v>192</v>
      </c>
      <c r="F28">
        <v>511130001</v>
      </c>
      <c r="G28" t="s">
        <v>111</v>
      </c>
      <c r="H28">
        <v>101</v>
      </c>
      <c r="I28" t="s">
        <v>308</v>
      </c>
      <c r="J28">
        <v>1130</v>
      </c>
      <c r="K28" t="s">
        <v>309</v>
      </c>
      <c r="L28">
        <v>1000</v>
      </c>
      <c r="M28" t="s">
        <v>106</v>
      </c>
      <c r="N28">
        <v>12</v>
      </c>
      <c r="O28" t="s">
        <v>401</v>
      </c>
      <c r="P28">
        <v>214</v>
      </c>
      <c r="Q28" t="s">
        <v>446</v>
      </c>
      <c r="R28">
        <v>125</v>
      </c>
      <c r="S28" t="s">
        <v>464</v>
      </c>
      <c r="T28">
        <v>1</v>
      </c>
      <c r="U28" t="s">
        <v>313</v>
      </c>
      <c r="V28" s="4">
        <v>153066</v>
      </c>
      <c r="W28" s="4">
        <v>152154.5</v>
      </c>
      <c r="X28" s="4">
        <v>153066</v>
      </c>
      <c r="Y28" s="4">
        <v>153066</v>
      </c>
      <c r="Z28" s="4">
        <v>153066</v>
      </c>
      <c r="AA28" s="4">
        <v>160668.9</v>
      </c>
      <c r="AB28" s="4">
        <v>147956.34</v>
      </c>
      <c r="AC28" s="4">
        <v>136858.79999999999</v>
      </c>
      <c r="AD28" s="4">
        <v>136858.79999999999</v>
      </c>
      <c r="AE28" s="4">
        <v>136858.79999999999</v>
      </c>
      <c r="AF28" s="4">
        <v>136392.66</v>
      </c>
      <c r="AG28" s="4">
        <v>136858.79999999999</v>
      </c>
      <c r="AH28" s="4">
        <v>107736.22</v>
      </c>
      <c r="AI28" s="4">
        <v>108058.66</v>
      </c>
      <c r="AJ28" s="4">
        <v>107413.79</v>
      </c>
      <c r="AK28" s="4">
        <v>123637.06</v>
      </c>
      <c r="AL28" s="4">
        <v>120709.67</v>
      </c>
      <c r="AM28" s="4">
        <v>130051.22</v>
      </c>
      <c r="AN28" s="4">
        <v>133841.03</v>
      </c>
      <c r="AO28" s="4">
        <v>173814.29</v>
      </c>
      <c r="AP28" s="4">
        <v>143532.68</v>
      </c>
      <c r="AQ28" s="4">
        <v>144184.95999999999</v>
      </c>
      <c r="AR28" s="4">
        <v>144184.95999999999</v>
      </c>
      <c r="AS28" s="4">
        <v>335950.96</v>
      </c>
      <c r="AT28" s="4">
        <v>45329.78</v>
      </c>
      <c r="AU28" s="4">
        <v>44095.839999999997</v>
      </c>
      <c r="AV28" s="4">
        <v>45652.21</v>
      </c>
      <c r="AW28" s="4">
        <v>29428.94</v>
      </c>
      <c r="AX28" s="4">
        <v>32356.33</v>
      </c>
      <c r="AY28" s="4">
        <v>30617.68</v>
      </c>
      <c r="AZ28" s="4">
        <v>14115.31</v>
      </c>
      <c r="BA28" s="4">
        <v>0</v>
      </c>
      <c r="BB28" s="4">
        <v>0</v>
      </c>
      <c r="BC28" s="4">
        <v>0</v>
      </c>
      <c r="BD28" s="4">
        <v>0</v>
      </c>
      <c r="BE28" s="4">
        <v>-257839.99</v>
      </c>
    </row>
    <row r="29" spans="1:57">
      <c r="A29">
        <v>954</v>
      </c>
      <c r="B29" t="s">
        <v>502</v>
      </c>
      <c r="C29">
        <v>122</v>
      </c>
      <c r="D29" t="s">
        <v>503</v>
      </c>
      <c r="E29">
        <v>192</v>
      </c>
      <c r="F29">
        <v>511130001</v>
      </c>
      <c r="G29" t="s">
        <v>111</v>
      </c>
      <c r="H29">
        <v>101</v>
      </c>
      <c r="I29" t="s">
        <v>308</v>
      </c>
      <c r="J29">
        <v>1130</v>
      </c>
      <c r="K29" t="s">
        <v>309</v>
      </c>
      <c r="L29">
        <v>1000</v>
      </c>
      <c r="M29" t="s">
        <v>106</v>
      </c>
      <c r="N29">
        <v>12</v>
      </c>
      <c r="O29" t="s">
        <v>401</v>
      </c>
      <c r="P29">
        <v>226</v>
      </c>
      <c r="Q29" t="s">
        <v>504</v>
      </c>
      <c r="R29">
        <v>121</v>
      </c>
      <c r="S29" t="s">
        <v>312</v>
      </c>
      <c r="T29">
        <v>1</v>
      </c>
      <c r="U29" t="s">
        <v>313</v>
      </c>
      <c r="V29" s="4">
        <v>562273.81999999995</v>
      </c>
      <c r="W29" s="4">
        <v>528208.31000000006</v>
      </c>
      <c r="X29" s="4">
        <v>533386.93000000005</v>
      </c>
      <c r="Y29" s="4">
        <v>531053.35</v>
      </c>
      <c r="Z29" s="4">
        <v>535815.43000000005</v>
      </c>
      <c r="AA29" s="4">
        <v>513634.9</v>
      </c>
      <c r="AB29" s="4">
        <v>508573.85</v>
      </c>
      <c r="AC29" s="4">
        <v>510587.66</v>
      </c>
      <c r="AD29" s="4">
        <v>501826.38</v>
      </c>
      <c r="AE29" s="4">
        <v>497640.44</v>
      </c>
      <c r="AF29" s="4">
        <v>492563.83</v>
      </c>
      <c r="AG29" s="4">
        <v>485343.84</v>
      </c>
      <c r="AH29" s="4">
        <v>257972.09</v>
      </c>
      <c r="AI29" s="4">
        <v>262053.24</v>
      </c>
      <c r="AJ29" s="4">
        <v>300489.01</v>
      </c>
      <c r="AK29" s="4">
        <v>626258.35</v>
      </c>
      <c r="AL29" s="4">
        <v>623714.48</v>
      </c>
      <c r="AM29" s="4">
        <v>655669.44999999995</v>
      </c>
      <c r="AN29" s="4">
        <v>642278.73</v>
      </c>
      <c r="AO29" s="4">
        <v>685089.3</v>
      </c>
      <c r="AP29" s="4">
        <v>621668.35</v>
      </c>
      <c r="AQ29" s="4">
        <v>614395.65</v>
      </c>
      <c r="AR29" s="4">
        <v>614395.65</v>
      </c>
      <c r="AS29" s="4">
        <v>1431541.87</v>
      </c>
      <c r="AT29" s="4">
        <v>1000000</v>
      </c>
      <c r="AU29" s="4">
        <v>0</v>
      </c>
      <c r="AV29" s="4">
        <v>0</v>
      </c>
      <c r="AW29" s="4">
        <v>-82</v>
      </c>
      <c r="AX29" s="4">
        <v>0</v>
      </c>
      <c r="AY29" s="4">
        <v>0</v>
      </c>
      <c r="AZ29" s="4">
        <v>-0.55000000000000004</v>
      </c>
      <c r="BA29" s="4">
        <v>-221898.1</v>
      </c>
      <c r="BB29" s="4">
        <v>-2.11</v>
      </c>
      <c r="BC29" s="4">
        <v>-345098.88</v>
      </c>
      <c r="BD29" s="4">
        <v>-670087.22</v>
      </c>
      <c r="BE29" s="4">
        <v>-897448.57</v>
      </c>
    </row>
    <row r="30" spans="1:57">
      <c r="A30">
        <v>111</v>
      </c>
      <c r="B30" t="s">
        <v>84</v>
      </c>
      <c r="C30">
        <v>141</v>
      </c>
      <c r="D30" t="s">
        <v>260</v>
      </c>
      <c r="E30">
        <v>192</v>
      </c>
      <c r="F30">
        <v>511130001</v>
      </c>
      <c r="G30" t="s">
        <v>111</v>
      </c>
      <c r="H30">
        <v>101</v>
      </c>
      <c r="I30" t="s">
        <v>308</v>
      </c>
      <c r="J30">
        <v>1130</v>
      </c>
      <c r="K30" t="s">
        <v>309</v>
      </c>
      <c r="L30">
        <v>1000</v>
      </c>
      <c r="M30" t="s">
        <v>106</v>
      </c>
      <c r="N30">
        <v>13</v>
      </c>
      <c r="O30" t="s">
        <v>353</v>
      </c>
      <c r="P30">
        <v>263</v>
      </c>
      <c r="Q30" t="s">
        <v>354</v>
      </c>
      <c r="R30">
        <v>121</v>
      </c>
      <c r="S30" t="s">
        <v>312</v>
      </c>
      <c r="T30">
        <v>1</v>
      </c>
      <c r="U30" t="s">
        <v>313</v>
      </c>
      <c r="V30" s="4">
        <v>528154.05000000005</v>
      </c>
      <c r="W30" s="4">
        <v>513389.54</v>
      </c>
      <c r="X30" s="4">
        <v>507963.9</v>
      </c>
      <c r="Y30" s="4">
        <v>516335.6</v>
      </c>
      <c r="Z30" s="4">
        <v>508885.5</v>
      </c>
      <c r="AA30" s="4">
        <v>491970.3</v>
      </c>
      <c r="AB30" s="4">
        <v>515616.49</v>
      </c>
      <c r="AC30" s="4">
        <v>521458.8</v>
      </c>
      <c r="AD30" s="4">
        <v>513804.59</v>
      </c>
      <c r="AE30" s="4">
        <v>509786.64</v>
      </c>
      <c r="AF30" s="4">
        <v>505334.5</v>
      </c>
      <c r="AG30" s="4">
        <v>507819.3</v>
      </c>
      <c r="AH30" s="4">
        <v>435601.07</v>
      </c>
      <c r="AI30" s="4">
        <v>444409.45</v>
      </c>
      <c r="AJ30" s="4">
        <v>443309.85</v>
      </c>
      <c r="AK30" s="4">
        <v>493640.35</v>
      </c>
      <c r="AL30" s="4">
        <v>488560.42</v>
      </c>
      <c r="AM30" s="4">
        <v>512457.58</v>
      </c>
      <c r="AN30" s="4">
        <v>552256.59</v>
      </c>
      <c r="AO30" s="4">
        <v>601157.71</v>
      </c>
      <c r="AP30" s="4">
        <v>566090.43000000005</v>
      </c>
      <c r="AQ30" s="4">
        <v>560905.82999999996</v>
      </c>
      <c r="AR30" s="4">
        <v>560905.82999999996</v>
      </c>
      <c r="AS30" s="4">
        <v>1306910.58</v>
      </c>
      <c r="AT30" s="4">
        <v>92552.98</v>
      </c>
      <c r="AU30" s="4">
        <v>68980.09</v>
      </c>
      <c r="AV30" s="4">
        <v>64654.05</v>
      </c>
      <c r="AW30" s="4">
        <v>22695.25</v>
      </c>
      <c r="AX30" s="4">
        <v>20325.080000000002</v>
      </c>
      <c r="AY30" s="4">
        <v>0</v>
      </c>
      <c r="AZ30" s="4">
        <v>0</v>
      </c>
      <c r="BA30" s="4">
        <v>0</v>
      </c>
      <c r="BB30" s="4">
        <v>0</v>
      </c>
      <c r="BC30" s="4">
        <v>-320</v>
      </c>
      <c r="BD30" s="4">
        <v>0</v>
      </c>
      <c r="BE30" s="4">
        <v>-1094573.93</v>
      </c>
    </row>
    <row r="31" spans="1:57">
      <c r="A31">
        <v>111</v>
      </c>
      <c r="B31" t="s">
        <v>84</v>
      </c>
      <c r="C31">
        <v>175</v>
      </c>
      <c r="D31" t="s">
        <v>712</v>
      </c>
      <c r="E31">
        <v>559</v>
      </c>
      <c r="F31">
        <v>511130001</v>
      </c>
      <c r="G31" t="s">
        <v>111</v>
      </c>
      <c r="H31">
        <v>602</v>
      </c>
      <c r="I31" t="s">
        <v>380</v>
      </c>
      <c r="J31">
        <v>1130</v>
      </c>
      <c r="K31" t="s">
        <v>309</v>
      </c>
      <c r="L31">
        <v>1000</v>
      </c>
      <c r="M31" t="s">
        <v>106</v>
      </c>
      <c r="N31">
        <v>13</v>
      </c>
      <c r="O31" t="s">
        <v>353</v>
      </c>
      <c r="P31">
        <v>263</v>
      </c>
      <c r="Q31" t="s">
        <v>354</v>
      </c>
      <c r="R31">
        <v>121</v>
      </c>
      <c r="S31" t="s">
        <v>312</v>
      </c>
      <c r="T31">
        <v>1</v>
      </c>
      <c r="U31" t="s">
        <v>313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5307.12</v>
      </c>
      <c r="AD31" s="4">
        <v>5686.2</v>
      </c>
      <c r="AE31" s="4">
        <v>5686.2</v>
      </c>
      <c r="AF31" s="4">
        <v>5686.2</v>
      </c>
      <c r="AG31" s="4">
        <v>5686.2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30346.31</v>
      </c>
      <c r="BB31" s="4">
        <v>0</v>
      </c>
      <c r="BC31" s="4">
        <v>0</v>
      </c>
      <c r="BD31" s="4">
        <v>0</v>
      </c>
      <c r="BE31" s="4">
        <v>0</v>
      </c>
    </row>
    <row r="32" spans="1:57">
      <c r="A32">
        <v>963</v>
      </c>
      <c r="B32" t="s">
        <v>515</v>
      </c>
      <c r="C32">
        <v>127</v>
      </c>
      <c r="D32" t="s">
        <v>516</v>
      </c>
      <c r="E32">
        <v>192</v>
      </c>
      <c r="F32">
        <v>511130001</v>
      </c>
      <c r="G32" t="s">
        <v>111</v>
      </c>
      <c r="H32">
        <v>101</v>
      </c>
      <c r="I32" t="s">
        <v>308</v>
      </c>
      <c r="J32">
        <v>1130</v>
      </c>
      <c r="K32" t="s">
        <v>309</v>
      </c>
      <c r="L32">
        <v>1000</v>
      </c>
      <c r="M32" t="s">
        <v>106</v>
      </c>
      <c r="N32">
        <v>13</v>
      </c>
      <c r="O32" t="s">
        <v>353</v>
      </c>
      <c r="P32">
        <v>231</v>
      </c>
      <c r="Q32" t="s">
        <v>517</v>
      </c>
      <c r="R32">
        <v>124</v>
      </c>
      <c r="S32" t="s">
        <v>510</v>
      </c>
      <c r="T32">
        <v>1</v>
      </c>
      <c r="U32" t="s">
        <v>313</v>
      </c>
      <c r="V32" s="4">
        <v>72281.100000000006</v>
      </c>
      <c r="W32" s="4">
        <v>72281.100000000006</v>
      </c>
      <c r="X32" s="4">
        <v>72281.100000000006</v>
      </c>
      <c r="Y32" s="4">
        <v>72281.100000000006</v>
      </c>
      <c r="Z32" s="4">
        <v>75611.399999999994</v>
      </c>
      <c r="AA32" s="4">
        <v>87510.3</v>
      </c>
      <c r="AB32" s="4">
        <v>87510.3</v>
      </c>
      <c r="AC32" s="4">
        <v>87510.3</v>
      </c>
      <c r="AD32" s="4">
        <v>87510.3</v>
      </c>
      <c r="AE32" s="4">
        <v>87288.28</v>
      </c>
      <c r="AF32" s="4">
        <v>87510.3</v>
      </c>
      <c r="AG32" s="4">
        <v>87510.3</v>
      </c>
      <c r="AH32" s="4">
        <v>56919</v>
      </c>
      <c r="AI32" s="4">
        <v>55416.49</v>
      </c>
      <c r="AJ32" s="4">
        <v>56934.52</v>
      </c>
      <c r="AK32" s="4">
        <v>56934.52</v>
      </c>
      <c r="AL32" s="4">
        <v>57390.65</v>
      </c>
      <c r="AM32" s="4">
        <v>61304.03</v>
      </c>
      <c r="AN32" s="4">
        <v>61304.03</v>
      </c>
      <c r="AO32" s="4">
        <v>59389.84</v>
      </c>
      <c r="AP32" s="4">
        <v>51101.78</v>
      </c>
      <c r="AQ32" s="4">
        <v>64556.99</v>
      </c>
      <c r="AR32" s="4">
        <v>64556.99</v>
      </c>
      <c r="AS32" s="4">
        <v>150417.78</v>
      </c>
      <c r="AT32" s="4">
        <v>15362.1</v>
      </c>
      <c r="AU32" s="4">
        <v>16864.61</v>
      </c>
      <c r="AV32" s="4">
        <v>15346.58</v>
      </c>
      <c r="AW32" s="4">
        <v>15346.58</v>
      </c>
      <c r="AX32" s="4">
        <v>18220.75</v>
      </c>
      <c r="AY32" s="4">
        <v>26206.27</v>
      </c>
      <c r="AZ32" s="4">
        <v>26206.27</v>
      </c>
      <c r="BA32" s="4">
        <v>100000</v>
      </c>
      <c r="BB32" s="4">
        <v>0</v>
      </c>
      <c r="BC32" s="4">
        <v>0</v>
      </c>
      <c r="BD32" s="4">
        <v>0</v>
      </c>
      <c r="BE32" s="4">
        <v>-52693.9</v>
      </c>
    </row>
    <row r="33" spans="1:57">
      <c r="A33">
        <v>911</v>
      </c>
      <c r="B33" t="s">
        <v>447</v>
      </c>
      <c r="C33">
        <v>107</v>
      </c>
      <c r="D33" t="s">
        <v>120</v>
      </c>
      <c r="E33">
        <v>194</v>
      </c>
      <c r="F33">
        <v>511210001</v>
      </c>
      <c r="G33" t="s">
        <v>121</v>
      </c>
      <c r="H33">
        <v>101</v>
      </c>
      <c r="I33" t="s">
        <v>308</v>
      </c>
      <c r="J33">
        <v>1210</v>
      </c>
      <c r="K33" t="s">
        <v>450</v>
      </c>
      <c r="L33">
        <v>1000</v>
      </c>
      <c r="M33" t="s">
        <v>106</v>
      </c>
      <c r="N33">
        <v>1</v>
      </c>
      <c r="O33" t="s">
        <v>448</v>
      </c>
      <c r="P33">
        <v>131</v>
      </c>
      <c r="Q33" t="s">
        <v>449</v>
      </c>
      <c r="R33">
        <v>121</v>
      </c>
      <c r="S33" t="s">
        <v>312</v>
      </c>
      <c r="T33">
        <v>1</v>
      </c>
      <c r="U33" t="s">
        <v>313</v>
      </c>
      <c r="V33" s="4">
        <v>23333.33</v>
      </c>
      <c r="W33" s="4">
        <v>17777.78</v>
      </c>
      <c r="X33" s="4">
        <v>26666.67</v>
      </c>
      <c r="Y33" s="4">
        <v>8888.89</v>
      </c>
      <c r="Z33" s="4">
        <v>17777.78</v>
      </c>
      <c r="AA33" s="4">
        <v>8888.89</v>
      </c>
      <c r="AB33" s="4">
        <v>26666.67</v>
      </c>
      <c r="AC33" s="4">
        <v>17777.78</v>
      </c>
      <c r="AD33" s="4">
        <v>17777.78</v>
      </c>
      <c r="AE33" s="4">
        <v>17777.78</v>
      </c>
      <c r="AF33" s="4">
        <v>17777.78</v>
      </c>
      <c r="AG33" s="4">
        <v>17777.78</v>
      </c>
      <c r="AH33" s="4">
        <v>18400</v>
      </c>
      <c r="AI33" s="4">
        <v>18400</v>
      </c>
      <c r="AJ33" s="4">
        <v>18400</v>
      </c>
      <c r="AK33" s="4">
        <v>29900.01</v>
      </c>
      <c r="AL33" s="4">
        <v>24150.01</v>
      </c>
      <c r="AM33" s="4">
        <v>9200</v>
      </c>
      <c r="AN33" s="4">
        <v>24554.81</v>
      </c>
      <c r="AO33" s="4">
        <v>24150</v>
      </c>
      <c r="AP33" s="4">
        <v>24150</v>
      </c>
      <c r="AQ33" s="4">
        <v>24150</v>
      </c>
      <c r="AR33" s="4">
        <v>24150</v>
      </c>
      <c r="AS33" s="4">
        <v>24150</v>
      </c>
      <c r="AT33" s="4">
        <v>80000</v>
      </c>
      <c r="AU33" s="4">
        <v>0</v>
      </c>
      <c r="AV33" s="4">
        <v>148133.35</v>
      </c>
      <c r="AW33" s="4">
        <v>0</v>
      </c>
      <c r="AX33" s="4">
        <v>0</v>
      </c>
      <c r="AY33" s="4">
        <v>0</v>
      </c>
      <c r="AZ33" s="4">
        <v>-27230.99</v>
      </c>
      <c r="BA33" s="4">
        <v>0</v>
      </c>
      <c r="BB33" s="4">
        <v>-61557.919999999998</v>
      </c>
      <c r="BC33" s="4">
        <v>-49277.4</v>
      </c>
      <c r="BD33" s="4">
        <v>-20000</v>
      </c>
      <c r="BE33" s="4">
        <v>-114932.96</v>
      </c>
    </row>
    <row r="34" spans="1:57">
      <c r="A34">
        <v>111</v>
      </c>
      <c r="B34" t="s">
        <v>84</v>
      </c>
      <c r="C34">
        <v>141</v>
      </c>
      <c r="D34" t="s">
        <v>260</v>
      </c>
      <c r="E34">
        <v>194</v>
      </c>
      <c r="F34">
        <v>511210001</v>
      </c>
      <c r="G34" t="s">
        <v>121</v>
      </c>
      <c r="H34">
        <v>101</v>
      </c>
      <c r="I34" t="s">
        <v>308</v>
      </c>
      <c r="J34">
        <v>1210</v>
      </c>
      <c r="K34" t="s">
        <v>450</v>
      </c>
      <c r="L34">
        <v>1000</v>
      </c>
      <c r="M34" t="s">
        <v>106</v>
      </c>
      <c r="N34">
        <v>13</v>
      </c>
      <c r="O34" t="s">
        <v>353</v>
      </c>
      <c r="P34">
        <v>263</v>
      </c>
      <c r="Q34" t="s">
        <v>354</v>
      </c>
      <c r="R34">
        <v>121</v>
      </c>
      <c r="S34" t="s">
        <v>312</v>
      </c>
      <c r="T34">
        <v>1</v>
      </c>
      <c r="U34" t="s">
        <v>313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16296.3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16296.3</v>
      </c>
    </row>
    <row r="35" spans="1:57">
      <c r="A35">
        <v>911</v>
      </c>
      <c r="B35" t="s">
        <v>447</v>
      </c>
      <c r="C35">
        <v>107</v>
      </c>
      <c r="D35" t="s">
        <v>120</v>
      </c>
      <c r="E35">
        <v>195</v>
      </c>
      <c r="F35">
        <v>511220001</v>
      </c>
      <c r="G35" t="s">
        <v>122</v>
      </c>
      <c r="H35">
        <v>101</v>
      </c>
      <c r="I35" t="s">
        <v>308</v>
      </c>
      <c r="J35">
        <v>1220</v>
      </c>
      <c r="K35" t="s">
        <v>314</v>
      </c>
      <c r="L35">
        <v>1000</v>
      </c>
      <c r="M35" t="s">
        <v>106</v>
      </c>
      <c r="N35">
        <v>1</v>
      </c>
      <c r="O35" t="s">
        <v>448</v>
      </c>
      <c r="P35">
        <v>131</v>
      </c>
      <c r="Q35" t="s">
        <v>449</v>
      </c>
      <c r="R35">
        <v>121</v>
      </c>
      <c r="S35" t="s">
        <v>312</v>
      </c>
      <c r="T35">
        <v>1</v>
      </c>
      <c r="U35" t="s">
        <v>313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2000</v>
      </c>
      <c r="AG35" s="4">
        <v>0</v>
      </c>
      <c r="AH35" s="4">
        <v>1.97</v>
      </c>
      <c r="AI35" s="4">
        <v>0</v>
      </c>
      <c r="AJ35" s="4">
        <v>0.25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-2.2200000000000002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2000</v>
      </c>
      <c r="BE35" s="4">
        <v>0</v>
      </c>
    </row>
    <row r="36" spans="1:57">
      <c r="A36">
        <v>102</v>
      </c>
      <c r="B36" t="s">
        <v>343</v>
      </c>
      <c r="C36">
        <v>140</v>
      </c>
      <c r="D36" t="s">
        <v>344</v>
      </c>
      <c r="E36">
        <v>195</v>
      </c>
      <c r="F36">
        <v>511220001</v>
      </c>
      <c r="G36" t="s">
        <v>122</v>
      </c>
      <c r="H36">
        <v>101</v>
      </c>
      <c r="I36" t="s">
        <v>308</v>
      </c>
      <c r="J36">
        <v>1220</v>
      </c>
      <c r="K36" t="s">
        <v>314</v>
      </c>
      <c r="L36">
        <v>1000</v>
      </c>
      <c r="M36" t="s">
        <v>106</v>
      </c>
      <c r="N36">
        <v>4</v>
      </c>
      <c r="O36" t="s">
        <v>345</v>
      </c>
      <c r="P36">
        <v>172</v>
      </c>
      <c r="Q36" t="s">
        <v>281</v>
      </c>
      <c r="R36">
        <v>121</v>
      </c>
      <c r="S36" t="s">
        <v>312</v>
      </c>
      <c r="T36">
        <v>1</v>
      </c>
      <c r="U36" t="s">
        <v>313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4131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3105</v>
      </c>
      <c r="AM36" s="4">
        <v>24183.81</v>
      </c>
      <c r="AN36" s="4">
        <v>26392.5</v>
      </c>
      <c r="AO36" s="4">
        <v>0</v>
      </c>
      <c r="AP36" s="4">
        <v>2587.5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-4580.18</v>
      </c>
      <c r="BA36" s="4">
        <v>0</v>
      </c>
      <c r="BB36" s="4">
        <v>-22433.03</v>
      </c>
      <c r="BC36" s="4">
        <v>-11737.2</v>
      </c>
      <c r="BD36" s="4">
        <v>-1940.79</v>
      </c>
      <c r="BE36" s="4">
        <v>0</v>
      </c>
    </row>
    <row r="37" spans="1:57">
      <c r="A37">
        <v>101</v>
      </c>
      <c r="B37" t="s">
        <v>306</v>
      </c>
      <c r="C37">
        <v>139</v>
      </c>
      <c r="D37" t="s">
        <v>307</v>
      </c>
      <c r="E37">
        <v>195</v>
      </c>
      <c r="F37">
        <v>511220001</v>
      </c>
      <c r="G37" t="s">
        <v>122</v>
      </c>
      <c r="H37">
        <v>101</v>
      </c>
      <c r="I37" t="s">
        <v>308</v>
      </c>
      <c r="J37">
        <v>1220</v>
      </c>
      <c r="K37" t="s">
        <v>314</v>
      </c>
      <c r="L37">
        <v>1000</v>
      </c>
      <c r="M37" t="s">
        <v>106</v>
      </c>
      <c r="N37">
        <v>7</v>
      </c>
      <c r="O37" t="s">
        <v>310</v>
      </c>
      <c r="P37">
        <v>171</v>
      </c>
      <c r="Q37" t="s">
        <v>311</v>
      </c>
      <c r="R37">
        <v>121</v>
      </c>
      <c r="S37" t="s">
        <v>312</v>
      </c>
      <c r="T37">
        <v>1</v>
      </c>
      <c r="U37" t="s">
        <v>313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2750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2750</v>
      </c>
      <c r="BB37" s="4">
        <v>0</v>
      </c>
      <c r="BC37" s="4">
        <v>0</v>
      </c>
      <c r="BD37" s="4">
        <v>0</v>
      </c>
      <c r="BE37" s="4">
        <v>0</v>
      </c>
    </row>
    <row r="38" spans="1:57">
      <c r="A38">
        <v>942</v>
      </c>
      <c r="B38" t="s">
        <v>487</v>
      </c>
      <c r="C38">
        <v>117</v>
      </c>
      <c r="D38" t="s">
        <v>488</v>
      </c>
      <c r="E38">
        <v>195</v>
      </c>
      <c r="F38">
        <v>511220001</v>
      </c>
      <c r="G38" t="s">
        <v>122</v>
      </c>
      <c r="H38">
        <v>101</v>
      </c>
      <c r="I38" t="s">
        <v>308</v>
      </c>
      <c r="J38">
        <v>1220</v>
      </c>
      <c r="K38" t="s">
        <v>314</v>
      </c>
      <c r="L38">
        <v>1000</v>
      </c>
      <c r="M38" t="s">
        <v>106</v>
      </c>
      <c r="N38">
        <v>8</v>
      </c>
      <c r="O38" t="s">
        <v>486</v>
      </c>
      <c r="P38">
        <v>183</v>
      </c>
      <c r="Q38" t="s">
        <v>489</v>
      </c>
      <c r="R38">
        <v>121</v>
      </c>
      <c r="S38" t="s">
        <v>312</v>
      </c>
      <c r="T38">
        <v>1</v>
      </c>
      <c r="U38" t="s">
        <v>313</v>
      </c>
      <c r="V38" s="4">
        <v>0</v>
      </c>
      <c r="W38" s="4">
        <v>0</v>
      </c>
      <c r="X38" s="4">
        <v>27000</v>
      </c>
      <c r="Y38" s="4">
        <v>9000</v>
      </c>
      <c r="Z38" s="4">
        <v>18000</v>
      </c>
      <c r="AA38" s="4">
        <v>18000</v>
      </c>
      <c r="AB38" s="4">
        <v>22500</v>
      </c>
      <c r="AC38" s="4">
        <v>18000</v>
      </c>
      <c r="AD38" s="4">
        <v>22500</v>
      </c>
      <c r="AE38" s="4">
        <v>18000</v>
      </c>
      <c r="AF38" s="4">
        <v>18000</v>
      </c>
      <c r="AG38" s="4">
        <v>27000</v>
      </c>
      <c r="AH38" s="4">
        <v>4968</v>
      </c>
      <c r="AI38" s="4">
        <v>12834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100000</v>
      </c>
      <c r="AW38" s="4">
        <v>-16313.78</v>
      </c>
      <c r="AX38" s="4">
        <v>0</v>
      </c>
      <c r="AY38" s="4">
        <v>0</v>
      </c>
      <c r="AZ38" s="4">
        <v>0</v>
      </c>
      <c r="BA38" s="4">
        <v>15000</v>
      </c>
      <c r="BB38" s="4">
        <v>23191.78</v>
      </c>
      <c r="BC38" s="4">
        <v>39134.22</v>
      </c>
      <c r="BD38" s="4">
        <v>-20.399999999999999</v>
      </c>
      <c r="BE38" s="4">
        <v>22500</v>
      </c>
    </row>
    <row r="39" spans="1:57">
      <c r="A39">
        <v>972</v>
      </c>
      <c r="B39" t="s">
        <v>527</v>
      </c>
      <c r="C39">
        <v>132</v>
      </c>
      <c r="D39" t="s">
        <v>528</v>
      </c>
      <c r="E39">
        <v>195</v>
      </c>
      <c r="F39">
        <v>511220001</v>
      </c>
      <c r="G39" t="s">
        <v>122</v>
      </c>
      <c r="H39">
        <v>101</v>
      </c>
      <c r="I39" t="s">
        <v>308</v>
      </c>
      <c r="J39">
        <v>1220</v>
      </c>
      <c r="K39" t="s">
        <v>314</v>
      </c>
      <c r="L39">
        <v>1000</v>
      </c>
      <c r="M39" t="s">
        <v>106</v>
      </c>
      <c r="N39">
        <v>9</v>
      </c>
      <c r="O39" t="s">
        <v>422</v>
      </c>
      <c r="P39">
        <v>181</v>
      </c>
      <c r="Q39" t="s">
        <v>523</v>
      </c>
      <c r="R39">
        <v>131</v>
      </c>
      <c r="S39" t="s">
        <v>524</v>
      </c>
      <c r="T39">
        <v>1</v>
      </c>
      <c r="U39" t="s">
        <v>313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7017.3</v>
      </c>
      <c r="AI39" s="4">
        <v>7866</v>
      </c>
      <c r="AJ39" s="4">
        <v>11385</v>
      </c>
      <c r="AK39" s="4">
        <v>0</v>
      </c>
      <c r="AL39" s="4">
        <v>621</v>
      </c>
      <c r="AM39" s="4">
        <v>776.25</v>
      </c>
      <c r="AN39" s="4">
        <v>1035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-17238.310000000001</v>
      </c>
      <c r="AZ39" s="4">
        <v>-7194</v>
      </c>
      <c r="BA39" s="4">
        <v>0</v>
      </c>
      <c r="BB39" s="4">
        <v>-1470.27</v>
      </c>
      <c r="BC39" s="4">
        <v>-1177.4000000000001</v>
      </c>
      <c r="BD39" s="4">
        <v>0</v>
      </c>
      <c r="BE39" s="4">
        <v>0</v>
      </c>
    </row>
    <row r="40" spans="1:57">
      <c r="A40">
        <v>961</v>
      </c>
      <c r="B40" t="s">
        <v>80</v>
      </c>
      <c r="C40">
        <v>124</v>
      </c>
      <c r="D40" t="s">
        <v>508</v>
      </c>
      <c r="E40">
        <v>195</v>
      </c>
      <c r="F40">
        <v>511220001</v>
      </c>
      <c r="G40" t="s">
        <v>122</v>
      </c>
      <c r="H40">
        <v>101</v>
      </c>
      <c r="I40" t="s">
        <v>308</v>
      </c>
      <c r="J40">
        <v>1220</v>
      </c>
      <c r="K40" t="s">
        <v>314</v>
      </c>
      <c r="L40">
        <v>1000</v>
      </c>
      <c r="M40" t="s">
        <v>106</v>
      </c>
      <c r="N40">
        <v>11</v>
      </c>
      <c r="O40" t="s">
        <v>509</v>
      </c>
      <c r="P40">
        <v>241</v>
      </c>
      <c r="Q40" t="s">
        <v>445</v>
      </c>
      <c r="R40">
        <v>124</v>
      </c>
      <c r="S40" t="s">
        <v>510</v>
      </c>
      <c r="T40">
        <v>1</v>
      </c>
      <c r="U40" t="s">
        <v>313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3750</v>
      </c>
      <c r="AE40" s="4">
        <v>2000</v>
      </c>
      <c r="AF40" s="4">
        <v>7000</v>
      </c>
      <c r="AG40" s="4">
        <v>780</v>
      </c>
      <c r="AH40" s="4">
        <v>2070</v>
      </c>
      <c r="AI40" s="4">
        <v>4140</v>
      </c>
      <c r="AJ40" s="4">
        <v>20182.5</v>
      </c>
      <c r="AK40" s="4">
        <v>0</v>
      </c>
      <c r="AL40" s="4">
        <v>11385</v>
      </c>
      <c r="AM40" s="4">
        <v>1552.5</v>
      </c>
      <c r="AN40" s="4">
        <v>3519</v>
      </c>
      <c r="AO40" s="4">
        <v>0</v>
      </c>
      <c r="AP40" s="4">
        <v>5050.8</v>
      </c>
      <c r="AQ40" s="4">
        <v>1035</v>
      </c>
      <c r="AR40" s="4">
        <v>1035</v>
      </c>
      <c r="AS40" s="4">
        <v>1035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</row>
    <row r="41" spans="1:57">
      <c r="A41">
        <v>962</v>
      </c>
      <c r="B41" t="s">
        <v>513</v>
      </c>
      <c r="C41">
        <v>126</v>
      </c>
      <c r="D41" t="s">
        <v>225</v>
      </c>
      <c r="E41">
        <v>195</v>
      </c>
      <c r="F41">
        <v>511220001</v>
      </c>
      <c r="G41" t="s">
        <v>122</v>
      </c>
      <c r="H41">
        <v>101</v>
      </c>
      <c r="I41" t="s">
        <v>308</v>
      </c>
      <c r="J41">
        <v>1220</v>
      </c>
      <c r="K41" t="s">
        <v>314</v>
      </c>
      <c r="L41">
        <v>1000</v>
      </c>
      <c r="M41" t="s">
        <v>106</v>
      </c>
      <c r="N41">
        <v>11</v>
      </c>
      <c r="O41" t="s">
        <v>509</v>
      </c>
      <c r="P41">
        <v>241</v>
      </c>
      <c r="Q41" t="s">
        <v>445</v>
      </c>
      <c r="R41">
        <v>124</v>
      </c>
      <c r="S41" t="s">
        <v>510</v>
      </c>
      <c r="T41">
        <v>1</v>
      </c>
      <c r="U41" t="s">
        <v>313</v>
      </c>
      <c r="V41" s="4">
        <v>12800</v>
      </c>
      <c r="W41" s="4">
        <v>12800</v>
      </c>
      <c r="X41" s="4">
        <v>6400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12600</v>
      </c>
      <c r="AF41" s="4">
        <v>12800</v>
      </c>
      <c r="AG41" s="4">
        <v>6400</v>
      </c>
      <c r="AH41" s="4">
        <v>147673.97</v>
      </c>
      <c r="AI41" s="4">
        <v>197643.46</v>
      </c>
      <c r="AJ41" s="4">
        <v>241916.95</v>
      </c>
      <c r="AK41" s="4">
        <v>4916.25</v>
      </c>
      <c r="AL41" s="4">
        <v>24715.8</v>
      </c>
      <c r="AM41" s="4">
        <v>7638.3</v>
      </c>
      <c r="AN41" s="4">
        <v>17620.88</v>
      </c>
      <c r="AO41" s="4">
        <v>0</v>
      </c>
      <c r="AP41" s="4">
        <v>13818.91</v>
      </c>
      <c r="AQ41" s="4">
        <v>19458</v>
      </c>
      <c r="AR41" s="4">
        <v>19458</v>
      </c>
      <c r="AS41" s="4">
        <v>19458</v>
      </c>
      <c r="AT41" s="4">
        <v>0</v>
      </c>
      <c r="AU41" s="4">
        <v>0</v>
      </c>
      <c r="AV41" s="4">
        <v>0</v>
      </c>
      <c r="AW41" s="4">
        <v>-40000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-15001</v>
      </c>
      <c r="BE41" s="4">
        <v>-595517.52</v>
      </c>
    </row>
    <row r="42" spans="1:57">
      <c r="A42">
        <v>964</v>
      </c>
      <c r="B42" t="s">
        <v>518</v>
      </c>
      <c r="C42">
        <v>128</v>
      </c>
      <c r="D42" t="s">
        <v>519</v>
      </c>
      <c r="E42">
        <v>195</v>
      </c>
      <c r="F42">
        <v>511220001</v>
      </c>
      <c r="G42" t="s">
        <v>122</v>
      </c>
      <c r="H42">
        <v>101</v>
      </c>
      <c r="I42" t="s">
        <v>308</v>
      </c>
      <c r="J42">
        <v>1220</v>
      </c>
      <c r="K42" t="s">
        <v>314</v>
      </c>
      <c r="L42">
        <v>1000</v>
      </c>
      <c r="M42" t="s">
        <v>106</v>
      </c>
      <c r="N42">
        <v>11</v>
      </c>
      <c r="O42" t="s">
        <v>509</v>
      </c>
      <c r="P42">
        <v>256</v>
      </c>
      <c r="Q42" t="s">
        <v>520</v>
      </c>
      <c r="R42">
        <v>121</v>
      </c>
      <c r="S42" t="s">
        <v>312</v>
      </c>
      <c r="T42">
        <v>1</v>
      </c>
      <c r="U42" t="s">
        <v>313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621</v>
      </c>
      <c r="AI42" s="4">
        <v>2277</v>
      </c>
      <c r="AJ42" s="4">
        <v>2484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</row>
    <row r="43" spans="1:57">
      <c r="A43">
        <v>965</v>
      </c>
      <c r="B43" t="s">
        <v>521</v>
      </c>
      <c r="C43">
        <v>129</v>
      </c>
      <c r="D43" t="s">
        <v>236</v>
      </c>
      <c r="E43">
        <v>195</v>
      </c>
      <c r="F43">
        <v>511220001</v>
      </c>
      <c r="G43" t="s">
        <v>122</v>
      </c>
      <c r="H43">
        <v>101</v>
      </c>
      <c r="I43" t="s">
        <v>308</v>
      </c>
      <c r="J43">
        <v>1220</v>
      </c>
      <c r="K43" t="s">
        <v>314</v>
      </c>
      <c r="L43">
        <v>1000</v>
      </c>
      <c r="M43" t="s">
        <v>106</v>
      </c>
      <c r="N43">
        <v>11</v>
      </c>
      <c r="O43" t="s">
        <v>509</v>
      </c>
      <c r="P43">
        <v>242</v>
      </c>
      <c r="Q43" t="s">
        <v>283</v>
      </c>
      <c r="R43">
        <v>124</v>
      </c>
      <c r="S43" t="s">
        <v>510</v>
      </c>
      <c r="T43">
        <v>1</v>
      </c>
      <c r="U43" t="s">
        <v>313</v>
      </c>
      <c r="V43" s="4">
        <v>2500</v>
      </c>
      <c r="W43" s="4">
        <v>2000</v>
      </c>
      <c r="X43" s="4">
        <v>4000</v>
      </c>
      <c r="Y43" s="4">
        <v>1000</v>
      </c>
      <c r="Z43" s="4">
        <v>2500</v>
      </c>
      <c r="AA43" s="4">
        <v>3000</v>
      </c>
      <c r="AB43" s="4">
        <v>3000</v>
      </c>
      <c r="AC43" s="4">
        <v>3000</v>
      </c>
      <c r="AD43" s="4">
        <v>4000</v>
      </c>
      <c r="AE43" s="4">
        <v>3500</v>
      </c>
      <c r="AF43" s="4">
        <v>3000</v>
      </c>
      <c r="AG43" s="4">
        <v>3000</v>
      </c>
      <c r="AH43" s="4">
        <v>7355.23</v>
      </c>
      <c r="AI43" s="4">
        <v>15671.97</v>
      </c>
      <c r="AJ43" s="4">
        <v>20883.71</v>
      </c>
      <c r="AK43" s="4">
        <v>2070</v>
      </c>
      <c r="AL43" s="4">
        <v>4140</v>
      </c>
      <c r="AM43" s="4">
        <v>4683.38</v>
      </c>
      <c r="AN43" s="4">
        <v>3622.5</v>
      </c>
      <c r="AO43" s="4">
        <v>3105</v>
      </c>
      <c r="AP43" s="4">
        <v>3105</v>
      </c>
      <c r="AQ43" s="4">
        <v>3105</v>
      </c>
      <c r="AR43" s="4">
        <v>3105</v>
      </c>
      <c r="AS43" s="4">
        <v>3105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-32737.42</v>
      </c>
      <c r="BD43" s="4">
        <v>0</v>
      </c>
      <c r="BE43" s="4">
        <v>1500</v>
      </c>
    </row>
    <row r="44" spans="1:57">
      <c r="A44">
        <v>951</v>
      </c>
      <c r="B44" t="s">
        <v>491</v>
      </c>
      <c r="C44">
        <v>118</v>
      </c>
      <c r="D44" t="s">
        <v>178</v>
      </c>
      <c r="E44">
        <v>195</v>
      </c>
      <c r="F44">
        <v>511220001</v>
      </c>
      <c r="G44" t="s">
        <v>122</v>
      </c>
      <c r="H44">
        <v>101</v>
      </c>
      <c r="I44" t="s">
        <v>308</v>
      </c>
      <c r="J44">
        <v>1220</v>
      </c>
      <c r="K44" t="s">
        <v>314</v>
      </c>
      <c r="L44">
        <v>1000</v>
      </c>
      <c r="M44" t="s">
        <v>106</v>
      </c>
      <c r="N44">
        <v>12</v>
      </c>
      <c r="O44" t="s">
        <v>401</v>
      </c>
      <c r="P44">
        <v>221</v>
      </c>
      <c r="Q44" t="s">
        <v>492</v>
      </c>
      <c r="R44">
        <v>128</v>
      </c>
      <c r="S44" t="s">
        <v>404</v>
      </c>
      <c r="T44">
        <v>1</v>
      </c>
      <c r="U44" t="s">
        <v>313</v>
      </c>
      <c r="V44" s="4">
        <v>0</v>
      </c>
      <c r="W44" s="4">
        <v>0</v>
      </c>
      <c r="X44" s="4">
        <v>3000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135566.45000000001</v>
      </c>
      <c r="AI44" s="4">
        <v>190672.76</v>
      </c>
      <c r="AJ44" s="4">
        <v>209714.37</v>
      </c>
      <c r="AK44" s="4">
        <v>362.25</v>
      </c>
      <c r="AL44" s="4">
        <v>1387.94</v>
      </c>
      <c r="AM44" s="4">
        <v>0</v>
      </c>
      <c r="AN44" s="4">
        <v>465.75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-193024</v>
      </c>
      <c r="BA44" s="4">
        <v>0</v>
      </c>
      <c r="BB44" s="4">
        <v>0</v>
      </c>
      <c r="BC44" s="4">
        <v>0</v>
      </c>
      <c r="BD44" s="4">
        <v>0</v>
      </c>
      <c r="BE44" s="4">
        <v>-342145.52</v>
      </c>
    </row>
    <row r="45" spans="1:57">
      <c r="A45">
        <v>953</v>
      </c>
      <c r="B45" t="s">
        <v>259</v>
      </c>
      <c r="C45">
        <v>121</v>
      </c>
      <c r="D45" t="s">
        <v>196</v>
      </c>
      <c r="E45">
        <v>195</v>
      </c>
      <c r="F45">
        <v>511220001</v>
      </c>
      <c r="G45" t="s">
        <v>122</v>
      </c>
      <c r="H45">
        <v>101</v>
      </c>
      <c r="I45" t="s">
        <v>308</v>
      </c>
      <c r="J45">
        <v>1220</v>
      </c>
      <c r="K45" t="s">
        <v>314</v>
      </c>
      <c r="L45">
        <v>1000</v>
      </c>
      <c r="M45" t="s">
        <v>106</v>
      </c>
      <c r="N45">
        <v>12</v>
      </c>
      <c r="O45" t="s">
        <v>401</v>
      </c>
      <c r="P45">
        <v>214</v>
      </c>
      <c r="Q45" t="s">
        <v>446</v>
      </c>
      <c r="R45">
        <v>125</v>
      </c>
      <c r="S45" t="s">
        <v>464</v>
      </c>
      <c r="T45">
        <v>1</v>
      </c>
      <c r="U45" t="s">
        <v>313</v>
      </c>
      <c r="V45" s="4">
        <v>12125</v>
      </c>
      <c r="W45" s="4">
        <v>11750</v>
      </c>
      <c r="X45" s="4">
        <v>22250</v>
      </c>
      <c r="Y45" s="4">
        <v>6000</v>
      </c>
      <c r="Z45" s="4">
        <v>11750</v>
      </c>
      <c r="AA45" s="4">
        <v>16350</v>
      </c>
      <c r="AB45" s="4">
        <v>14750</v>
      </c>
      <c r="AC45" s="4">
        <v>12750</v>
      </c>
      <c r="AD45" s="4">
        <v>29250</v>
      </c>
      <c r="AE45" s="4">
        <v>24010</v>
      </c>
      <c r="AF45" s="4">
        <v>18500</v>
      </c>
      <c r="AG45" s="4">
        <v>27000</v>
      </c>
      <c r="AH45" s="4">
        <v>7679.94</v>
      </c>
      <c r="AI45" s="4">
        <v>14324.73</v>
      </c>
      <c r="AJ45" s="4">
        <v>21060.31</v>
      </c>
      <c r="AK45" s="4">
        <v>0</v>
      </c>
      <c r="AL45" s="4">
        <v>19044</v>
      </c>
      <c r="AM45" s="4">
        <v>18630</v>
      </c>
      <c r="AN45" s="4">
        <v>24219</v>
      </c>
      <c r="AO45" s="4">
        <v>46833.75</v>
      </c>
      <c r="AP45" s="4">
        <v>26175.15</v>
      </c>
      <c r="AQ45" s="4">
        <v>27427.5</v>
      </c>
      <c r="AR45" s="4">
        <v>27427.5</v>
      </c>
      <c r="AS45" s="4">
        <v>27427.5</v>
      </c>
      <c r="AT45" s="4">
        <v>60000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-20000</v>
      </c>
      <c r="BD45" s="4">
        <v>-20000</v>
      </c>
      <c r="BE45" s="4">
        <v>-73764.38</v>
      </c>
    </row>
    <row r="46" spans="1:57">
      <c r="A46">
        <v>954</v>
      </c>
      <c r="B46" t="s">
        <v>502</v>
      </c>
      <c r="C46">
        <v>122</v>
      </c>
      <c r="D46" t="s">
        <v>503</v>
      </c>
      <c r="E46">
        <v>195</v>
      </c>
      <c r="F46">
        <v>511220001</v>
      </c>
      <c r="G46" t="s">
        <v>122</v>
      </c>
      <c r="H46">
        <v>101</v>
      </c>
      <c r="I46" t="s">
        <v>308</v>
      </c>
      <c r="J46">
        <v>1220</v>
      </c>
      <c r="K46" t="s">
        <v>314</v>
      </c>
      <c r="L46">
        <v>1000</v>
      </c>
      <c r="M46" t="s">
        <v>106</v>
      </c>
      <c r="N46">
        <v>12</v>
      </c>
      <c r="O46" t="s">
        <v>401</v>
      </c>
      <c r="P46">
        <v>226</v>
      </c>
      <c r="Q46" t="s">
        <v>504</v>
      </c>
      <c r="R46">
        <v>121</v>
      </c>
      <c r="S46" t="s">
        <v>312</v>
      </c>
      <c r="T46">
        <v>1</v>
      </c>
      <c r="U46" t="s">
        <v>313</v>
      </c>
      <c r="V46" s="4">
        <v>165474.43</v>
      </c>
      <c r="W46" s="4">
        <v>222044.75</v>
      </c>
      <c r="X46" s="4">
        <v>346620.5</v>
      </c>
      <c r="Y46" s="4">
        <v>144422</v>
      </c>
      <c r="Z46" s="4">
        <v>255795.25</v>
      </c>
      <c r="AA46" s="4">
        <v>283641</v>
      </c>
      <c r="AB46" s="4">
        <v>583450</v>
      </c>
      <c r="AC46" s="4">
        <v>585154.5</v>
      </c>
      <c r="AD46" s="4">
        <v>686597.5</v>
      </c>
      <c r="AE46" s="4">
        <v>633085.5</v>
      </c>
      <c r="AF46" s="4">
        <v>562880.5</v>
      </c>
      <c r="AG46" s="4">
        <v>676573.75</v>
      </c>
      <c r="AH46" s="4">
        <v>157537.78</v>
      </c>
      <c r="AI46" s="4">
        <v>194422.6</v>
      </c>
      <c r="AJ46" s="4">
        <v>271924.59999999998</v>
      </c>
      <c r="AK46" s="4">
        <v>66856.759999999995</v>
      </c>
      <c r="AL46" s="4">
        <v>75888.789999999994</v>
      </c>
      <c r="AM46" s="4">
        <v>44324.19</v>
      </c>
      <c r="AN46" s="4">
        <v>87804.88</v>
      </c>
      <c r="AO46" s="4">
        <v>95724.56</v>
      </c>
      <c r="AP46" s="4">
        <v>190930.59</v>
      </c>
      <c r="AQ46" s="4">
        <v>168671</v>
      </c>
      <c r="AR46" s="4">
        <v>168671</v>
      </c>
      <c r="AS46" s="4">
        <v>168671</v>
      </c>
      <c r="AT46" s="4">
        <v>600000</v>
      </c>
      <c r="AU46" s="4">
        <v>0</v>
      </c>
      <c r="AV46" s="4">
        <v>0</v>
      </c>
      <c r="AW46" s="4">
        <v>-2</v>
      </c>
      <c r="AX46" s="4">
        <v>0</v>
      </c>
      <c r="AY46" s="4">
        <v>183000</v>
      </c>
      <c r="AZ46" s="4">
        <v>370000</v>
      </c>
      <c r="BA46" s="4">
        <v>455000</v>
      </c>
      <c r="BB46" s="4">
        <v>503418.68</v>
      </c>
      <c r="BC46" s="4">
        <v>632000</v>
      </c>
      <c r="BD46" s="4">
        <v>278631.26</v>
      </c>
      <c r="BE46" s="4">
        <v>432263.99</v>
      </c>
    </row>
    <row r="47" spans="1:57">
      <c r="A47">
        <v>111</v>
      </c>
      <c r="B47" t="s">
        <v>84</v>
      </c>
      <c r="C47">
        <v>141</v>
      </c>
      <c r="D47" t="s">
        <v>260</v>
      </c>
      <c r="E47">
        <v>195</v>
      </c>
      <c r="F47">
        <v>511220001</v>
      </c>
      <c r="G47" t="s">
        <v>122</v>
      </c>
      <c r="H47">
        <v>101</v>
      </c>
      <c r="I47" t="s">
        <v>308</v>
      </c>
      <c r="J47">
        <v>1220</v>
      </c>
      <c r="K47" t="s">
        <v>314</v>
      </c>
      <c r="L47">
        <v>1000</v>
      </c>
      <c r="M47" t="s">
        <v>106</v>
      </c>
      <c r="N47">
        <v>13</v>
      </c>
      <c r="O47" t="s">
        <v>353</v>
      </c>
      <c r="P47">
        <v>263</v>
      </c>
      <c r="Q47" t="s">
        <v>354</v>
      </c>
      <c r="R47">
        <v>121</v>
      </c>
      <c r="S47" t="s">
        <v>312</v>
      </c>
      <c r="T47">
        <v>1</v>
      </c>
      <c r="U47" t="s">
        <v>313</v>
      </c>
      <c r="V47" s="4">
        <v>16240</v>
      </c>
      <c r="W47" s="4">
        <v>27800</v>
      </c>
      <c r="X47" s="4">
        <v>47800</v>
      </c>
      <c r="Y47" s="4">
        <v>13400</v>
      </c>
      <c r="Z47" s="4">
        <v>25900</v>
      </c>
      <c r="AA47" s="4">
        <v>25600</v>
      </c>
      <c r="AB47" s="4">
        <v>11600</v>
      </c>
      <c r="AC47" s="4">
        <v>5200</v>
      </c>
      <c r="AD47" s="4">
        <v>14700</v>
      </c>
      <c r="AE47" s="4">
        <v>5200</v>
      </c>
      <c r="AF47" s="4">
        <v>8646</v>
      </c>
      <c r="AG47" s="4">
        <v>0</v>
      </c>
      <c r="AH47" s="4">
        <v>24381.17</v>
      </c>
      <c r="AI47" s="4">
        <v>35554.49</v>
      </c>
      <c r="AJ47" s="4">
        <v>55579.17</v>
      </c>
      <c r="AK47" s="4">
        <v>2416.73</v>
      </c>
      <c r="AL47" s="4">
        <v>49162.5</v>
      </c>
      <c r="AM47" s="4">
        <v>41710.5</v>
      </c>
      <c r="AN47" s="4">
        <v>24736.5</v>
      </c>
      <c r="AO47" s="4">
        <v>23649.75</v>
      </c>
      <c r="AP47" s="4">
        <v>15525</v>
      </c>
      <c r="AQ47" s="4">
        <v>19251</v>
      </c>
      <c r="AR47" s="4">
        <v>19251</v>
      </c>
      <c r="AS47" s="4">
        <v>19251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-1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-128381.81</v>
      </c>
    </row>
    <row r="48" spans="1:57">
      <c r="A48">
        <v>963</v>
      </c>
      <c r="B48" t="s">
        <v>515</v>
      </c>
      <c r="C48">
        <v>127</v>
      </c>
      <c r="D48" t="s">
        <v>516</v>
      </c>
      <c r="E48">
        <v>195</v>
      </c>
      <c r="F48">
        <v>511220001</v>
      </c>
      <c r="G48" t="s">
        <v>122</v>
      </c>
      <c r="H48">
        <v>101</v>
      </c>
      <c r="I48" t="s">
        <v>308</v>
      </c>
      <c r="J48">
        <v>1220</v>
      </c>
      <c r="K48" t="s">
        <v>314</v>
      </c>
      <c r="L48">
        <v>1000</v>
      </c>
      <c r="M48" t="s">
        <v>106</v>
      </c>
      <c r="N48">
        <v>13</v>
      </c>
      <c r="O48" t="s">
        <v>353</v>
      </c>
      <c r="P48">
        <v>231</v>
      </c>
      <c r="Q48" t="s">
        <v>517</v>
      </c>
      <c r="R48">
        <v>124</v>
      </c>
      <c r="S48" t="s">
        <v>510</v>
      </c>
      <c r="T48">
        <v>1</v>
      </c>
      <c r="U48" t="s">
        <v>313</v>
      </c>
      <c r="V48" s="4">
        <v>0</v>
      </c>
      <c r="W48" s="4">
        <v>0</v>
      </c>
      <c r="X48" s="4">
        <v>0</v>
      </c>
      <c r="Y48" s="4">
        <v>2000</v>
      </c>
      <c r="Z48" s="4">
        <v>0</v>
      </c>
      <c r="AA48" s="4">
        <v>0</v>
      </c>
      <c r="AB48" s="4">
        <v>0</v>
      </c>
      <c r="AC48" s="4">
        <v>1800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10350</v>
      </c>
      <c r="AL48" s="4">
        <v>4140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</row>
    <row r="49" spans="1:57">
      <c r="A49">
        <v>911</v>
      </c>
      <c r="B49" t="s">
        <v>447</v>
      </c>
      <c r="C49">
        <v>107</v>
      </c>
      <c r="D49" t="s">
        <v>120</v>
      </c>
      <c r="E49">
        <v>196</v>
      </c>
      <c r="F49">
        <v>511320001</v>
      </c>
      <c r="G49" t="s">
        <v>108</v>
      </c>
      <c r="H49">
        <v>101</v>
      </c>
      <c r="I49" t="s">
        <v>308</v>
      </c>
      <c r="J49">
        <v>1320</v>
      </c>
      <c r="K49" t="s">
        <v>315</v>
      </c>
      <c r="L49">
        <v>1000</v>
      </c>
      <c r="M49" t="s">
        <v>106</v>
      </c>
      <c r="N49">
        <v>1</v>
      </c>
      <c r="O49" t="s">
        <v>448</v>
      </c>
      <c r="P49">
        <v>131</v>
      </c>
      <c r="Q49" t="s">
        <v>449</v>
      </c>
      <c r="R49">
        <v>121</v>
      </c>
      <c r="S49" t="s">
        <v>312</v>
      </c>
      <c r="T49">
        <v>1</v>
      </c>
      <c r="U49" t="s">
        <v>313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7643.1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7643.1</v>
      </c>
    </row>
    <row r="50" spans="1:57">
      <c r="A50">
        <v>901</v>
      </c>
      <c r="B50" t="s">
        <v>436</v>
      </c>
      <c r="C50">
        <v>100</v>
      </c>
      <c r="D50" t="s">
        <v>105</v>
      </c>
      <c r="E50">
        <v>196</v>
      </c>
      <c r="F50">
        <v>511320001</v>
      </c>
      <c r="G50" t="s">
        <v>108</v>
      </c>
      <c r="H50">
        <v>101</v>
      </c>
      <c r="I50" t="s">
        <v>308</v>
      </c>
      <c r="J50">
        <v>1320</v>
      </c>
      <c r="K50" t="s">
        <v>315</v>
      </c>
      <c r="L50">
        <v>1000</v>
      </c>
      <c r="M50" t="s">
        <v>106</v>
      </c>
      <c r="N50">
        <v>2</v>
      </c>
      <c r="O50" t="s">
        <v>282</v>
      </c>
      <c r="P50">
        <v>111</v>
      </c>
      <c r="Q50" t="s">
        <v>438</v>
      </c>
      <c r="R50">
        <v>121</v>
      </c>
      <c r="S50" t="s">
        <v>312</v>
      </c>
      <c r="T50">
        <v>1</v>
      </c>
      <c r="U50" t="s">
        <v>313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38838.080000000002</v>
      </c>
      <c r="AH50" s="4">
        <v>0</v>
      </c>
      <c r="AI50" s="4">
        <v>0</v>
      </c>
      <c r="AJ50" s="4">
        <v>0</v>
      </c>
      <c r="AK50" s="4">
        <v>3691.62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3691.62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31454.84</v>
      </c>
    </row>
    <row r="51" spans="1:57">
      <c r="A51">
        <v>902</v>
      </c>
      <c r="B51" t="s">
        <v>439</v>
      </c>
      <c r="C51">
        <v>101</v>
      </c>
      <c r="D51" t="s">
        <v>110</v>
      </c>
      <c r="E51">
        <v>196</v>
      </c>
      <c r="F51">
        <v>511320001</v>
      </c>
      <c r="G51" t="s">
        <v>108</v>
      </c>
      <c r="H51">
        <v>101</v>
      </c>
      <c r="I51" t="s">
        <v>308</v>
      </c>
      <c r="J51">
        <v>1320</v>
      </c>
      <c r="K51" t="s">
        <v>315</v>
      </c>
      <c r="L51">
        <v>1000</v>
      </c>
      <c r="M51" t="s">
        <v>106</v>
      </c>
      <c r="N51">
        <v>3</v>
      </c>
      <c r="O51" t="s">
        <v>440</v>
      </c>
      <c r="P51">
        <v>111</v>
      </c>
      <c r="Q51" t="s">
        <v>438</v>
      </c>
      <c r="R51">
        <v>121</v>
      </c>
      <c r="S51" t="s">
        <v>312</v>
      </c>
      <c r="T51">
        <v>1</v>
      </c>
      <c r="U51" t="s">
        <v>313</v>
      </c>
      <c r="V51" s="4">
        <v>0</v>
      </c>
      <c r="W51" s="4">
        <v>0</v>
      </c>
      <c r="X51" s="4">
        <v>6164.4</v>
      </c>
      <c r="Y51" s="4">
        <v>0</v>
      </c>
      <c r="Z51" s="4">
        <v>0</v>
      </c>
      <c r="AA51" s="4">
        <v>3852.75</v>
      </c>
      <c r="AB51" s="4">
        <v>10017.15</v>
      </c>
      <c r="AC51" s="4">
        <v>0</v>
      </c>
      <c r="AD51" s="4">
        <v>0</v>
      </c>
      <c r="AE51" s="4">
        <v>0</v>
      </c>
      <c r="AF51" s="4">
        <v>0</v>
      </c>
      <c r="AG51" s="4">
        <v>10787.7</v>
      </c>
      <c r="AH51" s="4">
        <v>0</v>
      </c>
      <c r="AI51" s="4">
        <v>0</v>
      </c>
      <c r="AJ51" s="4">
        <v>0</v>
      </c>
      <c r="AK51" s="4">
        <v>9919.16</v>
      </c>
      <c r="AL51" s="4">
        <v>0</v>
      </c>
      <c r="AM51" s="4">
        <v>2678.5</v>
      </c>
      <c r="AN51" s="4">
        <v>10367.75</v>
      </c>
      <c r="AO51" s="4">
        <v>0</v>
      </c>
      <c r="AP51" s="4">
        <v>0</v>
      </c>
      <c r="AQ51" s="4">
        <v>0</v>
      </c>
      <c r="AR51" s="4">
        <v>0</v>
      </c>
      <c r="AS51" s="4">
        <v>9919.16</v>
      </c>
      <c r="AT51" s="4">
        <v>0</v>
      </c>
      <c r="AU51" s="4">
        <v>0</v>
      </c>
      <c r="AV51" s="4">
        <v>6164.4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</row>
    <row r="52" spans="1:57">
      <c r="A52">
        <v>102</v>
      </c>
      <c r="B52" t="s">
        <v>343</v>
      </c>
      <c r="C52">
        <v>140</v>
      </c>
      <c r="D52" t="s">
        <v>344</v>
      </c>
      <c r="E52">
        <v>196</v>
      </c>
      <c r="F52">
        <v>511320001</v>
      </c>
      <c r="G52" t="s">
        <v>108</v>
      </c>
      <c r="H52">
        <v>101</v>
      </c>
      <c r="I52" t="s">
        <v>308</v>
      </c>
      <c r="J52">
        <v>1320</v>
      </c>
      <c r="K52" t="s">
        <v>315</v>
      </c>
      <c r="L52">
        <v>1000</v>
      </c>
      <c r="M52" t="s">
        <v>106</v>
      </c>
      <c r="N52">
        <v>4</v>
      </c>
      <c r="O52" t="s">
        <v>345</v>
      </c>
      <c r="P52">
        <v>172</v>
      </c>
      <c r="Q52" t="s">
        <v>281</v>
      </c>
      <c r="R52">
        <v>121</v>
      </c>
      <c r="S52" t="s">
        <v>312</v>
      </c>
      <c r="T52">
        <v>1</v>
      </c>
      <c r="U52" t="s">
        <v>313</v>
      </c>
      <c r="V52" s="4">
        <v>0</v>
      </c>
      <c r="W52" s="4">
        <v>0</v>
      </c>
      <c r="X52" s="4">
        <v>5711.52</v>
      </c>
      <c r="Y52" s="4">
        <v>0</v>
      </c>
      <c r="Z52" s="4">
        <v>0</v>
      </c>
      <c r="AA52" s="4">
        <v>3569.7</v>
      </c>
      <c r="AB52" s="4">
        <v>4057.69</v>
      </c>
      <c r="AC52" s="4">
        <v>5223.53</v>
      </c>
      <c r="AD52" s="4">
        <v>0</v>
      </c>
      <c r="AE52" s="4">
        <v>0</v>
      </c>
      <c r="AF52" s="4">
        <v>0</v>
      </c>
      <c r="AG52" s="4">
        <v>12495.12</v>
      </c>
      <c r="AH52" s="4">
        <v>4488.99</v>
      </c>
      <c r="AI52" s="4">
        <v>0</v>
      </c>
      <c r="AJ52" s="4">
        <v>0</v>
      </c>
      <c r="AK52" s="4">
        <v>8766.2000000000007</v>
      </c>
      <c r="AL52" s="4">
        <v>0</v>
      </c>
      <c r="AM52" s="4">
        <v>4199.71</v>
      </c>
      <c r="AN52" s="4">
        <v>5406.35</v>
      </c>
      <c r="AO52" s="4">
        <v>0</v>
      </c>
      <c r="AP52" s="4">
        <v>0</v>
      </c>
      <c r="AQ52" s="4">
        <v>0</v>
      </c>
      <c r="AR52" s="4">
        <v>0</v>
      </c>
      <c r="AS52" s="4">
        <v>8766.2000000000007</v>
      </c>
      <c r="AT52" s="4">
        <v>0</v>
      </c>
      <c r="AU52" s="4">
        <v>0</v>
      </c>
      <c r="AV52" s="4">
        <v>1222.53</v>
      </c>
      <c r="AW52" s="4">
        <v>0</v>
      </c>
      <c r="AX52" s="4">
        <v>0</v>
      </c>
      <c r="AY52" s="4">
        <v>0</v>
      </c>
      <c r="AZ52" s="4">
        <v>-174.8</v>
      </c>
      <c r="BA52" s="4">
        <v>-3000</v>
      </c>
      <c r="BB52" s="4">
        <v>-2346.54</v>
      </c>
      <c r="BC52" s="4">
        <v>0</v>
      </c>
      <c r="BD52" s="4">
        <v>0</v>
      </c>
      <c r="BE52" s="4">
        <v>3728.92</v>
      </c>
    </row>
    <row r="53" spans="1:57">
      <c r="A53">
        <v>921</v>
      </c>
      <c r="B53" t="s">
        <v>454</v>
      </c>
      <c r="C53">
        <v>108</v>
      </c>
      <c r="D53" t="s">
        <v>455</v>
      </c>
      <c r="E53">
        <v>196</v>
      </c>
      <c r="F53">
        <v>511320001</v>
      </c>
      <c r="G53" t="s">
        <v>108</v>
      </c>
      <c r="H53">
        <v>101</v>
      </c>
      <c r="I53" t="s">
        <v>308</v>
      </c>
      <c r="J53">
        <v>1320</v>
      </c>
      <c r="K53" t="s">
        <v>315</v>
      </c>
      <c r="L53">
        <v>1000</v>
      </c>
      <c r="M53" t="s">
        <v>106</v>
      </c>
      <c r="N53">
        <v>4</v>
      </c>
      <c r="O53" t="s">
        <v>345</v>
      </c>
      <c r="P53">
        <v>132</v>
      </c>
      <c r="Q53" t="s">
        <v>456</v>
      </c>
      <c r="R53">
        <v>121</v>
      </c>
      <c r="S53" t="s">
        <v>312</v>
      </c>
      <c r="T53">
        <v>1</v>
      </c>
      <c r="U53" t="s">
        <v>313</v>
      </c>
      <c r="V53" s="4">
        <v>0</v>
      </c>
      <c r="W53" s="4">
        <v>0</v>
      </c>
      <c r="X53" s="4">
        <v>9558.7999999999993</v>
      </c>
      <c r="Y53" s="4">
        <v>0</v>
      </c>
      <c r="Z53" s="4">
        <v>0</v>
      </c>
      <c r="AA53" s="4">
        <v>4392.5200000000004</v>
      </c>
      <c r="AB53" s="4">
        <v>7584.7</v>
      </c>
      <c r="AC53" s="4">
        <v>4755.53</v>
      </c>
      <c r="AD53" s="4">
        <v>0</v>
      </c>
      <c r="AE53" s="4">
        <v>0</v>
      </c>
      <c r="AF53" s="4">
        <v>0</v>
      </c>
      <c r="AG53" s="4">
        <v>23130.38</v>
      </c>
      <c r="AH53" s="4">
        <v>0</v>
      </c>
      <c r="AI53" s="4">
        <v>0</v>
      </c>
      <c r="AJ53" s="4">
        <v>0</v>
      </c>
      <c r="AK53" s="4">
        <v>14860.78</v>
      </c>
      <c r="AL53" s="4">
        <v>0</v>
      </c>
      <c r="AM53" s="4">
        <v>0</v>
      </c>
      <c r="AN53" s="4">
        <v>401.1</v>
      </c>
      <c r="AO53" s="4">
        <v>7481.27</v>
      </c>
      <c r="AP53" s="4">
        <v>0</v>
      </c>
      <c r="AQ53" s="4">
        <v>0</v>
      </c>
      <c r="AR53" s="4">
        <v>0</v>
      </c>
      <c r="AS53" s="4">
        <v>14860.78</v>
      </c>
      <c r="AT53" s="4">
        <v>0</v>
      </c>
      <c r="AU53" s="4">
        <v>0</v>
      </c>
      <c r="AV53" s="4">
        <v>9558.7999999999993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2259.1999999999998</v>
      </c>
    </row>
    <row r="54" spans="1:57">
      <c r="A54">
        <v>922</v>
      </c>
      <c r="B54" t="s">
        <v>458</v>
      </c>
      <c r="C54">
        <v>109</v>
      </c>
      <c r="D54" t="s">
        <v>459</v>
      </c>
      <c r="E54">
        <v>196</v>
      </c>
      <c r="F54">
        <v>511320001</v>
      </c>
      <c r="G54" t="s">
        <v>108</v>
      </c>
      <c r="H54">
        <v>101</v>
      </c>
      <c r="I54" t="s">
        <v>308</v>
      </c>
      <c r="J54">
        <v>1320</v>
      </c>
      <c r="K54" t="s">
        <v>315</v>
      </c>
      <c r="L54">
        <v>1000</v>
      </c>
      <c r="M54" t="s">
        <v>106</v>
      </c>
      <c r="N54">
        <v>4</v>
      </c>
      <c r="O54" t="s">
        <v>345</v>
      </c>
      <c r="P54">
        <v>135</v>
      </c>
      <c r="Q54" t="s">
        <v>460</v>
      </c>
      <c r="R54">
        <v>121</v>
      </c>
      <c r="S54" t="s">
        <v>312</v>
      </c>
      <c r="T54">
        <v>1</v>
      </c>
      <c r="U54" t="s">
        <v>313</v>
      </c>
      <c r="V54" s="4">
        <v>0</v>
      </c>
      <c r="W54" s="4">
        <v>0</v>
      </c>
      <c r="X54" s="4">
        <v>2864.8</v>
      </c>
      <c r="Y54" s="4">
        <v>0</v>
      </c>
      <c r="Z54" s="4">
        <v>0</v>
      </c>
      <c r="AA54" s="4">
        <v>1790.5</v>
      </c>
      <c r="AB54" s="4">
        <v>4655.3</v>
      </c>
      <c r="AC54" s="4">
        <v>0</v>
      </c>
      <c r="AD54" s="4">
        <v>0</v>
      </c>
      <c r="AE54" s="4">
        <v>0</v>
      </c>
      <c r="AF54" s="4">
        <v>0</v>
      </c>
      <c r="AG54" s="4">
        <v>7613.44</v>
      </c>
      <c r="AH54" s="4">
        <v>0</v>
      </c>
      <c r="AI54" s="4">
        <v>0</v>
      </c>
      <c r="AJ54" s="4">
        <v>0</v>
      </c>
      <c r="AK54" s="4">
        <v>4567.43</v>
      </c>
      <c r="AL54" s="4">
        <v>0</v>
      </c>
      <c r="AM54" s="4">
        <v>4818.24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4567.43</v>
      </c>
      <c r="AT54" s="4">
        <v>0</v>
      </c>
      <c r="AU54" s="4">
        <v>0</v>
      </c>
      <c r="AV54" s="4">
        <v>2864.8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106.14</v>
      </c>
    </row>
    <row r="55" spans="1:57">
      <c r="A55">
        <v>923</v>
      </c>
      <c r="B55" t="s">
        <v>461</v>
      </c>
      <c r="C55">
        <v>110</v>
      </c>
      <c r="D55" t="s">
        <v>462</v>
      </c>
      <c r="E55">
        <v>196</v>
      </c>
      <c r="F55">
        <v>511320001</v>
      </c>
      <c r="G55" t="s">
        <v>108</v>
      </c>
      <c r="H55">
        <v>101</v>
      </c>
      <c r="I55" t="s">
        <v>308</v>
      </c>
      <c r="J55">
        <v>1320</v>
      </c>
      <c r="K55" t="s">
        <v>315</v>
      </c>
      <c r="L55">
        <v>1000</v>
      </c>
      <c r="M55" t="s">
        <v>106</v>
      </c>
      <c r="N55">
        <v>4</v>
      </c>
      <c r="O55" t="s">
        <v>345</v>
      </c>
      <c r="P55">
        <v>311</v>
      </c>
      <c r="Q55" t="s">
        <v>463</v>
      </c>
      <c r="R55">
        <v>125</v>
      </c>
      <c r="S55" t="s">
        <v>464</v>
      </c>
      <c r="T55">
        <v>1</v>
      </c>
      <c r="U55" t="s">
        <v>313</v>
      </c>
      <c r="V55" s="4">
        <v>0</v>
      </c>
      <c r="W55" s="4">
        <v>4337.1899999999996</v>
      </c>
      <c r="X55" s="4">
        <v>2370.7199999999998</v>
      </c>
      <c r="Y55" s="4">
        <v>0</v>
      </c>
      <c r="Z55" s="4">
        <v>0</v>
      </c>
      <c r="AA55" s="4">
        <v>1185.3599999999999</v>
      </c>
      <c r="AB55" s="4">
        <v>3556.08</v>
      </c>
      <c r="AC55" s="4">
        <v>0</v>
      </c>
      <c r="AD55" s="4">
        <v>0</v>
      </c>
      <c r="AE55" s="4">
        <v>0</v>
      </c>
      <c r="AF55" s="4">
        <v>0</v>
      </c>
      <c r="AG55" s="4">
        <v>8825.16</v>
      </c>
      <c r="AH55" s="4">
        <v>0</v>
      </c>
      <c r="AI55" s="4">
        <v>0</v>
      </c>
      <c r="AJ55" s="4">
        <v>0</v>
      </c>
      <c r="AK55" s="4">
        <v>5729.63</v>
      </c>
      <c r="AL55" s="4">
        <v>0</v>
      </c>
      <c r="AM55" s="4">
        <v>0</v>
      </c>
      <c r="AN55" s="4">
        <v>0</v>
      </c>
      <c r="AO55" s="4">
        <v>2913.84</v>
      </c>
      <c r="AP55" s="4">
        <v>0</v>
      </c>
      <c r="AQ55" s="4">
        <v>0</v>
      </c>
      <c r="AR55" s="4">
        <v>0</v>
      </c>
      <c r="AS55" s="4">
        <v>5729.63</v>
      </c>
      <c r="AT55" s="4">
        <v>0</v>
      </c>
      <c r="AU55" s="4">
        <v>10000</v>
      </c>
      <c r="AV55" s="4">
        <v>0</v>
      </c>
      <c r="AW55" s="4">
        <v>0</v>
      </c>
      <c r="AX55" s="4">
        <v>0</v>
      </c>
      <c r="AY55" s="4">
        <v>-7836.36</v>
      </c>
      <c r="AZ55" s="4">
        <v>3556.08</v>
      </c>
      <c r="BA55" s="4">
        <v>0</v>
      </c>
      <c r="BB55" s="4">
        <v>0</v>
      </c>
      <c r="BC55" s="4">
        <v>0</v>
      </c>
      <c r="BD55" s="4">
        <v>0</v>
      </c>
      <c r="BE55" s="4">
        <v>181.69</v>
      </c>
    </row>
    <row r="56" spans="1:57">
      <c r="A56">
        <v>924</v>
      </c>
      <c r="B56" t="s">
        <v>574</v>
      </c>
      <c r="C56">
        <v>159</v>
      </c>
      <c r="D56" t="s">
        <v>574</v>
      </c>
      <c r="E56">
        <v>196</v>
      </c>
      <c r="F56">
        <v>511320001</v>
      </c>
      <c r="G56" t="s">
        <v>108</v>
      </c>
      <c r="H56">
        <v>101</v>
      </c>
      <c r="I56" t="s">
        <v>308</v>
      </c>
      <c r="J56">
        <v>1320</v>
      </c>
      <c r="K56" t="s">
        <v>315</v>
      </c>
      <c r="L56">
        <v>1000</v>
      </c>
      <c r="M56" t="s">
        <v>106</v>
      </c>
      <c r="N56">
        <v>4</v>
      </c>
      <c r="O56" t="s">
        <v>345</v>
      </c>
      <c r="P56">
        <v>111</v>
      </c>
      <c r="Q56" t="s">
        <v>438</v>
      </c>
      <c r="R56">
        <v>121</v>
      </c>
      <c r="S56" t="s">
        <v>312</v>
      </c>
      <c r="T56">
        <v>1</v>
      </c>
      <c r="U56" t="s">
        <v>313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7299.72</v>
      </c>
      <c r="AH56" s="4">
        <v>0</v>
      </c>
      <c r="AI56" s="4">
        <v>0</v>
      </c>
      <c r="AJ56" s="4">
        <v>0</v>
      </c>
      <c r="AK56" s="4">
        <v>3292.75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3292.75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714.22</v>
      </c>
    </row>
    <row r="57" spans="1:57">
      <c r="A57">
        <v>931</v>
      </c>
      <c r="B57" t="s">
        <v>465</v>
      </c>
      <c r="C57">
        <v>111</v>
      </c>
      <c r="D57" t="s">
        <v>466</v>
      </c>
      <c r="E57">
        <v>196</v>
      </c>
      <c r="F57">
        <v>511320001</v>
      </c>
      <c r="G57" t="s">
        <v>108</v>
      </c>
      <c r="H57">
        <v>101</v>
      </c>
      <c r="I57" t="s">
        <v>308</v>
      </c>
      <c r="J57">
        <v>1320</v>
      </c>
      <c r="K57" t="s">
        <v>315</v>
      </c>
      <c r="L57">
        <v>1000</v>
      </c>
      <c r="M57" t="s">
        <v>106</v>
      </c>
      <c r="N57">
        <v>5</v>
      </c>
      <c r="O57" t="s">
        <v>467</v>
      </c>
      <c r="P57">
        <v>152</v>
      </c>
      <c r="Q57" t="s">
        <v>468</v>
      </c>
      <c r="R57">
        <v>121</v>
      </c>
      <c r="S57" t="s">
        <v>312</v>
      </c>
      <c r="T57">
        <v>1</v>
      </c>
      <c r="U57" t="s">
        <v>313</v>
      </c>
      <c r="V57" s="4">
        <v>1651.2</v>
      </c>
      <c r="W57" s="4">
        <v>0</v>
      </c>
      <c r="X57" s="4">
        <v>5833.2</v>
      </c>
      <c r="Y57" s="4">
        <v>0</v>
      </c>
      <c r="Z57" s="4">
        <v>0</v>
      </c>
      <c r="AA57" s="4">
        <v>3645.75</v>
      </c>
      <c r="AB57" s="4">
        <v>4650.2299999999996</v>
      </c>
      <c r="AC57" s="4">
        <v>4828.72</v>
      </c>
      <c r="AD57" s="4">
        <v>0</v>
      </c>
      <c r="AE57" s="4">
        <v>0</v>
      </c>
      <c r="AF57" s="4">
        <v>0</v>
      </c>
      <c r="AG57" s="4">
        <v>26317.599999999999</v>
      </c>
      <c r="AH57" s="4">
        <v>0</v>
      </c>
      <c r="AI57" s="4">
        <v>0</v>
      </c>
      <c r="AJ57" s="4">
        <v>0</v>
      </c>
      <c r="AK57" s="4">
        <v>11396.45</v>
      </c>
      <c r="AL57" s="4">
        <v>0</v>
      </c>
      <c r="AM57" s="4">
        <v>2028.6</v>
      </c>
      <c r="AN57" s="4">
        <v>9810.7099999999991</v>
      </c>
      <c r="AO57" s="4">
        <v>0</v>
      </c>
      <c r="AP57" s="4">
        <v>0</v>
      </c>
      <c r="AQ57" s="4">
        <v>0</v>
      </c>
      <c r="AR57" s="4">
        <v>0</v>
      </c>
      <c r="AS57" s="4">
        <v>11396.45</v>
      </c>
      <c r="AT57" s="4">
        <v>10000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2294.4899999999998</v>
      </c>
    </row>
    <row r="58" spans="1:57">
      <c r="A58">
        <v>932</v>
      </c>
      <c r="B58" t="s">
        <v>477</v>
      </c>
      <c r="C58">
        <v>113</v>
      </c>
      <c r="D58" t="s">
        <v>478</v>
      </c>
      <c r="E58">
        <v>196</v>
      </c>
      <c r="F58">
        <v>511320001</v>
      </c>
      <c r="G58" t="s">
        <v>108</v>
      </c>
      <c r="H58">
        <v>101</v>
      </c>
      <c r="I58" t="s">
        <v>308</v>
      </c>
      <c r="J58">
        <v>1320</v>
      </c>
      <c r="K58" t="s">
        <v>315</v>
      </c>
      <c r="L58">
        <v>1000</v>
      </c>
      <c r="M58" t="s">
        <v>106</v>
      </c>
      <c r="N58">
        <v>5</v>
      </c>
      <c r="O58" t="s">
        <v>467</v>
      </c>
      <c r="P58">
        <v>152</v>
      </c>
      <c r="Q58" t="s">
        <v>468</v>
      </c>
      <c r="R58">
        <v>121</v>
      </c>
      <c r="S58" t="s">
        <v>312</v>
      </c>
      <c r="T58">
        <v>1</v>
      </c>
      <c r="U58" t="s">
        <v>313</v>
      </c>
      <c r="V58" s="4">
        <v>0</v>
      </c>
      <c r="W58" s="4">
        <v>0</v>
      </c>
      <c r="X58" s="4">
        <v>10439.36</v>
      </c>
      <c r="Y58" s="4">
        <v>0</v>
      </c>
      <c r="Z58" s="4">
        <v>0</v>
      </c>
      <c r="AA58" s="4">
        <v>6524.6</v>
      </c>
      <c r="AB58" s="4">
        <v>12935.52</v>
      </c>
      <c r="AC58" s="4">
        <v>4028.44</v>
      </c>
      <c r="AD58" s="4">
        <v>0</v>
      </c>
      <c r="AE58" s="4">
        <v>0</v>
      </c>
      <c r="AF58" s="4">
        <v>0</v>
      </c>
      <c r="AG58" s="4">
        <v>22002.26</v>
      </c>
      <c r="AH58" s="4">
        <v>0</v>
      </c>
      <c r="AI58" s="4">
        <v>0</v>
      </c>
      <c r="AJ58" s="4">
        <v>0</v>
      </c>
      <c r="AK58" s="4">
        <v>16656.349999999999</v>
      </c>
      <c r="AL58" s="4">
        <v>0</v>
      </c>
      <c r="AM58" s="4">
        <v>0</v>
      </c>
      <c r="AN58" s="4">
        <v>4545.1000000000004</v>
      </c>
      <c r="AO58" s="4">
        <v>12508.04</v>
      </c>
      <c r="AP58" s="4">
        <v>0</v>
      </c>
      <c r="AQ58" s="4">
        <v>0</v>
      </c>
      <c r="AR58" s="4">
        <v>0</v>
      </c>
      <c r="AS58" s="4">
        <v>16656.349999999999</v>
      </c>
      <c r="AT58" s="4">
        <v>0</v>
      </c>
      <c r="AU58" s="4">
        <v>0</v>
      </c>
      <c r="AV58" s="4">
        <v>10439.36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</row>
    <row r="59" spans="1:57">
      <c r="A59">
        <v>981</v>
      </c>
      <c r="B59" t="s">
        <v>532</v>
      </c>
      <c r="C59">
        <v>134</v>
      </c>
      <c r="D59" t="s">
        <v>245</v>
      </c>
      <c r="E59">
        <v>196</v>
      </c>
      <c r="F59">
        <v>511320001</v>
      </c>
      <c r="G59" t="s">
        <v>108</v>
      </c>
      <c r="H59">
        <v>101</v>
      </c>
      <c r="I59" t="s">
        <v>308</v>
      </c>
      <c r="J59">
        <v>1320</v>
      </c>
      <c r="K59" t="s">
        <v>315</v>
      </c>
      <c r="L59">
        <v>1000</v>
      </c>
      <c r="M59" t="s">
        <v>106</v>
      </c>
      <c r="N59">
        <v>6</v>
      </c>
      <c r="O59" t="s">
        <v>533</v>
      </c>
      <c r="P59">
        <v>134</v>
      </c>
      <c r="Q59" t="s">
        <v>534</v>
      </c>
      <c r="R59">
        <v>132</v>
      </c>
      <c r="S59" t="s">
        <v>535</v>
      </c>
      <c r="T59">
        <v>1</v>
      </c>
      <c r="U59" t="s">
        <v>313</v>
      </c>
      <c r="V59" s="4">
        <v>0</v>
      </c>
      <c r="W59" s="4">
        <v>0</v>
      </c>
      <c r="X59" s="4">
        <v>7471.68</v>
      </c>
      <c r="Y59" s="4">
        <v>0</v>
      </c>
      <c r="Z59" s="4">
        <v>0</v>
      </c>
      <c r="AA59" s="4">
        <v>3815.64</v>
      </c>
      <c r="AB59" s="4">
        <v>10717.88</v>
      </c>
      <c r="AC59" s="4">
        <v>0</v>
      </c>
      <c r="AD59" s="4">
        <v>0</v>
      </c>
      <c r="AE59" s="4">
        <v>0</v>
      </c>
      <c r="AF59" s="4">
        <v>0</v>
      </c>
      <c r="AG59" s="4">
        <v>18110.810000000001</v>
      </c>
      <c r="AH59" s="4">
        <v>0</v>
      </c>
      <c r="AI59" s="4">
        <v>0</v>
      </c>
      <c r="AJ59" s="4">
        <v>0</v>
      </c>
      <c r="AK59" s="4">
        <v>7978.19</v>
      </c>
      <c r="AL59" s="4">
        <v>0</v>
      </c>
      <c r="AM59" s="4">
        <v>5823.73</v>
      </c>
      <c r="AN59" s="4">
        <v>1172.99</v>
      </c>
      <c r="AO59" s="4">
        <v>0</v>
      </c>
      <c r="AP59" s="4">
        <v>0</v>
      </c>
      <c r="AQ59" s="4">
        <v>0</v>
      </c>
      <c r="AR59" s="4">
        <v>0</v>
      </c>
      <c r="AS59" s="4">
        <v>7978.19</v>
      </c>
      <c r="AT59" s="4">
        <v>0</v>
      </c>
      <c r="AU59" s="4">
        <v>0</v>
      </c>
      <c r="AV59" s="4">
        <v>7471.68</v>
      </c>
      <c r="AW59" s="4">
        <v>0</v>
      </c>
      <c r="AX59" s="4">
        <v>0</v>
      </c>
      <c r="AY59" s="4">
        <v>0</v>
      </c>
      <c r="AZ59" s="4">
        <v>0</v>
      </c>
      <c r="BA59" s="4">
        <v>-441.39</v>
      </c>
      <c r="BB59" s="4">
        <v>0</v>
      </c>
      <c r="BC59" s="4">
        <v>0</v>
      </c>
      <c r="BD59" s="4">
        <v>0</v>
      </c>
      <c r="BE59" s="4">
        <v>10132.620000000001</v>
      </c>
    </row>
    <row r="60" spans="1:57">
      <c r="A60">
        <v>982</v>
      </c>
      <c r="B60" t="s">
        <v>536</v>
      </c>
      <c r="C60">
        <v>135</v>
      </c>
      <c r="D60" t="s">
        <v>537</v>
      </c>
      <c r="E60">
        <v>196</v>
      </c>
      <c r="F60">
        <v>511320001</v>
      </c>
      <c r="G60" t="s">
        <v>108</v>
      </c>
      <c r="H60">
        <v>101</v>
      </c>
      <c r="I60" t="s">
        <v>308</v>
      </c>
      <c r="J60">
        <v>1320</v>
      </c>
      <c r="K60" t="s">
        <v>315</v>
      </c>
      <c r="L60">
        <v>1000</v>
      </c>
      <c r="M60" t="s">
        <v>106</v>
      </c>
      <c r="N60">
        <v>6</v>
      </c>
      <c r="O60" t="s">
        <v>533</v>
      </c>
      <c r="P60">
        <v>181</v>
      </c>
      <c r="Q60" t="s">
        <v>523</v>
      </c>
      <c r="R60">
        <v>131</v>
      </c>
      <c r="S60" t="s">
        <v>524</v>
      </c>
      <c r="T60">
        <v>1</v>
      </c>
      <c r="U60" t="s">
        <v>313</v>
      </c>
      <c r="V60" s="4">
        <v>0</v>
      </c>
      <c r="W60" s="4">
        <v>0</v>
      </c>
      <c r="X60" s="4">
        <v>4664.4799999999996</v>
      </c>
      <c r="Y60" s="4">
        <v>0</v>
      </c>
      <c r="Z60" s="4">
        <v>0</v>
      </c>
      <c r="AA60" s="4">
        <v>2630.44</v>
      </c>
      <c r="AB60" s="4">
        <v>3876.6</v>
      </c>
      <c r="AC60" s="4">
        <v>3418.32</v>
      </c>
      <c r="AD60" s="4">
        <v>0</v>
      </c>
      <c r="AE60" s="4">
        <v>0</v>
      </c>
      <c r="AF60" s="4">
        <v>0</v>
      </c>
      <c r="AG60" s="4">
        <v>7593.12</v>
      </c>
      <c r="AH60" s="4">
        <v>0</v>
      </c>
      <c r="AI60" s="4">
        <v>0</v>
      </c>
      <c r="AJ60" s="4">
        <v>0</v>
      </c>
      <c r="AK60" s="4">
        <v>6993.21</v>
      </c>
      <c r="AL60" s="4">
        <v>0</v>
      </c>
      <c r="AM60" s="4">
        <v>0</v>
      </c>
      <c r="AN60" s="4">
        <v>2948.3</v>
      </c>
      <c r="AO60" s="4">
        <v>3787.99</v>
      </c>
      <c r="AP60" s="4">
        <v>0</v>
      </c>
      <c r="AQ60" s="4">
        <v>0</v>
      </c>
      <c r="AR60" s="4">
        <v>0</v>
      </c>
      <c r="AS60" s="4">
        <v>6993.21</v>
      </c>
      <c r="AT60" s="4">
        <v>0</v>
      </c>
      <c r="AU60" s="4">
        <v>0</v>
      </c>
      <c r="AV60" s="4">
        <v>4664.4799999999996</v>
      </c>
      <c r="AW60" s="4">
        <v>-2194.4499999999998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</row>
    <row r="61" spans="1:57">
      <c r="A61">
        <v>101</v>
      </c>
      <c r="B61" t="s">
        <v>306</v>
      </c>
      <c r="C61">
        <v>139</v>
      </c>
      <c r="D61" t="s">
        <v>307</v>
      </c>
      <c r="E61">
        <v>196</v>
      </c>
      <c r="F61">
        <v>511320001</v>
      </c>
      <c r="G61" t="s">
        <v>108</v>
      </c>
      <c r="H61">
        <v>101</v>
      </c>
      <c r="I61" t="s">
        <v>308</v>
      </c>
      <c r="J61">
        <v>1320</v>
      </c>
      <c r="K61" t="s">
        <v>315</v>
      </c>
      <c r="L61">
        <v>1000</v>
      </c>
      <c r="M61" t="s">
        <v>106</v>
      </c>
      <c r="N61">
        <v>7</v>
      </c>
      <c r="O61" t="s">
        <v>310</v>
      </c>
      <c r="P61">
        <v>171</v>
      </c>
      <c r="Q61" t="s">
        <v>311</v>
      </c>
      <c r="R61">
        <v>121</v>
      </c>
      <c r="S61" t="s">
        <v>312</v>
      </c>
      <c r="T61">
        <v>1</v>
      </c>
      <c r="U61" t="s">
        <v>313</v>
      </c>
      <c r="V61" s="4">
        <v>4049.89</v>
      </c>
      <c r="W61" s="4">
        <v>0</v>
      </c>
      <c r="X61" s="4">
        <v>6790</v>
      </c>
      <c r="Y61" s="4">
        <v>0</v>
      </c>
      <c r="Z61" s="4">
        <v>0</v>
      </c>
      <c r="AA61" s="4">
        <v>8272.08</v>
      </c>
      <c r="AB61" s="4">
        <v>9252.2099999999991</v>
      </c>
      <c r="AC61" s="4">
        <v>3418.32</v>
      </c>
      <c r="AD61" s="4">
        <v>0</v>
      </c>
      <c r="AE61" s="4">
        <v>0</v>
      </c>
      <c r="AF61" s="4">
        <v>0</v>
      </c>
      <c r="AG61" s="4">
        <v>13505.64</v>
      </c>
      <c r="AH61" s="4">
        <v>104984.39</v>
      </c>
      <c r="AI61" s="4">
        <v>0</v>
      </c>
      <c r="AJ61" s="4">
        <v>0</v>
      </c>
      <c r="AK61" s="4">
        <v>9048.24</v>
      </c>
      <c r="AL61" s="4">
        <v>0</v>
      </c>
      <c r="AM61" s="4">
        <v>6965.51</v>
      </c>
      <c r="AN61" s="4">
        <v>7175.96</v>
      </c>
      <c r="AO61" s="4">
        <v>4191.6400000000003</v>
      </c>
      <c r="AP61" s="4">
        <v>0</v>
      </c>
      <c r="AQ61" s="4">
        <v>0</v>
      </c>
      <c r="AR61" s="4">
        <v>0</v>
      </c>
      <c r="AS61" s="4">
        <v>9048.24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-100583.24</v>
      </c>
      <c r="BD61" s="4">
        <v>0</v>
      </c>
      <c r="BE61" s="4">
        <v>4457.3999999999996</v>
      </c>
    </row>
    <row r="62" spans="1:57">
      <c r="A62">
        <v>302</v>
      </c>
      <c r="B62" t="s">
        <v>79</v>
      </c>
      <c r="C62">
        <v>150</v>
      </c>
      <c r="D62" t="s">
        <v>79</v>
      </c>
      <c r="E62">
        <v>197</v>
      </c>
      <c r="F62">
        <v>511320001</v>
      </c>
      <c r="G62" t="s">
        <v>108</v>
      </c>
      <c r="H62">
        <v>502</v>
      </c>
      <c r="I62" t="s">
        <v>413</v>
      </c>
      <c r="J62">
        <v>1320</v>
      </c>
      <c r="K62" t="s">
        <v>315</v>
      </c>
      <c r="L62">
        <v>1000</v>
      </c>
      <c r="M62" t="s">
        <v>106</v>
      </c>
      <c r="N62">
        <v>7</v>
      </c>
      <c r="O62" t="s">
        <v>310</v>
      </c>
      <c r="P62">
        <v>423</v>
      </c>
      <c r="Q62" t="s">
        <v>381</v>
      </c>
      <c r="R62">
        <v>161</v>
      </c>
      <c r="S62" t="s">
        <v>414</v>
      </c>
      <c r="T62">
        <v>1</v>
      </c>
      <c r="U62" t="s">
        <v>313</v>
      </c>
      <c r="V62" s="4">
        <v>185620.26</v>
      </c>
      <c r="W62" s="4">
        <v>93209.74</v>
      </c>
      <c r="X62" s="4">
        <v>175083.09</v>
      </c>
      <c r="Y62" s="4">
        <v>65016.9</v>
      </c>
      <c r="Z62" s="4">
        <v>57659.03</v>
      </c>
      <c r="AA62" s="4">
        <v>114140.62</v>
      </c>
      <c r="AB62" s="4">
        <v>165567.09</v>
      </c>
      <c r="AC62" s="4">
        <v>117475.8</v>
      </c>
      <c r="AD62" s="4">
        <v>91458.77</v>
      </c>
      <c r="AE62" s="4">
        <v>92351.87</v>
      </c>
      <c r="AF62" s="4">
        <v>174632.38</v>
      </c>
      <c r="AG62" s="4">
        <v>87218.5</v>
      </c>
      <c r="AH62" s="4">
        <v>0</v>
      </c>
      <c r="AI62" s="4">
        <v>113864.69</v>
      </c>
      <c r="AJ62" s="4">
        <v>90614.45</v>
      </c>
      <c r="AK62" s="4">
        <v>91996.01</v>
      </c>
      <c r="AL62" s="4">
        <v>89537.49</v>
      </c>
      <c r="AM62" s="4">
        <v>12557.96</v>
      </c>
      <c r="AN62" s="4">
        <v>138527.03</v>
      </c>
      <c r="AO62" s="4">
        <v>134172.72</v>
      </c>
      <c r="AP62" s="4">
        <v>71338.14</v>
      </c>
      <c r="AQ62" s="4">
        <v>210847.92</v>
      </c>
      <c r="AR62" s="4">
        <v>0</v>
      </c>
      <c r="AS62" s="4">
        <v>91996.01</v>
      </c>
      <c r="AT62" s="4">
        <v>185620.26</v>
      </c>
      <c r="AU62" s="4">
        <v>0</v>
      </c>
      <c r="AV62" s="4">
        <v>63813.69</v>
      </c>
      <c r="AW62" s="4">
        <v>0</v>
      </c>
      <c r="AX62" s="4">
        <v>36834.58</v>
      </c>
      <c r="AY62" s="4">
        <v>20000</v>
      </c>
      <c r="AZ62" s="4">
        <v>12930.57</v>
      </c>
      <c r="BA62" s="4">
        <v>0</v>
      </c>
      <c r="BB62" s="4">
        <v>3423.71</v>
      </c>
      <c r="BC62" s="4">
        <v>-210847.92</v>
      </c>
      <c r="BD62" s="4">
        <v>0</v>
      </c>
      <c r="BE62" s="4">
        <v>-70479.89</v>
      </c>
    </row>
    <row r="63" spans="1:57">
      <c r="A63">
        <v>941</v>
      </c>
      <c r="B63" t="s">
        <v>484</v>
      </c>
      <c r="C63">
        <v>116</v>
      </c>
      <c r="D63" t="s">
        <v>485</v>
      </c>
      <c r="E63">
        <v>196</v>
      </c>
      <c r="F63">
        <v>511320001</v>
      </c>
      <c r="G63" t="s">
        <v>108</v>
      </c>
      <c r="H63">
        <v>101</v>
      </c>
      <c r="I63" t="s">
        <v>308</v>
      </c>
      <c r="J63">
        <v>1320</v>
      </c>
      <c r="K63" t="s">
        <v>315</v>
      </c>
      <c r="L63">
        <v>1000</v>
      </c>
      <c r="M63" t="s">
        <v>106</v>
      </c>
      <c r="N63">
        <v>8</v>
      </c>
      <c r="O63" t="s">
        <v>486</v>
      </c>
      <c r="P63">
        <v>131</v>
      </c>
      <c r="Q63" t="s">
        <v>449</v>
      </c>
      <c r="R63">
        <v>121</v>
      </c>
      <c r="S63" t="s">
        <v>312</v>
      </c>
      <c r="T63">
        <v>1</v>
      </c>
      <c r="U63" t="s">
        <v>313</v>
      </c>
      <c r="V63" s="4">
        <v>0</v>
      </c>
      <c r="W63" s="4">
        <v>0</v>
      </c>
      <c r="X63" s="4">
        <v>2893.12</v>
      </c>
      <c r="Y63" s="4">
        <v>0</v>
      </c>
      <c r="Z63" s="4">
        <v>0</v>
      </c>
      <c r="AA63" s="4">
        <v>723.28</v>
      </c>
      <c r="AB63" s="4">
        <v>0</v>
      </c>
      <c r="AC63" s="4">
        <v>2893.12</v>
      </c>
      <c r="AD63" s="4">
        <v>0</v>
      </c>
      <c r="AE63" s="4">
        <v>0</v>
      </c>
      <c r="AF63" s="4">
        <v>0</v>
      </c>
      <c r="AG63" s="4">
        <v>12953.75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1497.19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20000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</row>
    <row r="64" spans="1:57">
      <c r="A64">
        <v>942</v>
      </c>
      <c r="B64" t="s">
        <v>487</v>
      </c>
      <c r="C64">
        <v>117</v>
      </c>
      <c r="D64" t="s">
        <v>488</v>
      </c>
      <c r="E64">
        <v>196</v>
      </c>
      <c r="F64">
        <v>511320001</v>
      </c>
      <c r="G64" t="s">
        <v>108</v>
      </c>
      <c r="H64">
        <v>101</v>
      </c>
      <c r="I64" t="s">
        <v>308</v>
      </c>
      <c r="J64">
        <v>1320</v>
      </c>
      <c r="K64" t="s">
        <v>315</v>
      </c>
      <c r="L64">
        <v>1000</v>
      </c>
      <c r="M64" t="s">
        <v>106</v>
      </c>
      <c r="N64">
        <v>8</v>
      </c>
      <c r="O64" t="s">
        <v>486</v>
      </c>
      <c r="P64">
        <v>183</v>
      </c>
      <c r="Q64" t="s">
        <v>489</v>
      </c>
      <c r="R64">
        <v>121</v>
      </c>
      <c r="S64" t="s">
        <v>312</v>
      </c>
      <c r="T64">
        <v>1</v>
      </c>
      <c r="U64" t="s">
        <v>313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12079.81</v>
      </c>
      <c r="AH64" s="4">
        <v>0</v>
      </c>
      <c r="AI64" s="4">
        <v>0</v>
      </c>
      <c r="AJ64" s="4">
        <v>0</v>
      </c>
      <c r="AK64" s="4">
        <v>2759.97</v>
      </c>
      <c r="AL64" s="4">
        <v>0</v>
      </c>
      <c r="AM64" s="4">
        <v>1501.7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2759.97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-283.12</v>
      </c>
      <c r="AZ64" s="4">
        <v>0</v>
      </c>
      <c r="BA64" s="4">
        <v>0</v>
      </c>
      <c r="BB64" s="4">
        <v>-3978.55</v>
      </c>
      <c r="BC64" s="4">
        <v>0</v>
      </c>
      <c r="BD64" s="4">
        <v>0</v>
      </c>
      <c r="BE64" s="4">
        <v>9319.84</v>
      </c>
    </row>
    <row r="65" spans="1:57">
      <c r="A65">
        <v>971</v>
      </c>
      <c r="B65" t="s">
        <v>522</v>
      </c>
      <c r="C65">
        <v>102</v>
      </c>
      <c r="D65" t="s">
        <v>284</v>
      </c>
      <c r="E65">
        <v>196</v>
      </c>
      <c r="F65">
        <v>511320001</v>
      </c>
      <c r="G65" t="s">
        <v>108</v>
      </c>
      <c r="H65">
        <v>101</v>
      </c>
      <c r="I65" t="s">
        <v>308</v>
      </c>
      <c r="J65">
        <v>1320</v>
      </c>
      <c r="K65" t="s">
        <v>315</v>
      </c>
      <c r="L65">
        <v>1000</v>
      </c>
      <c r="M65" t="s">
        <v>106</v>
      </c>
      <c r="N65">
        <v>9</v>
      </c>
      <c r="O65" t="s">
        <v>422</v>
      </c>
      <c r="P65">
        <v>312</v>
      </c>
      <c r="Q65" t="s">
        <v>443</v>
      </c>
      <c r="R65">
        <v>200</v>
      </c>
      <c r="S65" t="s">
        <v>444</v>
      </c>
      <c r="T65">
        <v>1</v>
      </c>
      <c r="U65" t="s">
        <v>313</v>
      </c>
      <c r="V65" s="4">
        <v>0</v>
      </c>
      <c r="W65" s="4">
        <v>0</v>
      </c>
      <c r="X65" s="4">
        <v>32255.439999999999</v>
      </c>
      <c r="Y65" s="4">
        <v>0</v>
      </c>
      <c r="Z65" s="4">
        <v>0</v>
      </c>
      <c r="AA65" s="4">
        <v>20159.650000000001</v>
      </c>
      <c r="AB65" s="4">
        <v>52415.09</v>
      </c>
      <c r="AC65" s="4">
        <v>0</v>
      </c>
      <c r="AD65" s="4">
        <v>0</v>
      </c>
      <c r="AE65" s="4">
        <v>0</v>
      </c>
      <c r="AF65" s="4">
        <v>0</v>
      </c>
      <c r="AG65" s="4">
        <v>56447.02</v>
      </c>
      <c r="AH65" s="4">
        <v>0</v>
      </c>
      <c r="AI65" s="4">
        <v>0</v>
      </c>
      <c r="AJ65" s="4">
        <v>0</v>
      </c>
      <c r="AK65" s="4">
        <v>41599.550000000003</v>
      </c>
      <c r="AL65" s="4">
        <v>0</v>
      </c>
      <c r="AM65" s="4">
        <v>43904.71</v>
      </c>
      <c r="AN65" s="4">
        <v>9985.49</v>
      </c>
      <c r="AO65" s="4">
        <v>0</v>
      </c>
      <c r="AP65" s="4">
        <v>0</v>
      </c>
      <c r="AQ65" s="4">
        <v>0</v>
      </c>
      <c r="AR65" s="4">
        <v>0</v>
      </c>
      <c r="AS65" s="4">
        <v>41599.550000000003</v>
      </c>
      <c r="AT65" s="4">
        <v>0</v>
      </c>
      <c r="AU65" s="4">
        <v>0</v>
      </c>
      <c r="AV65" s="4">
        <v>32255.439999999999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</row>
    <row r="66" spans="1:57">
      <c r="A66">
        <v>972</v>
      </c>
      <c r="B66" t="s">
        <v>527</v>
      </c>
      <c r="C66">
        <v>132</v>
      </c>
      <c r="D66" t="s">
        <v>528</v>
      </c>
      <c r="E66">
        <v>196</v>
      </c>
      <c r="F66">
        <v>511320001</v>
      </c>
      <c r="G66" t="s">
        <v>108</v>
      </c>
      <c r="H66">
        <v>101</v>
      </c>
      <c r="I66" t="s">
        <v>308</v>
      </c>
      <c r="J66">
        <v>1320</v>
      </c>
      <c r="K66" t="s">
        <v>315</v>
      </c>
      <c r="L66">
        <v>1000</v>
      </c>
      <c r="M66" t="s">
        <v>106</v>
      </c>
      <c r="N66">
        <v>9</v>
      </c>
      <c r="O66" t="s">
        <v>422</v>
      </c>
      <c r="P66">
        <v>181</v>
      </c>
      <c r="Q66" t="s">
        <v>523</v>
      </c>
      <c r="R66">
        <v>131</v>
      </c>
      <c r="S66" t="s">
        <v>524</v>
      </c>
      <c r="T66">
        <v>1</v>
      </c>
      <c r="U66" t="s">
        <v>313</v>
      </c>
      <c r="V66" s="4">
        <v>0</v>
      </c>
      <c r="W66" s="4">
        <v>0</v>
      </c>
      <c r="X66" s="4">
        <v>15614.97</v>
      </c>
      <c r="Y66" s="4">
        <v>0</v>
      </c>
      <c r="Z66" s="4">
        <v>0</v>
      </c>
      <c r="AA66" s="4">
        <v>5444.06</v>
      </c>
      <c r="AB66" s="4">
        <v>12287.66</v>
      </c>
      <c r="AC66" s="4">
        <v>3449.4</v>
      </c>
      <c r="AD66" s="4">
        <v>0</v>
      </c>
      <c r="AE66" s="4">
        <v>0</v>
      </c>
      <c r="AF66" s="4">
        <v>0</v>
      </c>
      <c r="AG66" s="4">
        <v>31203.919999999998</v>
      </c>
      <c r="AH66" s="4">
        <v>0</v>
      </c>
      <c r="AI66" s="4">
        <v>0</v>
      </c>
      <c r="AJ66" s="4">
        <v>0</v>
      </c>
      <c r="AK66" s="4">
        <v>34593.67</v>
      </c>
      <c r="AL66" s="4">
        <v>0</v>
      </c>
      <c r="AM66" s="4">
        <v>5160.84</v>
      </c>
      <c r="AN66" s="4">
        <v>9555.58</v>
      </c>
      <c r="AO66" s="4">
        <v>6928.85</v>
      </c>
      <c r="AP66" s="4">
        <v>0</v>
      </c>
      <c r="AQ66" s="4">
        <v>0</v>
      </c>
      <c r="AR66" s="4">
        <v>0</v>
      </c>
      <c r="AS66" s="4">
        <v>34593.67</v>
      </c>
      <c r="AT66" s="4">
        <v>0</v>
      </c>
      <c r="AU66" s="4">
        <v>0</v>
      </c>
      <c r="AV66" s="4">
        <v>15614.97</v>
      </c>
      <c r="AW66" s="4">
        <v>-14092.28</v>
      </c>
      <c r="AX66" s="4">
        <v>0</v>
      </c>
      <c r="AY66" s="4">
        <v>-20218.169999999998</v>
      </c>
      <c r="AZ66" s="4">
        <v>2732.08</v>
      </c>
      <c r="BA66" s="4">
        <v>0</v>
      </c>
      <c r="BB66" s="4">
        <v>-3479.45</v>
      </c>
      <c r="BC66" s="4">
        <v>0</v>
      </c>
      <c r="BD66" s="4">
        <v>0</v>
      </c>
      <c r="BE66" s="4">
        <v>0</v>
      </c>
    </row>
    <row r="67" spans="1:57">
      <c r="A67">
        <v>991</v>
      </c>
      <c r="B67" t="s">
        <v>538</v>
      </c>
      <c r="C67">
        <v>136</v>
      </c>
      <c r="D67" t="s">
        <v>539</v>
      </c>
      <c r="E67">
        <v>196</v>
      </c>
      <c r="F67">
        <v>511320001</v>
      </c>
      <c r="G67" t="s">
        <v>108</v>
      </c>
      <c r="H67">
        <v>101</v>
      </c>
      <c r="I67" t="s">
        <v>308</v>
      </c>
      <c r="J67">
        <v>1320</v>
      </c>
      <c r="K67" t="s">
        <v>315</v>
      </c>
      <c r="L67">
        <v>1000</v>
      </c>
      <c r="M67" t="s">
        <v>106</v>
      </c>
      <c r="N67">
        <v>10</v>
      </c>
      <c r="O67" t="s">
        <v>540</v>
      </c>
      <c r="P67">
        <v>311</v>
      </c>
      <c r="Q67" t="s">
        <v>463</v>
      </c>
      <c r="R67">
        <v>121</v>
      </c>
      <c r="S67" t="s">
        <v>312</v>
      </c>
      <c r="T67">
        <v>1</v>
      </c>
      <c r="U67" t="s">
        <v>313</v>
      </c>
      <c r="V67" s="4">
        <v>0</v>
      </c>
      <c r="W67" s="4">
        <v>0</v>
      </c>
      <c r="X67" s="4">
        <v>2968.72</v>
      </c>
      <c r="Y67" s="4">
        <v>0</v>
      </c>
      <c r="Z67" s="4">
        <v>0</v>
      </c>
      <c r="AA67" s="4">
        <v>1855.45</v>
      </c>
      <c r="AB67" s="4">
        <v>4824.17</v>
      </c>
      <c r="AC67" s="4">
        <v>0</v>
      </c>
      <c r="AD67" s="4">
        <v>0</v>
      </c>
      <c r="AE67" s="4">
        <v>0</v>
      </c>
      <c r="AF67" s="4">
        <v>0</v>
      </c>
      <c r="AG67" s="4">
        <v>11681.96</v>
      </c>
      <c r="AH67" s="4">
        <v>0</v>
      </c>
      <c r="AI67" s="4">
        <v>0</v>
      </c>
      <c r="AJ67" s="4">
        <v>0</v>
      </c>
      <c r="AK67" s="4">
        <v>9138.77</v>
      </c>
      <c r="AL67" s="4">
        <v>0</v>
      </c>
      <c r="AM67" s="4">
        <v>0</v>
      </c>
      <c r="AN67" s="4">
        <v>9643.33</v>
      </c>
      <c r="AO67" s="4">
        <v>0</v>
      </c>
      <c r="AP67" s="4">
        <v>0</v>
      </c>
      <c r="AQ67" s="4">
        <v>0</v>
      </c>
      <c r="AR67" s="4">
        <v>0</v>
      </c>
      <c r="AS67" s="4">
        <v>9138.77</v>
      </c>
      <c r="AT67" s="4">
        <v>0</v>
      </c>
      <c r="AU67" s="4">
        <v>0</v>
      </c>
      <c r="AV67" s="4">
        <v>2968.72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</row>
    <row r="68" spans="1:57">
      <c r="A68">
        <v>961</v>
      </c>
      <c r="B68" t="s">
        <v>80</v>
      </c>
      <c r="C68">
        <v>124</v>
      </c>
      <c r="D68" t="s">
        <v>508</v>
      </c>
      <c r="E68">
        <v>196</v>
      </c>
      <c r="F68">
        <v>511320001</v>
      </c>
      <c r="G68" t="s">
        <v>108</v>
      </c>
      <c r="H68">
        <v>101</v>
      </c>
      <c r="I68" t="s">
        <v>308</v>
      </c>
      <c r="J68">
        <v>1320</v>
      </c>
      <c r="K68" t="s">
        <v>315</v>
      </c>
      <c r="L68">
        <v>1000</v>
      </c>
      <c r="M68" t="s">
        <v>106</v>
      </c>
      <c r="N68">
        <v>11</v>
      </c>
      <c r="O68" t="s">
        <v>509</v>
      </c>
      <c r="P68">
        <v>241</v>
      </c>
      <c r="Q68" t="s">
        <v>445</v>
      </c>
      <c r="R68">
        <v>124</v>
      </c>
      <c r="S68" t="s">
        <v>510</v>
      </c>
      <c r="T68">
        <v>1</v>
      </c>
      <c r="U68" t="s">
        <v>313</v>
      </c>
      <c r="V68" s="4">
        <v>1186.2</v>
      </c>
      <c r="W68" s="4">
        <v>0</v>
      </c>
      <c r="X68" s="4">
        <v>15350.24</v>
      </c>
      <c r="Y68" s="4">
        <v>0</v>
      </c>
      <c r="Z68" s="4">
        <v>0</v>
      </c>
      <c r="AA68" s="4">
        <v>9259.0400000000009</v>
      </c>
      <c r="AB68" s="4">
        <v>16533.27</v>
      </c>
      <c r="AC68" s="4">
        <v>8076.01</v>
      </c>
      <c r="AD68" s="4">
        <v>0</v>
      </c>
      <c r="AE68" s="4">
        <v>0</v>
      </c>
      <c r="AF68" s="4">
        <v>0</v>
      </c>
      <c r="AG68" s="4">
        <v>44712.59</v>
      </c>
      <c r="AH68" s="4">
        <v>0</v>
      </c>
      <c r="AI68" s="4">
        <v>0</v>
      </c>
      <c r="AJ68" s="4">
        <v>0</v>
      </c>
      <c r="AK68" s="4">
        <v>29825.42</v>
      </c>
      <c r="AL68" s="4">
        <v>0</v>
      </c>
      <c r="AM68" s="4">
        <v>7746.99</v>
      </c>
      <c r="AN68" s="4">
        <v>12893.93</v>
      </c>
      <c r="AO68" s="4">
        <v>7579.65</v>
      </c>
      <c r="AP68" s="4">
        <v>0</v>
      </c>
      <c r="AQ68" s="4">
        <v>0</v>
      </c>
      <c r="AR68" s="4">
        <v>0</v>
      </c>
      <c r="AS68" s="4">
        <v>29825.42</v>
      </c>
      <c r="AT68" s="4">
        <v>5000</v>
      </c>
      <c r="AU68" s="4">
        <v>0</v>
      </c>
      <c r="AV68" s="4">
        <v>11536.44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</row>
    <row r="69" spans="1:57">
      <c r="A69">
        <v>962</v>
      </c>
      <c r="B69" t="s">
        <v>513</v>
      </c>
      <c r="C69">
        <v>126</v>
      </c>
      <c r="D69" t="s">
        <v>225</v>
      </c>
      <c r="E69">
        <v>196</v>
      </c>
      <c r="F69">
        <v>511320001</v>
      </c>
      <c r="G69" t="s">
        <v>108</v>
      </c>
      <c r="H69">
        <v>101</v>
      </c>
      <c r="I69" t="s">
        <v>308</v>
      </c>
      <c r="J69">
        <v>1320</v>
      </c>
      <c r="K69" t="s">
        <v>315</v>
      </c>
      <c r="L69">
        <v>1000</v>
      </c>
      <c r="M69" t="s">
        <v>106</v>
      </c>
      <c r="N69">
        <v>11</v>
      </c>
      <c r="O69" t="s">
        <v>509</v>
      </c>
      <c r="P69">
        <v>241</v>
      </c>
      <c r="Q69" t="s">
        <v>445</v>
      </c>
      <c r="R69">
        <v>124</v>
      </c>
      <c r="S69" t="s">
        <v>510</v>
      </c>
      <c r="T69">
        <v>1</v>
      </c>
      <c r="U69" t="s">
        <v>313</v>
      </c>
      <c r="V69" s="4">
        <v>0</v>
      </c>
      <c r="W69" s="4">
        <v>0</v>
      </c>
      <c r="X69" s="4">
        <v>6399.88</v>
      </c>
      <c r="Y69" s="4">
        <v>0</v>
      </c>
      <c r="Z69" s="4">
        <v>0</v>
      </c>
      <c r="AA69" s="4">
        <v>2970.4</v>
      </c>
      <c r="AB69" s="4">
        <v>0</v>
      </c>
      <c r="AC69" s="4">
        <v>7723.04</v>
      </c>
      <c r="AD69" s="4">
        <v>0</v>
      </c>
      <c r="AE69" s="4">
        <v>0</v>
      </c>
      <c r="AF69" s="4">
        <v>0</v>
      </c>
      <c r="AG69" s="4">
        <v>65996.19</v>
      </c>
      <c r="AH69" s="4">
        <v>0</v>
      </c>
      <c r="AI69" s="4">
        <v>0</v>
      </c>
      <c r="AJ69" s="4">
        <v>0</v>
      </c>
      <c r="AK69" s="4">
        <v>38873.4</v>
      </c>
      <c r="AL69" s="4">
        <v>0</v>
      </c>
      <c r="AM69" s="4">
        <v>0</v>
      </c>
      <c r="AN69" s="4">
        <v>3014.83</v>
      </c>
      <c r="AO69" s="4">
        <v>7432.81</v>
      </c>
      <c r="AP69" s="4">
        <v>0</v>
      </c>
      <c r="AQ69" s="4">
        <v>0</v>
      </c>
      <c r="AR69" s="4">
        <v>0</v>
      </c>
      <c r="AS69" s="4">
        <v>38873.4</v>
      </c>
      <c r="AT69" s="4">
        <v>0</v>
      </c>
      <c r="AU69" s="4">
        <v>0</v>
      </c>
      <c r="AV69" s="4">
        <v>6399.88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</row>
    <row r="70" spans="1:57">
      <c r="A70">
        <v>964</v>
      </c>
      <c r="B70" t="s">
        <v>518</v>
      </c>
      <c r="C70">
        <v>128</v>
      </c>
      <c r="D70" t="s">
        <v>519</v>
      </c>
      <c r="E70">
        <v>196</v>
      </c>
      <c r="F70">
        <v>511320001</v>
      </c>
      <c r="G70" t="s">
        <v>108</v>
      </c>
      <c r="H70">
        <v>101</v>
      </c>
      <c r="I70" t="s">
        <v>308</v>
      </c>
      <c r="J70">
        <v>1320</v>
      </c>
      <c r="K70" t="s">
        <v>315</v>
      </c>
      <c r="L70">
        <v>1000</v>
      </c>
      <c r="M70" t="s">
        <v>106</v>
      </c>
      <c r="N70">
        <v>11</v>
      </c>
      <c r="O70" t="s">
        <v>509</v>
      </c>
      <c r="P70">
        <v>256</v>
      </c>
      <c r="Q70" t="s">
        <v>520</v>
      </c>
      <c r="R70">
        <v>121</v>
      </c>
      <c r="S70" t="s">
        <v>312</v>
      </c>
      <c r="T70">
        <v>1</v>
      </c>
      <c r="U70" t="s">
        <v>313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3083.52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3083.52</v>
      </c>
    </row>
    <row r="71" spans="1:57">
      <c r="A71">
        <v>965</v>
      </c>
      <c r="B71" t="s">
        <v>521</v>
      </c>
      <c r="C71">
        <v>129</v>
      </c>
      <c r="D71" t="s">
        <v>236</v>
      </c>
      <c r="E71">
        <v>196</v>
      </c>
      <c r="F71">
        <v>511320001</v>
      </c>
      <c r="G71" t="s">
        <v>108</v>
      </c>
      <c r="H71">
        <v>101</v>
      </c>
      <c r="I71" t="s">
        <v>308</v>
      </c>
      <c r="J71">
        <v>1320</v>
      </c>
      <c r="K71" t="s">
        <v>315</v>
      </c>
      <c r="L71">
        <v>1000</v>
      </c>
      <c r="M71" t="s">
        <v>106</v>
      </c>
      <c r="N71">
        <v>11</v>
      </c>
      <c r="O71" t="s">
        <v>509</v>
      </c>
      <c r="P71">
        <v>242</v>
      </c>
      <c r="Q71" t="s">
        <v>283</v>
      </c>
      <c r="R71">
        <v>124</v>
      </c>
      <c r="S71" t="s">
        <v>510</v>
      </c>
      <c r="T71">
        <v>1</v>
      </c>
      <c r="U71" t="s">
        <v>313</v>
      </c>
      <c r="V71" s="4">
        <v>0</v>
      </c>
      <c r="W71" s="4">
        <v>0</v>
      </c>
      <c r="X71" s="4">
        <v>2678.88</v>
      </c>
      <c r="Y71" s="4">
        <v>0</v>
      </c>
      <c r="Z71" s="4">
        <v>0</v>
      </c>
      <c r="AA71" s="4">
        <v>1339.44</v>
      </c>
      <c r="AB71" s="4">
        <v>4018.32</v>
      </c>
      <c r="AC71" s="4">
        <v>0</v>
      </c>
      <c r="AD71" s="4">
        <v>0</v>
      </c>
      <c r="AE71" s="4">
        <v>0</v>
      </c>
      <c r="AF71" s="4">
        <v>0</v>
      </c>
      <c r="AG71" s="4">
        <v>14173.58</v>
      </c>
      <c r="AH71" s="4">
        <v>0</v>
      </c>
      <c r="AI71" s="4">
        <v>0</v>
      </c>
      <c r="AJ71" s="4">
        <v>0</v>
      </c>
      <c r="AK71" s="4">
        <v>2366.0300000000002</v>
      </c>
      <c r="AL71" s="4">
        <v>0</v>
      </c>
      <c r="AM71" s="4">
        <v>3465.8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2366.0300000000002</v>
      </c>
      <c r="AT71" s="4">
        <v>0</v>
      </c>
      <c r="AU71" s="4">
        <v>0</v>
      </c>
      <c r="AV71" s="4">
        <v>2678.88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11333.48</v>
      </c>
    </row>
    <row r="72" spans="1:57">
      <c r="A72">
        <v>951</v>
      </c>
      <c r="B72" t="s">
        <v>491</v>
      </c>
      <c r="C72">
        <v>118</v>
      </c>
      <c r="D72" t="s">
        <v>178</v>
      </c>
      <c r="E72">
        <v>196</v>
      </c>
      <c r="F72">
        <v>511320001</v>
      </c>
      <c r="G72" t="s">
        <v>108</v>
      </c>
      <c r="H72">
        <v>101</v>
      </c>
      <c r="I72" t="s">
        <v>308</v>
      </c>
      <c r="J72">
        <v>1320</v>
      </c>
      <c r="K72" t="s">
        <v>315</v>
      </c>
      <c r="L72">
        <v>1000</v>
      </c>
      <c r="M72" t="s">
        <v>106</v>
      </c>
      <c r="N72">
        <v>12</v>
      </c>
      <c r="O72" t="s">
        <v>401</v>
      </c>
      <c r="P72">
        <v>221</v>
      </c>
      <c r="Q72" t="s">
        <v>492</v>
      </c>
      <c r="R72">
        <v>128</v>
      </c>
      <c r="S72" t="s">
        <v>404</v>
      </c>
      <c r="T72">
        <v>1</v>
      </c>
      <c r="U72" t="s">
        <v>313</v>
      </c>
      <c r="V72" s="4">
        <v>1452.75</v>
      </c>
      <c r="W72" s="4">
        <v>0</v>
      </c>
      <c r="X72" s="4">
        <v>18015.599999999999</v>
      </c>
      <c r="Y72" s="4">
        <v>0</v>
      </c>
      <c r="Z72" s="4">
        <v>0</v>
      </c>
      <c r="AA72" s="4">
        <v>11236.27</v>
      </c>
      <c r="AB72" s="4">
        <v>17881.919999999998</v>
      </c>
      <c r="AC72" s="4">
        <v>11796.59</v>
      </c>
      <c r="AD72" s="4">
        <v>0</v>
      </c>
      <c r="AE72" s="4">
        <v>0</v>
      </c>
      <c r="AF72" s="4">
        <v>5222.34</v>
      </c>
      <c r="AG72" s="4">
        <v>41829.699999999997</v>
      </c>
      <c r="AH72" s="4">
        <v>10660.5</v>
      </c>
      <c r="AI72" s="4">
        <v>18862.05</v>
      </c>
      <c r="AJ72" s="4">
        <v>5166.72</v>
      </c>
      <c r="AK72" s="4">
        <v>24870.48</v>
      </c>
      <c r="AL72" s="4">
        <v>0</v>
      </c>
      <c r="AM72" s="4">
        <v>14904.37</v>
      </c>
      <c r="AN72" s="4">
        <v>3069.62</v>
      </c>
      <c r="AO72" s="4">
        <v>9993.67</v>
      </c>
      <c r="AP72" s="4">
        <v>0</v>
      </c>
      <c r="AQ72" s="4">
        <v>0</v>
      </c>
      <c r="AR72" s="4">
        <v>0</v>
      </c>
      <c r="AS72" s="4">
        <v>24870.48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-24777.63</v>
      </c>
      <c r="BD72" s="4">
        <v>2855.69</v>
      </c>
      <c r="BE72" s="4">
        <v>16959.22</v>
      </c>
    </row>
    <row r="73" spans="1:57">
      <c r="A73">
        <v>952</v>
      </c>
      <c r="B73" t="s">
        <v>498</v>
      </c>
      <c r="C73">
        <v>120</v>
      </c>
      <c r="D73" t="s">
        <v>499</v>
      </c>
      <c r="E73">
        <v>196</v>
      </c>
      <c r="F73">
        <v>511320001</v>
      </c>
      <c r="G73" t="s">
        <v>108</v>
      </c>
      <c r="H73">
        <v>101</v>
      </c>
      <c r="I73" t="s">
        <v>308</v>
      </c>
      <c r="J73">
        <v>1320</v>
      </c>
      <c r="K73" t="s">
        <v>315</v>
      </c>
      <c r="L73">
        <v>1000</v>
      </c>
      <c r="M73" t="s">
        <v>106</v>
      </c>
      <c r="N73">
        <v>12</v>
      </c>
      <c r="O73" t="s">
        <v>401</v>
      </c>
      <c r="P73">
        <v>222</v>
      </c>
      <c r="Q73" t="s">
        <v>500</v>
      </c>
      <c r="R73">
        <v>125</v>
      </c>
      <c r="S73" t="s">
        <v>464</v>
      </c>
      <c r="T73">
        <v>1</v>
      </c>
      <c r="U73" t="s">
        <v>313</v>
      </c>
      <c r="V73" s="4">
        <v>0</v>
      </c>
      <c r="W73" s="4">
        <v>0</v>
      </c>
      <c r="X73" s="4">
        <v>12514.96</v>
      </c>
      <c r="Y73" s="4">
        <v>0</v>
      </c>
      <c r="Z73" s="4">
        <v>0</v>
      </c>
      <c r="AA73" s="4">
        <v>6904.75</v>
      </c>
      <c r="AB73" s="4">
        <v>19114.009999999998</v>
      </c>
      <c r="AC73" s="4">
        <v>0</v>
      </c>
      <c r="AD73" s="4">
        <v>0</v>
      </c>
      <c r="AE73" s="4">
        <v>0</v>
      </c>
      <c r="AF73" s="4">
        <v>0</v>
      </c>
      <c r="AG73" s="4">
        <v>24492.639999999999</v>
      </c>
      <c r="AH73" s="4">
        <v>0</v>
      </c>
      <c r="AI73" s="4">
        <v>0</v>
      </c>
      <c r="AJ73" s="4">
        <v>0</v>
      </c>
      <c r="AK73" s="4">
        <v>17784</v>
      </c>
      <c r="AL73" s="4">
        <v>0</v>
      </c>
      <c r="AM73" s="4">
        <v>8548.3700000000008</v>
      </c>
      <c r="AN73" s="4">
        <v>9217.57</v>
      </c>
      <c r="AO73" s="4">
        <v>0</v>
      </c>
      <c r="AP73" s="4">
        <v>0</v>
      </c>
      <c r="AQ73" s="4">
        <v>0</v>
      </c>
      <c r="AR73" s="4">
        <v>0</v>
      </c>
      <c r="AS73" s="4">
        <v>17784</v>
      </c>
      <c r="AT73" s="4">
        <v>0</v>
      </c>
      <c r="AU73" s="4">
        <v>0</v>
      </c>
      <c r="AV73" s="4">
        <v>12514.96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</row>
    <row r="74" spans="1:57">
      <c r="A74">
        <v>953</v>
      </c>
      <c r="B74" t="s">
        <v>259</v>
      </c>
      <c r="C74">
        <v>121</v>
      </c>
      <c r="D74" t="s">
        <v>196</v>
      </c>
      <c r="E74">
        <v>196</v>
      </c>
      <c r="F74">
        <v>511320001</v>
      </c>
      <c r="G74" t="s">
        <v>108</v>
      </c>
      <c r="H74">
        <v>101</v>
      </c>
      <c r="I74" t="s">
        <v>308</v>
      </c>
      <c r="J74">
        <v>1320</v>
      </c>
      <c r="K74" t="s">
        <v>315</v>
      </c>
      <c r="L74">
        <v>1000</v>
      </c>
      <c r="M74" t="s">
        <v>106</v>
      </c>
      <c r="N74">
        <v>12</v>
      </c>
      <c r="O74" t="s">
        <v>401</v>
      </c>
      <c r="P74">
        <v>214</v>
      </c>
      <c r="Q74" t="s">
        <v>446</v>
      </c>
      <c r="R74">
        <v>125</v>
      </c>
      <c r="S74" t="s">
        <v>464</v>
      </c>
      <c r="T74">
        <v>1</v>
      </c>
      <c r="U74" t="s">
        <v>313</v>
      </c>
      <c r="V74" s="4">
        <v>0</v>
      </c>
      <c r="W74" s="4">
        <v>0</v>
      </c>
      <c r="X74" s="4">
        <v>28779.599999999999</v>
      </c>
      <c r="Y74" s="4">
        <v>0</v>
      </c>
      <c r="Z74" s="4">
        <v>0</v>
      </c>
      <c r="AA74" s="4">
        <v>15199.01</v>
      </c>
      <c r="AB74" s="4">
        <v>27577.65</v>
      </c>
      <c r="AC74" s="4">
        <v>21678.67</v>
      </c>
      <c r="AD74" s="4">
        <v>0</v>
      </c>
      <c r="AE74" s="4">
        <v>0</v>
      </c>
      <c r="AF74" s="4">
        <v>0</v>
      </c>
      <c r="AG74" s="4">
        <v>47676.35</v>
      </c>
      <c r="AH74" s="4">
        <v>0</v>
      </c>
      <c r="AI74" s="4">
        <v>0</v>
      </c>
      <c r="AJ74" s="4">
        <v>0</v>
      </c>
      <c r="AK74" s="4">
        <v>37200.74</v>
      </c>
      <c r="AL74" s="4">
        <v>0</v>
      </c>
      <c r="AM74" s="4">
        <v>6951.29</v>
      </c>
      <c r="AN74" s="4">
        <v>9078.48</v>
      </c>
      <c r="AO74" s="4">
        <v>15821.69</v>
      </c>
      <c r="AP74" s="4">
        <v>0</v>
      </c>
      <c r="AQ74" s="4">
        <v>0</v>
      </c>
      <c r="AR74" s="4">
        <v>0</v>
      </c>
      <c r="AS74" s="4">
        <v>37200.74</v>
      </c>
      <c r="AT74" s="4">
        <v>0</v>
      </c>
      <c r="AU74" s="4">
        <v>0</v>
      </c>
      <c r="AV74" s="4">
        <v>28779.599999999999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5878.74</v>
      </c>
    </row>
    <row r="75" spans="1:57">
      <c r="A75">
        <v>954</v>
      </c>
      <c r="B75" t="s">
        <v>502</v>
      </c>
      <c r="C75">
        <v>122</v>
      </c>
      <c r="D75" t="s">
        <v>503</v>
      </c>
      <c r="E75">
        <v>196</v>
      </c>
      <c r="F75">
        <v>511320001</v>
      </c>
      <c r="G75" t="s">
        <v>108</v>
      </c>
      <c r="H75">
        <v>101</v>
      </c>
      <c r="I75" t="s">
        <v>308</v>
      </c>
      <c r="J75">
        <v>1320</v>
      </c>
      <c r="K75" t="s">
        <v>315</v>
      </c>
      <c r="L75">
        <v>1000</v>
      </c>
      <c r="M75" t="s">
        <v>106</v>
      </c>
      <c r="N75">
        <v>12</v>
      </c>
      <c r="O75" t="s">
        <v>401</v>
      </c>
      <c r="P75">
        <v>226</v>
      </c>
      <c r="Q75" t="s">
        <v>504</v>
      </c>
      <c r="R75">
        <v>121</v>
      </c>
      <c r="S75" t="s">
        <v>312</v>
      </c>
      <c r="T75">
        <v>1</v>
      </c>
      <c r="U75" t="s">
        <v>313</v>
      </c>
      <c r="V75" s="4">
        <v>35232.080000000002</v>
      </c>
      <c r="W75" s="4">
        <v>11198.74</v>
      </c>
      <c r="X75" s="4">
        <v>40075.879999999997</v>
      </c>
      <c r="Y75" s="4">
        <v>7273</v>
      </c>
      <c r="Z75" s="4">
        <v>4168.5600000000004</v>
      </c>
      <c r="AA75" s="4">
        <v>26819.9</v>
      </c>
      <c r="AB75" s="4">
        <v>39661.839999999997</v>
      </c>
      <c r="AC75" s="4">
        <v>11576.44</v>
      </c>
      <c r="AD75" s="4">
        <v>24507.439999999999</v>
      </c>
      <c r="AE75" s="4">
        <v>12777.52</v>
      </c>
      <c r="AF75" s="4">
        <v>10421.4</v>
      </c>
      <c r="AG75" s="4">
        <v>97249.36</v>
      </c>
      <c r="AH75" s="4">
        <v>19259.28</v>
      </c>
      <c r="AI75" s="4">
        <v>14565.56</v>
      </c>
      <c r="AJ75" s="4">
        <v>9629.64</v>
      </c>
      <c r="AK75" s="4">
        <v>72133.86</v>
      </c>
      <c r="AL75" s="4">
        <v>25265.74</v>
      </c>
      <c r="AM75" s="4">
        <v>20993</v>
      </c>
      <c r="AN75" s="4">
        <v>45476.25</v>
      </c>
      <c r="AO75" s="4">
        <v>28173.53</v>
      </c>
      <c r="AP75" s="4">
        <v>10576.46</v>
      </c>
      <c r="AQ75" s="4">
        <v>34117.040000000001</v>
      </c>
      <c r="AR75" s="4">
        <v>0</v>
      </c>
      <c r="AS75" s="4">
        <v>72133.86</v>
      </c>
      <c r="AT75" s="4">
        <v>20000</v>
      </c>
      <c r="AU75" s="4">
        <v>0</v>
      </c>
      <c r="AV75" s="4">
        <v>23052.22</v>
      </c>
      <c r="AW75" s="4">
        <v>0</v>
      </c>
      <c r="AX75" s="4">
        <v>0</v>
      </c>
      <c r="AY75" s="4">
        <v>0</v>
      </c>
      <c r="AZ75" s="4">
        <v>0</v>
      </c>
      <c r="BA75" s="4">
        <v>-6042.07</v>
      </c>
      <c r="BB75" s="4">
        <v>0</v>
      </c>
      <c r="BC75" s="4">
        <v>-91389.22</v>
      </c>
      <c r="BD75" s="4">
        <v>-2098.4899999999998</v>
      </c>
      <c r="BE75" s="4">
        <v>25115.5</v>
      </c>
    </row>
    <row r="76" spans="1:57">
      <c r="A76">
        <v>111</v>
      </c>
      <c r="B76" t="s">
        <v>84</v>
      </c>
      <c r="C76">
        <v>141</v>
      </c>
      <c r="D76" t="s">
        <v>260</v>
      </c>
      <c r="E76">
        <v>196</v>
      </c>
      <c r="F76">
        <v>511320001</v>
      </c>
      <c r="G76" t="s">
        <v>108</v>
      </c>
      <c r="H76">
        <v>101</v>
      </c>
      <c r="I76" t="s">
        <v>308</v>
      </c>
      <c r="J76">
        <v>1320</v>
      </c>
      <c r="K76" t="s">
        <v>315</v>
      </c>
      <c r="L76">
        <v>1000</v>
      </c>
      <c r="M76" t="s">
        <v>106</v>
      </c>
      <c r="N76">
        <v>13</v>
      </c>
      <c r="O76" t="s">
        <v>353</v>
      </c>
      <c r="P76">
        <v>263</v>
      </c>
      <c r="Q76" t="s">
        <v>354</v>
      </c>
      <c r="R76">
        <v>121</v>
      </c>
      <c r="S76" t="s">
        <v>312</v>
      </c>
      <c r="T76">
        <v>1</v>
      </c>
      <c r="U76" t="s">
        <v>313</v>
      </c>
      <c r="V76" s="4">
        <v>0</v>
      </c>
      <c r="W76" s="4">
        <v>0</v>
      </c>
      <c r="X76" s="4">
        <v>37840.400000000001</v>
      </c>
      <c r="Y76" s="4">
        <v>0</v>
      </c>
      <c r="Z76" s="4">
        <v>0</v>
      </c>
      <c r="AA76" s="4">
        <v>16750.490000000002</v>
      </c>
      <c r="AB76" s="4">
        <v>32764.69</v>
      </c>
      <c r="AC76" s="4">
        <v>13028.86</v>
      </c>
      <c r="AD76" s="4">
        <v>0</v>
      </c>
      <c r="AE76" s="4">
        <v>0</v>
      </c>
      <c r="AF76" s="4">
        <v>0</v>
      </c>
      <c r="AG76" s="4">
        <v>122151.29</v>
      </c>
      <c r="AH76" s="4">
        <v>0</v>
      </c>
      <c r="AI76" s="4">
        <v>0</v>
      </c>
      <c r="AJ76" s="4">
        <v>0</v>
      </c>
      <c r="AK76" s="4">
        <v>91186.51</v>
      </c>
      <c r="AL76" s="4">
        <v>1471.3</v>
      </c>
      <c r="AM76" s="4">
        <v>16227.75</v>
      </c>
      <c r="AN76" s="4">
        <v>22651.48</v>
      </c>
      <c r="AO76" s="4">
        <v>20306.52</v>
      </c>
      <c r="AP76" s="4">
        <v>0</v>
      </c>
      <c r="AQ76" s="4">
        <v>0</v>
      </c>
      <c r="AR76" s="4">
        <v>0</v>
      </c>
      <c r="AS76" s="4">
        <v>91186.51</v>
      </c>
      <c r="AT76" s="4">
        <v>0</v>
      </c>
      <c r="AU76" s="4">
        <v>0</v>
      </c>
      <c r="AV76" s="4">
        <v>37840.400000000001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-58334.74</v>
      </c>
    </row>
    <row r="77" spans="1:57">
      <c r="A77">
        <v>963</v>
      </c>
      <c r="B77" t="s">
        <v>515</v>
      </c>
      <c r="C77">
        <v>127</v>
      </c>
      <c r="D77" t="s">
        <v>516</v>
      </c>
      <c r="E77">
        <v>196</v>
      </c>
      <c r="F77">
        <v>511320001</v>
      </c>
      <c r="G77" t="s">
        <v>108</v>
      </c>
      <c r="H77">
        <v>101</v>
      </c>
      <c r="I77" t="s">
        <v>308</v>
      </c>
      <c r="J77">
        <v>1320</v>
      </c>
      <c r="K77" t="s">
        <v>315</v>
      </c>
      <c r="L77">
        <v>1000</v>
      </c>
      <c r="M77" t="s">
        <v>106</v>
      </c>
      <c r="N77">
        <v>13</v>
      </c>
      <c r="O77" t="s">
        <v>353</v>
      </c>
      <c r="P77">
        <v>231</v>
      </c>
      <c r="Q77" t="s">
        <v>517</v>
      </c>
      <c r="R77">
        <v>124</v>
      </c>
      <c r="S77" t="s">
        <v>510</v>
      </c>
      <c r="T77">
        <v>1</v>
      </c>
      <c r="U77" t="s">
        <v>313</v>
      </c>
      <c r="V77" s="4">
        <v>1651.2</v>
      </c>
      <c r="W77" s="4">
        <v>0</v>
      </c>
      <c r="X77" s="4">
        <v>2571.7600000000002</v>
      </c>
      <c r="Y77" s="4">
        <v>0</v>
      </c>
      <c r="Z77" s="4">
        <v>0</v>
      </c>
      <c r="AA77" s="4">
        <v>642.94000000000005</v>
      </c>
      <c r="AB77" s="4">
        <v>2571.7600000000002</v>
      </c>
      <c r="AC77" s="4">
        <v>0</v>
      </c>
      <c r="AD77" s="4">
        <v>0</v>
      </c>
      <c r="AE77" s="4">
        <v>0</v>
      </c>
      <c r="AF77" s="4">
        <v>0</v>
      </c>
      <c r="AG77" s="4">
        <v>19328.7</v>
      </c>
      <c r="AH77" s="4">
        <v>0</v>
      </c>
      <c r="AI77" s="4">
        <v>0</v>
      </c>
      <c r="AJ77" s="4">
        <v>0</v>
      </c>
      <c r="AK77" s="4">
        <v>4984.34</v>
      </c>
      <c r="AL77" s="4">
        <v>0</v>
      </c>
      <c r="AM77" s="4">
        <v>0</v>
      </c>
      <c r="AN77" s="4">
        <v>1330.89</v>
      </c>
      <c r="AO77" s="4">
        <v>0</v>
      </c>
      <c r="AP77" s="4">
        <v>0</v>
      </c>
      <c r="AQ77" s="4">
        <v>0</v>
      </c>
      <c r="AR77" s="4">
        <v>0</v>
      </c>
      <c r="AS77" s="4">
        <v>4984.34</v>
      </c>
      <c r="AT77" s="4">
        <v>5000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10466.790000000001</v>
      </c>
    </row>
    <row r="78" spans="1:57">
      <c r="A78">
        <v>911</v>
      </c>
      <c r="B78" t="s">
        <v>447</v>
      </c>
      <c r="C78">
        <v>107</v>
      </c>
      <c r="D78" t="s">
        <v>120</v>
      </c>
      <c r="E78">
        <v>198</v>
      </c>
      <c r="F78">
        <v>511320003</v>
      </c>
      <c r="G78" t="s">
        <v>710</v>
      </c>
      <c r="H78">
        <v>101</v>
      </c>
      <c r="I78" t="s">
        <v>308</v>
      </c>
      <c r="J78">
        <v>1320</v>
      </c>
      <c r="K78" t="s">
        <v>315</v>
      </c>
      <c r="L78">
        <v>1000</v>
      </c>
      <c r="M78" t="s">
        <v>106</v>
      </c>
      <c r="N78">
        <v>1</v>
      </c>
      <c r="O78" t="s">
        <v>448</v>
      </c>
      <c r="P78">
        <v>131</v>
      </c>
      <c r="Q78" t="s">
        <v>449</v>
      </c>
      <c r="R78">
        <v>121</v>
      </c>
      <c r="S78" t="s">
        <v>312</v>
      </c>
      <c r="T78">
        <v>1</v>
      </c>
      <c r="U78" t="s">
        <v>313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38215.5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38215.5</v>
      </c>
    </row>
    <row r="79" spans="1:57">
      <c r="A79">
        <v>901</v>
      </c>
      <c r="B79" t="s">
        <v>436</v>
      </c>
      <c r="C79">
        <v>100</v>
      </c>
      <c r="D79" t="s">
        <v>105</v>
      </c>
      <c r="E79">
        <v>198</v>
      </c>
      <c r="F79">
        <v>511320003</v>
      </c>
      <c r="G79" t="s">
        <v>710</v>
      </c>
      <c r="H79">
        <v>101</v>
      </c>
      <c r="I79" t="s">
        <v>308</v>
      </c>
      <c r="J79">
        <v>1320</v>
      </c>
      <c r="K79" t="s">
        <v>315</v>
      </c>
      <c r="L79">
        <v>1000</v>
      </c>
      <c r="M79" t="s">
        <v>106</v>
      </c>
      <c r="N79">
        <v>2</v>
      </c>
      <c r="O79" t="s">
        <v>282</v>
      </c>
      <c r="P79">
        <v>111</v>
      </c>
      <c r="Q79" t="s">
        <v>438</v>
      </c>
      <c r="R79">
        <v>121</v>
      </c>
      <c r="S79" t="s">
        <v>312</v>
      </c>
      <c r="T79">
        <v>1</v>
      </c>
      <c r="U79" t="s">
        <v>313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174261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174261</v>
      </c>
    </row>
    <row r="80" spans="1:57">
      <c r="A80">
        <v>902</v>
      </c>
      <c r="B80" t="s">
        <v>439</v>
      </c>
      <c r="C80">
        <v>101</v>
      </c>
      <c r="D80" t="s">
        <v>110</v>
      </c>
      <c r="E80">
        <v>198</v>
      </c>
      <c r="F80">
        <v>511320003</v>
      </c>
      <c r="G80" t="s">
        <v>710</v>
      </c>
      <c r="H80">
        <v>101</v>
      </c>
      <c r="I80" t="s">
        <v>308</v>
      </c>
      <c r="J80">
        <v>1320</v>
      </c>
      <c r="K80" t="s">
        <v>315</v>
      </c>
      <c r="L80">
        <v>1000</v>
      </c>
      <c r="M80" t="s">
        <v>106</v>
      </c>
      <c r="N80">
        <v>3</v>
      </c>
      <c r="O80" t="s">
        <v>440</v>
      </c>
      <c r="P80">
        <v>111</v>
      </c>
      <c r="Q80" t="s">
        <v>438</v>
      </c>
      <c r="R80">
        <v>121</v>
      </c>
      <c r="S80" t="s">
        <v>312</v>
      </c>
      <c r="T80">
        <v>1</v>
      </c>
      <c r="U80" t="s">
        <v>313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65277.33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65277.33</v>
      </c>
    </row>
    <row r="81" spans="1:57">
      <c r="A81">
        <v>102</v>
      </c>
      <c r="B81" t="s">
        <v>343</v>
      </c>
      <c r="C81">
        <v>140</v>
      </c>
      <c r="D81" t="s">
        <v>344</v>
      </c>
      <c r="E81">
        <v>198</v>
      </c>
      <c r="F81">
        <v>511320003</v>
      </c>
      <c r="G81" t="s">
        <v>710</v>
      </c>
      <c r="H81">
        <v>101</v>
      </c>
      <c r="I81" t="s">
        <v>308</v>
      </c>
      <c r="J81">
        <v>1320</v>
      </c>
      <c r="K81" t="s">
        <v>315</v>
      </c>
      <c r="L81">
        <v>1000</v>
      </c>
      <c r="M81" t="s">
        <v>106</v>
      </c>
      <c r="N81">
        <v>4</v>
      </c>
      <c r="O81" t="s">
        <v>345</v>
      </c>
      <c r="P81">
        <v>172</v>
      </c>
      <c r="Q81" t="s">
        <v>281</v>
      </c>
      <c r="R81">
        <v>121</v>
      </c>
      <c r="S81" t="s">
        <v>312</v>
      </c>
      <c r="T81">
        <v>1</v>
      </c>
      <c r="U81" t="s">
        <v>313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667.77</v>
      </c>
      <c r="AC81" s="4">
        <v>0</v>
      </c>
      <c r="AD81" s="4">
        <v>0</v>
      </c>
      <c r="AE81" s="4">
        <v>0</v>
      </c>
      <c r="AF81" s="4">
        <v>0</v>
      </c>
      <c r="AG81" s="4">
        <v>124864.64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667.77</v>
      </c>
      <c r="BA81" s="4">
        <v>0</v>
      </c>
      <c r="BB81" s="4">
        <v>0</v>
      </c>
      <c r="BC81" s="4">
        <v>0</v>
      </c>
      <c r="BD81" s="4">
        <v>0</v>
      </c>
      <c r="BE81" s="4">
        <v>124864.64</v>
      </c>
    </row>
    <row r="82" spans="1:57">
      <c r="A82">
        <v>921</v>
      </c>
      <c r="B82" t="s">
        <v>454</v>
      </c>
      <c r="C82">
        <v>108</v>
      </c>
      <c r="D82" t="s">
        <v>455</v>
      </c>
      <c r="E82">
        <v>198</v>
      </c>
      <c r="F82">
        <v>511320003</v>
      </c>
      <c r="G82" t="s">
        <v>710</v>
      </c>
      <c r="H82">
        <v>101</v>
      </c>
      <c r="I82" t="s">
        <v>308</v>
      </c>
      <c r="J82">
        <v>1320</v>
      </c>
      <c r="K82" t="s">
        <v>315</v>
      </c>
      <c r="L82">
        <v>1000</v>
      </c>
      <c r="M82" t="s">
        <v>106</v>
      </c>
      <c r="N82">
        <v>4</v>
      </c>
      <c r="O82" t="s">
        <v>345</v>
      </c>
      <c r="P82">
        <v>132</v>
      </c>
      <c r="Q82" t="s">
        <v>456</v>
      </c>
      <c r="R82">
        <v>121</v>
      </c>
      <c r="S82" t="s">
        <v>312</v>
      </c>
      <c r="T82">
        <v>1</v>
      </c>
      <c r="U82" t="s">
        <v>313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138501.06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138501.06</v>
      </c>
    </row>
    <row r="83" spans="1:57">
      <c r="A83">
        <v>922</v>
      </c>
      <c r="B83" t="s">
        <v>458</v>
      </c>
      <c r="C83">
        <v>109</v>
      </c>
      <c r="D83" t="s">
        <v>459</v>
      </c>
      <c r="E83">
        <v>198</v>
      </c>
      <c r="F83">
        <v>511320003</v>
      </c>
      <c r="G83" t="s">
        <v>710</v>
      </c>
      <c r="H83">
        <v>101</v>
      </c>
      <c r="I83" t="s">
        <v>308</v>
      </c>
      <c r="J83">
        <v>1320</v>
      </c>
      <c r="K83" t="s">
        <v>315</v>
      </c>
      <c r="L83">
        <v>1000</v>
      </c>
      <c r="M83" t="s">
        <v>106</v>
      </c>
      <c r="N83">
        <v>4</v>
      </c>
      <c r="O83" t="s">
        <v>345</v>
      </c>
      <c r="P83">
        <v>135</v>
      </c>
      <c r="Q83" t="s">
        <v>460</v>
      </c>
      <c r="R83">
        <v>121</v>
      </c>
      <c r="S83" t="s">
        <v>312</v>
      </c>
      <c r="T83">
        <v>1</v>
      </c>
      <c r="U83" t="s">
        <v>313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44154.9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44154.9</v>
      </c>
    </row>
    <row r="84" spans="1:57">
      <c r="A84">
        <v>923</v>
      </c>
      <c r="B84" t="s">
        <v>461</v>
      </c>
      <c r="C84">
        <v>110</v>
      </c>
      <c r="D84" t="s">
        <v>462</v>
      </c>
      <c r="E84">
        <v>198</v>
      </c>
      <c r="F84">
        <v>511320003</v>
      </c>
      <c r="G84" t="s">
        <v>710</v>
      </c>
      <c r="H84">
        <v>101</v>
      </c>
      <c r="I84" t="s">
        <v>308</v>
      </c>
      <c r="J84">
        <v>1320</v>
      </c>
      <c r="K84" t="s">
        <v>315</v>
      </c>
      <c r="L84">
        <v>1000</v>
      </c>
      <c r="M84" t="s">
        <v>106</v>
      </c>
      <c r="N84">
        <v>4</v>
      </c>
      <c r="O84" t="s">
        <v>345</v>
      </c>
      <c r="P84">
        <v>311</v>
      </c>
      <c r="Q84" t="s">
        <v>463</v>
      </c>
      <c r="R84">
        <v>125</v>
      </c>
      <c r="S84" t="s">
        <v>464</v>
      </c>
      <c r="T84">
        <v>1</v>
      </c>
      <c r="U84" t="s">
        <v>313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43456.56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43456.56</v>
      </c>
    </row>
    <row r="85" spans="1:57">
      <c r="A85">
        <v>924</v>
      </c>
      <c r="B85" t="s">
        <v>574</v>
      </c>
      <c r="C85">
        <v>159</v>
      </c>
      <c r="D85" t="s">
        <v>574</v>
      </c>
      <c r="E85">
        <v>198</v>
      </c>
      <c r="F85">
        <v>511320003</v>
      </c>
      <c r="G85" t="s">
        <v>710</v>
      </c>
      <c r="H85">
        <v>101</v>
      </c>
      <c r="I85" t="s">
        <v>308</v>
      </c>
      <c r="J85">
        <v>1320</v>
      </c>
      <c r="K85" t="s">
        <v>315</v>
      </c>
      <c r="L85">
        <v>1000</v>
      </c>
      <c r="M85" t="s">
        <v>106</v>
      </c>
      <c r="N85">
        <v>4</v>
      </c>
      <c r="O85" t="s">
        <v>345</v>
      </c>
      <c r="P85">
        <v>111</v>
      </c>
      <c r="Q85" t="s">
        <v>438</v>
      </c>
      <c r="R85">
        <v>121</v>
      </c>
      <c r="S85" t="s">
        <v>312</v>
      </c>
      <c r="T85">
        <v>1</v>
      </c>
      <c r="U85" t="s">
        <v>313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36498.6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36498.6</v>
      </c>
    </row>
    <row r="86" spans="1:57">
      <c r="A86">
        <v>931</v>
      </c>
      <c r="B86" t="s">
        <v>465</v>
      </c>
      <c r="C86">
        <v>111</v>
      </c>
      <c r="D86" t="s">
        <v>466</v>
      </c>
      <c r="E86">
        <v>198</v>
      </c>
      <c r="F86">
        <v>511320003</v>
      </c>
      <c r="G86" t="s">
        <v>710</v>
      </c>
      <c r="H86">
        <v>101</v>
      </c>
      <c r="I86" t="s">
        <v>308</v>
      </c>
      <c r="J86">
        <v>1320</v>
      </c>
      <c r="K86" t="s">
        <v>315</v>
      </c>
      <c r="L86">
        <v>1000</v>
      </c>
      <c r="M86" t="s">
        <v>106</v>
      </c>
      <c r="N86">
        <v>5</v>
      </c>
      <c r="O86" t="s">
        <v>467</v>
      </c>
      <c r="P86">
        <v>152</v>
      </c>
      <c r="Q86" t="s">
        <v>468</v>
      </c>
      <c r="R86">
        <v>121</v>
      </c>
      <c r="S86" t="s">
        <v>312</v>
      </c>
      <c r="T86">
        <v>1</v>
      </c>
      <c r="U86" t="s">
        <v>313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141223.85999999999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141223.85999999999</v>
      </c>
    </row>
    <row r="87" spans="1:57">
      <c r="A87">
        <v>932</v>
      </c>
      <c r="B87" t="s">
        <v>477</v>
      </c>
      <c r="C87">
        <v>113</v>
      </c>
      <c r="D87" t="s">
        <v>478</v>
      </c>
      <c r="E87">
        <v>198</v>
      </c>
      <c r="F87">
        <v>511320003</v>
      </c>
      <c r="G87" t="s">
        <v>710</v>
      </c>
      <c r="H87">
        <v>101</v>
      </c>
      <c r="I87" t="s">
        <v>308</v>
      </c>
      <c r="J87">
        <v>1320</v>
      </c>
      <c r="K87" t="s">
        <v>315</v>
      </c>
      <c r="L87">
        <v>1000</v>
      </c>
      <c r="M87" t="s">
        <v>106</v>
      </c>
      <c r="N87">
        <v>5</v>
      </c>
      <c r="O87" t="s">
        <v>467</v>
      </c>
      <c r="P87">
        <v>152</v>
      </c>
      <c r="Q87" t="s">
        <v>468</v>
      </c>
      <c r="R87">
        <v>121</v>
      </c>
      <c r="S87" t="s">
        <v>312</v>
      </c>
      <c r="T87">
        <v>1</v>
      </c>
      <c r="U87" t="s">
        <v>313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133670.94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133670.94</v>
      </c>
    </row>
    <row r="88" spans="1:57">
      <c r="A88">
        <v>981</v>
      </c>
      <c r="B88" t="s">
        <v>532</v>
      </c>
      <c r="C88">
        <v>134</v>
      </c>
      <c r="D88" t="s">
        <v>245</v>
      </c>
      <c r="E88">
        <v>198</v>
      </c>
      <c r="F88">
        <v>511320003</v>
      </c>
      <c r="G88" t="s">
        <v>710</v>
      </c>
      <c r="H88">
        <v>101</v>
      </c>
      <c r="I88" t="s">
        <v>308</v>
      </c>
      <c r="J88">
        <v>1320</v>
      </c>
      <c r="K88" t="s">
        <v>315</v>
      </c>
      <c r="L88">
        <v>1000</v>
      </c>
      <c r="M88" t="s">
        <v>106</v>
      </c>
      <c r="N88">
        <v>6</v>
      </c>
      <c r="O88" t="s">
        <v>533</v>
      </c>
      <c r="P88">
        <v>134</v>
      </c>
      <c r="Q88" t="s">
        <v>534</v>
      </c>
      <c r="R88">
        <v>132</v>
      </c>
      <c r="S88" t="s">
        <v>535</v>
      </c>
      <c r="T88">
        <v>1</v>
      </c>
      <c r="U88" t="s">
        <v>313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129094.46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129094.46</v>
      </c>
    </row>
    <row r="89" spans="1:57">
      <c r="A89">
        <v>982</v>
      </c>
      <c r="B89" t="s">
        <v>536</v>
      </c>
      <c r="C89">
        <v>135</v>
      </c>
      <c r="D89" t="s">
        <v>537</v>
      </c>
      <c r="E89">
        <v>198</v>
      </c>
      <c r="F89">
        <v>511320003</v>
      </c>
      <c r="G89" t="s">
        <v>710</v>
      </c>
      <c r="H89">
        <v>101</v>
      </c>
      <c r="I89" t="s">
        <v>308</v>
      </c>
      <c r="J89">
        <v>1320</v>
      </c>
      <c r="K89" t="s">
        <v>315</v>
      </c>
      <c r="L89">
        <v>1000</v>
      </c>
      <c r="M89" t="s">
        <v>106</v>
      </c>
      <c r="N89">
        <v>6</v>
      </c>
      <c r="O89" t="s">
        <v>533</v>
      </c>
      <c r="P89">
        <v>181</v>
      </c>
      <c r="Q89" t="s">
        <v>523</v>
      </c>
      <c r="R89">
        <v>131</v>
      </c>
      <c r="S89" t="s">
        <v>524</v>
      </c>
      <c r="T89">
        <v>1</v>
      </c>
      <c r="U89" t="s">
        <v>313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43809.54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43809.54</v>
      </c>
    </row>
    <row r="90" spans="1:57">
      <c r="A90">
        <v>101</v>
      </c>
      <c r="B90" t="s">
        <v>306</v>
      </c>
      <c r="C90">
        <v>139</v>
      </c>
      <c r="D90" t="s">
        <v>307</v>
      </c>
      <c r="E90">
        <v>198</v>
      </c>
      <c r="F90">
        <v>511320003</v>
      </c>
      <c r="G90" t="s">
        <v>710</v>
      </c>
      <c r="H90">
        <v>101</v>
      </c>
      <c r="I90" t="s">
        <v>308</v>
      </c>
      <c r="J90">
        <v>1320</v>
      </c>
      <c r="K90" t="s">
        <v>315</v>
      </c>
      <c r="L90">
        <v>1000</v>
      </c>
      <c r="M90" t="s">
        <v>106</v>
      </c>
      <c r="N90">
        <v>7</v>
      </c>
      <c r="O90" t="s">
        <v>310</v>
      </c>
      <c r="P90">
        <v>171</v>
      </c>
      <c r="Q90" t="s">
        <v>311</v>
      </c>
      <c r="R90">
        <v>121</v>
      </c>
      <c r="S90" t="s">
        <v>312</v>
      </c>
      <c r="T90">
        <v>1</v>
      </c>
      <c r="U90" t="s">
        <v>313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2411648.98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15875.42</v>
      </c>
      <c r="AO90" s="4">
        <v>9770.34</v>
      </c>
      <c r="AP90" s="4">
        <v>0</v>
      </c>
      <c r="AQ90" s="4">
        <v>0</v>
      </c>
      <c r="AR90" s="4">
        <v>0</v>
      </c>
      <c r="AS90" s="4">
        <v>3103627.68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-25645.759999999998</v>
      </c>
      <c r="BC90" s="4">
        <v>0</v>
      </c>
      <c r="BD90" s="4">
        <v>0</v>
      </c>
      <c r="BE90" s="4">
        <v>-637443</v>
      </c>
    </row>
    <row r="91" spans="1:57">
      <c r="A91">
        <v>941</v>
      </c>
      <c r="B91" t="s">
        <v>484</v>
      </c>
      <c r="C91">
        <v>116</v>
      </c>
      <c r="D91" t="s">
        <v>485</v>
      </c>
      <c r="E91">
        <v>198</v>
      </c>
      <c r="F91">
        <v>511320003</v>
      </c>
      <c r="G91" t="s">
        <v>710</v>
      </c>
      <c r="H91">
        <v>101</v>
      </c>
      <c r="I91" t="s">
        <v>308</v>
      </c>
      <c r="J91">
        <v>1320</v>
      </c>
      <c r="K91" t="s">
        <v>315</v>
      </c>
      <c r="L91">
        <v>1000</v>
      </c>
      <c r="M91" t="s">
        <v>106</v>
      </c>
      <c r="N91">
        <v>8</v>
      </c>
      <c r="O91" t="s">
        <v>486</v>
      </c>
      <c r="P91">
        <v>131</v>
      </c>
      <c r="Q91" t="s">
        <v>449</v>
      </c>
      <c r="R91">
        <v>121</v>
      </c>
      <c r="S91" t="s">
        <v>312</v>
      </c>
      <c r="T91">
        <v>1</v>
      </c>
      <c r="U91" t="s">
        <v>313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75999.14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75999.14</v>
      </c>
    </row>
    <row r="92" spans="1:57">
      <c r="A92">
        <v>942</v>
      </c>
      <c r="B92" t="s">
        <v>487</v>
      </c>
      <c r="C92">
        <v>117</v>
      </c>
      <c r="D92" t="s">
        <v>488</v>
      </c>
      <c r="E92">
        <v>198</v>
      </c>
      <c r="F92">
        <v>511320003</v>
      </c>
      <c r="G92" t="s">
        <v>710</v>
      </c>
      <c r="H92">
        <v>101</v>
      </c>
      <c r="I92" t="s">
        <v>308</v>
      </c>
      <c r="J92">
        <v>1320</v>
      </c>
      <c r="K92" t="s">
        <v>315</v>
      </c>
      <c r="L92">
        <v>1000</v>
      </c>
      <c r="M92" t="s">
        <v>106</v>
      </c>
      <c r="N92">
        <v>8</v>
      </c>
      <c r="O92" t="s">
        <v>486</v>
      </c>
      <c r="P92">
        <v>183</v>
      </c>
      <c r="Q92" t="s">
        <v>489</v>
      </c>
      <c r="R92">
        <v>121</v>
      </c>
      <c r="S92" t="s">
        <v>312</v>
      </c>
      <c r="T92">
        <v>1</v>
      </c>
      <c r="U92" t="s">
        <v>313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88947.43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88947.43</v>
      </c>
    </row>
    <row r="93" spans="1:57">
      <c r="A93">
        <v>971</v>
      </c>
      <c r="B93" t="s">
        <v>522</v>
      </c>
      <c r="C93">
        <v>102</v>
      </c>
      <c r="D93" t="s">
        <v>284</v>
      </c>
      <c r="E93">
        <v>198</v>
      </c>
      <c r="F93">
        <v>511320003</v>
      </c>
      <c r="G93" t="s">
        <v>710</v>
      </c>
      <c r="H93">
        <v>101</v>
      </c>
      <c r="I93" t="s">
        <v>308</v>
      </c>
      <c r="J93">
        <v>1320</v>
      </c>
      <c r="K93" t="s">
        <v>315</v>
      </c>
      <c r="L93">
        <v>1000</v>
      </c>
      <c r="M93" t="s">
        <v>106</v>
      </c>
      <c r="N93">
        <v>9</v>
      </c>
      <c r="O93" t="s">
        <v>422</v>
      </c>
      <c r="P93">
        <v>312</v>
      </c>
      <c r="Q93" t="s">
        <v>443</v>
      </c>
      <c r="R93">
        <v>200</v>
      </c>
      <c r="S93" t="s">
        <v>444</v>
      </c>
      <c r="T93">
        <v>1</v>
      </c>
      <c r="U93" t="s">
        <v>313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336826.62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336826.62</v>
      </c>
    </row>
    <row r="94" spans="1:57">
      <c r="A94">
        <v>972</v>
      </c>
      <c r="B94" t="s">
        <v>527</v>
      </c>
      <c r="C94">
        <v>132</v>
      </c>
      <c r="D94" t="s">
        <v>528</v>
      </c>
      <c r="E94">
        <v>198</v>
      </c>
      <c r="F94">
        <v>511320003</v>
      </c>
      <c r="G94" t="s">
        <v>710</v>
      </c>
      <c r="H94">
        <v>101</v>
      </c>
      <c r="I94" t="s">
        <v>308</v>
      </c>
      <c r="J94">
        <v>1320</v>
      </c>
      <c r="K94" t="s">
        <v>315</v>
      </c>
      <c r="L94">
        <v>1000</v>
      </c>
      <c r="M94" t="s">
        <v>106</v>
      </c>
      <c r="N94">
        <v>9</v>
      </c>
      <c r="O94" t="s">
        <v>422</v>
      </c>
      <c r="P94">
        <v>181</v>
      </c>
      <c r="Q94" t="s">
        <v>523</v>
      </c>
      <c r="R94">
        <v>131</v>
      </c>
      <c r="S94" t="s">
        <v>524</v>
      </c>
      <c r="T94">
        <v>1</v>
      </c>
      <c r="U94" t="s">
        <v>313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3533.09</v>
      </c>
      <c r="AC94" s="4">
        <v>0</v>
      </c>
      <c r="AD94" s="4">
        <v>0</v>
      </c>
      <c r="AE94" s="4">
        <v>0</v>
      </c>
      <c r="AF94" s="4">
        <v>0</v>
      </c>
      <c r="AG94" s="4">
        <v>202424.93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3533.09</v>
      </c>
      <c r="BA94" s="4">
        <v>0</v>
      </c>
      <c r="BB94" s="4">
        <v>0</v>
      </c>
      <c r="BC94" s="4">
        <v>0</v>
      </c>
      <c r="BD94" s="4">
        <v>0</v>
      </c>
      <c r="BE94" s="4">
        <v>202424.93</v>
      </c>
    </row>
    <row r="95" spans="1:57">
      <c r="A95">
        <v>991</v>
      </c>
      <c r="B95" t="s">
        <v>538</v>
      </c>
      <c r="C95">
        <v>136</v>
      </c>
      <c r="D95" t="s">
        <v>539</v>
      </c>
      <c r="E95">
        <v>198</v>
      </c>
      <c r="F95">
        <v>511320003</v>
      </c>
      <c r="G95" t="s">
        <v>710</v>
      </c>
      <c r="H95">
        <v>101</v>
      </c>
      <c r="I95" t="s">
        <v>308</v>
      </c>
      <c r="J95">
        <v>1320</v>
      </c>
      <c r="K95" t="s">
        <v>315</v>
      </c>
      <c r="L95">
        <v>1000</v>
      </c>
      <c r="M95" t="s">
        <v>106</v>
      </c>
      <c r="N95">
        <v>10</v>
      </c>
      <c r="O95" t="s">
        <v>540</v>
      </c>
      <c r="P95">
        <v>311</v>
      </c>
      <c r="Q95" t="s">
        <v>463</v>
      </c>
      <c r="R95">
        <v>121</v>
      </c>
      <c r="S95" t="s">
        <v>312</v>
      </c>
      <c r="T95">
        <v>1</v>
      </c>
      <c r="U95" t="s">
        <v>313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68712.61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68712.61</v>
      </c>
    </row>
    <row r="96" spans="1:57">
      <c r="A96">
        <v>961</v>
      </c>
      <c r="B96" t="s">
        <v>80</v>
      </c>
      <c r="C96">
        <v>124</v>
      </c>
      <c r="D96" t="s">
        <v>508</v>
      </c>
      <c r="E96">
        <v>198</v>
      </c>
      <c r="F96">
        <v>511320003</v>
      </c>
      <c r="G96" t="s">
        <v>710</v>
      </c>
      <c r="H96">
        <v>101</v>
      </c>
      <c r="I96" t="s">
        <v>308</v>
      </c>
      <c r="J96">
        <v>1320</v>
      </c>
      <c r="K96" t="s">
        <v>315</v>
      </c>
      <c r="L96">
        <v>1000</v>
      </c>
      <c r="M96" t="s">
        <v>106</v>
      </c>
      <c r="N96">
        <v>11</v>
      </c>
      <c r="O96" t="s">
        <v>509</v>
      </c>
      <c r="P96">
        <v>241</v>
      </c>
      <c r="Q96" t="s">
        <v>445</v>
      </c>
      <c r="R96">
        <v>124</v>
      </c>
      <c r="S96" t="s">
        <v>510</v>
      </c>
      <c r="T96">
        <v>1</v>
      </c>
      <c r="U96" t="s">
        <v>313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269074.3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269074.3</v>
      </c>
    </row>
    <row r="97" spans="1:57">
      <c r="A97">
        <v>962</v>
      </c>
      <c r="B97" t="s">
        <v>513</v>
      </c>
      <c r="C97">
        <v>126</v>
      </c>
      <c r="D97" t="s">
        <v>225</v>
      </c>
      <c r="E97">
        <v>198</v>
      </c>
      <c r="F97">
        <v>511320003</v>
      </c>
      <c r="G97" t="s">
        <v>710</v>
      </c>
      <c r="H97">
        <v>101</v>
      </c>
      <c r="I97" t="s">
        <v>308</v>
      </c>
      <c r="J97">
        <v>1320</v>
      </c>
      <c r="K97" t="s">
        <v>315</v>
      </c>
      <c r="L97">
        <v>1000</v>
      </c>
      <c r="M97" t="s">
        <v>106</v>
      </c>
      <c r="N97">
        <v>11</v>
      </c>
      <c r="O97" t="s">
        <v>509</v>
      </c>
      <c r="P97">
        <v>241</v>
      </c>
      <c r="Q97" t="s">
        <v>445</v>
      </c>
      <c r="R97">
        <v>124</v>
      </c>
      <c r="S97" t="s">
        <v>510</v>
      </c>
      <c r="T97">
        <v>1</v>
      </c>
      <c r="U97" t="s">
        <v>313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327845.61</v>
      </c>
      <c r="AH97" s="4">
        <v>14361.3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-1373.05</v>
      </c>
      <c r="BE97" s="4">
        <v>314857.36</v>
      </c>
    </row>
    <row r="98" spans="1:57">
      <c r="A98">
        <v>964</v>
      </c>
      <c r="B98" t="s">
        <v>518</v>
      </c>
      <c r="C98">
        <v>128</v>
      </c>
      <c r="D98" t="s">
        <v>519</v>
      </c>
      <c r="E98">
        <v>198</v>
      </c>
      <c r="F98">
        <v>511320003</v>
      </c>
      <c r="G98" t="s">
        <v>710</v>
      </c>
      <c r="H98">
        <v>101</v>
      </c>
      <c r="I98" t="s">
        <v>308</v>
      </c>
      <c r="J98">
        <v>1320</v>
      </c>
      <c r="K98" t="s">
        <v>315</v>
      </c>
      <c r="L98">
        <v>1000</v>
      </c>
      <c r="M98" t="s">
        <v>106</v>
      </c>
      <c r="N98">
        <v>11</v>
      </c>
      <c r="O98" t="s">
        <v>509</v>
      </c>
      <c r="P98">
        <v>256</v>
      </c>
      <c r="Q98" t="s">
        <v>520</v>
      </c>
      <c r="R98">
        <v>121</v>
      </c>
      <c r="S98" t="s">
        <v>312</v>
      </c>
      <c r="T98">
        <v>1</v>
      </c>
      <c r="U98" t="s">
        <v>313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15417.6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15417.6</v>
      </c>
    </row>
    <row r="99" spans="1:57">
      <c r="A99">
        <v>965</v>
      </c>
      <c r="B99" t="s">
        <v>521</v>
      </c>
      <c r="C99">
        <v>129</v>
      </c>
      <c r="D99" t="s">
        <v>236</v>
      </c>
      <c r="E99">
        <v>198</v>
      </c>
      <c r="F99">
        <v>511320003</v>
      </c>
      <c r="G99" t="s">
        <v>710</v>
      </c>
      <c r="H99">
        <v>101</v>
      </c>
      <c r="I99" t="s">
        <v>308</v>
      </c>
      <c r="J99">
        <v>1320</v>
      </c>
      <c r="K99" t="s">
        <v>315</v>
      </c>
      <c r="L99">
        <v>1000</v>
      </c>
      <c r="M99" t="s">
        <v>106</v>
      </c>
      <c r="N99">
        <v>11</v>
      </c>
      <c r="O99" t="s">
        <v>509</v>
      </c>
      <c r="P99">
        <v>242</v>
      </c>
      <c r="Q99" t="s">
        <v>283</v>
      </c>
      <c r="R99">
        <v>124</v>
      </c>
      <c r="S99" t="s">
        <v>510</v>
      </c>
      <c r="T99">
        <v>1</v>
      </c>
      <c r="U99" t="s">
        <v>313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76260.539999999994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76260.539999999994</v>
      </c>
    </row>
    <row r="100" spans="1:57">
      <c r="A100">
        <v>951</v>
      </c>
      <c r="B100" t="s">
        <v>491</v>
      </c>
      <c r="C100">
        <v>118</v>
      </c>
      <c r="D100" t="s">
        <v>178</v>
      </c>
      <c r="E100">
        <v>198</v>
      </c>
      <c r="F100">
        <v>511320003</v>
      </c>
      <c r="G100" t="s">
        <v>710</v>
      </c>
      <c r="H100">
        <v>101</v>
      </c>
      <c r="I100" t="s">
        <v>308</v>
      </c>
      <c r="J100">
        <v>1320</v>
      </c>
      <c r="K100" t="s">
        <v>315</v>
      </c>
      <c r="L100">
        <v>1000</v>
      </c>
      <c r="M100" t="s">
        <v>106</v>
      </c>
      <c r="N100">
        <v>12</v>
      </c>
      <c r="O100" t="s">
        <v>401</v>
      </c>
      <c r="P100">
        <v>221</v>
      </c>
      <c r="Q100" t="s">
        <v>492</v>
      </c>
      <c r="R100">
        <v>128</v>
      </c>
      <c r="S100" t="s">
        <v>404</v>
      </c>
      <c r="T100">
        <v>1</v>
      </c>
      <c r="U100" t="s">
        <v>313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264502.8</v>
      </c>
      <c r="AH100" s="4">
        <v>10151.76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7848.87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-18000.63</v>
      </c>
      <c r="BB100" s="4">
        <v>0</v>
      </c>
      <c r="BC100" s="4">
        <v>0</v>
      </c>
      <c r="BD100" s="4">
        <v>0</v>
      </c>
      <c r="BE100" s="4">
        <v>264502.8</v>
      </c>
    </row>
    <row r="101" spans="1:57">
      <c r="A101">
        <v>952</v>
      </c>
      <c r="B101" t="s">
        <v>498</v>
      </c>
      <c r="C101">
        <v>120</v>
      </c>
      <c r="D101" t="s">
        <v>499</v>
      </c>
      <c r="E101">
        <v>198</v>
      </c>
      <c r="F101">
        <v>511320003</v>
      </c>
      <c r="G101" t="s">
        <v>710</v>
      </c>
      <c r="H101">
        <v>101</v>
      </c>
      <c r="I101" t="s">
        <v>308</v>
      </c>
      <c r="J101">
        <v>1320</v>
      </c>
      <c r="K101" t="s">
        <v>315</v>
      </c>
      <c r="L101">
        <v>1000</v>
      </c>
      <c r="M101" t="s">
        <v>106</v>
      </c>
      <c r="N101">
        <v>12</v>
      </c>
      <c r="O101" t="s">
        <v>401</v>
      </c>
      <c r="P101">
        <v>222</v>
      </c>
      <c r="Q101" t="s">
        <v>500</v>
      </c>
      <c r="R101">
        <v>125</v>
      </c>
      <c r="S101" t="s">
        <v>464</v>
      </c>
      <c r="T101">
        <v>1</v>
      </c>
      <c r="U101" t="s">
        <v>313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134295.12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134295.12</v>
      </c>
    </row>
    <row r="102" spans="1:57">
      <c r="A102">
        <v>953</v>
      </c>
      <c r="B102" t="s">
        <v>259</v>
      </c>
      <c r="C102">
        <v>121</v>
      </c>
      <c r="D102" t="s">
        <v>196</v>
      </c>
      <c r="E102">
        <v>198</v>
      </c>
      <c r="F102">
        <v>511320003</v>
      </c>
      <c r="G102" t="s">
        <v>710</v>
      </c>
      <c r="H102">
        <v>101</v>
      </c>
      <c r="I102" t="s">
        <v>308</v>
      </c>
      <c r="J102">
        <v>1320</v>
      </c>
      <c r="K102" t="s">
        <v>315</v>
      </c>
      <c r="L102">
        <v>1000</v>
      </c>
      <c r="M102" t="s">
        <v>106</v>
      </c>
      <c r="N102">
        <v>12</v>
      </c>
      <c r="O102" t="s">
        <v>401</v>
      </c>
      <c r="P102">
        <v>214</v>
      </c>
      <c r="Q102" t="s">
        <v>446</v>
      </c>
      <c r="R102">
        <v>125</v>
      </c>
      <c r="S102" t="s">
        <v>464</v>
      </c>
      <c r="T102">
        <v>1</v>
      </c>
      <c r="U102" t="s">
        <v>313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12849.52</v>
      </c>
      <c r="AC102" s="4">
        <v>0</v>
      </c>
      <c r="AD102" s="4">
        <v>0</v>
      </c>
      <c r="AE102" s="4">
        <v>0</v>
      </c>
      <c r="AF102" s="4">
        <v>0</v>
      </c>
      <c r="AG102" s="4">
        <v>346802.27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6123.69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12849.52</v>
      </c>
      <c r="BA102" s="4">
        <v>0</v>
      </c>
      <c r="BB102" s="4">
        <v>0</v>
      </c>
      <c r="BC102" s="4">
        <v>0</v>
      </c>
      <c r="BD102" s="4">
        <v>0</v>
      </c>
      <c r="BE102" s="4">
        <v>340678.58</v>
      </c>
    </row>
    <row r="103" spans="1:57">
      <c r="A103">
        <v>954</v>
      </c>
      <c r="B103" t="s">
        <v>502</v>
      </c>
      <c r="C103">
        <v>122</v>
      </c>
      <c r="D103" t="s">
        <v>503</v>
      </c>
      <c r="E103">
        <v>198</v>
      </c>
      <c r="F103">
        <v>511320003</v>
      </c>
      <c r="G103" t="s">
        <v>710</v>
      </c>
      <c r="H103">
        <v>101</v>
      </c>
      <c r="I103" t="s">
        <v>308</v>
      </c>
      <c r="J103">
        <v>1320</v>
      </c>
      <c r="K103" t="s">
        <v>315</v>
      </c>
      <c r="L103">
        <v>1000</v>
      </c>
      <c r="M103" t="s">
        <v>106</v>
      </c>
      <c r="N103">
        <v>12</v>
      </c>
      <c r="O103" t="s">
        <v>401</v>
      </c>
      <c r="P103">
        <v>226</v>
      </c>
      <c r="Q103" t="s">
        <v>504</v>
      </c>
      <c r="R103">
        <v>121</v>
      </c>
      <c r="S103" t="s">
        <v>312</v>
      </c>
      <c r="T103">
        <v>1</v>
      </c>
      <c r="U103" t="s">
        <v>313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1146389.6000000001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4194.04</v>
      </c>
      <c r="AO103" s="4">
        <v>19067.23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-23261.27</v>
      </c>
      <c r="BB103" s="4">
        <v>0</v>
      </c>
      <c r="BC103" s="4">
        <v>0</v>
      </c>
      <c r="BD103" s="4">
        <v>0</v>
      </c>
      <c r="BE103" s="4">
        <v>1146389.6000000001</v>
      </c>
    </row>
    <row r="104" spans="1:57">
      <c r="A104">
        <v>111</v>
      </c>
      <c r="B104" t="s">
        <v>84</v>
      </c>
      <c r="C104">
        <v>141</v>
      </c>
      <c r="D104" t="s">
        <v>260</v>
      </c>
      <c r="E104">
        <v>198</v>
      </c>
      <c r="F104">
        <v>511320003</v>
      </c>
      <c r="G104" t="s">
        <v>710</v>
      </c>
      <c r="H104">
        <v>101</v>
      </c>
      <c r="I104" t="s">
        <v>308</v>
      </c>
      <c r="J104">
        <v>1320</v>
      </c>
      <c r="K104" t="s">
        <v>315</v>
      </c>
      <c r="L104">
        <v>1000</v>
      </c>
      <c r="M104" t="s">
        <v>106</v>
      </c>
      <c r="N104">
        <v>13</v>
      </c>
      <c r="O104" t="s">
        <v>353</v>
      </c>
      <c r="P104">
        <v>263</v>
      </c>
      <c r="Q104" t="s">
        <v>354</v>
      </c>
      <c r="R104">
        <v>121</v>
      </c>
      <c r="S104" t="s">
        <v>312</v>
      </c>
      <c r="T104">
        <v>1</v>
      </c>
      <c r="U104" t="s">
        <v>313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739748.97</v>
      </c>
      <c r="AH104" s="4">
        <v>6471.01</v>
      </c>
      <c r="AI104" s="4">
        <v>0</v>
      </c>
      <c r="AJ104" s="4">
        <v>0</v>
      </c>
      <c r="AK104" s="4">
        <v>2751.61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-9222.6200000000008</v>
      </c>
      <c r="BC104" s="4">
        <v>0</v>
      </c>
      <c r="BD104" s="4">
        <v>0</v>
      </c>
      <c r="BE104" s="4">
        <v>739748.97</v>
      </c>
    </row>
    <row r="105" spans="1:57">
      <c r="A105">
        <v>963</v>
      </c>
      <c r="B105" t="s">
        <v>515</v>
      </c>
      <c r="C105">
        <v>127</v>
      </c>
      <c r="D105" t="s">
        <v>516</v>
      </c>
      <c r="E105">
        <v>198</v>
      </c>
      <c r="F105">
        <v>511320003</v>
      </c>
      <c r="G105" t="s">
        <v>710</v>
      </c>
      <c r="H105">
        <v>101</v>
      </c>
      <c r="I105" t="s">
        <v>308</v>
      </c>
      <c r="J105">
        <v>1320</v>
      </c>
      <c r="K105" t="s">
        <v>315</v>
      </c>
      <c r="L105">
        <v>1000</v>
      </c>
      <c r="M105" t="s">
        <v>106</v>
      </c>
      <c r="N105">
        <v>13</v>
      </c>
      <c r="O105" t="s">
        <v>353</v>
      </c>
      <c r="P105">
        <v>231</v>
      </c>
      <c r="Q105" t="s">
        <v>517</v>
      </c>
      <c r="R105">
        <v>124</v>
      </c>
      <c r="S105" t="s">
        <v>510</v>
      </c>
      <c r="T105">
        <v>1</v>
      </c>
      <c r="U105" t="s">
        <v>313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98118.81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98118.81</v>
      </c>
    </row>
    <row r="106" spans="1:57">
      <c r="A106">
        <v>901</v>
      </c>
      <c r="B106" t="s">
        <v>436</v>
      </c>
      <c r="C106">
        <v>100</v>
      </c>
      <c r="D106" t="s">
        <v>105</v>
      </c>
      <c r="E106">
        <v>200</v>
      </c>
      <c r="F106">
        <v>511340001</v>
      </c>
      <c r="G106" t="s">
        <v>123</v>
      </c>
      <c r="H106">
        <v>101</v>
      </c>
      <c r="I106" t="s">
        <v>308</v>
      </c>
      <c r="J106">
        <v>1340</v>
      </c>
      <c r="K106" t="s">
        <v>316</v>
      </c>
      <c r="L106">
        <v>1000</v>
      </c>
      <c r="M106" t="s">
        <v>106</v>
      </c>
      <c r="N106">
        <v>2</v>
      </c>
      <c r="O106" t="s">
        <v>282</v>
      </c>
      <c r="P106">
        <v>111</v>
      </c>
      <c r="Q106" t="s">
        <v>438</v>
      </c>
      <c r="R106">
        <v>121</v>
      </c>
      <c r="S106" t="s">
        <v>312</v>
      </c>
      <c r="T106">
        <v>1</v>
      </c>
      <c r="U106" t="s">
        <v>313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1683.85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1683.85</v>
      </c>
    </row>
    <row r="107" spans="1:57">
      <c r="A107">
        <v>102</v>
      </c>
      <c r="B107" t="s">
        <v>343</v>
      </c>
      <c r="C107">
        <v>140</v>
      </c>
      <c r="D107" t="s">
        <v>344</v>
      </c>
      <c r="E107">
        <v>200</v>
      </c>
      <c r="F107">
        <v>511340001</v>
      </c>
      <c r="G107" t="s">
        <v>123</v>
      </c>
      <c r="H107">
        <v>101</v>
      </c>
      <c r="I107" t="s">
        <v>308</v>
      </c>
      <c r="J107">
        <v>1340</v>
      </c>
      <c r="K107" t="s">
        <v>316</v>
      </c>
      <c r="L107">
        <v>1000</v>
      </c>
      <c r="M107" t="s">
        <v>106</v>
      </c>
      <c r="N107">
        <v>4</v>
      </c>
      <c r="O107" t="s">
        <v>345</v>
      </c>
      <c r="P107">
        <v>172</v>
      </c>
      <c r="Q107" t="s">
        <v>281</v>
      </c>
      <c r="R107">
        <v>121</v>
      </c>
      <c r="S107" t="s">
        <v>312</v>
      </c>
      <c r="T107">
        <v>1</v>
      </c>
      <c r="U107" t="s">
        <v>313</v>
      </c>
      <c r="V107" s="4">
        <v>1000</v>
      </c>
      <c r="W107" s="4">
        <v>1000</v>
      </c>
      <c r="X107" s="4">
        <v>1000</v>
      </c>
      <c r="Y107" s="4">
        <v>1000</v>
      </c>
      <c r="Z107" s="4">
        <v>1000</v>
      </c>
      <c r="AA107" s="4">
        <v>1000</v>
      </c>
      <c r="AB107" s="4">
        <v>1000</v>
      </c>
      <c r="AC107" s="4">
        <v>1000</v>
      </c>
      <c r="AD107" s="4">
        <v>1000</v>
      </c>
      <c r="AE107" s="4">
        <v>1000</v>
      </c>
      <c r="AF107" s="4">
        <v>1000</v>
      </c>
      <c r="AG107" s="4">
        <v>500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1035</v>
      </c>
      <c r="AN107" s="4">
        <v>0</v>
      </c>
      <c r="AO107" s="4">
        <v>1035</v>
      </c>
      <c r="AP107" s="4">
        <v>1035</v>
      </c>
      <c r="AQ107" s="4">
        <v>1035</v>
      </c>
      <c r="AR107" s="4">
        <v>414</v>
      </c>
      <c r="AS107" s="4">
        <v>414</v>
      </c>
      <c r="AT107" s="4">
        <v>5000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2309.3200000000002</v>
      </c>
      <c r="BA107" s="4">
        <v>0</v>
      </c>
      <c r="BB107" s="4">
        <v>3036.59</v>
      </c>
      <c r="BC107" s="4">
        <v>0</v>
      </c>
      <c r="BD107" s="4">
        <v>0</v>
      </c>
      <c r="BE107" s="4">
        <v>0</v>
      </c>
    </row>
    <row r="108" spans="1:57">
      <c r="A108">
        <v>921</v>
      </c>
      <c r="B108" t="s">
        <v>454</v>
      </c>
      <c r="C108">
        <v>108</v>
      </c>
      <c r="D108" t="s">
        <v>455</v>
      </c>
      <c r="E108">
        <v>200</v>
      </c>
      <c r="F108">
        <v>511340001</v>
      </c>
      <c r="G108" t="s">
        <v>123</v>
      </c>
      <c r="H108">
        <v>101</v>
      </c>
      <c r="I108" t="s">
        <v>308</v>
      </c>
      <c r="J108">
        <v>1340</v>
      </c>
      <c r="K108" t="s">
        <v>316</v>
      </c>
      <c r="L108">
        <v>1000</v>
      </c>
      <c r="M108" t="s">
        <v>106</v>
      </c>
      <c r="N108">
        <v>4</v>
      </c>
      <c r="O108" t="s">
        <v>345</v>
      </c>
      <c r="P108">
        <v>132</v>
      </c>
      <c r="Q108" t="s">
        <v>456</v>
      </c>
      <c r="R108">
        <v>121</v>
      </c>
      <c r="S108" t="s">
        <v>312</v>
      </c>
      <c r="T108">
        <v>1</v>
      </c>
      <c r="U108" t="s">
        <v>313</v>
      </c>
      <c r="V108" s="4">
        <v>1234.5999999999999</v>
      </c>
      <c r="W108" s="4">
        <v>274.33999999999997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2000</v>
      </c>
      <c r="AG108" s="4">
        <v>2000</v>
      </c>
      <c r="AH108" s="4">
        <v>1361.44</v>
      </c>
      <c r="AI108" s="4">
        <v>131.75</v>
      </c>
      <c r="AJ108" s="4">
        <v>1437.85</v>
      </c>
      <c r="AK108" s="4">
        <v>263.5</v>
      </c>
      <c r="AL108" s="4">
        <v>395.25</v>
      </c>
      <c r="AM108" s="4">
        <v>1521.32</v>
      </c>
      <c r="AN108" s="4">
        <v>273.72000000000003</v>
      </c>
      <c r="AO108" s="4">
        <v>263.5</v>
      </c>
      <c r="AP108" s="4">
        <v>749.36</v>
      </c>
      <c r="AQ108" s="4">
        <v>804.54</v>
      </c>
      <c r="AR108" s="4">
        <v>720.22</v>
      </c>
      <c r="AS108" s="4">
        <v>720.22</v>
      </c>
      <c r="AT108" s="4">
        <v>0</v>
      </c>
      <c r="AU108" s="4">
        <v>15.75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-2</v>
      </c>
      <c r="BD108" s="4">
        <v>0</v>
      </c>
      <c r="BE108" s="4">
        <v>0</v>
      </c>
    </row>
    <row r="109" spans="1:57">
      <c r="A109">
        <v>923</v>
      </c>
      <c r="B109" t="s">
        <v>461</v>
      </c>
      <c r="C109">
        <v>110</v>
      </c>
      <c r="D109" t="s">
        <v>462</v>
      </c>
      <c r="E109">
        <v>200</v>
      </c>
      <c r="F109">
        <v>511340001</v>
      </c>
      <c r="G109" t="s">
        <v>123</v>
      </c>
      <c r="H109">
        <v>101</v>
      </c>
      <c r="I109" t="s">
        <v>308</v>
      </c>
      <c r="J109">
        <v>1340</v>
      </c>
      <c r="K109" t="s">
        <v>316</v>
      </c>
      <c r="L109">
        <v>1000</v>
      </c>
      <c r="M109" t="s">
        <v>106</v>
      </c>
      <c r="N109">
        <v>4</v>
      </c>
      <c r="O109" t="s">
        <v>345</v>
      </c>
      <c r="P109">
        <v>311</v>
      </c>
      <c r="Q109" t="s">
        <v>463</v>
      </c>
      <c r="R109">
        <v>125</v>
      </c>
      <c r="S109" t="s">
        <v>464</v>
      </c>
      <c r="T109">
        <v>1</v>
      </c>
      <c r="U109" t="s">
        <v>313</v>
      </c>
      <c r="V109" s="4">
        <v>0</v>
      </c>
      <c r="W109" s="4">
        <v>1200</v>
      </c>
      <c r="X109" s="4">
        <v>2700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9710.86</v>
      </c>
      <c r="AI109" s="4">
        <v>31064.1</v>
      </c>
      <c r="AJ109" s="4">
        <v>11027.07</v>
      </c>
      <c r="AK109" s="4">
        <v>9205.33</v>
      </c>
      <c r="AL109" s="4">
        <v>13506.4</v>
      </c>
      <c r="AM109" s="4">
        <v>6145.08</v>
      </c>
      <c r="AN109" s="4">
        <v>3622.5</v>
      </c>
      <c r="AO109" s="4">
        <v>0</v>
      </c>
      <c r="AP109" s="4">
        <v>1353.23</v>
      </c>
      <c r="AQ109" s="4">
        <v>1353.23</v>
      </c>
      <c r="AR109" s="4">
        <v>8698.7800000000007</v>
      </c>
      <c r="AS109" s="4">
        <v>8698.7800000000007</v>
      </c>
      <c r="AT109" s="4">
        <v>0</v>
      </c>
      <c r="AU109" s="4">
        <v>-9390.8799999999992</v>
      </c>
      <c r="AV109" s="4">
        <v>0</v>
      </c>
      <c r="AW109" s="4">
        <v>0</v>
      </c>
      <c r="AX109" s="4">
        <v>0</v>
      </c>
      <c r="AY109" s="4">
        <v>-18395.189999999999</v>
      </c>
      <c r="AZ109" s="4">
        <v>-15033.6</v>
      </c>
      <c r="BA109" s="4">
        <v>0</v>
      </c>
      <c r="BB109" s="4">
        <v>0</v>
      </c>
      <c r="BC109" s="4">
        <v>0</v>
      </c>
      <c r="BD109" s="4">
        <v>-8600</v>
      </c>
      <c r="BE109" s="4">
        <v>-8600</v>
      </c>
    </row>
    <row r="110" spans="1:57">
      <c r="A110">
        <v>931</v>
      </c>
      <c r="B110" t="s">
        <v>465</v>
      </c>
      <c r="C110">
        <v>111</v>
      </c>
      <c r="D110" t="s">
        <v>466</v>
      </c>
      <c r="E110">
        <v>200</v>
      </c>
      <c r="F110">
        <v>511340001</v>
      </c>
      <c r="G110" t="s">
        <v>123</v>
      </c>
      <c r="H110">
        <v>101</v>
      </c>
      <c r="I110" t="s">
        <v>308</v>
      </c>
      <c r="J110">
        <v>1340</v>
      </c>
      <c r="K110" t="s">
        <v>316</v>
      </c>
      <c r="L110">
        <v>1000</v>
      </c>
      <c r="M110" t="s">
        <v>106</v>
      </c>
      <c r="N110">
        <v>5</v>
      </c>
      <c r="O110" t="s">
        <v>467</v>
      </c>
      <c r="P110">
        <v>152</v>
      </c>
      <c r="Q110" t="s">
        <v>468</v>
      </c>
      <c r="R110">
        <v>121</v>
      </c>
      <c r="S110" t="s">
        <v>312</v>
      </c>
      <c r="T110">
        <v>1</v>
      </c>
      <c r="U110" t="s">
        <v>313</v>
      </c>
      <c r="V110" s="4">
        <v>6551.53</v>
      </c>
      <c r="W110" s="4">
        <v>5119.3599999999997</v>
      </c>
      <c r="X110" s="4">
        <v>1949.44</v>
      </c>
      <c r="Y110" s="4">
        <v>0</v>
      </c>
      <c r="Z110" s="4">
        <v>0</v>
      </c>
      <c r="AA110" s="4">
        <v>0</v>
      </c>
      <c r="AB110" s="4">
        <v>0</v>
      </c>
      <c r="AC110" s="4">
        <v>5610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1242</v>
      </c>
      <c r="AK110" s="4">
        <v>15190.15</v>
      </c>
      <c r="AL110" s="4">
        <v>10640.42</v>
      </c>
      <c r="AM110" s="4">
        <v>9435.9500000000007</v>
      </c>
      <c r="AN110" s="4">
        <v>6080.11</v>
      </c>
      <c r="AO110" s="4">
        <v>8563.94</v>
      </c>
      <c r="AP110" s="4">
        <v>10855.68</v>
      </c>
      <c r="AQ110" s="4">
        <v>4631.25</v>
      </c>
      <c r="AR110" s="4">
        <v>6663.95</v>
      </c>
      <c r="AS110" s="4">
        <v>6663.95</v>
      </c>
      <c r="AT110" s="4">
        <v>10000</v>
      </c>
      <c r="AU110" s="4">
        <v>1670.89</v>
      </c>
      <c r="AV110" s="4">
        <v>707.44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-73115.399999999994</v>
      </c>
    </row>
    <row r="111" spans="1:57">
      <c r="A111">
        <v>932</v>
      </c>
      <c r="B111" t="s">
        <v>477</v>
      </c>
      <c r="C111">
        <v>113</v>
      </c>
      <c r="D111" t="s">
        <v>478</v>
      </c>
      <c r="E111">
        <v>200</v>
      </c>
      <c r="F111">
        <v>511340001</v>
      </c>
      <c r="G111" t="s">
        <v>123</v>
      </c>
      <c r="H111">
        <v>101</v>
      </c>
      <c r="I111" t="s">
        <v>308</v>
      </c>
      <c r="J111">
        <v>1340</v>
      </c>
      <c r="K111" t="s">
        <v>316</v>
      </c>
      <c r="L111">
        <v>1000</v>
      </c>
      <c r="M111" t="s">
        <v>106</v>
      </c>
      <c r="N111">
        <v>5</v>
      </c>
      <c r="O111" t="s">
        <v>467</v>
      </c>
      <c r="P111">
        <v>152</v>
      </c>
      <c r="Q111" t="s">
        <v>468</v>
      </c>
      <c r="R111">
        <v>121</v>
      </c>
      <c r="S111" t="s">
        <v>312</v>
      </c>
      <c r="T111">
        <v>1</v>
      </c>
      <c r="U111" t="s">
        <v>313</v>
      </c>
      <c r="V111" s="4">
        <v>7771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5136.21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513.62</v>
      </c>
      <c r="AS111" s="4">
        <v>513.62</v>
      </c>
      <c r="AT111" s="4">
        <v>10500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</row>
    <row r="112" spans="1:57">
      <c r="A112">
        <v>981</v>
      </c>
      <c r="B112" t="s">
        <v>532</v>
      </c>
      <c r="C112">
        <v>134</v>
      </c>
      <c r="D112" t="s">
        <v>245</v>
      </c>
      <c r="E112">
        <v>200</v>
      </c>
      <c r="F112">
        <v>511340001</v>
      </c>
      <c r="G112" t="s">
        <v>123</v>
      </c>
      <c r="H112">
        <v>101</v>
      </c>
      <c r="I112" t="s">
        <v>308</v>
      </c>
      <c r="J112">
        <v>1340</v>
      </c>
      <c r="K112" t="s">
        <v>316</v>
      </c>
      <c r="L112">
        <v>1000</v>
      </c>
      <c r="M112" t="s">
        <v>106</v>
      </c>
      <c r="N112">
        <v>6</v>
      </c>
      <c r="O112" t="s">
        <v>533</v>
      </c>
      <c r="P112">
        <v>134</v>
      </c>
      <c r="Q112" t="s">
        <v>534</v>
      </c>
      <c r="R112">
        <v>132</v>
      </c>
      <c r="S112" t="s">
        <v>535</v>
      </c>
      <c r="T112">
        <v>1</v>
      </c>
      <c r="U112" t="s">
        <v>313</v>
      </c>
      <c r="V112" s="4">
        <v>1900</v>
      </c>
      <c r="W112" s="4">
        <v>4116.83</v>
      </c>
      <c r="X112" s="4">
        <v>3769.44</v>
      </c>
      <c r="Y112" s="4">
        <v>1600</v>
      </c>
      <c r="Z112" s="4">
        <v>0</v>
      </c>
      <c r="AA112" s="4">
        <v>0</v>
      </c>
      <c r="AB112" s="4">
        <v>3200</v>
      </c>
      <c r="AC112" s="4">
        <v>3200</v>
      </c>
      <c r="AD112" s="4">
        <v>3200</v>
      </c>
      <c r="AE112" s="4">
        <v>3200</v>
      </c>
      <c r="AF112" s="4">
        <v>3200</v>
      </c>
      <c r="AG112" s="4">
        <v>3200</v>
      </c>
      <c r="AH112" s="4">
        <v>1001.72</v>
      </c>
      <c r="AI112" s="4">
        <v>1217.3699999999999</v>
      </c>
      <c r="AJ112" s="4">
        <v>2909.72</v>
      </c>
      <c r="AK112" s="4">
        <v>1096.07</v>
      </c>
      <c r="AL112" s="4">
        <v>1618.67</v>
      </c>
      <c r="AM112" s="4">
        <v>1486.5</v>
      </c>
      <c r="AN112" s="4">
        <v>3211.71</v>
      </c>
      <c r="AO112" s="4">
        <v>4365.63</v>
      </c>
      <c r="AP112" s="4">
        <v>3265.18</v>
      </c>
      <c r="AQ112" s="4">
        <v>2938.27</v>
      </c>
      <c r="AR112" s="4">
        <v>2311.08</v>
      </c>
      <c r="AS112" s="4">
        <v>2311.08</v>
      </c>
      <c r="AT112" s="4">
        <v>898.28</v>
      </c>
      <c r="AU112" s="4">
        <v>10000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-2000</v>
      </c>
      <c r="BB112" s="4">
        <v>-2000</v>
      </c>
      <c r="BC112" s="4">
        <v>-2000</v>
      </c>
      <c r="BD112" s="4">
        <v>-2000</v>
      </c>
      <c r="BE112" s="4">
        <v>-45.01</v>
      </c>
    </row>
    <row r="113" spans="1:57">
      <c r="A113">
        <v>982</v>
      </c>
      <c r="B113" t="s">
        <v>536</v>
      </c>
      <c r="C113">
        <v>135</v>
      </c>
      <c r="D113" t="s">
        <v>537</v>
      </c>
      <c r="E113">
        <v>200</v>
      </c>
      <c r="F113">
        <v>511340001</v>
      </c>
      <c r="G113" t="s">
        <v>123</v>
      </c>
      <c r="H113">
        <v>101</v>
      </c>
      <c r="I113" t="s">
        <v>308</v>
      </c>
      <c r="J113">
        <v>1340</v>
      </c>
      <c r="K113" t="s">
        <v>316</v>
      </c>
      <c r="L113">
        <v>1000</v>
      </c>
      <c r="M113" t="s">
        <v>106</v>
      </c>
      <c r="N113">
        <v>6</v>
      </c>
      <c r="O113" t="s">
        <v>533</v>
      </c>
      <c r="P113">
        <v>181</v>
      </c>
      <c r="Q113" t="s">
        <v>523</v>
      </c>
      <c r="R113">
        <v>131</v>
      </c>
      <c r="S113" t="s">
        <v>524</v>
      </c>
      <c r="T113">
        <v>1</v>
      </c>
      <c r="U113" t="s">
        <v>313</v>
      </c>
      <c r="V113" s="4">
        <v>2050</v>
      </c>
      <c r="W113" s="4">
        <v>2065.23</v>
      </c>
      <c r="X113" s="4">
        <v>1709.15</v>
      </c>
      <c r="Y113" s="4">
        <v>0</v>
      </c>
      <c r="Z113" s="4">
        <v>0</v>
      </c>
      <c r="AA113" s="4">
        <v>1139.44</v>
      </c>
      <c r="AB113" s="4">
        <v>0</v>
      </c>
      <c r="AC113" s="4">
        <v>284.86</v>
      </c>
      <c r="AD113" s="4">
        <v>356.07</v>
      </c>
      <c r="AE113" s="4">
        <v>1210.6500000000001</v>
      </c>
      <c r="AF113" s="4">
        <v>1210.6500000000001</v>
      </c>
      <c r="AG113" s="4">
        <v>854.58</v>
      </c>
      <c r="AH113" s="4">
        <v>6962.41</v>
      </c>
      <c r="AI113" s="4">
        <v>4174.76</v>
      </c>
      <c r="AJ113" s="4">
        <v>5357.75</v>
      </c>
      <c r="AK113" s="4">
        <v>1303.03</v>
      </c>
      <c r="AL113" s="4">
        <v>5581.63</v>
      </c>
      <c r="AM113" s="4">
        <v>3085.71</v>
      </c>
      <c r="AN113" s="4">
        <v>2891.46</v>
      </c>
      <c r="AO113" s="4">
        <v>1384.06</v>
      </c>
      <c r="AP113" s="4">
        <v>1768.88</v>
      </c>
      <c r="AQ113" s="4">
        <v>2137.5100000000002</v>
      </c>
      <c r="AR113" s="4">
        <v>3464.72</v>
      </c>
      <c r="AS113" s="4">
        <v>3464.72</v>
      </c>
      <c r="AT113" s="4">
        <v>0</v>
      </c>
      <c r="AU113" s="4">
        <v>0</v>
      </c>
      <c r="AV113" s="4">
        <v>0</v>
      </c>
      <c r="AW113" s="4">
        <v>0</v>
      </c>
      <c r="AX113" s="4">
        <v>-7900.92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-19952</v>
      </c>
      <c r="BE113" s="4">
        <v>-907.12</v>
      </c>
    </row>
    <row r="114" spans="1:57">
      <c r="A114">
        <v>101</v>
      </c>
      <c r="B114" t="s">
        <v>306</v>
      </c>
      <c r="C114">
        <v>139</v>
      </c>
      <c r="D114" t="s">
        <v>307</v>
      </c>
      <c r="E114">
        <v>200</v>
      </c>
      <c r="F114">
        <v>511340001</v>
      </c>
      <c r="G114" t="s">
        <v>123</v>
      </c>
      <c r="H114">
        <v>101</v>
      </c>
      <c r="I114" t="s">
        <v>308</v>
      </c>
      <c r="J114">
        <v>1340</v>
      </c>
      <c r="K114" t="s">
        <v>316</v>
      </c>
      <c r="L114">
        <v>1000</v>
      </c>
      <c r="M114" t="s">
        <v>106</v>
      </c>
      <c r="N114">
        <v>7</v>
      </c>
      <c r="O114" t="s">
        <v>310</v>
      </c>
      <c r="P114">
        <v>171</v>
      </c>
      <c r="Q114" t="s">
        <v>311</v>
      </c>
      <c r="R114">
        <v>121</v>
      </c>
      <c r="S114" t="s">
        <v>312</v>
      </c>
      <c r="T114">
        <v>1</v>
      </c>
      <c r="U114" t="s">
        <v>313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7499.9</v>
      </c>
      <c r="AG114" s="4">
        <v>3000</v>
      </c>
      <c r="AH114" s="4">
        <v>40302.9</v>
      </c>
      <c r="AI114" s="4">
        <v>6130.2</v>
      </c>
      <c r="AJ114" s="4">
        <v>63807.72</v>
      </c>
      <c r="AK114" s="4">
        <v>7058.7</v>
      </c>
      <c r="AL114" s="4">
        <v>40582.35</v>
      </c>
      <c r="AM114" s="4">
        <v>12502.8</v>
      </c>
      <c r="AN114" s="4">
        <v>47606.33</v>
      </c>
      <c r="AO114" s="4">
        <v>6831</v>
      </c>
      <c r="AP114" s="4">
        <v>8582.82</v>
      </c>
      <c r="AQ114" s="4">
        <v>6831</v>
      </c>
      <c r="AR114" s="4">
        <v>24023.58</v>
      </c>
      <c r="AS114" s="4">
        <v>24023.58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-90091.41</v>
      </c>
      <c r="BE114" s="4">
        <v>-149838.75</v>
      </c>
    </row>
    <row r="115" spans="1:57">
      <c r="A115">
        <v>302</v>
      </c>
      <c r="B115" t="s">
        <v>79</v>
      </c>
      <c r="C115">
        <v>150</v>
      </c>
      <c r="D115" t="s">
        <v>79</v>
      </c>
      <c r="E115">
        <v>201</v>
      </c>
      <c r="F115">
        <v>511340001</v>
      </c>
      <c r="G115" t="s">
        <v>123</v>
      </c>
      <c r="H115">
        <v>502</v>
      </c>
      <c r="I115" t="s">
        <v>413</v>
      </c>
      <c r="J115">
        <v>1340</v>
      </c>
      <c r="K115" t="s">
        <v>316</v>
      </c>
      <c r="L115">
        <v>1000</v>
      </c>
      <c r="M115" t="s">
        <v>106</v>
      </c>
      <c r="N115">
        <v>7</v>
      </c>
      <c r="O115" t="s">
        <v>310</v>
      </c>
      <c r="P115">
        <v>423</v>
      </c>
      <c r="Q115" t="s">
        <v>381</v>
      </c>
      <c r="R115">
        <v>161</v>
      </c>
      <c r="S115" t="s">
        <v>414</v>
      </c>
      <c r="T115">
        <v>1</v>
      </c>
      <c r="U115" t="s">
        <v>313</v>
      </c>
      <c r="V115" s="4">
        <v>4000</v>
      </c>
      <c r="W115" s="4">
        <v>4000</v>
      </c>
      <c r="X115" s="4">
        <v>4000</v>
      </c>
      <c r="Y115" s="4">
        <v>4000</v>
      </c>
      <c r="Z115" s="4">
        <v>20750</v>
      </c>
      <c r="AA115" s="4">
        <v>18750</v>
      </c>
      <c r="AB115" s="4">
        <v>20999.94</v>
      </c>
      <c r="AC115" s="4">
        <v>-5999.94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50000</v>
      </c>
      <c r="AU115" s="4">
        <v>0</v>
      </c>
      <c r="AV115" s="4">
        <v>0</v>
      </c>
      <c r="AW115" s="4">
        <v>0</v>
      </c>
      <c r="AX115" s="4">
        <v>0</v>
      </c>
      <c r="AY115" s="4">
        <v>5500</v>
      </c>
      <c r="AZ115" s="4">
        <v>20999.94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</row>
    <row r="116" spans="1:57">
      <c r="A116">
        <v>941</v>
      </c>
      <c r="B116" t="s">
        <v>484</v>
      </c>
      <c r="C116">
        <v>116</v>
      </c>
      <c r="D116" t="s">
        <v>485</v>
      </c>
      <c r="E116">
        <v>200</v>
      </c>
      <c r="F116">
        <v>511340001</v>
      </c>
      <c r="G116" t="s">
        <v>123</v>
      </c>
      <c r="H116">
        <v>101</v>
      </c>
      <c r="I116" t="s">
        <v>308</v>
      </c>
      <c r="J116">
        <v>1340</v>
      </c>
      <c r="K116" t="s">
        <v>316</v>
      </c>
      <c r="L116">
        <v>1000</v>
      </c>
      <c r="M116" t="s">
        <v>106</v>
      </c>
      <c r="N116">
        <v>8</v>
      </c>
      <c r="O116" t="s">
        <v>486</v>
      </c>
      <c r="P116">
        <v>131</v>
      </c>
      <c r="Q116" t="s">
        <v>449</v>
      </c>
      <c r="R116">
        <v>121</v>
      </c>
      <c r="S116" t="s">
        <v>312</v>
      </c>
      <c r="T116">
        <v>1</v>
      </c>
      <c r="U116" t="s">
        <v>313</v>
      </c>
      <c r="V116" s="4">
        <v>5230.2</v>
      </c>
      <c r="W116" s="4">
        <v>5230.2</v>
      </c>
      <c r="X116" s="4">
        <v>5230.2</v>
      </c>
      <c r="Y116" s="4">
        <v>5230.2</v>
      </c>
      <c r="Z116" s="4">
        <v>7230.2</v>
      </c>
      <c r="AA116" s="4">
        <v>9230.2000000000007</v>
      </c>
      <c r="AB116" s="4">
        <v>9230.2000000000007</v>
      </c>
      <c r="AC116" s="4">
        <v>9230.2000000000007</v>
      </c>
      <c r="AD116" s="4">
        <v>9230.2000000000007</v>
      </c>
      <c r="AE116" s="4">
        <v>9230.2000000000007</v>
      </c>
      <c r="AF116" s="4">
        <v>9230.2000000000007</v>
      </c>
      <c r="AG116" s="4">
        <v>9230.2000000000007</v>
      </c>
      <c r="AH116" s="4">
        <v>1465.79</v>
      </c>
      <c r="AI116" s="4">
        <v>4806.1499999999996</v>
      </c>
      <c r="AJ116" s="4">
        <v>5954.46</v>
      </c>
      <c r="AK116" s="4">
        <v>9553.26</v>
      </c>
      <c r="AL116" s="4">
        <v>8289.65</v>
      </c>
      <c r="AM116" s="4">
        <v>6916.84</v>
      </c>
      <c r="AN116" s="4">
        <v>5789.15</v>
      </c>
      <c r="AO116" s="4">
        <v>6608.61</v>
      </c>
      <c r="AP116" s="4">
        <v>6823.88</v>
      </c>
      <c r="AQ116" s="4">
        <v>5639.54</v>
      </c>
      <c r="AR116" s="4">
        <v>6184.73</v>
      </c>
      <c r="AS116" s="4">
        <v>6184.73</v>
      </c>
      <c r="AT116" s="4">
        <v>10000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8419.17</v>
      </c>
      <c r="BD116" s="4">
        <v>0</v>
      </c>
      <c r="BE116" s="4">
        <v>126.44</v>
      </c>
    </row>
    <row r="117" spans="1:57">
      <c r="A117">
        <v>942</v>
      </c>
      <c r="B117" t="s">
        <v>487</v>
      </c>
      <c r="C117">
        <v>117</v>
      </c>
      <c r="D117" t="s">
        <v>488</v>
      </c>
      <c r="E117">
        <v>200</v>
      </c>
      <c r="F117">
        <v>511340001</v>
      </c>
      <c r="G117" t="s">
        <v>123</v>
      </c>
      <c r="H117">
        <v>101</v>
      </c>
      <c r="I117" t="s">
        <v>308</v>
      </c>
      <c r="J117">
        <v>1340</v>
      </c>
      <c r="K117" t="s">
        <v>316</v>
      </c>
      <c r="L117">
        <v>1000</v>
      </c>
      <c r="M117" t="s">
        <v>106</v>
      </c>
      <c r="N117">
        <v>8</v>
      </c>
      <c r="O117" t="s">
        <v>486</v>
      </c>
      <c r="P117">
        <v>183</v>
      </c>
      <c r="Q117" t="s">
        <v>489</v>
      </c>
      <c r="R117">
        <v>121</v>
      </c>
      <c r="S117" t="s">
        <v>312</v>
      </c>
      <c r="T117">
        <v>1</v>
      </c>
      <c r="U117" t="s">
        <v>313</v>
      </c>
      <c r="V117" s="4">
        <v>5000</v>
      </c>
      <c r="W117" s="4">
        <v>5000</v>
      </c>
      <c r="X117" s="4">
        <v>5000</v>
      </c>
      <c r="Y117" s="4">
        <v>5000</v>
      </c>
      <c r="Z117" s="4">
        <v>5000</v>
      </c>
      <c r="AA117" s="4">
        <v>5000</v>
      </c>
      <c r="AB117" s="4">
        <v>5000</v>
      </c>
      <c r="AC117" s="4">
        <v>5000</v>
      </c>
      <c r="AD117" s="4">
        <v>5000</v>
      </c>
      <c r="AE117" s="4">
        <v>5000</v>
      </c>
      <c r="AF117" s="4">
        <v>5000</v>
      </c>
      <c r="AG117" s="4">
        <v>5000</v>
      </c>
      <c r="AH117" s="4">
        <v>5175</v>
      </c>
      <c r="AI117" s="4">
        <v>5175</v>
      </c>
      <c r="AJ117" s="4">
        <v>8070.41</v>
      </c>
      <c r="AK117" s="4">
        <v>9366.75</v>
      </c>
      <c r="AL117" s="4">
        <v>5175</v>
      </c>
      <c r="AM117" s="4">
        <v>5175</v>
      </c>
      <c r="AN117" s="4">
        <v>5175</v>
      </c>
      <c r="AO117" s="4">
        <v>5175</v>
      </c>
      <c r="AP117" s="4">
        <v>5175</v>
      </c>
      <c r="AQ117" s="4">
        <v>5175</v>
      </c>
      <c r="AR117" s="4">
        <v>5883.72</v>
      </c>
      <c r="AS117" s="4">
        <v>5883.72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-1965.5</v>
      </c>
      <c r="BC117" s="4">
        <v>-1871.66</v>
      </c>
      <c r="BD117" s="4">
        <v>-3480</v>
      </c>
      <c r="BE117" s="4">
        <v>-1286.83</v>
      </c>
    </row>
    <row r="118" spans="1:57">
      <c r="A118">
        <v>972</v>
      </c>
      <c r="B118" t="s">
        <v>527</v>
      </c>
      <c r="C118">
        <v>132</v>
      </c>
      <c r="D118" t="s">
        <v>528</v>
      </c>
      <c r="E118">
        <v>200</v>
      </c>
      <c r="F118">
        <v>511340001</v>
      </c>
      <c r="G118" t="s">
        <v>123</v>
      </c>
      <c r="H118">
        <v>101</v>
      </c>
      <c r="I118" t="s">
        <v>308</v>
      </c>
      <c r="J118">
        <v>1340</v>
      </c>
      <c r="K118" t="s">
        <v>316</v>
      </c>
      <c r="L118">
        <v>1000</v>
      </c>
      <c r="M118" t="s">
        <v>106</v>
      </c>
      <c r="N118">
        <v>9</v>
      </c>
      <c r="O118" t="s">
        <v>422</v>
      </c>
      <c r="P118">
        <v>181</v>
      </c>
      <c r="Q118" t="s">
        <v>523</v>
      </c>
      <c r="R118">
        <v>131</v>
      </c>
      <c r="S118" t="s">
        <v>524</v>
      </c>
      <c r="T118">
        <v>1</v>
      </c>
      <c r="U118" t="s">
        <v>313</v>
      </c>
      <c r="V118" s="4">
        <v>8377.56</v>
      </c>
      <c r="W118" s="4">
        <v>7600.03</v>
      </c>
      <c r="X118" s="4">
        <v>7741.4</v>
      </c>
      <c r="Y118" s="4">
        <v>3446.05</v>
      </c>
      <c r="Z118" s="4">
        <v>3500.3</v>
      </c>
      <c r="AA118" s="4">
        <v>3500.3</v>
      </c>
      <c r="AB118" s="4">
        <v>3500.3</v>
      </c>
      <c r="AC118" s="4">
        <v>4671.47</v>
      </c>
      <c r="AD118" s="4">
        <v>8000.3</v>
      </c>
      <c r="AE118" s="4">
        <v>12500.3</v>
      </c>
      <c r="AF118" s="4">
        <v>3500.3</v>
      </c>
      <c r="AG118" s="4">
        <v>3500.3</v>
      </c>
      <c r="AH118" s="4">
        <v>0</v>
      </c>
      <c r="AI118" s="4">
        <v>0</v>
      </c>
      <c r="AJ118" s="4">
        <v>4773.99</v>
      </c>
      <c r="AK118" s="4">
        <v>6565.21</v>
      </c>
      <c r="AL118" s="4">
        <v>7139.42</v>
      </c>
      <c r="AM118" s="4">
        <v>8759.98</v>
      </c>
      <c r="AN118" s="4">
        <v>11424.97</v>
      </c>
      <c r="AO118" s="4">
        <v>7983.88</v>
      </c>
      <c r="AP118" s="4">
        <v>9676.41</v>
      </c>
      <c r="AQ118" s="4">
        <v>8260.39</v>
      </c>
      <c r="AR118" s="4">
        <v>6458.42</v>
      </c>
      <c r="AS118" s="4">
        <v>6458.42</v>
      </c>
      <c r="AT118" s="4">
        <v>10000</v>
      </c>
      <c r="AU118" s="4">
        <v>10000</v>
      </c>
      <c r="AV118" s="4">
        <v>0</v>
      </c>
      <c r="AW118" s="4">
        <v>-2453.86</v>
      </c>
      <c r="AX118" s="4">
        <v>0</v>
      </c>
      <c r="AY118" s="4">
        <v>0</v>
      </c>
      <c r="AZ118" s="4">
        <v>-10870</v>
      </c>
      <c r="BA118" s="4">
        <v>0</v>
      </c>
      <c r="BB118" s="4">
        <v>-9662.59</v>
      </c>
      <c r="BC118" s="4">
        <v>10513.11</v>
      </c>
      <c r="BD118" s="4">
        <v>-11960</v>
      </c>
      <c r="BE118" s="4">
        <v>-3229.14</v>
      </c>
    </row>
    <row r="119" spans="1:57">
      <c r="A119">
        <v>973</v>
      </c>
      <c r="B119" t="s">
        <v>530</v>
      </c>
      <c r="C119">
        <v>133</v>
      </c>
      <c r="D119" t="s">
        <v>241</v>
      </c>
      <c r="E119">
        <v>200</v>
      </c>
      <c r="F119">
        <v>511340001</v>
      </c>
      <c r="G119" t="s">
        <v>123</v>
      </c>
      <c r="H119">
        <v>101</v>
      </c>
      <c r="I119" t="s">
        <v>308</v>
      </c>
      <c r="J119">
        <v>1340</v>
      </c>
      <c r="K119" t="s">
        <v>316</v>
      </c>
      <c r="L119">
        <v>1000</v>
      </c>
      <c r="M119" t="s">
        <v>106</v>
      </c>
      <c r="N119">
        <v>9</v>
      </c>
      <c r="O119" t="s">
        <v>422</v>
      </c>
      <c r="P119">
        <v>181</v>
      </c>
      <c r="Q119" t="s">
        <v>523</v>
      </c>
      <c r="R119">
        <v>151</v>
      </c>
      <c r="S119" t="s">
        <v>34</v>
      </c>
      <c r="T119">
        <v>1</v>
      </c>
      <c r="U119" t="s">
        <v>313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3007.3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300.73</v>
      </c>
      <c r="AS119" s="4">
        <v>300.73</v>
      </c>
      <c r="AT119" s="4">
        <v>0</v>
      </c>
      <c r="AU119" s="4">
        <v>0</v>
      </c>
      <c r="AV119" s="4">
        <v>0</v>
      </c>
      <c r="AW119" s="4">
        <v>0</v>
      </c>
      <c r="AX119" s="4">
        <v>-3007.3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-300.73</v>
      </c>
      <c r="BE119" s="4">
        <v>-300.73</v>
      </c>
    </row>
    <row r="120" spans="1:57">
      <c r="A120">
        <v>991</v>
      </c>
      <c r="B120" t="s">
        <v>538</v>
      </c>
      <c r="C120">
        <v>136</v>
      </c>
      <c r="D120" t="s">
        <v>539</v>
      </c>
      <c r="E120">
        <v>200</v>
      </c>
      <c r="F120">
        <v>511340001</v>
      </c>
      <c r="G120" t="s">
        <v>123</v>
      </c>
      <c r="H120">
        <v>101</v>
      </c>
      <c r="I120" t="s">
        <v>308</v>
      </c>
      <c r="J120">
        <v>1340</v>
      </c>
      <c r="K120" t="s">
        <v>316</v>
      </c>
      <c r="L120">
        <v>1000</v>
      </c>
      <c r="M120" t="s">
        <v>106</v>
      </c>
      <c r="N120">
        <v>10</v>
      </c>
      <c r="O120" t="s">
        <v>540</v>
      </c>
      <c r="P120">
        <v>311</v>
      </c>
      <c r="Q120" t="s">
        <v>463</v>
      </c>
      <c r="R120">
        <v>121</v>
      </c>
      <c r="S120" t="s">
        <v>312</v>
      </c>
      <c r="T120">
        <v>1</v>
      </c>
      <c r="U120" t="s">
        <v>313</v>
      </c>
      <c r="V120" s="4">
        <v>400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4140</v>
      </c>
      <c r="AI120" s="4">
        <v>4140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310.5</v>
      </c>
      <c r="AQ120" s="4">
        <v>0</v>
      </c>
      <c r="AR120" s="4">
        <v>859.05</v>
      </c>
      <c r="AS120" s="4">
        <v>859.05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-4492.92</v>
      </c>
    </row>
    <row r="121" spans="1:57">
      <c r="A121">
        <v>961</v>
      </c>
      <c r="B121" t="s">
        <v>80</v>
      </c>
      <c r="C121">
        <v>124</v>
      </c>
      <c r="D121" t="s">
        <v>508</v>
      </c>
      <c r="E121">
        <v>200</v>
      </c>
      <c r="F121">
        <v>511340001</v>
      </c>
      <c r="G121" t="s">
        <v>123</v>
      </c>
      <c r="H121">
        <v>101</v>
      </c>
      <c r="I121" t="s">
        <v>308</v>
      </c>
      <c r="J121">
        <v>1340</v>
      </c>
      <c r="K121" t="s">
        <v>316</v>
      </c>
      <c r="L121">
        <v>1000</v>
      </c>
      <c r="M121" t="s">
        <v>106</v>
      </c>
      <c r="N121">
        <v>11</v>
      </c>
      <c r="O121" t="s">
        <v>509</v>
      </c>
      <c r="P121">
        <v>241</v>
      </c>
      <c r="Q121" t="s">
        <v>445</v>
      </c>
      <c r="R121">
        <v>124</v>
      </c>
      <c r="S121" t="s">
        <v>510</v>
      </c>
      <c r="T121">
        <v>1</v>
      </c>
      <c r="U121" t="s">
        <v>313</v>
      </c>
      <c r="V121" s="4">
        <v>1736.54</v>
      </c>
      <c r="W121" s="4">
        <v>1058.4000000000001</v>
      </c>
      <c r="X121" s="4">
        <v>859.95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1153.51</v>
      </c>
      <c r="AI121" s="4">
        <v>1578.73</v>
      </c>
      <c r="AJ121" s="4">
        <v>10048.5</v>
      </c>
      <c r="AK121" s="4">
        <v>447.43</v>
      </c>
      <c r="AL121" s="4">
        <v>9458.26</v>
      </c>
      <c r="AM121" s="4">
        <v>1242</v>
      </c>
      <c r="AN121" s="4">
        <v>1604.25</v>
      </c>
      <c r="AO121" s="4">
        <v>621</v>
      </c>
      <c r="AP121" s="4">
        <v>9759.2900000000009</v>
      </c>
      <c r="AQ121" s="4">
        <v>3883.44</v>
      </c>
      <c r="AR121" s="4">
        <v>3979.64</v>
      </c>
      <c r="AS121" s="4">
        <v>3979.64</v>
      </c>
      <c r="AT121" s="4">
        <v>583.03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</row>
    <row r="122" spans="1:57">
      <c r="A122">
        <v>962</v>
      </c>
      <c r="B122" t="s">
        <v>513</v>
      </c>
      <c r="C122">
        <v>126</v>
      </c>
      <c r="D122" t="s">
        <v>225</v>
      </c>
      <c r="E122">
        <v>200</v>
      </c>
      <c r="F122">
        <v>511340001</v>
      </c>
      <c r="G122" t="s">
        <v>123</v>
      </c>
      <c r="H122">
        <v>101</v>
      </c>
      <c r="I122" t="s">
        <v>308</v>
      </c>
      <c r="J122">
        <v>1340</v>
      </c>
      <c r="K122" t="s">
        <v>316</v>
      </c>
      <c r="L122">
        <v>1000</v>
      </c>
      <c r="M122" t="s">
        <v>106</v>
      </c>
      <c r="N122">
        <v>11</v>
      </c>
      <c r="O122" t="s">
        <v>509</v>
      </c>
      <c r="P122">
        <v>241</v>
      </c>
      <c r="Q122" t="s">
        <v>445</v>
      </c>
      <c r="R122">
        <v>124</v>
      </c>
      <c r="S122" t="s">
        <v>510</v>
      </c>
      <c r="T122">
        <v>1</v>
      </c>
      <c r="U122" t="s">
        <v>313</v>
      </c>
      <c r="V122" s="4">
        <v>19700</v>
      </c>
      <c r="W122" s="4">
        <v>14300</v>
      </c>
      <c r="X122" s="4">
        <v>17400</v>
      </c>
      <c r="Y122" s="4">
        <v>4500</v>
      </c>
      <c r="Z122" s="4">
        <v>3400</v>
      </c>
      <c r="AA122" s="4">
        <v>3400</v>
      </c>
      <c r="AB122" s="4">
        <v>4400</v>
      </c>
      <c r="AC122" s="4">
        <v>6865</v>
      </c>
      <c r="AD122" s="4">
        <v>8565</v>
      </c>
      <c r="AE122" s="4">
        <v>8730</v>
      </c>
      <c r="AF122" s="4">
        <v>9430</v>
      </c>
      <c r="AG122" s="4">
        <v>10330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16855.62</v>
      </c>
      <c r="AN122" s="4">
        <v>1439.61</v>
      </c>
      <c r="AO122" s="4">
        <v>24047.66</v>
      </c>
      <c r="AP122" s="4">
        <v>18455.34</v>
      </c>
      <c r="AQ122" s="4">
        <v>15353.67</v>
      </c>
      <c r="AR122" s="4">
        <v>7615.19</v>
      </c>
      <c r="AS122" s="4">
        <v>7615.19</v>
      </c>
      <c r="AT122" s="4">
        <v>30000</v>
      </c>
      <c r="AU122" s="4">
        <v>4000</v>
      </c>
      <c r="AV122" s="4">
        <v>40000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</row>
    <row r="123" spans="1:57">
      <c r="A123">
        <v>965</v>
      </c>
      <c r="B123" t="s">
        <v>521</v>
      </c>
      <c r="C123">
        <v>129</v>
      </c>
      <c r="D123" t="s">
        <v>236</v>
      </c>
      <c r="E123">
        <v>200</v>
      </c>
      <c r="F123">
        <v>511340001</v>
      </c>
      <c r="G123" t="s">
        <v>123</v>
      </c>
      <c r="H123">
        <v>101</v>
      </c>
      <c r="I123" t="s">
        <v>308</v>
      </c>
      <c r="J123">
        <v>1340</v>
      </c>
      <c r="K123" t="s">
        <v>316</v>
      </c>
      <c r="L123">
        <v>1000</v>
      </c>
      <c r="M123" t="s">
        <v>106</v>
      </c>
      <c r="N123">
        <v>11</v>
      </c>
      <c r="O123" t="s">
        <v>509</v>
      </c>
      <c r="P123">
        <v>242</v>
      </c>
      <c r="Q123" t="s">
        <v>283</v>
      </c>
      <c r="R123">
        <v>124</v>
      </c>
      <c r="S123" t="s">
        <v>510</v>
      </c>
      <c r="T123">
        <v>1</v>
      </c>
      <c r="U123" t="s">
        <v>313</v>
      </c>
      <c r="V123" s="4">
        <v>1600</v>
      </c>
      <c r="W123" s="4">
        <v>1600</v>
      </c>
      <c r="X123" s="4">
        <v>3200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1600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1379.99</v>
      </c>
      <c r="AN123" s="4">
        <v>0</v>
      </c>
      <c r="AO123" s="4">
        <v>5001.3500000000004</v>
      </c>
      <c r="AP123" s="4">
        <v>4512.53</v>
      </c>
      <c r="AQ123" s="4">
        <v>1863</v>
      </c>
      <c r="AR123" s="4">
        <v>1275.69</v>
      </c>
      <c r="AS123" s="4">
        <v>1275.69</v>
      </c>
      <c r="AT123" s="4">
        <v>5000</v>
      </c>
      <c r="AU123" s="4">
        <v>0</v>
      </c>
      <c r="AV123" s="4">
        <v>10000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</row>
    <row r="124" spans="1:57">
      <c r="A124">
        <v>951</v>
      </c>
      <c r="B124" t="s">
        <v>491</v>
      </c>
      <c r="C124">
        <v>118</v>
      </c>
      <c r="D124" t="s">
        <v>178</v>
      </c>
      <c r="E124">
        <v>200</v>
      </c>
      <c r="F124">
        <v>511340001</v>
      </c>
      <c r="G124" t="s">
        <v>123</v>
      </c>
      <c r="H124">
        <v>101</v>
      </c>
      <c r="I124" t="s">
        <v>308</v>
      </c>
      <c r="J124">
        <v>1340</v>
      </c>
      <c r="K124" t="s">
        <v>316</v>
      </c>
      <c r="L124">
        <v>1000</v>
      </c>
      <c r="M124" t="s">
        <v>106</v>
      </c>
      <c r="N124">
        <v>12</v>
      </c>
      <c r="O124" t="s">
        <v>401</v>
      </c>
      <c r="P124">
        <v>221</v>
      </c>
      <c r="Q124" t="s">
        <v>492</v>
      </c>
      <c r="R124">
        <v>128</v>
      </c>
      <c r="S124" t="s">
        <v>404</v>
      </c>
      <c r="T124">
        <v>1</v>
      </c>
      <c r="U124" t="s">
        <v>313</v>
      </c>
      <c r="V124" s="4">
        <v>0</v>
      </c>
      <c r="W124" s="4">
        <v>710.4</v>
      </c>
      <c r="X124" s="4">
        <v>0</v>
      </c>
      <c r="Y124" s="4">
        <v>0</v>
      </c>
      <c r="Z124" s="4">
        <v>1000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19515.04</v>
      </c>
      <c r="AI124" s="4">
        <v>21608.31</v>
      </c>
      <c r="AJ124" s="4">
        <v>2016</v>
      </c>
      <c r="AK124" s="4">
        <v>2869.02</v>
      </c>
      <c r="AL124" s="4">
        <v>51202.44</v>
      </c>
      <c r="AM124" s="4">
        <v>17429.240000000002</v>
      </c>
      <c r="AN124" s="4">
        <v>19946.52</v>
      </c>
      <c r="AO124" s="4">
        <v>3714.76</v>
      </c>
      <c r="AP124" s="4">
        <v>7521.58</v>
      </c>
      <c r="AQ124" s="4">
        <v>5496.09</v>
      </c>
      <c r="AR124" s="4">
        <v>15131.9</v>
      </c>
      <c r="AS124" s="4">
        <v>15131.9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4">
        <v>-66584</v>
      </c>
      <c r="BA124" s="4">
        <v>0</v>
      </c>
      <c r="BB124" s="4">
        <v>0</v>
      </c>
      <c r="BC124" s="4">
        <v>0</v>
      </c>
      <c r="BD124" s="4">
        <v>0</v>
      </c>
      <c r="BE124" s="4">
        <v>-113288.4</v>
      </c>
    </row>
    <row r="125" spans="1:57">
      <c r="A125">
        <v>952</v>
      </c>
      <c r="B125" t="s">
        <v>498</v>
      </c>
      <c r="C125">
        <v>120</v>
      </c>
      <c r="D125" t="s">
        <v>499</v>
      </c>
      <c r="E125">
        <v>200</v>
      </c>
      <c r="F125">
        <v>511340001</v>
      </c>
      <c r="G125" t="s">
        <v>123</v>
      </c>
      <c r="H125">
        <v>101</v>
      </c>
      <c r="I125" t="s">
        <v>308</v>
      </c>
      <c r="J125">
        <v>1340</v>
      </c>
      <c r="K125" t="s">
        <v>316</v>
      </c>
      <c r="L125">
        <v>1000</v>
      </c>
      <c r="M125" t="s">
        <v>106</v>
      </c>
      <c r="N125">
        <v>12</v>
      </c>
      <c r="O125" t="s">
        <v>401</v>
      </c>
      <c r="P125">
        <v>222</v>
      </c>
      <c r="Q125" t="s">
        <v>500</v>
      </c>
      <c r="R125">
        <v>125</v>
      </c>
      <c r="S125" t="s">
        <v>464</v>
      </c>
      <c r="T125">
        <v>1</v>
      </c>
      <c r="U125" t="s">
        <v>313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182.09</v>
      </c>
      <c r="AQ125" s="4">
        <v>0</v>
      </c>
      <c r="AR125" s="4">
        <v>18.21</v>
      </c>
      <c r="AS125" s="4">
        <v>18.21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-218.51</v>
      </c>
    </row>
    <row r="126" spans="1:57">
      <c r="A126">
        <v>953</v>
      </c>
      <c r="B126" t="s">
        <v>259</v>
      </c>
      <c r="C126">
        <v>121</v>
      </c>
      <c r="D126" t="s">
        <v>196</v>
      </c>
      <c r="E126">
        <v>200</v>
      </c>
      <c r="F126">
        <v>511340001</v>
      </c>
      <c r="G126" t="s">
        <v>123</v>
      </c>
      <c r="H126">
        <v>101</v>
      </c>
      <c r="I126" t="s">
        <v>308</v>
      </c>
      <c r="J126">
        <v>1340</v>
      </c>
      <c r="K126" t="s">
        <v>316</v>
      </c>
      <c r="L126">
        <v>1000</v>
      </c>
      <c r="M126" t="s">
        <v>106</v>
      </c>
      <c r="N126">
        <v>12</v>
      </c>
      <c r="O126" t="s">
        <v>401</v>
      </c>
      <c r="P126">
        <v>214</v>
      </c>
      <c r="Q126" t="s">
        <v>446</v>
      </c>
      <c r="R126">
        <v>125</v>
      </c>
      <c r="S126" t="s">
        <v>464</v>
      </c>
      <c r="T126">
        <v>1</v>
      </c>
      <c r="U126" t="s">
        <v>313</v>
      </c>
      <c r="V126" s="4">
        <v>1092.6099999999999</v>
      </c>
      <c r="W126" s="4">
        <v>2376.9</v>
      </c>
      <c r="X126" s="4">
        <v>2196.7199999999998</v>
      </c>
      <c r="Y126" s="4">
        <v>0</v>
      </c>
      <c r="Z126" s="4">
        <v>0</v>
      </c>
      <c r="AA126" s="4">
        <v>1481.53</v>
      </c>
      <c r="AB126" s="4">
        <v>0</v>
      </c>
      <c r="AC126" s="4">
        <v>3000</v>
      </c>
      <c r="AD126" s="4">
        <v>6000</v>
      </c>
      <c r="AE126" s="4">
        <v>12149.7</v>
      </c>
      <c r="AF126" s="4">
        <v>181.72</v>
      </c>
      <c r="AG126" s="4">
        <v>0</v>
      </c>
      <c r="AH126" s="4">
        <v>27680.89</v>
      </c>
      <c r="AI126" s="4">
        <v>28224.71</v>
      </c>
      <c r="AJ126" s="4">
        <v>22290.7</v>
      </c>
      <c r="AK126" s="4">
        <v>68725.259999999995</v>
      </c>
      <c r="AL126" s="4">
        <v>134030.12</v>
      </c>
      <c r="AM126" s="4">
        <v>45398.21</v>
      </c>
      <c r="AN126" s="4">
        <v>18260.63</v>
      </c>
      <c r="AO126" s="4">
        <v>22675.4</v>
      </c>
      <c r="AP126" s="4">
        <v>7307.27</v>
      </c>
      <c r="AQ126" s="4">
        <v>14390.59</v>
      </c>
      <c r="AR126" s="4">
        <v>38898.379999999997</v>
      </c>
      <c r="AS126" s="4">
        <v>38898.379999999997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-85050</v>
      </c>
      <c r="AZ126" s="4">
        <v>-2858.08</v>
      </c>
      <c r="BA126" s="4">
        <v>-0.3</v>
      </c>
      <c r="BB126" s="4">
        <v>0</v>
      </c>
      <c r="BC126" s="4">
        <v>0</v>
      </c>
      <c r="BD126" s="4">
        <v>0</v>
      </c>
      <c r="BE126" s="4">
        <v>-350392.98</v>
      </c>
    </row>
    <row r="127" spans="1:57">
      <c r="A127">
        <v>954</v>
      </c>
      <c r="B127" t="s">
        <v>502</v>
      </c>
      <c r="C127">
        <v>122</v>
      </c>
      <c r="D127" t="s">
        <v>503</v>
      </c>
      <c r="E127">
        <v>200</v>
      </c>
      <c r="F127">
        <v>511340001</v>
      </c>
      <c r="G127" t="s">
        <v>123</v>
      </c>
      <c r="H127">
        <v>101</v>
      </c>
      <c r="I127" t="s">
        <v>308</v>
      </c>
      <c r="J127">
        <v>1340</v>
      </c>
      <c r="K127" t="s">
        <v>316</v>
      </c>
      <c r="L127">
        <v>1000</v>
      </c>
      <c r="M127" t="s">
        <v>106</v>
      </c>
      <c r="N127">
        <v>12</v>
      </c>
      <c r="O127" t="s">
        <v>401</v>
      </c>
      <c r="P127">
        <v>226</v>
      </c>
      <c r="Q127" t="s">
        <v>504</v>
      </c>
      <c r="R127">
        <v>121</v>
      </c>
      <c r="S127" t="s">
        <v>312</v>
      </c>
      <c r="T127">
        <v>1</v>
      </c>
      <c r="U127" t="s">
        <v>313</v>
      </c>
      <c r="V127" s="4">
        <v>40060.800000000003</v>
      </c>
      <c r="W127" s="4">
        <v>30347.86</v>
      </c>
      <c r="X127" s="4">
        <v>46283.89</v>
      </c>
      <c r="Y127" s="4">
        <v>19329.66</v>
      </c>
      <c r="Z127" s="4">
        <v>29673.43</v>
      </c>
      <c r="AA127" s="4">
        <v>32162.14</v>
      </c>
      <c r="AB127" s="4">
        <v>42319.63</v>
      </c>
      <c r="AC127" s="4">
        <v>44585.8</v>
      </c>
      <c r="AD127" s="4">
        <v>39184.76</v>
      </c>
      <c r="AE127" s="4">
        <v>45185.75</v>
      </c>
      <c r="AF127" s="4">
        <v>43404.43</v>
      </c>
      <c r="AG127" s="4">
        <v>28755.81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18587.490000000002</v>
      </c>
      <c r="AN127" s="4">
        <v>65062.37</v>
      </c>
      <c r="AO127" s="4">
        <v>97943.03</v>
      </c>
      <c r="AP127" s="4">
        <v>88662.43</v>
      </c>
      <c r="AQ127" s="4">
        <v>34149.269999999997</v>
      </c>
      <c r="AR127" s="4">
        <v>30440.46</v>
      </c>
      <c r="AS127" s="4">
        <v>30440.46</v>
      </c>
      <c r="AT127" s="4">
        <v>90000</v>
      </c>
      <c r="AU127" s="4">
        <v>0</v>
      </c>
      <c r="AV127" s="4">
        <v>150000</v>
      </c>
      <c r="AW127" s="4">
        <v>0</v>
      </c>
      <c r="AX127" s="4">
        <v>0</v>
      </c>
      <c r="AY127" s="4">
        <v>0</v>
      </c>
      <c r="AZ127" s="4">
        <v>0</v>
      </c>
      <c r="BA127" s="4">
        <v>-50000</v>
      </c>
      <c r="BB127" s="4">
        <v>0</v>
      </c>
      <c r="BC127" s="4">
        <v>-53406.46</v>
      </c>
      <c r="BD127" s="4">
        <v>-48881.14</v>
      </c>
      <c r="BE127" s="4">
        <v>-11703.95</v>
      </c>
    </row>
    <row r="128" spans="1:57">
      <c r="A128">
        <v>111</v>
      </c>
      <c r="B128" t="s">
        <v>84</v>
      </c>
      <c r="C128">
        <v>141</v>
      </c>
      <c r="D128" t="s">
        <v>260</v>
      </c>
      <c r="E128">
        <v>200</v>
      </c>
      <c r="F128">
        <v>511340001</v>
      </c>
      <c r="G128" t="s">
        <v>123</v>
      </c>
      <c r="H128">
        <v>101</v>
      </c>
      <c r="I128" t="s">
        <v>308</v>
      </c>
      <c r="J128">
        <v>1340</v>
      </c>
      <c r="K128" t="s">
        <v>316</v>
      </c>
      <c r="L128">
        <v>1000</v>
      </c>
      <c r="M128" t="s">
        <v>106</v>
      </c>
      <c r="N128">
        <v>13</v>
      </c>
      <c r="O128" t="s">
        <v>353</v>
      </c>
      <c r="P128">
        <v>263</v>
      </c>
      <c r="Q128" t="s">
        <v>354</v>
      </c>
      <c r="R128">
        <v>121</v>
      </c>
      <c r="S128" t="s">
        <v>312</v>
      </c>
      <c r="T128">
        <v>1</v>
      </c>
      <c r="U128" t="s">
        <v>313</v>
      </c>
      <c r="V128" s="4">
        <v>6087.62</v>
      </c>
      <c r="W128" s="4">
        <v>2418.31</v>
      </c>
      <c r="X128" s="4">
        <v>6859.15</v>
      </c>
      <c r="Y128" s="4">
        <v>3139.68</v>
      </c>
      <c r="Z128" s="4">
        <v>2437.35</v>
      </c>
      <c r="AA128" s="4">
        <v>1576.27</v>
      </c>
      <c r="AB128" s="4">
        <v>1665.93</v>
      </c>
      <c r="AC128" s="4">
        <v>1426.93</v>
      </c>
      <c r="AD128" s="4">
        <v>1292.79</v>
      </c>
      <c r="AE128" s="4">
        <v>1594.82</v>
      </c>
      <c r="AF128" s="4">
        <v>1000</v>
      </c>
      <c r="AG128" s="4">
        <v>1000</v>
      </c>
      <c r="AH128" s="4">
        <v>3221.32</v>
      </c>
      <c r="AI128" s="4">
        <v>2245.6999999999998</v>
      </c>
      <c r="AJ128" s="4">
        <v>3445.84</v>
      </c>
      <c r="AK128" s="4">
        <v>3041.87</v>
      </c>
      <c r="AL128" s="4">
        <v>6458.75</v>
      </c>
      <c r="AM128" s="4">
        <v>5815.56</v>
      </c>
      <c r="AN128" s="4">
        <v>3903.25</v>
      </c>
      <c r="AO128" s="4">
        <v>4003.67</v>
      </c>
      <c r="AP128" s="4">
        <v>8308.27</v>
      </c>
      <c r="AQ128" s="4">
        <v>6279.62</v>
      </c>
      <c r="AR128" s="4">
        <v>4672.3900000000003</v>
      </c>
      <c r="AS128" s="4">
        <v>4672.3900000000003</v>
      </c>
      <c r="AT128" s="4">
        <v>10000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4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</row>
    <row r="129" spans="1:57">
      <c r="A129">
        <v>963</v>
      </c>
      <c r="B129" t="s">
        <v>515</v>
      </c>
      <c r="C129">
        <v>127</v>
      </c>
      <c r="D129" t="s">
        <v>516</v>
      </c>
      <c r="E129">
        <v>200</v>
      </c>
      <c r="F129">
        <v>511340001</v>
      </c>
      <c r="G129" t="s">
        <v>123</v>
      </c>
      <c r="H129">
        <v>101</v>
      </c>
      <c r="I129" t="s">
        <v>308</v>
      </c>
      <c r="J129">
        <v>1340</v>
      </c>
      <c r="K129" t="s">
        <v>316</v>
      </c>
      <c r="L129">
        <v>1000</v>
      </c>
      <c r="M129" t="s">
        <v>106</v>
      </c>
      <c r="N129">
        <v>13</v>
      </c>
      <c r="O129" t="s">
        <v>353</v>
      </c>
      <c r="P129">
        <v>231</v>
      </c>
      <c r="Q129" t="s">
        <v>517</v>
      </c>
      <c r="R129">
        <v>124</v>
      </c>
      <c r="S129" t="s">
        <v>510</v>
      </c>
      <c r="T129">
        <v>1</v>
      </c>
      <c r="U129" t="s">
        <v>313</v>
      </c>
      <c r="V129" s="4">
        <v>6343.2</v>
      </c>
      <c r="W129" s="4">
        <v>6343.2</v>
      </c>
      <c r="X129" s="4">
        <v>6343.2</v>
      </c>
      <c r="Y129" s="4">
        <v>6343.2</v>
      </c>
      <c r="Z129" s="4">
        <v>6343.2</v>
      </c>
      <c r="AA129" s="4">
        <v>6343.2</v>
      </c>
      <c r="AB129" s="4">
        <v>6343.2</v>
      </c>
      <c r="AC129" s="4">
        <v>7543.2</v>
      </c>
      <c r="AD129" s="4">
        <v>7343.2</v>
      </c>
      <c r="AE129" s="4">
        <v>7543.2</v>
      </c>
      <c r="AF129" s="4">
        <v>7543.2</v>
      </c>
      <c r="AG129" s="4">
        <v>7543.2</v>
      </c>
      <c r="AH129" s="4">
        <v>4150.63</v>
      </c>
      <c r="AI129" s="4">
        <v>5982.36</v>
      </c>
      <c r="AJ129" s="4">
        <v>7998.28</v>
      </c>
      <c r="AK129" s="4">
        <v>7019.37</v>
      </c>
      <c r="AL129" s="4">
        <v>22048.78</v>
      </c>
      <c r="AM129" s="4">
        <v>3519</v>
      </c>
      <c r="AN129" s="4">
        <v>13527.45</v>
      </c>
      <c r="AO129" s="4">
        <v>6565.21</v>
      </c>
      <c r="AP129" s="4">
        <v>6565.21</v>
      </c>
      <c r="AQ129" s="4">
        <v>6565.21</v>
      </c>
      <c r="AR129" s="4">
        <v>8394.15</v>
      </c>
      <c r="AS129" s="4">
        <v>8394.15</v>
      </c>
      <c r="AT129" s="4">
        <v>2192.5700000000002</v>
      </c>
      <c r="AU129" s="4">
        <v>360.84</v>
      </c>
      <c r="AV129" s="4">
        <v>0</v>
      </c>
      <c r="AW129" s="4">
        <v>0</v>
      </c>
      <c r="AX129" s="4">
        <v>0</v>
      </c>
      <c r="AY129" s="4">
        <v>0</v>
      </c>
      <c r="AZ129" s="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</row>
    <row r="130" spans="1:57">
      <c r="A130">
        <v>201</v>
      </c>
      <c r="B130" t="s">
        <v>379</v>
      </c>
      <c r="C130">
        <v>143</v>
      </c>
      <c r="D130" t="s">
        <v>271</v>
      </c>
      <c r="E130">
        <v>203</v>
      </c>
      <c r="F130">
        <v>511520001</v>
      </c>
      <c r="G130" t="s">
        <v>704</v>
      </c>
      <c r="H130">
        <v>602</v>
      </c>
      <c r="I130" t="s">
        <v>380</v>
      </c>
      <c r="J130">
        <v>1520</v>
      </c>
      <c r="K130" t="s">
        <v>317</v>
      </c>
      <c r="L130">
        <v>1000</v>
      </c>
      <c r="M130" t="s">
        <v>106</v>
      </c>
      <c r="N130">
        <v>7</v>
      </c>
      <c r="O130" t="s">
        <v>310</v>
      </c>
      <c r="P130">
        <v>423</v>
      </c>
      <c r="Q130" t="s">
        <v>381</v>
      </c>
      <c r="R130">
        <v>121</v>
      </c>
      <c r="S130" t="s">
        <v>312</v>
      </c>
      <c r="T130">
        <v>1</v>
      </c>
      <c r="U130" t="s">
        <v>313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1857193.08</v>
      </c>
      <c r="AI130" s="4">
        <v>25396.42</v>
      </c>
      <c r="AJ130" s="4">
        <v>25396.42</v>
      </c>
      <c r="AK130" s="4">
        <v>25396.42</v>
      </c>
      <c r="AL130" s="4">
        <v>33779.69</v>
      </c>
      <c r="AM130" s="4">
        <v>35224.519999999997</v>
      </c>
      <c r="AN130" s="4">
        <v>43504.47</v>
      </c>
      <c r="AO130" s="4">
        <v>60390.07</v>
      </c>
      <c r="AP130" s="4">
        <v>52586.59</v>
      </c>
      <c r="AQ130" s="4">
        <v>52586.59</v>
      </c>
      <c r="AR130" s="4">
        <v>52586.59</v>
      </c>
      <c r="AS130" s="4">
        <v>52586.59</v>
      </c>
      <c r="AT130" s="4">
        <v>-1529098.03</v>
      </c>
      <c r="AU130" s="4">
        <v>-264149.46999999997</v>
      </c>
      <c r="AV130" s="4">
        <v>-114738.42</v>
      </c>
      <c r="AW130" s="4">
        <v>-25396.42</v>
      </c>
      <c r="AX130" s="4">
        <v>-33779.69</v>
      </c>
      <c r="AY130" s="4">
        <v>-35224.519999999997</v>
      </c>
      <c r="AZ130" s="4">
        <v>-43504.47</v>
      </c>
      <c r="BA130" s="4">
        <v>-60390.07</v>
      </c>
      <c r="BB130" s="4">
        <v>-39170.79</v>
      </c>
      <c r="BC130" s="4">
        <v>0</v>
      </c>
      <c r="BD130" s="4">
        <v>-118588.7</v>
      </c>
      <c r="BE130" s="4">
        <v>-52586.87</v>
      </c>
    </row>
    <row r="131" spans="1:57">
      <c r="A131">
        <v>101</v>
      </c>
      <c r="B131" t="s">
        <v>306</v>
      </c>
      <c r="C131">
        <v>139</v>
      </c>
      <c r="D131" t="s">
        <v>307</v>
      </c>
      <c r="E131">
        <v>204</v>
      </c>
      <c r="F131">
        <v>511520002</v>
      </c>
      <c r="G131" t="s">
        <v>154</v>
      </c>
      <c r="H131">
        <v>101</v>
      </c>
      <c r="I131" t="s">
        <v>308</v>
      </c>
      <c r="J131">
        <v>1520</v>
      </c>
      <c r="K131" t="s">
        <v>317</v>
      </c>
      <c r="L131">
        <v>1000</v>
      </c>
      <c r="M131" t="s">
        <v>106</v>
      </c>
      <c r="N131">
        <v>7</v>
      </c>
      <c r="O131" t="s">
        <v>310</v>
      </c>
      <c r="P131">
        <v>171</v>
      </c>
      <c r="Q131" t="s">
        <v>311</v>
      </c>
      <c r="R131">
        <v>121</v>
      </c>
      <c r="S131" t="s">
        <v>312</v>
      </c>
      <c r="T131">
        <v>1</v>
      </c>
      <c r="U131" t="s">
        <v>313</v>
      </c>
      <c r="V131" s="4">
        <v>39649.589999999997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39649.589999999997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</row>
    <row r="132" spans="1:57">
      <c r="A132">
        <v>972</v>
      </c>
      <c r="B132" t="s">
        <v>527</v>
      </c>
      <c r="C132">
        <v>132</v>
      </c>
      <c r="D132" t="s">
        <v>528</v>
      </c>
      <c r="E132">
        <v>204</v>
      </c>
      <c r="F132">
        <v>511520002</v>
      </c>
      <c r="G132" t="s">
        <v>154</v>
      </c>
      <c r="H132">
        <v>101</v>
      </c>
      <c r="I132" t="s">
        <v>308</v>
      </c>
      <c r="J132">
        <v>1520</v>
      </c>
      <c r="K132" t="s">
        <v>317</v>
      </c>
      <c r="L132">
        <v>1000</v>
      </c>
      <c r="M132" t="s">
        <v>106</v>
      </c>
      <c r="N132">
        <v>9</v>
      </c>
      <c r="O132" t="s">
        <v>422</v>
      </c>
      <c r="P132">
        <v>181</v>
      </c>
      <c r="Q132" t="s">
        <v>523</v>
      </c>
      <c r="R132">
        <v>131</v>
      </c>
      <c r="S132" t="s">
        <v>524</v>
      </c>
      <c r="T132">
        <v>1</v>
      </c>
      <c r="U132" t="s">
        <v>313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22356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2235.6</v>
      </c>
      <c r="AS132" s="4">
        <v>2235.6</v>
      </c>
      <c r="AT132" s="4">
        <v>0</v>
      </c>
      <c r="AU132" s="4">
        <v>0</v>
      </c>
      <c r="AV132" s="4">
        <v>0</v>
      </c>
      <c r="AW132" s="4">
        <v>0</v>
      </c>
      <c r="AX132" s="4">
        <v>-22356</v>
      </c>
      <c r="AY132" s="4">
        <v>0</v>
      </c>
      <c r="AZ132" s="4">
        <v>0</v>
      </c>
      <c r="BA132" s="4">
        <v>0</v>
      </c>
      <c r="BB132" s="4">
        <v>0</v>
      </c>
      <c r="BC132" s="4">
        <v>0</v>
      </c>
      <c r="BD132" s="4">
        <v>-2235.6</v>
      </c>
      <c r="BE132" s="4">
        <v>-2235.6</v>
      </c>
    </row>
    <row r="133" spans="1:57">
      <c r="A133">
        <v>961</v>
      </c>
      <c r="B133" t="s">
        <v>80</v>
      </c>
      <c r="C133">
        <v>103</v>
      </c>
      <c r="D133" t="s">
        <v>80</v>
      </c>
      <c r="E133">
        <v>204</v>
      </c>
      <c r="F133">
        <v>511520002</v>
      </c>
      <c r="G133" t="s">
        <v>154</v>
      </c>
      <c r="H133">
        <v>101</v>
      </c>
      <c r="I133" t="s">
        <v>308</v>
      </c>
      <c r="J133">
        <v>1520</v>
      </c>
      <c r="K133" t="s">
        <v>317</v>
      </c>
      <c r="L133">
        <v>1000</v>
      </c>
      <c r="M133" t="s">
        <v>106</v>
      </c>
      <c r="N133">
        <v>11</v>
      </c>
      <c r="O133" t="s">
        <v>509</v>
      </c>
      <c r="P133">
        <v>241</v>
      </c>
      <c r="Q133" t="s">
        <v>445</v>
      </c>
      <c r="R133">
        <v>200</v>
      </c>
      <c r="S133" t="s">
        <v>444</v>
      </c>
      <c r="T133">
        <v>1</v>
      </c>
      <c r="U133" t="s">
        <v>313</v>
      </c>
      <c r="V133" s="4">
        <v>0</v>
      </c>
      <c r="W133" s="4">
        <v>0</v>
      </c>
      <c r="X133" s="4">
        <v>13225.18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13225.18</v>
      </c>
      <c r="AW133" s="4">
        <v>0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</row>
    <row r="134" spans="1:57">
      <c r="A134">
        <v>961</v>
      </c>
      <c r="B134" t="s">
        <v>80</v>
      </c>
      <c r="C134">
        <v>124</v>
      </c>
      <c r="D134" t="s">
        <v>508</v>
      </c>
      <c r="E134">
        <v>204</v>
      </c>
      <c r="F134">
        <v>511520002</v>
      </c>
      <c r="G134" t="s">
        <v>154</v>
      </c>
      <c r="H134">
        <v>101</v>
      </c>
      <c r="I134" t="s">
        <v>308</v>
      </c>
      <c r="J134">
        <v>1520</v>
      </c>
      <c r="K134" t="s">
        <v>317</v>
      </c>
      <c r="L134">
        <v>1000</v>
      </c>
      <c r="M134" t="s">
        <v>106</v>
      </c>
      <c r="N134">
        <v>11</v>
      </c>
      <c r="O134" t="s">
        <v>509</v>
      </c>
      <c r="P134">
        <v>241</v>
      </c>
      <c r="Q134" t="s">
        <v>445</v>
      </c>
      <c r="R134">
        <v>124</v>
      </c>
      <c r="S134" t="s">
        <v>510</v>
      </c>
      <c r="T134">
        <v>1</v>
      </c>
      <c r="U134" t="s">
        <v>313</v>
      </c>
      <c r="V134" s="4">
        <v>13225.18</v>
      </c>
      <c r="W134" s="4">
        <v>13225.18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13225.18</v>
      </c>
      <c r="AU134" s="4">
        <v>13225.18</v>
      </c>
      <c r="AV134" s="4">
        <v>0</v>
      </c>
      <c r="AW134" s="4">
        <v>0</v>
      </c>
      <c r="AX134" s="4">
        <v>0</v>
      </c>
      <c r="AY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</row>
    <row r="135" spans="1:57">
      <c r="A135">
        <v>954</v>
      </c>
      <c r="B135" t="s">
        <v>502</v>
      </c>
      <c r="C135">
        <v>122</v>
      </c>
      <c r="D135" t="s">
        <v>503</v>
      </c>
      <c r="E135">
        <v>204</v>
      </c>
      <c r="F135">
        <v>511520002</v>
      </c>
      <c r="G135" t="s">
        <v>154</v>
      </c>
      <c r="H135">
        <v>101</v>
      </c>
      <c r="I135" t="s">
        <v>308</v>
      </c>
      <c r="J135">
        <v>1520</v>
      </c>
      <c r="K135" t="s">
        <v>317</v>
      </c>
      <c r="L135">
        <v>1000</v>
      </c>
      <c r="M135" t="s">
        <v>106</v>
      </c>
      <c r="N135">
        <v>12</v>
      </c>
      <c r="O135" t="s">
        <v>401</v>
      </c>
      <c r="P135">
        <v>226</v>
      </c>
      <c r="Q135" t="s">
        <v>504</v>
      </c>
      <c r="R135">
        <v>121</v>
      </c>
      <c r="S135" t="s">
        <v>312</v>
      </c>
      <c r="T135">
        <v>1</v>
      </c>
      <c r="U135" t="s">
        <v>313</v>
      </c>
      <c r="V135" s="4">
        <v>122846.96</v>
      </c>
      <c r="W135" s="4">
        <v>122846.96</v>
      </c>
      <c r="X135" s="4">
        <v>122846.96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17144.349999999999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1714.44</v>
      </c>
      <c r="AS135" s="4">
        <v>1714.44</v>
      </c>
      <c r="AT135" s="4">
        <v>105702.61</v>
      </c>
      <c r="AU135" s="4">
        <v>122846.96</v>
      </c>
      <c r="AV135" s="4">
        <v>122846.96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-1714.44</v>
      </c>
      <c r="BE135" s="4">
        <v>-1714.44</v>
      </c>
    </row>
    <row r="136" spans="1:57">
      <c r="A136">
        <v>111</v>
      </c>
      <c r="B136" t="s">
        <v>84</v>
      </c>
      <c r="C136">
        <v>141</v>
      </c>
      <c r="D136" t="s">
        <v>260</v>
      </c>
      <c r="E136">
        <v>204</v>
      </c>
      <c r="F136">
        <v>511520002</v>
      </c>
      <c r="G136" t="s">
        <v>154</v>
      </c>
      <c r="H136">
        <v>101</v>
      </c>
      <c r="I136" t="s">
        <v>308</v>
      </c>
      <c r="J136">
        <v>1520</v>
      </c>
      <c r="K136" t="s">
        <v>317</v>
      </c>
      <c r="L136">
        <v>1000</v>
      </c>
      <c r="M136" t="s">
        <v>106</v>
      </c>
      <c r="N136">
        <v>13</v>
      </c>
      <c r="O136" t="s">
        <v>353</v>
      </c>
      <c r="P136">
        <v>263</v>
      </c>
      <c r="Q136" t="s">
        <v>354</v>
      </c>
      <c r="R136">
        <v>121</v>
      </c>
      <c r="S136" t="s">
        <v>312</v>
      </c>
      <c r="T136">
        <v>1</v>
      </c>
      <c r="U136" t="s">
        <v>313</v>
      </c>
      <c r="V136" s="4">
        <v>26483.22</v>
      </c>
      <c r="W136" s="4">
        <v>26483.22</v>
      </c>
      <c r="X136" s="4">
        <v>26483.22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7653.31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765.33</v>
      </c>
      <c r="AS136" s="4">
        <v>765.33</v>
      </c>
      <c r="AT136" s="4">
        <v>26483.22</v>
      </c>
      <c r="AU136" s="4">
        <v>26483.22</v>
      </c>
      <c r="AV136" s="4">
        <v>26483.22</v>
      </c>
      <c r="AW136" s="4">
        <v>-7653.31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-765.33</v>
      </c>
      <c r="BE136" s="4">
        <v>-765.33</v>
      </c>
    </row>
    <row r="137" spans="1:57">
      <c r="A137">
        <v>101</v>
      </c>
      <c r="B137" t="s">
        <v>306</v>
      </c>
      <c r="C137">
        <v>139</v>
      </c>
      <c r="D137" t="s">
        <v>307</v>
      </c>
      <c r="E137">
        <v>207</v>
      </c>
      <c r="F137">
        <v>511530003</v>
      </c>
      <c r="G137" t="s">
        <v>155</v>
      </c>
      <c r="H137">
        <v>101</v>
      </c>
      <c r="I137" t="s">
        <v>308</v>
      </c>
      <c r="J137">
        <v>1530</v>
      </c>
      <c r="K137" t="s">
        <v>469</v>
      </c>
      <c r="L137">
        <v>1000</v>
      </c>
      <c r="M137" t="s">
        <v>106</v>
      </c>
      <c r="N137">
        <v>7</v>
      </c>
      <c r="O137" t="s">
        <v>310</v>
      </c>
      <c r="P137">
        <v>171</v>
      </c>
      <c r="Q137" t="s">
        <v>311</v>
      </c>
      <c r="R137">
        <v>121</v>
      </c>
      <c r="S137" t="s">
        <v>312</v>
      </c>
      <c r="T137">
        <v>1</v>
      </c>
      <c r="U137" t="s">
        <v>313</v>
      </c>
      <c r="V137" s="4">
        <v>0</v>
      </c>
      <c r="W137" s="4">
        <v>13841.26</v>
      </c>
      <c r="X137" s="4">
        <v>13841.26</v>
      </c>
      <c r="Y137" s="4">
        <v>13841.26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13841.26</v>
      </c>
      <c r="AV137" s="4">
        <v>13841.26</v>
      </c>
      <c r="AW137" s="4">
        <v>13841.26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</row>
    <row r="138" spans="1:57">
      <c r="A138">
        <v>991</v>
      </c>
      <c r="B138" t="s">
        <v>538</v>
      </c>
      <c r="C138">
        <v>136</v>
      </c>
      <c r="D138" t="s">
        <v>539</v>
      </c>
      <c r="E138">
        <v>207</v>
      </c>
      <c r="F138">
        <v>511530003</v>
      </c>
      <c r="G138" t="s">
        <v>155</v>
      </c>
      <c r="H138">
        <v>101</v>
      </c>
      <c r="I138" t="s">
        <v>308</v>
      </c>
      <c r="J138">
        <v>1530</v>
      </c>
      <c r="K138" t="s">
        <v>469</v>
      </c>
      <c r="L138">
        <v>1000</v>
      </c>
      <c r="M138" t="s">
        <v>106</v>
      </c>
      <c r="N138">
        <v>10</v>
      </c>
      <c r="O138" t="s">
        <v>540</v>
      </c>
      <c r="P138">
        <v>311</v>
      </c>
      <c r="Q138" t="s">
        <v>463</v>
      </c>
      <c r="R138">
        <v>121</v>
      </c>
      <c r="S138" t="s">
        <v>312</v>
      </c>
      <c r="T138">
        <v>1</v>
      </c>
      <c r="U138" t="s">
        <v>313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39620.86</v>
      </c>
      <c r="AB138" s="4">
        <v>39620.86</v>
      </c>
      <c r="AC138" s="4">
        <v>39620.86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118862.6</v>
      </c>
      <c r="AZ138" s="4">
        <v>0</v>
      </c>
      <c r="BA138" s="4">
        <v>0</v>
      </c>
      <c r="BB138" s="4">
        <v>-0.02</v>
      </c>
      <c r="BC138" s="4">
        <v>0</v>
      </c>
      <c r="BD138" s="4">
        <v>0</v>
      </c>
      <c r="BE138" s="4">
        <v>0</v>
      </c>
    </row>
    <row r="139" spans="1:57">
      <c r="A139">
        <v>951</v>
      </c>
      <c r="B139" t="s">
        <v>491</v>
      </c>
      <c r="C139">
        <v>118</v>
      </c>
      <c r="D139" t="s">
        <v>178</v>
      </c>
      <c r="E139">
        <v>207</v>
      </c>
      <c r="F139">
        <v>511530003</v>
      </c>
      <c r="G139" t="s">
        <v>155</v>
      </c>
      <c r="H139">
        <v>101</v>
      </c>
      <c r="I139" t="s">
        <v>308</v>
      </c>
      <c r="J139">
        <v>1530</v>
      </c>
      <c r="K139" t="s">
        <v>469</v>
      </c>
      <c r="L139">
        <v>1000</v>
      </c>
      <c r="M139" t="s">
        <v>106</v>
      </c>
      <c r="N139">
        <v>12</v>
      </c>
      <c r="O139" t="s">
        <v>401</v>
      </c>
      <c r="P139">
        <v>221</v>
      </c>
      <c r="Q139" t="s">
        <v>492</v>
      </c>
      <c r="R139">
        <v>128</v>
      </c>
      <c r="S139" t="s">
        <v>404</v>
      </c>
      <c r="T139">
        <v>1</v>
      </c>
      <c r="U139" t="s">
        <v>313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142069.81</v>
      </c>
      <c r="AM139" s="4">
        <v>0</v>
      </c>
      <c r="AN139" s="4">
        <v>97347.96</v>
      </c>
      <c r="AO139" s="4">
        <v>0</v>
      </c>
      <c r="AP139" s="4">
        <v>0</v>
      </c>
      <c r="AQ139" s="4">
        <v>0</v>
      </c>
      <c r="AR139" s="4">
        <v>23941.78</v>
      </c>
      <c r="AS139" s="4">
        <v>23941.78</v>
      </c>
      <c r="AT139" s="4">
        <v>0</v>
      </c>
      <c r="AU139" s="4">
        <v>0</v>
      </c>
      <c r="AV139" s="4">
        <v>0</v>
      </c>
      <c r="AW139" s="4">
        <v>0</v>
      </c>
      <c r="AX139" s="4">
        <v>-142069.81</v>
      </c>
      <c r="AY139" s="4">
        <v>0</v>
      </c>
      <c r="AZ139" s="4">
        <v>-44765.47</v>
      </c>
      <c r="BA139" s="4">
        <v>-3.5</v>
      </c>
      <c r="BB139" s="4">
        <v>-52578.99</v>
      </c>
      <c r="BC139" s="4">
        <v>0</v>
      </c>
      <c r="BD139" s="4">
        <v>-23941.78</v>
      </c>
      <c r="BE139" s="4">
        <v>-23941.78</v>
      </c>
    </row>
    <row r="140" spans="1:57">
      <c r="A140">
        <v>952</v>
      </c>
      <c r="B140" t="s">
        <v>498</v>
      </c>
      <c r="C140">
        <v>120</v>
      </c>
      <c r="D140" t="s">
        <v>499</v>
      </c>
      <c r="E140">
        <v>207</v>
      </c>
      <c r="F140">
        <v>511530003</v>
      </c>
      <c r="G140" t="s">
        <v>155</v>
      </c>
      <c r="H140">
        <v>101</v>
      </c>
      <c r="I140" t="s">
        <v>308</v>
      </c>
      <c r="J140">
        <v>1530</v>
      </c>
      <c r="K140" t="s">
        <v>469</v>
      </c>
      <c r="L140">
        <v>1000</v>
      </c>
      <c r="M140" t="s">
        <v>106</v>
      </c>
      <c r="N140">
        <v>12</v>
      </c>
      <c r="O140" t="s">
        <v>401</v>
      </c>
      <c r="P140">
        <v>222</v>
      </c>
      <c r="Q140" t="s">
        <v>500</v>
      </c>
      <c r="R140">
        <v>125</v>
      </c>
      <c r="S140" t="s">
        <v>464</v>
      </c>
      <c r="T140">
        <v>1</v>
      </c>
      <c r="U140" t="s">
        <v>313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L140" s="4">
        <v>43016.59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4301.66</v>
      </c>
      <c r="AS140" s="4">
        <v>4301.66</v>
      </c>
      <c r="AT140" s="4">
        <v>0</v>
      </c>
      <c r="AU140" s="4">
        <v>0</v>
      </c>
      <c r="AV140" s="4">
        <v>0</v>
      </c>
      <c r="AW140" s="4">
        <v>0</v>
      </c>
      <c r="AX140" s="4">
        <v>-52.61</v>
      </c>
      <c r="AY140" s="4">
        <v>0</v>
      </c>
      <c r="AZ140" s="4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-51567.3</v>
      </c>
    </row>
    <row r="141" spans="1:57">
      <c r="A141">
        <v>954</v>
      </c>
      <c r="B141" t="s">
        <v>502</v>
      </c>
      <c r="C141">
        <v>122</v>
      </c>
      <c r="D141" t="s">
        <v>503</v>
      </c>
      <c r="E141">
        <v>207</v>
      </c>
      <c r="F141">
        <v>511530003</v>
      </c>
      <c r="G141" t="s">
        <v>155</v>
      </c>
      <c r="H141">
        <v>101</v>
      </c>
      <c r="I141" t="s">
        <v>308</v>
      </c>
      <c r="J141">
        <v>1530</v>
      </c>
      <c r="K141" t="s">
        <v>469</v>
      </c>
      <c r="L141">
        <v>1000</v>
      </c>
      <c r="M141" t="s">
        <v>106</v>
      </c>
      <c r="N141">
        <v>12</v>
      </c>
      <c r="O141" t="s">
        <v>401</v>
      </c>
      <c r="P141">
        <v>226</v>
      </c>
      <c r="Q141" t="s">
        <v>504</v>
      </c>
      <c r="R141">
        <v>121</v>
      </c>
      <c r="S141" t="s">
        <v>312</v>
      </c>
      <c r="T141">
        <v>1</v>
      </c>
      <c r="U141" t="s">
        <v>313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87716.56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107546.85</v>
      </c>
      <c r="AQ141" s="4">
        <v>0</v>
      </c>
      <c r="AR141" s="4">
        <v>19526.34</v>
      </c>
      <c r="AS141" s="4">
        <v>19526.34</v>
      </c>
      <c r="AT141" s="4">
        <v>-63711.49</v>
      </c>
      <c r="AU141" s="4">
        <v>0</v>
      </c>
      <c r="AV141" s="4">
        <v>0</v>
      </c>
      <c r="AW141" s="4">
        <v>0</v>
      </c>
      <c r="AX141" s="4">
        <v>-24005.07</v>
      </c>
      <c r="AY141" s="4">
        <v>0</v>
      </c>
      <c r="AZ141" s="4">
        <v>0</v>
      </c>
      <c r="BA141" s="4">
        <v>0</v>
      </c>
      <c r="BB141" s="4">
        <v>-49137.63</v>
      </c>
      <c r="BC141" s="4">
        <v>-58409.22</v>
      </c>
      <c r="BD141" s="4">
        <v>-19526.34</v>
      </c>
      <c r="BE141" s="4">
        <v>-19526.34</v>
      </c>
    </row>
    <row r="142" spans="1:57">
      <c r="A142">
        <v>111</v>
      </c>
      <c r="B142" t="s">
        <v>84</v>
      </c>
      <c r="C142">
        <v>141</v>
      </c>
      <c r="D142" t="s">
        <v>260</v>
      </c>
      <c r="E142">
        <v>207</v>
      </c>
      <c r="F142">
        <v>511530003</v>
      </c>
      <c r="G142" t="s">
        <v>155</v>
      </c>
      <c r="H142">
        <v>101</v>
      </c>
      <c r="I142" t="s">
        <v>308</v>
      </c>
      <c r="J142">
        <v>1530</v>
      </c>
      <c r="K142" t="s">
        <v>469</v>
      </c>
      <c r="L142">
        <v>1000</v>
      </c>
      <c r="M142" t="s">
        <v>106</v>
      </c>
      <c r="N142">
        <v>13</v>
      </c>
      <c r="O142" t="s">
        <v>353</v>
      </c>
      <c r="P142">
        <v>263</v>
      </c>
      <c r="Q142" t="s">
        <v>354</v>
      </c>
      <c r="R142">
        <v>121</v>
      </c>
      <c r="S142" t="s">
        <v>312</v>
      </c>
      <c r="T142">
        <v>1</v>
      </c>
      <c r="U142" t="s">
        <v>313</v>
      </c>
      <c r="V142" s="4">
        <v>10000</v>
      </c>
      <c r="W142" s="4">
        <v>10000</v>
      </c>
      <c r="X142" s="4">
        <v>20000</v>
      </c>
      <c r="Y142" s="4">
        <v>5084.3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31050</v>
      </c>
      <c r="AR142" s="4">
        <v>3105</v>
      </c>
      <c r="AS142" s="4">
        <v>3105</v>
      </c>
      <c r="AT142" s="4">
        <v>45084.5</v>
      </c>
      <c r="AU142" s="4">
        <v>-1204.48</v>
      </c>
      <c r="AV142" s="4">
        <v>15000</v>
      </c>
      <c r="AW142" s="4">
        <v>0</v>
      </c>
      <c r="AX142" s="4">
        <v>0</v>
      </c>
      <c r="AY142" s="4">
        <v>-13795.72</v>
      </c>
      <c r="AZ142" s="4">
        <v>0</v>
      </c>
      <c r="BA142" s="4">
        <v>0</v>
      </c>
      <c r="BB142" s="4">
        <v>0</v>
      </c>
      <c r="BC142" s="4">
        <v>-31050</v>
      </c>
      <c r="BD142" s="4">
        <v>-3105</v>
      </c>
      <c r="BE142" s="4">
        <v>-3105</v>
      </c>
    </row>
    <row r="143" spans="1:57">
      <c r="A143">
        <v>102</v>
      </c>
      <c r="B143" t="s">
        <v>343</v>
      </c>
      <c r="C143">
        <v>140</v>
      </c>
      <c r="D143" t="s">
        <v>344</v>
      </c>
      <c r="E143">
        <v>208</v>
      </c>
      <c r="F143">
        <v>511540001</v>
      </c>
      <c r="G143" t="s">
        <v>152</v>
      </c>
      <c r="H143">
        <v>101</v>
      </c>
      <c r="I143" t="s">
        <v>308</v>
      </c>
      <c r="J143">
        <v>1540</v>
      </c>
      <c r="K143" t="s">
        <v>318</v>
      </c>
      <c r="L143">
        <v>1000</v>
      </c>
      <c r="M143" t="s">
        <v>106</v>
      </c>
      <c r="N143">
        <v>4</v>
      </c>
      <c r="O143" t="s">
        <v>345</v>
      </c>
      <c r="P143">
        <v>172</v>
      </c>
      <c r="Q143" t="s">
        <v>281</v>
      </c>
      <c r="R143">
        <v>121</v>
      </c>
      <c r="S143" t="s">
        <v>312</v>
      </c>
      <c r="T143">
        <v>1</v>
      </c>
      <c r="U143" t="s">
        <v>313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414</v>
      </c>
      <c r="AI143" s="4">
        <v>207</v>
      </c>
      <c r="AJ143" s="4">
        <v>207</v>
      </c>
      <c r="AK143" s="4">
        <v>207</v>
      </c>
      <c r="AL143" s="4">
        <v>207</v>
      </c>
      <c r="AM143" s="4">
        <v>207</v>
      </c>
      <c r="AN143" s="4">
        <v>207</v>
      </c>
      <c r="AO143" s="4">
        <v>103.5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4">
        <v>0</v>
      </c>
      <c r="AX143" s="4">
        <v>0</v>
      </c>
      <c r="AY143" s="4">
        <v>0</v>
      </c>
      <c r="AZ143" s="4">
        <v>-999.92</v>
      </c>
      <c r="BA143" s="4">
        <v>0</v>
      </c>
      <c r="BB143" s="4">
        <v>-0.24</v>
      </c>
      <c r="BC143" s="4">
        <v>-211.52</v>
      </c>
      <c r="BD143" s="4">
        <v>0</v>
      </c>
      <c r="BE143" s="4">
        <v>0</v>
      </c>
    </row>
    <row r="144" spans="1:57">
      <c r="A144">
        <v>922</v>
      </c>
      <c r="B144" t="s">
        <v>458</v>
      </c>
      <c r="C144">
        <v>109</v>
      </c>
      <c r="D144" t="s">
        <v>459</v>
      </c>
      <c r="E144">
        <v>208</v>
      </c>
      <c r="F144">
        <v>511540001</v>
      </c>
      <c r="G144" t="s">
        <v>152</v>
      </c>
      <c r="H144">
        <v>101</v>
      </c>
      <c r="I144" t="s">
        <v>308</v>
      </c>
      <c r="J144">
        <v>1540</v>
      </c>
      <c r="K144" t="s">
        <v>318</v>
      </c>
      <c r="L144">
        <v>1000</v>
      </c>
      <c r="M144" t="s">
        <v>106</v>
      </c>
      <c r="N144">
        <v>4</v>
      </c>
      <c r="O144" t="s">
        <v>345</v>
      </c>
      <c r="P144">
        <v>135</v>
      </c>
      <c r="Q144" t="s">
        <v>460</v>
      </c>
      <c r="R144">
        <v>121</v>
      </c>
      <c r="S144" t="s">
        <v>312</v>
      </c>
      <c r="T144">
        <v>1</v>
      </c>
      <c r="U144" t="s">
        <v>313</v>
      </c>
      <c r="V144" s="4">
        <v>200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103.5</v>
      </c>
      <c r="AP144" s="4">
        <v>207</v>
      </c>
      <c r="AQ144" s="4">
        <v>207</v>
      </c>
      <c r="AR144" s="4">
        <v>152.49</v>
      </c>
      <c r="AS144" s="4">
        <v>296.76</v>
      </c>
      <c r="AT144" s="4">
        <v>500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0</v>
      </c>
      <c r="BD144" s="4">
        <v>0</v>
      </c>
      <c r="BE144" s="4">
        <v>0</v>
      </c>
    </row>
    <row r="145" spans="1:57">
      <c r="A145">
        <v>923</v>
      </c>
      <c r="B145" t="s">
        <v>461</v>
      </c>
      <c r="C145">
        <v>110</v>
      </c>
      <c r="D145" t="s">
        <v>462</v>
      </c>
      <c r="E145">
        <v>208</v>
      </c>
      <c r="F145">
        <v>511540001</v>
      </c>
      <c r="G145" t="s">
        <v>152</v>
      </c>
      <c r="H145">
        <v>101</v>
      </c>
      <c r="I145" t="s">
        <v>308</v>
      </c>
      <c r="J145">
        <v>1540</v>
      </c>
      <c r="K145" t="s">
        <v>318</v>
      </c>
      <c r="L145">
        <v>1000</v>
      </c>
      <c r="M145" t="s">
        <v>106</v>
      </c>
      <c r="N145">
        <v>4</v>
      </c>
      <c r="O145" t="s">
        <v>345</v>
      </c>
      <c r="P145">
        <v>311</v>
      </c>
      <c r="Q145" t="s">
        <v>463</v>
      </c>
      <c r="R145">
        <v>125</v>
      </c>
      <c r="S145" t="s">
        <v>464</v>
      </c>
      <c r="T145">
        <v>1</v>
      </c>
      <c r="U145" t="s">
        <v>313</v>
      </c>
      <c r="V145" s="4">
        <v>0</v>
      </c>
      <c r="W145" s="4">
        <v>200</v>
      </c>
      <c r="X145" s="4">
        <v>200</v>
      </c>
      <c r="Y145" s="4">
        <v>200</v>
      </c>
      <c r="Z145" s="4">
        <v>200</v>
      </c>
      <c r="AA145" s="4">
        <v>200</v>
      </c>
      <c r="AB145" s="4">
        <v>200</v>
      </c>
      <c r="AC145" s="4">
        <v>200</v>
      </c>
      <c r="AD145" s="4">
        <v>200</v>
      </c>
      <c r="AE145" s="4">
        <v>200</v>
      </c>
      <c r="AF145" s="4">
        <v>200</v>
      </c>
      <c r="AG145" s="4">
        <v>200</v>
      </c>
      <c r="AH145" s="4">
        <v>207</v>
      </c>
      <c r="AI145" s="4">
        <v>207</v>
      </c>
      <c r="AJ145" s="4">
        <v>207</v>
      </c>
      <c r="AK145" s="4">
        <v>207</v>
      </c>
      <c r="AL145" s="4">
        <v>207</v>
      </c>
      <c r="AM145" s="4">
        <v>207</v>
      </c>
      <c r="AN145" s="4">
        <v>207</v>
      </c>
      <c r="AO145" s="4">
        <v>103.5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500</v>
      </c>
      <c r="BC145" s="4">
        <v>0</v>
      </c>
      <c r="BD145" s="4">
        <v>0</v>
      </c>
      <c r="BE145" s="4">
        <v>147.5</v>
      </c>
    </row>
    <row r="146" spans="1:57">
      <c r="A146">
        <v>101</v>
      </c>
      <c r="B146" t="s">
        <v>306</v>
      </c>
      <c r="C146">
        <v>139</v>
      </c>
      <c r="D146" t="s">
        <v>307</v>
      </c>
      <c r="E146">
        <v>208</v>
      </c>
      <c r="F146">
        <v>511540001</v>
      </c>
      <c r="G146" t="s">
        <v>152</v>
      </c>
      <c r="H146">
        <v>101</v>
      </c>
      <c r="I146" t="s">
        <v>308</v>
      </c>
      <c r="J146">
        <v>1540</v>
      </c>
      <c r="K146" t="s">
        <v>318</v>
      </c>
      <c r="L146">
        <v>1000</v>
      </c>
      <c r="M146" t="s">
        <v>106</v>
      </c>
      <c r="N146">
        <v>7</v>
      </c>
      <c r="O146" t="s">
        <v>310</v>
      </c>
      <c r="P146">
        <v>171</v>
      </c>
      <c r="Q146" t="s">
        <v>311</v>
      </c>
      <c r="R146">
        <v>121</v>
      </c>
      <c r="S146" t="s">
        <v>312</v>
      </c>
      <c r="T146">
        <v>1</v>
      </c>
      <c r="U146" t="s">
        <v>313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1656</v>
      </c>
      <c r="AI146" s="4">
        <v>1863</v>
      </c>
      <c r="AJ146" s="4">
        <v>1759.5</v>
      </c>
      <c r="AK146" s="4">
        <v>1656</v>
      </c>
      <c r="AL146" s="4">
        <v>1656</v>
      </c>
      <c r="AM146" s="4">
        <v>1656</v>
      </c>
      <c r="AN146" s="4">
        <v>1656</v>
      </c>
      <c r="AO146" s="4">
        <v>1656</v>
      </c>
      <c r="AP146" s="4">
        <v>1656</v>
      </c>
      <c r="AQ146" s="4">
        <v>1656</v>
      </c>
      <c r="AR146" s="4">
        <v>1219.9000000000001</v>
      </c>
      <c r="AS146" s="4">
        <v>2374.0700000000002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-5586.71</v>
      </c>
      <c r="BE146" s="4">
        <v>-1508</v>
      </c>
    </row>
    <row r="147" spans="1:57">
      <c r="A147">
        <v>302</v>
      </c>
      <c r="B147" t="s">
        <v>79</v>
      </c>
      <c r="C147">
        <v>150</v>
      </c>
      <c r="D147" t="s">
        <v>79</v>
      </c>
      <c r="E147">
        <v>209</v>
      </c>
      <c r="F147">
        <v>511540001</v>
      </c>
      <c r="G147" t="s">
        <v>152</v>
      </c>
      <c r="H147">
        <v>502</v>
      </c>
      <c r="I147" t="s">
        <v>413</v>
      </c>
      <c r="J147">
        <v>1540</v>
      </c>
      <c r="K147" t="s">
        <v>318</v>
      </c>
      <c r="L147">
        <v>1000</v>
      </c>
      <c r="M147" t="s">
        <v>106</v>
      </c>
      <c r="N147">
        <v>7</v>
      </c>
      <c r="O147" t="s">
        <v>310</v>
      </c>
      <c r="P147">
        <v>423</v>
      </c>
      <c r="Q147" t="s">
        <v>381</v>
      </c>
      <c r="R147">
        <v>161</v>
      </c>
      <c r="S147" t="s">
        <v>414</v>
      </c>
      <c r="T147">
        <v>1</v>
      </c>
      <c r="U147" t="s">
        <v>313</v>
      </c>
      <c r="V147" s="4">
        <v>1600</v>
      </c>
      <c r="W147" s="4">
        <v>1400</v>
      </c>
      <c r="X147" s="4">
        <v>1400</v>
      </c>
      <c r="Y147" s="4">
        <v>1400</v>
      </c>
      <c r="Z147" s="4">
        <v>1400</v>
      </c>
      <c r="AA147" s="4">
        <v>1400</v>
      </c>
      <c r="AB147" s="4">
        <v>1400</v>
      </c>
      <c r="AC147" s="4">
        <v>1400</v>
      </c>
      <c r="AD147" s="4">
        <v>1400</v>
      </c>
      <c r="AE147" s="4">
        <v>1400</v>
      </c>
      <c r="AF147" s="4">
        <v>1400</v>
      </c>
      <c r="AG147" s="4">
        <v>1400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50000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</row>
    <row r="148" spans="1:57">
      <c r="A148">
        <v>961</v>
      </c>
      <c r="B148" t="s">
        <v>80</v>
      </c>
      <c r="C148">
        <v>124</v>
      </c>
      <c r="D148" t="s">
        <v>508</v>
      </c>
      <c r="E148">
        <v>208</v>
      </c>
      <c r="F148">
        <v>511540001</v>
      </c>
      <c r="G148" t="s">
        <v>152</v>
      </c>
      <c r="H148">
        <v>101</v>
      </c>
      <c r="I148" t="s">
        <v>308</v>
      </c>
      <c r="J148">
        <v>1540</v>
      </c>
      <c r="K148" t="s">
        <v>318</v>
      </c>
      <c r="L148">
        <v>1000</v>
      </c>
      <c r="M148" t="s">
        <v>106</v>
      </c>
      <c r="N148">
        <v>11</v>
      </c>
      <c r="O148" t="s">
        <v>509</v>
      </c>
      <c r="P148">
        <v>241</v>
      </c>
      <c r="Q148" t="s">
        <v>445</v>
      </c>
      <c r="R148">
        <v>124</v>
      </c>
      <c r="S148" t="s">
        <v>510</v>
      </c>
      <c r="T148">
        <v>1</v>
      </c>
      <c r="U148" t="s">
        <v>313</v>
      </c>
      <c r="V148" s="4">
        <v>0</v>
      </c>
      <c r="W148" s="4">
        <v>200</v>
      </c>
      <c r="X148" s="4">
        <v>200</v>
      </c>
      <c r="Y148" s="4">
        <v>200</v>
      </c>
      <c r="Z148" s="4">
        <v>200</v>
      </c>
      <c r="AA148" s="4">
        <v>200</v>
      </c>
      <c r="AB148" s="4">
        <v>200</v>
      </c>
      <c r="AC148" s="4">
        <v>200</v>
      </c>
      <c r="AD148" s="4">
        <v>200</v>
      </c>
      <c r="AE148" s="4">
        <v>200</v>
      </c>
      <c r="AF148" s="4">
        <v>200</v>
      </c>
      <c r="AG148" s="4">
        <v>200</v>
      </c>
      <c r="AH148" s="4">
        <v>103.5</v>
      </c>
      <c r="AI148" s="4">
        <v>207</v>
      </c>
      <c r="AJ148" s="4">
        <v>207</v>
      </c>
      <c r="AK148" s="4">
        <v>207</v>
      </c>
      <c r="AL148" s="4">
        <v>207</v>
      </c>
      <c r="AM148" s="4">
        <v>207</v>
      </c>
      <c r="AN148" s="4">
        <v>207</v>
      </c>
      <c r="AO148" s="4">
        <v>103.5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4">
        <v>0</v>
      </c>
      <c r="BA148" s="4">
        <v>0</v>
      </c>
      <c r="BB148" s="4">
        <v>500</v>
      </c>
      <c r="BC148" s="4">
        <v>-0.19</v>
      </c>
      <c r="BD148" s="4">
        <v>0</v>
      </c>
      <c r="BE148" s="4">
        <v>251.19</v>
      </c>
    </row>
    <row r="149" spans="1:57">
      <c r="A149">
        <v>962</v>
      </c>
      <c r="B149" t="s">
        <v>513</v>
      </c>
      <c r="C149">
        <v>126</v>
      </c>
      <c r="D149" t="s">
        <v>225</v>
      </c>
      <c r="E149">
        <v>208</v>
      </c>
      <c r="F149">
        <v>511540001</v>
      </c>
      <c r="G149" t="s">
        <v>152</v>
      </c>
      <c r="H149">
        <v>101</v>
      </c>
      <c r="I149" t="s">
        <v>308</v>
      </c>
      <c r="J149">
        <v>1540</v>
      </c>
      <c r="K149" t="s">
        <v>318</v>
      </c>
      <c r="L149">
        <v>1000</v>
      </c>
      <c r="M149" t="s">
        <v>106</v>
      </c>
      <c r="N149">
        <v>11</v>
      </c>
      <c r="O149" t="s">
        <v>509</v>
      </c>
      <c r="P149">
        <v>241</v>
      </c>
      <c r="Q149" t="s">
        <v>445</v>
      </c>
      <c r="R149">
        <v>124</v>
      </c>
      <c r="S149" t="s">
        <v>510</v>
      </c>
      <c r="T149">
        <v>1</v>
      </c>
      <c r="U149" t="s">
        <v>313</v>
      </c>
      <c r="V149" s="4">
        <v>200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103.5</v>
      </c>
      <c r="AP149" s="4">
        <v>207</v>
      </c>
      <c r="AQ149" s="4">
        <v>207</v>
      </c>
      <c r="AR149" s="4">
        <v>152.49</v>
      </c>
      <c r="AS149" s="4">
        <v>296.76</v>
      </c>
      <c r="AT149" s="4">
        <v>500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-1</v>
      </c>
      <c r="BC149" s="4">
        <v>0</v>
      </c>
      <c r="BD149" s="4">
        <v>0</v>
      </c>
      <c r="BE149" s="4">
        <v>0</v>
      </c>
    </row>
    <row r="150" spans="1:57">
      <c r="A150">
        <v>965</v>
      </c>
      <c r="B150" t="s">
        <v>521</v>
      </c>
      <c r="C150">
        <v>129</v>
      </c>
      <c r="D150" t="s">
        <v>236</v>
      </c>
      <c r="E150">
        <v>208</v>
      </c>
      <c r="F150">
        <v>511540001</v>
      </c>
      <c r="G150" t="s">
        <v>152</v>
      </c>
      <c r="H150">
        <v>101</v>
      </c>
      <c r="I150" t="s">
        <v>308</v>
      </c>
      <c r="J150">
        <v>1540</v>
      </c>
      <c r="K150" t="s">
        <v>318</v>
      </c>
      <c r="L150">
        <v>1000</v>
      </c>
      <c r="M150" t="s">
        <v>106</v>
      </c>
      <c r="N150">
        <v>11</v>
      </c>
      <c r="O150" t="s">
        <v>509</v>
      </c>
      <c r="P150">
        <v>242</v>
      </c>
      <c r="Q150" t="s">
        <v>283</v>
      </c>
      <c r="R150">
        <v>124</v>
      </c>
      <c r="S150" t="s">
        <v>510</v>
      </c>
      <c r="T150">
        <v>1</v>
      </c>
      <c r="U150" t="s">
        <v>313</v>
      </c>
      <c r="V150" s="4">
        <v>0</v>
      </c>
      <c r="W150" s="4">
        <v>200</v>
      </c>
      <c r="X150" s="4">
        <v>200</v>
      </c>
      <c r="Y150" s="4">
        <v>200</v>
      </c>
      <c r="Z150" s="4">
        <v>200</v>
      </c>
      <c r="AA150" s="4">
        <v>200</v>
      </c>
      <c r="AB150" s="4">
        <v>200</v>
      </c>
      <c r="AC150" s="4">
        <v>200</v>
      </c>
      <c r="AD150" s="4">
        <v>200</v>
      </c>
      <c r="AE150" s="4">
        <v>200</v>
      </c>
      <c r="AF150" s="4">
        <v>200</v>
      </c>
      <c r="AG150" s="4">
        <v>200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1000</v>
      </c>
      <c r="AV150" s="4">
        <v>0</v>
      </c>
      <c r="AW150" s="4">
        <v>0</v>
      </c>
      <c r="AX150" s="4">
        <v>0</v>
      </c>
      <c r="AY150" s="4">
        <v>0</v>
      </c>
      <c r="AZ150" s="4">
        <v>500</v>
      </c>
      <c r="BA150" s="4">
        <v>0</v>
      </c>
      <c r="BB150" s="4">
        <v>600</v>
      </c>
      <c r="BC150" s="4">
        <v>0</v>
      </c>
      <c r="BD150" s="4">
        <v>0</v>
      </c>
      <c r="BE150" s="4">
        <v>100</v>
      </c>
    </row>
    <row r="151" spans="1:57">
      <c r="A151">
        <v>953</v>
      </c>
      <c r="B151" t="s">
        <v>259</v>
      </c>
      <c r="C151">
        <v>121</v>
      </c>
      <c r="D151" t="s">
        <v>196</v>
      </c>
      <c r="E151">
        <v>208</v>
      </c>
      <c r="F151">
        <v>511540001</v>
      </c>
      <c r="G151" t="s">
        <v>152</v>
      </c>
      <c r="H151">
        <v>101</v>
      </c>
      <c r="I151" t="s">
        <v>308</v>
      </c>
      <c r="J151">
        <v>1540</v>
      </c>
      <c r="K151" t="s">
        <v>318</v>
      </c>
      <c r="L151">
        <v>1000</v>
      </c>
      <c r="M151" t="s">
        <v>106</v>
      </c>
      <c r="N151">
        <v>12</v>
      </c>
      <c r="O151" t="s">
        <v>401</v>
      </c>
      <c r="P151">
        <v>214</v>
      </c>
      <c r="Q151" t="s">
        <v>446</v>
      </c>
      <c r="R151">
        <v>125</v>
      </c>
      <c r="S151" t="s">
        <v>464</v>
      </c>
      <c r="T151">
        <v>1</v>
      </c>
      <c r="U151" t="s">
        <v>313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207</v>
      </c>
      <c r="AI151" s="4">
        <v>207</v>
      </c>
      <c r="AJ151" s="4">
        <v>207</v>
      </c>
      <c r="AK151" s="4">
        <v>207</v>
      </c>
      <c r="AL151" s="4">
        <v>207</v>
      </c>
      <c r="AM151" s="4">
        <v>207</v>
      </c>
      <c r="AN151" s="4">
        <v>207</v>
      </c>
      <c r="AO151" s="4">
        <v>103.5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</row>
    <row r="152" spans="1:57">
      <c r="A152">
        <v>954</v>
      </c>
      <c r="B152" t="s">
        <v>502</v>
      </c>
      <c r="C152">
        <v>122</v>
      </c>
      <c r="D152" t="s">
        <v>503</v>
      </c>
      <c r="E152">
        <v>208</v>
      </c>
      <c r="F152">
        <v>511540001</v>
      </c>
      <c r="G152" t="s">
        <v>152</v>
      </c>
      <c r="H152">
        <v>101</v>
      </c>
      <c r="I152" t="s">
        <v>308</v>
      </c>
      <c r="J152">
        <v>1540</v>
      </c>
      <c r="K152" t="s">
        <v>318</v>
      </c>
      <c r="L152">
        <v>1000</v>
      </c>
      <c r="M152" t="s">
        <v>106</v>
      </c>
      <c r="N152">
        <v>12</v>
      </c>
      <c r="O152" t="s">
        <v>401</v>
      </c>
      <c r="P152">
        <v>226</v>
      </c>
      <c r="Q152" t="s">
        <v>504</v>
      </c>
      <c r="R152">
        <v>121</v>
      </c>
      <c r="S152" t="s">
        <v>312</v>
      </c>
      <c r="T152">
        <v>1</v>
      </c>
      <c r="U152" t="s">
        <v>313</v>
      </c>
      <c r="V152" s="4">
        <v>200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103.5</v>
      </c>
      <c r="AP152" s="4">
        <v>207</v>
      </c>
      <c r="AQ152" s="4">
        <v>207</v>
      </c>
      <c r="AR152" s="4">
        <v>152.49</v>
      </c>
      <c r="AS152" s="4">
        <v>296.76</v>
      </c>
      <c r="AT152" s="4">
        <v>1000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-0.05</v>
      </c>
      <c r="BB152" s="4">
        <v>0</v>
      </c>
      <c r="BC152" s="4">
        <v>-1317.45</v>
      </c>
      <c r="BD152" s="4">
        <v>-0.02</v>
      </c>
      <c r="BE152" s="4">
        <v>-449.23</v>
      </c>
    </row>
    <row r="153" spans="1:57">
      <c r="A153">
        <v>111</v>
      </c>
      <c r="B153" t="s">
        <v>84</v>
      </c>
      <c r="C153">
        <v>141</v>
      </c>
      <c r="D153" t="s">
        <v>260</v>
      </c>
      <c r="E153">
        <v>208</v>
      </c>
      <c r="F153">
        <v>511540001</v>
      </c>
      <c r="G153" t="s">
        <v>152</v>
      </c>
      <c r="H153">
        <v>101</v>
      </c>
      <c r="I153" t="s">
        <v>308</v>
      </c>
      <c r="J153">
        <v>1540</v>
      </c>
      <c r="K153" t="s">
        <v>318</v>
      </c>
      <c r="L153">
        <v>1000</v>
      </c>
      <c r="M153" t="s">
        <v>106</v>
      </c>
      <c r="N153">
        <v>13</v>
      </c>
      <c r="O153" t="s">
        <v>353</v>
      </c>
      <c r="P153">
        <v>263</v>
      </c>
      <c r="Q153" t="s">
        <v>354</v>
      </c>
      <c r="R153">
        <v>121</v>
      </c>
      <c r="S153" t="s">
        <v>312</v>
      </c>
      <c r="T153">
        <v>1</v>
      </c>
      <c r="U153" t="s">
        <v>313</v>
      </c>
      <c r="V153" s="4">
        <v>200</v>
      </c>
      <c r="W153" s="4">
        <v>200</v>
      </c>
      <c r="X153" s="4">
        <v>200</v>
      </c>
      <c r="Y153" s="4">
        <v>200</v>
      </c>
      <c r="Z153" s="4">
        <v>200</v>
      </c>
      <c r="AA153" s="4">
        <v>200</v>
      </c>
      <c r="AB153" s="4">
        <v>200</v>
      </c>
      <c r="AC153" s="4">
        <v>200</v>
      </c>
      <c r="AD153" s="4">
        <v>200</v>
      </c>
      <c r="AE153" s="4">
        <v>200</v>
      </c>
      <c r="AF153" s="4">
        <v>200</v>
      </c>
      <c r="AG153" s="4">
        <v>200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103.5</v>
      </c>
      <c r="AP153" s="4">
        <v>207</v>
      </c>
      <c r="AQ153" s="4">
        <v>207</v>
      </c>
      <c r="AR153" s="4">
        <v>152.49</v>
      </c>
      <c r="AS153" s="4">
        <v>296.76</v>
      </c>
      <c r="AT153" s="4">
        <v>500</v>
      </c>
      <c r="AU153" s="4">
        <v>0</v>
      </c>
      <c r="AV153" s="4">
        <v>1000</v>
      </c>
      <c r="AW153" s="4">
        <v>0</v>
      </c>
      <c r="AX153" s="4">
        <v>0</v>
      </c>
      <c r="AY153" s="4">
        <v>0</v>
      </c>
      <c r="AZ153" s="4">
        <v>0</v>
      </c>
      <c r="BA153" s="4">
        <v>296.5</v>
      </c>
      <c r="BB153" s="4">
        <v>-7</v>
      </c>
      <c r="BC153" s="4">
        <v>0</v>
      </c>
      <c r="BD153" s="4">
        <v>0</v>
      </c>
      <c r="BE153" s="4">
        <v>0</v>
      </c>
    </row>
    <row r="154" spans="1:57">
      <c r="A154">
        <v>911</v>
      </c>
      <c r="B154" t="s">
        <v>447</v>
      </c>
      <c r="C154">
        <v>107</v>
      </c>
      <c r="D154" t="s">
        <v>120</v>
      </c>
      <c r="E154">
        <v>210</v>
      </c>
      <c r="F154">
        <v>511540004</v>
      </c>
      <c r="G154" t="s">
        <v>124</v>
      </c>
      <c r="H154">
        <v>101</v>
      </c>
      <c r="I154" t="s">
        <v>308</v>
      </c>
      <c r="J154">
        <v>1540</v>
      </c>
      <c r="K154" t="s">
        <v>318</v>
      </c>
      <c r="L154">
        <v>1000</v>
      </c>
      <c r="M154" t="s">
        <v>106</v>
      </c>
      <c r="N154">
        <v>1</v>
      </c>
      <c r="O154" t="s">
        <v>448</v>
      </c>
      <c r="P154">
        <v>131</v>
      </c>
      <c r="Q154" t="s">
        <v>449</v>
      </c>
      <c r="R154">
        <v>121</v>
      </c>
      <c r="S154" t="s">
        <v>312</v>
      </c>
      <c r="T154">
        <v>1</v>
      </c>
      <c r="U154" t="s">
        <v>313</v>
      </c>
      <c r="V154" s="4">
        <v>0</v>
      </c>
      <c r="W154" s="4">
        <v>0</v>
      </c>
      <c r="X154" s="4">
        <v>0</v>
      </c>
      <c r="Y154" s="4">
        <v>0</v>
      </c>
      <c r="Z154" s="4">
        <v>65495.35</v>
      </c>
      <c r="AA154" s="4">
        <v>0</v>
      </c>
      <c r="AB154" s="4">
        <v>40731.4</v>
      </c>
      <c r="AC154" s="4">
        <v>50364.67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65495.35</v>
      </c>
      <c r="AY154" s="4">
        <v>0</v>
      </c>
      <c r="AZ154" s="4">
        <v>200000</v>
      </c>
      <c r="BA154" s="4">
        <v>0</v>
      </c>
      <c r="BB154" s="4">
        <v>0</v>
      </c>
      <c r="BC154" s="4">
        <v>0</v>
      </c>
      <c r="BD154" s="4">
        <v>0</v>
      </c>
      <c r="BE154" s="4">
        <v>-101551.96</v>
      </c>
    </row>
    <row r="155" spans="1:57">
      <c r="A155">
        <v>102</v>
      </c>
      <c r="B155" t="s">
        <v>343</v>
      </c>
      <c r="C155">
        <v>140</v>
      </c>
      <c r="D155" t="s">
        <v>344</v>
      </c>
      <c r="E155">
        <v>210</v>
      </c>
      <c r="F155">
        <v>511540004</v>
      </c>
      <c r="G155" t="s">
        <v>124</v>
      </c>
      <c r="H155">
        <v>101</v>
      </c>
      <c r="I155" t="s">
        <v>308</v>
      </c>
      <c r="J155">
        <v>1540</v>
      </c>
      <c r="K155" t="s">
        <v>318</v>
      </c>
      <c r="L155">
        <v>1000</v>
      </c>
      <c r="M155" t="s">
        <v>106</v>
      </c>
      <c r="N155">
        <v>4</v>
      </c>
      <c r="O155" t="s">
        <v>345</v>
      </c>
      <c r="P155">
        <v>172</v>
      </c>
      <c r="Q155" t="s">
        <v>281</v>
      </c>
      <c r="R155">
        <v>121</v>
      </c>
      <c r="S155" t="s">
        <v>312</v>
      </c>
      <c r="T155">
        <v>1</v>
      </c>
      <c r="U155" t="s">
        <v>313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3617.68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535.1</v>
      </c>
      <c r="AR155" s="4">
        <v>394.18</v>
      </c>
      <c r="AS155" s="4">
        <v>767.12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3617.68</v>
      </c>
      <c r="BC155" s="4">
        <v>-535.1</v>
      </c>
      <c r="BD155" s="4">
        <v>-0.01</v>
      </c>
      <c r="BE155" s="4">
        <v>-1161.29</v>
      </c>
    </row>
    <row r="156" spans="1:57">
      <c r="A156">
        <v>921</v>
      </c>
      <c r="B156" t="s">
        <v>454</v>
      </c>
      <c r="C156">
        <v>108</v>
      </c>
      <c r="D156" t="s">
        <v>455</v>
      </c>
      <c r="E156">
        <v>210</v>
      </c>
      <c r="F156">
        <v>511540004</v>
      </c>
      <c r="G156" t="s">
        <v>124</v>
      </c>
      <c r="H156">
        <v>101</v>
      </c>
      <c r="I156" t="s">
        <v>308</v>
      </c>
      <c r="J156">
        <v>1540</v>
      </c>
      <c r="K156" t="s">
        <v>318</v>
      </c>
      <c r="L156">
        <v>1000</v>
      </c>
      <c r="M156" t="s">
        <v>106</v>
      </c>
      <c r="N156">
        <v>4</v>
      </c>
      <c r="O156" t="s">
        <v>345</v>
      </c>
      <c r="P156">
        <v>132</v>
      </c>
      <c r="Q156" t="s">
        <v>456</v>
      </c>
      <c r="R156">
        <v>121</v>
      </c>
      <c r="S156" t="s">
        <v>312</v>
      </c>
      <c r="T156">
        <v>1</v>
      </c>
      <c r="U156" t="s">
        <v>313</v>
      </c>
      <c r="V156" s="4">
        <v>2657</v>
      </c>
      <c r="W156" s="4">
        <v>3005.17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240.18</v>
      </c>
      <c r="AE156" s="4">
        <v>3031.3</v>
      </c>
      <c r="AF156" s="4">
        <v>1992.13</v>
      </c>
      <c r="AG156" s="4">
        <v>1955.27</v>
      </c>
      <c r="AH156" s="4">
        <v>0</v>
      </c>
      <c r="AI156" s="4">
        <v>757.99</v>
      </c>
      <c r="AJ156" s="4">
        <v>1082.3499999999999</v>
      </c>
      <c r="AK156" s="4">
        <v>641.08000000000004</v>
      </c>
      <c r="AL156" s="4">
        <v>844.56</v>
      </c>
      <c r="AM156" s="4">
        <v>2062.7600000000002</v>
      </c>
      <c r="AN156" s="4">
        <v>807.3</v>
      </c>
      <c r="AO156" s="4">
        <v>749.34</v>
      </c>
      <c r="AP156" s="4">
        <v>2680.65</v>
      </c>
      <c r="AQ156" s="4">
        <v>2970.45</v>
      </c>
      <c r="AR156" s="4">
        <v>2188.1999999999998</v>
      </c>
      <c r="AS156" s="4">
        <v>4258.5</v>
      </c>
      <c r="AT156" s="4">
        <v>8000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-2000</v>
      </c>
      <c r="BD156" s="4">
        <v>-2000</v>
      </c>
      <c r="BE156" s="4">
        <v>-10162.129999999999</v>
      </c>
    </row>
    <row r="157" spans="1:57">
      <c r="A157">
        <v>923</v>
      </c>
      <c r="B157" t="s">
        <v>461</v>
      </c>
      <c r="C157">
        <v>110</v>
      </c>
      <c r="D157" t="s">
        <v>462</v>
      </c>
      <c r="E157">
        <v>210</v>
      </c>
      <c r="F157">
        <v>511540004</v>
      </c>
      <c r="G157" t="s">
        <v>124</v>
      </c>
      <c r="H157">
        <v>101</v>
      </c>
      <c r="I157" t="s">
        <v>308</v>
      </c>
      <c r="J157">
        <v>1540</v>
      </c>
      <c r="K157" t="s">
        <v>318</v>
      </c>
      <c r="L157">
        <v>1000</v>
      </c>
      <c r="M157" t="s">
        <v>106</v>
      </c>
      <c r="N157">
        <v>4</v>
      </c>
      <c r="O157" t="s">
        <v>345</v>
      </c>
      <c r="P157">
        <v>311</v>
      </c>
      <c r="Q157" t="s">
        <v>463</v>
      </c>
      <c r="R157">
        <v>125</v>
      </c>
      <c r="S157" t="s">
        <v>464</v>
      </c>
      <c r="T157">
        <v>1</v>
      </c>
      <c r="U157" t="s">
        <v>313</v>
      </c>
      <c r="V157" s="4">
        <v>323</v>
      </c>
      <c r="W157" s="4">
        <v>0</v>
      </c>
      <c r="X157" s="4">
        <v>0</v>
      </c>
      <c r="Y157" s="4">
        <v>77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179.77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AT157" s="4">
        <v>2000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-1420.23</v>
      </c>
    </row>
    <row r="158" spans="1:57">
      <c r="A158">
        <v>924</v>
      </c>
      <c r="B158" t="s">
        <v>574</v>
      </c>
      <c r="C158">
        <v>159</v>
      </c>
      <c r="D158" t="s">
        <v>574</v>
      </c>
      <c r="E158">
        <v>210</v>
      </c>
      <c r="F158">
        <v>511540004</v>
      </c>
      <c r="G158" t="s">
        <v>124</v>
      </c>
      <c r="H158">
        <v>101</v>
      </c>
      <c r="I158" t="s">
        <v>308</v>
      </c>
      <c r="J158">
        <v>1540</v>
      </c>
      <c r="K158" t="s">
        <v>318</v>
      </c>
      <c r="L158">
        <v>1000</v>
      </c>
      <c r="M158" t="s">
        <v>106</v>
      </c>
      <c r="N158">
        <v>4</v>
      </c>
      <c r="O158" t="s">
        <v>345</v>
      </c>
      <c r="P158">
        <v>111</v>
      </c>
      <c r="Q158" t="s">
        <v>438</v>
      </c>
      <c r="R158">
        <v>121</v>
      </c>
      <c r="S158" t="s">
        <v>312</v>
      </c>
      <c r="T158">
        <v>1</v>
      </c>
      <c r="U158" t="s">
        <v>313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237.02</v>
      </c>
      <c r="AJ158" s="4">
        <v>291.66000000000003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-528.67999999999995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0</v>
      </c>
    </row>
    <row r="159" spans="1:57">
      <c r="A159">
        <v>931</v>
      </c>
      <c r="B159" t="s">
        <v>465</v>
      </c>
      <c r="C159">
        <v>111</v>
      </c>
      <c r="D159" t="s">
        <v>466</v>
      </c>
      <c r="E159">
        <v>210</v>
      </c>
      <c r="F159">
        <v>511540004</v>
      </c>
      <c r="G159" t="s">
        <v>124</v>
      </c>
      <c r="H159">
        <v>101</v>
      </c>
      <c r="I159" t="s">
        <v>308</v>
      </c>
      <c r="J159">
        <v>1540</v>
      </c>
      <c r="K159" t="s">
        <v>318</v>
      </c>
      <c r="L159">
        <v>1000</v>
      </c>
      <c r="M159" t="s">
        <v>106</v>
      </c>
      <c r="N159">
        <v>5</v>
      </c>
      <c r="O159" t="s">
        <v>467</v>
      </c>
      <c r="P159">
        <v>152</v>
      </c>
      <c r="Q159" t="s">
        <v>468</v>
      </c>
      <c r="R159">
        <v>121</v>
      </c>
      <c r="S159" t="s">
        <v>312</v>
      </c>
      <c r="T159">
        <v>1</v>
      </c>
      <c r="U159" t="s">
        <v>313</v>
      </c>
      <c r="V159" s="4">
        <v>1711</v>
      </c>
      <c r="W159" s="4">
        <v>376.55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5735.79</v>
      </c>
      <c r="AE159" s="4">
        <v>0</v>
      </c>
      <c r="AF159" s="4">
        <v>476.57</v>
      </c>
      <c r="AG159" s="4">
        <v>1827.77</v>
      </c>
      <c r="AH159" s="4">
        <v>843.53</v>
      </c>
      <c r="AI159" s="4">
        <v>0</v>
      </c>
      <c r="AJ159" s="4">
        <v>815.06</v>
      </c>
      <c r="AK159" s="4">
        <v>651.02</v>
      </c>
      <c r="AL159" s="4">
        <v>785.57</v>
      </c>
      <c r="AM159" s="4">
        <v>868.26</v>
      </c>
      <c r="AN159" s="4">
        <v>2199.38</v>
      </c>
      <c r="AO159" s="4">
        <v>142.83000000000001</v>
      </c>
      <c r="AP159" s="4">
        <v>1888.88</v>
      </c>
      <c r="AQ159" s="4">
        <v>2417.7600000000002</v>
      </c>
      <c r="AR159" s="4">
        <v>1781.06</v>
      </c>
      <c r="AS159" s="4">
        <v>3466.15</v>
      </c>
      <c r="AT159" s="4">
        <v>5000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-2000</v>
      </c>
      <c r="BD159" s="4">
        <v>0</v>
      </c>
      <c r="BE159" s="4">
        <v>-8731.82</v>
      </c>
    </row>
    <row r="160" spans="1:57">
      <c r="A160">
        <v>932</v>
      </c>
      <c r="B160" t="s">
        <v>477</v>
      </c>
      <c r="C160">
        <v>113</v>
      </c>
      <c r="D160" t="s">
        <v>478</v>
      </c>
      <c r="E160">
        <v>210</v>
      </c>
      <c r="F160">
        <v>511540004</v>
      </c>
      <c r="G160" t="s">
        <v>124</v>
      </c>
      <c r="H160">
        <v>101</v>
      </c>
      <c r="I160" t="s">
        <v>308</v>
      </c>
      <c r="J160">
        <v>1540</v>
      </c>
      <c r="K160" t="s">
        <v>318</v>
      </c>
      <c r="L160">
        <v>1000</v>
      </c>
      <c r="M160" t="s">
        <v>106</v>
      </c>
      <c r="N160">
        <v>5</v>
      </c>
      <c r="O160" t="s">
        <v>467</v>
      </c>
      <c r="P160">
        <v>152</v>
      </c>
      <c r="Q160" t="s">
        <v>468</v>
      </c>
      <c r="R160">
        <v>121</v>
      </c>
      <c r="S160" t="s">
        <v>312</v>
      </c>
      <c r="T160">
        <v>1</v>
      </c>
      <c r="U160" t="s">
        <v>313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150.08000000000001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-150.08000000000001</v>
      </c>
    </row>
    <row r="161" spans="1:57">
      <c r="A161">
        <v>981</v>
      </c>
      <c r="B161" t="s">
        <v>532</v>
      </c>
      <c r="C161">
        <v>134</v>
      </c>
      <c r="D161" t="s">
        <v>245</v>
      </c>
      <c r="E161">
        <v>210</v>
      </c>
      <c r="F161">
        <v>511540004</v>
      </c>
      <c r="G161" t="s">
        <v>124</v>
      </c>
      <c r="H161">
        <v>101</v>
      </c>
      <c r="I161" t="s">
        <v>308</v>
      </c>
      <c r="J161">
        <v>1540</v>
      </c>
      <c r="K161" t="s">
        <v>318</v>
      </c>
      <c r="L161">
        <v>1000</v>
      </c>
      <c r="M161" t="s">
        <v>106</v>
      </c>
      <c r="N161">
        <v>6</v>
      </c>
      <c r="O161" t="s">
        <v>533</v>
      </c>
      <c r="P161">
        <v>134</v>
      </c>
      <c r="Q161" t="s">
        <v>534</v>
      </c>
      <c r="R161">
        <v>132</v>
      </c>
      <c r="S161" t="s">
        <v>535</v>
      </c>
      <c r="T161">
        <v>1</v>
      </c>
      <c r="U161" t="s">
        <v>313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175.95</v>
      </c>
      <c r="AM161" s="4">
        <v>110.75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4">
        <v>0</v>
      </c>
      <c r="BA161" s="4">
        <v>-286.7</v>
      </c>
      <c r="BB161" s="4">
        <v>0</v>
      </c>
      <c r="BC161" s="4">
        <v>0</v>
      </c>
      <c r="BD161" s="4">
        <v>0</v>
      </c>
      <c r="BE161" s="4">
        <v>0</v>
      </c>
    </row>
    <row r="162" spans="1:57">
      <c r="A162">
        <v>101</v>
      </c>
      <c r="B162" t="s">
        <v>306</v>
      </c>
      <c r="C162">
        <v>129</v>
      </c>
      <c r="D162" t="s">
        <v>236</v>
      </c>
      <c r="E162">
        <v>210</v>
      </c>
      <c r="F162">
        <v>511540004</v>
      </c>
      <c r="G162" t="s">
        <v>124</v>
      </c>
      <c r="H162">
        <v>101</v>
      </c>
      <c r="I162" t="s">
        <v>308</v>
      </c>
      <c r="J162">
        <v>1540</v>
      </c>
      <c r="K162" t="s">
        <v>318</v>
      </c>
      <c r="L162">
        <v>1000</v>
      </c>
      <c r="M162" t="s">
        <v>106</v>
      </c>
      <c r="N162">
        <v>7</v>
      </c>
      <c r="O162" t="s">
        <v>310</v>
      </c>
      <c r="P162">
        <v>242</v>
      </c>
      <c r="Q162" t="s">
        <v>283</v>
      </c>
      <c r="R162">
        <v>124</v>
      </c>
      <c r="S162" t="s">
        <v>510</v>
      </c>
      <c r="T162">
        <v>1</v>
      </c>
      <c r="U162" t="s">
        <v>313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1257.83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4">
        <v>0</v>
      </c>
      <c r="AZ162" s="4">
        <v>0</v>
      </c>
      <c r="BA162" s="4">
        <v>0</v>
      </c>
      <c r="BB162" s="4">
        <v>0</v>
      </c>
      <c r="BC162" s="4">
        <v>1257.83</v>
      </c>
      <c r="BD162" s="4">
        <v>0</v>
      </c>
      <c r="BE162" s="4">
        <v>0</v>
      </c>
    </row>
    <row r="163" spans="1:57">
      <c r="A163">
        <v>101</v>
      </c>
      <c r="B163" t="s">
        <v>306</v>
      </c>
      <c r="C163">
        <v>139</v>
      </c>
      <c r="D163" t="s">
        <v>307</v>
      </c>
      <c r="E163">
        <v>210</v>
      </c>
      <c r="F163">
        <v>511540004</v>
      </c>
      <c r="G163" t="s">
        <v>124</v>
      </c>
      <c r="H163">
        <v>101</v>
      </c>
      <c r="I163" t="s">
        <v>308</v>
      </c>
      <c r="J163">
        <v>1540</v>
      </c>
      <c r="K163" t="s">
        <v>318</v>
      </c>
      <c r="L163">
        <v>1000</v>
      </c>
      <c r="M163" t="s">
        <v>106</v>
      </c>
      <c r="N163">
        <v>7</v>
      </c>
      <c r="O163" t="s">
        <v>310</v>
      </c>
      <c r="P163">
        <v>171</v>
      </c>
      <c r="Q163" t="s">
        <v>311</v>
      </c>
      <c r="R163">
        <v>121</v>
      </c>
      <c r="S163" t="s">
        <v>312</v>
      </c>
      <c r="T163">
        <v>1</v>
      </c>
      <c r="U163" t="s">
        <v>313</v>
      </c>
      <c r="V163" s="4">
        <v>25481.8</v>
      </c>
      <c r="W163" s="4">
        <v>6401.35</v>
      </c>
      <c r="X163" s="4">
        <v>3453</v>
      </c>
      <c r="Y163" s="4">
        <v>2078.9899999999998</v>
      </c>
      <c r="Z163" s="4">
        <v>8903.01</v>
      </c>
      <c r="AA163" s="4">
        <v>6341.25</v>
      </c>
      <c r="AB163" s="4">
        <v>8174.31</v>
      </c>
      <c r="AC163" s="4">
        <v>17345.349999999999</v>
      </c>
      <c r="AD163" s="4">
        <v>32150.01</v>
      </c>
      <c r="AE163" s="4">
        <v>16810.66</v>
      </c>
      <c r="AF163" s="4">
        <v>38069.379999999997</v>
      </c>
      <c r="AG163" s="4">
        <v>12552.01</v>
      </c>
      <c r="AH163" s="4">
        <v>2419.23</v>
      </c>
      <c r="AI163" s="4">
        <v>334.51</v>
      </c>
      <c r="AJ163" s="4">
        <v>1106.2</v>
      </c>
      <c r="AK163" s="4">
        <v>0</v>
      </c>
      <c r="AL163" s="4">
        <v>6965.55</v>
      </c>
      <c r="AM163" s="4">
        <v>4675.1000000000004</v>
      </c>
      <c r="AN163" s="4">
        <v>18343.310000000001</v>
      </c>
      <c r="AO163" s="4">
        <v>8832.69</v>
      </c>
      <c r="AP163" s="4">
        <v>9161.82</v>
      </c>
      <c r="AQ163" s="4">
        <v>11717.24</v>
      </c>
      <c r="AR163" s="4">
        <v>8631.59</v>
      </c>
      <c r="AS163" s="4">
        <v>16798.060000000001</v>
      </c>
      <c r="AT163" s="4">
        <v>25000</v>
      </c>
      <c r="AU163" s="4">
        <v>38700</v>
      </c>
      <c r="AV163" s="4">
        <v>0</v>
      </c>
      <c r="AW163" s="4">
        <v>0</v>
      </c>
      <c r="AX163" s="4">
        <v>0</v>
      </c>
      <c r="AY163" s="4">
        <v>0</v>
      </c>
      <c r="AZ163" s="4">
        <v>-15000</v>
      </c>
      <c r="BA163" s="4">
        <v>-5724.51</v>
      </c>
      <c r="BB163" s="4">
        <v>15915.17</v>
      </c>
      <c r="BC163" s="4">
        <v>5893.42</v>
      </c>
      <c r="BD163" s="4">
        <v>28237.79</v>
      </c>
      <c r="BE163" s="4">
        <v>-4246.05</v>
      </c>
    </row>
    <row r="164" spans="1:57">
      <c r="A164">
        <v>941</v>
      </c>
      <c r="B164" t="s">
        <v>484</v>
      </c>
      <c r="C164">
        <v>116</v>
      </c>
      <c r="D164" t="s">
        <v>485</v>
      </c>
      <c r="E164">
        <v>210</v>
      </c>
      <c r="F164">
        <v>511540004</v>
      </c>
      <c r="G164" t="s">
        <v>124</v>
      </c>
      <c r="H164">
        <v>101</v>
      </c>
      <c r="I164" t="s">
        <v>308</v>
      </c>
      <c r="J164">
        <v>1540</v>
      </c>
      <c r="K164" t="s">
        <v>318</v>
      </c>
      <c r="L164">
        <v>1000</v>
      </c>
      <c r="M164" t="s">
        <v>106</v>
      </c>
      <c r="N164">
        <v>8</v>
      </c>
      <c r="O164" t="s">
        <v>486</v>
      </c>
      <c r="P164">
        <v>131</v>
      </c>
      <c r="Q164" t="s">
        <v>449</v>
      </c>
      <c r="R164">
        <v>121</v>
      </c>
      <c r="S164" t="s">
        <v>312</v>
      </c>
      <c r="T164">
        <v>1</v>
      </c>
      <c r="U164" t="s">
        <v>313</v>
      </c>
      <c r="V164" s="4">
        <v>286</v>
      </c>
      <c r="W164" s="4">
        <v>208.25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31.92</v>
      </c>
      <c r="AD164" s="4">
        <v>378.19</v>
      </c>
      <c r="AE164" s="4">
        <v>0</v>
      </c>
      <c r="AF164" s="4">
        <v>0</v>
      </c>
      <c r="AG164" s="4">
        <v>0</v>
      </c>
      <c r="AH164" s="4">
        <v>752.67</v>
      </c>
      <c r="AI164" s="4">
        <v>759.07</v>
      </c>
      <c r="AJ164" s="4">
        <v>0</v>
      </c>
      <c r="AK164" s="4">
        <v>0</v>
      </c>
      <c r="AL164" s="4">
        <v>1829.88</v>
      </c>
      <c r="AM164" s="4">
        <v>0</v>
      </c>
      <c r="AN164" s="4">
        <v>2524.37</v>
      </c>
      <c r="AO164" s="4">
        <v>0</v>
      </c>
      <c r="AP164" s="4">
        <v>2655.81</v>
      </c>
      <c r="AQ164" s="4">
        <v>445.05</v>
      </c>
      <c r="AR164" s="4">
        <v>327.85</v>
      </c>
      <c r="AS164" s="4">
        <v>638.03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-9028.3700000000008</v>
      </c>
    </row>
    <row r="165" spans="1:57">
      <c r="A165">
        <v>942</v>
      </c>
      <c r="B165" t="s">
        <v>487</v>
      </c>
      <c r="C165">
        <v>117</v>
      </c>
      <c r="D165" t="s">
        <v>488</v>
      </c>
      <c r="E165">
        <v>210</v>
      </c>
      <c r="F165">
        <v>511540004</v>
      </c>
      <c r="G165" t="s">
        <v>124</v>
      </c>
      <c r="H165">
        <v>101</v>
      </c>
      <c r="I165" t="s">
        <v>308</v>
      </c>
      <c r="J165">
        <v>1540</v>
      </c>
      <c r="K165" t="s">
        <v>318</v>
      </c>
      <c r="L165">
        <v>1000</v>
      </c>
      <c r="M165" t="s">
        <v>106</v>
      </c>
      <c r="N165">
        <v>8</v>
      </c>
      <c r="O165" t="s">
        <v>486</v>
      </c>
      <c r="P165">
        <v>183</v>
      </c>
      <c r="Q165" t="s">
        <v>489</v>
      </c>
      <c r="R165">
        <v>121</v>
      </c>
      <c r="S165" t="s">
        <v>312</v>
      </c>
      <c r="T165">
        <v>1</v>
      </c>
      <c r="U165" t="s">
        <v>313</v>
      </c>
      <c r="V165" s="4">
        <v>16864</v>
      </c>
      <c r="W165" s="4">
        <v>125.8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156.43</v>
      </c>
      <c r="AF165" s="4">
        <v>0</v>
      </c>
      <c r="AG165" s="4">
        <v>0</v>
      </c>
      <c r="AH165" s="4">
        <v>0</v>
      </c>
      <c r="AI165" s="4">
        <v>0</v>
      </c>
      <c r="AJ165" s="4">
        <v>2229.9499999999998</v>
      </c>
      <c r="AK165" s="4">
        <v>0</v>
      </c>
      <c r="AL165" s="4">
        <v>0</v>
      </c>
      <c r="AM165" s="4">
        <v>1497.85</v>
      </c>
      <c r="AN165" s="4">
        <v>2130.0300000000002</v>
      </c>
      <c r="AO165" s="4">
        <v>0</v>
      </c>
      <c r="AP165" s="4">
        <v>541.30999999999995</v>
      </c>
      <c r="AQ165" s="4">
        <v>17069.22</v>
      </c>
      <c r="AR165" s="4">
        <v>12574.17</v>
      </c>
      <c r="AS165" s="4">
        <v>24470.77</v>
      </c>
      <c r="AT165" s="4">
        <v>30000</v>
      </c>
      <c r="AU165" s="4">
        <v>0</v>
      </c>
      <c r="AV165" s="4">
        <v>0</v>
      </c>
      <c r="AW165" s="4">
        <v>-8013.06</v>
      </c>
      <c r="AX165" s="4">
        <v>0</v>
      </c>
      <c r="AY165" s="4">
        <v>0</v>
      </c>
      <c r="AZ165" s="4">
        <v>0</v>
      </c>
      <c r="BA165" s="4">
        <v>-5742</v>
      </c>
      <c r="BB165" s="4">
        <v>-4371.45</v>
      </c>
      <c r="BC165" s="4">
        <v>-18195.62</v>
      </c>
      <c r="BD165" s="4">
        <v>-12574.17</v>
      </c>
      <c r="BE165" s="4">
        <v>-24470.77</v>
      </c>
    </row>
    <row r="166" spans="1:57">
      <c r="A166">
        <v>971</v>
      </c>
      <c r="B166" t="s">
        <v>522</v>
      </c>
      <c r="C166">
        <v>102</v>
      </c>
      <c r="D166" t="s">
        <v>284</v>
      </c>
      <c r="E166">
        <v>210</v>
      </c>
      <c r="F166">
        <v>511540004</v>
      </c>
      <c r="G166" t="s">
        <v>124</v>
      </c>
      <c r="H166">
        <v>101</v>
      </c>
      <c r="I166" t="s">
        <v>308</v>
      </c>
      <c r="J166">
        <v>1540</v>
      </c>
      <c r="K166" t="s">
        <v>318</v>
      </c>
      <c r="L166">
        <v>1000</v>
      </c>
      <c r="M166" t="s">
        <v>106</v>
      </c>
      <c r="N166">
        <v>9</v>
      </c>
      <c r="O166" t="s">
        <v>422</v>
      </c>
      <c r="P166">
        <v>312</v>
      </c>
      <c r="Q166" t="s">
        <v>443</v>
      </c>
      <c r="R166">
        <v>200</v>
      </c>
      <c r="S166" t="s">
        <v>444</v>
      </c>
      <c r="T166">
        <v>1</v>
      </c>
      <c r="U166" t="s">
        <v>313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885.91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0</v>
      </c>
      <c r="AT166" s="4">
        <v>0</v>
      </c>
      <c r="AU166" s="4">
        <v>0</v>
      </c>
      <c r="AV166" s="4">
        <v>0</v>
      </c>
      <c r="AW166" s="4">
        <v>0</v>
      </c>
      <c r="AX166" s="4">
        <v>0</v>
      </c>
      <c r="AY166" s="4">
        <v>0</v>
      </c>
      <c r="AZ166" s="4">
        <v>0</v>
      </c>
      <c r="BA166" s="4">
        <v>885.91</v>
      </c>
      <c r="BB166" s="4">
        <v>0</v>
      </c>
      <c r="BC166" s="4">
        <v>0</v>
      </c>
      <c r="BD166" s="4">
        <v>0</v>
      </c>
      <c r="BE166" s="4">
        <v>0</v>
      </c>
    </row>
    <row r="167" spans="1:57">
      <c r="A167">
        <v>972</v>
      </c>
      <c r="B167" t="s">
        <v>527</v>
      </c>
      <c r="C167">
        <v>132</v>
      </c>
      <c r="D167" t="s">
        <v>528</v>
      </c>
      <c r="E167">
        <v>210</v>
      </c>
      <c r="F167">
        <v>511540004</v>
      </c>
      <c r="G167" t="s">
        <v>124</v>
      </c>
      <c r="H167">
        <v>101</v>
      </c>
      <c r="I167" t="s">
        <v>308</v>
      </c>
      <c r="J167">
        <v>1540</v>
      </c>
      <c r="K167" t="s">
        <v>318</v>
      </c>
      <c r="L167">
        <v>1000</v>
      </c>
      <c r="M167" t="s">
        <v>106</v>
      </c>
      <c r="N167">
        <v>9</v>
      </c>
      <c r="O167" t="s">
        <v>422</v>
      </c>
      <c r="P167">
        <v>181</v>
      </c>
      <c r="Q167" t="s">
        <v>523</v>
      </c>
      <c r="R167">
        <v>131</v>
      </c>
      <c r="S167" t="s">
        <v>524</v>
      </c>
      <c r="T167">
        <v>1</v>
      </c>
      <c r="U167" t="s">
        <v>313</v>
      </c>
      <c r="V167" s="4">
        <v>1947</v>
      </c>
      <c r="W167" s="4">
        <v>511.7</v>
      </c>
      <c r="X167" s="4">
        <v>0</v>
      </c>
      <c r="Y167" s="4">
        <v>1040</v>
      </c>
      <c r="Z167" s="4">
        <v>0</v>
      </c>
      <c r="AA167" s="4">
        <v>233657.29</v>
      </c>
      <c r="AB167" s="4">
        <v>70634</v>
      </c>
      <c r="AC167" s="4">
        <v>2106.02</v>
      </c>
      <c r="AD167" s="4">
        <v>2370.2199999999998</v>
      </c>
      <c r="AE167" s="4">
        <v>11543.92</v>
      </c>
      <c r="AF167" s="4">
        <v>1571.04</v>
      </c>
      <c r="AG167" s="4">
        <v>8337.8700000000008</v>
      </c>
      <c r="AH167" s="4">
        <v>0</v>
      </c>
      <c r="AI167" s="4">
        <v>0</v>
      </c>
      <c r="AJ167" s="4">
        <v>0</v>
      </c>
      <c r="AK167" s="4">
        <v>0</v>
      </c>
      <c r="AL167" s="4">
        <v>45.54</v>
      </c>
      <c r="AM167" s="4">
        <v>0</v>
      </c>
      <c r="AN167" s="4">
        <v>0</v>
      </c>
      <c r="AO167" s="4">
        <v>0</v>
      </c>
      <c r="AP167" s="4">
        <v>1838.16</v>
      </c>
      <c r="AQ167" s="4">
        <v>0</v>
      </c>
      <c r="AR167" s="4">
        <v>0</v>
      </c>
      <c r="AS167" s="4">
        <v>0</v>
      </c>
      <c r="AT167" s="4">
        <v>40000</v>
      </c>
      <c r="AU167" s="4">
        <v>0</v>
      </c>
      <c r="AV167" s="4">
        <v>0</v>
      </c>
      <c r="AW167" s="4">
        <v>-9619</v>
      </c>
      <c r="AX167" s="4">
        <v>-23200</v>
      </c>
      <c r="AY167" s="4">
        <v>366628.23</v>
      </c>
      <c r="AZ167" s="4">
        <v>-37648.080000000002</v>
      </c>
      <c r="BA167" s="4">
        <v>0</v>
      </c>
      <c r="BB167" s="4">
        <v>-25778.62</v>
      </c>
      <c r="BC167" s="4">
        <v>11543.92</v>
      </c>
      <c r="BD167" s="4">
        <v>1571.04</v>
      </c>
      <c r="BE167" s="4">
        <v>8337.8700000000008</v>
      </c>
    </row>
    <row r="168" spans="1:57">
      <c r="A168">
        <v>973</v>
      </c>
      <c r="B168" t="s">
        <v>530</v>
      </c>
      <c r="C168">
        <v>133</v>
      </c>
      <c r="D168" t="s">
        <v>241</v>
      </c>
      <c r="E168">
        <v>210</v>
      </c>
      <c r="F168">
        <v>511540004</v>
      </c>
      <c r="G168" t="s">
        <v>124</v>
      </c>
      <c r="H168">
        <v>101</v>
      </c>
      <c r="I168" t="s">
        <v>308</v>
      </c>
      <c r="J168">
        <v>1540</v>
      </c>
      <c r="K168" t="s">
        <v>318</v>
      </c>
      <c r="L168">
        <v>1000</v>
      </c>
      <c r="M168" t="s">
        <v>106</v>
      </c>
      <c r="N168">
        <v>9</v>
      </c>
      <c r="O168" t="s">
        <v>422</v>
      </c>
      <c r="P168">
        <v>181</v>
      </c>
      <c r="Q168" t="s">
        <v>523</v>
      </c>
      <c r="R168">
        <v>151</v>
      </c>
      <c r="S168" t="s">
        <v>34</v>
      </c>
      <c r="T168">
        <v>1</v>
      </c>
      <c r="U168" t="s">
        <v>313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3268.92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3268.92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</row>
    <row r="169" spans="1:57">
      <c r="A169">
        <v>974</v>
      </c>
      <c r="B169" t="s">
        <v>592</v>
      </c>
      <c r="C169">
        <v>161</v>
      </c>
      <c r="D169" t="s">
        <v>592</v>
      </c>
      <c r="E169">
        <v>210</v>
      </c>
      <c r="F169">
        <v>511540004</v>
      </c>
      <c r="G169" t="s">
        <v>124</v>
      </c>
      <c r="H169">
        <v>101</v>
      </c>
      <c r="I169" t="s">
        <v>308</v>
      </c>
      <c r="J169">
        <v>1540</v>
      </c>
      <c r="K169" t="s">
        <v>318</v>
      </c>
      <c r="L169">
        <v>1000</v>
      </c>
      <c r="M169" t="s">
        <v>106</v>
      </c>
      <c r="N169">
        <v>9</v>
      </c>
      <c r="O169" t="s">
        <v>422</v>
      </c>
      <c r="P169">
        <v>181</v>
      </c>
      <c r="Q169" t="s">
        <v>523</v>
      </c>
      <c r="R169">
        <v>131</v>
      </c>
      <c r="S169" t="s">
        <v>524</v>
      </c>
      <c r="T169">
        <v>1</v>
      </c>
      <c r="U169" t="s">
        <v>313</v>
      </c>
      <c r="V169" s="4">
        <v>95618.35</v>
      </c>
      <c r="W169" s="4">
        <v>126593.89</v>
      </c>
      <c r="X169" s="4">
        <v>23817</v>
      </c>
      <c r="Y169" s="4">
        <v>12504</v>
      </c>
      <c r="Z169" s="4">
        <v>6689</v>
      </c>
      <c r="AA169" s="4">
        <v>7726.53</v>
      </c>
      <c r="AB169" s="4">
        <v>52555.14</v>
      </c>
      <c r="AC169" s="4">
        <v>57147.48</v>
      </c>
      <c r="AD169" s="4">
        <v>96429.96</v>
      </c>
      <c r="AE169" s="4">
        <v>33691.22</v>
      </c>
      <c r="AF169" s="4">
        <v>67198.91</v>
      </c>
      <c r="AG169" s="4">
        <v>133117.44</v>
      </c>
      <c r="AH169" s="4">
        <v>29201.08</v>
      </c>
      <c r="AI169" s="4">
        <v>29113.66</v>
      </c>
      <c r="AJ169" s="4">
        <v>46400.54</v>
      </c>
      <c r="AK169" s="4">
        <v>18633.169999999998</v>
      </c>
      <c r="AL169" s="4">
        <v>70291.98</v>
      </c>
      <c r="AM169" s="4">
        <v>55143.65</v>
      </c>
      <c r="AN169" s="4">
        <v>81151.97</v>
      </c>
      <c r="AO169" s="4">
        <v>42137.96</v>
      </c>
      <c r="AP169" s="4">
        <v>109589.01</v>
      </c>
      <c r="AQ169" s="4">
        <v>96957.77</v>
      </c>
      <c r="AR169" s="4">
        <v>71424.66</v>
      </c>
      <c r="AS169" s="4">
        <v>139000.54</v>
      </c>
      <c r="AT169" s="4">
        <v>146249.95000000001</v>
      </c>
      <c r="AU169" s="4">
        <v>110000</v>
      </c>
      <c r="AV169" s="4">
        <v>0</v>
      </c>
      <c r="AW169" s="4">
        <v>0</v>
      </c>
      <c r="AX169" s="4">
        <v>-76110</v>
      </c>
      <c r="AY169" s="4">
        <v>0</v>
      </c>
      <c r="AZ169" s="4">
        <v>-50000</v>
      </c>
      <c r="BA169" s="4">
        <v>-30000</v>
      </c>
      <c r="BB169" s="4">
        <v>-82241.62</v>
      </c>
      <c r="BC169" s="4">
        <v>-72313.37</v>
      </c>
      <c r="BD169" s="4">
        <v>4721.07</v>
      </c>
      <c r="BE169" s="4">
        <v>-7033.1</v>
      </c>
    </row>
    <row r="170" spans="1:57">
      <c r="A170">
        <v>991</v>
      </c>
      <c r="B170" t="s">
        <v>538</v>
      </c>
      <c r="C170">
        <v>136</v>
      </c>
      <c r="D170" t="s">
        <v>539</v>
      </c>
      <c r="E170">
        <v>210</v>
      </c>
      <c r="F170">
        <v>511540004</v>
      </c>
      <c r="G170" t="s">
        <v>124</v>
      </c>
      <c r="H170">
        <v>101</v>
      </c>
      <c r="I170" t="s">
        <v>308</v>
      </c>
      <c r="J170">
        <v>1540</v>
      </c>
      <c r="K170" t="s">
        <v>318</v>
      </c>
      <c r="L170">
        <v>1000</v>
      </c>
      <c r="M170" t="s">
        <v>106</v>
      </c>
      <c r="N170">
        <v>10</v>
      </c>
      <c r="O170" t="s">
        <v>540</v>
      </c>
      <c r="P170">
        <v>311</v>
      </c>
      <c r="Q170" t="s">
        <v>463</v>
      </c>
      <c r="R170">
        <v>121</v>
      </c>
      <c r="S170" t="s">
        <v>312</v>
      </c>
      <c r="T170">
        <v>1</v>
      </c>
      <c r="U170" t="s">
        <v>313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266.61</v>
      </c>
      <c r="AE170" s="4">
        <v>772.89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41.4</v>
      </c>
      <c r="AM170" s="4">
        <v>0</v>
      </c>
      <c r="AN170" s="4">
        <v>0</v>
      </c>
      <c r="AO170" s="4">
        <v>0</v>
      </c>
      <c r="AP170" s="4">
        <v>0</v>
      </c>
      <c r="AQ170" s="4">
        <v>137.66</v>
      </c>
      <c r="AR170" s="4">
        <v>101.4</v>
      </c>
      <c r="AS170" s="4">
        <v>197.34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-41.4</v>
      </c>
      <c r="AZ170" s="4">
        <v>0</v>
      </c>
      <c r="BA170" s="4">
        <v>0</v>
      </c>
      <c r="BB170" s="4">
        <v>266.61</v>
      </c>
      <c r="BC170" s="4">
        <v>635.23</v>
      </c>
      <c r="BD170" s="4">
        <v>0</v>
      </c>
      <c r="BE170" s="4">
        <v>-298.74</v>
      </c>
    </row>
    <row r="171" spans="1:57">
      <c r="A171">
        <v>961</v>
      </c>
      <c r="B171" t="s">
        <v>80</v>
      </c>
      <c r="C171">
        <v>124</v>
      </c>
      <c r="D171" t="s">
        <v>508</v>
      </c>
      <c r="E171">
        <v>210</v>
      </c>
      <c r="F171">
        <v>511540004</v>
      </c>
      <c r="G171" t="s">
        <v>124</v>
      </c>
      <c r="H171">
        <v>101</v>
      </c>
      <c r="I171" t="s">
        <v>308</v>
      </c>
      <c r="J171">
        <v>1540</v>
      </c>
      <c r="K171" t="s">
        <v>318</v>
      </c>
      <c r="L171">
        <v>1000</v>
      </c>
      <c r="M171" t="s">
        <v>106</v>
      </c>
      <c r="N171">
        <v>11</v>
      </c>
      <c r="O171" t="s">
        <v>509</v>
      </c>
      <c r="P171">
        <v>241</v>
      </c>
      <c r="Q171" t="s">
        <v>445</v>
      </c>
      <c r="R171">
        <v>124</v>
      </c>
      <c r="S171" t="s">
        <v>510</v>
      </c>
      <c r="T171">
        <v>1</v>
      </c>
      <c r="U171" t="s">
        <v>313</v>
      </c>
      <c r="V171" s="4">
        <v>2156</v>
      </c>
      <c r="W171" s="4">
        <v>139.4</v>
      </c>
      <c r="X171" s="4">
        <v>0</v>
      </c>
      <c r="Y171" s="4">
        <v>183</v>
      </c>
      <c r="Z171" s="4">
        <v>0</v>
      </c>
      <c r="AA171" s="4">
        <v>0</v>
      </c>
      <c r="AB171" s="4">
        <v>0</v>
      </c>
      <c r="AC171" s="4">
        <v>3772.68</v>
      </c>
      <c r="AD171" s="4">
        <v>12532.91</v>
      </c>
      <c r="AE171" s="4">
        <v>7810</v>
      </c>
      <c r="AF171" s="4">
        <v>2433.9299999999998</v>
      </c>
      <c r="AG171" s="4">
        <v>455</v>
      </c>
      <c r="AH171" s="4">
        <v>0</v>
      </c>
      <c r="AI171" s="4">
        <v>0</v>
      </c>
      <c r="AJ171" s="4">
        <v>331.2</v>
      </c>
      <c r="AK171" s="4">
        <v>0</v>
      </c>
      <c r="AL171" s="4">
        <v>996.71</v>
      </c>
      <c r="AM171" s="4">
        <v>1221.3</v>
      </c>
      <c r="AN171" s="4">
        <v>4495.01</v>
      </c>
      <c r="AO171" s="4">
        <v>0</v>
      </c>
      <c r="AP171" s="4">
        <v>0</v>
      </c>
      <c r="AQ171" s="4">
        <v>1293.75</v>
      </c>
      <c r="AR171" s="4">
        <v>953.05</v>
      </c>
      <c r="AS171" s="4">
        <v>1854.75</v>
      </c>
      <c r="AT171" s="4">
        <v>6300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-4024</v>
      </c>
      <c r="BA171" s="4">
        <v>110.47</v>
      </c>
      <c r="BB171" s="4">
        <v>9353.2999999999993</v>
      </c>
      <c r="BC171" s="4">
        <v>7899.64</v>
      </c>
      <c r="BD171" s="4">
        <v>97.49</v>
      </c>
      <c r="BE171" s="4">
        <v>-1399.75</v>
      </c>
    </row>
    <row r="172" spans="1:57">
      <c r="A172">
        <v>962</v>
      </c>
      <c r="B172" t="s">
        <v>513</v>
      </c>
      <c r="C172">
        <v>126</v>
      </c>
      <c r="D172" t="s">
        <v>225</v>
      </c>
      <c r="E172">
        <v>210</v>
      </c>
      <c r="F172">
        <v>511540004</v>
      </c>
      <c r="G172" t="s">
        <v>124</v>
      </c>
      <c r="H172">
        <v>101</v>
      </c>
      <c r="I172" t="s">
        <v>308</v>
      </c>
      <c r="J172">
        <v>1540</v>
      </c>
      <c r="K172" t="s">
        <v>318</v>
      </c>
      <c r="L172">
        <v>1000</v>
      </c>
      <c r="M172" t="s">
        <v>106</v>
      </c>
      <c r="N172">
        <v>11</v>
      </c>
      <c r="O172" t="s">
        <v>509</v>
      </c>
      <c r="P172">
        <v>241</v>
      </c>
      <c r="Q172" t="s">
        <v>445</v>
      </c>
      <c r="R172">
        <v>124</v>
      </c>
      <c r="S172" t="s">
        <v>510</v>
      </c>
      <c r="T172">
        <v>1</v>
      </c>
      <c r="U172" t="s">
        <v>313</v>
      </c>
      <c r="V172" s="4">
        <v>4372</v>
      </c>
      <c r="W172" s="4">
        <v>1072.7</v>
      </c>
      <c r="X172" s="4">
        <v>0</v>
      </c>
      <c r="Y172" s="4">
        <v>1312</v>
      </c>
      <c r="Z172" s="4">
        <v>0</v>
      </c>
      <c r="AA172" s="4">
        <v>1250</v>
      </c>
      <c r="AB172" s="4">
        <v>0</v>
      </c>
      <c r="AC172" s="4">
        <v>1447.49</v>
      </c>
      <c r="AD172" s="4">
        <v>5825.09</v>
      </c>
      <c r="AE172" s="4">
        <v>5267.11</v>
      </c>
      <c r="AF172" s="4">
        <v>2097.63</v>
      </c>
      <c r="AG172" s="4">
        <v>2532.91</v>
      </c>
      <c r="AH172" s="4">
        <v>0</v>
      </c>
      <c r="AI172" s="4">
        <v>0</v>
      </c>
      <c r="AJ172" s="4">
        <v>892.42</v>
      </c>
      <c r="AK172" s="4">
        <v>0</v>
      </c>
      <c r="AL172" s="4">
        <v>3828.47</v>
      </c>
      <c r="AM172" s="4">
        <v>724.5</v>
      </c>
      <c r="AN172" s="4">
        <v>2492.2800000000002</v>
      </c>
      <c r="AO172" s="4">
        <v>376.74</v>
      </c>
      <c r="AP172" s="4">
        <v>8794.4</v>
      </c>
      <c r="AQ172" s="4">
        <v>1158.17</v>
      </c>
      <c r="AR172" s="4">
        <v>853.17</v>
      </c>
      <c r="AS172" s="4">
        <v>1660.37</v>
      </c>
      <c r="AT172" s="4">
        <v>13500</v>
      </c>
      <c r="AU172" s="4">
        <v>0</v>
      </c>
      <c r="AV172" s="4">
        <v>0</v>
      </c>
      <c r="AW172" s="4">
        <v>0</v>
      </c>
      <c r="AX172" s="4">
        <v>-3500</v>
      </c>
      <c r="AY172" s="4">
        <v>0</v>
      </c>
      <c r="AZ172" s="4">
        <v>-2000</v>
      </c>
      <c r="BA172" s="4">
        <v>-1.35</v>
      </c>
      <c r="BB172" s="4">
        <v>-8000</v>
      </c>
      <c r="BC172" s="4">
        <v>2280.7600000000002</v>
      </c>
      <c r="BD172" s="4">
        <v>1244.46</v>
      </c>
      <c r="BE172" s="4">
        <v>872.54</v>
      </c>
    </row>
    <row r="173" spans="1:57">
      <c r="A173">
        <v>965</v>
      </c>
      <c r="B173" t="s">
        <v>521</v>
      </c>
      <c r="C173">
        <v>129</v>
      </c>
      <c r="D173" t="s">
        <v>236</v>
      </c>
      <c r="E173">
        <v>210</v>
      </c>
      <c r="F173">
        <v>511540004</v>
      </c>
      <c r="G173" t="s">
        <v>124</v>
      </c>
      <c r="H173">
        <v>101</v>
      </c>
      <c r="I173" t="s">
        <v>308</v>
      </c>
      <c r="J173">
        <v>1540</v>
      </c>
      <c r="K173" t="s">
        <v>318</v>
      </c>
      <c r="L173">
        <v>1000</v>
      </c>
      <c r="M173" t="s">
        <v>106</v>
      </c>
      <c r="N173">
        <v>11</v>
      </c>
      <c r="O173" t="s">
        <v>509</v>
      </c>
      <c r="P173">
        <v>242</v>
      </c>
      <c r="Q173" t="s">
        <v>283</v>
      </c>
      <c r="R173">
        <v>124</v>
      </c>
      <c r="S173" t="s">
        <v>510</v>
      </c>
      <c r="T173">
        <v>1</v>
      </c>
      <c r="U173" t="s">
        <v>313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270</v>
      </c>
      <c r="AE173" s="4">
        <v>402</v>
      </c>
      <c r="AF173" s="4">
        <v>357.5</v>
      </c>
      <c r="AG173" s="4">
        <v>805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397.44</v>
      </c>
      <c r="AN173" s="4">
        <v>0</v>
      </c>
      <c r="AO173" s="4">
        <v>0</v>
      </c>
      <c r="AP173" s="4">
        <v>0</v>
      </c>
      <c r="AQ173" s="4">
        <v>180.09</v>
      </c>
      <c r="AR173" s="4">
        <v>132.66</v>
      </c>
      <c r="AS173" s="4">
        <v>258.18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94.47</v>
      </c>
      <c r="BD173" s="4">
        <v>224.84</v>
      </c>
      <c r="BE173" s="4">
        <v>546.82000000000005</v>
      </c>
    </row>
    <row r="174" spans="1:57">
      <c r="A174">
        <v>951</v>
      </c>
      <c r="B174" t="s">
        <v>491</v>
      </c>
      <c r="C174">
        <v>118</v>
      </c>
      <c r="D174" t="s">
        <v>178</v>
      </c>
      <c r="E174">
        <v>210</v>
      </c>
      <c r="F174">
        <v>511540004</v>
      </c>
      <c r="G174" t="s">
        <v>124</v>
      </c>
      <c r="H174">
        <v>101</v>
      </c>
      <c r="I174" t="s">
        <v>308</v>
      </c>
      <c r="J174">
        <v>1540</v>
      </c>
      <c r="K174" t="s">
        <v>318</v>
      </c>
      <c r="L174">
        <v>1000</v>
      </c>
      <c r="M174" t="s">
        <v>106</v>
      </c>
      <c r="N174">
        <v>12</v>
      </c>
      <c r="O174" t="s">
        <v>401</v>
      </c>
      <c r="P174">
        <v>221</v>
      </c>
      <c r="Q174" t="s">
        <v>492</v>
      </c>
      <c r="R174">
        <v>128</v>
      </c>
      <c r="S174" t="s">
        <v>404</v>
      </c>
      <c r="T174">
        <v>1</v>
      </c>
      <c r="U174" t="s">
        <v>313</v>
      </c>
      <c r="V174" s="4">
        <v>368</v>
      </c>
      <c r="W174" s="4">
        <v>1964.35</v>
      </c>
      <c r="X174" s="4">
        <v>0</v>
      </c>
      <c r="Y174" s="4">
        <v>1622</v>
      </c>
      <c r="Z174" s="4">
        <v>0</v>
      </c>
      <c r="AA174" s="4">
        <v>0</v>
      </c>
      <c r="AB174" s="4">
        <v>0</v>
      </c>
      <c r="AC174" s="4">
        <v>0</v>
      </c>
      <c r="AD174" s="4">
        <v>1901.8</v>
      </c>
      <c r="AE174" s="4">
        <v>2319.4</v>
      </c>
      <c r="AF174" s="4">
        <v>1115.7</v>
      </c>
      <c r="AG174" s="4">
        <v>0</v>
      </c>
      <c r="AH174" s="4">
        <v>853.88</v>
      </c>
      <c r="AI174" s="4">
        <v>766.94</v>
      </c>
      <c r="AJ174" s="4">
        <v>0</v>
      </c>
      <c r="AK174" s="4">
        <v>264.20999999999998</v>
      </c>
      <c r="AL174" s="4">
        <v>5164.6499999999996</v>
      </c>
      <c r="AM174" s="4">
        <v>729.68</v>
      </c>
      <c r="AN174" s="4">
        <v>2590.61</v>
      </c>
      <c r="AO174" s="4">
        <v>2083.46</v>
      </c>
      <c r="AP174" s="4">
        <v>2978.73</v>
      </c>
      <c r="AQ174" s="4">
        <v>3326.49</v>
      </c>
      <c r="AR174" s="4">
        <v>2450.48</v>
      </c>
      <c r="AS174" s="4">
        <v>4768.92</v>
      </c>
      <c r="AT174" s="4">
        <v>0</v>
      </c>
      <c r="AU174" s="4">
        <v>10000</v>
      </c>
      <c r="AV174" s="4">
        <v>0</v>
      </c>
      <c r="AW174" s="4">
        <v>0</v>
      </c>
      <c r="AX174" s="4">
        <v>0</v>
      </c>
      <c r="AY174" s="4">
        <v>0</v>
      </c>
      <c r="AZ174" s="4">
        <v>-2000</v>
      </c>
      <c r="BA174" s="4">
        <v>0</v>
      </c>
      <c r="BB174" s="4">
        <v>-2000</v>
      </c>
      <c r="BC174" s="4">
        <v>-2000</v>
      </c>
      <c r="BD174" s="4">
        <v>0</v>
      </c>
      <c r="BE174" s="4">
        <v>-20686.8</v>
      </c>
    </row>
    <row r="175" spans="1:57">
      <c r="A175">
        <v>952</v>
      </c>
      <c r="B175" t="s">
        <v>498</v>
      </c>
      <c r="C175">
        <v>120</v>
      </c>
      <c r="D175" t="s">
        <v>499</v>
      </c>
      <c r="E175">
        <v>210</v>
      </c>
      <c r="F175">
        <v>511540004</v>
      </c>
      <c r="G175" t="s">
        <v>124</v>
      </c>
      <c r="H175">
        <v>101</v>
      </c>
      <c r="I175" t="s">
        <v>308</v>
      </c>
      <c r="J175">
        <v>1540</v>
      </c>
      <c r="K175" t="s">
        <v>318</v>
      </c>
      <c r="L175">
        <v>1000</v>
      </c>
      <c r="M175" t="s">
        <v>106</v>
      </c>
      <c r="N175">
        <v>12</v>
      </c>
      <c r="O175" t="s">
        <v>401</v>
      </c>
      <c r="P175">
        <v>222</v>
      </c>
      <c r="Q175" t="s">
        <v>500</v>
      </c>
      <c r="R175">
        <v>125</v>
      </c>
      <c r="S175" t="s">
        <v>464</v>
      </c>
      <c r="T175">
        <v>1</v>
      </c>
      <c r="U175" t="s">
        <v>313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621</v>
      </c>
      <c r="AM175" s="4">
        <v>0</v>
      </c>
      <c r="AN175" s="4">
        <v>0</v>
      </c>
      <c r="AO175" s="4">
        <v>0</v>
      </c>
      <c r="AP175" s="4">
        <v>0</v>
      </c>
      <c r="AQ175" s="4">
        <v>41.4</v>
      </c>
      <c r="AR175" s="4">
        <v>30.5</v>
      </c>
      <c r="AS175" s="4">
        <v>59.35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-504.7</v>
      </c>
      <c r="BE175" s="4">
        <v>-247.55</v>
      </c>
    </row>
    <row r="176" spans="1:57">
      <c r="A176">
        <v>953</v>
      </c>
      <c r="B176" t="s">
        <v>259</v>
      </c>
      <c r="C176">
        <v>121</v>
      </c>
      <c r="D176" t="s">
        <v>196</v>
      </c>
      <c r="E176">
        <v>210</v>
      </c>
      <c r="F176">
        <v>511540004</v>
      </c>
      <c r="G176" t="s">
        <v>124</v>
      </c>
      <c r="H176">
        <v>101</v>
      </c>
      <c r="I176" t="s">
        <v>308</v>
      </c>
      <c r="J176">
        <v>1540</v>
      </c>
      <c r="K176" t="s">
        <v>318</v>
      </c>
      <c r="L176">
        <v>1000</v>
      </c>
      <c r="M176" t="s">
        <v>106</v>
      </c>
      <c r="N176">
        <v>12</v>
      </c>
      <c r="O176" t="s">
        <v>401</v>
      </c>
      <c r="P176">
        <v>214</v>
      </c>
      <c r="Q176" t="s">
        <v>446</v>
      </c>
      <c r="R176">
        <v>125</v>
      </c>
      <c r="S176" t="s">
        <v>464</v>
      </c>
      <c r="T176">
        <v>1</v>
      </c>
      <c r="U176" t="s">
        <v>313</v>
      </c>
      <c r="V176" s="4">
        <v>328</v>
      </c>
      <c r="W176" s="4">
        <v>1252.9000000000001</v>
      </c>
      <c r="X176" s="4">
        <v>0</v>
      </c>
      <c r="Y176" s="4">
        <v>840</v>
      </c>
      <c r="Z176" s="4">
        <v>0</v>
      </c>
      <c r="AA176" s="4">
        <v>0</v>
      </c>
      <c r="AB176" s="4">
        <v>0</v>
      </c>
      <c r="AC176" s="4">
        <v>843.8</v>
      </c>
      <c r="AD176" s="4">
        <v>333.9</v>
      </c>
      <c r="AE176" s="4">
        <v>161</v>
      </c>
      <c r="AF176" s="4">
        <v>482.8</v>
      </c>
      <c r="AG176" s="4">
        <v>718.49</v>
      </c>
      <c r="AH176" s="4">
        <v>0</v>
      </c>
      <c r="AI176" s="4">
        <v>0</v>
      </c>
      <c r="AJ176" s="4">
        <v>0</v>
      </c>
      <c r="AK176" s="4">
        <v>0</v>
      </c>
      <c r="AL176" s="4">
        <v>998.86</v>
      </c>
      <c r="AM176" s="4">
        <v>155.25</v>
      </c>
      <c r="AN176" s="4">
        <v>854.91</v>
      </c>
      <c r="AO176" s="4">
        <v>0</v>
      </c>
      <c r="AP176" s="4">
        <v>1092.96</v>
      </c>
      <c r="AQ176" s="4">
        <v>1521.45</v>
      </c>
      <c r="AR176" s="4">
        <v>1120.79</v>
      </c>
      <c r="AS176" s="4">
        <v>2181.1799999999998</v>
      </c>
      <c r="AT176" s="4">
        <v>30000</v>
      </c>
      <c r="AU176" s="4">
        <v>-2</v>
      </c>
      <c r="AV176" s="4">
        <v>-36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-32926.51</v>
      </c>
    </row>
    <row r="177" spans="1:57">
      <c r="A177">
        <v>954</v>
      </c>
      <c r="B177" t="s">
        <v>502</v>
      </c>
      <c r="C177">
        <v>122</v>
      </c>
      <c r="D177" t="s">
        <v>503</v>
      </c>
      <c r="E177">
        <v>210</v>
      </c>
      <c r="F177">
        <v>511540004</v>
      </c>
      <c r="G177" t="s">
        <v>124</v>
      </c>
      <c r="H177">
        <v>101</v>
      </c>
      <c r="I177" t="s">
        <v>308</v>
      </c>
      <c r="J177">
        <v>1540</v>
      </c>
      <c r="K177" t="s">
        <v>318</v>
      </c>
      <c r="L177">
        <v>1000</v>
      </c>
      <c r="M177" t="s">
        <v>106</v>
      </c>
      <c r="N177">
        <v>12</v>
      </c>
      <c r="O177" t="s">
        <v>401</v>
      </c>
      <c r="P177">
        <v>226</v>
      </c>
      <c r="Q177" t="s">
        <v>504</v>
      </c>
      <c r="R177">
        <v>121</v>
      </c>
      <c r="S177" t="s">
        <v>312</v>
      </c>
      <c r="T177">
        <v>1</v>
      </c>
      <c r="U177" t="s">
        <v>313</v>
      </c>
      <c r="V177" s="4">
        <v>14176</v>
      </c>
      <c r="W177" s="4">
        <v>4454.8500000000004</v>
      </c>
      <c r="X177" s="4">
        <v>0</v>
      </c>
      <c r="Y177" s="4">
        <v>1201</v>
      </c>
      <c r="Z177" s="4">
        <v>322.91000000000003</v>
      </c>
      <c r="AA177" s="4">
        <v>245</v>
      </c>
      <c r="AB177" s="4">
        <v>6243.15</v>
      </c>
      <c r="AC177" s="4">
        <v>4878.78</v>
      </c>
      <c r="AD177" s="4">
        <v>18631.91</v>
      </c>
      <c r="AE177" s="4">
        <v>8437.01</v>
      </c>
      <c r="AF177" s="4">
        <v>9790.56</v>
      </c>
      <c r="AG177" s="4">
        <v>21033.42</v>
      </c>
      <c r="AH177" s="4">
        <v>0</v>
      </c>
      <c r="AI177" s="4">
        <v>140.24</v>
      </c>
      <c r="AJ177" s="4">
        <v>1786.19</v>
      </c>
      <c r="AK177" s="4">
        <v>0</v>
      </c>
      <c r="AL177" s="4">
        <v>13271.65</v>
      </c>
      <c r="AM177" s="4">
        <v>7425.09</v>
      </c>
      <c r="AN177" s="4">
        <v>15612.98</v>
      </c>
      <c r="AO177" s="4">
        <v>6181.02</v>
      </c>
      <c r="AP177" s="4">
        <v>11455.28</v>
      </c>
      <c r="AQ177" s="4">
        <v>8381.43</v>
      </c>
      <c r="AR177" s="4">
        <v>6174.24</v>
      </c>
      <c r="AS177" s="4">
        <v>12015.78</v>
      </c>
      <c r="AT177" s="4">
        <v>43000</v>
      </c>
      <c r="AU177" s="4">
        <v>0</v>
      </c>
      <c r="AV177" s="4">
        <v>0</v>
      </c>
      <c r="AW177" s="4">
        <v>0</v>
      </c>
      <c r="AX177" s="4">
        <v>-13000</v>
      </c>
      <c r="AY177" s="4">
        <v>-5000</v>
      </c>
      <c r="AZ177" s="4">
        <v>-10000</v>
      </c>
      <c r="BA177" s="4">
        <v>-6312.54</v>
      </c>
      <c r="BB177" s="4">
        <v>-10000.27</v>
      </c>
      <c r="BC177" s="4">
        <v>0</v>
      </c>
      <c r="BD177" s="4">
        <v>-734.14</v>
      </c>
      <c r="BE177" s="4">
        <v>9017.64</v>
      </c>
    </row>
    <row r="178" spans="1:57">
      <c r="A178">
        <v>111</v>
      </c>
      <c r="B178" t="s">
        <v>84</v>
      </c>
      <c r="C178">
        <v>141</v>
      </c>
      <c r="D178" t="s">
        <v>260</v>
      </c>
      <c r="E178">
        <v>210</v>
      </c>
      <c r="F178">
        <v>511540004</v>
      </c>
      <c r="G178" t="s">
        <v>124</v>
      </c>
      <c r="H178">
        <v>101</v>
      </c>
      <c r="I178" t="s">
        <v>308</v>
      </c>
      <c r="J178">
        <v>1540</v>
      </c>
      <c r="K178" t="s">
        <v>318</v>
      </c>
      <c r="L178">
        <v>1000</v>
      </c>
      <c r="M178" t="s">
        <v>106</v>
      </c>
      <c r="N178">
        <v>13</v>
      </c>
      <c r="O178" t="s">
        <v>353</v>
      </c>
      <c r="P178">
        <v>263</v>
      </c>
      <c r="Q178" t="s">
        <v>354</v>
      </c>
      <c r="R178">
        <v>121</v>
      </c>
      <c r="S178" t="s">
        <v>312</v>
      </c>
      <c r="T178">
        <v>1</v>
      </c>
      <c r="U178" t="s">
        <v>313</v>
      </c>
      <c r="V178" s="4">
        <v>7611.5</v>
      </c>
      <c r="W178" s="4">
        <v>3237.65</v>
      </c>
      <c r="X178" s="4">
        <v>0</v>
      </c>
      <c r="Y178" s="4">
        <v>1234</v>
      </c>
      <c r="Z178" s="4">
        <v>0</v>
      </c>
      <c r="AA178" s="4">
        <v>1153.48</v>
      </c>
      <c r="AB178" s="4">
        <v>0</v>
      </c>
      <c r="AC178" s="4">
        <v>4053.49</v>
      </c>
      <c r="AD178" s="4">
        <v>17047.310000000001</v>
      </c>
      <c r="AE178" s="4">
        <v>1256.32</v>
      </c>
      <c r="AF178" s="4">
        <v>6574.18</v>
      </c>
      <c r="AG178" s="4">
        <v>7415.79</v>
      </c>
      <c r="AH178" s="4">
        <v>0</v>
      </c>
      <c r="AI178" s="4">
        <v>384.9</v>
      </c>
      <c r="AJ178" s="4">
        <v>384.9</v>
      </c>
      <c r="AK178" s="4">
        <v>797.28</v>
      </c>
      <c r="AL178" s="4">
        <v>4476.3500000000004</v>
      </c>
      <c r="AM178" s="4">
        <v>238.05</v>
      </c>
      <c r="AN178" s="4">
        <v>4408.59</v>
      </c>
      <c r="AO178" s="4">
        <v>2656.85</v>
      </c>
      <c r="AP178" s="4">
        <v>9061.43</v>
      </c>
      <c r="AQ178" s="4">
        <v>8728.16</v>
      </c>
      <c r="AR178" s="4">
        <v>6429.66</v>
      </c>
      <c r="AS178" s="4">
        <v>12512.85</v>
      </c>
      <c r="AT178" s="4">
        <v>38000</v>
      </c>
      <c r="AU178" s="4">
        <v>0</v>
      </c>
      <c r="AV178" s="4">
        <v>0</v>
      </c>
      <c r="AW178" s="4">
        <v>0</v>
      </c>
      <c r="AX178" s="4">
        <v>-4000</v>
      </c>
      <c r="AY178" s="4">
        <v>0</v>
      </c>
      <c r="AZ178" s="4">
        <v>-3000</v>
      </c>
      <c r="BA178" s="4">
        <v>-2000</v>
      </c>
      <c r="BB178" s="4">
        <v>-6000</v>
      </c>
      <c r="BC178" s="4">
        <v>-8000</v>
      </c>
      <c r="BD178" s="4">
        <v>-5000</v>
      </c>
      <c r="BE178" s="4">
        <v>-10495.3</v>
      </c>
    </row>
    <row r="179" spans="1:57">
      <c r="A179">
        <v>963</v>
      </c>
      <c r="B179" t="s">
        <v>515</v>
      </c>
      <c r="C179">
        <v>127</v>
      </c>
      <c r="D179" t="s">
        <v>516</v>
      </c>
      <c r="E179">
        <v>210</v>
      </c>
      <c r="F179">
        <v>511540004</v>
      </c>
      <c r="G179" t="s">
        <v>124</v>
      </c>
      <c r="H179">
        <v>101</v>
      </c>
      <c r="I179" t="s">
        <v>308</v>
      </c>
      <c r="J179">
        <v>1540</v>
      </c>
      <c r="K179" t="s">
        <v>318</v>
      </c>
      <c r="L179">
        <v>1000</v>
      </c>
      <c r="M179" t="s">
        <v>106</v>
      </c>
      <c r="N179">
        <v>13</v>
      </c>
      <c r="O179" t="s">
        <v>353</v>
      </c>
      <c r="P179">
        <v>231</v>
      </c>
      <c r="Q179" t="s">
        <v>517</v>
      </c>
      <c r="R179">
        <v>124</v>
      </c>
      <c r="S179" t="s">
        <v>510</v>
      </c>
      <c r="T179">
        <v>1</v>
      </c>
      <c r="U179" t="s">
        <v>313</v>
      </c>
      <c r="V179" s="4">
        <v>248.8</v>
      </c>
      <c r="W179" s="4">
        <v>229.5</v>
      </c>
      <c r="X179" s="4">
        <v>0</v>
      </c>
      <c r="Y179" s="4">
        <v>1459</v>
      </c>
      <c r="Z179" s="4">
        <v>0</v>
      </c>
      <c r="AA179" s="4">
        <v>0</v>
      </c>
      <c r="AB179" s="4">
        <v>0</v>
      </c>
      <c r="AC179" s="4">
        <v>203</v>
      </c>
      <c r="AD179" s="4">
        <v>0</v>
      </c>
      <c r="AE179" s="4">
        <v>2795.51</v>
      </c>
      <c r="AF179" s="4">
        <v>329.11</v>
      </c>
      <c r="AG179" s="4">
        <v>1808.2</v>
      </c>
      <c r="AH179" s="4">
        <v>64.17</v>
      </c>
      <c r="AI179" s="4">
        <v>0</v>
      </c>
      <c r="AJ179" s="4">
        <v>0</v>
      </c>
      <c r="AK179" s="4">
        <v>0</v>
      </c>
      <c r="AL179" s="4">
        <v>1492.47</v>
      </c>
      <c r="AM179" s="4">
        <v>144.9</v>
      </c>
      <c r="AN179" s="4">
        <v>0</v>
      </c>
      <c r="AO179" s="4">
        <v>0</v>
      </c>
      <c r="AP179" s="4">
        <v>0</v>
      </c>
      <c r="AQ179" s="4">
        <v>1433.48</v>
      </c>
      <c r="AR179" s="4">
        <v>1055.98</v>
      </c>
      <c r="AS179" s="4">
        <v>2055.06</v>
      </c>
      <c r="AT179" s="4">
        <v>2000</v>
      </c>
      <c r="AU179" s="4">
        <v>0</v>
      </c>
      <c r="AV179" s="4">
        <v>0</v>
      </c>
      <c r="AW179" s="4">
        <v>-86.37</v>
      </c>
      <c r="AX179" s="4">
        <v>-29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-1057.57</v>
      </c>
    </row>
    <row r="180" spans="1:57">
      <c r="A180">
        <v>911</v>
      </c>
      <c r="B180" t="s">
        <v>447</v>
      </c>
      <c r="C180">
        <v>107</v>
      </c>
      <c r="D180" t="s">
        <v>120</v>
      </c>
      <c r="E180">
        <v>212</v>
      </c>
      <c r="F180">
        <v>511540005</v>
      </c>
      <c r="G180" t="s">
        <v>125</v>
      </c>
      <c r="H180">
        <v>101</v>
      </c>
      <c r="I180" t="s">
        <v>308</v>
      </c>
      <c r="J180">
        <v>1540</v>
      </c>
      <c r="K180" t="s">
        <v>318</v>
      </c>
      <c r="L180">
        <v>1000</v>
      </c>
      <c r="M180" t="s">
        <v>106</v>
      </c>
      <c r="N180">
        <v>1</v>
      </c>
      <c r="O180" t="s">
        <v>448</v>
      </c>
      <c r="P180">
        <v>131</v>
      </c>
      <c r="Q180" t="s">
        <v>449</v>
      </c>
      <c r="R180">
        <v>121</v>
      </c>
      <c r="S180" t="s">
        <v>312</v>
      </c>
      <c r="T180">
        <v>1</v>
      </c>
      <c r="U180" t="s">
        <v>313</v>
      </c>
      <c r="V180" s="4">
        <v>0</v>
      </c>
      <c r="W180" s="4">
        <v>0</v>
      </c>
      <c r="X180" s="4">
        <v>0</v>
      </c>
      <c r="Y180" s="4">
        <v>0</v>
      </c>
      <c r="Z180" s="4">
        <v>185203.23</v>
      </c>
      <c r="AA180" s="4">
        <v>0</v>
      </c>
      <c r="AB180" s="4">
        <v>0</v>
      </c>
      <c r="AC180" s="4">
        <v>24436.03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478.17</v>
      </c>
      <c r="AN180" s="4">
        <v>218141.26</v>
      </c>
      <c r="AO180" s="4">
        <v>0</v>
      </c>
      <c r="AP180" s="4">
        <v>0</v>
      </c>
      <c r="AQ180" s="4">
        <v>56607.67</v>
      </c>
      <c r="AR180" s="4">
        <v>41700.46</v>
      </c>
      <c r="AS180" s="4">
        <v>81153.86</v>
      </c>
      <c r="AT180" s="4">
        <v>100000</v>
      </c>
      <c r="AU180" s="4">
        <v>0</v>
      </c>
      <c r="AV180" s="4">
        <v>0</v>
      </c>
      <c r="AW180" s="4">
        <v>1000</v>
      </c>
      <c r="AX180" s="4">
        <v>84203.23</v>
      </c>
      <c r="AY180" s="4">
        <v>0</v>
      </c>
      <c r="AZ180" s="4">
        <v>-101000</v>
      </c>
      <c r="BA180" s="4">
        <v>0</v>
      </c>
      <c r="BB180" s="4">
        <v>0</v>
      </c>
      <c r="BC180" s="4">
        <v>0</v>
      </c>
      <c r="BD180" s="4">
        <v>-558</v>
      </c>
      <c r="BE180" s="4">
        <v>-272087.39</v>
      </c>
    </row>
    <row r="181" spans="1:57">
      <c r="A181">
        <v>102</v>
      </c>
      <c r="B181" t="s">
        <v>343</v>
      </c>
      <c r="C181">
        <v>140</v>
      </c>
      <c r="D181" t="s">
        <v>344</v>
      </c>
      <c r="E181">
        <v>212</v>
      </c>
      <c r="F181">
        <v>511540005</v>
      </c>
      <c r="G181" t="s">
        <v>125</v>
      </c>
      <c r="H181">
        <v>101</v>
      </c>
      <c r="I181" t="s">
        <v>308</v>
      </c>
      <c r="J181">
        <v>1540</v>
      </c>
      <c r="K181" t="s">
        <v>318</v>
      </c>
      <c r="L181">
        <v>1000</v>
      </c>
      <c r="M181" t="s">
        <v>106</v>
      </c>
      <c r="N181">
        <v>4</v>
      </c>
      <c r="O181" t="s">
        <v>345</v>
      </c>
      <c r="P181">
        <v>172</v>
      </c>
      <c r="Q181" t="s">
        <v>281</v>
      </c>
      <c r="R181">
        <v>121</v>
      </c>
      <c r="S181" t="s">
        <v>312</v>
      </c>
      <c r="T181">
        <v>1</v>
      </c>
      <c r="U181" t="s">
        <v>313</v>
      </c>
      <c r="V181" s="4">
        <v>0</v>
      </c>
      <c r="W181" s="4">
        <v>20905.32</v>
      </c>
      <c r="X181" s="4">
        <v>696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1754.02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25000</v>
      </c>
      <c r="AV181" s="4">
        <v>0</v>
      </c>
      <c r="AW181" s="4">
        <v>0</v>
      </c>
      <c r="AX181" s="4">
        <v>0</v>
      </c>
      <c r="AY181" s="4">
        <v>0</v>
      </c>
      <c r="AZ181" s="4">
        <v>-2078.06</v>
      </c>
      <c r="BA181" s="4">
        <v>0</v>
      </c>
      <c r="BB181" s="4">
        <v>-3074.64</v>
      </c>
      <c r="BC181" s="4">
        <v>0</v>
      </c>
      <c r="BD181" s="4">
        <v>0</v>
      </c>
      <c r="BE181" s="4">
        <v>0</v>
      </c>
    </row>
    <row r="182" spans="1:57">
      <c r="A182">
        <v>921</v>
      </c>
      <c r="B182" t="s">
        <v>454</v>
      </c>
      <c r="C182">
        <v>108</v>
      </c>
      <c r="D182" t="s">
        <v>455</v>
      </c>
      <c r="E182">
        <v>212</v>
      </c>
      <c r="F182">
        <v>511540005</v>
      </c>
      <c r="G182" t="s">
        <v>125</v>
      </c>
      <c r="H182">
        <v>101</v>
      </c>
      <c r="I182" t="s">
        <v>308</v>
      </c>
      <c r="J182">
        <v>1540</v>
      </c>
      <c r="K182" t="s">
        <v>318</v>
      </c>
      <c r="L182">
        <v>1000</v>
      </c>
      <c r="M182" t="s">
        <v>106</v>
      </c>
      <c r="N182">
        <v>4</v>
      </c>
      <c r="O182" t="s">
        <v>345</v>
      </c>
      <c r="P182">
        <v>132</v>
      </c>
      <c r="Q182" t="s">
        <v>456</v>
      </c>
      <c r="R182">
        <v>121</v>
      </c>
      <c r="S182" t="s">
        <v>312</v>
      </c>
      <c r="T182">
        <v>1</v>
      </c>
      <c r="U182" t="s">
        <v>313</v>
      </c>
      <c r="V182" s="4">
        <v>2341.4699999999998</v>
      </c>
      <c r="W182" s="4">
        <v>3837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1266.6400000000001</v>
      </c>
      <c r="AE182" s="4">
        <v>2997.38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3001.5</v>
      </c>
      <c r="AP182" s="4">
        <v>0</v>
      </c>
      <c r="AQ182" s="4">
        <v>0</v>
      </c>
      <c r="AR182" s="4">
        <v>0</v>
      </c>
      <c r="AS182" s="4">
        <v>0</v>
      </c>
      <c r="AT182" s="4">
        <v>15000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-7559.01</v>
      </c>
    </row>
    <row r="183" spans="1:57">
      <c r="A183">
        <v>923</v>
      </c>
      <c r="B183" t="s">
        <v>461</v>
      </c>
      <c r="C183">
        <v>110</v>
      </c>
      <c r="D183" t="s">
        <v>462</v>
      </c>
      <c r="E183">
        <v>212</v>
      </c>
      <c r="F183">
        <v>511540005</v>
      </c>
      <c r="G183" t="s">
        <v>125</v>
      </c>
      <c r="H183">
        <v>101</v>
      </c>
      <c r="I183" t="s">
        <v>308</v>
      </c>
      <c r="J183">
        <v>1540</v>
      </c>
      <c r="K183" t="s">
        <v>318</v>
      </c>
      <c r="L183">
        <v>1000</v>
      </c>
      <c r="M183" t="s">
        <v>106</v>
      </c>
      <c r="N183">
        <v>4</v>
      </c>
      <c r="O183" t="s">
        <v>345</v>
      </c>
      <c r="P183">
        <v>311</v>
      </c>
      <c r="Q183" t="s">
        <v>463</v>
      </c>
      <c r="R183">
        <v>125</v>
      </c>
      <c r="S183" t="s">
        <v>464</v>
      </c>
      <c r="T183">
        <v>1</v>
      </c>
      <c r="U183" t="s">
        <v>313</v>
      </c>
      <c r="V183" s="4">
        <v>978.26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5000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-4021.74</v>
      </c>
    </row>
    <row r="184" spans="1:57">
      <c r="A184">
        <v>931</v>
      </c>
      <c r="B184" t="s">
        <v>465</v>
      </c>
      <c r="C184">
        <v>111</v>
      </c>
      <c r="D184" t="s">
        <v>466</v>
      </c>
      <c r="E184">
        <v>212</v>
      </c>
      <c r="F184">
        <v>511540005</v>
      </c>
      <c r="G184" t="s">
        <v>125</v>
      </c>
      <c r="H184">
        <v>101</v>
      </c>
      <c r="I184" t="s">
        <v>308</v>
      </c>
      <c r="J184">
        <v>1540</v>
      </c>
      <c r="K184" t="s">
        <v>318</v>
      </c>
      <c r="L184">
        <v>1000</v>
      </c>
      <c r="M184" t="s">
        <v>106</v>
      </c>
      <c r="N184">
        <v>5</v>
      </c>
      <c r="O184" t="s">
        <v>467</v>
      </c>
      <c r="P184">
        <v>152</v>
      </c>
      <c r="Q184" t="s">
        <v>468</v>
      </c>
      <c r="R184">
        <v>121</v>
      </c>
      <c r="S184" t="s">
        <v>312</v>
      </c>
      <c r="T184">
        <v>1</v>
      </c>
      <c r="U184" t="s">
        <v>313</v>
      </c>
      <c r="V184" s="4">
        <v>0</v>
      </c>
      <c r="W184" s="4">
        <v>5783.75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3000</v>
      </c>
      <c r="AG184" s="4">
        <v>389.97</v>
      </c>
      <c r="AH184" s="4">
        <v>0</v>
      </c>
      <c r="AI184" s="4">
        <v>0</v>
      </c>
      <c r="AJ184" s="4">
        <v>0</v>
      </c>
      <c r="AK184" s="4">
        <v>0</v>
      </c>
      <c r="AL184" s="4">
        <v>258.75</v>
      </c>
      <c r="AM184" s="4">
        <v>1293.75</v>
      </c>
      <c r="AN184" s="4">
        <v>331.2</v>
      </c>
      <c r="AO184" s="4">
        <v>1376.56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10000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-4086.54</v>
      </c>
    </row>
    <row r="185" spans="1:57">
      <c r="A185">
        <v>101</v>
      </c>
      <c r="B185" t="s">
        <v>306</v>
      </c>
      <c r="C185">
        <v>139</v>
      </c>
      <c r="D185" t="s">
        <v>307</v>
      </c>
      <c r="E185">
        <v>212</v>
      </c>
      <c r="F185">
        <v>511540005</v>
      </c>
      <c r="G185" t="s">
        <v>125</v>
      </c>
      <c r="H185">
        <v>101</v>
      </c>
      <c r="I185" t="s">
        <v>308</v>
      </c>
      <c r="J185">
        <v>1540</v>
      </c>
      <c r="K185" t="s">
        <v>318</v>
      </c>
      <c r="L185">
        <v>1000</v>
      </c>
      <c r="M185" t="s">
        <v>106</v>
      </c>
      <c r="N185">
        <v>7</v>
      </c>
      <c r="O185" t="s">
        <v>310</v>
      </c>
      <c r="P185">
        <v>171</v>
      </c>
      <c r="Q185" t="s">
        <v>311</v>
      </c>
      <c r="R185">
        <v>121</v>
      </c>
      <c r="S185" t="s">
        <v>312</v>
      </c>
      <c r="T185">
        <v>1</v>
      </c>
      <c r="U185" t="s">
        <v>313</v>
      </c>
      <c r="V185" s="4">
        <v>7791.78</v>
      </c>
      <c r="W185" s="4">
        <v>17955.21</v>
      </c>
      <c r="X185" s="4">
        <v>8341.81</v>
      </c>
      <c r="Y185" s="4">
        <v>0</v>
      </c>
      <c r="Z185" s="4">
        <v>0</v>
      </c>
      <c r="AA185" s="4">
        <v>0</v>
      </c>
      <c r="AB185" s="4">
        <v>5260.62</v>
      </c>
      <c r="AC185" s="4">
        <v>2403.4699999999998</v>
      </c>
      <c r="AD185" s="4">
        <v>3607.5</v>
      </c>
      <c r="AE185" s="4">
        <v>34916.129999999997</v>
      </c>
      <c r="AF185" s="4">
        <v>39133.46</v>
      </c>
      <c r="AG185" s="4">
        <v>12338.87</v>
      </c>
      <c r="AH185" s="4">
        <v>499.91</v>
      </c>
      <c r="AI185" s="4">
        <v>0</v>
      </c>
      <c r="AJ185" s="4">
        <v>0</v>
      </c>
      <c r="AK185" s="4">
        <v>499.91</v>
      </c>
      <c r="AL185" s="4">
        <v>2070</v>
      </c>
      <c r="AM185" s="4">
        <v>1562.85</v>
      </c>
      <c r="AN185" s="4">
        <v>1355.85</v>
      </c>
      <c r="AO185" s="4">
        <v>2906.28</v>
      </c>
      <c r="AP185" s="4">
        <v>1035</v>
      </c>
      <c r="AQ185" s="4">
        <v>1138.5</v>
      </c>
      <c r="AR185" s="4">
        <v>838.68</v>
      </c>
      <c r="AS185" s="4">
        <v>1632.18</v>
      </c>
      <c r="AT185" s="4">
        <v>40000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10000</v>
      </c>
      <c r="BA185" s="4">
        <v>0</v>
      </c>
      <c r="BB185" s="4">
        <v>12321.37</v>
      </c>
      <c r="BC185" s="4">
        <v>16564.990000000002</v>
      </c>
      <c r="BD185" s="4">
        <v>38294.78</v>
      </c>
      <c r="BE185" s="4">
        <v>10706.69</v>
      </c>
    </row>
    <row r="186" spans="1:57">
      <c r="A186">
        <v>941</v>
      </c>
      <c r="B186" t="s">
        <v>484</v>
      </c>
      <c r="C186">
        <v>116</v>
      </c>
      <c r="D186" t="s">
        <v>485</v>
      </c>
      <c r="E186">
        <v>212</v>
      </c>
      <c r="F186">
        <v>511540005</v>
      </c>
      <c r="G186" t="s">
        <v>125</v>
      </c>
      <c r="H186">
        <v>101</v>
      </c>
      <c r="I186" t="s">
        <v>308</v>
      </c>
      <c r="J186">
        <v>1540</v>
      </c>
      <c r="K186" t="s">
        <v>318</v>
      </c>
      <c r="L186">
        <v>1000</v>
      </c>
      <c r="M186" t="s">
        <v>106</v>
      </c>
      <c r="N186">
        <v>8</v>
      </c>
      <c r="O186" t="s">
        <v>486</v>
      </c>
      <c r="P186">
        <v>131</v>
      </c>
      <c r="Q186" t="s">
        <v>449</v>
      </c>
      <c r="R186">
        <v>121</v>
      </c>
      <c r="S186" t="s">
        <v>312</v>
      </c>
      <c r="T186">
        <v>1</v>
      </c>
      <c r="U186" t="s">
        <v>313</v>
      </c>
      <c r="V186" s="4">
        <v>0</v>
      </c>
      <c r="W186" s="4">
        <v>0</v>
      </c>
      <c r="X186" s="4">
        <v>0</v>
      </c>
      <c r="Y186" s="4">
        <v>0</v>
      </c>
      <c r="Z186" s="4">
        <v>4400.01</v>
      </c>
      <c r="AA186" s="4">
        <v>0</v>
      </c>
      <c r="AB186" s="4">
        <v>603.19000000000005</v>
      </c>
      <c r="AC186" s="4">
        <v>0</v>
      </c>
      <c r="AD186" s="4">
        <v>0</v>
      </c>
      <c r="AE186" s="4">
        <v>0</v>
      </c>
      <c r="AF186" s="4">
        <v>0</v>
      </c>
      <c r="AG186" s="4">
        <v>6377.51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1268.9100000000001</v>
      </c>
      <c r="AN186" s="4">
        <v>0</v>
      </c>
      <c r="AO186" s="4">
        <v>15897.62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4400.01</v>
      </c>
      <c r="AY186" s="4">
        <v>0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-10185.83</v>
      </c>
    </row>
    <row r="187" spans="1:57">
      <c r="A187">
        <v>942</v>
      </c>
      <c r="B187" t="s">
        <v>487</v>
      </c>
      <c r="C187">
        <v>117</v>
      </c>
      <c r="D187" t="s">
        <v>488</v>
      </c>
      <c r="E187">
        <v>212</v>
      </c>
      <c r="F187">
        <v>511540005</v>
      </c>
      <c r="G187" t="s">
        <v>125</v>
      </c>
      <c r="H187">
        <v>101</v>
      </c>
      <c r="I187" t="s">
        <v>308</v>
      </c>
      <c r="J187">
        <v>1540</v>
      </c>
      <c r="K187" t="s">
        <v>318</v>
      </c>
      <c r="L187">
        <v>1000</v>
      </c>
      <c r="M187" t="s">
        <v>106</v>
      </c>
      <c r="N187">
        <v>8</v>
      </c>
      <c r="O187" t="s">
        <v>486</v>
      </c>
      <c r="P187">
        <v>183</v>
      </c>
      <c r="Q187" t="s">
        <v>489</v>
      </c>
      <c r="R187">
        <v>121</v>
      </c>
      <c r="S187" t="s">
        <v>312</v>
      </c>
      <c r="T187">
        <v>1</v>
      </c>
      <c r="U187" t="s">
        <v>313</v>
      </c>
      <c r="V187" s="4">
        <v>1319.04</v>
      </c>
      <c r="W187" s="4">
        <v>1078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2865</v>
      </c>
      <c r="AH187" s="4">
        <v>0</v>
      </c>
      <c r="AI187" s="4">
        <v>0</v>
      </c>
      <c r="AJ187" s="4">
        <v>310.5</v>
      </c>
      <c r="AK187" s="4">
        <v>310.5</v>
      </c>
      <c r="AL187" s="4">
        <v>0</v>
      </c>
      <c r="AM187" s="4">
        <v>310.5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0</v>
      </c>
      <c r="AT187" s="4">
        <v>15000</v>
      </c>
      <c r="AU187" s="4">
        <v>0</v>
      </c>
      <c r="AV187" s="4">
        <v>0</v>
      </c>
      <c r="AW187" s="4">
        <v>-7250</v>
      </c>
      <c r="AX187" s="4">
        <v>0</v>
      </c>
      <c r="AY187" s="4">
        <v>0</v>
      </c>
      <c r="AZ187" s="4">
        <v>0</v>
      </c>
      <c r="BA187" s="4">
        <v>0</v>
      </c>
      <c r="BB187" s="4">
        <v>-4060</v>
      </c>
      <c r="BC187" s="4">
        <v>-2224.46</v>
      </c>
      <c r="BD187" s="4">
        <v>2865</v>
      </c>
      <c r="BE187" s="4">
        <v>0</v>
      </c>
    </row>
    <row r="188" spans="1:57">
      <c r="A188">
        <v>971</v>
      </c>
      <c r="B188" t="s">
        <v>522</v>
      </c>
      <c r="C188">
        <v>102</v>
      </c>
      <c r="D188" t="s">
        <v>284</v>
      </c>
      <c r="E188">
        <v>212</v>
      </c>
      <c r="F188">
        <v>511540005</v>
      </c>
      <c r="G188" t="s">
        <v>125</v>
      </c>
      <c r="H188">
        <v>101</v>
      </c>
      <c r="I188" t="s">
        <v>308</v>
      </c>
      <c r="J188">
        <v>1540</v>
      </c>
      <c r="K188" t="s">
        <v>318</v>
      </c>
      <c r="L188">
        <v>1000</v>
      </c>
      <c r="M188" t="s">
        <v>106</v>
      </c>
      <c r="N188">
        <v>9</v>
      </c>
      <c r="O188" t="s">
        <v>422</v>
      </c>
      <c r="P188">
        <v>312</v>
      </c>
      <c r="Q188" t="s">
        <v>443</v>
      </c>
      <c r="R188">
        <v>200</v>
      </c>
      <c r="S188" t="s">
        <v>444</v>
      </c>
      <c r="T188">
        <v>1</v>
      </c>
      <c r="U188" t="s">
        <v>313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560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560</v>
      </c>
      <c r="BB188" s="4">
        <v>0</v>
      </c>
      <c r="BC188" s="4">
        <v>0</v>
      </c>
      <c r="BD188" s="4">
        <v>0</v>
      </c>
      <c r="BE188" s="4">
        <v>0</v>
      </c>
    </row>
    <row r="189" spans="1:57">
      <c r="A189">
        <v>971</v>
      </c>
      <c r="B189" t="s">
        <v>522</v>
      </c>
      <c r="C189">
        <v>161</v>
      </c>
      <c r="D189" t="s">
        <v>592</v>
      </c>
      <c r="E189">
        <v>212</v>
      </c>
      <c r="F189">
        <v>511540005</v>
      </c>
      <c r="G189" t="s">
        <v>125</v>
      </c>
      <c r="H189">
        <v>101</v>
      </c>
      <c r="I189" t="s">
        <v>308</v>
      </c>
      <c r="J189">
        <v>1540</v>
      </c>
      <c r="K189" t="s">
        <v>318</v>
      </c>
      <c r="L189">
        <v>1000</v>
      </c>
      <c r="M189" t="s">
        <v>106</v>
      </c>
      <c r="N189">
        <v>9</v>
      </c>
      <c r="O189" t="s">
        <v>422</v>
      </c>
      <c r="P189">
        <v>181</v>
      </c>
      <c r="Q189" t="s">
        <v>523</v>
      </c>
      <c r="R189">
        <v>131</v>
      </c>
      <c r="S189" t="s">
        <v>524</v>
      </c>
      <c r="T189">
        <v>1</v>
      </c>
      <c r="U189" t="s">
        <v>313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2830.73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-2830.73</v>
      </c>
    </row>
    <row r="190" spans="1:57">
      <c r="A190">
        <v>972</v>
      </c>
      <c r="B190" t="s">
        <v>527</v>
      </c>
      <c r="C190">
        <v>132</v>
      </c>
      <c r="D190" t="s">
        <v>528</v>
      </c>
      <c r="E190">
        <v>212</v>
      </c>
      <c r="F190">
        <v>511540005</v>
      </c>
      <c r="G190" t="s">
        <v>125</v>
      </c>
      <c r="H190">
        <v>101</v>
      </c>
      <c r="I190" t="s">
        <v>308</v>
      </c>
      <c r="J190">
        <v>1540</v>
      </c>
      <c r="K190" t="s">
        <v>318</v>
      </c>
      <c r="L190">
        <v>1000</v>
      </c>
      <c r="M190" t="s">
        <v>106</v>
      </c>
      <c r="N190">
        <v>9</v>
      </c>
      <c r="O190" t="s">
        <v>422</v>
      </c>
      <c r="P190">
        <v>181</v>
      </c>
      <c r="Q190" t="s">
        <v>523</v>
      </c>
      <c r="R190">
        <v>131</v>
      </c>
      <c r="S190" t="s">
        <v>524</v>
      </c>
      <c r="T190">
        <v>1</v>
      </c>
      <c r="U190" t="s">
        <v>313</v>
      </c>
      <c r="V190" s="4">
        <v>971.04</v>
      </c>
      <c r="W190" s="4">
        <v>1887.25</v>
      </c>
      <c r="X190" s="4">
        <v>0</v>
      </c>
      <c r="Y190" s="4">
        <v>0</v>
      </c>
      <c r="Z190" s="4">
        <v>800</v>
      </c>
      <c r="AA190" s="4">
        <v>38945.129999999997</v>
      </c>
      <c r="AB190" s="4">
        <v>0</v>
      </c>
      <c r="AC190" s="4">
        <v>300</v>
      </c>
      <c r="AD190" s="4">
        <v>0</v>
      </c>
      <c r="AE190" s="4">
        <v>300</v>
      </c>
      <c r="AF190" s="4">
        <v>0</v>
      </c>
      <c r="AG190" s="4">
        <v>1841.3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791.26</v>
      </c>
      <c r="AO190" s="4">
        <v>1138.5</v>
      </c>
      <c r="AP190" s="4">
        <v>0</v>
      </c>
      <c r="AQ190" s="4">
        <v>0</v>
      </c>
      <c r="AR190" s="4">
        <v>0</v>
      </c>
      <c r="AS190" s="4">
        <v>0</v>
      </c>
      <c r="AT190" s="4">
        <v>10000</v>
      </c>
      <c r="AU190" s="4">
        <v>0</v>
      </c>
      <c r="AV190" s="4">
        <v>0</v>
      </c>
      <c r="AW190" s="4">
        <v>0</v>
      </c>
      <c r="AX190" s="4">
        <v>0</v>
      </c>
      <c r="AY190" s="4">
        <v>32603.42</v>
      </c>
      <c r="AZ190" s="4">
        <v>0</v>
      </c>
      <c r="BA190" s="4">
        <v>-525.61</v>
      </c>
      <c r="BB190" s="4">
        <v>-1104.1500000000001</v>
      </c>
      <c r="BC190" s="4">
        <v>300</v>
      </c>
      <c r="BD190" s="4">
        <v>300</v>
      </c>
      <c r="BE190" s="4">
        <v>1541.3</v>
      </c>
    </row>
    <row r="191" spans="1:57">
      <c r="A191">
        <v>974</v>
      </c>
      <c r="B191" t="s">
        <v>592</v>
      </c>
      <c r="C191">
        <v>161</v>
      </c>
      <c r="D191" t="s">
        <v>592</v>
      </c>
      <c r="E191">
        <v>212</v>
      </c>
      <c r="F191">
        <v>511540005</v>
      </c>
      <c r="G191" t="s">
        <v>125</v>
      </c>
      <c r="H191">
        <v>101</v>
      </c>
      <c r="I191" t="s">
        <v>308</v>
      </c>
      <c r="J191">
        <v>1540</v>
      </c>
      <c r="K191" t="s">
        <v>318</v>
      </c>
      <c r="L191">
        <v>1000</v>
      </c>
      <c r="M191" t="s">
        <v>106</v>
      </c>
      <c r="N191">
        <v>9</v>
      </c>
      <c r="O191" t="s">
        <v>422</v>
      </c>
      <c r="P191">
        <v>181</v>
      </c>
      <c r="Q191" t="s">
        <v>523</v>
      </c>
      <c r="R191">
        <v>131</v>
      </c>
      <c r="S191" t="s">
        <v>524</v>
      </c>
      <c r="T191">
        <v>1</v>
      </c>
      <c r="U191" t="s">
        <v>313</v>
      </c>
      <c r="V191" s="4">
        <v>533734.24</v>
      </c>
      <c r="W191" s="4">
        <v>107124.27</v>
      </c>
      <c r="X191" s="4">
        <v>28379.279999999999</v>
      </c>
      <c r="Y191" s="4">
        <v>23980</v>
      </c>
      <c r="Z191" s="4">
        <v>12105</v>
      </c>
      <c r="AA191" s="4">
        <v>35557.839999999997</v>
      </c>
      <c r="AB191" s="4">
        <v>-425383.67</v>
      </c>
      <c r="AC191" s="4">
        <v>4987.43</v>
      </c>
      <c r="AD191" s="4">
        <v>16281.32</v>
      </c>
      <c r="AE191" s="4">
        <v>23821.67</v>
      </c>
      <c r="AF191" s="4">
        <v>0</v>
      </c>
      <c r="AG191" s="4">
        <v>36325.56</v>
      </c>
      <c r="AH191" s="4">
        <v>6739.4</v>
      </c>
      <c r="AI191" s="4">
        <v>39220.76</v>
      </c>
      <c r="AJ191" s="4">
        <v>95908.12</v>
      </c>
      <c r="AK191" s="4">
        <v>3027.38</v>
      </c>
      <c r="AL191" s="4">
        <v>16964.099999999999</v>
      </c>
      <c r="AM191" s="4">
        <v>17071.55</v>
      </c>
      <c r="AN191" s="4">
        <v>15722.7</v>
      </c>
      <c r="AO191" s="4">
        <v>10273.41</v>
      </c>
      <c r="AP191" s="4">
        <v>18695.29</v>
      </c>
      <c r="AQ191" s="4">
        <v>5513.96</v>
      </c>
      <c r="AR191" s="4">
        <v>4061.9</v>
      </c>
      <c r="AS191" s="4">
        <v>7904.92</v>
      </c>
      <c r="AT191" s="4">
        <v>603750.05000000005</v>
      </c>
      <c r="AU191" s="4">
        <v>30000</v>
      </c>
      <c r="AV191" s="4">
        <v>0</v>
      </c>
      <c r="AW191" s="4">
        <v>0</v>
      </c>
      <c r="AX191" s="4">
        <v>0</v>
      </c>
      <c r="AY191" s="4">
        <v>0</v>
      </c>
      <c r="AZ191" s="4">
        <v>-34686.75</v>
      </c>
      <c r="BA191" s="4">
        <v>-10000</v>
      </c>
      <c r="BB191" s="4">
        <v>-55432</v>
      </c>
      <c r="BC191" s="4">
        <v>-24209.39</v>
      </c>
      <c r="BD191" s="4">
        <v>-289238.37</v>
      </c>
      <c r="BE191" s="4">
        <v>-64374.09</v>
      </c>
    </row>
    <row r="192" spans="1:57">
      <c r="A192">
        <v>961</v>
      </c>
      <c r="B192" t="s">
        <v>80</v>
      </c>
      <c r="C192">
        <v>124</v>
      </c>
      <c r="D192" t="s">
        <v>508</v>
      </c>
      <c r="E192">
        <v>212</v>
      </c>
      <c r="F192">
        <v>511540005</v>
      </c>
      <c r="G192" t="s">
        <v>125</v>
      </c>
      <c r="H192">
        <v>101</v>
      </c>
      <c r="I192" t="s">
        <v>308</v>
      </c>
      <c r="J192">
        <v>1540</v>
      </c>
      <c r="K192" t="s">
        <v>318</v>
      </c>
      <c r="L192">
        <v>1000</v>
      </c>
      <c r="M192" t="s">
        <v>106</v>
      </c>
      <c r="N192">
        <v>11</v>
      </c>
      <c r="O192" t="s">
        <v>509</v>
      </c>
      <c r="P192">
        <v>241</v>
      </c>
      <c r="Q192" t="s">
        <v>445</v>
      </c>
      <c r="R192">
        <v>124</v>
      </c>
      <c r="S192" t="s">
        <v>510</v>
      </c>
      <c r="T192">
        <v>1</v>
      </c>
      <c r="U192" t="s">
        <v>313</v>
      </c>
      <c r="V192" s="4">
        <v>4262.0200000000004</v>
      </c>
      <c r="W192" s="4">
        <v>423</v>
      </c>
      <c r="X192" s="4">
        <v>0</v>
      </c>
      <c r="Y192" s="4">
        <v>0</v>
      </c>
      <c r="Z192" s="4">
        <v>0</v>
      </c>
      <c r="AA192" s="4">
        <v>0</v>
      </c>
      <c r="AB192" s="4">
        <v>2979.06</v>
      </c>
      <c r="AC192" s="4">
        <v>0</v>
      </c>
      <c r="AD192" s="4">
        <v>0</v>
      </c>
      <c r="AE192" s="4">
        <v>5924.15</v>
      </c>
      <c r="AF192" s="4">
        <v>4839.68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1335.15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20000</v>
      </c>
      <c r="AU192" s="4">
        <v>0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-2907.24</v>
      </c>
    </row>
    <row r="193" spans="1:57">
      <c r="A193">
        <v>962</v>
      </c>
      <c r="B193" t="s">
        <v>513</v>
      </c>
      <c r="C193">
        <v>126</v>
      </c>
      <c r="D193" t="s">
        <v>225</v>
      </c>
      <c r="E193">
        <v>212</v>
      </c>
      <c r="F193">
        <v>511540005</v>
      </c>
      <c r="G193" t="s">
        <v>125</v>
      </c>
      <c r="H193">
        <v>101</v>
      </c>
      <c r="I193" t="s">
        <v>308</v>
      </c>
      <c r="J193">
        <v>1540</v>
      </c>
      <c r="K193" t="s">
        <v>318</v>
      </c>
      <c r="L193">
        <v>1000</v>
      </c>
      <c r="M193" t="s">
        <v>106</v>
      </c>
      <c r="N193">
        <v>11</v>
      </c>
      <c r="O193" t="s">
        <v>509</v>
      </c>
      <c r="P193">
        <v>241</v>
      </c>
      <c r="Q193" t="s">
        <v>445</v>
      </c>
      <c r="R193">
        <v>124</v>
      </c>
      <c r="S193" t="s">
        <v>510</v>
      </c>
      <c r="T193">
        <v>1</v>
      </c>
      <c r="U193" t="s">
        <v>313</v>
      </c>
      <c r="V193" s="4">
        <v>5436.29</v>
      </c>
      <c r="W193" s="4">
        <v>2813</v>
      </c>
      <c r="X193" s="4">
        <v>0</v>
      </c>
      <c r="Y193" s="4">
        <v>0</v>
      </c>
      <c r="Z193" s="4">
        <v>0</v>
      </c>
      <c r="AA193" s="4">
        <v>0</v>
      </c>
      <c r="AB193" s="4">
        <v>1623.81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1628.78</v>
      </c>
      <c r="AK193" s="4">
        <v>0</v>
      </c>
      <c r="AL193" s="4">
        <v>755.55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30000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0</v>
      </c>
      <c r="BC193" s="4">
        <v>0</v>
      </c>
      <c r="BD193" s="4">
        <v>0</v>
      </c>
      <c r="BE193" s="4">
        <v>-22511.23</v>
      </c>
    </row>
    <row r="194" spans="1:57">
      <c r="A194">
        <v>965</v>
      </c>
      <c r="B194" t="s">
        <v>521</v>
      </c>
      <c r="C194">
        <v>129</v>
      </c>
      <c r="D194" t="s">
        <v>236</v>
      </c>
      <c r="E194">
        <v>212</v>
      </c>
      <c r="F194">
        <v>511540005</v>
      </c>
      <c r="G194" t="s">
        <v>125</v>
      </c>
      <c r="H194">
        <v>101</v>
      </c>
      <c r="I194" t="s">
        <v>308</v>
      </c>
      <c r="J194">
        <v>1540</v>
      </c>
      <c r="K194" t="s">
        <v>318</v>
      </c>
      <c r="L194">
        <v>1000</v>
      </c>
      <c r="M194" t="s">
        <v>106</v>
      </c>
      <c r="N194">
        <v>11</v>
      </c>
      <c r="O194" t="s">
        <v>509</v>
      </c>
      <c r="P194">
        <v>242</v>
      </c>
      <c r="Q194" t="s">
        <v>283</v>
      </c>
      <c r="R194">
        <v>124</v>
      </c>
      <c r="S194" t="s">
        <v>510</v>
      </c>
      <c r="T194">
        <v>1</v>
      </c>
      <c r="U194" t="s">
        <v>313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1607.16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-1607.16</v>
      </c>
      <c r="BD194" s="4">
        <v>0</v>
      </c>
      <c r="BE194" s="4">
        <v>0</v>
      </c>
    </row>
    <row r="195" spans="1:57">
      <c r="A195">
        <v>951</v>
      </c>
      <c r="B195" t="s">
        <v>491</v>
      </c>
      <c r="C195">
        <v>118</v>
      </c>
      <c r="D195" t="s">
        <v>178</v>
      </c>
      <c r="E195">
        <v>212</v>
      </c>
      <c r="F195">
        <v>511540005</v>
      </c>
      <c r="G195" t="s">
        <v>125</v>
      </c>
      <c r="H195">
        <v>101</v>
      </c>
      <c r="I195" t="s">
        <v>308</v>
      </c>
      <c r="J195">
        <v>1540</v>
      </c>
      <c r="K195" t="s">
        <v>318</v>
      </c>
      <c r="L195">
        <v>1000</v>
      </c>
      <c r="M195" t="s">
        <v>106</v>
      </c>
      <c r="N195">
        <v>12</v>
      </c>
      <c r="O195" t="s">
        <v>401</v>
      </c>
      <c r="P195">
        <v>221</v>
      </c>
      <c r="Q195" t="s">
        <v>492</v>
      </c>
      <c r="R195">
        <v>128</v>
      </c>
      <c r="S195" t="s">
        <v>404</v>
      </c>
      <c r="T195">
        <v>1</v>
      </c>
      <c r="U195" t="s">
        <v>313</v>
      </c>
      <c r="V195" s="4">
        <v>350</v>
      </c>
      <c r="W195" s="4">
        <v>12457.45</v>
      </c>
      <c r="X195" s="4">
        <v>700</v>
      </c>
      <c r="Y195" s="4">
        <v>0</v>
      </c>
      <c r="Z195" s="4">
        <v>0</v>
      </c>
      <c r="AA195" s="4">
        <v>0</v>
      </c>
      <c r="AB195" s="4">
        <v>2972.7</v>
      </c>
      <c r="AC195" s="4">
        <v>0</v>
      </c>
      <c r="AD195" s="4">
        <v>0</v>
      </c>
      <c r="AE195" s="4">
        <v>0</v>
      </c>
      <c r="AF195" s="4">
        <v>0</v>
      </c>
      <c r="AG195" s="4">
        <v>594.28</v>
      </c>
      <c r="AH195" s="4">
        <v>0</v>
      </c>
      <c r="AI195" s="4">
        <v>629.88</v>
      </c>
      <c r="AJ195" s="4">
        <v>0</v>
      </c>
      <c r="AK195" s="4">
        <v>0</v>
      </c>
      <c r="AL195" s="4">
        <v>0</v>
      </c>
      <c r="AM195" s="4">
        <v>630.32000000000005</v>
      </c>
      <c r="AN195" s="4">
        <v>630.32000000000005</v>
      </c>
      <c r="AO195" s="4">
        <v>0</v>
      </c>
      <c r="AP195" s="4">
        <v>1085.72</v>
      </c>
      <c r="AQ195" s="4">
        <v>0</v>
      </c>
      <c r="AR195" s="4">
        <v>0</v>
      </c>
      <c r="AS195" s="4">
        <v>0</v>
      </c>
      <c r="AT195" s="4">
        <v>30000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-15410.37</v>
      </c>
      <c r="BB195" s="4">
        <v>0</v>
      </c>
      <c r="BC195" s="4">
        <v>0</v>
      </c>
      <c r="BD195" s="4">
        <v>0</v>
      </c>
      <c r="BE195" s="4">
        <v>-491.44</v>
      </c>
    </row>
    <row r="196" spans="1:57">
      <c r="A196">
        <v>953</v>
      </c>
      <c r="B196" t="s">
        <v>259</v>
      </c>
      <c r="C196">
        <v>121</v>
      </c>
      <c r="D196" t="s">
        <v>196</v>
      </c>
      <c r="E196">
        <v>212</v>
      </c>
      <c r="F196">
        <v>511540005</v>
      </c>
      <c r="G196" t="s">
        <v>125</v>
      </c>
      <c r="H196">
        <v>101</v>
      </c>
      <c r="I196" t="s">
        <v>308</v>
      </c>
      <c r="J196">
        <v>1540</v>
      </c>
      <c r="K196" t="s">
        <v>318</v>
      </c>
      <c r="L196">
        <v>1000</v>
      </c>
      <c r="M196" t="s">
        <v>106</v>
      </c>
      <c r="N196">
        <v>12</v>
      </c>
      <c r="O196" t="s">
        <v>401</v>
      </c>
      <c r="P196">
        <v>214</v>
      </c>
      <c r="Q196" t="s">
        <v>446</v>
      </c>
      <c r="R196">
        <v>125</v>
      </c>
      <c r="S196" t="s">
        <v>464</v>
      </c>
      <c r="T196">
        <v>1</v>
      </c>
      <c r="U196" t="s">
        <v>313</v>
      </c>
      <c r="V196" s="4">
        <v>3034.57</v>
      </c>
      <c r="W196" s="4">
        <v>3182.5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320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20000</v>
      </c>
      <c r="AU196" s="4">
        <v>0</v>
      </c>
      <c r="AV196" s="4">
        <v>0</v>
      </c>
      <c r="AW196" s="4">
        <v>0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-13462.93</v>
      </c>
    </row>
    <row r="197" spans="1:57">
      <c r="A197">
        <v>954</v>
      </c>
      <c r="B197" t="s">
        <v>502</v>
      </c>
      <c r="C197">
        <v>122</v>
      </c>
      <c r="D197" t="s">
        <v>503</v>
      </c>
      <c r="E197">
        <v>212</v>
      </c>
      <c r="F197">
        <v>511540005</v>
      </c>
      <c r="G197" t="s">
        <v>125</v>
      </c>
      <c r="H197">
        <v>101</v>
      </c>
      <c r="I197" t="s">
        <v>308</v>
      </c>
      <c r="J197">
        <v>1540</v>
      </c>
      <c r="K197" t="s">
        <v>318</v>
      </c>
      <c r="L197">
        <v>1000</v>
      </c>
      <c r="M197" t="s">
        <v>106</v>
      </c>
      <c r="N197">
        <v>12</v>
      </c>
      <c r="O197" t="s">
        <v>401</v>
      </c>
      <c r="P197">
        <v>226</v>
      </c>
      <c r="Q197" t="s">
        <v>504</v>
      </c>
      <c r="R197">
        <v>121</v>
      </c>
      <c r="S197" t="s">
        <v>312</v>
      </c>
      <c r="T197">
        <v>1</v>
      </c>
      <c r="U197" t="s">
        <v>313</v>
      </c>
      <c r="V197" s="4">
        <v>30701.71</v>
      </c>
      <c r="W197" s="4">
        <v>41387.69</v>
      </c>
      <c r="X197" s="4">
        <v>3815</v>
      </c>
      <c r="Y197" s="4">
        <v>0</v>
      </c>
      <c r="Z197" s="4">
        <v>1397</v>
      </c>
      <c r="AA197" s="4">
        <v>0</v>
      </c>
      <c r="AB197" s="4">
        <v>23502.82</v>
      </c>
      <c r="AC197" s="4">
        <v>0</v>
      </c>
      <c r="AD197" s="4">
        <v>1600</v>
      </c>
      <c r="AE197" s="4">
        <v>4287.8</v>
      </c>
      <c r="AF197" s="4">
        <v>14083.25</v>
      </c>
      <c r="AG197" s="4">
        <v>42767.42</v>
      </c>
      <c r="AH197" s="4">
        <v>4466.03</v>
      </c>
      <c r="AI197" s="4">
        <v>3275.78</v>
      </c>
      <c r="AJ197" s="4">
        <v>0</v>
      </c>
      <c r="AK197" s="4">
        <v>0</v>
      </c>
      <c r="AL197" s="4">
        <v>4766.18</v>
      </c>
      <c r="AM197" s="4">
        <v>1356.34</v>
      </c>
      <c r="AN197" s="4">
        <v>720.36</v>
      </c>
      <c r="AO197" s="4">
        <v>2880.61</v>
      </c>
      <c r="AP197" s="4">
        <v>1209.31</v>
      </c>
      <c r="AQ197" s="4">
        <v>1541.2</v>
      </c>
      <c r="AR197" s="4">
        <v>1135.33</v>
      </c>
      <c r="AS197" s="4">
        <v>2209.4899999999998</v>
      </c>
      <c r="AT197" s="4">
        <v>102533.97</v>
      </c>
      <c r="AU197" s="4">
        <v>0</v>
      </c>
      <c r="AV197" s="4">
        <v>0</v>
      </c>
      <c r="AW197" s="4">
        <v>0</v>
      </c>
      <c r="AX197" s="4">
        <v>0</v>
      </c>
      <c r="AY197" s="4">
        <v>0</v>
      </c>
      <c r="AZ197" s="4">
        <v>0</v>
      </c>
      <c r="BA197" s="4">
        <v>-0.01</v>
      </c>
      <c r="BB197" s="4">
        <v>0</v>
      </c>
      <c r="BC197" s="4">
        <v>0</v>
      </c>
      <c r="BD197" s="4">
        <v>-19909.830000000002</v>
      </c>
      <c r="BE197" s="4">
        <v>40782.85</v>
      </c>
    </row>
    <row r="198" spans="1:57">
      <c r="A198">
        <v>111</v>
      </c>
      <c r="B198" t="s">
        <v>84</v>
      </c>
      <c r="C198">
        <v>141</v>
      </c>
      <c r="D198" t="s">
        <v>260</v>
      </c>
      <c r="E198">
        <v>212</v>
      </c>
      <c r="F198">
        <v>511540005</v>
      </c>
      <c r="G198" t="s">
        <v>125</v>
      </c>
      <c r="H198">
        <v>101</v>
      </c>
      <c r="I198" t="s">
        <v>308</v>
      </c>
      <c r="J198">
        <v>1540</v>
      </c>
      <c r="K198" t="s">
        <v>318</v>
      </c>
      <c r="L198">
        <v>1000</v>
      </c>
      <c r="M198" t="s">
        <v>106</v>
      </c>
      <c r="N198">
        <v>13</v>
      </c>
      <c r="O198" t="s">
        <v>353</v>
      </c>
      <c r="P198">
        <v>263</v>
      </c>
      <c r="Q198" t="s">
        <v>354</v>
      </c>
      <c r="R198">
        <v>121</v>
      </c>
      <c r="S198" t="s">
        <v>312</v>
      </c>
      <c r="T198">
        <v>1</v>
      </c>
      <c r="U198" t="s">
        <v>313</v>
      </c>
      <c r="V198" s="4">
        <v>2357.0500000000002</v>
      </c>
      <c r="W198" s="4">
        <v>9536.5499999999993</v>
      </c>
      <c r="X198" s="4">
        <v>2200</v>
      </c>
      <c r="Y198" s="4">
        <v>0</v>
      </c>
      <c r="Z198" s="4">
        <v>0</v>
      </c>
      <c r="AA198" s="4">
        <v>-1700</v>
      </c>
      <c r="AB198" s="4">
        <v>7076.98</v>
      </c>
      <c r="AC198" s="4">
        <v>0</v>
      </c>
      <c r="AD198" s="4">
        <v>913</v>
      </c>
      <c r="AE198" s="4">
        <v>3802.8</v>
      </c>
      <c r="AF198" s="4">
        <v>0</v>
      </c>
      <c r="AG198" s="4">
        <v>2284.56</v>
      </c>
      <c r="AH198" s="4">
        <v>341.55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921.16</v>
      </c>
      <c r="AP198" s="4">
        <v>3357.36</v>
      </c>
      <c r="AQ198" s="4">
        <v>962.55</v>
      </c>
      <c r="AR198" s="4">
        <v>709.07</v>
      </c>
      <c r="AS198" s="4">
        <v>1379.93</v>
      </c>
      <c r="AT198" s="4">
        <v>20000</v>
      </c>
      <c r="AU198" s="4">
        <v>0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-1310.31</v>
      </c>
      <c r="BE198" s="4">
        <v>109.63</v>
      </c>
    </row>
    <row r="199" spans="1:57">
      <c r="A199">
        <v>101</v>
      </c>
      <c r="B199" t="s">
        <v>306</v>
      </c>
      <c r="C199">
        <v>139</v>
      </c>
      <c r="D199" t="s">
        <v>307</v>
      </c>
      <c r="E199">
        <v>490</v>
      </c>
      <c r="F199">
        <v>511540006</v>
      </c>
      <c r="G199" t="s">
        <v>547</v>
      </c>
      <c r="H199">
        <v>101</v>
      </c>
      <c r="I199" t="s">
        <v>308</v>
      </c>
      <c r="J199">
        <v>1540</v>
      </c>
      <c r="K199" t="s">
        <v>318</v>
      </c>
      <c r="L199">
        <v>1000</v>
      </c>
      <c r="M199" t="s">
        <v>106</v>
      </c>
      <c r="N199">
        <v>7</v>
      </c>
      <c r="O199" t="s">
        <v>310</v>
      </c>
      <c r="P199">
        <v>171</v>
      </c>
      <c r="Q199" t="s">
        <v>311</v>
      </c>
      <c r="R199">
        <v>121</v>
      </c>
      <c r="S199" t="s">
        <v>312</v>
      </c>
      <c r="T199">
        <v>1</v>
      </c>
      <c r="U199" t="s">
        <v>313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34000</v>
      </c>
      <c r="AD199" s="4">
        <v>0</v>
      </c>
      <c r="AE199" s="4">
        <v>0</v>
      </c>
      <c r="AF199" s="4">
        <v>25000</v>
      </c>
      <c r="AG199" s="4">
        <v>19000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27945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0</v>
      </c>
      <c r="AX199" s="4">
        <v>0</v>
      </c>
      <c r="AY199" s="4">
        <v>0</v>
      </c>
      <c r="AZ199" s="4">
        <v>0</v>
      </c>
      <c r="BA199" s="4">
        <v>10000</v>
      </c>
      <c r="BB199" s="4">
        <v>0</v>
      </c>
      <c r="BC199" s="4">
        <v>-3945</v>
      </c>
      <c r="BD199" s="4">
        <v>50000</v>
      </c>
      <c r="BE199" s="4">
        <v>-6000</v>
      </c>
    </row>
    <row r="200" spans="1:57">
      <c r="A200">
        <v>911</v>
      </c>
      <c r="B200" t="s">
        <v>447</v>
      </c>
      <c r="C200">
        <v>107</v>
      </c>
      <c r="D200" t="s">
        <v>120</v>
      </c>
      <c r="E200">
        <v>214</v>
      </c>
      <c r="F200">
        <v>511540007</v>
      </c>
      <c r="G200" t="s">
        <v>126</v>
      </c>
      <c r="H200">
        <v>101</v>
      </c>
      <c r="I200" t="s">
        <v>308</v>
      </c>
      <c r="J200">
        <v>1540</v>
      </c>
      <c r="K200" t="s">
        <v>318</v>
      </c>
      <c r="L200">
        <v>1000</v>
      </c>
      <c r="M200" t="s">
        <v>106</v>
      </c>
      <c r="N200">
        <v>1</v>
      </c>
      <c r="O200" t="s">
        <v>448</v>
      </c>
      <c r="P200">
        <v>131</v>
      </c>
      <c r="Q200" t="s">
        <v>449</v>
      </c>
      <c r="R200">
        <v>121</v>
      </c>
      <c r="S200" t="s">
        <v>312</v>
      </c>
      <c r="T200">
        <v>1</v>
      </c>
      <c r="U200" t="s">
        <v>313</v>
      </c>
      <c r="V200" s="4">
        <v>1901.96</v>
      </c>
      <c r="W200" s="4">
        <v>1901.96</v>
      </c>
      <c r="X200" s="4">
        <v>1901.96</v>
      </c>
      <c r="Y200" s="4">
        <v>1901.96</v>
      </c>
      <c r="Z200" s="4">
        <v>1901.96</v>
      </c>
      <c r="AA200" s="4">
        <v>1901.96</v>
      </c>
      <c r="AB200" s="4">
        <v>1901.96</v>
      </c>
      <c r="AC200" s="4">
        <v>1901.96</v>
      </c>
      <c r="AD200" s="4">
        <v>1901.96</v>
      </c>
      <c r="AE200" s="4">
        <v>1901.96</v>
      </c>
      <c r="AF200" s="4">
        <v>1901.96</v>
      </c>
      <c r="AG200" s="4">
        <v>950.98</v>
      </c>
      <c r="AH200" s="4">
        <v>7764.53</v>
      </c>
      <c r="AI200" s="4">
        <v>7764.53</v>
      </c>
      <c r="AJ200" s="4">
        <v>3882.26</v>
      </c>
      <c r="AK200" s="4">
        <v>7764.53</v>
      </c>
      <c r="AL200" s="4">
        <v>11646.79</v>
      </c>
      <c r="AM200" s="4">
        <v>7764.53</v>
      </c>
      <c r="AN200" s="4">
        <v>6780.26</v>
      </c>
      <c r="AO200" s="4">
        <v>4866.53</v>
      </c>
      <c r="AP200" s="4">
        <v>2952.79</v>
      </c>
      <c r="AQ200" s="4">
        <v>1968.53</v>
      </c>
      <c r="AR200" s="4">
        <v>1450.13</v>
      </c>
      <c r="AS200" s="4">
        <v>2822.12</v>
      </c>
      <c r="AT200" s="4">
        <v>0</v>
      </c>
      <c r="AU200" s="4">
        <v>0</v>
      </c>
      <c r="AV200" s="4">
        <v>0</v>
      </c>
      <c r="AW200" s="4">
        <v>0</v>
      </c>
      <c r="AX200" s="4">
        <v>0</v>
      </c>
      <c r="AY200" s="4">
        <v>-5353.3</v>
      </c>
      <c r="AZ200" s="4">
        <v>0</v>
      </c>
      <c r="BA200" s="4">
        <v>0</v>
      </c>
      <c r="BB200" s="4">
        <v>0</v>
      </c>
      <c r="BC200" s="4">
        <v>-36733.360000000001</v>
      </c>
      <c r="BD200" s="4">
        <v>0</v>
      </c>
      <c r="BE200" s="4">
        <v>0</v>
      </c>
    </row>
    <row r="201" spans="1:57">
      <c r="A201">
        <v>102</v>
      </c>
      <c r="B201" t="s">
        <v>343</v>
      </c>
      <c r="C201">
        <v>140</v>
      </c>
      <c r="D201" t="s">
        <v>344</v>
      </c>
      <c r="E201">
        <v>214</v>
      </c>
      <c r="F201">
        <v>511540007</v>
      </c>
      <c r="G201" t="s">
        <v>126</v>
      </c>
      <c r="H201">
        <v>101</v>
      </c>
      <c r="I201" t="s">
        <v>308</v>
      </c>
      <c r="J201">
        <v>1540</v>
      </c>
      <c r="K201" t="s">
        <v>318</v>
      </c>
      <c r="L201">
        <v>1000</v>
      </c>
      <c r="M201" t="s">
        <v>106</v>
      </c>
      <c r="N201">
        <v>4</v>
      </c>
      <c r="O201" t="s">
        <v>345</v>
      </c>
      <c r="P201">
        <v>172</v>
      </c>
      <c r="Q201" t="s">
        <v>281</v>
      </c>
      <c r="R201">
        <v>121</v>
      </c>
      <c r="S201" t="s">
        <v>312</v>
      </c>
      <c r="T201">
        <v>1</v>
      </c>
      <c r="U201" t="s">
        <v>313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1846.89</v>
      </c>
      <c r="BC201" s="4">
        <v>-215</v>
      </c>
      <c r="BD201" s="4">
        <v>0</v>
      </c>
      <c r="BE201" s="4">
        <v>0</v>
      </c>
    </row>
    <row r="202" spans="1:57">
      <c r="A202">
        <v>101</v>
      </c>
      <c r="B202" t="s">
        <v>306</v>
      </c>
      <c r="C202">
        <v>139</v>
      </c>
      <c r="D202" t="s">
        <v>307</v>
      </c>
      <c r="E202">
        <v>214</v>
      </c>
      <c r="F202">
        <v>511540007</v>
      </c>
      <c r="G202" t="s">
        <v>126</v>
      </c>
      <c r="H202">
        <v>101</v>
      </c>
      <c r="I202" t="s">
        <v>308</v>
      </c>
      <c r="J202">
        <v>1540</v>
      </c>
      <c r="K202" t="s">
        <v>318</v>
      </c>
      <c r="L202">
        <v>1000</v>
      </c>
      <c r="M202" t="s">
        <v>106</v>
      </c>
      <c r="N202">
        <v>7</v>
      </c>
      <c r="O202" t="s">
        <v>310</v>
      </c>
      <c r="P202">
        <v>171</v>
      </c>
      <c r="Q202" t="s">
        <v>311</v>
      </c>
      <c r="R202">
        <v>121</v>
      </c>
      <c r="S202" t="s">
        <v>312</v>
      </c>
      <c r="T202">
        <v>1</v>
      </c>
      <c r="U202" t="s">
        <v>313</v>
      </c>
      <c r="V202" s="4">
        <v>5600</v>
      </c>
      <c r="W202" s="4">
        <v>5600</v>
      </c>
      <c r="X202" s="4">
        <v>5600</v>
      </c>
      <c r="Y202" s="4">
        <v>5600</v>
      </c>
      <c r="Z202" s="4">
        <v>5600</v>
      </c>
      <c r="AA202" s="4">
        <v>5600</v>
      </c>
      <c r="AB202" s="4">
        <v>5600</v>
      </c>
      <c r="AC202" s="4">
        <v>5600</v>
      </c>
      <c r="AD202" s="4">
        <v>5600</v>
      </c>
      <c r="AE202" s="4">
        <v>5600</v>
      </c>
      <c r="AF202" s="4">
        <v>5600</v>
      </c>
      <c r="AG202" s="4">
        <v>2800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811.07</v>
      </c>
      <c r="AP202" s="4">
        <v>8694</v>
      </c>
      <c r="AQ202" s="4">
        <v>2898</v>
      </c>
      <c r="AR202" s="4">
        <v>2134.83</v>
      </c>
      <c r="AS202" s="4">
        <v>4154.63</v>
      </c>
      <c r="AT202" s="4">
        <v>22800</v>
      </c>
      <c r="AU202" s="4">
        <v>0</v>
      </c>
      <c r="AV202" s="4">
        <v>0</v>
      </c>
      <c r="AW202" s="4">
        <v>0</v>
      </c>
      <c r="AX202" s="4">
        <v>10000</v>
      </c>
      <c r="AY202" s="4">
        <v>8000</v>
      </c>
      <c r="AZ202" s="4">
        <v>0</v>
      </c>
      <c r="BA202" s="4">
        <v>5000</v>
      </c>
      <c r="BB202" s="4">
        <v>0</v>
      </c>
      <c r="BC202" s="4">
        <v>-0.02</v>
      </c>
      <c r="BD202" s="4">
        <v>10000</v>
      </c>
      <c r="BE202" s="4">
        <v>-3000</v>
      </c>
    </row>
    <row r="203" spans="1:57">
      <c r="A203">
        <v>201</v>
      </c>
      <c r="B203" t="s">
        <v>379</v>
      </c>
      <c r="C203">
        <v>143</v>
      </c>
      <c r="D203" t="s">
        <v>271</v>
      </c>
      <c r="E203">
        <v>215</v>
      </c>
      <c r="F203">
        <v>511540007</v>
      </c>
      <c r="G203" t="s">
        <v>126</v>
      </c>
      <c r="H203">
        <v>602</v>
      </c>
      <c r="I203" t="s">
        <v>380</v>
      </c>
      <c r="J203">
        <v>1540</v>
      </c>
      <c r="K203" t="s">
        <v>318</v>
      </c>
      <c r="L203">
        <v>1000</v>
      </c>
      <c r="M203" t="s">
        <v>106</v>
      </c>
      <c r="N203">
        <v>7</v>
      </c>
      <c r="O203" t="s">
        <v>310</v>
      </c>
      <c r="P203">
        <v>423</v>
      </c>
      <c r="Q203" t="s">
        <v>381</v>
      </c>
      <c r="R203">
        <v>121</v>
      </c>
      <c r="S203" t="s">
        <v>312</v>
      </c>
      <c r="T203">
        <v>1</v>
      </c>
      <c r="U203" t="s">
        <v>313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267982.28999999998</v>
      </c>
      <c r="AJ203" s="4">
        <v>267828.84999999998</v>
      </c>
      <c r="AK203" s="4">
        <v>270533.53999999998</v>
      </c>
      <c r="AL203" s="4">
        <v>275778.92</v>
      </c>
      <c r="AM203" s="4">
        <v>274592.52</v>
      </c>
      <c r="AN203" s="4">
        <v>312879.24</v>
      </c>
      <c r="AO203" s="4">
        <v>152487.04999999999</v>
      </c>
      <c r="AP203" s="4">
        <v>300987.8</v>
      </c>
      <c r="AQ203" s="4">
        <v>334981.31</v>
      </c>
      <c r="AR203" s="4">
        <v>246766.47</v>
      </c>
      <c r="AS203" s="4">
        <v>480235.74</v>
      </c>
      <c r="AT203" s="4">
        <v>0</v>
      </c>
      <c r="AU203" s="4">
        <v>-232000</v>
      </c>
      <c r="AV203" s="4">
        <v>0</v>
      </c>
      <c r="AW203" s="4">
        <v>-4.6399999999999997</v>
      </c>
      <c r="AX203" s="4">
        <v>-13920.74</v>
      </c>
      <c r="AY203" s="4">
        <v>-1110790.74</v>
      </c>
      <c r="AZ203" s="4">
        <v>-312879.24</v>
      </c>
      <c r="BA203" s="4">
        <v>0</v>
      </c>
      <c r="BB203" s="4">
        <v>0</v>
      </c>
      <c r="BC203" s="4">
        <v>-788000</v>
      </c>
      <c r="BD203" s="4">
        <v>-247222.63</v>
      </c>
      <c r="BE203" s="4">
        <v>-480235.74</v>
      </c>
    </row>
    <row r="204" spans="1:57">
      <c r="A204">
        <v>974</v>
      </c>
      <c r="B204" t="s">
        <v>592</v>
      </c>
      <c r="C204">
        <v>161</v>
      </c>
      <c r="D204" t="s">
        <v>592</v>
      </c>
      <c r="E204">
        <v>214</v>
      </c>
      <c r="F204">
        <v>511540007</v>
      </c>
      <c r="G204" t="s">
        <v>126</v>
      </c>
      <c r="H204">
        <v>101</v>
      </c>
      <c r="I204" t="s">
        <v>308</v>
      </c>
      <c r="J204">
        <v>1540</v>
      </c>
      <c r="K204" t="s">
        <v>318</v>
      </c>
      <c r="L204">
        <v>1000</v>
      </c>
      <c r="M204" t="s">
        <v>106</v>
      </c>
      <c r="N204">
        <v>9</v>
      </c>
      <c r="O204" t="s">
        <v>422</v>
      </c>
      <c r="P204">
        <v>181</v>
      </c>
      <c r="Q204" t="s">
        <v>523</v>
      </c>
      <c r="R204">
        <v>131</v>
      </c>
      <c r="S204" t="s">
        <v>524</v>
      </c>
      <c r="T204">
        <v>1</v>
      </c>
      <c r="U204" t="s">
        <v>313</v>
      </c>
      <c r="V204" s="4">
        <v>18000</v>
      </c>
      <c r="W204" s="4">
        <v>78000</v>
      </c>
      <c r="X204" s="4">
        <v>18000</v>
      </c>
      <c r="Y204" s="4">
        <v>0</v>
      </c>
      <c r="Z204" s="4">
        <v>48000</v>
      </c>
      <c r="AA204" s="4">
        <v>60000</v>
      </c>
      <c r="AB204" s="4">
        <v>0</v>
      </c>
      <c r="AC204" s="4">
        <v>61686.75</v>
      </c>
      <c r="AD204" s="4">
        <v>48000</v>
      </c>
      <c r="AE204" s="4">
        <v>48500</v>
      </c>
      <c r="AF204" s="4">
        <v>18000</v>
      </c>
      <c r="AG204" s="4">
        <v>194724.91</v>
      </c>
      <c r="AH204" s="4">
        <v>0</v>
      </c>
      <c r="AI204" s="4">
        <v>18630</v>
      </c>
      <c r="AJ204" s="4">
        <v>37260</v>
      </c>
      <c r="AK204" s="4">
        <v>0</v>
      </c>
      <c r="AL204" s="4">
        <v>0</v>
      </c>
      <c r="AM204" s="4">
        <v>62963.43</v>
      </c>
      <c r="AN204" s="4">
        <v>38381.68</v>
      </c>
      <c r="AO204" s="4">
        <v>18630</v>
      </c>
      <c r="AP204" s="4">
        <v>93810.02</v>
      </c>
      <c r="AQ204" s="4">
        <v>0</v>
      </c>
      <c r="AR204" s="4">
        <v>0</v>
      </c>
      <c r="AS204" s="4">
        <v>0</v>
      </c>
      <c r="AT204" s="4">
        <v>90000</v>
      </c>
      <c r="AU204" s="4">
        <v>0</v>
      </c>
      <c r="AV204" s="4">
        <v>0</v>
      </c>
      <c r="AW204" s="4">
        <v>0</v>
      </c>
      <c r="AX204" s="4">
        <v>16110</v>
      </c>
      <c r="AY204" s="4">
        <v>0</v>
      </c>
      <c r="AZ204" s="4">
        <v>0</v>
      </c>
      <c r="BA204" s="4">
        <v>37711.64</v>
      </c>
      <c r="BB204" s="4">
        <v>-63810.02</v>
      </c>
      <c r="BC204" s="4">
        <v>48500</v>
      </c>
      <c r="BD204" s="4">
        <v>0</v>
      </c>
      <c r="BE204" s="4">
        <v>194724.91</v>
      </c>
    </row>
    <row r="205" spans="1:57">
      <c r="A205">
        <v>911</v>
      </c>
      <c r="B205" t="s">
        <v>447</v>
      </c>
      <c r="C205">
        <v>107</v>
      </c>
      <c r="D205" t="s">
        <v>120</v>
      </c>
      <c r="E205">
        <v>216</v>
      </c>
      <c r="F205">
        <v>511540008</v>
      </c>
      <c r="G205" t="s">
        <v>112</v>
      </c>
      <c r="H205">
        <v>101</v>
      </c>
      <c r="I205" t="s">
        <v>308</v>
      </c>
      <c r="J205">
        <v>1540</v>
      </c>
      <c r="K205" t="s">
        <v>318</v>
      </c>
      <c r="L205">
        <v>1000</v>
      </c>
      <c r="M205" t="s">
        <v>106</v>
      </c>
      <c r="N205">
        <v>1</v>
      </c>
      <c r="O205" t="s">
        <v>448</v>
      </c>
      <c r="P205">
        <v>131</v>
      </c>
      <c r="Q205" t="s">
        <v>449</v>
      </c>
      <c r="R205">
        <v>121</v>
      </c>
      <c r="S205" t="s">
        <v>312</v>
      </c>
      <c r="T205">
        <v>1</v>
      </c>
      <c r="U205" t="s">
        <v>313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10682.73</v>
      </c>
      <c r="AH205" s="4">
        <v>1009.31</v>
      </c>
      <c r="AI205" s="4">
        <v>0</v>
      </c>
      <c r="AJ205" s="4">
        <v>0</v>
      </c>
      <c r="AK205" s="4">
        <v>0</v>
      </c>
      <c r="AL205" s="4">
        <v>1389.26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8284.16</v>
      </c>
    </row>
    <row r="206" spans="1:57">
      <c r="A206">
        <v>901</v>
      </c>
      <c r="B206" t="s">
        <v>436</v>
      </c>
      <c r="C206">
        <v>100</v>
      </c>
      <c r="D206" t="s">
        <v>105</v>
      </c>
      <c r="E206">
        <v>216</v>
      </c>
      <c r="F206">
        <v>511540008</v>
      </c>
      <c r="G206" t="s">
        <v>112</v>
      </c>
      <c r="H206">
        <v>101</v>
      </c>
      <c r="I206" t="s">
        <v>308</v>
      </c>
      <c r="J206">
        <v>1540</v>
      </c>
      <c r="K206" t="s">
        <v>318</v>
      </c>
      <c r="L206">
        <v>1000</v>
      </c>
      <c r="M206" t="s">
        <v>106</v>
      </c>
      <c r="N206">
        <v>2</v>
      </c>
      <c r="O206" t="s">
        <v>282</v>
      </c>
      <c r="P206">
        <v>111</v>
      </c>
      <c r="Q206" t="s">
        <v>438</v>
      </c>
      <c r="R206">
        <v>121</v>
      </c>
      <c r="S206" t="s">
        <v>312</v>
      </c>
      <c r="T206">
        <v>1</v>
      </c>
      <c r="U206" t="s">
        <v>313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31053.599999999999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31053.599999999999</v>
      </c>
    </row>
    <row r="207" spans="1:57">
      <c r="A207">
        <v>902</v>
      </c>
      <c r="B207" t="s">
        <v>439</v>
      </c>
      <c r="C207">
        <v>101</v>
      </c>
      <c r="D207" t="s">
        <v>110</v>
      </c>
      <c r="E207">
        <v>216</v>
      </c>
      <c r="F207">
        <v>511540008</v>
      </c>
      <c r="G207" t="s">
        <v>112</v>
      </c>
      <c r="H207">
        <v>101</v>
      </c>
      <c r="I207" t="s">
        <v>308</v>
      </c>
      <c r="J207">
        <v>1540</v>
      </c>
      <c r="K207" t="s">
        <v>318</v>
      </c>
      <c r="L207">
        <v>1000</v>
      </c>
      <c r="M207" t="s">
        <v>106</v>
      </c>
      <c r="N207">
        <v>3</v>
      </c>
      <c r="O207" t="s">
        <v>440</v>
      </c>
      <c r="P207">
        <v>111</v>
      </c>
      <c r="Q207" t="s">
        <v>438</v>
      </c>
      <c r="R207">
        <v>121</v>
      </c>
      <c r="S207" t="s">
        <v>312</v>
      </c>
      <c r="T207">
        <v>1</v>
      </c>
      <c r="U207" t="s">
        <v>313</v>
      </c>
      <c r="V207" s="4">
        <v>6863.26</v>
      </c>
      <c r="W207" s="4">
        <v>6863.29</v>
      </c>
      <c r="X207" s="4">
        <v>7582.87</v>
      </c>
      <c r="Y207" s="4">
        <v>6861.09</v>
      </c>
      <c r="Z207" s="4">
        <v>6863.27</v>
      </c>
      <c r="AA207" s="4">
        <v>7619.39</v>
      </c>
      <c r="AB207" s="4">
        <v>8865.5499999999993</v>
      </c>
      <c r="AC207" s="4">
        <v>6857.09</v>
      </c>
      <c r="AD207" s="4">
        <v>6857.08</v>
      </c>
      <c r="AE207" s="4">
        <v>6857.1</v>
      </c>
      <c r="AF207" s="4">
        <v>6857.09</v>
      </c>
      <c r="AG207" s="4">
        <v>21273.59</v>
      </c>
      <c r="AH207" s="4">
        <v>7040.14</v>
      </c>
      <c r="AI207" s="4">
        <v>7040.14</v>
      </c>
      <c r="AJ207" s="4">
        <v>7040.14</v>
      </c>
      <c r="AK207" s="4">
        <v>8469.25</v>
      </c>
      <c r="AL207" s="4">
        <v>6982.36</v>
      </c>
      <c r="AM207" s="4">
        <v>6522.67</v>
      </c>
      <c r="AN207" s="4">
        <v>8552.9599999999991</v>
      </c>
      <c r="AO207" s="4">
        <v>6083.49</v>
      </c>
      <c r="AP207" s="4">
        <v>7091.04</v>
      </c>
      <c r="AQ207" s="4">
        <v>7091.02</v>
      </c>
      <c r="AR207" s="4">
        <v>5223.6499999999996</v>
      </c>
      <c r="AS207" s="4">
        <v>10165.83</v>
      </c>
      <c r="AT207" s="4">
        <v>0</v>
      </c>
      <c r="AU207" s="4">
        <v>0</v>
      </c>
      <c r="AV207" s="4">
        <v>189</v>
      </c>
      <c r="AW207" s="4">
        <v>0</v>
      </c>
      <c r="AX207" s="4">
        <v>0</v>
      </c>
      <c r="AY207" s="4">
        <v>0</v>
      </c>
      <c r="AZ207" s="4">
        <v>0</v>
      </c>
      <c r="BA207" s="4">
        <v>10000</v>
      </c>
      <c r="BB207" s="4">
        <v>0</v>
      </c>
      <c r="BC207" s="4">
        <v>0</v>
      </c>
      <c r="BD207" s="4">
        <v>0</v>
      </c>
      <c r="BE207" s="4">
        <v>2728.98</v>
      </c>
    </row>
    <row r="208" spans="1:57">
      <c r="A208">
        <v>102</v>
      </c>
      <c r="B208" t="s">
        <v>343</v>
      </c>
      <c r="C208">
        <v>140</v>
      </c>
      <c r="D208" t="s">
        <v>344</v>
      </c>
      <c r="E208">
        <v>216</v>
      </c>
      <c r="F208">
        <v>511540008</v>
      </c>
      <c r="G208" t="s">
        <v>112</v>
      </c>
      <c r="H208">
        <v>101</v>
      </c>
      <c r="I208" t="s">
        <v>308</v>
      </c>
      <c r="J208">
        <v>1540</v>
      </c>
      <c r="K208" t="s">
        <v>318</v>
      </c>
      <c r="L208">
        <v>1000</v>
      </c>
      <c r="M208" t="s">
        <v>106</v>
      </c>
      <c r="N208">
        <v>4</v>
      </c>
      <c r="O208" t="s">
        <v>345</v>
      </c>
      <c r="P208">
        <v>172</v>
      </c>
      <c r="Q208" t="s">
        <v>281</v>
      </c>
      <c r="R208">
        <v>121</v>
      </c>
      <c r="S208" t="s">
        <v>312</v>
      </c>
      <c r="T208">
        <v>1</v>
      </c>
      <c r="U208" t="s">
        <v>313</v>
      </c>
      <c r="V208" s="4">
        <v>7663.78</v>
      </c>
      <c r="W208" s="4">
        <v>7663.8</v>
      </c>
      <c r="X208" s="4">
        <v>8300.0499999999993</v>
      </c>
      <c r="Y208" s="4">
        <v>7663.79</v>
      </c>
      <c r="Z208" s="4">
        <v>7663.78</v>
      </c>
      <c r="AA208" s="4">
        <v>8372.59</v>
      </c>
      <c r="AB208" s="4">
        <v>8390.93</v>
      </c>
      <c r="AC208" s="4">
        <v>8779.5400000000009</v>
      </c>
      <c r="AD208" s="4">
        <v>7663.78</v>
      </c>
      <c r="AE208" s="4">
        <v>7663.81</v>
      </c>
      <c r="AF208" s="4">
        <v>7663.77</v>
      </c>
      <c r="AG208" s="4">
        <v>27656.17</v>
      </c>
      <c r="AH208" s="4">
        <v>4580.51</v>
      </c>
      <c r="AI208" s="4">
        <v>4536.95</v>
      </c>
      <c r="AJ208" s="4">
        <v>4479.6000000000004</v>
      </c>
      <c r="AK208" s="4">
        <v>5947.61</v>
      </c>
      <c r="AL208" s="4">
        <v>6740.56</v>
      </c>
      <c r="AM208" s="4">
        <v>8579.23</v>
      </c>
      <c r="AN208" s="4">
        <v>47107.54</v>
      </c>
      <c r="AO208" s="4">
        <v>7799.47</v>
      </c>
      <c r="AP208" s="4">
        <v>7861.11</v>
      </c>
      <c r="AQ208" s="4">
        <v>7861.11</v>
      </c>
      <c r="AR208" s="4">
        <v>5790.95</v>
      </c>
      <c r="AS208" s="4">
        <v>11269.85</v>
      </c>
      <c r="AT208" s="4">
        <v>3083.27</v>
      </c>
      <c r="AU208" s="4">
        <v>3126.85</v>
      </c>
      <c r="AV208" s="4">
        <v>3820.45</v>
      </c>
      <c r="AW208" s="4">
        <v>10000</v>
      </c>
      <c r="AX208" s="4">
        <v>0</v>
      </c>
      <c r="AY208" s="4">
        <v>0</v>
      </c>
      <c r="AZ208" s="4">
        <v>-4957.97</v>
      </c>
      <c r="BA208" s="4">
        <v>0</v>
      </c>
      <c r="BB208" s="4">
        <v>-16837.5</v>
      </c>
      <c r="BC208" s="4">
        <v>-8245.61</v>
      </c>
      <c r="BD208" s="4">
        <v>-9387.98</v>
      </c>
      <c r="BE208" s="4">
        <v>11989.79</v>
      </c>
    </row>
    <row r="209" spans="1:57">
      <c r="A209">
        <v>921</v>
      </c>
      <c r="B209" t="s">
        <v>454</v>
      </c>
      <c r="C209">
        <v>108</v>
      </c>
      <c r="D209" t="s">
        <v>455</v>
      </c>
      <c r="E209">
        <v>216</v>
      </c>
      <c r="F209">
        <v>511540008</v>
      </c>
      <c r="G209" t="s">
        <v>112</v>
      </c>
      <c r="H209">
        <v>101</v>
      </c>
      <c r="I209" t="s">
        <v>308</v>
      </c>
      <c r="J209">
        <v>1540</v>
      </c>
      <c r="K209" t="s">
        <v>318</v>
      </c>
      <c r="L209">
        <v>1000</v>
      </c>
      <c r="M209" t="s">
        <v>106</v>
      </c>
      <c r="N209">
        <v>4</v>
      </c>
      <c r="O209" t="s">
        <v>345</v>
      </c>
      <c r="P209">
        <v>132</v>
      </c>
      <c r="Q209" t="s">
        <v>456</v>
      </c>
      <c r="R209">
        <v>121</v>
      </c>
      <c r="S209" t="s">
        <v>312</v>
      </c>
      <c r="T209">
        <v>1</v>
      </c>
      <c r="U209" t="s">
        <v>313</v>
      </c>
      <c r="V209" s="4">
        <v>8694.82</v>
      </c>
      <c r="W209" s="4">
        <v>8489.73</v>
      </c>
      <c r="X209" s="4">
        <v>9276.15</v>
      </c>
      <c r="Y209" s="4">
        <v>8431.1299999999992</v>
      </c>
      <c r="Z209" s="4">
        <v>8431.1200000000008</v>
      </c>
      <c r="AA209" s="4">
        <v>9264.07</v>
      </c>
      <c r="AB209" s="4">
        <v>9951.5</v>
      </c>
      <c r="AC209" s="4">
        <v>9436.73</v>
      </c>
      <c r="AD209" s="4">
        <v>8420.93</v>
      </c>
      <c r="AE209" s="4">
        <v>61694.6</v>
      </c>
      <c r="AF209" s="4">
        <v>8423.19</v>
      </c>
      <c r="AG209" s="4">
        <v>33419.39</v>
      </c>
      <c r="AH209" s="4">
        <v>12881.72</v>
      </c>
      <c r="AI209" s="4">
        <v>11137.76</v>
      </c>
      <c r="AJ209" s="4">
        <v>11416.78</v>
      </c>
      <c r="AK209" s="4">
        <v>13314.66</v>
      </c>
      <c r="AL209" s="4">
        <v>11192.86</v>
      </c>
      <c r="AM209" s="4">
        <v>9374.1200000000008</v>
      </c>
      <c r="AN209" s="4">
        <v>8160.64</v>
      </c>
      <c r="AO209" s="4">
        <v>8435.4699999999993</v>
      </c>
      <c r="AP209" s="4">
        <v>8610.7999999999993</v>
      </c>
      <c r="AQ209" s="4">
        <v>11416.5</v>
      </c>
      <c r="AR209" s="4">
        <v>8410.0499999999993</v>
      </c>
      <c r="AS209" s="4">
        <v>16366.91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80000</v>
      </c>
      <c r="BD209" s="4">
        <v>0</v>
      </c>
      <c r="BE209" s="4">
        <v>0</v>
      </c>
    </row>
    <row r="210" spans="1:57">
      <c r="A210">
        <v>922</v>
      </c>
      <c r="B210" t="s">
        <v>458</v>
      </c>
      <c r="C210">
        <v>109</v>
      </c>
      <c r="D210" t="s">
        <v>459</v>
      </c>
      <c r="E210">
        <v>216</v>
      </c>
      <c r="F210">
        <v>511540008</v>
      </c>
      <c r="G210" t="s">
        <v>112</v>
      </c>
      <c r="H210">
        <v>101</v>
      </c>
      <c r="I210" t="s">
        <v>308</v>
      </c>
      <c r="J210">
        <v>1540</v>
      </c>
      <c r="K210" t="s">
        <v>318</v>
      </c>
      <c r="L210">
        <v>1000</v>
      </c>
      <c r="M210" t="s">
        <v>106</v>
      </c>
      <c r="N210">
        <v>4</v>
      </c>
      <c r="O210" t="s">
        <v>345</v>
      </c>
      <c r="P210">
        <v>135</v>
      </c>
      <c r="Q210" t="s">
        <v>460</v>
      </c>
      <c r="R210">
        <v>121</v>
      </c>
      <c r="S210" t="s">
        <v>312</v>
      </c>
      <c r="T210">
        <v>1</v>
      </c>
      <c r="U210" t="s">
        <v>313</v>
      </c>
      <c r="V210" s="4">
        <v>4832.0200000000004</v>
      </c>
      <c r="W210" s="4">
        <v>4832.05</v>
      </c>
      <c r="X210" s="4">
        <v>5155.42</v>
      </c>
      <c r="Y210" s="4">
        <v>4826.1099999999997</v>
      </c>
      <c r="Z210" s="4">
        <v>4826.09</v>
      </c>
      <c r="AA210" s="4">
        <v>5208.54</v>
      </c>
      <c r="AB210" s="4">
        <v>5820.48</v>
      </c>
      <c r="AC210" s="4">
        <v>4826.09</v>
      </c>
      <c r="AD210" s="4">
        <v>4826.08</v>
      </c>
      <c r="AE210" s="4">
        <v>4826.12</v>
      </c>
      <c r="AF210" s="4">
        <v>4826.08</v>
      </c>
      <c r="AG210" s="4">
        <v>14492.01</v>
      </c>
      <c r="AH210" s="4">
        <v>3511.98</v>
      </c>
      <c r="AI210" s="4">
        <v>3511.97</v>
      </c>
      <c r="AJ210" s="4">
        <v>3511.98</v>
      </c>
      <c r="AK210" s="4">
        <v>4111.75</v>
      </c>
      <c r="AL210" s="4">
        <v>3495.63</v>
      </c>
      <c r="AM210" s="4">
        <v>4226.8900000000003</v>
      </c>
      <c r="AN210" s="4">
        <v>3205.26</v>
      </c>
      <c r="AO210" s="4">
        <v>2991.54</v>
      </c>
      <c r="AP210" s="4">
        <v>3434.14</v>
      </c>
      <c r="AQ210" s="4">
        <v>4210.96</v>
      </c>
      <c r="AR210" s="4">
        <v>3102.03</v>
      </c>
      <c r="AS210" s="4">
        <v>6036.91</v>
      </c>
      <c r="AT210" s="4">
        <v>1320.04</v>
      </c>
      <c r="AU210" s="4">
        <v>1320.08</v>
      </c>
      <c r="AV210" s="4">
        <v>1643.44</v>
      </c>
      <c r="AW210" s="4">
        <v>714.36</v>
      </c>
      <c r="AX210" s="4">
        <v>4181.3900000000003</v>
      </c>
      <c r="AY210" s="4">
        <v>0</v>
      </c>
      <c r="AZ210" s="4">
        <v>745.94</v>
      </c>
      <c r="BA210" s="4">
        <v>5000</v>
      </c>
      <c r="BB210" s="4">
        <v>0</v>
      </c>
      <c r="BC210" s="4">
        <v>0</v>
      </c>
      <c r="BD210" s="4">
        <v>0</v>
      </c>
      <c r="BE210" s="4">
        <v>9020.7999999999993</v>
      </c>
    </row>
    <row r="211" spans="1:57">
      <c r="A211">
        <v>923</v>
      </c>
      <c r="B211" t="s">
        <v>461</v>
      </c>
      <c r="C211">
        <v>110</v>
      </c>
      <c r="D211" t="s">
        <v>462</v>
      </c>
      <c r="E211">
        <v>216</v>
      </c>
      <c r="F211">
        <v>511540008</v>
      </c>
      <c r="G211" t="s">
        <v>112</v>
      </c>
      <c r="H211">
        <v>101</v>
      </c>
      <c r="I211" t="s">
        <v>308</v>
      </c>
      <c r="J211">
        <v>1540</v>
      </c>
      <c r="K211" t="s">
        <v>318</v>
      </c>
      <c r="L211">
        <v>1000</v>
      </c>
      <c r="M211" t="s">
        <v>106</v>
      </c>
      <c r="N211">
        <v>4</v>
      </c>
      <c r="O211" t="s">
        <v>345</v>
      </c>
      <c r="P211">
        <v>311</v>
      </c>
      <c r="Q211" t="s">
        <v>463</v>
      </c>
      <c r="R211">
        <v>125</v>
      </c>
      <c r="S211" t="s">
        <v>464</v>
      </c>
      <c r="T211">
        <v>1</v>
      </c>
      <c r="U211" t="s">
        <v>313</v>
      </c>
      <c r="V211" s="4">
        <v>2978.8</v>
      </c>
      <c r="W211" s="4">
        <v>3528.93</v>
      </c>
      <c r="X211" s="4">
        <v>3155.35</v>
      </c>
      <c r="Y211" s="4">
        <v>2978.82</v>
      </c>
      <c r="Z211" s="4">
        <v>29217.599999999999</v>
      </c>
      <c r="AA211" s="4">
        <v>3145.3</v>
      </c>
      <c r="AB211" s="4">
        <v>3651.67</v>
      </c>
      <c r="AC211" s="4">
        <v>2892.11</v>
      </c>
      <c r="AD211" s="4">
        <v>2892.08</v>
      </c>
      <c r="AE211" s="4">
        <v>2892.11</v>
      </c>
      <c r="AF211" s="4">
        <v>2892.1</v>
      </c>
      <c r="AG211" s="4">
        <v>11487.47</v>
      </c>
      <c r="AH211" s="4">
        <v>2930.85</v>
      </c>
      <c r="AI211" s="4">
        <v>2930.87</v>
      </c>
      <c r="AJ211" s="4">
        <v>2930.85</v>
      </c>
      <c r="AK211" s="4">
        <v>3427.88</v>
      </c>
      <c r="AL211" s="4">
        <v>2930.86</v>
      </c>
      <c r="AM211" s="4">
        <v>1916.8</v>
      </c>
      <c r="AN211" s="4">
        <v>1916.8</v>
      </c>
      <c r="AO211" s="4">
        <v>2291.96</v>
      </c>
      <c r="AP211" s="4">
        <v>2053.69</v>
      </c>
      <c r="AQ211" s="4">
        <v>2599.84</v>
      </c>
      <c r="AR211" s="4">
        <v>1915.19</v>
      </c>
      <c r="AS211" s="4">
        <v>3727.18</v>
      </c>
      <c r="AT211" s="4">
        <v>47.95</v>
      </c>
      <c r="AU211" s="4">
        <v>598.05999999999995</v>
      </c>
      <c r="AV211" s="4">
        <v>224.5</v>
      </c>
      <c r="AW211" s="4">
        <v>0</v>
      </c>
      <c r="AX211" s="4">
        <v>50000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</row>
    <row r="212" spans="1:57">
      <c r="A212">
        <v>924</v>
      </c>
      <c r="B212" t="s">
        <v>574</v>
      </c>
      <c r="C212">
        <v>159</v>
      </c>
      <c r="D212" t="s">
        <v>574</v>
      </c>
      <c r="E212">
        <v>216</v>
      </c>
      <c r="F212">
        <v>511540008</v>
      </c>
      <c r="G212" t="s">
        <v>112</v>
      </c>
      <c r="H212">
        <v>101</v>
      </c>
      <c r="I212" t="s">
        <v>308</v>
      </c>
      <c r="J212">
        <v>1540</v>
      </c>
      <c r="K212" t="s">
        <v>318</v>
      </c>
      <c r="L212">
        <v>1000</v>
      </c>
      <c r="M212" t="s">
        <v>106</v>
      </c>
      <c r="N212">
        <v>4</v>
      </c>
      <c r="O212" t="s">
        <v>345</v>
      </c>
      <c r="P212">
        <v>111</v>
      </c>
      <c r="Q212" t="s">
        <v>438</v>
      </c>
      <c r="R212">
        <v>121</v>
      </c>
      <c r="S212" t="s">
        <v>312</v>
      </c>
      <c r="T212">
        <v>1</v>
      </c>
      <c r="U212" t="s">
        <v>313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5520.77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5520.77</v>
      </c>
    </row>
    <row r="213" spans="1:57">
      <c r="A213">
        <v>931</v>
      </c>
      <c r="B213" t="s">
        <v>465</v>
      </c>
      <c r="C213">
        <v>111</v>
      </c>
      <c r="D213" t="s">
        <v>466</v>
      </c>
      <c r="E213">
        <v>216</v>
      </c>
      <c r="F213">
        <v>511540008</v>
      </c>
      <c r="G213" t="s">
        <v>112</v>
      </c>
      <c r="H213">
        <v>101</v>
      </c>
      <c r="I213" t="s">
        <v>308</v>
      </c>
      <c r="J213">
        <v>1540</v>
      </c>
      <c r="K213" t="s">
        <v>318</v>
      </c>
      <c r="L213">
        <v>1000</v>
      </c>
      <c r="M213" t="s">
        <v>106</v>
      </c>
      <c r="N213">
        <v>5</v>
      </c>
      <c r="O213" t="s">
        <v>467</v>
      </c>
      <c r="P213">
        <v>152</v>
      </c>
      <c r="Q213" t="s">
        <v>468</v>
      </c>
      <c r="R213">
        <v>121</v>
      </c>
      <c r="S213" t="s">
        <v>312</v>
      </c>
      <c r="T213">
        <v>1</v>
      </c>
      <c r="U213" t="s">
        <v>313</v>
      </c>
      <c r="V213" s="4">
        <v>7157.67</v>
      </c>
      <c r="W213" s="4">
        <v>6887.95</v>
      </c>
      <c r="X213" s="4">
        <v>7293.91</v>
      </c>
      <c r="Y213" s="4">
        <v>6371.03</v>
      </c>
      <c r="Z213" s="4">
        <v>6371.02</v>
      </c>
      <c r="AA213" s="4">
        <v>7149.75</v>
      </c>
      <c r="AB213" s="4">
        <v>7364.33</v>
      </c>
      <c r="AC213" s="4">
        <v>7402.43</v>
      </c>
      <c r="AD213" s="4">
        <v>6371.02</v>
      </c>
      <c r="AE213" s="4">
        <v>6371.04</v>
      </c>
      <c r="AF213" s="4">
        <v>6371.02</v>
      </c>
      <c r="AG213" s="4">
        <v>33757.26</v>
      </c>
      <c r="AH213" s="4">
        <v>4879.91</v>
      </c>
      <c r="AI213" s="4">
        <v>4879.92</v>
      </c>
      <c r="AJ213" s="4">
        <v>4913.7</v>
      </c>
      <c r="AK213" s="4">
        <v>8083.88</v>
      </c>
      <c r="AL213" s="4">
        <v>10766.06</v>
      </c>
      <c r="AM213" s="4">
        <v>11468.27</v>
      </c>
      <c r="AN213" s="4">
        <v>11023.71</v>
      </c>
      <c r="AO213" s="4">
        <v>7134.57</v>
      </c>
      <c r="AP213" s="4">
        <v>8045.74</v>
      </c>
      <c r="AQ213" s="4">
        <v>7220.4</v>
      </c>
      <c r="AR213" s="4">
        <v>5318.96</v>
      </c>
      <c r="AS213" s="4">
        <v>10351.299999999999</v>
      </c>
      <c r="AT213" s="4">
        <v>2277.7600000000002</v>
      </c>
      <c r="AU213" s="4">
        <v>2008.03</v>
      </c>
      <c r="AV213" s="4">
        <v>2380.21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8116.01</v>
      </c>
    </row>
    <row r="214" spans="1:57">
      <c r="A214">
        <v>932</v>
      </c>
      <c r="B214" t="s">
        <v>477</v>
      </c>
      <c r="C214">
        <v>113</v>
      </c>
      <c r="D214" t="s">
        <v>478</v>
      </c>
      <c r="E214">
        <v>216</v>
      </c>
      <c r="F214">
        <v>511540008</v>
      </c>
      <c r="G214" t="s">
        <v>112</v>
      </c>
      <c r="H214">
        <v>101</v>
      </c>
      <c r="I214" t="s">
        <v>308</v>
      </c>
      <c r="J214">
        <v>1540</v>
      </c>
      <c r="K214" t="s">
        <v>318</v>
      </c>
      <c r="L214">
        <v>1000</v>
      </c>
      <c r="M214" t="s">
        <v>106</v>
      </c>
      <c r="N214">
        <v>5</v>
      </c>
      <c r="O214" t="s">
        <v>467</v>
      </c>
      <c r="P214">
        <v>152</v>
      </c>
      <c r="Q214" t="s">
        <v>468</v>
      </c>
      <c r="R214">
        <v>121</v>
      </c>
      <c r="S214" t="s">
        <v>312</v>
      </c>
      <c r="T214">
        <v>1</v>
      </c>
      <c r="U214" t="s">
        <v>313</v>
      </c>
      <c r="V214" s="4">
        <v>13446.77</v>
      </c>
      <c r="W214" s="4">
        <v>11786.9</v>
      </c>
      <c r="X214" s="4">
        <v>13218.2</v>
      </c>
      <c r="Y214" s="4">
        <v>11847.95</v>
      </c>
      <c r="Z214" s="4">
        <v>11847.95</v>
      </c>
      <c r="AA214" s="4">
        <v>13188.29</v>
      </c>
      <c r="AB214" s="4">
        <v>14610.99</v>
      </c>
      <c r="AC214" s="4">
        <v>116531.51</v>
      </c>
      <c r="AD214" s="4">
        <v>13676.77</v>
      </c>
      <c r="AE214" s="4">
        <v>13676.78</v>
      </c>
      <c r="AF214" s="4">
        <v>13676.78</v>
      </c>
      <c r="AG214" s="4">
        <v>49156.22</v>
      </c>
      <c r="AH214" s="4">
        <v>21875.11</v>
      </c>
      <c r="AI214" s="4">
        <v>20876.59</v>
      </c>
      <c r="AJ214" s="4">
        <v>18054.560000000001</v>
      </c>
      <c r="AK214" s="4">
        <v>20583.66</v>
      </c>
      <c r="AL214" s="4">
        <v>15254.85</v>
      </c>
      <c r="AM214" s="4">
        <v>11450.87</v>
      </c>
      <c r="AN214" s="4">
        <v>12265.34</v>
      </c>
      <c r="AO214" s="4">
        <v>13297.29</v>
      </c>
      <c r="AP214" s="4">
        <v>12286.84</v>
      </c>
      <c r="AQ214" s="4">
        <v>12286.81</v>
      </c>
      <c r="AR214" s="4">
        <v>9051.17</v>
      </c>
      <c r="AS214" s="4">
        <v>17614.599999999999</v>
      </c>
      <c r="AT214" s="4">
        <v>0</v>
      </c>
      <c r="AU214" s="4">
        <v>0</v>
      </c>
      <c r="AV214" s="4">
        <v>0</v>
      </c>
      <c r="AW214" s="4">
        <v>0</v>
      </c>
      <c r="AX214" s="4">
        <v>0</v>
      </c>
      <c r="AY214" s="4">
        <v>0</v>
      </c>
      <c r="AZ214" s="4">
        <v>0</v>
      </c>
      <c r="BA214" s="4">
        <v>100000</v>
      </c>
      <c r="BB214" s="4">
        <v>0</v>
      </c>
      <c r="BC214" s="4">
        <v>0</v>
      </c>
      <c r="BD214" s="4">
        <v>0</v>
      </c>
      <c r="BE214" s="4">
        <v>11767.42</v>
      </c>
    </row>
    <row r="215" spans="1:57">
      <c r="A215">
        <v>981</v>
      </c>
      <c r="B215" t="s">
        <v>532</v>
      </c>
      <c r="C215">
        <v>134</v>
      </c>
      <c r="D215" t="s">
        <v>245</v>
      </c>
      <c r="E215">
        <v>216</v>
      </c>
      <c r="F215">
        <v>511540008</v>
      </c>
      <c r="G215" t="s">
        <v>112</v>
      </c>
      <c r="H215">
        <v>101</v>
      </c>
      <c r="I215" t="s">
        <v>308</v>
      </c>
      <c r="J215">
        <v>1540</v>
      </c>
      <c r="K215" t="s">
        <v>318</v>
      </c>
      <c r="L215">
        <v>1000</v>
      </c>
      <c r="M215" t="s">
        <v>106</v>
      </c>
      <c r="N215">
        <v>6</v>
      </c>
      <c r="O215" t="s">
        <v>533</v>
      </c>
      <c r="P215">
        <v>134</v>
      </c>
      <c r="Q215" t="s">
        <v>534</v>
      </c>
      <c r="R215">
        <v>132</v>
      </c>
      <c r="S215" t="s">
        <v>535</v>
      </c>
      <c r="T215">
        <v>1</v>
      </c>
      <c r="U215" t="s">
        <v>313</v>
      </c>
      <c r="V215" s="4">
        <v>8033.35</v>
      </c>
      <c r="W215" s="4">
        <v>8458.16</v>
      </c>
      <c r="X215" s="4">
        <v>9415.67</v>
      </c>
      <c r="Y215" s="4">
        <v>7979.62</v>
      </c>
      <c r="Z215" s="4">
        <v>7665.36</v>
      </c>
      <c r="AA215" s="4">
        <v>8460.7999999999993</v>
      </c>
      <c r="AB215" s="4">
        <v>10533.72</v>
      </c>
      <c r="AC215" s="4">
        <v>8264.9699999999993</v>
      </c>
      <c r="AD215" s="4">
        <v>8293.84</v>
      </c>
      <c r="AE215" s="4">
        <v>8293.86</v>
      </c>
      <c r="AF215" s="4">
        <v>8293.84</v>
      </c>
      <c r="AG215" s="4">
        <v>35653.879999999997</v>
      </c>
      <c r="AH215" s="4">
        <v>6359.88</v>
      </c>
      <c r="AI215" s="4">
        <v>6200.23</v>
      </c>
      <c r="AJ215" s="4">
        <v>6454.61</v>
      </c>
      <c r="AK215" s="4">
        <v>7264.42</v>
      </c>
      <c r="AL215" s="4">
        <v>6375.63</v>
      </c>
      <c r="AM215" s="4">
        <v>7394.42</v>
      </c>
      <c r="AN215" s="4">
        <v>6671.62</v>
      </c>
      <c r="AO215" s="4">
        <v>5867.04</v>
      </c>
      <c r="AP215" s="4">
        <v>7170.62</v>
      </c>
      <c r="AQ215" s="4">
        <v>7092.91</v>
      </c>
      <c r="AR215" s="4">
        <v>5225.04</v>
      </c>
      <c r="AS215" s="4">
        <v>10168.530000000001</v>
      </c>
      <c r="AT215" s="4">
        <v>1673.47</v>
      </c>
      <c r="AU215" s="4">
        <v>2257.9299999999998</v>
      </c>
      <c r="AV215" s="4">
        <v>2961.06</v>
      </c>
      <c r="AW215" s="4">
        <v>715.2</v>
      </c>
      <c r="AX215" s="4">
        <v>1289.73</v>
      </c>
      <c r="AY215" s="4">
        <v>1066.3800000000001</v>
      </c>
      <c r="AZ215" s="4">
        <v>3862.1</v>
      </c>
      <c r="BA215" s="4">
        <v>10000</v>
      </c>
      <c r="BB215" s="4">
        <v>0</v>
      </c>
      <c r="BC215" s="4">
        <v>0</v>
      </c>
      <c r="BD215" s="4">
        <v>0</v>
      </c>
      <c r="BE215" s="4">
        <v>23276.25</v>
      </c>
    </row>
    <row r="216" spans="1:57">
      <c r="A216">
        <v>982</v>
      </c>
      <c r="B216" t="s">
        <v>536</v>
      </c>
      <c r="C216">
        <v>135</v>
      </c>
      <c r="D216" t="s">
        <v>537</v>
      </c>
      <c r="E216">
        <v>216</v>
      </c>
      <c r="F216">
        <v>511540008</v>
      </c>
      <c r="G216" t="s">
        <v>112</v>
      </c>
      <c r="H216">
        <v>101</v>
      </c>
      <c r="I216" t="s">
        <v>308</v>
      </c>
      <c r="J216">
        <v>1540</v>
      </c>
      <c r="K216" t="s">
        <v>318</v>
      </c>
      <c r="L216">
        <v>1000</v>
      </c>
      <c r="M216" t="s">
        <v>106</v>
      </c>
      <c r="N216">
        <v>6</v>
      </c>
      <c r="O216" t="s">
        <v>533</v>
      </c>
      <c r="P216">
        <v>181</v>
      </c>
      <c r="Q216" t="s">
        <v>523</v>
      </c>
      <c r="R216">
        <v>131</v>
      </c>
      <c r="S216" t="s">
        <v>524</v>
      </c>
      <c r="T216">
        <v>1</v>
      </c>
      <c r="U216" t="s">
        <v>313</v>
      </c>
      <c r="V216" s="4">
        <v>4982.0600000000004</v>
      </c>
      <c r="W216" s="4">
        <v>4984.82</v>
      </c>
      <c r="X216" s="4">
        <v>5292.69</v>
      </c>
      <c r="Y216" s="4">
        <v>4611.3999999999996</v>
      </c>
      <c r="Z216" s="4">
        <v>4611.3999999999996</v>
      </c>
      <c r="AA216" s="4">
        <v>5286.98</v>
      </c>
      <c r="AB216" s="4">
        <v>5306.07</v>
      </c>
      <c r="AC216" s="4">
        <v>5275.02</v>
      </c>
      <c r="AD216" s="4">
        <v>4675.1899999999996</v>
      </c>
      <c r="AE216" s="4">
        <v>4828.37</v>
      </c>
      <c r="AF216" s="4">
        <v>4828.34</v>
      </c>
      <c r="AG216" s="4">
        <v>13447.06</v>
      </c>
      <c r="AH216" s="4">
        <v>5556.28</v>
      </c>
      <c r="AI216" s="4">
        <v>4817.16</v>
      </c>
      <c r="AJ216" s="4">
        <v>4813.3999999999996</v>
      </c>
      <c r="AK216" s="4">
        <v>5426.17</v>
      </c>
      <c r="AL216" s="4">
        <v>4896.47</v>
      </c>
      <c r="AM216" s="4">
        <v>4461.47</v>
      </c>
      <c r="AN216" s="4">
        <v>4977.0600000000004</v>
      </c>
      <c r="AO216" s="4">
        <v>4905.47</v>
      </c>
      <c r="AP216" s="4">
        <v>5084.88</v>
      </c>
      <c r="AQ216" s="4">
        <v>5150.92</v>
      </c>
      <c r="AR216" s="4">
        <v>3794.46</v>
      </c>
      <c r="AS216" s="4">
        <v>7384.45</v>
      </c>
      <c r="AT216" s="4">
        <v>0</v>
      </c>
      <c r="AU216" s="4">
        <v>0</v>
      </c>
      <c r="AV216" s="4">
        <v>72.73</v>
      </c>
      <c r="AW216" s="4">
        <v>0</v>
      </c>
      <c r="AX216" s="4">
        <v>0</v>
      </c>
      <c r="AY216" s="4">
        <v>0</v>
      </c>
      <c r="AZ216" s="4">
        <v>54.68</v>
      </c>
      <c r="BA216" s="4">
        <v>5000</v>
      </c>
      <c r="BB216" s="4">
        <v>0</v>
      </c>
      <c r="BC216" s="4">
        <v>0</v>
      </c>
      <c r="BD216" s="4">
        <v>0</v>
      </c>
      <c r="BE216" s="4">
        <v>1733.8</v>
      </c>
    </row>
    <row r="217" spans="1:57">
      <c r="A217">
        <v>101</v>
      </c>
      <c r="B217" t="s">
        <v>306</v>
      </c>
      <c r="C217">
        <v>139</v>
      </c>
      <c r="D217" t="s">
        <v>307</v>
      </c>
      <c r="E217">
        <v>216</v>
      </c>
      <c r="F217">
        <v>511540008</v>
      </c>
      <c r="G217" t="s">
        <v>112</v>
      </c>
      <c r="H217">
        <v>101</v>
      </c>
      <c r="I217" t="s">
        <v>308</v>
      </c>
      <c r="J217">
        <v>1540</v>
      </c>
      <c r="K217" t="s">
        <v>318</v>
      </c>
      <c r="L217">
        <v>1000</v>
      </c>
      <c r="M217" t="s">
        <v>106</v>
      </c>
      <c r="N217">
        <v>7</v>
      </c>
      <c r="O217" t="s">
        <v>310</v>
      </c>
      <c r="P217">
        <v>171</v>
      </c>
      <c r="Q217" t="s">
        <v>311</v>
      </c>
      <c r="R217">
        <v>121</v>
      </c>
      <c r="S217" t="s">
        <v>312</v>
      </c>
      <c r="T217">
        <v>1</v>
      </c>
      <c r="U217" t="s">
        <v>313</v>
      </c>
      <c r="V217" s="4">
        <v>6948.43</v>
      </c>
      <c r="W217" s="4">
        <v>6428.15</v>
      </c>
      <c r="X217" s="4">
        <v>6917.03</v>
      </c>
      <c r="Y217" s="4">
        <v>6438.98</v>
      </c>
      <c r="Z217" s="4">
        <v>6438.95</v>
      </c>
      <c r="AA217" s="4">
        <v>8687.6299999999992</v>
      </c>
      <c r="AB217" s="4">
        <v>9275.3799999999992</v>
      </c>
      <c r="AC217" s="4">
        <v>8858.61</v>
      </c>
      <c r="AD217" s="4">
        <v>8365.2999999999993</v>
      </c>
      <c r="AE217" s="4">
        <v>8427.66</v>
      </c>
      <c r="AF217" s="4">
        <v>8549.2199999999993</v>
      </c>
      <c r="AG217" s="4">
        <v>413514.4</v>
      </c>
      <c r="AH217" s="4">
        <v>281338.15999999997</v>
      </c>
      <c r="AI217" s="4">
        <v>4880.46</v>
      </c>
      <c r="AJ217" s="4">
        <v>4880.43</v>
      </c>
      <c r="AK217" s="4">
        <v>5630.66</v>
      </c>
      <c r="AL217" s="4">
        <v>4224.09</v>
      </c>
      <c r="AM217" s="4">
        <v>6630.56</v>
      </c>
      <c r="AN217" s="4">
        <v>7868.31</v>
      </c>
      <c r="AO217" s="4">
        <v>162250.32</v>
      </c>
      <c r="AP217" s="4">
        <v>8854.08</v>
      </c>
      <c r="AQ217" s="4">
        <v>11929.14</v>
      </c>
      <c r="AR217" s="4">
        <v>8787.69</v>
      </c>
      <c r="AS217" s="4">
        <v>17101.849999999999</v>
      </c>
      <c r="AT217" s="4">
        <v>-2800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-316515.43</v>
      </c>
      <c r="BE217" s="4">
        <v>298500.06</v>
      </c>
    </row>
    <row r="218" spans="1:57">
      <c r="A218">
        <v>302</v>
      </c>
      <c r="B218" t="s">
        <v>79</v>
      </c>
      <c r="C218">
        <v>150</v>
      </c>
      <c r="D218" t="s">
        <v>79</v>
      </c>
      <c r="E218">
        <v>217</v>
      </c>
      <c r="F218">
        <v>511540008</v>
      </c>
      <c r="G218" t="s">
        <v>112</v>
      </c>
      <c r="H218">
        <v>502</v>
      </c>
      <c r="I218" t="s">
        <v>413</v>
      </c>
      <c r="J218">
        <v>1540</v>
      </c>
      <c r="K218" t="s">
        <v>318</v>
      </c>
      <c r="L218">
        <v>1000</v>
      </c>
      <c r="M218" t="s">
        <v>106</v>
      </c>
      <c r="N218">
        <v>7</v>
      </c>
      <c r="O218" t="s">
        <v>310</v>
      </c>
      <c r="P218">
        <v>423</v>
      </c>
      <c r="Q218" t="s">
        <v>381</v>
      </c>
      <c r="R218">
        <v>161</v>
      </c>
      <c r="S218" t="s">
        <v>414</v>
      </c>
      <c r="T218">
        <v>1</v>
      </c>
      <c r="U218" t="s">
        <v>313</v>
      </c>
      <c r="V218" s="4">
        <v>314015.82</v>
      </c>
      <c r="W218" s="4">
        <v>297149.67</v>
      </c>
      <c r="X218" s="4">
        <v>312325.32</v>
      </c>
      <c r="Y218" s="4">
        <v>296981.90999999997</v>
      </c>
      <c r="Z218" s="4">
        <v>298019.13</v>
      </c>
      <c r="AA218" s="4">
        <v>309503.23</v>
      </c>
      <c r="AB218" s="4">
        <v>321459.63</v>
      </c>
      <c r="AC218" s="4">
        <v>309153.24</v>
      </c>
      <c r="AD218" s="4">
        <v>305462.42</v>
      </c>
      <c r="AE218" s="4">
        <v>311929.67</v>
      </c>
      <c r="AF218" s="4">
        <v>346102.6</v>
      </c>
      <c r="AG218" s="4">
        <v>349043.33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650000</v>
      </c>
      <c r="AU218" s="4">
        <v>0</v>
      </c>
      <c r="AV218" s="4">
        <v>1000000</v>
      </c>
      <c r="AW218" s="4">
        <v>-63813.69</v>
      </c>
      <c r="AX218" s="4">
        <v>-67694.460000000006</v>
      </c>
      <c r="AY218" s="4">
        <v>309503.23</v>
      </c>
      <c r="AZ218" s="4">
        <v>321459.63</v>
      </c>
      <c r="BA218" s="4">
        <v>500000</v>
      </c>
      <c r="BB218" s="4">
        <v>114615.66</v>
      </c>
      <c r="BC218" s="4">
        <v>0</v>
      </c>
      <c r="BD218" s="4">
        <v>0</v>
      </c>
      <c r="BE218" s="4">
        <v>0</v>
      </c>
    </row>
    <row r="219" spans="1:57">
      <c r="A219">
        <v>941</v>
      </c>
      <c r="B219" t="s">
        <v>484</v>
      </c>
      <c r="C219">
        <v>116</v>
      </c>
      <c r="D219" t="s">
        <v>485</v>
      </c>
      <c r="E219">
        <v>216</v>
      </c>
      <c r="F219">
        <v>511540008</v>
      </c>
      <c r="G219" t="s">
        <v>112</v>
      </c>
      <c r="H219">
        <v>101</v>
      </c>
      <c r="I219" t="s">
        <v>308</v>
      </c>
      <c r="J219">
        <v>1540</v>
      </c>
      <c r="K219" t="s">
        <v>318</v>
      </c>
      <c r="L219">
        <v>1000</v>
      </c>
      <c r="M219" t="s">
        <v>106</v>
      </c>
      <c r="N219">
        <v>8</v>
      </c>
      <c r="O219" t="s">
        <v>486</v>
      </c>
      <c r="P219">
        <v>131</v>
      </c>
      <c r="Q219" t="s">
        <v>449</v>
      </c>
      <c r="R219">
        <v>121</v>
      </c>
      <c r="S219" t="s">
        <v>312</v>
      </c>
      <c r="T219">
        <v>1</v>
      </c>
      <c r="U219" t="s">
        <v>313</v>
      </c>
      <c r="V219" s="4">
        <v>2209.38</v>
      </c>
      <c r="W219" s="4">
        <v>2209.38</v>
      </c>
      <c r="X219" s="4">
        <v>2521.16</v>
      </c>
      <c r="Y219" s="4">
        <v>2197.56</v>
      </c>
      <c r="Z219" s="4">
        <v>2624.75</v>
      </c>
      <c r="AA219" s="4">
        <v>3206.44</v>
      </c>
      <c r="AB219" s="4">
        <v>3051.96</v>
      </c>
      <c r="AC219" s="4">
        <v>3669.92</v>
      </c>
      <c r="AD219" s="4">
        <v>3051.95</v>
      </c>
      <c r="AE219" s="4">
        <v>3051.96</v>
      </c>
      <c r="AF219" s="4">
        <v>3051.95</v>
      </c>
      <c r="AG219" s="4">
        <v>17202.28</v>
      </c>
      <c r="AH219" s="4">
        <v>4285.82</v>
      </c>
      <c r="AI219" s="4">
        <v>3875.46</v>
      </c>
      <c r="AJ219" s="4">
        <v>2609.3000000000002</v>
      </c>
      <c r="AK219" s="4">
        <v>2609.3000000000002</v>
      </c>
      <c r="AL219" s="4">
        <v>1304.6500000000001</v>
      </c>
      <c r="AM219" s="4">
        <v>1241.9100000000001</v>
      </c>
      <c r="AN219" s="4">
        <v>1483.14</v>
      </c>
      <c r="AO219" s="4">
        <v>1772.32</v>
      </c>
      <c r="AP219" s="4">
        <v>2252.9499999999998</v>
      </c>
      <c r="AQ219" s="4">
        <v>2252.96</v>
      </c>
      <c r="AR219" s="4">
        <v>1659.66</v>
      </c>
      <c r="AS219" s="4">
        <v>3229.88</v>
      </c>
      <c r="AT219" s="4">
        <v>0</v>
      </c>
      <c r="AU219" s="4">
        <v>0</v>
      </c>
      <c r="AV219" s="4">
        <v>0</v>
      </c>
      <c r="AW219" s="4">
        <v>0</v>
      </c>
      <c r="AX219" s="4">
        <v>0</v>
      </c>
      <c r="AY219" s="4">
        <v>-957.77</v>
      </c>
      <c r="AZ219" s="4">
        <v>1568.82</v>
      </c>
      <c r="BA219" s="4">
        <v>2000</v>
      </c>
      <c r="BB219" s="4">
        <v>3000</v>
      </c>
      <c r="BC219" s="4">
        <v>0</v>
      </c>
      <c r="BD219" s="4">
        <v>0</v>
      </c>
      <c r="BE219" s="4">
        <v>13860.29</v>
      </c>
    </row>
    <row r="220" spans="1:57">
      <c r="A220">
        <v>942</v>
      </c>
      <c r="B220" t="s">
        <v>487</v>
      </c>
      <c r="C220">
        <v>117</v>
      </c>
      <c r="D220" t="s">
        <v>488</v>
      </c>
      <c r="E220">
        <v>216</v>
      </c>
      <c r="F220">
        <v>511540008</v>
      </c>
      <c r="G220" t="s">
        <v>112</v>
      </c>
      <c r="H220">
        <v>101</v>
      </c>
      <c r="I220" t="s">
        <v>308</v>
      </c>
      <c r="J220">
        <v>1540</v>
      </c>
      <c r="K220" t="s">
        <v>318</v>
      </c>
      <c r="L220">
        <v>1000</v>
      </c>
      <c r="M220" t="s">
        <v>106</v>
      </c>
      <c r="N220">
        <v>8</v>
      </c>
      <c r="O220" t="s">
        <v>486</v>
      </c>
      <c r="P220">
        <v>183</v>
      </c>
      <c r="Q220" t="s">
        <v>489</v>
      </c>
      <c r="R220">
        <v>121</v>
      </c>
      <c r="S220" t="s">
        <v>312</v>
      </c>
      <c r="T220">
        <v>1</v>
      </c>
      <c r="U220" t="s">
        <v>313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10127.66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AT220" s="4">
        <v>0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10127.66</v>
      </c>
    </row>
    <row r="221" spans="1:57">
      <c r="A221">
        <v>971</v>
      </c>
      <c r="B221" t="s">
        <v>522</v>
      </c>
      <c r="C221">
        <v>102</v>
      </c>
      <c r="D221" t="s">
        <v>284</v>
      </c>
      <c r="E221">
        <v>216</v>
      </c>
      <c r="F221">
        <v>511540008</v>
      </c>
      <c r="G221" t="s">
        <v>112</v>
      </c>
      <c r="H221">
        <v>101</v>
      </c>
      <c r="I221" t="s">
        <v>308</v>
      </c>
      <c r="J221">
        <v>1540</v>
      </c>
      <c r="K221" t="s">
        <v>318</v>
      </c>
      <c r="L221">
        <v>1000</v>
      </c>
      <c r="M221" t="s">
        <v>106</v>
      </c>
      <c r="N221">
        <v>9</v>
      </c>
      <c r="O221" t="s">
        <v>422</v>
      </c>
      <c r="P221">
        <v>312</v>
      </c>
      <c r="Q221" t="s">
        <v>443</v>
      </c>
      <c r="R221">
        <v>200</v>
      </c>
      <c r="S221" t="s">
        <v>444</v>
      </c>
      <c r="T221">
        <v>1</v>
      </c>
      <c r="U221" t="s">
        <v>313</v>
      </c>
      <c r="V221" s="4">
        <v>34277.72</v>
      </c>
      <c r="W221" s="4">
        <v>34277.81</v>
      </c>
      <c r="X221" s="4">
        <v>40360.01</v>
      </c>
      <c r="Y221" s="4">
        <v>34267.22</v>
      </c>
      <c r="Z221" s="4">
        <v>34267.19</v>
      </c>
      <c r="AA221" s="4">
        <v>91361.4</v>
      </c>
      <c r="AB221" s="4">
        <v>47128.14</v>
      </c>
      <c r="AC221" s="4">
        <v>34120.54</v>
      </c>
      <c r="AD221" s="4">
        <v>34120.49</v>
      </c>
      <c r="AE221" s="4">
        <v>102604.59</v>
      </c>
      <c r="AF221" s="4">
        <v>34246.269999999997</v>
      </c>
      <c r="AG221" s="4">
        <v>129152.5</v>
      </c>
      <c r="AH221" s="4">
        <v>44867.61</v>
      </c>
      <c r="AI221" s="4">
        <v>44867.63</v>
      </c>
      <c r="AJ221" s="4">
        <v>47728.74</v>
      </c>
      <c r="AK221" s="4">
        <v>55057.33</v>
      </c>
      <c r="AL221" s="4">
        <v>50528.47</v>
      </c>
      <c r="AM221" s="4">
        <v>51524.3</v>
      </c>
      <c r="AN221" s="4">
        <v>44045.3</v>
      </c>
      <c r="AO221" s="4">
        <v>40583.57</v>
      </c>
      <c r="AP221" s="4">
        <v>35201.5</v>
      </c>
      <c r="AQ221" s="4">
        <v>35201.49</v>
      </c>
      <c r="AR221" s="4">
        <v>25931.439999999999</v>
      </c>
      <c r="AS221" s="4">
        <v>50465.54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-6024.89</v>
      </c>
      <c r="BB221" s="4">
        <v>0</v>
      </c>
      <c r="BC221" s="4">
        <v>0</v>
      </c>
      <c r="BD221" s="4">
        <v>100000</v>
      </c>
      <c r="BE221" s="4">
        <v>30205.85</v>
      </c>
    </row>
    <row r="222" spans="1:57">
      <c r="A222">
        <v>972</v>
      </c>
      <c r="B222" t="s">
        <v>527</v>
      </c>
      <c r="C222">
        <v>132</v>
      </c>
      <c r="D222" t="s">
        <v>528</v>
      </c>
      <c r="E222">
        <v>216</v>
      </c>
      <c r="F222">
        <v>511540008</v>
      </c>
      <c r="G222" t="s">
        <v>112</v>
      </c>
      <c r="H222">
        <v>101</v>
      </c>
      <c r="I222" t="s">
        <v>308</v>
      </c>
      <c r="J222">
        <v>1540</v>
      </c>
      <c r="K222" t="s">
        <v>318</v>
      </c>
      <c r="L222">
        <v>1000</v>
      </c>
      <c r="M222" t="s">
        <v>106</v>
      </c>
      <c r="N222">
        <v>9</v>
      </c>
      <c r="O222" t="s">
        <v>422</v>
      </c>
      <c r="P222">
        <v>181</v>
      </c>
      <c r="Q222" t="s">
        <v>523</v>
      </c>
      <c r="R222">
        <v>131</v>
      </c>
      <c r="S222" t="s">
        <v>524</v>
      </c>
      <c r="T222">
        <v>1</v>
      </c>
      <c r="U222" t="s">
        <v>313</v>
      </c>
      <c r="V222" s="4">
        <v>17851.63</v>
      </c>
      <c r="W222" s="4">
        <v>17661.580000000002</v>
      </c>
      <c r="X222" s="4">
        <v>19369.62</v>
      </c>
      <c r="Y222" s="4">
        <v>16785.87</v>
      </c>
      <c r="Z222" s="4">
        <v>16785.82</v>
      </c>
      <c r="AA222" s="4">
        <v>17991.240000000002</v>
      </c>
      <c r="AB222" s="4">
        <v>19469.349999999999</v>
      </c>
      <c r="AC222" s="4">
        <v>17501.73</v>
      </c>
      <c r="AD222" s="4">
        <v>16883.59</v>
      </c>
      <c r="AE222" s="4">
        <v>14492.2</v>
      </c>
      <c r="AF222" s="4">
        <v>14575.76</v>
      </c>
      <c r="AG222" s="4">
        <v>52681.48</v>
      </c>
      <c r="AH222" s="4">
        <v>18269.89</v>
      </c>
      <c r="AI222" s="4">
        <v>19872.64</v>
      </c>
      <c r="AJ222" s="4">
        <v>21182.15</v>
      </c>
      <c r="AK222" s="4">
        <v>25418.959999999999</v>
      </c>
      <c r="AL222" s="4">
        <v>23214.99</v>
      </c>
      <c r="AM222" s="4">
        <v>95605.95</v>
      </c>
      <c r="AN222" s="4">
        <v>21888.07</v>
      </c>
      <c r="AO222" s="4">
        <v>19370.03</v>
      </c>
      <c r="AP222" s="4">
        <v>40802.29</v>
      </c>
      <c r="AQ222" s="4">
        <v>18416.810000000001</v>
      </c>
      <c r="AR222" s="4">
        <v>13566.88</v>
      </c>
      <c r="AS222" s="4">
        <v>26402.7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-31339.57</v>
      </c>
      <c r="AZ222" s="4">
        <v>-2124.5100000000002</v>
      </c>
      <c r="BA222" s="4">
        <v>0</v>
      </c>
      <c r="BB222" s="4">
        <v>-48429.41</v>
      </c>
      <c r="BC222" s="4">
        <v>-42416.47</v>
      </c>
      <c r="BD222" s="4">
        <v>-6163.92</v>
      </c>
      <c r="BE222" s="4">
        <v>28512.39</v>
      </c>
    </row>
    <row r="223" spans="1:57">
      <c r="A223">
        <v>973</v>
      </c>
      <c r="B223" t="s">
        <v>530</v>
      </c>
      <c r="C223">
        <v>133</v>
      </c>
      <c r="D223" t="s">
        <v>241</v>
      </c>
      <c r="E223">
        <v>216</v>
      </c>
      <c r="F223">
        <v>511540008</v>
      </c>
      <c r="G223" t="s">
        <v>112</v>
      </c>
      <c r="H223">
        <v>101</v>
      </c>
      <c r="I223" t="s">
        <v>308</v>
      </c>
      <c r="J223">
        <v>1540</v>
      </c>
      <c r="K223" t="s">
        <v>318</v>
      </c>
      <c r="L223">
        <v>1000</v>
      </c>
      <c r="M223" t="s">
        <v>106</v>
      </c>
      <c r="N223">
        <v>9</v>
      </c>
      <c r="O223" t="s">
        <v>422</v>
      </c>
      <c r="P223">
        <v>181</v>
      </c>
      <c r="Q223" t="s">
        <v>523</v>
      </c>
      <c r="R223">
        <v>151</v>
      </c>
      <c r="S223" t="s">
        <v>34</v>
      </c>
      <c r="T223">
        <v>1</v>
      </c>
      <c r="U223" t="s">
        <v>313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17419.77</v>
      </c>
      <c r="AR223" s="4">
        <v>12832.41</v>
      </c>
      <c r="AS223" s="4">
        <v>24973.33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-1200</v>
      </c>
    </row>
    <row r="224" spans="1:57">
      <c r="A224">
        <v>991</v>
      </c>
      <c r="B224" t="s">
        <v>538</v>
      </c>
      <c r="C224">
        <v>136</v>
      </c>
      <c r="D224" t="s">
        <v>539</v>
      </c>
      <c r="E224">
        <v>216</v>
      </c>
      <c r="F224">
        <v>511540008</v>
      </c>
      <c r="G224" t="s">
        <v>112</v>
      </c>
      <c r="H224">
        <v>101</v>
      </c>
      <c r="I224" t="s">
        <v>308</v>
      </c>
      <c r="J224">
        <v>1540</v>
      </c>
      <c r="K224" t="s">
        <v>318</v>
      </c>
      <c r="L224">
        <v>1000</v>
      </c>
      <c r="M224" t="s">
        <v>106</v>
      </c>
      <c r="N224">
        <v>10</v>
      </c>
      <c r="O224" t="s">
        <v>540</v>
      </c>
      <c r="P224">
        <v>311</v>
      </c>
      <c r="Q224" t="s">
        <v>463</v>
      </c>
      <c r="R224">
        <v>121</v>
      </c>
      <c r="S224" t="s">
        <v>312</v>
      </c>
      <c r="T224">
        <v>1</v>
      </c>
      <c r="U224" t="s">
        <v>313</v>
      </c>
      <c r="V224" s="4">
        <v>7088.29</v>
      </c>
      <c r="W224" s="4">
        <v>5049.03</v>
      </c>
      <c r="X224" s="4">
        <v>3458.56</v>
      </c>
      <c r="Y224" s="4">
        <v>3095.15</v>
      </c>
      <c r="Z224" s="4">
        <v>3095.14</v>
      </c>
      <c r="AA224" s="4">
        <v>3491.47</v>
      </c>
      <c r="AB224" s="4">
        <v>4125.6000000000004</v>
      </c>
      <c r="AC224" s="4">
        <v>3095.15</v>
      </c>
      <c r="AD224" s="4">
        <v>3095.14</v>
      </c>
      <c r="AE224" s="4">
        <v>3095.16</v>
      </c>
      <c r="AF224" s="4">
        <v>3095.14</v>
      </c>
      <c r="AG224" s="4">
        <v>16636.759999999998</v>
      </c>
      <c r="AH224" s="4">
        <v>7413.4</v>
      </c>
      <c r="AI224" s="4">
        <v>7413.38</v>
      </c>
      <c r="AJ224" s="4">
        <v>40322.129999999997</v>
      </c>
      <c r="AK224" s="4">
        <v>8711.4500000000007</v>
      </c>
      <c r="AL224" s="4">
        <v>7381.39</v>
      </c>
      <c r="AM224" s="4">
        <v>6817.18</v>
      </c>
      <c r="AN224" s="4">
        <v>8841</v>
      </c>
      <c r="AO224" s="4">
        <v>4983.63</v>
      </c>
      <c r="AP224" s="4">
        <v>6173.75</v>
      </c>
      <c r="AQ224" s="4">
        <v>7240.75</v>
      </c>
      <c r="AR224" s="4">
        <v>5333.95</v>
      </c>
      <c r="AS224" s="4">
        <v>10380.469999999999</v>
      </c>
      <c r="AT224" s="4">
        <v>0</v>
      </c>
      <c r="AU224" s="4">
        <v>0</v>
      </c>
      <c r="AV224" s="4">
        <v>0</v>
      </c>
      <c r="AW224" s="4">
        <v>0</v>
      </c>
      <c r="AX224" s="4">
        <v>0</v>
      </c>
      <c r="AY224" s="4">
        <v>-41119.370000000003</v>
      </c>
      <c r="AZ224" s="4">
        <v>0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</row>
    <row r="225" spans="1:57">
      <c r="A225">
        <v>992</v>
      </c>
      <c r="B225" t="s">
        <v>543</v>
      </c>
      <c r="C225">
        <v>137</v>
      </c>
      <c r="D225" t="s">
        <v>544</v>
      </c>
      <c r="E225">
        <v>216</v>
      </c>
      <c r="F225">
        <v>511540008</v>
      </c>
      <c r="G225" t="s">
        <v>112</v>
      </c>
      <c r="H225">
        <v>101</v>
      </c>
      <c r="I225" t="s">
        <v>308</v>
      </c>
      <c r="J225">
        <v>1540</v>
      </c>
      <c r="K225" t="s">
        <v>318</v>
      </c>
      <c r="L225">
        <v>1000</v>
      </c>
      <c r="M225" t="s">
        <v>106</v>
      </c>
      <c r="N225">
        <v>10</v>
      </c>
      <c r="O225" t="s">
        <v>540</v>
      </c>
      <c r="P225">
        <v>371</v>
      </c>
      <c r="Q225" t="s">
        <v>545</v>
      </c>
      <c r="R225">
        <v>121</v>
      </c>
      <c r="S225" t="s">
        <v>312</v>
      </c>
      <c r="T225">
        <v>1</v>
      </c>
      <c r="U225" t="s">
        <v>313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1449</v>
      </c>
      <c r="AP225" s="4">
        <v>1449</v>
      </c>
      <c r="AQ225" s="4">
        <v>0</v>
      </c>
      <c r="AR225" s="4">
        <v>0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-548</v>
      </c>
    </row>
    <row r="226" spans="1:57">
      <c r="A226">
        <v>961</v>
      </c>
      <c r="B226" t="s">
        <v>80</v>
      </c>
      <c r="C226">
        <v>124</v>
      </c>
      <c r="D226" t="s">
        <v>508</v>
      </c>
      <c r="E226">
        <v>216</v>
      </c>
      <c r="F226">
        <v>511540008</v>
      </c>
      <c r="G226" t="s">
        <v>112</v>
      </c>
      <c r="H226">
        <v>101</v>
      </c>
      <c r="I226" t="s">
        <v>308</v>
      </c>
      <c r="J226">
        <v>1540</v>
      </c>
      <c r="K226" t="s">
        <v>318</v>
      </c>
      <c r="L226">
        <v>1000</v>
      </c>
      <c r="M226" t="s">
        <v>106</v>
      </c>
      <c r="N226">
        <v>11</v>
      </c>
      <c r="O226" t="s">
        <v>509</v>
      </c>
      <c r="P226">
        <v>241</v>
      </c>
      <c r="Q226" t="s">
        <v>445</v>
      </c>
      <c r="R226">
        <v>124</v>
      </c>
      <c r="S226" t="s">
        <v>510</v>
      </c>
      <c r="T226">
        <v>1</v>
      </c>
      <c r="U226" t="s">
        <v>313</v>
      </c>
      <c r="V226" s="4">
        <v>47770.39</v>
      </c>
      <c r="W226" s="4">
        <v>16998.39</v>
      </c>
      <c r="X226" s="4">
        <v>18615.080000000002</v>
      </c>
      <c r="Y226" s="4">
        <v>17061.330000000002</v>
      </c>
      <c r="Z226" s="4">
        <v>17061.28</v>
      </c>
      <c r="AA226" s="4">
        <v>18766.63</v>
      </c>
      <c r="AB226" s="4">
        <v>20340.72</v>
      </c>
      <c r="AC226" s="4">
        <v>18491.34</v>
      </c>
      <c r="AD226" s="4">
        <v>17044.09</v>
      </c>
      <c r="AE226" s="4">
        <v>17044.12</v>
      </c>
      <c r="AF226" s="4">
        <v>17044.07</v>
      </c>
      <c r="AG226" s="4">
        <v>63603.77</v>
      </c>
      <c r="AH226" s="4">
        <v>20676.82</v>
      </c>
      <c r="AI226" s="4">
        <v>21109.32</v>
      </c>
      <c r="AJ226" s="4">
        <v>22474.51</v>
      </c>
      <c r="AK226" s="4">
        <v>63121.98</v>
      </c>
      <c r="AL226" s="4">
        <v>23971.57</v>
      </c>
      <c r="AM226" s="4">
        <v>21744.11</v>
      </c>
      <c r="AN226" s="4">
        <v>22721.26</v>
      </c>
      <c r="AO226" s="4">
        <v>20391.38</v>
      </c>
      <c r="AP226" s="4">
        <v>22509.98</v>
      </c>
      <c r="AQ226" s="4">
        <v>59576.17</v>
      </c>
      <c r="AR226" s="4">
        <v>43887.23</v>
      </c>
      <c r="AS226" s="4">
        <v>85409.56</v>
      </c>
      <c r="AT226" s="4">
        <v>50000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-187752.68</v>
      </c>
    </row>
    <row r="227" spans="1:57">
      <c r="A227">
        <v>962</v>
      </c>
      <c r="B227" t="s">
        <v>513</v>
      </c>
      <c r="C227">
        <v>126</v>
      </c>
      <c r="D227" t="s">
        <v>225</v>
      </c>
      <c r="E227">
        <v>216</v>
      </c>
      <c r="F227">
        <v>511540008</v>
      </c>
      <c r="G227" t="s">
        <v>112</v>
      </c>
      <c r="H227">
        <v>101</v>
      </c>
      <c r="I227" t="s">
        <v>308</v>
      </c>
      <c r="J227">
        <v>1540</v>
      </c>
      <c r="K227" t="s">
        <v>318</v>
      </c>
      <c r="L227">
        <v>1000</v>
      </c>
      <c r="M227" t="s">
        <v>106</v>
      </c>
      <c r="N227">
        <v>11</v>
      </c>
      <c r="O227" t="s">
        <v>509</v>
      </c>
      <c r="P227">
        <v>241</v>
      </c>
      <c r="Q227" t="s">
        <v>445</v>
      </c>
      <c r="R227">
        <v>124</v>
      </c>
      <c r="S227" t="s">
        <v>510</v>
      </c>
      <c r="T227">
        <v>1</v>
      </c>
      <c r="U227" t="s">
        <v>313</v>
      </c>
      <c r="V227" s="4">
        <v>7843.34</v>
      </c>
      <c r="W227" s="4">
        <v>7587.03</v>
      </c>
      <c r="X227" s="4">
        <v>8077.87</v>
      </c>
      <c r="Y227" s="4">
        <v>7310.57</v>
      </c>
      <c r="Z227" s="4">
        <v>7166.29</v>
      </c>
      <c r="AA227" s="4">
        <v>7698.61</v>
      </c>
      <c r="AB227" s="4">
        <v>7166.29</v>
      </c>
      <c r="AC227" s="4">
        <v>8616.99</v>
      </c>
      <c r="AD227" s="4">
        <v>7143.28</v>
      </c>
      <c r="AE227" s="4">
        <v>7214.99</v>
      </c>
      <c r="AF227" s="4">
        <v>7217.28</v>
      </c>
      <c r="AG227" s="4">
        <v>55235.42</v>
      </c>
      <c r="AH227" s="4">
        <v>8018.76</v>
      </c>
      <c r="AI227" s="4">
        <v>8329.7000000000007</v>
      </c>
      <c r="AJ227" s="4">
        <v>8699.6200000000008</v>
      </c>
      <c r="AK227" s="4">
        <v>8996.5400000000009</v>
      </c>
      <c r="AL227" s="4">
        <v>8462.85</v>
      </c>
      <c r="AM227" s="4">
        <v>8414.31</v>
      </c>
      <c r="AN227" s="4">
        <v>42019.27</v>
      </c>
      <c r="AO227" s="4">
        <v>8976.68</v>
      </c>
      <c r="AP227" s="4">
        <v>8318.2199999999993</v>
      </c>
      <c r="AQ227" s="4">
        <v>7843.06</v>
      </c>
      <c r="AR227" s="4">
        <v>5777.65</v>
      </c>
      <c r="AS227" s="4">
        <v>11243.97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3177.33</v>
      </c>
    </row>
    <row r="228" spans="1:57">
      <c r="A228">
        <v>964</v>
      </c>
      <c r="B228" t="s">
        <v>518</v>
      </c>
      <c r="C228">
        <v>128</v>
      </c>
      <c r="D228" t="s">
        <v>519</v>
      </c>
      <c r="E228">
        <v>216</v>
      </c>
      <c r="F228">
        <v>511540008</v>
      </c>
      <c r="G228" t="s">
        <v>112</v>
      </c>
      <c r="H228">
        <v>101</v>
      </c>
      <c r="I228" t="s">
        <v>308</v>
      </c>
      <c r="J228">
        <v>1540</v>
      </c>
      <c r="K228" t="s">
        <v>318</v>
      </c>
      <c r="L228">
        <v>1000</v>
      </c>
      <c r="M228" t="s">
        <v>106</v>
      </c>
      <c r="N228">
        <v>11</v>
      </c>
      <c r="O228" t="s">
        <v>509</v>
      </c>
      <c r="P228">
        <v>256</v>
      </c>
      <c r="Q228" t="s">
        <v>520</v>
      </c>
      <c r="R228">
        <v>121</v>
      </c>
      <c r="S228" t="s">
        <v>312</v>
      </c>
      <c r="T228">
        <v>1</v>
      </c>
      <c r="U228" t="s">
        <v>313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2736.47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1133.33</v>
      </c>
      <c r="AP228" s="4">
        <v>1133.33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0</v>
      </c>
      <c r="BC228" s="4">
        <v>0</v>
      </c>
      <c r="BD228" s="4">
        <v>0</v>
      </c>
      <c r="BE228" s="4">
        <v>469.81</v>
      </c>
    </row>
    <row r="229" spans="1:57">
      <c r="A229">
        <v>965</v>
      </c>
      <c r="B229" t="s">
        <v>521</v>
      </c>
      <c r="C229">
        <v>129</v>
      </c>
      <c r="D229" t="s">
        <v>236</v>
      </c>
      <c r="E229">
        <v>216</v>
      </c>
      <c r="F229">
        <v>511540008</v>
      </c>
      <c r="G229" t="s">
        <v>112</v>
      </c>
      <c r="H229">
        <v>101</v>
      </c>
      <c r="I229" t="s">
        <v>308</v>
      </c>
      <c r="J229">
        <v>1540</v>
      </c>
      <c r="K229" t="s">
        <v>318</v>
      </c>
      <c r="L229">
        <v>1000</v>
      </c>
      <c r="M229" t="s">
        <v>106</v>
      </c>
      <c r="N229">
        <v>11</v>
      </c>
      <c r="O229" t="s">
        <v>509</v>
      </c>
      <c r="P229">
        <v>242</v>
      </c>
      <c r="Q229" t="s">
        <v>283</v>
      </c>
      <c r="R229">
        <v>124</v>
      </c>
      <c r="S229" t="s">
        <v>510</v>
      </c>
      <c r="T229">
        <v>1</v>
      </c>
      <c r="U229" t="s">
        <v>313</v>
      </c>
      <c r="V229" s="4">
        <v>32978.300000000003</v>
      </c>
      <c r="W229" s="4">
        <v>2032</v>
      </c>
      <c r="X229" s="4">
        <v>2585.5300000000002</v>
      </c>
      <c r="Y229" s="4">
        <v>2284.0300000000002</v>
      </c>
      <c r="Z229" s="4">
        <v>2284.0300000000002</v>
      </c>
      <c r="AA229" s="4">
        <v>2570.13</v>
      </c>
      <c r="AB229" s="4">
        <v>3142.35</v>
      </c>
      <c r="AC229" s="4">
        <v>2284.0300000000002</v>
      </c>
      <c r="AD229" s="4">
        <v>2284.02</v>
      </c>
      <c r="AE229" s="4">
        <v>2284.04</v>
      </c>
      <c r="AF229" s="4">
        <v>2284.02</v>
      </c>
      <c r="AG229" s="4">
        <v>13379.49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1635.75</v>
      </c>
      <c r="AN229" s="4">
        <v>1516.64</v>
      </c>
      <c r="AO229" s="4">
        <v>3902.99</v>
      </c>
      <c r="AP229" s="4">
        <v>3808.26</v>
      </c>
      <c r="AQ229" s="4">
        <v>2400.65</v>
      </c>
      <c r="AR229" s="4">
        <v>1768.46</v>
      </c>
      <c r="AS229" s="4">
        <v>3441.62</v>
      </c>
      <c r="AT229" s="4">
        <v>200000</v>
      </c>
      <c r="AU229" s="4">
        <v>0</v>
      </c>
      <c r="AV229" s="4">
        <v>-20000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-6032</v>
      </c>
      <c r="BD229" s="4">
        <v>0</v>
      </c>
      <c r="BE229" s="4">
        <v>-122050.4</v>
      </c>
    </row>
    <row r="230" spans="1:57">
      <c r="A230">
        <v>951</v>
      </c>
      <c r="B230" t="s">
        <v>491</v>
      </c>
      <c r="C230">
        <v>118</v>
      </c>
      <c r="D230" t="s">
        <v>178</v>
      </c>
      <c r="E230">
        <v>216</v>
      </c>
      <c r="F230">
        <v>511540008</v>
      </c>
      <c r="G230" t="s">
        <v>112</v>
      </c>
      <c r="H230">
        <v>101</v>
      </c>
      <c r="I230" t="s">
        <v>308</v>
      </c>
      <c r="J230">
        <v>1540</v>
      </c>
      <c r="K230" t="s">
        <v>318</v>
      </c>
      <c r="L230">
        <v>1000</v>
      </c>
      <c r="M230" t="s">
        <v>106</v>
      </c>
      <c r="N230">
        <v>12</v>
      </c>
      <c r="O230" t="s">
        <v>401</v>
      </c>
      <c r="P230">
        <v>221</v>
      </c>
      <c r="Q230" t="s">
        <v>492</v>
      </c>
      <c r="R230">
        <v>128</v>
      </c>
      <c r="S230" t="s">
        <v>404</v>
      </c>
      <c r="T230">
        <v>1</v>
      </c>
      <c r="U230" t="s">
        <v>313</v>
      </c>
      <c r="V230" s="4">
        <v>19990.46</v>
      </c>
      <c r="W230" s="4">
        <v>20067.8</v>
      </c>
      <c r="X230" s="4">
        <v>22471.35</v>
      </c>
      <c r="Y230" s="4">
        <v>19990.5</v>
      </c>
      <c r="Z230" s="4">
        <v>19990.47</v>
      </c>
      <c r="AA230" s="4">
        <v>95691.33</v>
      </c>
      <c r="AB230" s="4">
        <v>23825.06</v>
      </c>
      <c r="AC230" s="4">
        <v>46163.91</v>
      </c>
      <c r="AD230" s="4">
        <v>68726.45</v>
      </c>
      <c r="AE230" s="4">
        <v>55877.39</v>
      </c>
      <c r="AF230" s="4">
        <v>36353.339999999997</v>
      </c>
      <c r="AG230" s="4">
        <v>86737.84</v>
      </c>
      <c r="AH230" s="4">
        <v>103942.01</v>
      </c>
      <c r="AI230" s="4">
        <v>59364.01</v>
      </c>
      <c r="AJ230" s="4">
        <v>53784.53</v>
      </c>
      <c r="AK230" s="4">
        <v>51916.13</v>
      </c>
      <c r="AL230" s="4">
        <v>38184.61</v>
      </c>
      <c r="AM230" s="4">
        <v>26729.27</v>
      </c>
      <c r="AN230" s="4">
        <v>22816.65</v>
      </c>
      <c r="AO230" s="4">
        <v>22982.45</v>
      </c>
      <c r="AP230" s="4">
        <v>21169.759999999998</v>
      </c>
      <c r="AQ230" s="4">
        <v>21014.6</v>
      </c>
      <c r="AR230" s="4">
        <v>15480.56</v>
      </c>
      <c r="AS230" s="4">
        <v>30126.94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48374.38</v>
      </c>
    </row>
    <row r="231" spans="1:57">
      <c r="A231">
        <v>952</v>
      </c>
      <c r="B231" t="s">
        <v>498</v>
      </c>
      <c r="C231">
        <v>120</v>
      </c>
      <c r="D231" t="s">
        <v>499</v>
      </c>
      <c r="E231">
        <v>216</v>
      </c>
      <c r="F231">
        <v>511540008</v>
      </c>
      <c r="G231" t="s">
        <v>112</v>
      </c>
      <c r="H231">
        <v>101</v>
      </c>
      <c r="I231" t="s">
        <v>308</v>
      </c>
      <c r="J231">
        <v>1540</v>
      </c>
      <c r="K231" t="s">
        <v>318</v>
      </c>
      <c r="L231">
        <v>1000</v>
      </c>
      <c r="M231" t="s">
        <v>106</v>
      </c>
      <c r="N231">
        <v>12</v>
      </c>
      <c r="O231" t="s">
        <v>401</v>
      </c>
      <c r="P231">
        <v>222</v>
      </c>
      <c r="Q231" t="s">
        <v>500</v>
      </c>
      <c r="R231">
        <v>125</v>
      </c>
      <c r="S231" t="s">
        <v>464</v>
      </c>
      <c r="T231">
        <v>1</v>
      </c>
      <c r="U231" t="s">
        <v>313</v>
      </c>
      <c r="V231" s="4">
        <v>37793.81</v>
      </c>
      <c r="W231" s="4">
        <v>38443.01</v>
      </c>
      <c r="X231" s="4">
        <v>12879.26</v>
      </c>
      <c r="Y231" s="4">
        <v>11692.72</v>
      </c>
      <c r="Z231" s="4">
        <v>11692.69</v>
      </c>
      <c r="AA231" s="4">
        <v>13026.74</v>
      </c>
      <c r="AB231" s="4">
        <v>15395.69</v>
      </c>
      <c r="AC231" s="4">
        <v>11683.2</v>
      </c>
      <c r="AD231" s="4">
        <v>11692.69</v>
      </c>
      <c r="AE231" s="4">
        <v>11692.71</v>
      </c>
      <c r="AF231" s="4">
        <v>11692.7</v>
      </c>
      <c r="AG231" s="4">
        <v>39999.01</v>
      </c>
      <c r="AH231" s="4">
        <v>11842.16</v>
      </c>
      <c r="AI231" s="4">
        <v>11842.16</v>
      </c>
      <c r="AJ231" s="4">
        <v>11842.16</v>
      </c>
      <c r="AK231" s="4">
        <v>42260.58</v>
      </c>
      <c r="AL231" s="4">
        <v>11771.59</v>
      </c>
      <c r="AM231" s="4">
        <v>12503.26</v>
      </c>
      <c r="AN231" s="4">
        <v>12371.32</v>
      </c>
      <c r="AO231" s="4">
        <v>8799.0400000000009</v>
      </c>
      <c r="AP231" s="4">
        <v>10588.46</v>
      </c>
      <c r="AQ231" s="4">
        <v>12178.13</v>
      </c>
      <c r="AR231" s="4">
        <v>8971.11</v>
      </c>
      <c r="AS231" s="4">
        <v>17458.810000000001</v>
      </c>
      <c r="AT231" s="4">
        <v>50000</v>
      </c>
      <c r="AU231" s="4">
        <v>2552.5</v>
      </c>
      <c r="AV231" s="4">
        <v>1037.0999999999999</v>
      </c>
      <c r="AW231" s="4">
        <v>0</v>
      </c>
      <c r="AX231" s="4">
        <v>0</v>
      </c>
      <c r="AY231" s="4">
        <v>0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1665.85</v>
      </c>
    </row>
    <row r="232" spans="1:57">
      <c r="A232">
        <v>953</v>
      </c>
      <c r="B232" t="s">
        <v>259</v>
      </c>
      <c r="C232">
        <v>121</v>
      </c>
      <c r="D232" t="s">
        <v>196</v>
      </c>
      <c r="E232">
        <v>216</v>
      </c>
      <c r="F232">
        <v>511540008</v>
      </c>
      <c r="G232" t="s">
        <v>112</v>
      </c>
      <c r="H232">
        <v>101</v>
      </c>
      <c r="I232" t="s">
        <v>308</v>
      </c>
      <c r="J232">
        <v>1540</v>
      </c>
      <c r="K232" t="s">
        <v>318</v>
      </c>
      <c r="L232">
        <v>1000</v>
      </c>
      <c r="M232" t="s">
        <v>106</v>
      </c>
      <c r="N232">
        <v>12</v>
      </c>
      <c r="O232" t="s">
        <v>401</v>
      </c>
      <c r="P232">
        <v>214</v>
      </c>
      <c r="Q232" t="s">
        <v>446</v>
      </c>
      <c r="R232">
        <v>125</v>
      </c>
      <c r="S232" t="s">
        <v>464</v>
      </c>
      <c r="T232">
        <v>1</v>
      </c>
      <c r="U232" t="s">
        <v>313</v>
      </c>
      <c r="V232" s="4">
        <v>54769.82</v>
      </c>
      <c r="W232" s="4">
        <v>32159.47</v>
      </c>
      <c r="X232" s="4">
        <v>35392.089999999997</v>
      </c>
      <c r="Y232" s="4">
        <v>31756.42</v>
      </c>
      <c r="Z232" s="4">
        <v>31756.36</v>
      </c>
      <c r="AA232" s="4">
        <v>67719.86</v>
      </c>
      <c r="AB232" s="4">
        <v>38285.4</v>
      </c>
      <c r="AC232" s="4">
        <v>38106.22</v>
      </c>
      <c r="AD232" s="4">
        <v>34093.870000000003</v>
      </c>
      <c r="AE232" s="4">
        <v>34708.93</v>
      </c>
      <c r="AF232" s="4">
        <v>33649.56</v>
      </c>
      <c r="AG232" s="4">
        <v>92868.83</v>
      </c>
      <c r="AH232" s="4">
        <v>26879.200000000001</v>
      </c>
      <c r="AI232" s="4">
        <v>26929.89</v>
      </c>
      <c r="AJ232" s="4">
        <v>26333.48</v>
      </c>
      <c r="AK232" s="4">
        <v>29680.26</v>
      </c>
      <c r="AL232" s="4">
        <v>32425.29</v>
      </c>
      <c r="AM232" s="4">
        <v>28026.82</v>
      </c>
      <c r="AN232" s="4">
        <v>30921</v>
      </c>
      <c r="AO232" s="4">
        <v>32365.45</v>
      </c>
      <c r="AP232" s="4">
        <v>32897.56</v>
      </c>
      <c r="AQ232" s="4">
        <v>31912.42</v>
      </c>
      <c r="AR232" s="4">
        <v>23508.52</v>
      </c>
      <c r="AS232" s="4">
        <v>45750.27</v>
      </c>
      <c r="AT232" s="4">
        <v>50000</v>
      </c>
      <c r="AU232" s="4">
        <v>0</v>
      </c>
      <c r="AV232" s="4">
        <v>0</v>
      </c>
      <c r="AW232" s="4">
        <v>0</v>
      </c>
      <c r="AX232" s="4">
        <v>0</v>
      </c>
      <c r="AY232" s="4">
        <v>33279.08</v>
      </c>
      <c r="AZ232" s="4">
        <v>7364.4</v>
      </c>
      <c r="BA232" s="4">
        <v>30000</v>
      </c>
      <c r="BB232" s="4">
        <v>0</v>
      </c>
      <c r="BC232" s="4">
        <v>0</v>
      </c>
      <c r="BD232" s="4">
        <v>0</v>
      </c>
      <c r="BE232" s="4">
        <v>36993.19</v>
      </c>
    </row>
    <row r="233" spans="1:57">
      <c r="A233">
        <v>954</v>
      </c>
      <c r="B233" t="s">
        <v>502</v>
      </c>
      <c r="C233">
        <v>122</v>
      </c>
      <c r="D233" t="s">
        <v>503</v>
      </c>
      <c r="E233">
        <v>216</v>
      </c>
      <c r="F233">
        <v>511540008</v>
      </c>
      <c r="G233" t="s">
        <v>112</v>
      </c>
      <c r="H233">
        <v>101</v>
      </c>
      <c r="I233" t="s">
        <v>308</v>
      </c>
      <c r="J233">
        <v>1540</v>
      </c>
      <c r="K233" t="s">
        <v>318</v>
      </c>
      <c r="L233">
        <v>1000</v>
      </c>
      <c r="M233" t="s">
        <v>106</v>
      </c>
      <c r="N233">
        <v>12</v>
      </c>
      <c r="O233" t="s">
        <v>401</v>
      </c>
      <c r="P233">
        <v>226</v>
      </c>
      <c r="Q233" t="s">
        <v>504</v>
      </c>
      <c r="R233">
        <v>121</v>
      </c>
      <c r="S233" t="s">
        <v>312</v>
      </c>
      <c r="T233">
        <v>1</v>
      </c>
      <c r="U233" t="s">
        <v>313</v>
      </c>
      <c r="V233" s="4">
        <v>109231.78</v>
      </c>
      <c r="W233" s="4">
        <v>127533.72</v>
      </c>
      <c r="X233" s="4">
        <v>77640.350000000006</v>
      </c>
      <c r="Y233" s="4">
        <v>70060.759999999995</v>
      </c>
      <c r="Z233" s="4">
        <v>73801.5</v>
      </c>
      <c r="AA233" s="4">
        <v>105950.39</v>
      </c>
      <c r="AB233" s="4">
        <v>78574.570000000007</v>
      </c>
      <c r="AC233" s="4">
        <v>72629.69</v>
      </c>
      <c r="AD233" s="4">
        <v>74994.39</v>
      </c>
      <c r="AE233" s="4">
        <v>72758.429999999993</v>
      </c>
      <c r="AF233" s="4">
        <v>72819.520000000004</v>
      </c>
      <c r="AG233" s="4">
        <v>201857.42</v>
      </c>
      <c r="AH233" s="4">
        <v>153407.13</v>
      </c>
      <c r="AI233" s="4">
        <v>125599.49</v>
      </c>
      <c r="AJ233" s="4">
        <v>167499.35999999999</v>
      </c>
      <c r="AK233" s="4">
        <v>121436.56</v>
      </c>
      <c r="AL233" s="4">
        <v>196273.51</v>
      </c>
      <c r="AM233" s="4">
        <v>145905.18</v>
      </c>
      <c r="AN233" s="4">
        <v>104260.92</v>
      </c>
      <c r="AO233" s="4">
        <v>126838.87</v>
      </c>
      <c r="AP233" s="4">
        <v>97472.49</v>
      </c>
      <c r="AQ233" s="4">
        <v>97325.6</v>
      </c>
      <c r="AR233" s="4">
        <v>71695.63</v>
      </c>
      <c r="AS233" s="4">
        <v>139527.88</v>
      </c>
      <c r="AT233" s="4">
        <v>0</v>
      </c>
      <c r="AU233" s="4">
        <v>0</v>
      </c>
      <c r="AV233" s="4">
        <v>0</v>
      </c>
      <c r="AW233" s="4">
        <v>0</v>
      </c>
      <c r="AX233" s="4">
        <v>-120000</v>
      </c>
      <c r="AY233" s="4">
        <v>-30000</v>
      </c>
      <c r="AZ233" s="4">
        <v>0</v>
      </c>
      <c r="BA233" s="4">
        <v>0</v>
      </c>
      <c r="BB233" s="4">
        <v>0</v>
      </c>
      <c r="BC233" s="4">
        <v>-1855.8</v>
      </c>
      <c r="BD233" s="4">
        <v>-61479.98</v>
      </c>
      <c r="BE233" s="4">
        <v>-196054.32</v>
      </c>
    </row>
    <row r="234" spans="1:57">
      <c r="A234">
        <v>111</v>
      </c>
      <c r="B234" t="s">
        <v>84</v>
      </c>
      <c r="C234">
        <v>141</v>
      </c>
      <c r="D234" t="s">
        <v>260</v>
      </c>
      <c r="E234">
        <v>216</v>
      </c>
      <c r="F234">
        <v>511540008</v>
      </c>
      <c r="G234" t="s">
        <v>112</v>
      </c>
      <c r="H234">
        <v>101</v>
      </c>
      <c r="I234" t="s">
        <v>308</v>
      </c>
      <c r="J234">
        <v>1540</v>
      </c>
      <c r="K234" t="s">
        <v>318</v>
      </c>
      <c r="L234">
        <v>1000</v>
      </c>
      <c r="M234" t="s">
        <v>106</v>
      </c>
      <c r="N234">
        <v>13</v>
      </c>
      <c r="O234" t="s">
        <v>353</v>
      </c>
      <c r="P234">
        <v>263</v>
      </c>
      <c r="Q234" t="s">
        <v>354</v>
      </c>
      <c r="R234">
        <v>121</v>
      </c>
      <c r="S234" t="s">
        <v>312</v>
      </c>
      <c r="T234">
        <v>1</v>
      </c>
      <c r="U234" t="s">
        <v>313</v>
      </c>
      <c r="V234" s="4">
        <v>73675.59</v>
      </c>
      <c r="W234" s="4">
        <v>44301.58</v>
      </c>
      <c r="X234" s="4">
        <v>47798.67</v>
      </c>
      <c r="Y234" s="4">
        <v>44198.27</v>
      </c>
      <c r="Z234" s="4">
        <v>44199.64</v>
      </c>
      <c r="AA234" s="4">
        <v>81627.5</v>
      </c>
      <c r="AB234" s="4">
        <v>48735.92</v>
      </c>
      <c r="AC234" s="4">
        <v>46226.19</v>
      </c>
      <c r="AD234" s="4">
        <v>43400.73</v>
      </c>
      <c r="AE234" s="4">
        <v>43477.02</v>
      </c>
      <c r="AF234" s="4">
        <v>43440.63</v>
      </c>
      <c r="AG234" s="4">
        <v>200242.72</v>
      </c>
      <c r="AH234" s="4">
        <v>58509.37</v>
      </c>
      <c r="AI234" s="4">
        <v>58451.74</v>
      </c>
      <c r="AJ234" s="4">
        <v>58498.23</v>
      </c>
      <c r="AK234" s="4">
        <v>64365.08</v>
      </c>
      <c r="AL234" s="4">
        <v>56288.81</v>
      </c>
      <c r="AM234" s="4">
        <v>89035.16</v>
      </c>
      <c r="AN234" s="4">
        <v>124823.93</v>
      </c>
      <c r="AO234" s="4">
        <v>48973.85</v>
      </c>
      <c r="AP234" s="4">
        <v>93211.74</v>
      </c>
      <c r="AQ234" s="4">
        <v>117439.59</v>
      </c>
      <c r="AR234" s="4">
        <v>86512.74</v>
      </c>
      <c r="AS234" s="4">
        <v>168363.68</v>
      </c>
      <c r="AT234" s="4">
        <v>15166.22</v>
      </c>
      <c r="AU234" s="4">
        <v>0</v>
      </c>
      <c r="AV234" s="4">
        <v>0</v>
      </c>
      <c r="AW234" s="4">
        <v>0</v>
      </c>
      <c r="AX234" s="4">
        <v>0</v>
      </c>
      <c r="AY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-278315.68</v>
      </c>
    </row>
    <row r="235" spans="1:57">
      <c r="A235">
        <v>963</v>
      </c>
      <c r="B235" t="s">
        <v>515</v>
      </c>
      <c r="C235">
        <v>127</v>
      </c>
      <c r="D235" t="s">
        <v>516</v>
      </c>
      <c r="E235">
        <v>216</v>
      </c>
      <c r="F235">
        <v>511540008</v>
      </c>
      <c r="G235" t="s">
        <v>112</v>
      </c>
      <c r="H235">
        <v>101</v>
      </c>
      <c r="I235" t="s">
        <v>308</v>
      </c>
      <c r="J235">
        <v>1540</v>
      </c>
      <c r="K235" t="s">
        <v>318</v>
      </c>
      <c r="L235">
        <v>1000</v>
      </c>
      <c r="M235" t="s">
        <v>106</v>
      </c>
      <c r="N235">
        <v>13</v>
      </c>
      <c r="O235" t="s">
        <v>353</v>
      </c>
      <c r="P235">
        <v>231</v>
      </c>
      <c r="Q235" t="s">
        <v>517</v>
      </c>
      <c r="R235">
        <v>124</v>
      </c>
      <c r="S235" t="s">
        <v>510</v>
      </c>
      <c r="T235">
        <v>1</v>
      </c>
      <c r="U235" t="s">
        <v>313</v>
      </c>
      <c r="V235" s="4">
        <v>1936.56</v>
      </c>
      <c r="W235" s="4">
        <v>1936.57</v>
      </c>
      <c r="X235" s="4">
        <v>2170.3200000000002</v>
      </c>
      <c r="Y235" s="4">
        <v>1936.57</v>
      </c>
      <c r="Z235" s="4">
        <v>1936.56</v>
      </c>
      <c r="AA235" s="4">
        <v>2051.79</v>
      </c>
      <c r="AB235" s="4">
        <v>2397.42</v>
      </c>
      <c r="AC235" s="4">
        <v>1936.58</v>
      </c>
      <c r="AD235" s="4">
        <v>1936.56</v>
      </c>
      <c r="AE235" s="4">
        <v>1936.57</v>
      </c>
      <c r="AF235" s="4">
        <v>1936.57</v>
      </c>
      <c r="AG235" s="4">
        <v>17914.22</v>
      </c>
      <c r="AH235" s="4">
        <v>1085.92</v>
      </c>
      <c r="AI235" s="4">
        <v>621.54</v>
      </c>
      <c r="AJ235" s="4">
        <v>621.52</v>
      </c>
      <c r="AK235" s="4">
        <v>717.17</v>
      </c>
      <c r="AL235" s="4">
        <v>621.52</v>
      </c>
      <c r="AM235" s="4">
        <v>1427.31</v>
      </c>
      <c r="AN235" s="4">
        <v>1771.88</v>
      </c>
      <c r="AO235" s="4">
        <v>1343.68</v>
      </c>
      <c r="AP235" s="4">
        <v>1774.2</v>
      </c>
      <c r="AQ235" s="4">
        <v>2001.88</v>
      </c>
      <c r="AR235" s="4">
        <v>1474.7</v>
      </c>
      <c r="AS235" s="4">
        <v>2869.93</v>
      </c>
      <c r="AT235" s="4">
        <v>5000</v>
      </c>
      <c r="AU235" s="4">
        <v>0</v>
      </c>
      <c r="AV235" s="4">
        <v>0</v>
      </c>
      <c r="AW235" s="4">
        <v>0</v>
      </c>
      <c r="AX235" s="4">
        <v>5000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13695.04</v>
      </c>
    </row>
    <row r="236" spans="1:57">
      <c r="A236">
        <v>911</v>
      </c>
      <c r="B236" t="s">
        <v>447</v>
      </c>
      <c r="C236">
        <v>107</v>
      </c>
      <c r="D236" t="s">
        <v>120</v>
      </c>
      <c r="E236">
        <v>221</v>
      </c>
      <c r="F236">
        <v>512110001</v>
      </c>
      <c r="G236" t="s">
        <v>114</v>
      </c>
      <c r="H236">
        <v>101</v>
      </c>
      <c r="I236" t="s">
        <v>308</v>
      </c>
      <c r="J236">
        <v>2110</v>
      </c>
      <c r="K236" t="s">
        <v>319</v>
      </c>
      <c r="L236">
        <v>2000</v>
      </c>
      <c r="M236" t="s">
        <v>113</v>
      </c>
      <c r="N236">
        <v>1</v>
      </c>
      <c r="O236" t="s">
        <v>448</v>
      </c>
      <c r="P236">
        <v>131</v>
      </c>
      <c r="Q236" t="s">
        <v>449</v>
      </c>
      <c r="R236">
        <v>121</v>
      </c>
      <c r="S236" t="s">
        <v>312</v>
      </c>
      <c r="T236">
        <v>1</v>
      </c>
      <c r="U236" t="s">
        <v>313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549.61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54.96</v>
      </c>
      <c r="AS236" s="4">
        <v>54.96</v>
      </c>
      <c r="AT236" s="4">
        <v>0</v>
      </c>
      <c r="AU236" s="4">
        <v>0</v>
      </c>
      <c r="AV236" s="4">
        <v>0</v>
      </c>
      <c r="AW236" s="4">
        <v>-549.61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-54.96</v>
      </c>
      <c r="BE236" s="4">
        <v>-54.96</v>
      </c>
    </row>
    <row r="237" spans="1:57">
      <c r="A237">
        <v>902</v>
      </c>
      <c r="B237" t="s">
        <v>439</v>
      </c>
      <c r="C237">
        <v>101</v>
      </c>
      <c r="D237" t="s">
        <v>110</v>
      </c>
      <c r="E237">
        <v>221</v>
      </c>
      <c r="F237">
        <v>512110001</v>
      </c>
      <c r="G237" t="s">
        <v>114</v>
      </c>
      <c r="H237">
        <v>101</v>
      </c>
      <c r="I237" t="s">
        <v>308</v>
      </c>
      <c r="J237">
        <v>2110</v>
      </c>
      <c r="K237" t="s">
        <v>319</v>
      </c>
      <c r="L237">
        <v>2000</v>
      </c>
      <c r="M237" t="s">
        <v>113</v>
      </c>
      <c r="N237">
        <v>3</v>
      </c>
      <c r="O237" t="s">
        <v>440</v>
      </c>
      <c r="P237">
        <v>111</v>
      </c>
      <c r="Q237" t="s">
        <v>438</v>
      </c>
      <c r="R237">
        <v>121</v>
      </c>
      <c r="S237" t="s">
        <v>312</v>
      </c>
      <c r="T237">
        <v>1</v>
      </c>
      <c r="U237" t="s">
        <v>313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597.4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59.74</v>
      </c>
      <c r="AS237" s="4">
        <v>59.74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-580</v>
      </c>
      <c r="BB237" s="4">
        <v>-17.399999999999999</v>
      </c>
      <c r="BC237" s="4">
        <v>0</v>
      </c>
      <c r="BD237" s="4">
        <v>-59.74</v>
      </c>
      <c r="BE237" s="4">
        <v>-59.74</v>
      </c>
    </row>
    <row r="238" spans="1:57">
      <c r="A238">
        <v>102</v>
      </c>
      <c r="B238" t="s">
        <v>343</v>
      </c>
      <c r="C238">
        <v>140</v>
      </c>
      <c r="D238" t="s">
        <v>344</v>
      </c>
      <c r="E238">
        <v>221</v>
      </c>
      <c r="F238">
        <v>512110001</v>
      </c>
      <c r="G238" t="s">
        <v>114</v>
      </c>
      <c r="H238">
        <v>101</v>
      </c>
      <c r="I238" t="s">
        <v>308</v>
      </c>
      <c r="J238">
        <v>2110</v>
      </c>
      <c r="K238" t="s">
        <v>319</v>
      </c>
      <c r="L238">
        <v>2000</v>
      </c>
      <c r="M238" t="s">
        <v>113</v>
      </c>
      <c r="N238">
        <v>4</v>
      </c>
      <c r="O238" t="s">
        <v>345</v>
      </c>
      <c r="P238">
        <v>172</v>
      </c>
      <c r="Q238" t="s">
        <v>281</v>
      </c>
      <c r="R238">
        <v>121</v>
      </c>
      <c r="S238" t="s">
        <v>312</v>
      </c>
      <c r="T238">
        <v>1</v>
      </c>
      <c r="U238" t="s">
        <v>313</v>
      </c>
      <c r="V238" s="4">
        <v>247.08</v>
      </c>
      <c r="W238" s="4">
        <v>348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538.69000000000005</v>
      </c>
      <c r="AJ238" s="4">
        <v>298.7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454.02</v>
      </c>
      <c r="AQ238" s="4">
        <v>0</v>
      </c>
      <c r="AR238" s="4">
        <v>129.13999999999999</v>
      </c>
      <c r="AS238" s="4">
        <v>129.13999999999999</v>
      </c>
      <c r="AT238" s="4">
        <v>500</v>
      </c>
      <c r="AU238" s="4">
        <v>-152</v>
      </c>
      <c r="AV238" s="4">
        <v>0</v>
      </c>
      <c r="AW238" s="4">
        <v>-590.30999999999995</v>
      </c>
      <c r="AX238" s="4">
        <v>0</v>
      </c>
      <c r="AY238" s="4">
        <v>0</v>
      </c>
      <c r="AZ238" s="4">
        <v>0</v>
      </c>
      <c r="BA238" s="4">
        <v>0</v>
      </c>
      <c r="BB238" s="4">
        <v>-454.02</v>
      </c>
      <c r="BC238" s="4">
        <v>0</v>
      </c>
      <c r="BD238" s="4">
        <v>-129.13999999999999</v>
      </c>
      <c r="BE238" s="4">
        <v>-129.13999999999999</v>
      </c>
    </row>
    <row r="239" spans="1:57">
      <c r="A239">
        <v>921</v>
      </c>
      <c r="B239" t="s">
        <v>454</v>
      </c>
      <c r="C239">
        <v>108</v>
      </c>
      <c r="D239" t="s">
        <v>455</v>
      </c>
      <c r="E239">
        <v>221</v>
      </c>
      <c r="F239">
        <v>512110001</v>
      </c>
      <c r="G239" t="s">
        <v>114</v>
      </c>
      <c r="H239">
        <v>101</v>
      </c>
      <c r="I239" t="s">
        <v>308</v>
      </c>
      <c r="J239">
        <v>2110</v>
      </c>
      <c r="K239" t="s">
        <v>319</v>
      </c>
      <c r="L239">
        <v>2000</v>
      </c>
      <c r="M239" t="s">
        <v>113</v>
      </c>
      <c r="N239">
        <v>4</v>
      </c>
      <c r="O239" t="s">
        <v>345</v>
      </c>
      <c r="P239">
        <v>132</v>
      </c>
      <c r="Q239" t="s">
        <v>456</v>
      </c>
      <c r="R239">
        <v>121</v>
      </c>
      <c r="S239" t="s">
        <v>312</v>
      </c>
      <c r="T239">
        <v>1</v>
      </c>
      <c r="U239" t="s">
        <v>313</v>
      </c>
      <c r="V239" s="4">
        <v>665</v>
      </c>
      <c r="W239" s="4">
        <v>1957.5</v>
      </c>
      <c r="X239" s="4">
        <v>118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3954.98</v>
      </c>
      <c r="AI239" s="4">
        <v>1368.87</v>
      </c>
      <c r="AJ239" s="4">
        <v>334.54</v>
      </c>
      <c r="AK239" s="4">
        <v>2322.14</v>
      </c>
      <c r="AL239" s="4">
        <v>669.09</v>
      </c>
      <c r="AM239" s="4">
        <v>334.54</v>
      </c>
      <c r="AN239" s="4">
        <v>0</v>
      </c>
      <c r="AO239" s="4">
        <v>0</v>
      </c>
      <c r="AP239" s="4">
        <v>0</v>
      </c>
      <c r="AQ239" s="4">
        <v>2026.53</v>
      </c>
      <c r="AR239" s="4">
        <v>1101.07</v>
      </c>
      <c r="AS239" s="4">
        <v>1101.07</v>
      </c>
      <c r="AT239" s="4">
        <v>-2610</v>
      </c>
      <c r="AU239" s="4">
        <v>0</v>
      </c>
      <c r="AV239" s="4">
        <v>-307.89</v>
      </c>
      <c r="AW239" s="4">
        <v>0</v>
      </c>
      <c r="AX239" s="4">
        <v>0</v>
      </c>
      <c r="AY239" s="4">
        <v>0</v>
      </c>
      <c r="AZ239" s="4">
        <v>-3324.77</v>
      </c>
      <c r="BA239" s="4">
        <v>0</v>
      </c>
      <c r="BB239" s="4">
        <v>0</v>
      </c>
      <c r="BC239" s="4">
        <v>-2026.53</v>
      </c>
      <c r="BD239" s="4">
        <v>-1101.07</v>
      </c>
      <c r="BE239" s="4">
        <v>-1101.07</v>
      </c>
    </row>
    <row r="240" spans="1:57">
      <c r="A240">
        <v>922</v>
      </c>
      <c r="B240" t="s">
        <v>458</v>
      </c>
      <c r="C240">
        <v>109</v>
      </c>
      <c r="D240" t="s">
        <v>459</v>
      </c>
      <c r="E240">
        <v>221</v>
      </c>
      <c r="F240">
        <v>512110001</v>
      </c>
      <c r="G240" t="s">
        <v>114</v>
      </c>
      <c r="H240">
        <v>101</v>
      </c>
      <c r="I240" t="s">
        <v>308</v>
      </c>
      <c r="J240">
        <v>2110</v>
      </c>
      <c r="K240" t="s">
        <v>319</v>
      </c>
      <c r="L240">
        <v>2000</v>
      </c>
      <c r="M240" t="s">
        <v>113</v>
      </c>
      <c r="N240">
        <v>4</v>
      </c>
      <c r="O240" t="s">
        <v>345</v>
      </c>
      <c r="P240">
        <v>135</v>
      </c>
      <c r="Q240" t="s">
        <v>460</v>
      </c>
      <c r="R240">
        <v>121</v>
      </c>
      <c r="S240" t="s">
        <v>312</v>
      </c>
      <c r="T240">
        <v>1</v>
      </c>
      <c r="U240" t="s">
        <v>313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261</v>
      </c>
      <c r="AE240" s="4">
        <v>0</v>
      </c>
      <c r="AF240" s="4">
        <v>0</v>
      </c>
      <c r="AG240" s="4">
        <v>0</v>
      </c>
      <c r="AH240" s="4">
        <v>298.7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29.87</v>
      </c>
      <c r="AS240" s="4">
        <v>29.87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-298.7</v>
      </c>
      <c r="AZ240" s="4">
        <v>0</v>
      </c>
      <c r="BA240" s="4">
        <v>0</v>
      </c>
      <c r="BB240" s="4">
        <v>261</v>
      </c>
      <c r="BC240" s="4">
        <v>0</v>
      </c>
      <c r="BD240" s="4">
        <v>-29.87</v>
      </c>
      <c r="BE240" s="4">
        <v>-29.87</v>
      </c>
    </row>
    <row r="241" spans="1:57">
      <c r="A241">
        <v>923</v>
      </c>
      <c r="B241" t="s">
        <v>461</v>
      </c>
      <c r="C241">
        <v>110</v>
      </c>
      <c r="D241" t="s">
        <v>462</v>
      </c>
      <c r="E241">
        <v>221</v>
      </c>
      <c r="F241">
        <v>512110001</v>
      </c>
      <c r="G241" t="s">
        <v>114</v>
      </c>
      <c r="H241">
        <v>101</v>
      </c>
      <c r="I241" t="s">
        <v>308</v>
      </c>
      <c r="J241">
        <v>2110</v>
      </c>
      <c r="K241" t="s">
        <v>319</v>
      </c>
      <c r="L241">
        <v>2000</v>
      </c>
      <c r="M241" t="s">
        <v>113</v>
      </c>
      <c r="N241">
        <v>4</v>
      </c>
      <c r="O241" t="s">
        <v>345</v>
      </c>
      <c r="P241">
        <v>311</v>
      </c>
      <c r="Q241" t="s">
        <v>463</v>
      </c>
      <c r="R241">
        <v>125</v>
      </c>
      <c r="S241" t="s">
        <v>464</v>
      </c>
      <c r="T241">
        <v>1</v>
      </c>
      <c r="U241" t="s">
        <v>313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358.44</v>
      </c>
      <c r="AI241" s="4">
        <v>0</v>
      </c>
      <c r="AJ241" s="4">
        <v>0</v>
      </c>
      <c r="AK241" s="4">
        <v>0</v>
      </c>
      <c r="AL241" s="4">
        <v>549.61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90.8</v>
      </c>
      <c r="AS241" s="4">
        <v>90.8</v>
      </c>
      <c r="AT241" s="4">
        <v>0</v>
      </c>
      <c r="AU241" s="4">
        <v>0</v>
      </c>
      <c r="AV241" s="4">
        <v>-324.8</v>
      </c>
      <c r="AW241" s="4">
        <v>0</v>
      </c>
      <c r="AX241" s="4">
        <v>0</v>
      </c>
      <c r="AY241" s="4">
        <v>-583.25</v>
      </c>
      <c r="AZ241" s="4">
        <v>0</v>
      </c>
      <c r="BA241" s="4">
        <v>0</v>
      </c>
      <c r="BB241" s="4">
        <v>0</v>
      </c>
      <c r="BC241" s="4">
        <v>0</v>
      </c>
      <c r="BD241" s="4">
        <v>-90.8</v>
      </c>
      <c r="BE241" s="4">
        <v>-90.8</v>
      </c>
    </row>
    <row r="242" spans="1:57">
      <c r="A242">
        <v>924</v>
      </c>
      <c r="B242" t="s">
        <v>574</v>
      </c>
      <c r="C242">
        <v>159</v>
      </c>
      <c r="D242" t="s">
        <v>574</v>
      </c>
      <c r="E242">
        <v>221</v>
      </c>
      <c r="F242">
        <v>512110001</v>
      </c>
      <c r="G242" t="s">
        <v>114</v>
      </c>
      <c r="H242">
        <v>101</v>
      </c>
      <c r="I242" t="s">
        <v>308</v>
      </c>
      <c r="J242">
        <v>2110</v>
      </c>
      <c r="K242" t="s">
        <v>319</v>
      </c>
      <c r="L242">
        <v>2000</v>
      </c>
      <c r="M242" t="s">
        <v>113</v>
      </c>
      <c r="N242">
        <v>4</v>
      </c>
      <c r="O242" t="s">
        <v>345</v>
      </c>
      <c r="P242">
        <v>111</v>
      </c>
      <c r="Q242" t="s">
        <v>438</v>
      </c>
      <c r="R242">
        <v>121</v>
      </c>
      <c r="S242" t="s">
        <v>312</v>
      </c>
      <c r="T242">
        <v>1</v>
      </c>
      <c r="U242" t="s">
        <v>313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533.6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1591.47</v>
      </c>
      <c r="AI242" s="4">
        <v>515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90.64</v>
      </c>
      <c r="AQ242" s="4">
        <v>0</v>
      </c>
      <c r="AR242" s="4">
        <v>219.71</v>
      </c>
      <c r="AS242" s="4">
        <v>219.71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-1371.86</v>
      </c>
      <c r="AZ242" s="4">
        <v>0</v>
      </c>
      <c r="BA242" s="4">
        <v>0</v>
      </c>
      <c r="BB242" s="4">
        <v>0</v>
      </c>
      <c r="BC242" s="4">
        <v>0</v>
      </c>
      <c r="BD242" s="4">
        <v>-511.35</v>
      </c>
      <c r="BE242" s="4">
        <v>-219.71</v>
      </c>
    </row>
    <row r="243" spans="1:57">
      <c r="A243">
        <v>925</v>
      </c>
      <c r="B243" t="s">
        <v>576</v>
      </c>
      <c r="C243">
        <v>160</v>
      </c>
      <c r="D243" t="s">
        <v>576</v>
      </c>
      <c r="E243">
        <v>221</v>
      </c>
      <c r="F243">
        <v>512110001</v>
      </c>
      <c r="G243" t="s">
        <v>114</v>
      </c>
      <c r="H243">
        <v>101</v>
      </c>
      <c r="I243" t="s">
        <v>308</v>
      </c>
      <c r="J243">
        <v>2110</v>
      </c>
      <c r="K243" t="s">
        <v>319</v>
      </c>
      <c r="L243">
        <v>2000</v>
      </c>
      <c r="M243" t="s">
        <v>113</v>
      </c>
      <c r="N243">
        <v>4</v>
      </c>
      <c r="O243" t="s">
        <v>345</v>
      </c>
      <c r="P243">
        <v>111</v>
      </c>
      <c r="Q243" t="s">
        <v>438</v>
      </c>
      <c r="R243">
        <v>121</v>
      </c>
      <c r="S243" t="s">
        <v>312</v>
      </c>
      <c r="T243">
        <v>1</v>
      </c>
      <c r="U243" t="s">
        <v>313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373.89</v>
      </c>
      <c r="AJ243" s="4">
        <v>0</v>
      </c>
      <c r="AK243" s="4">
        <v>0</v>
      </c>
      <c r="AL243" s="4">
        <v>0</v>
      </c>
      <c r="AM243" s="4">
        <v>669.09</v>
      </c>
      <c r="AN243" s="4">
        <v>0</v>
      </c>
      <c r="AO243" s="4">
        <v>0</v>
      </c>
      <c r="AP243" s="4">
        <v>0</v>
      </c>
      <c r="AQ243" s="4">
        <v>0</v>
      </c>
      <c r="AR243" s="4">
        <v>104.3</v>
      </c>
      <c r="AS243" s="4">
        <v>104.3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-1147.28</v>
      </c>
      <c r="BE243" s="4">
        <v>-104.3</v>
      </c>
    </row>
    <row r="244" spans="1:57">
      <c r="A244">
        <v>931</v>
      </c>
      <c r="B244" t="s">
        <v>465</v>
      </c>
      <c r="C244">
        <v>111</v>
      </c>
      <c r="D244" t="s">
        <v>466</v>
      </c>
      <c r="E244">
        <v>221</v>
      </c>
      <c r="F244">
        <v>512110001</v>
      </c>
      <c r="G244" t="s">
        <v>114</v>
      </c>
      <c r="H244">
        <v>101</v>
      </c>
      <c r="I244" t="s">
        <v>308</v>
      </c>
      <c r="J244">
        <v>2110</v>
      </c>
      <c r="K244" t="s">
        <v>319</v>
      </c>
      <c r="L244">
        <v>2000</v>
      </c>
      <c r="M244" t="s">
        <v>113</v>
      </c>
      <c r="N244">
        <v>5</v>
      </c>
      <c r="O244" t="s">
        <v>467</v>
      </c>
      <c r="P244">
        <v>152</v>
      </c>
      <c r="Q244" t="s">
        <v>468</v>
      </c>
      <c r="R244">
        <v>121</v>
      </c>
      <c r="S244" t="s">
        <v>312</v>
      </c>
      <c r="T244">
        <v>1</v>
      </c>
      <c r="U244" t="s">
        <v>313</v>
      </c>
      <c r="V244" s="4">
        <v>671.6</v>
      </c>
      <c r="W244" s="4">
        <v>4746.8</v>
      </c>
      <c r="X244" s="4">
        <v>0</v>
      </c>
      <c r="Y244" s="4">
        <v>0</v>
      </c>
      <c r="Z244" s="4">
        <v>1484.8</v>
      </c>
      <c r="AA244" s="4">
        <v>0</v>
      </c>
      <c r="AB244" s="4">
        <v>1479.06</v>
      </c>
      <c r="AC244" s="4">
        <v>21123.599999999999</v>
      </c>
      <c r="AD244" s="4">
        <v>1410</v>
      </c>
      <c r="AE244" s="4">
        <v>1283.95</v>
      </c>
      <c r="AF244" s="4">
        <v>0</v>
      </c>
      <c r="AG244" s="4">
        <v>2568.1999999999998</v>
      </c>
      <c r="AH244" s="4">
        <v>8886.68</v>
      </c>
      <c r="AI244" s="4">
        <v>1052.6600000000001</v>
      </c>
      <c r="AJ244" s="4">
        <v>206.21</v>
      </c>
      <c r="AK244" s="4">
        <v>716.88</v>
      </c>
      <c r="AL244" s="4">
        <v>1211.29</v>
      </c>
      <c r="AM244" s="4">
        <v>3880.34</v>
      </c>
      <c r="AN244" s="4">
        <v>1147.01</v>
      </c>
      <c r="AO244" s="4">
        <v>6354.19</v>
      </c>
      <c r="AP244" s="4">
        <v>802.31</v>
      </c>
      <c r="AQ244" s="4">
        <v>439.81</v>
      </c>
      <c r="AR244" s="4">
        <v>2469.7399999999998</v>
      </c>
      <c r="AS244" s="4">
        <v>2469.7399999999998</v>
      </c>
      <c r="AT244" s="4">
        <v>-500</v>
      </c>
      <c r="AU244" s="4">
        <v>0</v>
      </c>
      <c r="AV244" s="4">
        <v>0</v>
      </c>
      <c r="AW244" s="4">
        <v>0</v>
      </c>
      <c r="AX244" s="4">
        <v>0</v>
      </c>
      <c r="AY244" s="4">
        <v>12097.15</v>
      </c>
      <c r="AZ244" s="4">
        <v>332.04</v>
      </c>
      <c r="BA244" s="4">
        <v>0</v>
      </c>
      <c r="BB244" s="4">
        <v>-3461.99</v>
      </c>
      <c r="BC244" s="4">
        <v>0</v>
      </c>
      <c r="BD244" s="4">
        <v>-866.31</v>
      </c>
      <c r="BE244" s="4">
        <v>-2469.7399999999998</v>
      </c>
    </row>
    <row r="245" spans="1:57">
      <c r="A245">
        <v>932</v>
      </c>
      <c r="B245" t="s">
        <v>477</v>
      </c>
      <c r="C245">
        <v>113</v>
      </c>
      <c r="D245" t="s">
        <v>478</v>
      </c>
      <c r="E245">
        <v>221</v>
      </c>
      <c r="F245">
        <v>512110001</v>
      </c>
      <c r="G245" t="s">
        <v>114</v>
      </c>
      <c r="H245">
        <v>101</v>
      </c>
      <c r="I245" t="s">
        <v>308</v>
      </c>
      <c r="J245">
        <v>2110</v>
      </c>
      <c r="K245" t="s">
        <v>319</v>
      </c>
      <c r="L245">
        <v>2000</v>
      </c>
      <c r="M245" t="s">
        <v>113</v>
      </c>
      <c r="N245">
        <v>5</v>
      </c>
      <c r="O245" t="s">
        <v>467</v>
      </c>
      <c r="P245">
        <v>152</v>
      </c>
      <c r="Q245" t="s">
        <v>468</v>
      </c>
      <c r="R245">
        <v>121</v>
      </c>
      <c r="S245" t="s">
        <v>312</v>
      </c>
      <c r="T245">
        <v>1</v>
      </c>
      <c r="U245" t="s">
        <v>313</v>
      </c>
      <c r="V245" s="4">
        <v>102.6</v>
      </c>
      <c r="W245" s="4">
        <v>0</v>
      </c>
      <c r="X245" s="4">
        <v>337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348</v>
      </c>
      <c r="AH245" s="4">
        <v>123.6</v>
      </c>
      <c r="AI245" s="4">
        <v>0</v>
      </c>
      <c r="AJ245" s="4">
        <v>537.94000000000005</v>
      </c>
      <c r="AK245" s="4">
        <v>0</v>
      </c>
      <c r="AL245" s="4">
        <v>117.83</v>
      </c>
      <c r="AM245" s="4">
        <v>31.42</v>
      </c>
      <c r="AN245" s="4">
        <v>31.42</v>
      </c>
      <c r="AO245" s="4">
        <v>0</v>
      </c>
      <c r="AP245" s="4">
        <v>0</v>
      </c>
      <c r="AQ245" s="4">
        <v>0</v>
      </c>
      <c r="AR245" s="4">
        <v>84.22</v>
      </c>
      <c r="AS245" s="4">
        <v>84.22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-402.61</v>
      </c>
      <c r="BA245" s="4">
        <v>0</v>
      </c>
      <c r="BB245" s="4">
        <v>0</v>
      </c>
      <c r="BC245" s="4">
        <v>0.01</v>
      </c>
      <c r="BD245" s="4">
        <v>263.77</v>
      </c>
      <c r="BE245" s="4">
        <v>-84.22</v>
      </c>
    </row>
    <row r="246" spans="1:57">
      <c r="A246">
        <v>981</v>
      </c>
      <c r="B246" t="s">
        <v>532</v>
      </c>
      <c r="C246">
        <v>134</v>
      </c>
      <c r="D246" t="s">
        <v>245</v>
      </c>
      <c r="E246">
        <v>221</v>
      </c>
      <c r="F246">
        <v>512110001</v>
      </c>
      <c r="G246" t="s">
        <v>114</v>
      </c>
      <c r="H246">
        <v>101</v>
      </c>
      <c r="I246" t="s">
        <v>308</v>
      </c>
      <c r="J246">
        <v>2110</v>
      </c>
      <c r="K246" t="s">
        <v>319</v>
      </c>
      <c r="L246">
        <v>2000</v>
      </c>
      <c r="M246" t="s">
        <v>113</v>
      </c>
      <c r="N246">
        <v>6</v>
      </c>
      <c r="O246" t="s">
        <v>533</v>
      </c>
      <c r="P246">
        <v>134</v>
      </c>
      <c r="Q246" t="s">
        <v>534</v>
      </c>
      <c r="R246">
        <v>132</v>
      </c>
      <c r="S246" t="s">
        <v>535</v>
      </c>
      <c r="T246">
        <v>1</v>
      </c>
      <c r="U246" t="s">
        <v>313</v>
      </c>
      <c r="V246" s="4">
        <v>0</v>
      </c>
      <c r="W246" s="4">
        <v>0</v>
      </c>
      <c r="X246" s="4">
        <v>106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939.99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2.3199999999999998</v>
      </c>
      <c r="AV246" s="4">
        <v>106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940</v>
      </c>
      <c r="BC246" s="4">
        <v>-0.01</v>
      </c>
      <c r="BD246" s="4">
        <v>0</v>
      </c>
      <c r="BE246" s="4">
        <v>0</v>
      </c>
    </row>
    <row r="247" spans="1:57">
      <c r="A247">
        <v>101</v>
      </c>
      <c r="B247" t="s">
        <v>306</v>
      </c>
      <c r="C247">
        <v>139</v>
      </c>
      <c r="D247" t="s">
        <v>307</v>
      </c>
      <c r="E247">
        <v>221</v>
      </c>
      <c r="F247">
        <v>512110001</v>
      </c>
      <c r="G247" t="s">
        <v>114</v>
      </c>
      <c r="H247">
        <v>101</v>
      </c>
      <c r="I247" t="s">
        <v>308</v>
      </c>
      <c r="J247">
        <v>2110</v>
      </c>
      <c r="K247" t="s">
        <v>319</v>
      </c>
      <c r="L247">
        <v>2000</v>
      </c>
      <c r="M247" t="s">
        <v>113</v>
      </c>
      <c r="N247">
        <v>7</v>
      </c>
      <c r="O247" t="s">
        <v>310</v>
      </c>
      <c r="P247">
        <v>171</v>
      </c>
      <c r="Q247" t="s">
        <v>311</v>
      </c>
      <c r="R247">
        <v>121</v>
      </c>
      <c r="S247" t="s">
        <v>312</v>
      </c>
      <c r="T247">
        <v>1</v>
      </c>
      <c r="U247" t="s">
        <v>313</v>
      </c>
      <c r="V247" s="4">
        <v>0</v>
      </c>
      <c r="W247" s="4">
        <v>0</v>
      </c>
      <c r="X247" s="4">
        <v>292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331.99</v>
      </c>
      <c r="AE247" s="4">
        <v>0</v>
      </c>
      <c r="AF247" s="4">
        <v>1763.2</v>
      </c>
      <c r="AG247" s="4">
        <v>0</v>
      </c>
      <c r="AH247" s="4">
        <v>4630.49</v>
      </c>
      <c r="AI247" s="4">
        <v>1864.26</v>
      </c>
      <c r="AJ247" s="4">
        <v>3154.58</v>
      </c>
      <c r="AK247" s="4">
        <v>0</v>
      </c>
      <c r="AL247" s="4">
        <v>1029.74</v>
      </c>
      <c r="AM247" s="4">
        <v>1505.45</v>
      </c>
      <c r="AN247" s="4">
        <v>1123.1099999999999</v>
      </c>
      <c r="AO247" s="4">
        <v>0</v>
      </c>
      <c r="AP247" s="4">
        <v>1066.54</v>
      </c>
      <c r="AQ247" s="4">
        <v>249.22</v>
      </c>
      <c r="AR247" s="4">
        <v>1462.34</v>
      </c>
      <c r="AS247" s="4">
        <v>1462.34</v>
      </c>
      <c r="AT247" s="4">
        <v>0</v>
      </c>
      <c r="AU247" s="4">
        <v>0</v>
      </c>
      <c r="AV247" s="4">
        <v>0</v>
      </c>
      <c r="AW247" s="4">
        <v>0</v>
      </c>
      <c r="AX247" s="4">
        <v>-10000</v>
      </c>
      <c r="AY247" s="4">
        <v>-1682</v>
      </c>
      <c r="AZ247" s="4">
        <v>-223.21</v>
      </c>
      <c r="BA247" s="4">
        <v>-1110.42</v>
      </c>
      <c r="BB247" s="4">
        <v>-734.55</v>
      </c>
      <c r="BC247" s="4">
        <v>1513.98</v>
      </c>
      <c r="BD247" s="4">
        <v>-1462.34</v>
      </c>
      <c r="BE247" s="4">
        <v>-1462.34</v>
      </c>
    </row>
    <row r="248" spans="1:57">
      <c r="A248">
        <v>201</v>
      </c>
      <c r="B248" t="s">
        <v>379</v>
      </c>
      <c r="C248">
        <v>143</v>
      </c>
      <c r="D248" t="s">
        <v>271</v>
      </c>
      <c r="E248">
        <v>222</v>
      </c>
      <c r="F248">
        <v>512110001</v>
      </c>
      <c r="G248" t="s">
        <v>114</v>
      </c>
      <c r="H248">
        <v>602</v>
      </c>
      <c r="I248" t="s">
        <v>380</v>
      </c>
      <c r="J248">
        <v>2110</v>
      </c>
      <c r="K248" t="s">
        <v>319</v>
      </c>
      <c r="L248">
        <v>2000</v>
      </c>
      <c r="M248" t="s">
        <v>113</v>
      </c>
      <c r="N248">
        <v>7</v>
      </c>
      <c r="O248" t="s">
        <v>310</v>
      </c>
      <c r="P248">
        <v>423</v>
      </c>
      <c r="Q248" t="s">
        <v>381</v>
      </c>
      <c r="R248">
        <v>121</v>
      </c>
      <c r="S248" t="s">
        <v>312</v>
      </c>
      <c r="T248">
        <v>1</v>
      </c>
      <c r="U248" t="s">
        <v>313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5068.91</v>
      </c>
      <c r="AD248" s="4">
        <v>23664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5906</v>
      </c>
      <c r="BA248" s="4">
        <v>-837.09</v>
      </c>
      <c r="BB248" s="4">
        <v>23664</v>
      </c>
      <c r="BC248" s="4">
        <v>0</v>
      </c>
      <c r="BD248" s="4">
        <v>0</v>
      </c>
      <c r="BE248" s="4">
        <v>0</v>
      </c>
    </row>
    <row r="249" spans="1:57">
      <c r="A249">
        <v>941</v>
      </c>
      <c r="B249" t="s">
        <v>484</v>
      </c>
      <c r="C249">
        <v>116</v>
      </c>
      <c r="D249" t="s">
        <v>485</v>
      </c>
      <c r="E249">
        <v>221</v>
      </c>
      <c r="F249">
        <v>512110001</v>
      </c>
      <c r="G249" t="s">
        <v>114</v>
      </c>
      <c r="H249">
        <v>101</v>
      </c>
      <c r="I249" t="s">
        <v>308</v>
      </c>
      <c r="J249">
        <v>2110</v>
      </c>
      <c r="K249" t="s">
        <v>319</v>
      </c>
      <c r="L249">
        <v>2000</v>
      </c>
      <c r="M249" t="s">
        <v>113</v>
      </c>
      <c r="N249">
        <v>8</v>
      </c>
      <c r="O249" t="s">
        <v>486</v>
      </c>
      <c r="P249">
        <v>131</v>
      </c>
      <c r="Q249" t="s">
        <v>449</v>
      </c>
      <c r="R249">
        <v>121</v>
      </c>
      <c r="S249" t="s">
        <v>312</v>
      </c>
      <c r="T249">
        <v>1</v>
      </c>
      <c r="U249" t="s">
        <v>313</v>
      </c>
      <c r="V249" s="4">
        <v>0</v>
      </c>
      <c r="W249" s="4">
        <v>0</v>
      </c>
      <c r="X249" s="4">
        <v>1223</v>
      </c>
      <c r="Y249" s="4">
        <v>0</v>
      </c>
      <c r="Z249" s="4">
        <v>0</v>
      </c>
      <c r="AA249" s="4">
        <v>0</v>
      </c>
      <c r="AB249" s="4">
        <v>91.5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6432.35</v>
      </c>
      <c r="AJ249" s="4">
        <v>334.54</v>
      </c>
      <c r="AK249" s="4">
        <v>164.59</v>
      </c>
      <c r="AL249" s="4">
        <v>779.83</v>
      </c>
      <c r="AM249" s="4">
        <v>672.59</v>
      </c>
      <c r="AN249" s="4">
        <v>0</v>
      </c>
      <c r="AO249" s="4">
        <v>0</v>
      </c>
      <c r="AP249" s="4">
        <v>1792.2</v>
      </c>
      <c r="AQ249" s="4">
        <v>0</v>
      </c>
      <c r="AR249" s="4">
        <v>1017.61</v>
      </c>
      <c r="AS249" s="4">
        <v>1017.61</v>
      </c>
      <c r="AT249" s="4">
        <v>0</v>
      </c>
      <c r="AU249" s="4">
        <v>-6408.21</v>
      </c>
      <c r="AV249" s="4">
        <v>864.33</v>
      </c>
      <c r="AW249" s="4">
        <v>0</v>
      </c>
      <c r="AX249" s="4">
        <v>-944.43</v>
      </c>
      <c r="AY249" s="4">
        <v>0</v>
      </c>
      <c r="AZ249" s="4">
        <v>-581.09</v>
      </c>
      <c r="BA249" s="4">
        <v>0</v>
      </c>
      <c r="BB249" s="4">
        <v>0</v>
      </c>
      <c r="BC249" s="4">
        <v>-1792.2</v>
      </c>
      <c r="BD249" s="4">
        <v>-1017.61</v>
      </c>
      <c r="BE249" s="4">
        <v>-1017.61</v>
      </c>
    </row>
    <row r="250" spans="1:57">
      <c r="A250">
        <v>942</v>
      </c>
      <c r="B250" t="s">
        <v>487</v>
      </c>
      <c r="C250">
        <v>117</v>
      </c>
      <c r="D250" t="s">
        <v>488</v>
      </c>
      <c r="E250">
        <v>221</v>
      </c>
      <c r="F250">
        <v>512110001</v>
      </c>
      <c r="G250" t="s">
        <v>114</v>
      </c>
      <c r="H250">
        <v>101</v>
      </c>
      <c r="I250" t="s">
        <v>308</v>
      </c>
      <c r="J250">
        <v>2110</v>
      </c>
      <c r="K250" t="s">
        <v>319</v>
      </c>
      <c r="L250">
        <v>2000</v>
      </c>
      <c r="M250" t="s">
        <v>113</v>
      </c>
      <c r="N250">
        <v>8</v>
      </c>
      <c r="O250" t="s">
        <v>486</v>
      </c>
      <c r="P250">
        <v>183</v>
      </c>
      <c r="Q250" t="s">
        <v>489</v>
      </c>
      <c r="R250">
        <v>121</v>
      </c>
      <c r="S250" t="s">
        <v>312</v>
      </c>
      <c r="T250">
        <v>1</v>
      </c>
      <c r="U250" t="s">
        <v>313</v>
      </c>
      <c r="V250" s="4">
        <v>0</v>
      </c>
      <c r="W250" s="4">
        <v>0</v>
      </c>
      <c r="X250" s="4">
        <v>279.3</v>
      </c>
      <c r="Y250" s="4">
        <v>0</v>
      </c>
      <c r="Z250" s="4">
        <v>0</v>
      </c>
      <c r="AA250" s="4">
        <v>145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300</v>
      </c>
      <c r="AH250" s="4">
        <v>0</v>
      </c>
      <c r="AI250" s="4">
        <v>0</v>
      </c>
      <c r="AJ250" s="4">
        <v>0</v>
      </c>
      <c r="AK250" s="4">
        <v>0</v>
      </c>
      <c r="AL250" s="4">
        <v>309</v>
      </c>
      <c r="AM250" s="4">
        <v>164.88</v>
      </c>
      <c r="AN250" s="4">
        <v>0</v>
      </c>
      <c r="AO250" s="4">
        <v>382.34</v>
      </c>
      <c r="AP250" s="4">
        <v>0</v>
      </c>
      <c r="AQ250" s="4">
        <v>119.48</v>
      </c>
      <c r="AR250" s="4">
        <v>97.57</v>
      </c>
      <c r="AS250" s="4">
        <v>97.57</v>
      </c>
      <c r="AT250" s="4">
        <v>0</v>
      </c>
      <c r="AU250" s="4">
        <v>0</v>
      </c>
      <c r="AV250" s="4">
        <v>279.3</v>
      </c>
      <c r="AW250" s="4">
        <v>0</v>
      </c>
      <c r="AX250" s="4">
        <v>-309</v>
      </c>
      <c r="AY250" s="4">
        <v>-19.88</v>
      </c>
      <c r="AZ250" s="4">
        <v>0</v>
      </c>
      <c r="BA250" s="4">
        <v>-382.34</v>
      </c>
      <c r="BB250" s="4">
        <v>0</v>
      </c>
      <c r="BC250" s="4">
        <v>-119.48</v>
      </c>
      <c r="BD250" s="4">
        <v>202.43</v>
      </c>
      <c r="BE250" s="4">
        <v>-97.57</v>
      </c>
    </row>
    <row r="251" spans="1:57">
      <c r="A251">
        <v>971</v>
      </c>
      <c r="B251" t="s">
        <v>522</v>
      </c>
      <c r="C251">
        <v>161</v>
      </c>
      <c r="D251" t="s">
        <v>592</v>
      </c>
      <c r="E251">
        <v>221</v>
      </c>
      <c r="F251">
        <v>512110001</v>
      </c>
      <c r="G251" t="s">
        <v>114</v>
      </c>
      <c r="H251">
        <v>101</v>
      </c>
      <c r="I251" t="s">
        <v>308</v>
      </c>
      <c r="J251">
        <v>2110</v>
      </c>
      <c r="K251" t="s">
        <v>319</v>
      </c>
      <c r="L251">
        <v>2000</v>
      </c>
      <c r="M251" t="s">
        <v>113</v>
      </c>
      <c r="N251">
        <v>9</v>
      </c>
      <c r="O251" t="s">
        <v>422</v>
      </c>
      <c r="P251">
        <v>181</v>
      </c>
      <c r="Q251" t="s">
        <v>523</v>
      </c>
      <c r="R251">
        <v>131</v>
      </c>
      <c r="S251" t="s">
        <v>524</v>
      </c>
      <c r="T251">
        <v>1</v>
      </c>
      <c r="U251" t="s">
        <v>313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293.92</v>
      </c>
      <c r="AP251" s="4">
        <v>0</v>
      </c>
      <c r="AQ251" s="4">
        <v>0</v>
      </c>
      <c r="AR251" s="4">
        <v>29.39</v>
      </c>
      <c r="AS251" s="4">
        <v>29.39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-323.31</v>
      </c>
      <c r="BE251" s="4">
        <v>-29.39</v>
      </c>
    </row>
    <row r="252" spans="1:57">
      <c r="A252">
        <v>972</v>
      </c>
      <c r="B252" t="s">
        <v>527</v>
      </c>
      <c r="C252">
        <v>132</v>
      </c>
      <c r="D252" t="s">
        <v>528</v>
      </c>
      <c r="E252">
        <v>221</v>
      </c>
      <c r="F252">
        <v>512110001</v>
      </c>
      <c r="G252" t="s">
        <v>114</v>
      </c>
      <c r="H252">
        <v>101</v>
      </c>
      <c r="I252" t="s">
        <v>308</v>
      </c>
      <c r="J252">
        <v>2110</v>
      </c>
      <c r="K252" t="s">
        <v>319</v>
      </c>
      <c r="L252">
        <v>2000</v>
      </c>
      <c r="M252" t="s">
        <v>113</v>
      </c>
      <c r="N252">
        <v>9</v>
      </c>
      <c r="O252" t="s">
        <v>422</v>
      </c>
      <c r="P252">
        <v>181</v>
      </c>
      <c r="Q252" t="s">
        <v>523</v>
      </c>
      <c r="R252">
        <v>131</v>
      </c>
      <c r="S252" t="s">
        <v>524</v>
      </c>
      <c r="T252">
        <v>1</v>
      </c>
      <c r="U252" t="s">
        <v>313</v>
      </c>
      <c r="V252" s="4">
        <v>2550</v>
      </c>
      <c r="W252" s="4">
        <v>29071.26</v>
      </c>
      <c r="X252" s="4">
        <v>0</v>
      </c>
      <c r="Y252" s="4">
        <v>3475.01</v>
      </c>
      <c r="Z252" s="4">
        <v>0</v>
      </c>
      <c r="AA252" s="4">
        <v>3250</v>
      </c>
      <c r="AB252" s="4">
        <v>6493.97</v>
      </c>
      <c r="AC252" s="4">
        <v>0</v>
      </c>
      <c r="AD252" s="4">
        <v>16457.490000000002</v>
      </c>
      <c r="AE252" s="4">
        <v>39235.24</v>
      </c>
      <c r="AF252" s="4">
        <v>0</v>
      </c>
      <c r="AG252" s="4">
        <v>12275.49</v>
      </c>
      <c r="AH252" s="4">
        <v>3103.39</v>
      </c>
      <c r="AI252" s="4">
        <v>12841.77</v>
      </c>
      <c r="AJ252" s="4">
        <v>6179.98</v>
      </c>
      <c r="AK252" s="4">
        <v>53352.35</v>
      </c>
      <c r="AL252" s="4">
        <v>3963.03</v>
      </c>
      <c r="AM252" s="4">
        <v>34974.82</v>
      </c>
      <c r="AN252" s="4">
        <v>19994.52</v>
      </c>
      <c r="AO252" s="4">
        <v>0</v>
      </c>
      <c r="AP252" s="4">
        <v>1887.99</v>
      </c>
      <c r="AQ252" s="4">
        <v>19010.509999999998</v>
      </c>
      <c r="AR252" s="4">
        <v>15530.84</v>
      </c>
      <c r="AS252" s="4">
        <v>15530.84</v>
      </c>
      <c r="AT252" s="4">
        <v>50053</v>
      </c>
      <c r="AU252" s="4">
        <v>0</v>
      </c>
      <c r="AV252" s="4">
        <v>-5923.96</v>
      </c>
      <c r="AW252" s="4">
        <v>-84510.26</v>
      </c>
      <c r="AX252" s="4">
        <v>-3963.03</v>
      </c>
      <c r="AY252" s="4">
        <v>-14936.17</v>
      </c>
      <c r="AZ252" s="4">
        <v>-13500.55</v>
      </c>
      <c r="BA252" s="4">
        <v>0</v>
      </c>
      <c r="BB252" s="4">
        <v>14569.5</v>
      </c>
      <c r="BC252" s="4">
        <v>3436.08</v>
      </c>
      <c r="BD252" s="4">
        <v>-15530.84</v>
      </c>
      <c r="BE252" s="4">
        <v>-3255.35</v>
      </c>
    </row>
    <row r="253" spans="1:57">
      <c r="A253">
        <v>991</v>
      </c>
      <c r="B253" t="s">
        <v>538</v>
      </c>
      <c r="C253">
        <v>136</v>
      </c>
      <c r="D253" t="s">
        <v>539</v>
      </c>
      <c r="E253">
        <v>221</v>
      </c>
      <c r="F253">
        <v>512110001</v>
      </c>
      <c r="G253" t="s">
        <v>114</v>
      </c>
      <c r="H253">
        <v>101</v>
      </c>
      <c r="I253" t="s">
        <v>308</v>
      </c>
      <c r="J253">
        <v>2110</v>
      </c>
      <c r="K253" t="s">
        <v>319</v>
      </c>
      <c r="L253">
        <v>2000</v>
      </c>
      <c r="M253" t="s">
        <v>113</v>
      </c>
      <c r="N253">
        <v>10</v>
      </c>
      <c r="O253" t="s">
        <v>540</v>
      </c>
      <c r="P253">
        <v>311</v>
      </c>
      <c r="Q253" t="s">
        <v>463</v>
      </c>
      <c r="R253">
        <v>121</v>
      </c>
      <c r="S253" t="s">
        <v>312</v>
      </c>
      <c r="T253">
        <v>1</v>
      </c>
      <c r="U253" t="s">
        <v>313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1883.93</v>
      </c>
      <c r="AE253" s="4">
        <v>751</v>
      </c>
      <c r="AF253" s="4">
        <v>170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172.05</v>
      </c>
      <c r="AM253" s="4">
        <v>143.38</v>
      </c>
      <c r="AN253" s="4">
        <v>0</v>
      </c>
      <c r="AO253" s="4">
        <v>0</v>
      </c>
      <c r="AP253" s="4">
        <v>154.5</v>
      </c>
      <c r="AQ253" s="4">
        <v>0</v>
      </c>
      <c r="AR253" s="4">
        <v>46.99</v>
      </c>
      <c r="AS253" s="4">
        <v>46.99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-315.43</v>
      </c>
      <c r="AZ253" s="4">
        <v>0</v>
      </c>
      <c r="BA253" s="4">
        <v>1883.93</v>
      </c>
      <c r="BB253" s="4">
        <v>16.5</v>
      </c>
      <c r="BC253" s="4">
        <v>750</v>
      </c>
      <c r="BD253" s="4">
        <v>-46.99</v>
      </c>
      <c r="BE253" s="4">
        <v>-46.99</v>
      </c>
    </row>
    <row r="254" spans="1:57">
      <c r="A254">
        <v>992</v>
      </c>
      <c r="B254" t="s">
        <v>543</v>
      </c>
      <c r="C254">
        <v>137</v>
      </c>
      <c r="D254" t="s">
        <v>544</v>
      </c>
      <c r="E254">
        <v>221</v>
      </c>
      <c r="F254">
        <v>512110001</v>
      </c>
      <c r="G254" t="s">
        <v>114</v>
      </c>
      <c r="H254">
        <v>101</v>
      </c>
      <c r="I254" t="s">
        <v>308</v>
      </c>
      <c r="J254">
        <v>2110</v>
      </c>
      <c r="K254" t="s">
        <v>319</v>
      </c>
      <c r="L254">
        <v>2000</v>
      </c>
      <c r="M254" t="s">
        <v>113</v>
      </c>
      <c r="N254">
        <v>10</v>
      </c>
      <c r="O254" t="s">
        <v>540</v>
      </c>
      <c r="P254">
        <v>371</v>
      </c>
      <c r="Q254" t="s">
        <v>545</v>
      </c>
      <c r="R254">
        <v>121</v>
      </c>
      <c r="S254" t="s">
        <v>312</v>
      </c>
      <c r="T254">
        <v>1</v>
      </c>
      <c r="U254" t="s">
        <v>313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908.05</v>
      </c>
      <c r="AI254" s="4">
        <v>0</v>
      </c>
      <c r="AJ254" s="4">
        <v>0</v>
      </c>
      <c r="AK254" s="4">
        <v>0</v>
      </c>
      <c r="AL254" s="4">
        <v>0</v>
      </c>
      <c r="AM254" s="4">
        <v>288.39999999999998</v>
      </c>
      <c r="AN254" s="4">
        <v>0</v>
      </c>
      <c r="AO254" s="4">
        <v>0</v>
      </c>
      <c r="AP254" s="4">
        <v>0</v>
      </c>
      <c r="AQ254" s="4">
        <v>0</v>
      </c>
      <c r="AR254" s="4">
        <v>119.64</v>
      </c>
      <c r="AS254" s="4">
        <v>119.64</v>
      </c>
      <c r="AT254" s="4">
        <v>0</v>
      </c>
      <c r="AU254" s="4">
        <v>0</v>
      </c>
      <c r="AV254" s="4">
        <v>-908.05</v>
      </c>
      <c r="AW254" s="4">
        <v>0</v>
      </c>
      <c r="AX254" s="4">
        <v>0</v>
      </c>
      <c r="AY254" s="4">
        <v>-133.72999999999999</v>
      </c>
      <c r="AZ254" s="4">
        <v>0</v>
      </c>
      <c r="BA254" s="4">
        <v>0</v>
      </c>
      <c r="BB254" s="4">
        <v>-154.66999999999999</v>
      </c>
      <c r="BC254" s="4">
        <v>0</v>
      </c>
      <c r="BD254" s="4">
        <v>-119.64</v>
      </c>
      <c r="BE254" s="4">
        <v>-119.64</v>
      </c>
    </row>
    <row r="255" spans="1:57">
      <c r="A255">
        <v>961</v>
      </c>
      <c r="B255" t="s">
        <v>80</v>
      </c>
      <c r="C255">
        <v>124</v>
      </c>
      <c r="D255" t="s">
        <v>508</v>
      </c>
      <c r="E255">
        <v>221</v>
      </c>
      <c r="F255">
        <v>512110001</v>
      </c>
      <c r="G255" t="s">
        <v>114</v>
      </c>
      <c r="H255">
        <v>101</v>
      </c>
      <c r="I255" t="s">
        <v>308</v>
      </c>
      <c r="J255">
        <v>2110</v>
      </c>
      <c r="K255" t="s">
        <v>319</v>
      </c>
      <c r="L255">
        <v>2000</v>
      </c>
      <c r="M255" t="s">
        <v>113</v>
      </c>
      <c r="N255">
        <v>11</v>
      </c>
      <c r="O255" t="s">
        <v>509</v>
      </c>
      <c r="P255">
        <v>241</v>
      </c>
      <c r="Q255" t="s">
        <v>445</v>
      </c>
      <c r="R255">
        <v>124</v>
      </c>
      <c r="S255" t="s">
        <v>510</v>
      </c>
      <c r="T255">
        <v>1</v>
      </c>
      <c r="U255" t="s">
        <v>313</v>
      </c>
      <c r="V255" s="4">
        <v>116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643.54</v>
      </c>
      <c r="AN255" s="4">
        <v>760.06</v>
      </c>
      <c r="AO255" s="4">
        <v>0</v>
      </c>
      <c r="AP255" s="4">
        <v>0</v>
      </c>
      <c r="AQ255" s="4">
        <v>0</v>
      </c>
      <c r="AR255" s="4">
        <v>140.36000000000001</v>
      </c>
      <c r="AS255" s="4">
        <v>140.36000000000001</v>
      </c>
      <c r="AT255" s="4">
        <v>500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-500</v>
      </c>
      <c r="BA255" s="4">
        <v>0</v>
      </c>
      <c r="BB255" s="4">
        <v>-1287.5999999999999</v>
      </c>
      <c r="BC255" s="4">
        <v>0</v>
      </c>
      <c r="BD255" s="4">
        <v>-140.36000000000001</v>
      </c>
      <c r="BE255" s="4">
        <v>-140.36000000000001</v>
      </c>
    </row>
    <row r="256" spans="1:57">
      <c r="A256">
        <v>962</v>
      </c>
      <c r="B256" t="s">
        <v>513</v>
      </c>
      <c r="C256">
        <v>126</v>
      </c>
      <c r="D256" t="s">
        <v>225</v>
      </c>
      <c r="E256">
        <v>221</v>
      </c>
      <c r="F256">
        <v>512110001</v>
      </c>
      <c r="G256" t="s">
        <v>114</v>
      </c>
      <c r="H256">
        <v>101</v>
      </c>
      <c r="I256" t="s">
        <v>308</v>
      </c>
      <c r="J256">
        <v>2110</v>
      </c>
      <c r="K256" t="s">
        <v>319</v>
      </c>
      <c r="L256">
        <v>2000</v>
      </c>
      <c r="M256" t="s">
        <v>113</v>
      </c>
      <c r="N256">
        <v>11</v>
      </c>
      <c r="O256" t="s">
        <v>509</v>
      </c>
      <c r="P256">
        <v>241</v>
      </c>
      <c r="Q256" t="s">
        <v>445</v>
      </c>
      <c r="R256">
        <v>124</v>
      </c>
      <c r="S256" t="s">
        <v>510</v>
      </c>
      <c r="T256">
        <v>1</v>
      </c>
      <c r="U256" t="s">
        <v>313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2403.62</v>
      </c>
      <c r="AI256" s="4">
        <v>0</v>
      </c>
      <c r="AJ256" s="4">
        <v>0</v>
      </c>
      <c r="AK256" s="4">
        <v>0</v>
      </c>
      <c r="AL256" s="4">
        <v>0</v>
      </c>
      <c r="AM256" s="4">
        <v>669.09</v>
      </c>
      <c r="AN256" s="4">
        <v>7116.23</v>
      </c>
      <c r="AO256" s="4">
        <v>0</v>
      </c>
      <c r="AP256" s="4">
        <v>194.67</v>
      </c>
      <c r="AQ256" s="4">
        <v>0</v>
      </c>
      <c r="AR256" s="4">
        <v>1038.3599999999999</v>
      </c>
      <c r="AS256" s="4">
        <v>1038.3599999999999</v>
      </c>
      <c r="AT256" s="4">
        <v>0</v>
      </c>
      <c r="AU256" s="4">
        <v>0</v>
      </c>
      <c r="AV256" s="4">
        <v>-2403.62</v>
      </c>
      <c r="AW256" s="4">
        <v>0</v>
      </c>
      <c r="AX256" s="4">
        <v>0</v>
      </c>
      <c r="AY256" s="4">
        <v>-669.09</v>
      </c>
      <c r="AZ256" s="4">
        <v>0</v>
      </c>
      <c r="BA256" s="4">
        <v>0</v>
      </c>
      <c r="BB256" s="4">
        <v>-7310.9</v>
      </c>
      <c r="BC256" s="4">
        <v>0</v>
      </c>
      <c r="BD256" s="4">
        <v>-1038.3599999999999</v>
      </c>
      <c r="BE256" s="4">
        <v>-1038.3599999999999</v>
      </c>
    </row>
    <row r="257" spans="1:57">
      <c r="A257">
        <v>964</v>
      </c>
      <c r="B257" t="s">
        <v>518</v>
      </c>
      <c r="C257">
        <v>128</v>
      </c>
      <c r="D257" t="s">
        <v>519</v>
      </c>
      <c r="E257">
        <v>221</v>
      </c>
      <c r="F257">
        <v>512110001</v>
      </c>
      <c r="G257" t="s">
        <v>114</v>
      </c>
      <c r="H257">
        <v>101</v>
      </c>
      <c r="I257" t="s">
        <v>308</v>
      </c>
      <c r="J257">
        <v>2110</v>
      </c>
      <c r="K257" t="s">
        <v>319</v>
      </c>
      <c r="L257">
        <v>2000</v>
      </c>
      <c r="M257" t="s">
        <v>113</v>
      </c>
      <c r="N257">
        <v>11</v>
      </c>
      <c r="O257" t="s">
        <v>509</v>
      </c>
      <c r="P257">
        <v>256</v>
      </c>
      <c r="Q257" t="s">
        <v>520</v>
      </c>
      <c r="R257">
        <v>121</v>
      </c>
      <c r="S257" t="s">
        <v>312</v>
      </c>
      <c r="T257">
        <v>1</v>
      </c>
      <c r="U257" t="s">
        <v>313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911.55</v>
      </c>
      <c r="AM257" s="4">
        <v>2033.1</v>
      </c>
      <c r="AN257" s="4">
        <v>0</v>
      </c>
      <c r="AO257" s="4">
        <v>515</v>
      </c>
      <c r="AP257" s="4">
        <v>0</v>
      </c>
      <c r="AQ257" s="4">
        <v>0</v>
      </c>
      <c r="AR257" s="4">
        <v>345.96</v>
      </c>
      <c r="AS257" s="4">
        <v>345.96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-699.32</v>
      </c>
      <c r="BE257" s="4">
        <v>-3452.25</v>
      </c>
    </row>
    <row r="258" spans="1:57">
      <c r="A258">
        <v>965</v>
      </c>
      <c r="B258" t="s">
        <v>521</v>
      </c>
      <c r="C258">
        <v>129</v>
      </c>
      <c r="D258" t="s">
        <v>236</v>
      </c>
      <c r="E258">
        <v>221</v>
      </c>
      <c r="F258">
        <v>512110001</v>
      </c>
      <c r="G258" t="s">
        <v>114</v>
      </c>
      <c r="H258">
        <v>101</v>
      </c>
      <c r="I258" t="s">
        <v>308</v>
      </c>
      <c r="J258">
        <v>2110</v>
      </c>
      <c r="K258" t="s">
        <v>319</v>
      </c>
      <c r="L258">
        <v>2000</v>
      </c>
      <c r="M258" t="s">
        <v>113</v>
      </c>
      <c r="N258">
        <v>11</v>
      </c>
      <c r="O258" t="s">
        <v>509</v>
      </c>
      <c r="P258">
        <v>242</v>
      </c>
      <c r="Q258" t="s">
        <v>283</v>
      </c>
      <c r="R258">
        <v>124</v>
      </c>
      <c r="S258" t="s">
        <v>510</v>
      </c>
      <c r="T258">
        <v>1</v>
      </c>
      <c r="U258" t="s">
        <v>313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334.54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33.450000000000003</v>
      </c>
      <c r="AS258" s="4">
        <v>33.450000000000003</v>
      </c>
      <c r="AT258" s="4">
        <v>0</v>
      </c>
      <c r="AU258" s="4">
        <v>-334.54</v>
      </c>
      <c r="AV258" s="4">
        <v>299.27999999999997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-33.450000000000003</v>
      </c>
      <c r="BE258" s="4">
        <v>-33.450000000000003</v>
      </c>
    </row>
    <row r="259" spans="1:57">
      <c r="A259">
        <v>951</v>
      </c>
      <c r="B259" t="s">
        <v>491</v>
      </c>
      <c r="C259">
        <v>118</v>
      </c>
      <c r="D259" t="s">
        <v>178</v>
      </c>
      <c r="E259">
        <v>221</v>
      </c>
      <c r="F259">
        <v>512110001</v>
      </c>
      <c r="G259" t="s">
        <v>114</v>
      </c>
      <c r="H259">
        <v>101</v>
      </c>
      <c r="I259" t="s">
        <v>308</v>
      </c>
      <c r="J259">
        <v>2110</v>
      </c>
      <c r="K259" t="s">
        <v>319</v>
      </c>
      <c r="L259">
        <v>2000</v>
      </c>
      <c r="M259" t="s">
        <v>113</v>
      </c>
      <c r="N259">
        <v>12</v>
      </c>
      <c r="O259" t="s">
        <v>401</v>
      </c>
      <c r="P259">
        <v>221</v>
      </c>
      <c r="Q259" t="s">
        <v>492</v>
      </c>
      <c r="R259">
        <v>128</v>
      </c>
      <c r="S259" t="s">
        <v>404</v>
      </c>
      <c r="T259">
        <v>1</v>
      </c>
      <c r="U259" t="s">
        <v>313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1666.66</v>
      </c>
      <c r="AI259" s="4">
        <v>0</v>
      </c>
      <c r="AJ259" s="4">
        <v>0</v>
      </c>
      <c r="AK259" s="4">
        <v>0</v>
      </c>
      <c r="AL259" s="4">
        <v>0</v>
      </c>
      <c r="AM259" s="4">
        <v>13404.48</v>
      </c>
      <c r="AN259" s="4">
        <v>0</v>
      </c>
      <c r="AO259" s="4">
        <v>14067.59</v>
      </c>
      <c r="AP259" s="4">
        <v>9051.64</v>
      </c>
      <c r="AQ259" s="4">
        <v>1023.92</v>
      </c>
      <c r="AR259" s="4">
        <v>3921.43</v>
      </c>
      <c r="AS259" s="4">
        <v>3921.43</v>
      </c>
      <c r="AT259" s="4">
        <v>0</v>
      </c>
      <c r="AU259" s="4">
        <v>0</v>
      </c>
      <c r="AV259" s="4">
        <v>-1666.66</v>
      </c>
      <c r="AW259" s="4">
        <v>0</v>
      </c>
      <c r="AX259" s="4">
        <v>0</v>
      </c>
      <c r="AY259" s="4">
        <v>-232</v>
      </c>
      <c r="AZ259" s="4">
        <v>-9046.26</v>
      </c>
      <c r="BA259" s="4">
        <v>-18193.810000000001</v>
      </c>
      <c r="BB259" s="4">
        <v>-9051.64</v>
      </c>
      <c r="BC259" s="4">
        <v>-1023.92</v>
      </c>
      <c r="BD259" s="4">
        <v>-3921.43</v>
      </c>
      <c r="BE259" s="4">
        <v>-3921.43</v>
      </c>
    </row>
    <row r="260" spans="1:57">
      <c r="A260">
        <v>952</v>
      </c>
      <c r="B260" t="s">
        <v>498</v>
      </c>
      <c r="C260">
        <v>120</v>
      </c>
      <c r="D260" t="s">
        <v>499</v>
      </c>
      <c r="E260">
        <v>221</v>
      </c>
      <c r="F260">
        <v>512110001</v>
      </c>
      <c r="G260" t="s">
        <v>114</v>
      </c>
      <c r="H260">
        <v>101</v>
      </c>
      <c r="I260" t="s">
        <v>308</v>
      </c>
      <c r="J260">
        <v>2110</v>
      </c>
      <c r="K260" t="s">
        <v>319</v>
      </c>
      <c r="L260">
        <v>2000</v>
      </c>
      <c r="M260" t="s">
        <v>113</v>
      </c>
      <c r="N260">
        <v>12</v>
      </c>
      <c r="O260" t="s">
        <v>401</v>
      </c>
      <c r="P260">
        <v>222</v>
      </c>
      <c r="Q260" t="s">
        <v>500</v>
      </c>
      <c r="R260">
        <v>125</v>
      </c>
      <c r="S260" t="s">
        <v>464</v>
      </c>
      <c r="T260">
        <v>1</v>
      </c>
      <c r="U260" t="s">
        <v>313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501.82</v>
      </c>
      <c r="AK260" s="4">
        <v>0</v>
      </c>
      <c r="AL260" s="4">
        <v>886.42</v>
      </c>
      <c r="AM260" s="4">
        <v>0</v>
      </c>
      <c r="AN260" s="4">
        <v>501.82</v>
      </c>
      <c r="AO260" s="4">
        <v>0</v>
      </c>
      <c r="AP260" s="4">
        <v>0</v>
      </c>
      <c r="AQ260" s="4">
        <v>0</v>
      </c>
      <c r="AR260" s="4">
        <v>189.01</v>
      </c>
      <c r="AS260" s="4">
        <v>189.01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-207.29</v>
      </c>
      <c r="BB260" s="4">
        <v>-1682.77</v>
      </c>
      <c r="BC260" s="4">
        <v>0</v>
      </c>
      <c r="BD260" s="4">
        <v>-189.01</v>
      </c>
      <c r="BE260" s="4">
        <v>-189.01</v>
      </c>
    </row>
    <row r="261" spans="1:57">
      <c r="A261">
        <v>954</v>
      </c>
      <c r="B261" t="s">
        <v>502</v>
      </c>
      <c r="C261">
        <v>122</v>
      </c>
      <c r="D261" t="s">
        <v>503</v>
      </c>
      <c r="E261">
        <v>221</v>
      </c>
      <c r="F261">
        <v>512110001</v>
      </c>
      <c r="G261" t="s">
        <v>114</v>
      </c>
      <c r="H261">
        <v>101</v>
      </c>
      <c r="I261" t="s">
        <v>308</v>
      </c>
      <c r="J261">
        <v>2110</v>
      </c>
      <c r="K261" t="s">
        <v>319</v>
      </c>
      <c r="L261">
        <v>2000</v>
      </c>
      <c r="M261" t="s">
        <v>113</v>
      </c>
      <c r="N261">
        <v>12</v>
      </c>
      <c r="O261" t="s">
        <v>401</v>
      </c>
      <c r="P261">
        <v>226</v>
      </c>
      <c r="Q261" t="s">
        <v>504</v>
      </c>
      <c r="R261">
        <v>121</v>
      </c>
      <c r="S261" t="s">
        <v>312</v>
      </c>
      <c r="T261">
        <v>1</v>
      </c>
      <c r="U261" t="s">
        <v>313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1194.8</v>
      </c>
      <c r="AI261" s="4">
        <v>0</v>
      </c>
      <c r="AJ261" s="4">
        <v>1203.52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239.83</v>
      </c>
      <c r="AS261" s="4">
        <v>239.83</v>
      </c>
      <c r="AT261" s="4">
        <v>0</v>
      </c>
      <c r="AU261" s="4">
        <v>0</v>
      </c>
      <c r="AV261" s="4">
        <v>-2398.3200000000002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-239.83</v>
      </c>
      <c r="BE261" s="4">
        <v>-239.83</v>
      </c>
    </row>
    <row r="262" spans="1:57">
      <c r="A262">
        <v>111</v>
      </c>
      <c r="B262" t="s">
        <v>84</v>
      </c>
      <c r="C262">
        <v>141</v>
      </c>
      <c r="D262" t="s">
        <v>260</v>
      </c>
      <c r="E262">
        <v>221</v>
      </c>
      <c r="F262">
        <v>512110001</v>
      </c>
      <c r="G262" t="s">
        <v>114</v>
      </c>
      <c r="H262">
        <v>101</v>
      </c>
      <c r="I262" t="s">
        <v>308</v>
      </c>
      <c r="J262">
        <v>2110</v>
      </c>
      <c r="K262" t="s">
        <v>319</v>
      </c>
      <c r="L262">
        <v>2000</v>
      </c>
      <c r="M262" t="s">
        <v>113</v>
      </c>
      <c r="N262">
        <v>13</v>
      </c>
      <c r="O262" t="s">
        <v>353</v>
      </c>
      <c r="P262">
        <v>263</v>
      </c>
      <c r="Q262" t="s">
        <v>354</v>
      </c>
      <c r="R262">
        <v>121</v>
      </c>
      <c r="S262" t="s">
        <v>312</v>
      </c>
      <c r="T262">
        <v>1</v>
      </c>
      <c r="U262" t="s">
        <v>313</v>
      </c>
      <c r="V262" s="4">
        <v>4680.33</v>
      </c>
      <c r="W262" s="4">
        <v>4138.7299999999996</v>
      </c>
      <c r="X262" s="4">
        <v>4593.22</v>
      </c>
      <c r="Y262" s="4">
        <v>1455.92</v>
      </c>
      <c r="Z262" s="4">
        <v>1472.75</v>
      </c>
      <c r="AA262" s="4">
        <v>1999.7</v>
      </c>
      <c r="AB262" s="4">
        <v>1521.37</v>
      </c>
      <c r="AC262" s="4">
        <v>1137.2</v>
      </c>
      <c r="AD262" s="4">
        <v>435</v>
      </c>
      <c r="AE262" s="4">
        <v>0</v>
      </c>
      <c r="AF262" s="4">
        <v>1397.2</v>
      </c>
      <c r="AG262" s="4">
        <v>1506.44</v>
      </c>
      <c r="AH262" s="4">
        <v>5489.21</v>
      </c>
      <c r="AI262" s="4">
        <v>5630.57</v>
      </c>
      <c r="AJ262" s="4">
        <v>3864.76</v>
      </c>
      <c r="AK262" s="4">
        <v>372.35</v>
      </c>
      <c r="AL262" s="4">
        <v>1705.11</v>
      </c>
      <c r="AM262" s="4">
        <v>3159.05</v>
      </c>
      <c r="AN262" s="4">
        <v>5519.95</v>
      </c>
      <c r="AO262" s="4">
        <v>2503.5500000000002</v>
      </c>
      <c r="AP262" s="4">
        <v>5232.24</v>
      </c>
      <c r="AQ262" s="4">
        <v>1989.88</v>
      </c>
      <c r="AR262" s="4">
        <v>3546.66</v>
      </c>
      <c r="AS262" s="4">
        <v>3546.66</v>
      </c>
      <c r="AT262" s="4">
        <v>0</v>
      </c>
      <c r="AU262" s="4">
        <v>0</v>
      </c>
      <c r="AV262" s="4">
        <v>-1572.26</v>
      </c>
      <c r="AW262" s="4">
        <v>1477.97</v>
      </c>
      <c r="AX262" s="4">
        <v>1372.94</v>
      </c>
      <c r="AY262" s="4">
        <v>-2612.69</v>
      </c>
      <c r="AZ262" s="4">
        <v>0</v>
      </c>
      <c r="BA262" s="4">
        <v>-1392.23</v>
      </c>
      <c r="BB262" s="4">
        <v>-9316.2999999999993</v>
      </c>
      <c r="BC262" s="4">
        <v>-1989.88</v>
      </c>
      <c r="BD262" s="4">
        <v>-2149.46</v>
      </c>
      <c r="BE262" s="4">
        <v>-2040.22</v>
      </c>
    </row>
    <row r="263" spans="1:57">
      <c r="A263">
        <v>921</v>
      </c>
      <c r="B263" t="s">
        <v>454</v>
      </c>
      <c r="C263">
        <v>108</v>
      </c>
      <c r="D263" t="s">
        <v>455</v>
      </c>
      <c r="E263">
        <v>224</v>
      </c>
      <c r="F263">
        <v>512120001</v>
      </c>
      <c r="G263" t="s">
        <v>145</v>
      </c>
      <c r="H263">
        <v>101</v>
      </c>
      <c r="I263" t="s">
        <v>308</v>
      </c>
      <c r="J263">
        <v>2120</v>
      </c>
      <c r="K263" t="s">
        <v>320</v>
      </c>
      <c r="L263">
        <v>2000</v>
      </c>
      <c r="M263" t="s">
        <v>113</v>
      </c>
      <c r="N263">
        <v>4</v>
      </c>
      <c r="O263" t="s">
        <v>345</v>
      </c>
      <c r="P263">
        <v>132</v>
      </c>
      <c r="Q263" t="s">
        <v>456</v>
      </c>
      <c r="R263">
        <v>121</v>
      </c>
      <c r="S263" t="s">
        <v>312</v>
      </c>
      <c r="T263">
        <v>1</v>
      </c>
      <c r="U263" t="s">
        <v>313</v>
      </c>
      <c r="V263" s="4">
        <v>0</v>
      </c>
      <c r="W263" s="4">
        <v>2610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2610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</row>
    <row r="264" spans="1:57">
      <c r="A264">
        <v>924</v>
      </c>
      <c r="B264" t="s">
        <v>574</v>
      </c>
      <c r="C264">
        <v>159</v>
      </c>
      <c r="D264" t="s">
        <v>574</v>
      </c>
      <c r="E264">
        <v>224</v>
      </c>
      <c r="F264">
        <v>512120001</v>
      </c>
      <c r="G264" t="s">
        <v>145</v>
      </c>
      <c r="H264">
        <v>101</v>
      </c>
      <c r="I264" t="s">
        <v>308</v>
      </c>
      <c r="J264">
        <v>2120</v>
      </c>
      <c r="K264" t="s">
        <v>320</v>
      </c>
      <c r="L264">
        <v>2000</v>
      </c>
      <c r="M264" t="s">
        <v>113</v>
      </c>
      <c r="N264">
        <v>4</v>
      </c>
      <c r="O264" t="s">
        <v>345</v>
      </c>
      <c r="P264">
        <v>111</v>
      </c>
      <c r="Q264" t="s">
        <v>438</v>
      </c>
      <c r="R264">
        <v>121</v>
      </c>
      <c r="S264" t="s">
        <v>312</v>
      </c>
      <c r="T264">
        <v>1</v>
      </c>
      <c r="U264" t="s">
        <v>313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638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860.26</v>
      </c>
      <c r="AR264" s="4">
        <v>86.03</v>
      </c>
      <c r="AS264" s="4">
        <v>86.03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-946.29</v>
      </c>
      <c r="BE264" s="4">
        <v>551.97</v>
      </c>
    </row>
    <row r="265" spans="1:57">
      <c r="A265">
        <v>931</v>
      </c>
      <c r="B265" t="s">
        <v>465</v>
      </c>
      <c r="C265">
        <v>111</v>
      </c>
      <c r="D265" t="s">
        <v>466</v>
      </c>
      <c r="E265">
        <v>224</v>
      </c>
      <c r="F265">
        <v>512120001</v>
      </c>
      <c r="G265" t="s">
        <v>145</v>
      </c>
      <c r="H265">
        <v>101</v>
      </c>
      <c r="I265" t="s">
        <v>308</v>
      </c>
      <c r="J265">
        <v>2120</v>
      </c>
      <c r="K265" t="s">
        <v>320</v>
      </c>
      <c r="L265">
        <v>2000</v>
      </c>
      <c r="M265" t="s">
        <v>113</v>
      </c>
      <c r="N265">
        <v>5</v>
      </c>
      <c r="O265" t="s">
        <v>467</v>
      </c>
      <c r="P265">
        <v>152</v>
      </c>
      <c r="Q265" t="s">
        <v>468</v>
      </c>
      <c r="R265">
        <v>121</v>
      </c>
      <c r="S265" t="s">
        <v>312</v>
      </c>
      <c r="T265">
        <v>1</v>
      </c>
      <c r="U265" t="s">
        <v>313</v>
      </c>
      <c r="V265" s="4">
        <v>6960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39208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6960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39208</v>
      </c>
      <c r="BE265" s="4">
        <v>0</v>
      </c>
    </row>
    <row r="266" spans="1:57">
      <c r="A266">
        <v>932</v>
      </c>
      <c r="B266" t="s">
        <v>477</v>
      </c>
      <c r="C266">
        <v>113</v>
      </c>
      <c r="D266" t="s">
        <v>478</v>
      </c>
      <c r="E266">
        <v>224</v>
      </c>
      <c r="F266">
        <v>512120001</v>
      </c>
      <c r="G266" t="s">
        <v>145</v>
      </c>
      <c r="H266">
        <v>101</v>
      </c>
      <c r="I266" t="s">
        <v>308</v>
      </c>
      <c r="J266">
        <v>2120</v>
      </c>
      <c r="K266" t="s">
        <v>320</v>
      </c>
      <c r="L266">
        <v>2000</v>
      </c>
      <c r="M266" t="s">
        <v>113</v>
      </c>
      <c r="N266">
        <v>5</v>
      </c>
      <c r="O266" t="s">
        <v>467</v>
      </c>
      <c r="P266">
        <v>152</v>
      </c>
      <c r="Q266" t="s">
        <v>468</v>
      </c>
      <c r="R266">
        <v>121</v>
      </c>
      <c r="S266" t="s">
        <v>312</v>
      </c>
      <c r="T266">
        <v>1</v>
      </c>
      <c r="U266" t="s">
        <v>313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1457.66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669.5</v>
      </c>
      <c r="AP266" s="4">
        <v>0</v>
      </c>
      <c r="AQ266" s="4">
        <v>0</v>
      </c>
      <c r="AR266" s="4">
        <v>212.72</v>
      </c>
      <c r="AS266" s="4">
        <v>212.72</v>
      </c>
      <c r="AT266" s="4">
        <v>0</v>
      </c>
      <c r="AU266" s="4">
        <v>-1430</v>
      </c>
      <c r="AV266" s="4">
        <v>0</v>
      </c>
      <c r="AW266" s="4">
        <v>0</v>
      </c>
      <c r="AX266" s="4">
        <v>0</v>
      </c>
      <c r="AY266" s="4">
        <v>0</v>
      </c>
      <c r="AZ266" s="4">
        <v>-27.66</v>
      </c>
      <c r="BA266" s="4">
        <v>0</v>
      </c>
      <c r="BB266" s="4">
        <v>-557.20000000000005</v>
      </c>
      <c r="BC266" s="4">
        <v>0</v>
      </c>
      <c r="BD266" s="4">
        <v>-325.02</v>
      </c>
      <c r="BE266" s="4">
        <v>-212.72</v>
      </c>
    </row>
    <row r="267" spans="1:57">
      <c r="A267">
        <v>101</v>
      </c>
      <c r="B267" t="s">
        <v>306</v>
      </c>
      <c r="C267">
        <v>139</v>
      </c>
      <c r="D267" t="s">
        <v>307</v>
      </c>
      <c r="E267">
        <v>224</v>
      </c>
      <c r="F267">
        <v>512120001</v>
      </c>
      <c r="G267" t="s">
        <v>145</v>
      </c>
      <c r="H267">
        <v>101</v>
      </c>
      <c r="I267" t="s">
        <v>308</v>
      </c>
      <c r="J267">
        <v>2120</v>
      </c>
      <c r="K267" t="s">
        <v>320</v>
      </c>
      <c r="L267">
        <v>2000</v>
      </c>
      <c r="M267" t="s">
        <v>113</v>
      </c>
      <c r="N267">
        <v>7</v>
      </c>
      <c r="O267" t="s">
        <v>310</v>
      </c>
      <c r="P267">
        <v>171</v>
      </c>
      <c r="Q267" t="s">
        <v>311</v>
      </c>
      <c r="R267">
        <v>121</v>
      </c>
      <c r="S267" t="s">
        <v>312</v>
      </c>
      <c r="T267">
        <v>1</v>
      </c>
      <c r="U267" t="s">
        <v>313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2401.1999999999998</v>
      </c>
      <c r="AG267" s="4">
        <v>0</v>
      </c>
      <c r="AH267" s="4">
        <v>0</v>
      </c>
      <c r="AI267" s="4">
        <v>0</v>
      </c>
      <c r="AJ267" s="4">
        <v>2927.26</v>
      </c>
      <c r="AK267" s="4">
        <v>250.91</v>
      </c>
      <c r="AL267" s="4">
        <v>2987</v>
      </c>
      <c r="AM267" s="4">
        <v>2795.83</v>
      </c>
      <c r="AN267" s="4">
        <v>9379.18</v>
      </c>
      <c r="AO267" s="4">
        <v>0</v>
      </c>
      <c r="AP267" s="4">
        <v>6709.89</v>
      </c>
      <c r="AQ267" s="4">
        <v>1584.3</v>
      </c>
      <c r="AR267" s="4">
        <v>2663.44</v>
      </c>
      <c r="AS267" s="4">
        <v>2663.44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-3852.36</v>
      </c>
      <c r="BB267" s="4">
        <v>-21197.71</v>
      </c>
      <c r="BC267" s="4">
        <v>816.9</v>
      </c>
      <c r="BD267" s="4">
        <v>-2663.44</v>
      </c>
      <c r="BE267" s="4">
        <v>-2663.44</v>
      </c>
    </row>
    <row r="268" spans="1:57">
      <c r="A268">
        <v>201</v>
      </c>
      <c r="B268" t="s">
        <v>379</v>
      </c>
      <c r="C268">
        <v>143</v>
      </c>
      <c r="D268" t="s">
        <v>271</v>
      </c>
      <c r="E268">
        <v>225</v>
      </c>
      <c r="F268">
        <v>512120001</v>
      </c>
      <c r="G268" t="s">
        <v>145</v>
      </c>
      <c r="H268">
        <v>602</v>
      </c>
      <c r="I268" t="s">
        <v>380</v>
      </c>
      <c r="J268">
        <v>2120</v>
      </c>
      <c r="K268" t="s">
        <v>320</v>
      </c>
      <c r="L268">
        <v>2000</v>
      </c>
      <c r="M268" t="s">
        <v>113</v>
      </c>
      <c r="N268">
        <v>7</v>
      </c>
      <c r="O268" t="s">
        <v>310</v>
      </c>
      <c r="P268">
        <v>423</v>
      </c>
      <c r="Q268" t="s">
        <v>381</v>
      </c>
      <c r="R268">
        <v>121</v>
      </c>
      <c r="S268" t="s">
        <v>312</v>
      </c>
      <c r="T268">
        <v>1</v>
      </c>
      <c r="U268" t="s">
        <v>313</v>
      </c>
      <c r="V268" s="4">
        <v>0</v>
      </c>
      <c r="W268" s="4">
        <v>1624</v>
      </c>
      <c r="X268" s="4">
        <v>0</v>
      </c>
      <c r="Y268" s="4">
        <v>0</v>
      </c>
      <c r="Z268" s="4">
        <v>0</v>
      </c>
      <c r="AA268" s="4">
        <v>12760</v>
      </c>
      <c r="AB268" s="4">
        <v>5104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25810</v>
      </c>
      <c r="AU268" s="4">
        <v>0</v>
      </c>
      <c r="AV268" s="4">
        <v>0</v>
      </c>
      <c r="AW268" s="4">
        <v>0</v>
      </c>
      <c r="AX268" s="4">
        <v>0</v>
      </c>
      <c r="AY268" s="4">
        <v>12760</v>
      </c>
      <c r="AZ268" s="4">
        <v>5104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</row>
    <row r="269" spans="1:57">
      <c r="A269">
        <v>942</v>
      </c>
      <c r="B269" t="s">
        <v>487</v>
      </c>
      <c r="C269">
        <v>117</v>
      </c>
      <c r="D269" t="s">
        <v>488</v>
      </c>
      <c r="E269">
        <v>224</v>
      </c>
      <c r="F269">
        <v>512120001</v>
      </c>
      <c r="G269" t="s">
        <v>145</v>
      </c>
      <c r="H269">
        <v>101</v>
      </c>
      <c r="I269" t="s">
        <v>308</v>
      </c>
      <c r="J269">
        <v>2120</v>
      </c>
      <c r="K269" t="s">
        <v>320</v>
      </c>
      <c r="L269">
        <v>2000</v>
      </c>
      <c r="M269" t="s">
        <v>113</v>
      </c>
      <c r="N269">
        <v>8</v>
      </c>
      <c r="O269" t="s">
        <v>486</v>
      </c>
      <c r="P269">
        <v>183</v>
      </c>
      <c r="Q269" t="s">
        <v>489</v>
      </c>
      <c r="R269">
        <v>121</v>
      </c>
      <c r="S269" t="s">
        <v>312</v>
      </c>
      <c r="T269">
        <v>1</v>
      </c>
      <c r="U269" t="s">
        <v>313</v>
      </c>
      <c r="V269" s="4">
        <v>10135.43</v>
      </c>
      <c r="W269" s="4">
        <v>6339.63</v>
      </c>
      <c r="X269" s="4">
        <v>7334.68</v>
      </c>
      <c r="Y269" s="4">
        <v>84390</v>
      </c>
      <c r="Z269" s="4">
        <v>2122.8000000000002</v>
      </c>
      <c r="AA269" s="4">
        <v>9571.16</v>
      </c>
      <c r="AB269" s="4">
        <v>29719.200000000001</v>
      </c>
      <c r="AC269" s="4">
        <v>34220</v>
      </c>
      <c r="AD269" s="4">
        <v>15892</v>
      </c>
      <c r="AE269" s="4">
        <v>13688</v>
      </c>
      <c r="AF269" s="4">
        <v>64695.519999999997</v>
      </c>
      <c r="AG269" s="4">
        <v>32248</v>
      </c>
      <c r="AH269" s="4">
        <v>18074.93</v>
      </c>
      <c r="AI269" s="4">
        <v>16344.86</v>
      </c>
      <c r="AJ269" s="4">
        <v>11350.6</v>
      </c>
      <c r="AK269" s="4">
        <v>0</v>
      </c>
      <c r="AL269" s="4">
        <v>1719.32</v>
      </c>
      <c r="AM269" s="4">
        <v>0</v>
      </c>
      <c r="AN269" s="4">
        <v>0</v>
      </c>
      <c r="AO269" s="4">
        <v>10505.88</v>
      </c>
      <c r="AP269" s="4">
        <v>0</v>
      </c>
      <c r="AQ269" s="4">
        <v>0</v>
      </c>
      <c r="AR269" s="4">
        <v>5799.56</v>
      </c>
      <c r="AS269" s="4">
        <v>5799.56</v>
      </c>
      <c r="AT269" s="4">
        <v>5201.5</v>
      </c>
      <c r="AU269" s="4">
        <v>-15800</v>
      </c>
      <c r="AV269" s="4">
        <v>-2323.21</v>
      </c>
      <c r="AW269" s="4">
        <v>112181.06</v>
      </c>
      <c r="AX269" s="4">
        <v>-17591.349999999999</v>
      </c>
      <c r="AY269" s="4">
        <v>-9264.01</v>
      </c>
      <c r="AZ269" s="4">
        <v>73567.199999999997</v>
      </c>
      <c r="BA269" s="4">
        <v>-4241.88</v>
      </c>
      <c r="BB269" s="4">
        <v>0</v>
      </c>
      <c r="BC269" s="4">
        <v>36911.199999999997</v>
      </c>
      <c r="BD269" s="4">
        <v>67920.759999999995</v>
      </c>
      <c r="BE269" s="4">
        <v>-2574.7600000000002</v>
      </c>
    </row>
    <row r="270" spans="1:57">
      <c r="A270">
        <v>972</v>
      </c>
      <c r="B270" t="s">
        <v>527</v>
      </c>
      <c r="C270">
        <v>132</v>
      </c>
      <c r="D270" t="s">
        <v>528</v>
      </c>
      <c r="E270">
        <v>224</v>
      </c>
      <c r="F270">
        <v>512120001</v>
      </c>
      <c r="G270" t="s">
        <v>145</v>
      </c>
      <c r="H270">
        <v>101</v>
      </c>
      <c r="I270" t="s">
        <v>308</v>
      </c>
      <c r="J270">
        <v>2120</v>
      </c>
      <c r="K270" t="s">
        <v>320</v>
      </c>
      <c r="L270">
        <v>2000</v>
      </c>
      <c r="M270" t="s">
        <v>113</v>
      </c>
      <c r="N270">
        <v>9</v>
      </c>
      <c r="O270" t="s">
        <v>422</v>
      </c>
      <c r="P270">
        <v>181</v>
      </c>
      <c r="Q270" t="s">
        <v>523</v>
      </c>
      <c r="R270">
        <v>131</v>
      </c>
      <c r="S270" t="s">
        <v>524</v>
      </c>
      <c r="T270">
        <v>1</v>
      </c>
      <c r="U270" t="s">
        <v>313</v>
      </c>
      <c r="V270" s="4">
        <v>0</v>
      </c>
      <c r="W270" s="4">
        <v>31036.38</v>
      </c>
      <c r="X270" s="4">
        <v>0</v>
      </c>
      <c r="Y270" s="4">
        <v>0</v>
      </c>
      <c r="Z270" s="4">
        <v>0</v>
      </c>
      <c r="AA270" s="4">
        <v>0</v>
      </c>
      <c r="AB270" s="4">
        <v>24914.77</v>
      </c>
      <c r="AC270" s="4">
        <v>0</v>
      </c>
      <c r="AD270" s="4">
        <v>0</v>
      </c>
      <c r="AE270" s="4">
        <v>71001.600000000006</v>
      </c>
      <c r="AF270" s="4">
        <v>0</v>
      </c>
      <c r="AG270" s="4">
        <v>0</v>
      </c>
      <c r="AH270" s="4">
        <v>227419.51999999999</v>
      </c>
      <c r="AI270" s="4">
        <v>27719.360000000001</v>
      </c>
      <c r="AJ270" s="4">
        <v>0</v>
      </c>
      <c r="AK270" s="4">
        <v>0</v>
      </c>
      <c r="AL270" s="4">
        <v>17769.07</v>
      </c>
      <c r="AM270" s="4">
        <v>42787.58</v>
      </c>
      <c r="AN270" s="4">
        <v>45785.93</v>
      </c>
      <c r="AO270" s="4">
        <v>0</v>
      </c>
      <c r="AP270" s="4">
        <v>72160</v>
      </c>
      <c r="AQ270" s="4">
        <v>38827.42</v>
      </c>
      <c r="AR270" s="4">
        <v>47246.89</v>
      </c>
      <c r="AS270" s="4">
        <v>47246.89</v>
      </c>
      <c r="AT270" s="4">
        <v>-156339.71</v>
      </c>
      <c r="AU270" s="4">
        <v>-27700</v>
      </c>
      <c r="AV270" s="4">
        <v>-6305.19</v>
      </c>
      <c r="AW270" s="4">
        <v>-33757.599999999999</v>
      </c>
      <c r="AX270" s="4">
        <v>-17769.07</v>
      </c>
      <c r="AY270" s="4">
        <v>-42787.58</v>
      </c>
      <c r="AZ270" s="4">
        <v>-20871.16</v>
      </c>
      <c r="BA270" s="4">
        <v>0</v>
      </c>
      <c r="BB270" s="4">
        <v>-72160</v>
      </c>
      <c r="BC270" s="4">
        <v>32174.18</v>
      </c>
      <c r="BD270" s="4">
        <v>-47246.89</v>
      </c>
      <c r="BE270" s="4">
        <v>-47246.89</v>
      </c>
    </row>
    <row r="271" spans="1:57">
      <c r="A271">
        <v>961</v>
      </c>
      <c r="B271" t="s">
        <v>80</v>
      </c>
      <c r="C271">
        <v>124</v>
      </c>
      <c r="D271" t="s">
        <v>508</v>
      </c>
      <c r="E271">
        <v>224</v>
      </c>
      <c r="F271">
        <v>512120001</v>
      </c>
      <c r="G271" t="s">
        <v>145</v>
      </c>
      <c r="H271">
        <v>101</v>
      </c>
      <c r="I271" t="s">
        <v>308</v>
      </c>
      <c r="J271">
        <v>2120</v>
      </c>
      <c r="K271" t="s">
        <v>320</v>
      </c>
      <c r="L271">
        <v>2000</v>
      </c>
      <c r="M271" t="s">
        <v>113</v>
      </c>
      <c r="N271">
        <v>11</v>
      </c>
      <c r="O271" t="s">
        <v>509</v>
      </c>
      <c r="P271">
        <v>241</v>
      </c>
      <c r="Q271" t="s">
        <v>445</v>
      </c>
      <c r="R271">
        <v>124</v>
      </c>
      <c r="S271" t="s">
        <v>510</v>
      </c>
      <c r="T271">
        <v>1</v>
      </c>
      <c r="U271" t="s">
        <v>313</v>
      </c>
      <c r="V271" s="4">
        <v>0</v>
      </c>
      <c r="W271" s="4">
        <v>0</v>
      </c>
      <c r="X271" s="4">
        <v>0</v>
      </c>
      <c r="Y271" s="4">
        <v>0</v>
      </c>
      <c r="Z271" s="4">
        <v>1787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8961</v>
      </c>
      <c r="AI271" s="4">
        <v>2258.17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5018.16</v>
      </c>
      <c r="AQ271" s="4">
        <v>0</v>
      </c>
      <c r="AR271" s="4">
        <v>1623.73</v>
      </c>
      <c r="AS271" s="4">
        <v>1623.73</v>
      </c>
      <c r="AT271" s="4">
        <v>-5000</v>
      </c>
      <c r="AU271" s="4">
        <v>0</v>
      </c>
      <c r="AV271" s="4">
        <v>-6219.17</v>
      </c>
      <c r="AW271" s="4">
        <v>0</v>
      </c>
      <c r="AX271" s="4">
        <v>1787</v>
      </c>
      <c r="AY271" s="4">
        <v>0</v>
      </c>
      <c r="AZ271" s="4">
        <v>0</v>
      </c>
      <c r="BA271" s="4">
        <v>0</v>
      </c>
      <c r="BB271" s="4">
        <v>-42.97</v>
      </c>
      <c r="BC271" s="4">
        <v>-4975.1899999999996</v>
      </c>
      <c r="BD271" s="4">
        <v>-1623.73</v>
      </c>
      <c r="BE271" s="4">
        <v>-1623.73</v>
      </c>
    </row>
    <row r="272" spans="1:57">
      <c r="A272">
        <v>962</v>
      </c>
      <c r="B272" t="s">
        <v>513</v>
      </c>
      <c r="C272">
        <v>126</v>
      </c>
      <c r="D272" t="s">
        <v>225</v>
      </c>
      <c r="E272">
        <v>224</v>
      </c>
      <c r="F272">
        <v>512120001</v>
      </c>
      <c r="G272" t="s">
        <v>145</v>
      </c>
      <c r="H272">
        <v>101</v>
      </c>
      <c r="I272" t="s">
        <v>308</v>
      </c>
      <c r="J272">
        <v>2120</v>
      </c>
      <c r="K272" t="s">
        <v>320</v>
      </c>
      <c r="L272">
        <v>2000</v>
      </c>
      <c r="M272" t="s">
        <v>113</v>
      </c>
      <c r="N272">
        <v>11</v>
      </c>
      <c r="O272" t="s">
        <v>509</v>
      </c>
      <c r="P272">
        <v>241</v>
      </c>
      <c r="Q272" t="s">
        <v>445</v>
      </c>
      <c r="R272">
        <v>124</v>
      </c>
      <c r="S272" t="s">
        <v>510</v>
      </c>
      <c r="T272">
        <v>1</v>
      </c>
      <c r="U272" t="s">
        <v>313</v>
      </c>
      <c r="V272" s="4">
        <v>0</v>
      </c>
      <c r="W272" s="4">
        <v>0</v>
      </c>
      <c r="X272" s="4">
        <v>0</v>
      </c>
      <c r="Y272" s="4">
        <v>0</v>
      </c>
      <c r="Z272" s="4">
        <v>1055.5999999999999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208.8</v>
      </c>
      <c r="AH272" s="4">
        <v>0</v>
      </c>
      <c r="AI272" s="4">
        <v>0</v>
      </c>
      <c r="AJ272" s="4">
        <v>0</v>
      </c>
      <c r="AK272" s="4">
        <v>0</v>
      </c>
      <c r="AL272" s="4">
        <v>430.13</v>
      </c>
      <c r="AM272" s="4">
        <v>0</v>
      </c>
      <c r="AN272" s="4">
        <v>0</v>
      </c>
      <c r="AO272" s="4">
        <v>0</v>
      </c>
      <c r="AP272" s="4">
        <v>0</v>
      </c>
      <c r="AQ272" s="4">
        <v>1756.36</v>
      </c>
      <c r="AR272" s="4">
        <v>218.65</v>
      </c>
      <c r="AS272" s="4">
        <v>218.65</v>
      </c>
      <c r="AT272" s="4">
        <v>0</v>
      </c>
      <c r="AU272" s="4">
        <v>0</v>
      </c>
      <c r="AV272" s="4">
        <v>1055.5999999999999</v>
      </c>
      <c r="AW272" s="4">
        <v>0</v>
      </c>
      <c r="AX272" s="4">
        <v>0</v>
      </c>
      <c r="AY272" s="4">
        <v>-430.13</v>
      </c>
      <c r="AZ272" s="4">
        <v>0</v>
      </c>
      <c r="BA272" s="4">
        <v>0</v>
      </c>
      <c r="BB272" s="4">
        <v>0</v>
      </c>
      <c r="BC272" s="4">
        <v>-1756.36</v>
      </c>
      <c r="BD272" s="4">
        <v>-218.65</v>
      </c>
      <c r="BE272" s="4">
        <v>-9.85</v>
      </c>
    </row>
    <row r="273" spans="1:57">
      <c r="A273">
        <v>965</v>
      </c>
      <c r="B273" t="s">
        <v>521</v>
      </c>
      <c r="C273">
        <v>129</v>
      </c>
      <c r="D273" t="s">
        <v>236</v>
      </c>
      <c r="E273">
        <v>224</v>
      </c>
      <c r="F273">
        <v>512120001</v>
      </c>
      <c r="G273" t="s">
        <v>145</v>
      </c>
      <c r="H273">
        <v>101</v>
      </c>
      <c r="I273" t="s">
        <v>308</v>
      </c>
      <c r="J273">
        <v>2120</v>
      </c>
      <c r="K273" t="s">
        <v>320</v>
      </c>
      <c r="L273">
        <v>2000</v>
      </c>
      <c r="M273" t="s">
        <v>113</v>
      </c>
      <c r="N273">
        <v>11</v>
      </c>
      <c r="O273" t="s">
        <v>509</v>
      </c>
      <c r="P273">
        <v>242</v>
      </c>
      <c r="Q273" t="s">
        <v>283</v>
      </c>
      <c r="R273">
        <v>124</v>
      </c>
      <c r="S273" t="s">
        <v>510</v>
      </c>
      <c r="T273">
        <v>1</v>
      </c>
      <c r="U273" t="s">
        <v>313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2538.42</v>
      </c>
      <c r="AI273" s="4">
        <v>0</v>
      </c>
      <c r="AJ273" s="4">
        <v>286.75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1452.88</v>
      </c>
      <c r="AR273" s="4">
        <v>427.81</v>
      </c>
      <c r="AS273" s="4">
        <v>427.81</v>
      </c>
      <c r="AT273" s="4">
        <v>0</v>
      </c>
      <c r="AU273" s="4">
        <v>0</v>
      </c>
      <c r="AV273" s="4">
        <v>-2825.17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-1452.88</v>
      </c>
      <c r="BD273" s="4">
        <v>-427.81</v>
      </c>
      <c r="BE273" s="4">
        <v>-427.81</v>
      </c>
    </row>
    <row r="274" spans="1:57">
      <c r="A274">
        <v>952</v>
      </c>
      <c r="B274" t="s">
        <v>498</v>
      </c>
      <c r="C274">
        <v>120</v>
      </c>
      <c r="D274" t="s">
        <v>499</v>
      </c>
      <c r="E274">
        <v>224</v>
      </c>
      <c r="F274">
        <v>512120001</v>
      </c>
      <c r="G274" t="s">
        <v>145</v>
      </c>
      <c r="H274">
        <v>101</v>
      </c>
      <c r="I274" t="s">
        <v>308</v>
      </c>
      <c r="J274">
        <v>2120</v>
      </c>
      <c r="K274" t="s">
        <v>320</v>
      </c>
      <c r="L274">
        <v>2000</v>
      </c>
      <c r="M274" t="s">
        <v>113</v>
      </c>
      <c r="N274">
        <v>12</v>
      </c>
      <c r="O274" t="s">
        <v>401</v>
      </c>
      <c r="P274">
        <v>222</v>
      </c>
      <c r="Q274" t="s">
        <v>500</v>
      </c>
      <c r="R274">
        <v>125</v>
      </c>
      <c r="S274" t="s">
        <v>464</v>
      </c>
      <c r="T274">
        <v>1</v>
      </c>
      <c r="U274" t="s">
        <v>313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774.23</v>
      </c>
      <c r="AQ274" s="4">
        <v>0</v>
      </c>
      <c r="AR274" s="4">
        <v>77.42</v>
      </c>
      <c r="AS274" s="4">
        <v>77.42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-774.23</v>
      </c>
      <c r="BC274" s="4">
        <v>0</v>
      </c>
      <c r="BD274" s="4">
        <v>-77.42</v>
      </c>
      <c r="BE274" s="4">
        <v>-77.42</v>
      </c>
    </row>
    <row r="275" spans="1:57">
      <c r="A275">
        <v>953</v>
      </c>
      <c r="B275" t="s">
        <v>259</v>
      </c>
      <c r="C275">
        <v>121</v>
      </c>
      <c r="D275" t="s">
        <v>196</v>
      </c>
      <c r="E275">
        <v>224</v>
      </c>
      <c r="F275">
        <v>512120001</v>
      </c>
      <c r="G275" t="s">
        <v>145</v>
      </c>
      <c r="H275">
        <v>101</v>
      </c>
      <c r="I275" t="s">
        <v>308</v>
      </c>
      <c r="J275">
        <v>2120</v>
      </c>
      <c r="K275" t="s">
        <v>320</v>
      </c>
      <c r="L275">
        <v>2000</v>
      </c>
      <c r="M275" t="s">
        <v>113</v>
      </c>
      <c r="N275">
        <v>12</v>
      </c>
      <c r="O275" t="s">
        <v>401</v>
      </c>
      <c r="P275">
        <v>214</v>
      </c>
      <c r="Q275" t="s">
        <v>446</v>
      </c>
      <c r="R275">
        <v>125</v>
      </c>
      <c r="S275" t="s">
        <v>464</v>
      </c>
      <c r="T275">
        <v>1</v>
      </c>
      <c r="U275" t="s">
        <v>313</v>
      </c>
      <c r="V275" s="4">
        <v>0</v>
      </c>
      <c r="W275" s="4">
        <v>0</v>
      </c>
      <c r="X275" s="4">
        <v>12760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12760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8961</v>
      </c>
      <c r="AL275" s="4">
        <v>41238.519999999997</v>
      </c>
      <c r="AM275" s="4">
        <v>0</v>
      </c>
      <c r="AN275" s="4">
        <v>4659.72</v>
      </c>
      <c r="AO275" s="4">
        <v>0</v>
      </c>
      <c r="AP275" s="4">
        <v>0</v>
      </c>
      <c r="AQ275" s="4">
        <v>0</v>
      </c>
      <c r="AR275" s="4">
        <v>5485.92</v>
      </c>
      <c r="AS275" s="4">
        <v>5485.92</v>
      </c>
      <c r="AT275" s="4">
        <v>0</v>
      </c>
      <c r="AU275" s="4">
        <v>0</v>
      </c>
      <c r="AV275" s="4">
        <v>12760</v>
      </c>
      <c r="AW275" s="4">
        <v>0</v>
      </c>
      <c r="AX275" s="4">
        <v>-30000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-23071.08</v>
      </c>
    </row>
    <row r="276" spans="1:57">
      <c r="A276">
        <v>954</v>
      </c>
      <c r="B276" t="s">
        <v>502</v>
      </c>
      <c r="C276">
        <v>122</v>
      </c>
      <c r="D276" t="s">
        <v>503</v>
      </c>
      <c r="E276">
        <v>224</v>
      </c>
      <c r="F276">
        <v>512120001</v>
      </c>
      <c r="G276" t="s">
        <v>145</v>
      </c>
      <c r="H276">
        <v>101</v>
      </c>
      <c r="I276" t="s">
        <v>308</v>
      </c>
      <c r="J276">
        <v>2120</v>
      </c>
      <c r="K276" t="s">
        <v>320</v>
      </c>
      <c r="L276">
        <v>2000</v>
      </c>
      <c r="M276" t="s">
        <v>113</v>
      </c>
      <c r="N276">
        <v>12</v>
      </c>
      <c r="O276" t="s">
        <v>401</v>
      </c>
      <c r="P276">
        <v>226</v>
      </c>
      <c r="Q276" t="s">
        <v>504</v>
      </c>
      <c r="R276">
        <v>121</v>
      </c>
      <c r="S276" t="s">
        <v>312</v>
      </c>
      <c r="T276">
        <v>1</v>
      </c>
      <c r="U276" t="s">
        <v>313</v>
      </c>
      <c r="V276" s="4">
        <v>0</v>
      </c>
      <c r="W276" s="4">
        <v>0</v>
      </c>
      <c r="X276" s="4">
        <v>0</v>
      </c>
      <c r="Y276" s="4">
        <v>0</v>
      </c>
      <c r="Z276" s="4">
        <v>6820.8</v>
      </c>
      <c r="AA276" s="4">
        <v>3016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946.28</v>
      </c>
      <c r="AI276" s="4">
        <v>2365.6999999999998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10715.85</v>
      </c>
      <c r="AR276" s="4">
        <v>1402.78</v>
      </c>
      <c r="AS276" s="4">
        <v>1402.78</v>
      </c>
      <c r="AT276" s="4">
        <v>-946.28</v>
      </c>
      <c r="AU276" s="4">
        <v>0</v>
      </c>
      <c r="AV276" s="4">
        <v>-2365.6999999999998</v>
      </c>
      <c r="AW276" s="4">
        <v>0</v>
      </c>
      <c r="AX276" s="4">
        <v>6820.8</v>
      </c>
      <c r="AY276" s="4">
        <v>3016</v>
      </c>
      <c r="AZ276" s="4">
        <v>0</v>
      </c>
      <c r="BA276" s="4">
        <v>0</v>
      </c>
      <c r="BB276" s="4">
        <v>0</v>
      </c>
      <c r="BC276" s="4">
        <v>-10715.85</v>
      </c>
      <c r="BD276" s="4">
        <v>-1402.78</v>
      </c>
      <c r="BE276" s="4">
        <v>-1402.78</v>
      </c>
    </row>
    <row r="277" spans="1:57">
      <c r="A277">
        <v>111</v>
      </c>
      <c r="B277" t="s">
        <v>84</v>
      </c>
      <c r="C277">
        <v>141</v>
      </c>
      <c r="D277" t="s">
        <v>260</v>
      </c>
      <c r="E277">
        <v>224</v>
      </c>
      <c r="F277">
        <v>512120001</v>
      </c>
      <c r="G277" t="s">
        <v>145</v>
      </c>
      <c r="H277">
        <v>101</v>
      </c>
      <c r="I277" t="s">
        <v>308</v>
      </c>
      <c r="J277">
        <v>2120</v>
      </c>
      <c r="K277" t="s">
        <v>320</v>
      </c>
      <c r="L277">
        <v>2000</v>
      </c>
      <c r="M277" t="s">
        <v>113</v>
      </c>
      <c r="N277">
        <v>13</v>
      </c>
      <c r="O277" t="s">
        <v>353</v>
      </c>
      <c r="P277">
        <v>263</v>
      </c>
      <c r="Q277" t="s">
        <v>354</v>
      </c>
      <c r="R277">
        <v>121</v>
      </c>
      <c r="S277" t="s">
        <v>312</v>
      </c>
      <c r="T277">
        <v>1</v>
      </c>
      <c r="U277" t="s">
        <v>313</v>
      </c>
      <c r="V277" s="4">
        <v>0</v>
      </c>
      <c r="W277" s="4">
        <v>916.4</v>
      </c>
      <c r="X277" s="4">
        <v>3282.8</v>
      </c>
      <c r="Y277" s="4">
        <v>1680</v>
      </c>
      <c r="Z277" s="4">
        <v>0</v>
      </c>
      <c r="AA277" s="4">
        <v>0</v>
      </c>
      <c r="AB277" s="4">
        <v>219.24</v>
      </c>
      <c r="AC277" s="4">
        <v>0</v>
      </c>
      <c r="AD277" s="4">
        <v>556.79999999999995</v>
      </c>
      <c r="AE277" s="4">
        <v>800</v>
      </c>
      <c r="AF277" s="4">
        <v>10818.74</v>
      </c>
      <c r="AG277" s="4">
        <v>2839.1</v>
      </c>
      <c r="AH277" s="4">
        <v>1775.47</v>
      </c>
      <c r="AI277" s="4">
        <v>1296.83</v>
      </c>
      <c r="AJ277" s="4">
        <v>1804.15</v>
      </c>
      <c r="AK277" s="4">
        <v>5376.6</v>
      </c>
      <c r="AL277" s="4">
        <v>3469.7</v>
      </c>
      <c r="AM277" s="4">
        <v>1820.88</v>
      </c>
      <c r="AN277" s="4">
        <v>3230.74</v>
      </c>
      <c r="AO277" s="4">
        <v>0</v>
      </c>
      <c r="AP277" s="4">
        <v>555.58000000000004</v>
      </c>
      <c r="AQ277" s="4">
        <v>0</v>
      </c>
      <c r="AR277" s="4">
        <v>1932.99</v>
      </c>
      <c r="AS277" s="4">
        <v>1932.99</v>
      </c>
      <c r="AT277" s="4">
        <v>0</v>
      </c>
      <c r="AU277" s="4">
        <v>0</v>
      </c>
      <c r="AV277" s="4">
        <v>-676.25</v>
      </c>
      <c r="AW277" s="4">
        <v>-1202.08</v>
      </c>
      <c r="AX277" s="4">
        <v>0</v>
      </c>
      <c r="AY277" s="4">
        <v>-7566.86</v>
      </c>
      <c r="AZ277" s="4">
        <v>-2543.0100000000002</v>
      </c>
      <c r="BA277" s="4">
        <v>-687.73</v>
      </c>
      <c r="BB277" s="4">
        <v>1.22</v>
      </c>
      <c r="BC277" s="4">
        <v>2481.42</v>
      </c>
      <c r="BD277" s="4">
        <v>7784.33</v>
      </c>
      <c r="BE277" s="4">
        <v>326.11</v>
      </c>
    </row>
    <row r="278" spans="1:57">
      <c r="A278">
        <v>941</v>
      </c>
      <c r="B278" t="s">
        <v>484</v>
      </c>
      <c r="C278">
        <v>116</v>
      </c>
      <c r="D278" t="s">
        <v>485</v>
      </c>
      <c r="E278">
        <v>227</v>
      </c>
      <c r="F278">
        <v>512140001</v>
      </c>
      <c r="G278" t="s">
        <v>250</v>
      </c>
      <c r="H278">
        <v>101</v>
      </c>
      <c r="I278" t="s">
        <v>308</v>
      </c>
      <c r="J278">
        <v>2140</v>
      </c>
      <c r="K278" t="s">
        <v>321</v>
      </c>
      <c r="L278">
        <v>2000</v>
      </c>
      <c r="M278" t="s">
        <v>113</v>
      </c>
      <c r="N278">
        <v>8</v>
      </c>
      <c r="O278" t="s">
        <v>486</v>
      </c>
      <c r="P278">
        <v>131</v>
      </c>
      <c r="Q278" t="s">
        <v>449</v>
      </c>
      <c r="R278">
        <v>121</v>
      </c>
      <c r="S278" t="s">
        <v>312</v>
      </c>
      <c r="T278">
        <v>1</v>
      </c>
      <c r="U278" t="s">
        <v>313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1505.45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150.54</v>
      </c>
      <c r="AS278" s="4">
        <v>150.54</v>
      </c>
      <c r="AT278" s="4">
        <v>0</v>
      </c>
      <c r="AU278" s="4">
        <v>0</v>
      </c>
      <c r="AV278" s="4">
        <v>0</v>
      </c>
      <c r="AW278" s="4">
        <v>0</v>
      </c>
      <c r="AX278" s="4">
        <v>-1505.45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-150.54</v>
      </c>
      <c r="BE278" s="4">
        <v>-150.54</v>
      </c>
    </row>
    <row r="279" spans="1:57">
      <c r="A279">
        <v>902</v>
      </c>
      <c r="B279" t="s">
        <v>439</v>
      </c>
      <c r="C279">
        <v>101</v>
      </c>
      <c r="D279" t="s">
        <v>110</v>
      </c>
      <c r="E279">
        <v>230</v>
      </c>
      <c r="F279">
        <v>512160001</v>
      </c>
      <c r="G279" t="s">
        <v>170</v>
      </c>
      <c r="H279">
        <v>101</v>
      </c>
      <c r="I279" t="s">
        <v>308</v>
      </c>
      <c r="J279">
        <v>2160</v>
      </c>
      <c r="K279" t="s">
        <v>322</v>
      </c>
      <c r="L279">
        <v>2000</v>
      </c>
      <c r="M279" t="s">
        <v>113</v>
      </c>
      <c r="N279">
        <v>3</v>
      </c>
      <c r="O279" t="s">
        <v>440</v>
      </c>
      <c r="P279">
        <v>111</v>
      </c>
      <c r="Q279" t="s">
        <v>438</v>
      </c>
      <c r="R279">
        <v>121</v>
      </c>
      <c r="S279" t="s">
        <v>312</v>
      </c>
      <c r="T279">
        <v>1</v>
      </c>
      <c r="U279" t="s">
        <v>313</v>
      </c>
      <c r="V279" s="4">
        <v>0</v>
      </c>
      <c r="W279" s="4">
        <v>324.8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350</v>
      </c>
      <c r="AV279" s="4">
        <v>0</v>
      </c>
      <c r="AW279" s="4">
        <v>0</v>
      </c>
      <c r="AX279" s="4">
        <v>0</v>
      </c>
      <c r="AY279" s="4">
        <v>-25.2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</row>
    <row r="280" spans="1:57">
      <c r="A280">
        <v>102</v>
      </c>
      <c r="B280" t="s">
        <v>343</v>
      </c>
      <c r="C280">
        <v>140</v>
      </c>
      <c r="D280" t="s">
        <v>344</v>
      </c>
      <c r="E280">
        <v>230</v>
      </c>
      <c r="F280">
        <v>512160001</v>
      </c>
      <c r="G280" t="s">
        <v>170</v>
      </c>
      <c r="H280">
        <v>101</v>
      </c>
      <c r="I280" t="s">
        <v>308</v>
      </c>
      <c r="J280">
        <v>2160</v>
      </c>
      <c r="K280" t="s">
        <v>322</v>
      </c>
      <c r="L280">
        <v>2000</v>
      </c>
      <c r="M280" t="s">
        <v>113</v>
      </c>
      <c r="N280">
        <v>4</v>
      </c>
      <c r="O280" t="s">
        <v>345</v>
      </c>
      <c r="P280">
        <v>172</v>
      </c>
      <c r="Q280" t="s">
        <v>281</v>
      </c>
      <c r="R280">
        <v>121</v>
      </c>
      <c r="S280" t="s">
        <v>312</v>
      </c>
      <c r="T280">
        <v>1</v>
      </c>
      <c r="U280" t="s">
        <v>313</v>
      </c>
      <c r="V280" s="4">
        <v>0</v>
      </c>
      <c r="W280" s="4">
        <v>0</v>
      </c>
      <c r="X280" s="4">
        <v>1716.8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3025.28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2216.44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221.64</v>
      </c>
      <c r="AS280" s="4">
        <v>221.64</v>
      </c>
      <c r="AT280" s="4">
        <v>0</v>
      </c>
      <c r="AU280" s="4">
        <v>0</v>
      </c>
      <c r="AV280" s="4">
        <v>0</v>
      </c>
      <c r="AW280" s="4">
        <v>-499.64</v>
      </c>
      <c r="AX280" s="4">
        <v>0</v>
      </c>
      <c r="AY280" s="4">
        <v>0</v>
      </c>
      <c r="AZ280" s="4">
        <v>0</v>
      </c>
      <c r="BA280" s="4">
        <v>0.32</v>
      </c>
      <c r="BB280" s="4">
        <v>3025.28</v>
      </c>
      <c r="BC280" s="4">
        <v>0</v>
      </c>
      <c r="BD280" s="4">
        <v>-221.64</v>
      </c>
      <c r="BE280" s="4">
        <v>-221.64</v>
      </c>
    </row>
    <row r="281" spans="1:57">
      <c r="A281">
        <v>921</v>
      </c>
      <c r="B281" t="s">
        <v>454</v>
      </c>
      <c r="C281">
        <v>108</v>
      </c>
      <c r="D281" t="s">
        <v>455</v>
      </c>
      <c r="E281">
        <v>230</v>
      </c>
      <c r="F281">
        <v>512160001</v>
      </c>
      <c r="G281" t="s">
        <v>170</v>
      </c>
      <c r="H281">
        <v>101</v>
      </c>
      <c r="I281" t="s">
        <v>308</v>
      </c>
      <c r="J281">
        <v>2160</v>
      </c>
      <c r="K281" t="s">
        <v>322</v>
      </c>
      <c r="L281">
        <v>2000</v>
      </c>
      <c r="M281" t="s">
        <v>113</v>
      </c>
      <c r="N281">
        <v>4</v>
      </c>
      <c r="O281" t="s">
        <v>345</v>
      </c>
      <c r="P281">
        <v>132</v>
      </c>
      <c r="Q281" t="s">
        <v>456</v>
      </c>
      <c r="R281">
        <v>121</v>
      </c>
      <c r="S281" t="s">
        <v>312</v>
      </c>
      <c r="T281">
        <v>1</v>
      </c>
      <c r="U281" t="s">
        <v>313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385.23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38.520000000000003</v>
      </c>
      <c r="AS281" s="4">
        <v>38.520000000000003</v>
      </c>
      <c r="AT281" s="4">
        <v>0</v>
      </c>
      <c r="AU281" s="4">
        <v>0</v>
      </c>
      <c r="AV281" s="4">
        <v>-3</v>
      </c>
      <c r="AW281" s="4">
        <v>-382.23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-38.520000000000003</v>
      </c>
      <c r="BE281" s="4">
        <v>-38.520000000000003</v>
      </c>
    </row>
    <row r="282" spans="1:57">
      <c r="A282">
        <v>931</v>
      </c>
      <c r="B282" t="s">
        <v>465</v>
      </c>
      <c r="C282">
        <v>111</v>
      </c>
      <c r="D282" t="s">
        <v>466</v>
      </c>
      <c r="E282">
        <v>230</v>
      </c>
      <c r="F282">
        <v>512160001</v>
      </c>
      <c r="G282" t="s">
        <v>170</v>
      </c>
      <c r="H282">
        <v>101</v>
      </c>
      <c r="I282" t="s">
        <v>308</v>
      </c>
      <c r="J282">
        <v>2160</v>
      </c>
      <c r="K282" t="s">
        <v>322</v>
      </c>
      <c r="L282">
        <v>2000</v>
      </c>
      <c r="M282" t="s">
        <v>113</v>
      </c>
      <c r="N282">
        <v>5</v>
      </c>
      <c r="O282" t="s">
        <v>467</v>
      </c>
      <c r="P282">
        <v>152</v>
      </c>
      <c r="Q282" t="s">
        <v>468</v>
      </c>
      <c r="R282">
        <v>121</v>
      </c>
      <c r="S282" t="s">
        <v>312</v>
      </c>
      <c r="T282">
        <v>1</v>
      </c>
      <c r="U282" t="s">
        <v>313</v>
      </c>
      <c r="V282" s="4">
        <v>100.8</v>
      </c>
      <c r="W282" s="4">
        <v>0</v>
      </c>
      <c r="X282" s="4">
        <v>0</v>
      </c>
      <c r="Y282" s="4">
        <v>0</v>
      </c>
      <c r="Z282" s="4">
        <v>355.98</v>
      </c>
      <c r="AA282" s="4">
        <v>0</v>
      </c>
      <c r="AB282" s="4">
        <v>0</v>
      </c>
      <c r="AC282" s="4">
        <v>0</v>
      </c>
      <c r="AD282" s="4">
        <v>0</v>
      </c>
      <c r="AE282" s="4">
        <v>99.5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157.06</v>
      </c>
      <c r="AR282" s="4">
        <v>15.71</v>
      </c>
      <c r="AS282" s="4">
        <v>15.71</v>
      </c>
      <c r="AT282" s="4">
        <v>500</v>
      </c>
      <c r="AU282" s="4">
        <v>0</v>
      </c>
      <c r="AV282" s="4">
        <v>-7.0000000000000007E-2</v>
      </c>
      <c r="AW282" s="4">
        <v>0</v>
      </c>
      <c r="AX282" s="4">
        <v>0</v>
      </c>
      <c r="AY282" s="4">
        <v>-0.01</v>
      </c>
      <c r="AZ282" s="4">
        <v>0</v>
      </c>
      <c r="BA282" s="4">
        <v>-43.14</v>
      </c>
      <c r="BB282" s="4">
        <v>99.5</v>
      </c>
      <c r="BC282" s="4">
        <v>-157.06</v>
      </c>
      <c r="BD282" s="4">
        <v>-15.71</v>
      </c>
      <c r="BE282" s="4">
        <v>-15.71</v>
      </c>
    </row>
    <row r="283" spans="1:57">
      <c r="A283">
        <v>101</v>
      </c>
      <c r="B283" t="s">
        <v>306</v>
      </c>
      <c r="C283">
        <v>139</v>
      </c>
      <c r="D283" t="s">
        <v>307</v>
      </c>
      <c r="E283">
        <v>230</v>
      </c>
      <c r="F283">
        <v>512160001</v>
      </c>
      <c r="G283" t="s">
        <v>170</v>
      </c>
      <c r="H283">
        <v>101</v>
      </c>
      <c r="I283" t="s">
        <v>308</v>
      </c>
      <c r="J283">
        <v>2160</v>
      </c>
      <c r="K283" t="s">
        <v>322</v>
      </c>
      <c r="L283">
        <v>2000</v>
      </c>
      <c r="M283" t="s">
        <v>113</v>
      </c>
      <c r="N283">
        <v>7</v>
      </c>
      <c r="O283" t="s">
        <v>310</v>
      </c>
      <c r="P283">
        <v>171</v>
      </c>
      <c r="Q283" t="s">
        <v>311</v>
      </c>
      <c r="R283">
        <v>121</v>
      </c>
      <c r="S283" t="s">
        <v>312</v>
      </c>
      <c r="T283">
        <v>1</v>
      </c>
      <c r="U283" t="s">
        <v>313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197.2</v>
      </c>
      <c r="AC283" s="4">
        <v>856.18</v>
      </c>
      <c r="AD283" s="4">
        <v>8087.13</v>
      </c>
      <c r="AE283" s="4">
        <v>3999.68</v>
      </c>
      <c r="AF283" s="4">
        <v>6130.6</v>
      </c>
      <c r="AG283" s="4">
        <v>0</v>
      </c>
      <c r="AH283" s="4">
        <v>710.65</v>
      </c>
      <c r="AI283" s="4">
        <v>1634.12</v>
      </c>
      <c r="AJ283" s="4">
        <v>1278.44</v>
      </c>
      <c r="AK283" s="4">
        <v>927.16</v>
      </c>
      <c r="AL283" s="4">
        <v>0</v>
      </c>
      <c r="AM283" s="4">
        <v>0</v>
      </c>
      <c r="AN283" s="4">
        <v>0</v>
      </c>
      <c r="AO283" s="4">
        <v>0</v>
      </c>
      <c r="AP283" s="4">
        <v>1197.19</v>
      </c>
      <c r="AQ283" s="4">
        <v>936.72</v>
      </c>
      <c r="AR283" s="4">
        <v>668.43</v>
      </c>
      <c r="AS283" s="4">
        <v>668.43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0</v>
      </c>
      <c r="AZ283" s="4">
        <v>0</v>
      </c>
      <c r="BA283" s="4">
        <v>4329.53</v>
      </c>
      <c r="BB283" s="4">
        <v>-936.58</v>
      </c>
      <c r="BC283" s="4">
        <v>3816.96</v>
      </c>
      <c r="BD283" s="4">
        <v>4708.17</v>
      </c>
      <c r="BE283" s="4">
        <v>-668.43</v>
      </c>
    </row>
    <row r="284" spans="1:57">
      <c r="A284">
        <v>201</v>
      </c>
      <c r="B284" t="s">
        <v>379</v>
      </c>
      <c r="C284">
        <v>143</v>
      </c>
      <c r="D284" t="s">
        <v>271</v>
      </c>
      <c r="E284">
        <v>231</v>
      </c>
      <c r="F284">
        <v>512160001</v>
      </c>
      <c r="G284" t="s">
        <v>170</v>
      </c>
      <c r="H284">
        <v>602</v>
      </c>
      <c r="I284" t="s">
        <v>380</v>
      </c>
      <c r="J284">
        <v>2160</v>
      </c>
      <c r="K284" t="s">
        <v>322</v>
      </c>
      <c r="L284">
        <v>2000</v>
      </c>
      <c r="M284" t="s">
        <v>113</v>
      </c>
      <c r="N284">
        <v>7</v>
      </c>
      <c r="O284" t="s">
        <v>310</v>
      </c>
      <c r="P284">
        <v>423</v>
      </c>
      <c r="Q284" t="s">
        <v>381</v>
      </c>
      <c r="R284">
        <v>121</v>
      </c>
      <c r="S284" t="s">
        <v>312</v>
      </c>
      <c r="T284">
        <v>1</v>
      </c>
      <c r="U284" t="s">
        <v>313</v>
      </c>
      <c r="V284" s="4">
        <v>3462.6</v>
      </c>
      <c r="W284" s="4">
        <v>0</v>
      </c>
      <c r="X284" s="4">
        <v>0</v>
      </c>
      <c r="Y284" s="4">
        <v>0</v>
      </c>
      <c r="Z284" s="4">
        <v>13784.28</v>
      </c>
      <c r="AA284" s="4">
        <v>2395.4</v>
      </c>
      <c r="AB284" s="4">
        <v>7439.08</v>
      </c>
      <c r="AC284" s="4">
        <v>0</v>
      </c>
      <c r="AD284" s="4">
        <v>0</v>
      </c>
      <c r="AE284" s="4">
        <v>0</v>
      </c>
      <c r="AF284" s="4">
        <v>0</v>
      </c>
      <c r="AG284" s="4">
        <v>3526.4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AT284" s="4">
        <v>10000</v>
      </c>
      <c r="AU284" s="4">
        <v>0</v>
      </c>
      <c r="AV284" s="4">
        <v>-1358.93</v>
      </c>
      <c r="AW284" s="4">
        <v>-5178.47</v>
      </c>
      <c r="AX284" s="4">
        <v>13784.28</v>
      </c>
      <c r="AY284" s="4">
        <v>2395.4</v>
      </c>
      <c r="AZ284" s="4">
        <v>7439.08</v>
      </c>
      <c r="BA284" s="4">
        <v>0</v>
      </c>
      <c r="BB284" s="4">
        <v>0</v>
      </c>
      <c r="BC284" s="4">
        <v>0</v>
      </c>
      <c r="BD284" s="4">
        <v>0</v>
      </c>
      <c r="BE284" s="4">
        <v>3526.4</v>
      </c>
    </row>
    <row r="285" spans="1:57">
      <c r="A285">
        <v>941</v>
      </c>
      <c r="B285" t="s">
        <v>484</v>
      </c>
      <c r="C285">
        <v>116</v>
      </c>
      <c r="D285" t="s">
        <v>485</v>
      </c>
      <c r="E285">
        <v>230</v>
      </c>
      <c r="F285">
        <v>512160001</v>
      </c>
      <c r="G285" t="s">
        <v>170</v>
      </c>
      <c r="H285">
        <v>101</v>
      </c>
      <c r="I285" t="s">
        <v>308</v>
      </c>
      <c r="J285">
        <v>2160</v>
      </c>
      <c r="K285" t="s">
        <v>322</v>
      </c>
      <c r="L285">
        <v>2000</v>
      </c>
      <c r="M285" t="s">
        <v>113</v>
      </c>
      <c r="N285">
        <v>8</v>
      </c>
      <c r="O285" t="s">
        <v>486</v>
      </c>
      <c r="P285">
        <v>131</v>
      </c>
      <c r="Q285" t="s">
        <v>449</v>
      </c>
      <c r="R285">
        <v>121</v>
      </c>
      <c r="S285" t="s">
        <v>312</v>
      </c>
      <c r="T285">
        <v>1</v>
      </c>
      <c r="U285" t="s">
        <v>313</v>
      </c>
      <c r="V285" s="4">
        <v>0</v>
      </c>
      <c r="W285" s="4">
        <v>658.88</v>
      </c>
      <c r="X285" s="4">
        <v>0</v>
      </c>
      <c r="Y285" s="4">
        <v>0</v>
      </c>
      <c r="Z285" s="4">
        <v>1020.8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731.61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73.16</v>
      </c>
      <c r="AS285" s="4">
        <v>73.16</v>
      </c>
      <c r="AT285" s="4">
        <v>660</v>
      </c>
      <c r="AU285" s="4">
        <v>0</v>
      </c>
      <c r="AV285" s="4">
        <v>-1.1200000000000001</v>
      </c>
      <c r="AW285" s="4">
        <v>0</v>
      </c>
      <c r="AX285" s="4">
        <v>289.19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-73.16</v>
      </c>
      <c r="BE285" s="4">
        <v>-73.16</v>
      </c>
    </row>
    <row r="286" spans="1:57">
      <c r="A286">
        <v>972</v>
      </c>
      <c r="B286" t="s">
        <v>527</v>
      </c>
      <c r="C286">
        <v>132</v>
      </c>
      <c r="D286" t="s">
        <v>528</v>
      </c>
      <c r="E286">
        <v>230</v>
      </c>
      <c r="F286">
        <v>512160001</v>
      </c>
      <c r="G286" t="s">
        <v>170</v>
      </c>
      <c r="H286">
        <v>101</v>
      </c>
      <c r="I286" t="s">
        <v>308</v>
      </c>
      <c r="J286">
        <v>2160</v>
      </c>
      <c r="K286" t="s">
        <v>322</v>
      </c>
      <c r="L286">
        <v>2000</v>
      </c>
      <c r="M286" t="s">
        <v>113</v>
      </c>
      <c r="N286">
        <v>9</v>
      </c>
      <c r="O286" t="s">
        <v>422</v>
      </c>
      <c r="P286">
        <v>181</v>
      </c>
      <c r="Q286" t="s">
        <v>523</v>
      </c>
      <c r="R286">
        <v>131</v>
      </c>
      <c r="S286" t="s">
        <v>524</v>
      </c>
      <c r="T286">
        <v>1</v>
      </c>
      <c r="U286" t="s">
        <v>313</v>
      </c>
      <c r="V286" s="4">
        <v>5853.36</v>
      </c>
      <c r="W286" s="4">
        <v>2818.8</v>
      </c>
      <c r="X286" s="4">
        <v>0</v>
      </c>
      <c r="Y286" s="4">
        <v>0</v>
      </c>
      <c r="Z286" s="4">
        <v>7975</v>
      </c>
      <c r="AA286" s="4">
        <v>4814</v>
      </c>
      <c r="AB286" s="4">
        <v>4469.4799999999996</v>
      </c>
      <c r="AC286" s="4">
        <v>0</v>
      </c>
      <c r="AD286" s="4">
        <v>11732.24</v>
      </c>
      <c r="AE286" s="4">
        <v>6961.16</v>
      </c>
      <c r="AF286" s="4">
        <v>6056.36</v>
      </c>
      <c r="AG286" s="4">
        <v>5439.24</v>
      </c>
      <c r="AH286" s="4">
        <v>1170.08</v>
      </c>
      <c r="AI286" s="4">
        <v>4504.3999999999996</v>
      </c>
      <c r="AJ286" s="4">
        <v>4355.05</v>
      </c>
      <c r="AK286" s="4">
        <v>1433.76</v>
      </c>
      <c r="AL286" s="4">
        <v>11338.65</v>
      </c>
      <c r="AM286" s="4">
        <v>4247.51</v>
      </c>
      <c r="AN286" s="4">
        <v>12175.01</v>
      </c>
      <c r="AO286" s="4">
        <v>10557.25</v>
      </c>
      <c r="AP286" s="4">
        <v>3662.61</v>
      </c>
      <c r="AQ286" s="4">
        <v>5208.13</v>
      </c>
      <c r="AR286" s="4">
        <v>5865.25</v>
      </c>
      <c r="AS286" s="4">
        <v>5865.25</v>
      </c>
      <c r="AT286" s="4">
        <v>20000</v>
      </c>
      <c r="AU286" s="4">
        <v>0</v>
      </c>
      <c r="AV286" s="4">
        <v>-11969.52</v>
      </c>
      <c r="AW286" s="4">
        <v>-10821.61</v>
      </c>
      <c r="AX286" s="4">
        <v>-3363.65</v>
      </c>
      <c r="AY286" s="4">
        <v>566.49</v>
      </c>
      <c r="AZ286" s="4">
        <v>-7705.53</v>
      </c>
      <c r="BA286" s="4">
        <v>-6527.41</v>
      </c>
      <c r="BB286" s="4">
        <v>4039.79</v>
      </c>
      <c r="BC286" s="4">
        <v>7809.39</v>
      </c>
      <c r="BD286" s="4">
        <v>-5865.25</v>
      </c>
      <c r="BE286" s="4">
        <v>-426.01</v>
      </c>
    </row>
    <row r="287" spans="1:57">
      <c r="A287">
        <v>991</v>
      </c>
      <c r="B287" t="s">
        <v>538</v>
      </c>
      <c r="C287">
        <v>136</v>
      </c>
      <c r="D287" t="s">
        <v>539</v>
      </c>
      <c r="E287">
        <v>230</v>
      </c>
      <c r="F287">
        <v>512160001</v>
      </c>
      <c r="G287" t="s">
        <v>170</v>
      </c>
      <c r="H287">
        <v>101</v>
      </c>
      <c r="I287" t="s">
        <v>308</v>
      </c>
      <c r="J287">
        <v>2160</v>
      </c>
      <c r="K287" t="s">
        <v>322</v>
      </c>
      <c r="L287">
        <v>2000</v>
      </c>
      <c r="M287" t="s">
        <v>113</v>
      </c>
      <c r="N287">
        <v>10</v>
      </c>
      <c r="O287" t="s">
        <v>540</v>
      </c>
      <c r="P287">
        <v>311</v>
      </c>
      <c r="Q287" t="s">
        <v>463</v>
      </c>
      <c r="R287">
        <v>121</v>
      </c>
      <c r="S287" t="s">
        <v>312</v>
      </c>
      <c r="T287">
        <v>1</v>
      </c>
      <c r="U287" t="s">
        <v>313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1045.21</v>
      </c>
      <c r="AP287" s="4">
        <v>0</v>
      </c>
      <c r="AQ287" s="4">
        <v>0</v>
      </c>
      <c r="AR287" s="4">
        <v>104.52</v>
      </c>
      <c r="AS287" s="4">
        <v>104.52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-866.95</v>
      </c>
      <c r="BB287" s="4">
        <v>-178.26</v>
      </c>
      <c r="BC287" s="4">
        <v>0</v>
      </c>
      <c r="BD287" s="4">
        <v>-104.52</v>
      </c>
      <c r="BE287" s="4">
        <v>-104.52</v>
      </c>
    </row>
    <row r="288" spans="1:57">
      <c r="A288">
        <v>992</v>
      </c>
      <c r="B288" t="s">
        <v>543</v>
      </c>
      <c r="C288">
        <v>137</v>
      </c>
      <c r="D288" t="s">
        <v>544</v>
      </c>
      <c r="E288">
        <v>230</v>
      </c>
      <c r="F288">
        <v>512160001</v>
      </c>
      <c r="G288" t="s">
        <v>170</v>
      </c>
      <c r="H288">
        <v>101</v>
      </c>
      <c r="I288" t="s">
        <v>308</v>
      </c>
      <c r="J288">
        <v>2160</v>
      </c>
      <c r="K288" t="s">
        <v>322</v>
      </c>
      <c r="L288">
        <v>2000</v>
      </c>
      <c r="M288" t="s">
        <v>113</v>
      </c>
      <c r="N288">
        <v>10</v>
      </c>
      <c r="O288" t="s">
        <v>540</v>
      </c>
      <c r="P288">
        <v>371</v>
      </c>
      <c r="Q288" t="s">
        <v>545</v>
      </c>
      <c r="R288">
        <v>121</v>
      </c>
      <c r="S288" t="s">
        <v>312</v>
      </c>
      <c r="T288">
        <v>1</v>
      </c>
      <c r="U288" t="s">
        <v>313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499.43</v>
      </c>
      <c r="AR288" s="4">
        <v>49.94</v>
      </c>
      <c r="AS288" s="4">
        <v>49.94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-499.43</v>
      </c>
      <c r="BD288" s="4">
        <v>-49.94</v>
      </c>
      <c r="BE288" s="4">
        <v>-49.94</v>
      </c>
    </row>
    <row r="289" spans="1:57">
      <c r="A289">
        <v>961</v>
      </c>
      <c r="B289" t="s">
        <v>80</v>
      </c>
      <c r="C289">
        <v>124</v>
      </c>
      <c r="D289" t="s">
        <v>508</v>
      </c>
      <c r="E289">
        <v>230</v>
      </c>
      <c r="F289">
        <v>512160001</v>
      </c>
      <c r="G289" t="s">
        <v>170</v>
      </c>
      <c r="H289">
        <v>101</v>
      </c>
      <c r="I289" t="s">
        <v>308</v>
      </c>
      <c r="J289">
        <v>2160</v>
      </c>
      <c r="K289" t="s">
        <v>322</v>
      </c>
      <c r="L289">
        <v>2000</v>
      </c>
      <c r="M289" t="s">
        <v>113</v>
      </c>
      <c r="N289">
        <v>11</v>
      </c>
      <c r="O289" t="s">
        <v>509</v>
      </c>
      <c r="P289">
        <v>241</v>
      </c>
      <c r="Q289" t="s">
        <v>445</v>
      </c>
      <c r="R289">
        <v>124</v>
      </c>
      <c r="S289" t="s">
        <v>510</v>
      </c>
      <c r="T289">
        <v>1</v>
      </c>
      <c r="U289" t="s">
        <v>313</v>
      </c>
      <c r="V289" s="4">
        <v>0</v>
      </c>
      <c r="W289" s="4">
        <v>0</v>
      </c>
      <c r="X289" s="4">
        <v>0</v>
      </c>
      <c r="Y289" s="4">
        <v>0</v>
      </c>
      <c r="Z289" s="4">
        <v>1233.08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2669.66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266.97000000000003</v>
      </c>
      <c r="AS289" s="4">
        <v>266.97000000000003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-1431.58</v>
      </c>
      <c r="BC289" s="4">
        <v>0</v>
      </c>
      <c r="BD289" s="4">
        <v>-266.97000000000003</v>
      </c>
      <c r="BE289" s="4">
        <v>-266.97000000000003</v>
      </c>
    </row>
    <row r="290" spans="1:57">
      <c r="A290">
        <v>962</v>
      </c>
      <c r="B290" t="s">
        <v>513</v>
      </c>
      <c r="C290">
        <v>126</v>
      </c>
      <c r="D290" t="s">
        <v>225</v>
      </c>
      <c r="E290">
        <v>230</v>
      </c>
      <c r="F290">
        <v>512160001</v>
      </c>
      <c r="G290" t="s">
        <v>170</v>
      </c>
      <c r="H290">
        <v>101</v>
      </c>
      <c r="I290" t="s">
        <v>308</v>
      </c>
      <c r="J290">
        <v>2160</v>
      </c>
      <c r="K290" t="s">
        <v>322</v>
      </c>
      <c r="L290">
        <v>2000</v>
      </c>
      <c r="M290" t="s">
        <v>113</v>
      </c>
      <c r="N290">
        <v>11</v>
      </c>
      <c r="O290" t="s">
        <v>509</v>
      </c>
      <c r="P290">
        <v>241</v>
      </c>
      <c r="Q290" t="s">
        <v>445</v>
      </c>
      <c r="R290">
        <v>124</v>
      </c>
      <c r="S290" t="s">
        <v>510</v>
      </c>
      <c r="T290">
        <v>1</v>
      </c>
      <c r="U290" t="s">
        <v>313</v>
      </c>
      <c r="V290" s="4">
        <v>2604.1999999999998</v>
      </c>
      <c r="W290" s="4">
        <v>0</v>
      </c>
      <c r="X290" s="4">
        <v>2343.1999999999998</v>
      </c>
      <c r="Y290" s="4">
        <v>365.4</v>
      </c>
      <c r="Z290" s="4">
        <v>603.20000000000005</v>
      </c>
      <c r="AA290" s="4">
        <v>0</v>
      </c>
      <c r="AB290" s="4">
        <v>0</v>
      </c>
      <c r="AC290" s="4">
        <v>0</v>
      </c>
      <c r="AD290" s="4">
        <v>9983.4699999999993</v>
      </c>
      <c r="AE290" s="4">
        <v>0</v>
      </c>
      <c r="AF290" s="4">
        <v>0</v>
      </c>
      <c r="AG290" s="4">
        <v>8400.49</v>
      </c>
      <c r="AH290" s="4">
        <v>0</v>
      </c>
      <c r="AI290" s="4">
        <v>0</v>
      </c>
      <c r="AJ290" s="4">
        <v>972.57</v>
      </c>
      <c r="AK290" s="4">
        <v>1331.01</v>
      </c>
      <c r="AL290" s="4">
        <v>0</v>
      </c>
      <c r="AM290" s="4">
        <v>0</v>
      </c>
      <c r="AN290" s="4">
        <v>0</v>
      </c>
      <c r="AO290" s="4">
        <v>0</v>
      </c>
      <c r="AP290" s="4">
        <v>1041.22</v>
      </c>
      <c r="AQ290" s="4">
        <v>0</v>
      </c>
      <c r="AR290" s="4">
        <v>334.48</v>
      </c>
      <c r="AS290" s="4">
        <v>334.48</v>
      </c>
      <c r="AT290" s="4">
        <v>5000</v>
      </c>
      <c r="AU290" s="4">
        <v>0</v>
      </c>
      <c r="AV290" s="4">
        <v>-659.77</v>
      </c>
      <c r="AW290" s="4">
        <v>-727.81</v>
      </c>
      <c r="AX290" s="4">
        <v>0</v>
      </c>
      <c r="AY290" s="4">
        <v>0</v>
      </c>
      <c r="AZ290" s="4">
        <v>3</v>
      </c>
      <c r="BA290" s="4">
        <v>5131.67</v>
      </c>
      <c r="BB290" s="4">
        <v>3807.58</v>
      </c>
      <c r="BC290" s="4">
        <v>0</v>
      </c>
      <c r="BD290" s="4">
        <v>-57.47</v>
      </c>
      <c r="BE290" s="4">
        <v>7789</v>
      </c>
    </row>
    <row r="291" spans="1:57">
      <c r="A291">
        <v>965</v>
      </c>
      <c r="B291" t="s">
        <v>521</v>
      </c>
      <c r="C291">
        <v>129</v>
      </c>
      <c r="D291" t="s">
        <v>236</v>
      </c>
      <c r="E291">
        <v>230</v>
      </c>
      <c r="F291">
        <v>512160001</v>
      </c>
      <c r="G291" t="s">
        <v>170</v>
      </c>
      <c r="H291">
        <v>101</v>
      </c>
      <c r="I291" t="s">
        <v>308</v>
      </c>
      <c r="J291">
        <v>2160</v>
      </c>
      <c r="K291" t="s">
        <v>322</v>
      </c>
      <c r="L291">
        <v>2000</v>
      </c>
      <c r="M291" t="s">
        <v>113</v>
      </c>
      <c r="N291">
        <v>11</v>
      </c>
      <c r="O291" t="s">
        <v>509</v>
      </c>
      <c r="P291">
        <v>242</v>
      </c>
      <c r="Q291" t="s">
        <v>283</v>
      </c>
      <c r="R291">
        <v>124</v>
      </c>
      <c r="S291" t="s">
        <v>510</v>
      </c>
      <c r="T291">
        <v>1</v>
      </c>
      <c r="U291" t="s">
        <v>313</v>
      </c>
      <c r="V291" s="4">
        <v>1314.28</v>
      </c>
      <c r="W291" s="4">
        <v>1038.2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494.3</v>
      </c>
      <c r="AI291" s="4">
        <v>0</v>
      </c>
      <c r="AJ291" s="4">
        <v>0</v>
      </c>
      <c r="AK291" s="4">
        <v>462.32</v>
      </c>
      <c r="AL291" s="4">
        <v>0</v>
      </c>
      <c r="AM291" s="4">
        <v>735.13</v>
      </c>
      <c r="AN291" s="4">
        <v>0</v>
      </c>
      <c r="AO291" s="4">
        <v>887.78</v>
      </c>
      <c r="AP291" s="4">
        <v>540.04999999999995</v>
      </c>
      <c r="AQ291" s="4">
        <v>0</v>
      </c>
      <c r="AR291" s="4">
        <v>311.95999999999998</v>
      </c>
      <c r="AS291" s="4">
        <v>311.95999999999998</v>
      </c>
      <c r="AT291" s="4">
        <v>5000</v>
      </c>
      <c r="AU291" s="4">
        <v>0</v>
      </c>
      <c r="AV291" s="4">
        <v>-3141.82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-2625.28</v>
      </c>
      <c r="BD291" s="4">
        <v>-311.95999999999998</v>
      </c>
      <c r="BE291" s="4">
        <v>-311.95999999999998</v>
      </c>
    </row>
    <row r="292" spans="1:57">
      <c r="A292">
        <v>951</v>
      </c>
      <c r="B292" t="s">
        <v>491</v>
      </c>
      <c r="C292">
        <v>118</v>
      </c>
      <c r="D292" t="s">
        <v>178</v>
      </c>
      <c r="E292">
        <v>230</v>
      </c>
      <c r="F292">
        <v>512160001</v>
      </c>
      <c r="G292" t="s">
        <v>170</v>
      </c>
      <c r="H292">
        <v>101</v>
      </c>
      <c r="I292" t="s">
        <v>308</v>
      </c>
      <c r="J292">
        <v>2160</v>
      </c>
      <c r="K292" t="s">
        <v>322</v>
      </c>
      <c r="L292">
        <v>2000</v>
      </c>
      <c r="M292" t="s">
        <v>113</v>
      </c>
      <c r="N292">
        <v>12</v>
      </c>
      <c r="O292" t="s">
        <v>401</v>
      </c>
      <c r="P292">
        <v>221</v>
      </c>
      <c r="Q292" t="s">
        <v>492</v>
      </c>
      <c r="R292">
        <v>128</v>
      </c>
      <c r="S292" t="s">
        <v>404</v>
      </c>
      <c r="T292">
        <v>1</v>
      </c>
      <c r="U292" t="s">
        <v>313</v>
      </c>
      <c r="V292" s="4">
        <v>0</v>
      </c>
      <c r="W292" s="4">
        <v>0</v>
      </c>
      <c r="X292" s="4">
        <v>441.96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441.96</v>
      </c>
      <c r="AW292" s="4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</row>
    <row r="293" spans="1:57">
      <c r="A293">
        <v>953</v>
      </c>
      <c r="B293" t="s">
        <v>259</v>
      </c>
      <c r="C293">
        <v>121</v>
      </c>
      <c r="D293" t="s">
        <v>196</v>
      </c>
      <c r="E293">
        <v>230</v>
      </c>
      <c r="F293">
        <v>512160001</v>
      </c>
      <c r="G293" t="s">
        <v>170</v>
      </c>
      <c r="H293">
        <v>101</v>
      </c>
      <c r="I293" t="s">
        <v>308</v>
      </c>
      <c r="J293">
        <v>2160</v>
      </c>
      <c r="K293" t="s">
        <v>322</v>
      </c>
      <c r="L293">
        <v>2000</v>
      </c>
      <c r="M293" t="s">
        <v>113</v>
      </c>
      <c r="N293">
        <v>12</v>
      </c>
      <c r="O293" t="s">
        <v>401</v>
      </c>
      <c r="P293">
        <v>214</v>
      </c>
      <c r="Q293" t="s">
        <v>446</v>
      </c>
      <c r="R293">
        <v>125</v>
      </c>
      <c r="S293" t="s">
        <v>464</v>
      </c>
      <c r="T293">
        <v>1</v>
      </c>
      <c r="U293" t="s">
        <v>313</v>
      </c>
      <c r="V293" s="4">
        <v>0</v>
      </c>
      <c r="W293" s="4">
        <v>2842</v>
      </c>
      <c r="X293" s="4">
        <v>44136.14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4647.7700000000004</v>
      </c>
      <c r="AJ293" s="4">
        <v>5217.45</v>
      </c>
      <c r="AK293" s="4">
        <v>0</v>
      </c>
      <c r="AL293" s="4">
        <v>28869.96</v>
      </c>
      <c r="AM293" s="4">
        <v>15255.71</v>
      </c>
      <c r="AN293" s="4">
        <v>35928.11</v>
      </c>
      <c r="AO293" s="4">
        <v>45086.22</v>
      </c>
      <c r="AP293" s="4">
        <v>7911.42</v>
      </c>
      <c r="AQ293" s="4">
        <v>0</v>
      </c>
      <c r="AR293" s="4">
        <v>14291.67</v>
      </c>
      <c r="AS293" s="4">
        <v>14291.67</v>
      </c>
      <c r="AT293" s="4">
        <v>26296</v>
      </c>
      <c r="AU293" s="4">
        <v>0</v>
      </c>
      <c r="AV293" s="4">
        <v>10816.92</v>
      </c>
      <c r="AW293" s="4">
        <v>0</v>
      </c>
      <c r="AX293" s="4">
        <v>0</v>
      </c>
      <c r="AY293" s="4">
        <v>0</v>
      </c>
      <c r="AZ293" s="4">
        <v>-3676</v>
      </c>
      <c r="BA293" s="4">
        <v>-20000</v>
      </c>
      <c r="BB293" s="4">
        <v>0</v>
      </c>
      <c r="BC293" s="4">
        <v>0</v>
      </c>
      <c r="BD293" s="4">
        <v>-118977.05</v>
      </c>
      <c r="BE293" s="4">
        <v>-13000</v>
      </c>
    </row>
    <row r="294" spans="1:57">
      <c r="A294">
        <v>954</v>
      </c>
      <c r="B294" t="s">
        <v>502</v>
      </c>
      <c r="C294">
        <v>122</v>
      </c>
      <c r="D294" t="s">
        <v>503</v>
      </c>
      <c r="E294">
        <v>230</v>
      </c>
      <c r="F294">
        <v>512160001</v>
      </c>
      <c r="G294" t="s">
        <v>170</v>
      </c>
      <c r="H294">
        <v>101</v>
      </c>
      <c r="I294" t="s">
        <v>308</v>
      </c>
      <c r="J294">
        <v>2160</v>
      </c>
      <c r="K294" t="s">
        <v>322</v>
      </c>
      <c r="L294">
        <v>2000</v>
      </c>
      <c r="M294" t="s">
        <v>113</v>
      </c>
      <c r="N294">
        <v>12</v>
      </c>
      <c r="O294" t="s">
        <v>401</v>
      </c>
      <c r="P294">
        <v>226</v>
      </c>
      <c r="Q294" t="s">
        <v>504</v>
      </c>
      <c r="R294">
        <v>121</v>
      </c>
      <c r="S294" t="s">
        <v>312</v>
      </c>
      <c r="T294">
        <v>1</v>
      </c>
      <c r="U294" t="s">
        <v>313</v>
      </c>
      <c r="V294" s="4">
        <v>0</v>
      </c>
      <c r="W294" s="4">
        <v>1470.88</v>
      </c>
      <c r="X294" s="4">
        <v>893.8</v>
      </c>
      <c r="Y294" s="4">
        <v>9593.93</v>
      </c>
      <c r="Z294" s="4">
        <v>916.4</v>
      </c>
      <c r="AA294" s="4">
        <v>5109.8</v>
      </c>
      <c r="AB294" s="4">
        <v>7786.62</v>
      </c>
      <c r="AC294" s="4">
        <v>11724.33</v>
      </c>
      <c r="AD294" s="4">
        <v>4048.4</v>
      </c>
      <c r="AE294" s="4">
        <v>1165.8</v>
      </c>
      <c r="AF294" s="4">
        <v>3300.2</v>
      </c>
      <c r="AG294" s="4">
        <v>16409.64</v>
      </c>
      <c r="AH294" s="4">
        <v>0</v>
      </c>
      <c r="AI294" s="4">
        <v>11386.44</v>
      </c>
      <c r="AJ294" s="4">
        <v>3750.07</v>
      </c>
      <c r="AK294" s="4">
        <v>0</v>
      </c>
      <c r="AL294" s="4">
        <v>2989.68</v>
      </c>
      <c r="AM294" s="4">
        <v>15285.02</v>
      </c>
      <c r="AN294" s="4">
        <v>14258.74</v>
      </c>
      <c r="AO294" s="4">
        <v>1818.08</v>
      </c>
      <c r="AP294" s="4">
        <v>18627.14</v>
      </c>
      <c r="AQ294" s="4">
        <v>3485.83</v>
      </c>
      <c r="AR294" s="4">
        <v>7160.1</v>
      </c>
      <c r="AS294" s="4">
        <v>7160.1</v>
      </c>
      <c r="AT294" s="4">
        <v>25000</v>
      </c>
      <c r="AU294" s="4">
        <v>-7514.66</v>
      </c>
      <c r="AV294" s="4">
        <v>0</v>
      </c>
      <c r="AW294" s="4">
        <v>0</v>
      </c>
      <c r="AX294" s="4">
        <v>-22464.52</v>
      </c>
      <c r="AY294" s="4">
        <v>-10174.950000000001</v>
      </c>
      <c r="AZ294" s="4">
        <v>69.98</v>
      </c>
      <c r="BA294" s="4">
        <v>7006.15</v>
      </c>
      <c r="BB294" s="4">
        <v>-14578.74</v>
      </c>
      <c r="BC294" s="4">
        <v>-463.99</v>
      </c>
      <c r="BD294" s="4">
        <v>-5715.94</v>
      </c>
      <c r="BE294" s="4">
        <v>9249.5400000000009</v>
      </c>
    </row>
    <row r="295" spans="1:57">
      <c r="A295">
        <v>111</v>
      </c>
      <c r="B295" t="s">
        <v>84</v>
      </c>
      <c r="C295">
        <v>141</v>
      </c>
      <c r="D295" t="s">
        <v>260</v>
      </c>
      <c r="E295">
        <v>230</v>
      </c>
      <c r="F295">
        <v>512160001</v>
      </c>
      <c r="G295" t="s">
        <v>170</v>
      </c>
      <c r="H295">
        <v>101</v>
      </c>
      <c r="I295" t="s">
        <v>308</v>
      </c>
      <c r="J295">
        <v>2160</v>
      </c>
      <c r="K295" t="s">
        <v>322</v>
      </c>
      <c r="L295">
        <v>2000</v>
      </c>
      <c r="M295" t="s">
        <v>113</v>
      </c>
      <c r="N295">
        <v>13</v>
      </c>
      <c r="O295" t="s">
        <v>353</v>
      </c>
      <c r="P295">
        <v>263</v>
      </c>
      <c r="Q295" t="s">
        <v>354</v>
      </c>
      <c r="R295">
        <v>121</v>
      </c>
      <c r="S295" t="s">
        <v>312</v>
      </c>
      <c r="T295">
        <v>1</v>
      </c>
      <c r="U295" t="s">
        <v>313</v>
      </c>
      <c r="V295" s="4">
        <v>1484.8</v>
      </c>
      <c r="W295" s="4">
        <v>977.88</v>
      </c>
      <c r="X295" s="4">
        <v>4419.6000000000004</v>
      </c>
      <c r="Y295" s="4">
        <v>0</v>
      </c>
      <c r="Z295" s="4">
        <v>1968.58</v>
      </c>
      <c r="AA295" s="4">
        <v>0</v>
      </c>
      <c r="AB295" s="4">
        <v>3722.72</v>
      </c>
      <c r="AC295" s="4">
        <v>0</v>
      </c>
      <c r="AD295" s="4">
        <v>1748.12</v>
      </c>
      <c r="AE295" s="4">
        <v>162.81</v>
      </c>
      <c r="AF295" s="4">
        <v>3569.02</v>
      </c>
      <c r="AG295" s="4">
        <v>2290.2199999999998</v>
      </c>
      <c r="AH295" s="4">
        <v>139.05000000000001</v>
      </c>
      <c r="AI295" s="4">
        <v>3734.78</v>
      </c>
      <c r="AJ295" s="4">
        <v>4463.92</v>
      </c>
      <c r="AK295" s="4">
        <v>803.48</v>
      </c>
      <c r="AL295" s="4">
        <v>6079.36</v>
      </c>
      <c r="AM295" s="4">
        <v>215.06</v>
      </c>
      <c r="AN295" s="4">
        <v>2000.1</v>
      </c>
      <c r="AO295" s="4">
        <v>623.98</v>
      </c>
      <c r="AP295" s="4">
        <v>2955.04</v>
      </c>
      <c r="AQ295" s="4">
        <v>5549.89</v>
      </c>
      <c r="AR295" s="4">
        <v>2656.47</v>
      </c>
      <c r="AS295" s="4">
        <v>2656.47</v>
      </c>
      <c r="AT295" s="4">
        <v>5000</v>
      </c>
      <c r="AU295" s="4">
        <v>0</v>
      </c>
      <c r="AV295" s="4">
        <v>0</v>
      </c>
      <c r="AW295" s="4">
        <v>0</v>
      </c>
      <c r="AX295" s="4">
        <v>-11369.73</v>
      </c>
      <c r="AY295" s="4">
        <v>2730.86</v>
      </c>
      <c r="AZ295" s="4">
        <v>-1223.3</v>
      </c>
      <c r="BA295" s="4">
        <v>-82.26</v>
      </c>
      <c r="BB295" s="4">
        <v>-1585.83</v>
      </c>
      <c r="BC295" s="4">
        <v>-3993.47</v>
      </c>
      <c r="BD295" s="4">
        <v>-211.82</v>
      </c>
      <c r="BE295" s="4">
        <v>-798.3</v>
      </c>
    </row>
    <row r="296" spans="1:57">
      <c r="A296">
        <v>911</v>
      </c>
      <c r="B296" t="s">
        <v>447</v>
      </c>
      <c r="C296">
        <v>107</v>
      </c>
      <c r="D296" t="s">
        <v>120</v>
      </c>
      <c r="E296">
        <v>233</v>
      </c>
      <c r="F296">
        <v>512210001</v>
      </c>
      <c r="G296" t="s">
        <v>127</v>
      </c>
      <c r="H296">
        <v>101</v>
      </c>
      <c r="I296" t="s">
        <v>308</v>
      </c>
      <c r="J296">
        <v>2210</v>
      </c>
      <c r="K296" t="s">
        <v>323</v>
      </c>
      <c r="L296">
        <v>2000</v>
      </c>
      <c r="M296" t="s">
        <v>113</v>
      </c>
      <c r="N296">
        <v>1</v>
      </c>
      <c r="O296" t="s">
        <v>448</v>
      </c>
      <c r="P296">
        <v>131</v>
      </c>
      <c r="Q296" t="s">
        <v>449</v>
      </c>
      <c r="R296">
        <v>121</v>
      </c>
      <c r="S296" t="s">
        <v>312</v>
      </c>
      <c r="T296">
        <v>1</v>
      </c>
      <c r="U296" t="s">
        <v>313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271.92</v>
      </c>
      <c r="AJ296" s="4">
        <v>0</v>
      </c>
      <c r="AK296" s="4">
        <v>0</v>
      </c>
      <c r="AL296" s="4">
        <v>475.86</v>
      </c>
      <c r="AM296" s="4">
        <v>0</v>
      </c>
      <c r="AN296" s="4">
        <v>339.9</v>
      </c>
      <c r="AO296" s="4">
        <v>0</v>
      </c>
      <c r="AP296" s="4">
        <v>0</v>
      </c>
      <c r="AQ296" s="4">
        <v>0</v>
      </c>
      <c r="AR296" s="4">
        <v>108.77</v>
      </c>
      <c r="AS296" s="4">
        <v>108.77</v>
      </c>
      <c r="AT296" s="4">
        <v>0</v>
      </c>
      <c r="AU296" s="4">
        <v>0</v>
      </c>
      <c r="AV296" s="4">
        <v>-271.92</v>
      </c>
      <c r="AW296" s="4">
        <v>0</v>
      </c>
      <c r="AX296" s="4">
        <v>-475.86</v>
      </c>
      <c r="AY296" s="4">
        <v>0</v>
      </c>
      <c r="AZ296" s="4">
        <v>-339.9</v>
      </c>
      <c r="BA296" s="4">
        <v>0</v>
      </c>
      <c r="BB296" s="4">
        <v>0</v>
      </c>
      <c r="BC296" s="4">
        <v>0</v>
      </c>
      <c r="BD296" s="4">
        <v>-108.77</v>
      </c>
      <c r="BE296" s="4">
        <v>-108.77</v>
      </c>
    </row>
    <row r="297" spans="1:57">
      <c r="A297">
        <v>102</v>
      </c>
      <c r="B297" t="s">
        <v>343</v>
      </c>
      <c r="C297">
        <v>140</v>
      </c>
      <c r="D297" t="s">
        <v>344</v>
      </c>
      <c r="E297">
        <v>233</v>
      </c>
      <c r="F297">
        <v>512210001</v>
      </c>
      <c r="G297" t="s">
        <v>127</v>
      </c>
      <c r="H297">
        <v>101</v>
      </c>
      <c r="I297" t="s">
        <v>308</v>
      </c>
      <c r="J297">
        <v>2210</v>
      </c>
      <c r="K297" t="s">
        <v>323</v>
      </c>
      <c r="L297">
        <v>2000</v>
      </c>
      <c r="M297" t="s">
        <v>113</v>
      </c>
      <c r="N297">
        <v>4</v>
      </c>
      <c r="O297" t="s">
        <v>345</v>
      </c>
      <c r="P297">
        <v>172</v>
      </c>
      <c r="Q297" t="s">
        <v>281</v>
      </c>
      <c r="R297">
        <v>121</v>
      </c>
      <c r="S297" t="s">
        <v>312</v>
      </c>
      <c r="T297">
        <v>1</v>
      </c>
      <c r="U297" t="s">
        <v>313</v>
      </c>
      <c r="V297" s="4">
        <v>0</v>
      </c>
      <c r="W297" s="4">
        <v>0</v>
      </c>
      <c r="X297" s="4">
        <v>0</v>
      </c>
      <c r="Y297" s="4">
        <v>12000.07</v>
      </c>
      <c r="Z297" s="4">
        <v>2999.99</v>
      </c>
      <c r="AA297" s="4">
        <v>0</v>
      </c>
      <c r="AB297" s="4">
        <v>1500</v>
      </c>
      <c r="AC297" s="4">
        <v>3000</v>
      </c>
      <c r="AD297" s="4">
        <v>10500</v>
      </c>
      <c r="AE297" s="4">
        <v>6000</v>
      </c>
      <c r="AF297" s="4">
        <v>7500</v>
      </c>
      <c r="AG297" s="4">
        <v>1500</v>
      </c>
      <c r="AH297" s="4">
        <v>0</v>
      </c>
      <c r="AI297" s="4">
        <v>0</v>
      </c>
      <c r="AJ297" s="4">
        <v>0</v>
      </c>
      <c r="AK297" s="4">
        <v>0</v>
      </c>
      <c r="AL297" s="4">
        <v>370.8</v>
      </c>
      <c r="AM297" s="4">
        <v>0</v>
      </c>
      <c r="AN297" s="4">
        <v>0</v>
      </c>
      <c r="AO297" s="4">
        <v>3091.57</v>
      </c>
      <c r="AP297" s="4">
        <v>0</v>
      </c>
      <c r="AQ297" s="4">
        <v>7717.43</v>
      </c>
      <c r="AR297" s="4">
        <v>1117.98</v>
      </c>
      <c r="AS297" s="4">
        <v>1117.98</v>
      </c>
      <c r="AT297" s="4">
        <v>0</v>
      </c>
      <c r="AU297" s="4">
        <v>0</v>
      </c>
      <c r="AV297" s="4">
        <v>3000.02</v>
      </c>
      <c r="AW297" s="4">
        <v>9000.0499999999993</v>
      </c>
      <c r="AX297" s="4">
        <v>2629.19</v>
      </c>
      <c r="AY297" s="4">
        <v>0</v>
      </c>
      <c r="AZ297" s="4">
        <v>4500</v>
      </c>
      <c r="BA297" s="4">
        <v>2908.43</v>
      </c>
      <c r="BB297" s="4">
        <v>7500</v>
      </c>
      <c r="BC297" s="4">
        <v>-1717.43</v>
      </c>
      <c r="BD297" s="4">
        <v>4882.0200000000004</v>
      </c>
      <c r="BE297" s="4">
        <v>382.17</v>
      </c>
    </row>
    <row r="298" spans="1:57">
      <c r="A298">
        <v>101</v>
      </c>
      <c r="B298" t="s">
        <v>306</v>
      </c>
      <c r="C298">
        <v>139</v>
      </c>
      <c r="D298" t="s">
        <v>307</v>
      </c>
      <c r="E298">
        <v>233</v>
      </c>
      <c r="F298">
        <v>512210001</v>
      </c>
      <c r="G298" t="s">
        <v>127</v>
      </c>
      <c r="H298">
        <v>101</v>
      </c>
      <c r="I298" t="s">
        <v>308</v>
      </c>
      <c r="J298">
        <v>2210</v>
      </c>
      <c r="K298" t="s">
        <v>323</v>
      </c>
      <c r="L298">
        <v>2000</v>
      </c>
      <c r="M298" t="s">
        <v>113</v>
      </c>
      <c r="N298">
        <v>7</v>
      </c>
      <c r="O298" t="s">
        <v>310</v>
      </c>
      <c r="P298">
        <v>171</v>
      </c>
      <c r="Q298" t="s">
        <v>311</v>
      </c>
      <c r="R298">
        <v>121</v>
      </c>
      <c r="S298" t="s">
        <v>312</v>
      </c>
      <c r="T298">
        <v>1</v>
      </c>
      <c r="U298" t="s">
        <v>313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1043.2</v>
      </c>
      <c r="AD298" s="4">
        <v>24027</v>
      </c>
      <c r="AE298" s="4">
        <v>65129.82</v>
      </c>
      <c r="AF298" s="4">
        <v>81000</v>
      </c>
      <c r="AG298" s="4">
        <v>26471.200000000001</v>
      </c>
      <c r="AH298" s="4">
        <v>0</v>
      </c>
      <c r="AI298" s="4">
        <v>0</v>
      </c>
      <c r="AJ298" s="4">
        <v>1077.3800000000001</v>
      </c>
      <c r="AK298" s="4">
        <v>0</v>
      </c>
      <c r="AL298" s="4">
        <v>0</v>
      </c>
      <c r="AM298" s="4">
        <v>0</v>
      </c>
      <c r="AN298" s="4">
        <v>0</v>
      </c>
      <c r="AO298" s="4">
        <v>1138.24</v>
      </c>
      <c r="AP298" s="4">
        <v>10584.28</v>
      </c>
      <c r="AQ298" s="4">
        <v>7119.36</v>
      </c>
      <c r="AR298" s="4">
        <v>1991.93</v>
      </c>
      <c r="AS298" s="4">
        <v>1991.93</v>
      </c>
      <c r="AT298" s="4">
        <v>0</v>
      </c>
      <c r="AU298" s="4">
        <v>0</v>
      </c>
      <c r="AV298" s="4">
        <v>0</v>
      </c>
      <c r="AW298" s="4">
        <v>-1077.3800000000001</v>
      </c>
      <c r="AX298" s="4">
        <v>0</v>
      </c>
      <c r="AY298" s="4">
        <v>0</v>
      </c>
      <c r="AZ298" s="4">
        <v>0</v>
      </c>
      <c r="BA298" s="4">
        <v>-95.04</v>
      </c>
      <c r="BB298" s="4">
        <v>47372.55</v>
      </c>
      <c r="BC298" s="4">
        <v>57680.63</v>
      </c>
      <c r="BD298" s="4">
        <v>62808.07</v>
      </c>
      <c r="BE298" s="4">
        <v>7079.27</v>
      </c>
    </row>
    <row r="299" spans="1:57">
      <c r="A299">
        <v>201</v>
      </c>
      <c r="B299" t="s">
        <v>379</v>
      </c>
      <c r="C299">
        <v>143</v>
      </c>
      <c r="D299" t="s">
        <v>271</v>
      </c>
      <c r="E299">
        <v>234</v>
      </c>
      <c r="F299">
        <v>512210001</v>
      </c>
      <c r="G299" t="s">
        <v>127</v>
      </c>
      <c r="H299">
        <v>602</v>
      </c>
      <c r="I299" t="s">
        <v>380</v>
      </c>
      <c r="J299">
        <v>2210</v>
      </c>
      <c r="K299" t="s">
        <v>323</v>
      </c>
      <c r="L299">
        <v>2000</v>
      </c>
      <c r="M299" t="s">
        <v>113</v>
      </c>
      <c r="N299">
        <v>7</v>
      </c>
      <c r="O299" t="s">
        <v>310</v>
      </c>
      <c r="P299">
        <v>423</v>
      </c>
      <c r="Q299" t="s">
        <v>381</v>
      </c>
      <c r="R299">
        <v>121</v>
      </c>
      <c r="S299" t="s">
        <v>312</v>
      </c>
      <c r="T299">
        <v>1</v>
      </c>
      <c r="U299" t="s">
        <v>313</v>
      </c>
      <c r="V299" s="4">
        <v>113381.03</v>
      </c>
      <c r="W299" s="4">
        <v>71750.19</v>
      </c>
      <c r="X299" s="4">
        <v>72056.039999999994</v>
      </c>
      <c r="Y299" s="4">
        <v>124917.98</v>
      </c>
      <c r="Z299" s="4">
        <v>59280.03</v>
      </c>
      <c r="AA299" s="4">
        <v>100356.2</v>
      </c>
      <c r="AB299" s="4">
        <v>78243.06</v>
      </c>
      <c r="AC299" s="4">
        <v>50252.59</v>
      </c>
      <c r="AD299" s="4">
        <v>96991.37</v>
      </c>
      <c r="AE299" s="4">
        <v>10166</v>
      </c>
      <c r="AF299" s="4">
        <v>0</v>
      </c>
      <c r="AG299" s="4">
        <v>36770.080000000002</v>
      </c>
      <c r="AH299" s="4">
        <v>99186.14</v>
      </c>
      <c r="AI299" s="4">
        <v>117527.73</v>
      </c>
      <c r="AJ299" s="4">
        <v>91011.71</v>
      </c>
      <c r="AK299" s="4">
        <v>46919.02</v>
      </c>
      <c r="AL299" s="4">
        <v>140254.6</v>
      </c>
      <c r="AM299" s="4">
        <v>65331.95</v>
      </c>
      <c r="AN299" s="4">
        <v>92113.43</v>
      </c>
      <c r="AO299" s="4">
        <v>43554.74</v>
      </c>
      <c r="AP299" s="4">
        <v>106658.03</v>
      </c>
      <c r="AQ299" s="4">
        <v>66744</v>
      </c>
      <c r="AR299" s="4">
        <v>86930.13</v>
      </c>
      <c r="AS299" s="4">
        <v>86930.13</v>
      </c>
      <c r="AT299" s="4">
        <v>100000</v>
      </c>
      <c r="AU299" s="4">
        <v>0</v>
      </c>
      <c r="AV299" s="4">
        <v>0</v>
      </c>
      <c r="AW299" s="4">
        <v>-46696.56</v>
      </c>
      <c r="AX299" s="4">
        <v>-36129.94</v>
      </c>
      <c r="AY299" s="4">
        <v>-33263.18</v>
      </c>
      <c r="AZ299" s="4">
        <v>3529.63</v>
      </c>
      <c r="BA299" s="4">
        <v>49593.85</v>
      </c>
      <c r="BB299" s="4">
        <v>-57366.63</v>
      </c>
      <c r="BC299" s="4">
        <v>-30000</v>
      </c>
      <c r="BD299" s="4">
        <v>-143504.16</v>
      </c>
      <c r="BE299" s="4">
        <v>-22000</v>
      </c>
    </row>
    <row r="300" spans="1:57">
      <c r="A300">
        <v>941</v>
      </c>
      <c r="B300" t="s">
        <v>484</v>
      </c>
      <c r="C300">
        <v>116</v>
      </c>
      <c r="D300" t="s">
        <v>485</v>
      </c>
      <c r="E300">
        <v>233</v>
      </c>
      <c r="F300">
        <v>512210001</v>
      </c>
      <c r="G300" t="s">
        <v>127</v>
      </c>
      <c r="H300">
        <v>101</v>
      </c>
      <c r="I300" t="s">
        <v>308</v>
      </c>
      <c r="J300">
        <v>2210</v>
      </c>
      <c r="K300" t="s">
        <v>323</v>
      </c>
      <c r="L300">
        <v>2000</v>
      </c>
      <c r="M300" t="s">
        <v>113</v>
      </c>
      <c r="N300">
        <v>8</v>
      </c>
      <c r="O300" t="s">
        <v>486</v>
      </c>
      <c r="P300">
        <v>131</v>
      </c>
      <c r="Q300" t="s">
        <v>449</v>
      </c>
      <c r="R300">
        <v>121</v>
      </c>
      <c r="S300" t="s">
        <v>312</v>
      </c>
      <c r="T300">
        <v>1</v>
      </c>
      <c r="U300" t="s">
        <v>313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2347</v>
      </c>
      <c r="AC300" s="4">
        <v>324</v>
      </c>
      <c r="AD300" s="4">
        <v>0</v>
      </c>
      <c r="AE300" s="4">
        <v>642</v>
      </c>
      <c r="AF300" s="4">
        <v>863.5</v>
      </c>
      <c r="AG300" s="4">
        <v>1633</v>
      </c>
      <c r="AH300" s="4">
        <v>0</v>
      </c>
      <c r="AI300" s="4">
        <v>0</v>
      </c>
      <c r="AJ300" s="4">
        <v>0</v>
      </c>
      <c r="AK300" s="4">
        <v>0</v>
      </c>
      <c r="AL300" s="4">
        <v>1611.64</v>
      </c>
      <c r="AM300" s="4">
        <v>0</v>
      </c>
      <c r="AN300" s="4">
        <v>1951.85</v>
      </c>
      <c r="AO300" s="4">
        <v>0</v>
      </c>
      <c r="AP300" s="4">
        <v>0</v>
      </c>
      <c r="AQ300" s="4">
        <v>1910.04</v>
      </c>
      <c r="AR300" s="4">
        <v>547.35</v>
      </c>
      <c r="AS300" s="4">
        <v>547.35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-892.49</v>
      </c>
      <c r="BB300" s="4">
        <v>642</v>
      </c>
      <c r="BC300" s="4">
        <v>0</v>
      </c>
      <c r="BD300" s="4">
        <v>-1593.89</v>
      </c>
      <c r="BE300" s="4">
        <v>1085.6500000000001</v>
      </c>
    </row>
    <row r="301" spans="1:57">
      <c r="A301">
        <v>942</v>
      </c>
      <c r="B301" t="s">
        <v>487</v>
      </c>
      <c r="C301">
        <v>117</v>
      </c>
      <c r="D301" t="s">
        <v>488</v>
      </c>
      <c r="E301">
        <v>233</v>
      </c>
      <c r="F301">
        <v>512210001</v>
      </c>
      <c r="G301" t="s">
        <v>127</v>
      </c>
      <c r="H301">
        <v>101</v>
      </c>
      <c r="I301" t="s">
        <v>308</v>
      </c>
      <c r="J301">
        <v>2210</v>
      </c>
      <c r="K301" t="s">
        <v>323</v>
      </c>
      <c r="L301">
        <v>2000</v>
      </c>
      <c r="M301" t="s">
        <v>113</v>
      </c>
      <c r="N301">
        <v>8</v>
      </c>
      <c r="O301" t="s">
        <v>486</v>
      </c>
      <c r="P301">
        <v>183</v>
      </c>
      <c r="Q301" t="s">
        <v>489</v>
      </c>
      <c r="R301">
        <v>121</v>
      </c>
      <c r="S301" t="s">
        <v>312</v>
      </c>
      <c r="T301">
        <v>1</v>
      </c>
      <c r="U301" t="s">
        <v>313</v>
      </c>
      <c r="V301" s="4">
        <v>266</v>
      </c>
      <c r="W301" s="4">
        <v>0</v>
      </c>
      <c r="X301" s="4">
        <v>0</v>
      </c>
      <c r="Y301" s="4">
        <v>0</v>
      </c>
      <c r="Z301" s="4">
        <v>0</v>
      </c>
      <c r="AA301" s="4">
        <v>585.20000000000005</v>
      </c>
      <c r="AB301" s="4">
        <v>0</v>
      </c>
      <c r="AC301" s="4">
        <v>0</v>
      </c>
      <c r="AD301" s="4">
        <v>0</v>
      </c>
      <c r="AE301" s="4">
        <v>388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5000</v>
      </c>
      <c r="AU301" s="4">
        <v>0</v>
      </c>
      <c r="AV301" s="4">
        <v>0</v>
      </c>
      <c r="AW301" s="4">
        <v>-4734</v>
      </c>
      <c r="AX301" s="4">
        <v>0</v>
      </c>
      <c r="AY301" s="4">
        <v>585.20000000000005</v>
      </c>
      <c r="AZ301" s="4">
        <v>0</v>
      </c>
      <c r="BA301" s="4">
        <v>0</v>
      </c>
      <c r="BB301" s="4">
        <v>0</v>
      </c>
      <c r="BC301" s="4">
        <v>388</v>
      </c>
      <c r="BD301" s="4">
        <v>0</v>
      </c>
      <c r="BE301" s="4">
        <v>0</v>
      </c>
    </row>
    <row r="302" spans="1:57">
      <c r="A302">
        <v>961</v>
      </c>
      <c r="B302" t="s">
        <v>80</v>
      </c>
      <c r="C302">
        <v>124</v>
      </c>
      <c r="D302" t="s">
        <v>508</v>
      </c>
      <c r="E302">
        <v>233</v>
      </c>
      <c r="F302">
        <v>512210001</v>
      </c>
      <c r="G302" t="s">
        <v>127</v>
      </c>
      <c r="H302">
        <v>101</v>
      </c>
      <c r="I302" t="s">
        <v>308</v>
      </c>
      <c r="J302">
        <v>2210</v>
      </c>
      <c r="K302" t="s">
        <v>323</v>
      </c>
      <c r="L302">
        <v>2000</v>
      </c>
      <c r="M302" t="s">
        <v>113</v>
      </c>
      <c r="N302">
        <v>11</v>
      </c>
      <c r="O302" t="s">
        <v>509</v>
      </c>
      <c r="P302">
        <v>241</v>
      </c>
      <c r="Q302" t="s">
        <v>445</v>
      </c>
      <c r="R302">
        <v>124</v>
      </c>
      <c r="S302" t="s">
        <v>510</v>
      </c>
      <c r="T302">
        <v>1</v>
      </c>
      <c r="U302" t="s">
        <v>313</v>
      </c>
      <c r="V302" s="4">
        <v>0</v>
      </c>
      <c r="W302" s="4">
        <v>0</v>
      </c>
      <c r="X302" s="4">
        <v>9195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525.29999999999995</v>
      </c>
      <c r="AQ302" s="4">
        <v>0</v>
      </c>
      <c r="AR302" s="4">
        <v>52.53</v>
      </c>
      <c r="AS302" s="4">
        <v>52.53</v>
      </c>
      <c r="AT302" s="4">
        <v>0</v>
      </c>
      <c r="AU302" s="4">
        <v>0</v>
      </c>
      <c r="AV302" s="4">
        <v>10000</v>
      </c>
      <c r="AW302" s="4">
        <v>0</v>
      </c>
      <c r="AX302" s="4">
        <v>0</v>
      </c>
      <c r="AY302" s="4">
        <v>0</v>
      </c>
      <c r="AZ302" s="4">
        <v>0</v>
      </c>
      <c r="BA302" s="4">
        <v>-805</v>
      </c>
      <c r="BB302" s="4">
        <v>-525.29999999999995</v>
      </c>
      <c r="BC302" s="4">
        <v>0</v>
      </c>
      <c r="BD302" s="4">
        <v>-52.53</v>
      </c>
      <c r="BE302" s="4">
        <v>-52.53</v>
      </c>
    </row>
    <row r="303" spans="1:57">
      <c r="A303">
        <v>962</v>
      </c>
      <c r="B303" t="s">
        <v>513</v>
      </c>
      <c r="C303">
        <v>126</v>
      </c>
      <c r="D303" t="s">
        <v>225</v>
      </c>
      <c r="E303">
        <v>233</v>
      </c>
      <c r="F303">
        <v>512210001</v>
      </c>
      <c r="G303" t="s">
        <v>127</v>
      </c>
      <c r="H303">
        <v>101</v>
      </c>
      <c r="I303" t="s">
        <v>308</v>
      </c>
      <c r="J303">
        <v>2210</v>
      </c>
      <c r="K303" t="s">
        <v>323</v>
      </c>
      <c r="L303">
        <v>2000</v>
      </c>
      <c r="M303" t="s">
        <v>113</v>
      </c>
      <c r="N303">
        <v>11</v>
      </c>
      <c r="O303" t="s">
        <v>509</v>
      </c>
      <c r="P303">
        <v>241</v>
      </c>
      <c r="Q303" t="s">
        <v>445</v>
      </c>
      <c r="R303">
        <v>124</v>
      </c>
      <c r="S303" t="s">
        <v>510</v>
      </c>
      <c r="T303">
        <v>1</v>
      </c>
      <c r="U303" t="s">
        <v>313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911.15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91.11</v>
      </c>
      <c r="AS303" s="4">
        <v>91.11</v>
      </c>
      <c r="AT303" s="4">
        <v>0</v>
      </c>
      <c r="AU303" s="4">
        <v>0</v>
      </c>
      <c r="AV303" s="4">
        <v>-911.15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-91.11</v>
      </c>
      <c r="BE303" s="4">
        <v>-91.11</v>
      </c>
    </row>
    <row r="304" spans="1:57">
      <c r="A304">
        <v>951</v>
      </c>
      <c r="B304" t="s">
        <v>491</v>
      </c>
      <c r="C304">
        <v>118</v>
      </c>
      <c r="D304" t="s">
        <v>178</v>
      </c>
      <c r="E304">
        <v>233</v>
      </c>
      <c r="F304">
        <v>512210001</v>
      </c>
      <c r="G304" t="s">
        <v>127</v>
      </c>
      <c r="H304">
        <v>101</v>
      </c>
      <c r="I304" t="s">
        <v>308</v>
      </c>
      <c r="J304">
        <v>2210</v>
      </c>
      <c r="K304" t="s">
        <v>323</v>
      </c>
      <c r="L304">
        <v>2000</v>
      </c>
      <c r="M304" t="s">
        <v>113</v>
      </c>
      <c r="N304">
        <v>12</v>
      </c>
      <c r="O304" t="s">
        <v>401</v>
      </c>
      <c r="P304">
        <v>221</v>
      </c>
      <c r="Q304" t="s">
        <v>492</v>
      </c>
      <c r="R304">
        <v>128</v>
      </c>
      <c r="S304" t="s">
        <v>404</v>
      </c>
      <c r="T304">
        <v>1</v>
      </c>
      <c r="U304" t="s">
        <v>313</v>
      </c>
      <c r="V304" s="4">
        <v>0</v>
      </c>
      <c r="W304" s="4">
        <v>0</v>
      </c>
      <c r="X304" s="4">
        <v>0</v>
      </c>
      <c r="Y304" s="4">
        <v>0</v>
      </c>
      <c r="Z304" s="4">
        <v>378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378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</row>
    <row r="305" spans="1:57">
      <c r="A305">
        <v>954</v>
      </c>
      <c r="B305" t="s">
        <v>502</v>
      </c>
      <c r="C305">
        <v>122</v>
      </c>
      <c r="D305" t="s">
        <v>503</v>
      </c>
      <c r="E305">
        <v>233</v>
      </c>
      <c r="F305">
        <v>512210001</v>
      </c>
      <c r="G305" t="s">
        <v>127</v>
      </c>
      <c r="H305">
        <v>101</v>
      </c>
      <c r="I305" t="s">
        <v>308</v>
      </c>
      <c r="J305">
        <v>2210</v>
      </c>
      <c r="K305" t="s">
        <v>323</v>
      </c>
      <c r="L305">
        <v>2000</v>
      </c>
      <c r="M305" t="s">
        <v>113</v>
      </c>
      <c r="N305">
        <v>12</v>
      </c>
      <c r="O305" t="s">
        <v>401</v>
      </c>
      <c r="P305">
        <v>226</v>
      </c>
      <c r="Q305" t="s">
        <v>504</v>
      </c>
      <c r="R305">
        <v>121</v>
      </c>
      <c r="S305" t="s">
        <v>312</v>
      </c>
      <c r="T305">
        <v>1</v>
      </c>
      <c r="U305" t="s">
        <v>313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3584.4</v>
      </c>
      <c r="AL305" s="4">
        <v>0</v>
      </c>
      <c r="AM305" s="4">
        <v>0</v>
      </c>
      <c r="AN305" s="4">
        <v>0</v>
      </c>
      <c r="AO305" s="4">
        <v>0</v>
      </c>
      <c r="AP305" s="4">
        <v>1935.58</v>
      </c>
      <c r="AQ305" s="4">
        <v>0</v>
      </c>
      <c r="AR305" s="4">
        <v>552</v>
      </c>
      <c r="AS305" s="4">
        <v>552</v>
      </c>
      <c r="AT305" s="4">
        <v>0</v>
      </c>
      <c r="AU305" s="4">
        <v>0</v>
      </c>
      <c r="AV305" s="4">
        <v>0</v>
      </c>
      <c r="AW305" s="4">
        <v>-3584.4</v>
      </c>
      <c r="AX305" s="4">
        <v>0</v>
      </c>
      <c r="AY305" s="4">
        <v>0</v>
      </c>
      <c r="AZ305" s="4">
        <v>0</v>
      </c>
      <c r="BA305" s="4">
        <v>0</v>
      </c>
      <c r="BB305" s="4">
        <v>-1935.58</v>
      </c>
      <c r="BC305" s="4">
        <v>0</v>
      </c>
      <c r="BD305" s="4">
        <v>-552</v>
      </c>
      <c r="BE305" s="4">
        <v>-552</v>
      </c>
    </row>
    <row r="306" spans="1:57">
      <c r="A306">
        <v>111</v>
      </c>
      <c r="B306" t="s">
        <v>84</v>
      </c>
      <c r="C306">
        <v>141</v>
      </c>
      <c r="D306" t="s">
        <v>260</v>
      </c>
      <c r="E306">
        <v>233</v>
      </c>
      <c r="F306">
        <v>512210001</v>
      </c>
      <c r="G306" t="s">
        <v>127</v>
      </c>
      <c r="H306">
        <v>101</v>
      </c>
      <c r="I306" t="s">
        <v>308</v>
      </c>
      <c r="J306">
        <v>2210</v>
      </c>
      <c r="K306" t="s">
        <v>323</v>
      </c>
      <c r="L306">
        <v>2000</v>
      </c>
      <c r="M306" t="s">
        <v>113</v>
      </c>
      <c r="N306">
        <v>13</v>
      </c>
      <c r="O306" t="s">
        <v>353</v>
      </c>
      <c r="P306">
        <v>263</v>
      </c>
      <c r="Q306" t="s">
        <v>354</v>
      </c>
      <c r="R306">
        <v>121</v>
      </c>
      <c r="S306" t="s">
        <v>312</v>
      </c>
      <c r="T306">
        <v>1</v>
      </c>
      <c r="U306" t="s">
        <v>313</v>
      </c>
      <c r="V306" s="4">
        <v>0</v>
      </c>
      <c r="W306" s="4">
        <v>0</v>
      </c>
      <c r="X306" s="4">
        <v>86.25</v>
      </c>
      <c r="Y306" s="4">
        <v>3658.89</v>
      </c>
      <c r="Z306" s="4">
        <v>0</v>
      </c>
      <c r="AA306" s="4">
        <v>0</v>
      </c>
      <c r="AB306" s="4">
        <v>0</v>
      </c>
      <c r="AC306" s="4">
        <v>0</v>
      </c>
      <c r="AD306" s="4">
        <v>18448.87</v>
      </c>
      <c r="AE306" s="4">
        <v>1679.22</v>
      </c>
      <c r="AF306" s="4">
        <v>371.75</v>
      </c>
      <c r="AG306" s="4">
        <v>0</v>
      </c>
      <c r="AH306" s="4">
        <v>1017.15</v>
      </c>
      <c r="AI306" s="4">
        <v>2221.2399999999998</v>
      </c>
      <c r="AJ306" s="4">
        <v>1886.96</v>
      </c>
      <c r="AK306" s="4">
        <v>2867.52</v>
      </c>
      <c r="AL306" s="4">
        <v>776.62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876.95</v>
      </c>
      <c r="AS306" s="4">
        <v>876.95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-5024.3500000000004</v>
      </c>
      <c r="AZ306" s="4">
        <v>0</v>
      </c>
      <c r="BA306" s="4">
        <v>3697.24</v>
      </c>
      <c r="BB306" s="4">
        <v>16430.849999999999</v>
      </c>
      <c r="BC306" s="4">
        <v>0</v>
      </c>
      <c r="BD306" s="4">
        <v>-505.2</v>
      </c>
      <c r="BE306" s="4">
        <v>-876.95</v>
      </c>
    </row>
    <row r="307" spans="1:57">
      <c r="A307">
        <v>963</v>
      </c>
      <c r="B307" t="s">
        <v>515</v>
      </c>
      <c r="C307">
        <v>127</v>
      </c>
      <c r="D307" t="s">
        <v>516</v>
      </c>
      <c r="E307">
        <v>233</v>
      </c>
      <c r="F307">
        <v>512210001</v>
      </c>
      <c r="G307" t="s">
        <v>127</v>
      </c>
      <c r="H307">
        <v>101</v>
      </c>
      <c r="I307" t="s">
        <v>308</v>
      </c>
      <c r="J307">
        <v>2210</v>
      </c>
      <c r="K307" t="s">
        <v>323</v>
      </c>
      <c r="L307">
        <v>2000</v>
      </c>
      <c r="M307" t="s">
        <v>113</v>
      </c>
      <c r="N307">
        <v>13</v>
      </c>
      <c r="O307" t="s">
        <v>353</v>
      </c>
      <c r="P307">
        <v>231</v>
      </c>
      <c r="Q307" t="s">
        <v>517</v>
      </c>
      <c r="R307">
        <v>124</v>
      </c>
      <c r="S307" t="s">
        <v>510</v>
      </c>
      <c r="T307">
        <v>1</v>
      </c>
      <c r="U307" t="s">
        <v>313</v>
      </c>
      <c r="V307" s="4">
        <v>0</v>
      </c>
      <c r="W307" s="4">
        <v>0</v>
      </c>
      <c r="X307" s="4">
        <v>0</v>
      </c>
      <c r="Y307" s="4">
        <v>378.99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679.96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AU307" s="4">
        <v>0</v>
      </c>
      <c r="AV307" s="4">
        <v>378.99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0</v>
      </c>
      <c r="BC307" s="4">
        <v>679.96</v>
      </c>
      <c r="BD307" s="4">
        <v>0</v>
      </c>
      <c r="BE307" s="4">
        <v>0</v>
      </c>
    </row>
    <row r="308" spans="1:57">
      <c r="A308">
        <v>911</v>
      </c>
      <c r="B308" t="s">
        <v>447</v>
      </c>
      <c r="C308">
        <v>107</v>
      </c>
      <c r="D308" t="s">
        <v>120</v>
      </c>
      <c r="E308">
        <v>236</v>
      </c>
      <c r="F308">
        <v>512210003</v>
      </c>
      <c r="G308" t="s">
        <v>128</v>
      </c>
      <c r="H308">
        <v>101</v>
      </c>
      <c r="I308" t="s">
        <v>308</v>
      </c>
      <c r="J308">
        <v>2210</v>
      </c>
      <c r="K308" t="s">
        <v>323</v>
      </c>
      <c r="L308">
        <v>2000</v>
      </c>
      <c r="M308" t="s">
        <v>113</v>
      </c>
      <c r="N308">
        <v>1</v>
      </c>
      <c r="O308" t="s">
        <v>448</v>
      </c>
      <c r="P308">
        <v>131</v>
      </c>
      <c r="Q308" t="s">
        <v>449</v>
      </c>
      <c r="R308">
        <v>121</v>
      </c>
      <c r="S308" t="s">
        <v>312</v>
      </c>
      <c r="T308">
        <v>1</v>
      </c>
      <c r="U308" t="s">
        <v>313</v>
      </c>
      <c r="V308" s="4">
        <v>2940</v>
      </c>
      <c r="W308" s="4">
        <v>2412.0100000000002</v>
      </c>
      <c r="X308" s="4">
        <v>1101</v>
      </c>
      <c r="Y308" s="4">
        <v>3512</v>
      </c>
      <c r="Z308" s="4">
        <v>1158</v>
      </c>
      <c r="AA308" s="4">
        <v>2686.01</v>
      </c>
      <c r="AB308" s="4">
        <v>1278</v>
      </c>
      <c r="AC308" s="4">
        <v>374</v>
      </c>
      <c r="AD308" s="4">
        <v>3160</v>
      </c>
      <c r="AE308" s="4">
        <v>2088</v>
      </c>
      <c r="AF308" s="4">
        <v>2331</v>
      </c>
      <c r="AG308" s="4">
        <v>1631</v>
      </c>
      <c r="AH308" s="4">
        <v>1019.7</v>
      </c>
      <c r="AI308" s="4">
        <v>475.86</v>
      </c>
      <c r="AJ308" s="4">
        <v>226.6</v>
      </c>
      <c r="AK308" s="4">
        <v>2315.44</v>
      </c>
      <c r="AL308" s="4">
        <v>974.38</v>
      </c>
      <c r="AM308" s="4">
        <v>1303.98</v>
      </c>
      <c r="AN308" s="4">
        <v>1635.64</v>
      </c>
      <c r="AO308" s="4">
        <v>4168.41</v>
      </c>
      <c r="AP308" s="4">
        <v>5856.59</v>
      </c>
      <c r="AQ308" s="4">
        <v>5443.55</v>
      </c>
      <c r="AR308" s="4">
        <v>2342.02</v>
      </c>
      <c r="AS308" s="4">
        <v>2342.02</v>
      </c>
      <c r="AT308" s="4">
        <v>8000</v>
      </c>
      <c r="AU308" s="4">
        <v>0</v>
      </c>
      <c r="AV308" s="4">
        <v>0</v>
      </c>
      <c r="AW308" s="4">
        <v>0</v>
      </c>
      <c r="AX308" s="4">
        <v>0</v>
      </c>
      <c r="AY308" s="4">
        <v>-506.94</v>
      </c>
      <c r="AZ308" s="4">
        <v>-357.64</v>
      </c>
      <c r="BA308" s="4">
        <v>0</v>
      </c>
      <c r="BB308" s="4">
        <v>-5897</v>
      </c>
      <c r="BC308" s="4">
        <v>-3068.55</v>
      </c>
      <c r="BD308" s="4">
        <v>-334.02</v>
      </c>
      <c r="BE308" s="4">
        <v>-1269.02</v>
      </c>
    </row>
    <row r="309" spans="1:57">
      <c r="A309">
        <v>921</v>
      </c>
      <c r="B309" t="s">
        <v>454</v>
      </c>
      <c r="C309">
        <v>108</v>
      </c>
      <c r="D309" t="s">
        <v>455</v>
      </c>
      <c r="E309">
        <v>236</v>
      </c>
      <c r="F309">
        <v>512210003</v>
      </c>
      <c r="G309" t="s">
        <v>128</v>
      </c>
      <c r="H309">
        <v>101</v>
      </c>
      <c r="I309" t="s">
        <v>308</v>
      </c>
      <c r="J309">
        <v>2210</v>
      </c>
      <c r="K309" t="s">
        <v>323</v>
      </c>
      <c r="L309">
        <v>2000</v>
      </c>
      <c r="M309" t="s">
        <v>113</v>
      </c>
      <c r="N309">
        <v>4</v>
      </c>
      <c r="O309" t="s">
        <v>345</v>
      </c>
      <c r="P309">
        <v>132</v>
      </c>
      <c r="Q309" t="s">
        <v>456</v>
      </c>
      <c r="R309">
        <v>121</v>
      </c>
      <c r="S309" t="s">
        <v>312</v>
      </c>
      <c r="T309">
        <v>1</v>
      </c>
      <c r="U309" t="s">
        <v>313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334.14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0</v>
      </c>
      <c r="BC309" s="4">
        <v>334.14</v>
      </c>
      <c r="BD309" s="4">
        <v>0</v>
      </c>
      <c r="BE309" s="4">
        <v>0</v>
      </c>
    </row>
    <row r="310" spans="1:57">
      <c r="A310">
        <v>932</v>
      </c>
      <c r="B310" t="s">
        <v>477</v>
      </c>
      <c r="C310">
        <v>113</v>
      </c>
      <c r="D310" t="s">
        <v>478</v>
      </c>
      <c r="E310">
        <v>236</v>
      </c>
      <c r="F310">
        <v>512210003</v>
      </c>
      <c r="G310" t="s">
        <v>128</v>
      </c>
      <c r="H310">
        <v>101</v>
      </c>
      <c r="I310" t="s">
        <v>308</v>
      </c>
      <c r="J310">
        <v>2210</v>
      </c>
      <c r="K310" t="s">
        <v>323</v>
      </c>
      <c r="L310">
        <v>2000</v>
      </c>
      <c r="M310" t="s">
        <v>113</v>
      </c>
      <c r="N310">
        <v>5</v>
      </c>
      <c r="O310" t="s">
        <v>467</v>
      </c>
      <c r="P310">
        <v>152</v>
      </c>
      <c r="Q310" t="s">
        <v>468</v>
      </c>
      <c r="R310">
        <v>121</v>
      </c>
      <c r="S310" t="s">
        <v>312</v>
      </c>
      <c r="T310">
        <v>1</v>
      </c>
      <c r="U310" t="s">
        <v>313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370.8</v>
      </c>
      <c r="AQ310" s="4">
        <v>0</v>
      </c>
      <c r="AR310" s="4">
        <v>37.08</v>
      </c>
      <c r="AS310" s="4">
        <v>37.08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-370.8</v>
      </c>
      <c r="BC310" s="4">
        <v>0</v>
      </c>
      <c r="BD310" s="4">
        <v>-37.08</v>
      </c>
      <c r="BE310" s="4">
        <v>-37.08</v>
      </c>
    </row>
    <row r="311" spans="1:57">
      <c r="A311">
        <v>981</v>
      </c>
      <c r="B311" t="s">
        <v>532</v>
      </c>
      <c r="C311">
        <v>134</v>
      </c>
      <c r="D311" t="s">
        <v>245</v>
      </c>
      <c r="E311">
        <v>236</v>
      </c>
      <c r="F311">
        <v>512210003</v>
      </c>
      <c r="G311" t="s">
        <v>128</v>
      </c>
      <c r="H311">
        <v>101</v>
      </c>
      <c r="I311" t="s">
        <v>308</v>
      </c>
      <c r="J311">
        <v>2210</v>
      </c>
      <c r="K311" t="s">
        <v>323</v>
      </c>
      <c r="L311">
        <v>2000</v>
      </c>
      <c r="M311" t="s">
        <v>113</v>
      </c>
      <c r="N311">
        <v>6</v>
      </c>
      <c r="O311" t="s">
        <v>533</v>
      </c>
      <c r="P311">
        <v>134</v>
      </c>
      <c r="Q311" t="s">
        <v>534</v>
      </c>
      <c r="R311">
        <v>132</v>
      </c>
      <c r="S311" t="s">
        <v>535</v>
      </c>
      <c r="T311">
        <v>1</v>
      </c>
      <c r="U311" t="s">
        <v>313</v>
      </c>
      <c r="V311" s="4">
        <v>0</v>
      </c>
      <c r="W311" s="4">
        <v>0</v>
      </c>
      <c r="X311" s="4">
        <v>303.25</v>
      </c>
      <c r="Y311" s="4">
        <v>0</v>
      </c>
      <c r="Z311" s="4">
        <v>529.54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477.87</v>
      </c>
      <c r="AP311" s="4">
        <v>521.17999999999995</v>
      </c>
      <c r="AQ311" s="4">
        <v>0</v>
      </c>
      <c r="AR311" s="4">
        <v>99.9</v>
      </c>
      <c r="AS311" s="4">
        <v>99.9</v>
      </c>
      <c r="AT311" s="4">
        <v>0</v>
      </c>
      <c r="AU311" s="4">
        <v>0</v>
      </c>
      <c r="AV311" s="4">
        <v>303.25</v>
      </c>
      <c r="AW311" s="4">
        <v>0</v>
      </c>
      <c r="AX311" s="4">
        <v>529.54</v>
      </c>
      <c r="AY311" s="4">
        <v>0</v>
      </c>
      <c r="AZ311" s="4">
        <v>0</v>
      </c>
      <c r="BA311" s="4">
        <v>-477.87</v>
      </c>
      <c r="BB311" s="4">
        <v>-521.17999999999995</v>
      </c>
      <c r="BC311" s="4">
        <v>0</v>
      </c>
      <c r="BD311" s="4">
        <v>-99.9</v>
      </c>
      <c r="BE311" s="4">
        <v>-99.9</v>
      </c>
    </row>
    <row r="312" spans="1:57">
      <c r="A312">
        <v>101</v>
      </c>
      <c r="B312" t="s">
        <v>306</v>
      </c>
      <c r="C312">
        <v>139</v>
      </c>
      <c r="D312" t="s">
        <v>307</v>
      </c>
      <c r="E312">
        <v>236</v>
      </c>
      <c r="F312">
        <v>512210003</v>
      </c>
      <c r="G312" t="s">
        <v>128</v>
      </c>
      <c r="H312">
        <v>101</v>
      </c>
      <c r="I312" t="s">
        <v>308</v>
      </c>
      <c r="J312">
        <v>2210</v>
      </c>
      <c r="K312" t="s">
        <v>323</v>
      </c>
      <c r="L312">
        <v>2000</v>
      </c>
      <c r="M312" t="s">
        <v>113</v>
      </c>
      <c r="N312">
        <v>7</v>
      </c>
      <c r="O312" t="s">
        <v>310</v>
      </c>
      <c r="P312">
        <v>171</v>
      </c>
      <c r="Q312" t="s">
        <v>311</v>
      </c>
      <c r="R312">
        <v>121</v>
      </c>
      <c r="S312" t="s">
        <v>312</v>
      </c>
      <c r="T312">
        <v>1</v>
      </c>
      <c r="U312" t="s">
        <v>313</v>
      </c>
      <c r="V312" s="4">
        <v>0</v>
      </c>
      <c r="W312" s="4">
        <v>0</v>
      </c>
      <c r="X312" s="4">
        <v>0</v>
      </c>
      <c r="Y312" s="4">
        <v>433.82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1482</v>
      </c>
      <c r="AG312" s="4">
        <v>0</v>
      </c>
      <c r="AH312" s="4">
        <v>83.93</v>
      </c>
      <c r="AI312" s="4">
        <v>0</v>
      </c>
      <c r="AJ312" s="4">
        <v>0</v>
      </c>
      <c r="AK312" s="4">
        <v>116.39</v>
      </c>
      <c r="AL312" s="4">
        <v>0</v>
      </c>
      <c r="AM312" s="4">
        <v>0</v>
      </c>
      <c r="AN312" s="4">
        <v>0</v>
      </c>
      <c r="AO312" s="4">
        <v>1030</v>
      </c>
      <c r="AP312" s="4">
        <v>1254.54</v>
      </c>
      <c r="AQ312" s="4">
        <v>1590.33</v>
      </c>
      <c r="AR312" s="4">
        <v>407.52</v>
      </c>
      <c r="AS312" s="4">
        <v>407.52</v>
      </c>
      <c r="AT312" s="4">
        <v>0</v>
      </c>
      <c r="AU312" s="4">
        <v>0</v>
      </c>
      <c r="AV312" s="4">
        <v>0</v>
      </c>
      <c r="AW312" s="4">
        <v>233.5</v>
      </c>
      <c r="AX312" s="4">
        <v>0</v>
      </c>
      <c r="AY312" s="4">
        <v>0</v>
      </c>
      <c r="AZ312" s="4">
        <v>0</v>
      </c>
      <c r="BA312" s="4">
        <v>-1030</v>
      </c>
      <c r="BB312" s="4">
        <v>-1254.54</v>
      </c>
      <c r="BC312" s="4">
        <v>-90.33</v>
      </c>
      <c r="BD312" s="4">
        <v>-425.52</v>
      </c>
      <c r="BE312" s="4">
        <v>-407.52</v>
      </c>
    </row>
    <row r="313" spans="1:57">
      <c r="A313">
        <v>201</v>
      </c>
      <c r="B313" t="s">
        <v>379</v>
      </c>
      <c r="C313">
        <v>143</v>
      </c>
      <c r="D313" t="s">
        <v>271</v>
      </c>
      <c r="E313">
        <v>237</v>
      </c>
      <c r="F313">
        <v>512210003</v>
      </c>
      <c r="G313" t="s">
        <v>128</v>
      </c>
      <c r="H313">
        <v>602</v>
      </c>
      <c r="I313" t="s">
        <v>380</v>
      </c>
      <c r="J313">
        <v>2210</v>
      </c>
      <c r="K313" t="s">
        <v>323</v>
      </c>
      <c r="L313">
        <v>2000</v>
      </c>
      <c r="M313" t="s">
        <v>113</v>
      </c>
      <c r="N313">
        <v>7</v>
      </c>
      <c r="O313" t="s">
        <v>310</v>
      </c>
      <c r="P313">
        <v>423</v>
      </c>
      <c r="Q313" t="s">
        <v>381</v>
      </c>
      <c r="R313">
        <v>121</v>
      </c>
      <c r="S313" t="s">
        <v>312</v>
      </c>
      <c r="T313">
        <v>1</v>
      </c>
      <c r="U313" t="s">
        <v>313</v>
      </c>
      <c r="V313" s="4">
        <v>0</v>
      </c>
      <c r="W313" s="4">
        <v>405.47</v>
      </c>
      <c r="X313" s="4">
        <v>0</v>
      </c>
      <c r="Y313" s="4">
        <v>970.98</v>
      </c>
      <c r="Z313" s="4">
        <v>1110.04</v>
      </c>
      <c r="AA313" s="4">
        <v>831.11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405.47</v>
      </c>
      <c r="AU313" s="4">
        <v>0</v>
      </c>
      <c r="AV313" s="4">
        <v>970.98</v>
      </c>
      <c r="AW313" s="4">
        <v>0</v>
      </c>
      <c r="AX313" s="4">
        <v>1941.15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</row>
    <row r="314" spans="1:57">
      <c r="A314">
        <v>941</v>
      </c>
      <c r="B314" t="s">
        <v>484</v>
      </c>
      <c r="C314">
        <v>116</v>
      </c>
      <c r="D314" t="s">
        <v>485</v>
      </c>
      <c r="E314">
        <v>236</v>
      </c>
      <c r="F314">
        <v>512210003</v>
      </c>
      <c r="G314" t="s">
        <v>128</v>
      </c>
      <c r="H314">
        <v>101</v>
      </c>
      <c r="I314" t="s">
        <v>308</v>
      </c>
      <c r="J314">
        <v>2210</v>
      </c>
      <c r="K314" t="s">
        <v>323</v>
      </c>
      <c r="L314">
        <v>2000</v>
      </c>
      <c r="M314" t="s">
        <v>113</v>
      </c>
      <c r="N314">
        <v>8</v>
      </c>
      <c r="O314" t="s">
        <v>486</v>
      </c>
      <c r="P314">
        <v>131</v>
      </c>
      <c r="Q314" t="s">
        <v>449</v>
      </c>
      <c r="R314">
        <v>121</v>
      </c>
      <c r="S314" t="s">
        <v>312</v>
      </c>
      <c r="T314">
        <v>1</v>
      </c>
      <c r="U314" t="s">
        <v>313</v>
      </c>
      <c r="V314" s="4">
        <v>0</v>
      </c>
      <c r="W314" s="4">
        <v>1352.71</v>
      </c>
      <c r="X314" s="4">
        <v>1107.71</v>
      </c>
      <c r="Y314" s="4">
        <v>268</v>
      </c>
      <c r="Z314" s="4">
        <v>0</v>
      </c>
      <c r="AA314" s="4">
        <v>1609.07</v>
      </c>
      <c r="AB314" s="4">
        <v>431.2</v>
      </c>
      <c r="AC314" s="4">
        <v>0</v>
      </c>
      <c r="AD314" s="4">
        <v>2503.94</v>
      </c>
      <c r="AE314" s="4">
        <v>510</v>
      </c>
      <c r="AF314" s="4">
        <v>2000.6</v>
      </c>
      <c r="AG314" s="4">
        <v>411.8</v>
      </c>
      <c r="AH314" s="4">
        <v>0</v>
      </c>
      <c r="AI314" s="4">
        <v>0</v>
      </c>
      <c r="AJ314" s="4">
        <v>0</v>
      </c>
      <c r="AK314" s="4">
        <v>536.63</v>
      </c>
      <c r="AL314" s="4">
        <v>1587.76</v>
      </c>
      <c r="AM314" s="4">
        <v>0</v>
      </c>
      <c r="AN314" s="4">
        <v>0</v>
      </c>
      <c r="AO314" s="4">
        <v>0</v>
      </c>
      <c r="AP314" s="4">
        <v>2378.6799999999998</v>
      </c>
      <c r="AQ314" s="4">
        <v>3150.37</v>
      </c>
      <c r="AR314" s="4">
        <v>765.34</v>
      </c>
      <c r="AS314" s="4">
        <v>765.34</v>
      </c>
      <c r="AT314" s="4">
        <v>0</v>
      </c>
      <c r="AU314" s="4">
        <v>1760.92</v>
      </c>
      <c r="AV314" s="4">
        <v>699.5</v>
      </c>
      <c r="AW314" s="4">
        <v>0</v>
      </c>
      <c r="AX314" s="4">
        <v>0</v>
      </c>
      <c r="AY314" s="4">
        <v>0</v>
      </c>
      <c r="AZ314" s="4">
        <v>183.88</v>
      </c>
      <c r="BA314" s="4">
        <v>1458.34</v>
      </c>
      <c r="BB314" s="4">
        <v>0</v>
      </c>
      <c r="BC314" s="4">
        <v>-1884.32</v>
      </c>
      <c r="BD314" s="4">
        <v>-442.07</v>
      </c>
      <c r="BE314" s="4">
        <v>-765.34</v>
      </c>
    </row>
    <row r="315" spans="1:57">
      <c r="A315">
        <v>942</v>
      </c>
      <c r="B315" t="s">
        <v>487</v>
      </c>
      <c r="C315">
        <v>117</v>
      </c>
      <c r="D315" t="s">
        <v>488</v>
      </c>
      <c r="E315">
        <v>236</v>
      </c>
      <c r="F315">
        <v>512210003</v>
      </c>
      <c r="G315" t="s">
        <v>128</v>
      </c>
      <c r="H315">
        <v>101</v>
      </c>
      <c r="I315" t="s">
        <v>308</v>
      </c>
      <c r="J315">
        <v>2210</v>
      </c>
      <c r="K315" t="s">
        <v>323</v>
      </c>
      <c r="L315">
        <v>2000</v>
      </c>
      <c r="M315" t="s">
        <v>113</v>
      </c>
      <c r="N315">
        <v>8</v>
      </c>
      <c r="O315" t="s">
        <v>486</v>
      </c>
      <c r="P315">
        <v>183</v>
      </c>
      <c r="Q315" t="s">
        <v>489</v>
      </c>
      <c r="R315">
        <v>121</v>
      </c>
      <c r="S315" t="s">
        <v>312</v>
      </c>
      <c r="T315">
        <v>1</v>
      </c>
      <c r="U315" t="s">
        <v>313</v>
      </c>
      <c r="V315" s="4">
        <v>0</v>
      </c>
      <c r="W315" s="4">
        <v>0</v>
      </c>
      <c r="X315" s="4">
        <v>0</v>
      </c>
      <c r="Y315" s="4">
        <v>0</v>
      </c>
      <c r="Z315" s="4">
        <v>408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956.87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95.69</v>
      </c>
      <c r="AS315" s="4">
        <v>95.69</v>
      </c>
      <c r="AT315" s="4">
        <v>0</v>
      </c>
      <c r="AU315" s="4">
        <v>0</v>
      </c>
      <c r="AV315" s="4">
        <v>351.13</v>
      </c>
      <c r="AW315" s="4">
        <v>0</v>
      </c>
      <c r="AX315" s="4">
        <v>408</v>
      </c>
      <c r="AY315" s="4">
        <v>0</v>
      </c>
      <c r="AZ315" s="4">
        <v>0</v>
      </c>
      <c r="BA315" s="4">
        <v>0</v>
      </c>
      <c r="BB315" s="4">
        <v>0</v>
      </c>
      <c r="BC315" s="4">
        <v>-1308</v>
      </c>
      <c r="BD315" s="4">
        <v>-95.69</v>
      </c>
      <c r="BE315" s="4">
        <v>-95.69</v>
      </c>
    </row>
    <row r="316" spans="1:57">
      <c r="A316">
        <v>972</v>
      </c>
      <c r="B316" t="s">
        <v>527</v>
      </c>
      <c r="C316">
        <v>132</v>
      </c>
      <c r="D316" t="s">
        <v>528</v>
      </c>
      <c r="E316">
        <v>236</v>
      </c>
      <c r="F316">
        <v>512210003</v>
      </c>
      <c r="G316" t="s">
        <v>128</v>
      </c>
      <c r="H316">
        <v>101</v>
      </c>
      <c r="I316" t="s">
        <v>308</v>
      </c>
      <c r="J316">
        <v>2210</v>
      </c>
      <c r="K316" t="s">
        <v>323</v>
      </c>
      <c r="L316">
        <v>2000</v>
      </c>
      <c r="M316" t="s">
        <v>113</v>
      </c>
      <c r="N316">
        <v>9</v>
      </c>
      <c r="O316" t="s">
        <v>422</v>
      </c>
      <c r="P316">
        <v>181</v>
      </c>
      <c r="Q316" t="s">
        <v>523</v>
      </c>
      <c r="R316">
        <v>131</v>
      </c>
      <c r="S316" t="s">
        <v>524</v>
      </c>
      <c r="T316">
        <v>1</v>
      </c>
      <c r="U316" t="s">
        <v>313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956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956</v>
      </c>
      <c r="BB316" s="4">
        <v>0</v>
      </c>
      <c r="BC316" s="4">
        <v>0</v>
      </c>
      <c r="BD316" s="4">
        <v>0</v>
      </c>
      <c r="BE316" s="4">
        <v>0</v>
      </c>
    </row>
    <row r="317" spans="1:57">
      <c r="A317">
        <v>961</v>
      </c>
      <c r="B317" t="s">
        <v>80</v>
      </c>
      <c r="C317">
        <v>124</v>
      </c>
      <c r="D317" t="s">
        <v>508</v>
      </c>
      <c r="E317">
        <v>236</v>
      </c>
      <c r="F317">
        <v>512210003</v>
      </c>
      <c r="G317" t="s">
        <v>128</v>
      </c>
      <c r="H317">
        <v>101</v>
      </c>
      <c r="I317" t="s">
        <v>308</v>
      </c>
      <c r="J317">
        <v>2210</v>
      </c>
      <c r="K317" t="s">
        <v>323</v>
      </c>
      <c r="L317">
        <v>2000</v>
      </c>
      <c r="M317" t="s">
        <v>113</v>
      </c>
      <c r="N317">
        <v>11</v>
      </c>
      <c r="O317" t="s">
        <v>509</v>
      </c>
      <c r="P317">
        <v>241</v>
      </c>
      <c r="Q317" t="s">
        <v>445</v>
      </c>
      <c r="R317">
        <v>124</v>
      </c>
      <c r="S317" t="s">
        <v>510</v>
      </c>
      <c r="T317">
        <v>1</v>
      </c>
      <c r="U317" t="s">
        <v>313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100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475.86</v>
      </c>
      <c r="AQ317" s="4">
        <v>0</v>
      </c>
      <c r="AR317" s="4">
        <v>47.59</v>
      </c>
      <c r="AS317" s="4">
        <v>47.59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100</v>
      </c>
      <c r="BA317" s="4">
        <v>0</v>
      </c>
      <c r="BB317" s="4">
        <v>-475.86</v>
      </c>
      <c r="BC317" s="4">
        <v>0</v>
      </c>
      <c r="BD317" s="4">
        <v>-47.59</v>
      </c>
      <c r="BE317" s="4">
        <v>-47.59</v>
      </c>
    </row>
    <row r="318" spans="1:57">
      <c r="A318">
        <v>962</v>
      </c>
      <c r="B318" t="s">
        <v>513</v>
      </c>
      <c r="C318">
        <v>126</v>
      </c>
      <c r="D318" t="s">
        <v>225</v>
      </c>
      <c r="E318">
        <v>236</v>
      </c>
      <c r="F318">
        <v>512210003</v>
      </c>
      <c r="G318" t="s">
        <v>128</v>
      </c>
      <c r="H318">
        <v>101</v>
      </c>
      <c r="I318" t="s">
        <v>308</v>
      </c>
      <c r="J318">
        <v>2210</v>
      </c>
      <c r="K318" t="s">
        <v>323</v>
      </c>
      <c r="L318">
        <v>2000</v>
      </c>
      <c r="M318" t="s">
        <v>113</v>
      </c>
      <c r="N318">
        <v>11</v>
      </c>
      <c r="O318" t="s">
        <v>509</v>
      </c>
      <c r="P318">
        <v>241</v>
      </c>
      <c r="Q318" t="s">
        <v>445</v>
      </c>
      <c r="R318">
        <v>124</v>
      </c>
      <c r="S318" t="s">
        <v>510</v>
      </c>
      <c r="T318">
        <v>1</v>
      </c>
      <c r="U318" t="s">
        <v>313</v>
      </c>
      <c r="V318" s="4">
        <v>0</v>
      </c>
      <c r="W318" s="4">
        <v>0</v>
      </c>
      <c r="X318" s="4">
        <v>1600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165.83</v>
      </c>
      <c r="AJ318" s="4">
        <v>233.81</v>
      </c>
      <c r="AK318" s="4">
        <v>0</v>
      </c>
      <c r="AL318" s="4">
        <v>0</v>
      </c>
      <c r="AM318" s="4">
        <v>0</v>
      </c>
      <c r="AN318" s="4">
        <v>0</v>
      </c>
      <c r="AO318" s="4">
        <v>741.6</v>
      </c>
      <c r="AP318" s="4">
        <v>0</v>
      </c>
      <c r="AQ318" s="4">
        <v>1483.2</v>
      </c>
      <c r="AR318" s="4">
        <v>262.44</v>
      </c>
      <c r="AS318" s="4">
        <v>262.44</v>
      </c>
      <c r="AT318" s="4">
        <v>0</v>
      </c>
      <c r="AU318" s="4">
        <v>0</v>
      </c>
      <c r="AV318" s="4">
        <v>1200.3599999999999</v>
      </c>
      <c r="AW318" s="4">
        <v>0</v>
      </c>
      <c r="AX318" s="4">
        <v>0</v>
      </c>
      <c r="AY318" s="4">
        <v>0</v>
      </c>
      <c r="AZ318" s="4">
        <v>0</v>
      </c>
      <c r="BA318" s="4">
        <v>-741.6</v>
      </c>
      <c r="BB318" s="4">
        <v>0</v>
      </c>
      <c r="BC318" s="4">
        <v>-1483.2</v>
      </c>
      <c r="BD318" s="4">
        <v>-262.44</v>
      </c>
      <c r="BE318" s="4">
        <v>-262.44</v>
      </c>
    </row>
    <row r="319" spans="1:57">
      <c r="A319">
        <v>965</v>
      </c>
      <c r="B319" t="s">
        <v>521</v>
      </c>
      <c r="C319">
        <v>129</v>
      </c>
      <c r="D319" t="s">
        <v>236</v>
      </c>
      <c r="E319">
        <v>236</v>
      </c>
      <c r="F319">
        <v>512210003</v>
      </c>
      <c r="G319" t="s">
        <v>128</v>
      </c>
      <c r="H319">
        <v>101</v>
      </c>
      <c r="I319" t="s">
        <v>308</v>
      </c>
      <c r="J319">
        <v>2210</v>
      </c>
      <c r="K319" t="s">
        <v>323</v>
      </c>
      <c r="L319">
        <v>2000</v>
      </c>
      <c r="M319" t="s">
        <v>113</v>
      </c>
      <c r="N319">
        <v>11</v>
      </c>
      <c r="O319" t="s">
        <v>509</v>
      </c>
      <c r="P319">
        <v>242</v>
      </c>
      <c r="Q319" t="s">
        <v>283</v>
      </c>
      <c r="R319">
        <v>124</v>
      </c>
      <c r="S319" t="s">
        <v>510</v>
      </c>
      <c r="T319">
        <v>1</v>
      </c>
      <c r="U319" t="s">
        <v>313</v>
      </c>
      <c r="V319" s="4">
        <v>0</v>
      </c>
      <c r="W319" s="4">
        <v>0</v>
      </c>
      <c r="X319" s="4">
        <v>0</v>
      </c>
      <c r="Y319" s="4">
        <v>0</v>
      </c>
      <c r="Z319" s="4">
        <v>677.3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139.05000000000001</v>
      </c>
      <c r="AM319" s="4">
        <v>0</v>
      </c>
      <c r="AN319" s="4">
        <v>0</v>
      </c>
      <c r="AO319" s="4">
        <v>139.05000000000001</v>
      </c>
      <c r="AP319" s="4">
        <v>0</v>
      </c>
      <c r="AQ319" s="4">
        <v>0</v>
      </c>
      <c r="AR319" s="4">
        <v>27.81</v>
      </c>
      <c r="AS319" s="4">
        <v>27.81</v>
      </c>
      <c r="AT319" s="4">
        <v>0</v>
      </c>
      <c r="AU319" s="4">
        <v>0</v>
      </c>
      <c r="AV319" s="4">
        <v>0</v>
      </c>
      <c r="AW319" s="4">
        <v>0</v>
      </c>
      <c r="AX319" s="4">
        <v>618.25</v>
      </c>
      <c r="AY319" s="4">
        <v>0</v>
      </c>
      <c r="AZ319" s="4">
        <v>0</v>
      </c>
      <c r="BA319" s="4">
        <v>0</v>
      </c>
      <c r="BB319" s="4">
        <v>-219.05</v>
      </c>
      <c r="BC319" s="4">
        <v>0</v>
      </c>
      <c r="BD319" s="4">
        <v>-27.81</v>
      </c>
      <c r="BE319" s="4">
        <v>-27.81</v>
      </c>
    </row>
    <row r="320" spans="1:57">
      <c r="A320">
        <v>951</v>
      </c>
      <c r="B320" t="s">
        <v>491</v>
      </c>
      <c r="C320">
        <v>118</v>
      </c>
      <c r="D320" t="s">
        <v>178</v>
      </c>
      <c r="E320">
        <v>236</v>
      </c>
      <c r="F320">
        <v>512210003</v>
      </c>
      <c r="G320" t="s">
        <v>128</v>
      </c>
      <c r="H320">
        <v>101</v>
      </c>
      <c r="I320" t="s">
        <v>308</v>
      </c>
      <c r="J320">
        <v>2210</v>
      </c>
      <c r="K320" t="s">
        <v>323</v>
      </c>
      <c r="L320">
        <v>2000</v>
      </c>
      <c r="M320" t="s">
        <v>113</v>
      </c>
      <c r="N320">
        <v>12</v>
      </c>
      <c r="O320" t="s">
        <v>401</v>
      </c>
      <c r="P320">
        <v>221</v>
      </c>
      <c r="Q320" t="s">
        <v>492</v>
      </c>
      <c r="R320">
        <v>128</v>
      </c>
      <c r="S320" t="s">
        <v>404</v>
      </c>
      <c r="T320">
        <v>1</v>
      </c>
      <c r="U320" t="s">
        <v>313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237.61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237.61</v>
      </c>
      <c r="BE320" s="4">
        <v>0</v>
      </c>
    </row>
    <row r="321" spans="1:57">
      <c r="A321">
        <v>952</v>
      </c>
      <c r="B321" t="s">
        <v>498</v>
      </c>
      <c r="C321">
        <v>120</v>
      </c>
      <c r="D321" t="s">
        <v>499</v>
      </c>
      <c r="E321">
        <v>236</v>
      </c>
      <c r="F321">
        <v>512210003</v>
      </c>
      <c r="G321" t="s">
        <v>128</v>
      </c>
      <c r="H321">
        <v>101</v>
      </c>
      <c r="I321" t="s">
        <v>308</v>
      </c>
      <c r="J321">
        <v>2210</v>
      </c>
      <c r="K321" t="s">
        <v>323</v>
      </c>
      <c r="L321">
        <v>2000</v>
      </c>
      <c r="M321" t="s">
        <v>113</v>
      </c>
      <c r="N321">
        <v>12</v>
      </c>
      <c r="O321" t="s">
        <v>401</v>
      </c>
      <c r="P321">
        <v>222</v>
      </c>
      <c r="Q321" t="s">
        <v>500</v>
      </c>
      <c r="R321">
        <v>125</v>
      </c>
      <c r="S321" t="s">
        <v>464</v>
      </c>
      <c r="T321">
        <v>1</v>
      </c>
      <c r="U321" t="s">
        <v>313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954.56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164.82</v>
      </c>
      <c r="AO321" s="4">
        <v>0</v>
      </c>
      <c r="AP321" s="4">
        <v>380.41</v>
      </c>
      <c r="AQ321" s="4">
        <v>0</v>
      </c>
      <c r="AR321" s="4">
        <v>54.52</v>
      </c>
      <c r="AS321" s="4">
        <v>54.52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-164.82</v>
      </c>
      <c r="BB321" s="4">
        <v>574.15</v>
      </c>
      <c r="BC321" s="4">
        <v>0</v>
      </c>
      <c r="BD321" s="4">
        <v>-54.52</v>
      </c>
      <c r="BE321" s="4">
        <v>-54.52</v>
      </c>
    </row>
    <row r="322" spans="1:57">
      <c r="A322">
        <v>953</v>
      </c>
      <c r="B322" t="s">
        <v>259</v>
      </c>
      <c r="C322">
        <v>121</v>
      </c>
      <c r="D322" t="s">
        <v>196</v>
      </c>
      <c r="E322">
        <v>236</v>
      </c>
      <c r="F322">
        <v>512210003</v>
      </c>
      <c r="G322" t="s">
        <v>128</v>
      </c>
      <c r="H322">
        <v>101</v>
      </c>
      <c r="I322" t="s">
        <v>308</v>
      </c>
      <c r="J322">
        <v>2210</v>
      </c>
      <c r="K322" t="s">
        <v>323</v>
      </c>
      <c r="L322">
        <v>2000</v>
      </c>
      <c r="M322" t="s">
        <v>113</v>
      </c>
      <c r="N322">
        <v>12</v>
      </c>
      <c r="O322" t="s">
        <v>401</v>
      </c>
      <c r="P322">
        <v>214</v>
      </c>
      <c r="Q322" t="s">
        <v>446</v>
      </c>
      <c r="R322">
        <v>125</v>
      </c>
      <c r="S322" t="s">
        <v>464</v>
      </c>
      <c r="T322">
        <v>1</v>
      </c>
      <c r="U322" t="s">
        <v>313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80</v>
      </c>
      <c r="AE322" s="4">
        <v>160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0.01</v>
      </c>
      <c r="BB322" s="4">
        <v>79.989999999999995</v>
      </c>
      <c r="BC322" s="4">
        <v>160</v>
      </c>
      <c r="BD322" s="4">
        <v>0</v>
      </c>
      <c r="BE322" s="4">
        <v>0</v>
      </c>
    </row>
    <row r="323" spans="1:57">
      <c r="A323">
        <v>954</v>
      </c>
      <c r="B323" t="s">
        <v>502</v>
      </c>
      <c r="C323">
        <v>122</v>
      </c>
      <c r="D323" t="s">
        <v>503</v>
      </c>
      <c r="E323">
        <v>236</v>
      </c>
      <c r="F323">
        <v>512210003</v>
      </c>
      <c r="G323" t="s">
        <v>128</v>
      </c>
      <c r="H323">
        <v>101</v>
      </c>
      <c r="I323" t="s">
        <v>308</v>
      </c>
      <c r="J323">
        <v>2210</v>
      </c>
      <c r="K323" t="s">
        <v>323</v>
      </c>
      <c r="L323">
        <v>2000</v>
      </c>
      <c r="M323" t="s">
        <v>113</v>
      </c>
      <c r="N323">
        <v>12</v>
      </c>
      <c r="O323" t="s">
        <v>401</v>
      </c>
      <c r="P323">
        <v>226</v>
      </c>
      <c r="Q323" t="s">
        <v>504</v>
      </c>
      <c r="R323">
        <v>121</v>
      </c>
      <c r="S323" t="s">
        <v>312</v>
      </c>
      <c r="T323">
        <v>1</v>
      </c>
      <c r="U323" t="s">
        <v>313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407.88</v>
      </c>
      <c r="AQ323" s="4">
        <v>0</v>
      </c>
      <c r="AR323" s="4">
        <v>40.79</v>
      </c>
      <c r="AS323" s="4">
        <v>40.79</v>
      </c>
      <c r="AT323" s="4">
        <v>0</v>
      </c>
      <c r="AU323" s="4">
        <v>0</v>
      </c>
      <c r="AV323" s="4">
        <v>0</v>
      </c>
      <c r="AW323" s="4">
        <v>0</v>
      </c>
      <c r="AX323" s="4">
        <v>0</v>
      </c>
      <c r="AY323" s="4">
        <v>0</v>
      </c>
      <c r="AZ323" s="4">
        <v>0</v>
      </c>
      <c r="BA323" s="4">
        <v>0</v>
      </c>
      <c r="BB323" s="4">
        <v>-407.88</v>
      </c>
      <c r="BC323" s="4">
        <v>0</v>
      </c>
      <c r="BD323" s="4">
        <v>-40.79</v>
      </c>
      <c r="BE323" s="4">
        <v>-40.79</v>
      </c>
    </row>
    <row r="324" spans="1:57">
      <c r="A324">
        <v>111</v>
      </c>
      <c r="B324" t="s">
        <v>84</v>
      </c>
      <c r="C324">
        <v>141</v>
      </c>
      <c r="D324" t="s">
        <v>260</v>
      </c>
      <c r="E324">
        <v>236</v>
      </c>
      <c r="F324">
        <v>512210003</v>
      </c>
      <c r="G324" t="s">
        <v>128</v>
      </c>
      <c r="H324">
        <v>101</v>
      </c>
      <c r="I324" t="s">
        <v>308</v>
      </c>
      <c r="J324">
        <v>2210</v>
      </c>
      <c r="K324" t="s">
        <v>323</v>
      </c>
      <c r="L324">
        <v>2000</v>
      </c>
      <c r="M324" t="s">
        <v>113</v>
      </c>
      <c r="N324">
        <v>13</v>
      </c>
      <c r="O324" t="s">
        <v>353</v>
      </c>
      <c r="P324">
        <v>263</v>
      </c>
      <c r="Q324" t="s">
        <v>354</v>
      </c>
      <c r="R324">
        <v>121</v>
      </c>
      <c r="S324" t="s">
        <v>312</v>
      </c>
      <c r="T324">
        <v>1</v>
      </c>
      <c r="U324" t="s">
        <v>313</v>
      </c>
      <c r="V324" s="4">
        <v>0</v>
      </c>
      <c r="W324" s="4">
        <v>127</v>
      </c>
      <c r="X324" s="4">
        <v>2227.52</v>
      </c>
      <c r="Y324" s="4">
        <v>3177.45</v>
      </c>
      <c r="Z324" s="4">
        <v>0</v>
      </c>
      <c r="AA324" s="4">
        <v>0</v>
      </c>
      <c r="AB324" s="4">
        <v>0</v>
      </c>
      <c r="AC324" s="4">
        <v>0</v>
      </c>
      <c r="AD324" s="4">
        <v>72</v>
      </c>
      <c r="AE324" s="4">
        <v>1403.28</v>
      </c>
      <c r="AF324" s="4">
        <v>3067.7</v>
      </c>
      <c r="AG324" s="4">
        <v>5576.63</v>
      </c>
      <c r="AH324" s="4">
        <v>1638.73</v>
      </c>
      <c r="AI324" s="4">
        <v>946.52</v>
      </c>
      <c r="AJ324" s="4">
        <v>1902.88</v>
      </c>
      <c r="AK324" s="4">
        <v>527.41999999999996</v>
      </c>
      <c r="AL324" s="4">
        <v>1708.56</v>
      </c>
      <c r="AM324" s="4">
        <v>1158.8800000000001</v>
      </c>
      <c r="AN324" s="4">
        <v>2556.64</v>
      </c>
      <c r="AO324" s="4">
        <v>1318.41</v>
      </c>
      <c r="AP324" s="4">
        <v>103</v>
      </c>
      <c r="AQ324" s="4">
        <v>218.36</v>
      </c>
      <c r="AR324" s="4">
        <v>1207.94</v>
      </c>
      <c r="AS324" s="4">
        <v>1207.94</v>
      </c>
      <c r="AT324" s="4">
        <v>0</v>
      </c>
      <c r="AU324" s="4">
        <v>0</v>
      </c>
      <c r="AV324" s="4">
        <v>0</v>
      </c>
      <c r="AW324" s="4">
        <v>516.41999999999996</v>
      </c>
      <c r="AX324" s="4">
        <v>0</v>
      </c>
      <c r="AY324" s="4">
        <v>-2867.44</v>
      </c>
      <c r="AZ324" s="4">
        <v>-2293.23</v>
      </c>
      <c r="BA324" s="4">
        <v>-1509.82</v>
      </c>
      <c r="BB324" s="4">
        <v>-103</v>
      </c>
      <c r="BC324" s="4">
        <v>1686.62</v>
      </c>
      <c r="BD324" s="4">
        <v>1358.06</v>
      </c>
      <c r="BE324" s="4">
        <v>4368.6899999999996</v>
      </c>
    </row>
    <row r="325" spans="1:57">
      <c r="A325">
        <v>963</v>
      </c>
      <c r="B325" t="s">
        <v>515</v>
      </c>
      <c r="C325">
        <v>127</v>
      </c>
      <c r="D325" t="s">
        <v>516</v>
      </c>
      <c r="E325">
        <v>236</v>
      </c>
      <c r="F325">
        <v>512210003</v>
      </c>
      <c r="G325" t="s">
        <v>128</v>
      </c>
      <c r="H325">
        <v>101</v>
      </c>
      <c r="I325" t="s">
        <v>308</v>
      </c>
      <c r="J325">
        <v>2210</v>
      </c>
      <c r="K325" t="s">
        <v>323</v>
      </c>
      <c r="L325">
        <v>2000</v>
      </c>
      <c r="M325" t="s">
        <v>113</v>
      </c>
      <c r="N325">
        <v>13</v>
      </c>
      <c r="O325" t="s">
        <v>353</v>
      </c>
      <c r="P325">
        <v>231</v>
      </c>
      <c r="Q325" t="s">
        <v>517</v>
      </c>
      <c r="R325">
        <v>124</v>
      </c>
      <c r="S325" t="s">
        <v>510</v>
      </c>
      <c r="T325">
        <v>1</v>
      </c>
      <c r="U325" t="s">
        <v>313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136</v>
      </c>
      <c r="AF325" s="4">
        <v>440.49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136</v>
      </c>
      <c r="BD325" s="4">
        <v>440.49</v>
      </c>
      <c r="BE325" s="4">
        <v>0</v>
      </c>
    </row>
    <row r="326" spans="1:57">
      <c r="A326">
        <v>111</v>
      </c>
      <c r="B326" t="s">
        <v>84</v>
      </c>
      <c r="C326">
        <v>141</v>
      </c>
      <c r="D326" t="s">
        <v>260</v>
      </c>
      <c r="E326">
        <v>239</v>
      </c>
      <c r="F326">
        <v>512210004</v>
      </c>
      <c r="G326" t="s">
        <v>261</v>
      </c>
      <c r="H326">
        <v>101</v>
      </c>
      <c r="I326" t="s">
        <v>308</v>
      </c>
      <c r="J326">
        <v>2210</v>
      </c>
      <c r="K326" t="s">
        <v>323</v>
      </c>
      <c r="L326">
        <v>2000</v>
      </c>
      <c r="M326" t="s">
        <v>113</v>
      </c>
      <c r="N326">
        <v>13</v>
      </c>
      <c r="O326" t="s">
        <v>353</v>
      </c>
      <c r="P326">
        <v>263</v>
      </c>
      <c r="Q326" t="s">
        <v>354</v>
      </c>
      <c r="R326">
        <v>121</v>
      </c>
      <c r="S326" t="s">
        <v>312</v>
      </c>
      <c r="T326">
        <v>1</v>
      </c>
      <c r="U326" t="s">
        <v>313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477.92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47.79</v>
      </c>
      <c r="AS326" s="4">
        <v>47.79</v>
      </c>
      <c r="AT326" s="4">
        <v>0</v>
      </c>
      <c r="AU326" s="4">
        <v>0</v>
      </c>
      <c r="AV326" s="4">
        <v>-477.92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-47.79</v>
      </c>
      <c r="BE326" s="4">
        <v>-47.79</v>
      </c>
    </row>
    <row r="327" spans="1:57">
      <c r="A327">
        <v>101</v>
      </c>
      <c r="B327" t="s">
        <v>306</v>
      </c>
      <c r="C327">
        <v>139</v>
      </c>
      <c r="D327" t="s">
        <v>307</v>
      </c>
      <c r="E327">
        <v>240</v>
      </c>
      <c r="F327">
        <v>512210005</v>
      </c>
      <c r="G327" t="s">
        <v>262</v>
      </c>
      <c r="H327">
        <v>101</v>
      </c>
      <c r="I327" t="s">
        <v>308</v>
      </c>
      <c r="J327">
        <v>2210</v>
      </c>
      <c r="K327" t="s">
        <v>323</v>
      </c>
      <c r="L327">
        <v>2000</v>
      </c>
      <c r="M327" t="s">
        <v>113</v>
      </c>
      <c r="N327">
        <v>7</v>
      </c>
      <c r="O327" t="s">
        <v>310</v>
      </c>
      <c r="P327">
        <v>171</v>
      </c>
      <c r="Q327" t="s">
        <v>311</v>
      </c>
      <c r="R327">
        <v>121</v>
      </c>
      <c r="S327" t="s">
        <v>312</v>
      </c>
      <c r="T327">
        <v>1</v>
      </c>
      <c r="U327" t="s">
        <v>313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1076.9100000000001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0</v>
      </c>
      <c r="AY327" s="4">
        <v>0</v>
      </c>
      <c r="AZ327" s="4">
        <v>0</v>
      </c>
      <c r="BA327" s="4">
        <v>1076.9100000000001</v>
      </c>
      <c r="BB327" s="4">
        <v>0</v>
      </c>
      <c r="BC327" s="4">
        <v>0</v>
      </c>
      <c r="BD327" s="4">
        <v>0</v>
      </c>
      <c r="BE327" s="4">
        <v>0</v>
      </c>
    </row>
    <row r="328" spans="1:57">
      <c r="A328">
        <v>111</v>
      </c>
      <c r="B328" t="s">
        <v>84</v>
      </c>
      <c r="C328">
        <v>141</v>
      </c>
      <c r="D328" t="s">
        <v>260</v>
      </c>
      <c r="E328">
        <v>240</v>
      </c>
      <c r="F328">
        <v>512210005</v>
      </c>
      <c r="G328" t="s">
        <v>262</v>
      </c>
      <c r="H328">
        <v>101</v>
      </c>
      <c r="I328" t="s">
        <v>308</v>
      </c>
      <c r="J328">
        <v>2210</v>
      </c>
      <c r="K328" t="s">
        <v>323</v>
      </c>
      <c r="L328">
        <v>2000</v>
      </c>
      <c r="M328" t="s">
        <v>113</v>
      </c>
      <c r="N328">
        <v>13</v>
      </c>
      <c r="O328" t="s">
        <v>353</v>
      </c>
      <c r="P328">
        <v>263</v>
      </c>
      <c r="Q328" t="s">
        <v>354</v>
      </c>
      <c r="R328">
        <v>121</v>
      </c>
      <c r="S328" t="s">
        <v>312</v>
      </c>
      <c r="T328">
        <v>1</v>
      </c>
      <c r="U328" t="s">
        <v>313</v>
      </c>
      <c r="V328" s="4">
        <v>28587.1</v>
      </c>
      <c r="W328" s="4">
        <v>33210.400000000001</v>
      </c>
      <c r="X328" s="4">
        <v>16725.330000000002</v>
      </c>
      <c r="Y328" s="4">
        <v>27110.720000000001</v>
      </c>
      <c r="Z328" s="4">
        <v>82810.16</v>
      </c>
      <c r="AA328" s="4">
        <v>44586.89</v>
      </c>
      <c r="AB328" s="4">
        <v>14504.07</v>
      </c>
      <c r="AC328" s="4">
        <v>17768.02</v>
      </c>
      <c r="AD328" s="4">
        <v>38732.959999999999</v>
      </c>
      <c r="AE328" s="4">
        <v>11521.53</v>
      </c>
      <c r="AF328" s="4">
        <v>34906.339999999997</v>
      </c>
      <c r="AG328" s="4">
        <v>9570.2999999999993</v>
      </c>
      <c r="AH328" s="4">
        <v>22769.13</v>
      </c>
      <c r="AI328" s="4">
        <v>34111.17</v>
      </c>
      <c r="AJ328" s="4">
        <v>40092.839999999997</v>
      </c>
      <c r="AK328" s="4">
        <v>8204.0300000000007</v>
      </c>
      <c r="AL328" s="4">
        <v>8610.5499999999993</v>
      </c>
      <c r="AM328" s="4">
        <v>4123.13</v>
      </c>
      <c r="AN328" s="4">
        <v>10263.040000000001</v>
      </c>
      <c r="AO328" s="4">
        <v>51471.11</v>
      </c>
      <c r="AP328" s="4">
        <v>36276.35</v>
      </c>
      <c r="AQ328" s="4">
        <v>32250.69</v>
      </c>
      <c r="AR328" s="4">
        <v>24817.21</v>
      </c>
      <c r="AS328" s="4">
        <v>24817.21</v>
      </c>
      <c r="AT328" s="4">
        <v>90000</v>
      </c>
      <c r="AU328" s="4">
        <v>0</v>
      </c>
      <c r="AV328" s="4">
        <v>0</v>
      </c>
      <c r="AW328" s="4">
        <v>0</v>
      </c>
      <c r="AX328" s="4">
        <v>0</v>
      </c>
      <c r="AY328" s="4">
        <v>29709.18</v>
      </c>
      <c r="AZ328" s="4">
        <v>2527.5</v>
      </c>
      <c r="BA328" s="4">
        <v>0</v>
      </c>
      <c r="BB328" s="4">
        <v>-30332.85</v>
      </c>
      <c r="BC328" s="4">
        <v>-12737.94</v>
      </c>
      <c r="BD328" s="4">
        <v>-1579.54</v>
      </c>
      <c r="BE328" s="4">
        <v>-15246.91</v>
      </c>
    </row>
    <row r="329" spans="1:57">
      <c r="A329">
        <v>963</v>
      </c>
      <c r="B329" t="s">
        <v>515</v>
      </c>
      <c r="C329">
        <v>127</v>
      </c>
      <c r="D329" t="s">
        <v>516</v>
      </c>
      <c r="E329">
        <v>240</v>
      </c>
      <c r="F329">
        <v>512210005</v>
      </c>
      <c r="G329" t="s">
        <v>262</v>
      </c>
      <c r="H329">
        <v>101</v>
      </c>
      <c r="I329" t="s">
        <v>308</v>
      </c>
      <c r="J329">
        <v>2210</v>
      </c>
      <c r="K329" t="s">
        <v>323</v>
      </c>
      <c r="L329">
        <v>2000</v>
      </c>
      <c r="M329" t="s">
        <v>113</v>
      </c>
      <c r="N329">
        <v>13</v>
      </c>
      <c r="O329" t="s">
        <v>353</v>
      </c>
      <c r="P329">
        <v>231</v>
      </c>
      <c r="Q329" t="s">
        <v>517</v>
      </c>
      <c r="R329">
        <v>124</v>
      </c>
      <c r="S329" t="s">
        <v>510</v>
      </c>
      <c r="T329">
        <v>1</v>
      </c>
      <c r="U329" t="s">
        <v>313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1115.71</v>
      </c>
      <c r="AQ329" s="4">
        <v>0</v>
      </c>
      <c r="AR329" s="4">
        <v>111.57</v>
      </c>
      <c r="AS329" s="4">
        <v>111.57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-1115.71</v>
      </c>
      <c r="BC329" s="4">
        <v>0</v>
      </c>
      <c r="BD329" s="4">
        <v>-111.57</v>
      </c>
      <c r="BE329" s="4">
        <v>-111.57</v>
      </c>
    </row>
    <row r="330" spans="1:57">
      <c r="A330">
        <v>101</v>
      </c>
      <c r="B330" t="s">
        <v>306</v>
      </c>
      <c r="C330">
        <v>139</v>
      </c>
      <c r="D330" t="s">
        <v>307</v>
      </c>
      <c r="E330">
        <v>241</v>
      </c>
      <c r="F330">
        <v>512420001</v>
      </c>
      <c r="G330" t="s">
        <v>115</v>
      </c>
      <c r="H330">
        <v>101</v>
      </c>
      <c r="I330" t="s">
        <v>308</v>
      </c>
      <c r="J330">
        <v>2420</v>
      </c>
      <c r="K330" t="s">
        <v>324</v>
      </c>
      <c r="L330">
        <v>2000</v>
      </c>
      <c r="M330" t="s">
        <v>113</v>
      </c>
      <c r="N330">
        <v>7</v>
      </c>
      <c r="O330" t="s">
        <v>310</v>
      </c>
      <c r="P330">
        <v>171</v>
      </c>
      <c r="Q330" t="s">
        <v>311</v>
      </c>
      <c r="R330">
        <v>121</v>
      </c>
      <c r="S330" t="s">
        <v>312</v>
      </c>
      <c r="T330">
        <v>1</v>
      </c>
      <c r="U330" t="s">
        <v>313</v>
      </c>
      <c r="V330" s="4">
        <v>0</v>
      </c>
      <c r="W330" s="4">
        <v>0</v>
      </c>
      <c r="X330" s="4">
        <v>0</v>
      </c>
      <c r="Y330" s="4">
        <v>25136.639999999999</v>
      </c>
      <c r="Z330" s="4">
        <v>1624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4249</v>
      </c>
      <c r="AG330" s="4">
        <v>0</v>
      </c>
      <c r="AH330" s="4">
        <v>21940.5</v>
      </c>
      <c r="AI330" s="4">
        <v>16587.59</v>
      </c>
      <c r="AJ330" s="4">
        <v>445.19</v>
      </c>
      <c r="AK330" s="4">
        <v>0</v>
      </c>
      <c r="AL330" s="4">
        <v>1008.89</v>
      </c>
      <c r="AM330" s="4">
        <v>0</v>
      </c>
      <c r="AN330" s="4">
        <v>6849.5</v>
      </c>
      <c r="AO330" s="4">
        <v>13468.98</v>
      </c>
      <c r="AP330" s="4">
        <v>14524.62</v>
      </c>
      <c r="AQ330" s="4">
        <v>16247.5</v>
      </c>
      <c r="AR330" s="4">
        <v>9107.2800000000007</v>
      </c>
      <c r="AS330" s="4">
        <v>9107.2800000000007</v>
      </c>
      <c r="AT330" s="4">
        <v>-20000</v>
      </c>
      <c r="AU330" s="4">
        <v>0</v>
      </c>
      <c r="AV330" s="4">
        <v>0</v>
      </c>
      <c r="AW330" s="4">
        <v>6163.36</v>
      </c>
      <c r="AX330" s="4">
        <v>615.1</v>
      </c>
      <c r="AY330" s="4">
        <v>0</v>
      </c>
      <c r="AZ330" s="4">
        <v>0</v>
      </c>
      <c r="BA330" s="4">
        <v>-11043.04</v>
      </c>
      <c r="BB330" s="4">
        <v>-23800.06</v>
      </c>
      <c r="BC330" s="4">
        <v>-11998.49</v>
      </c>
      <c r="BD330" s="4">
        <v>-9107.2800000000007</v>
      </c>
      <c r="BE330" s="4">
        <v>-9107.2800000000007</v>
      </c>
    </row>
    <row r="331" spans="1:57">
      <c r="A331">
        <v>201</v>
      </c>
      <c r="B331" t="s">
        <v>379</v>
      </c>
      <c r="C331">
        <v>143</v>
      </c>
      <c r="D331" t="s">
        <v>271</v>
      </c>
      <c r="E331">
        <v>242</v>
      </c>
      <c r="F331">
        <v>512420001</v>
      </c>
      <c r="G331" t="s">
        <v>115</v>
      </c>
      <c r="H331">
        <v>602</v>
      </c>
      <c r="I331" t="s">
        <v>380</v>
      </c>
      <c r="J331">
        <v>2420</v>
      </c>
      <c r="K331" t="s">
        <v>324</v>
      </c>
      <c r="L331">
        <v>2000</v>
      </c>
      <c r="M331" t="s">
        <v>113</v>
      </c>
      <c r="N331">
        <v>7</v>
      </c>
      <c r="O331" t="s">
        <v>310</v>
      </c>
      <c r="P331">
        <v>423</v>
      </c>
      <c r="Q331" t="s">
        <v>381</v>
      </c>
      <c r="R331">
        <v>121</v>
      </c>
      <c r="S331" t="s">
        <v>312</v>
      </c>
      <c r="T331">
        <v>1</v>
      </c>
      <c r="U331" t="s">
        <v>313</v>
      </c>
      <c r="V331" s="4">
        <v>0</v>
      </c>
      <c r="W331" s="4">
        <v>8777.75</v>
      </c>
      <c r="X331" s="4">
        <v>10324</v>
      </c>
      <c r="Y331" s="4">
        <v>20878.12</v>
      </c>
      <c r="Z331" s="4">
        <v>42375.519999999997</v>
      </c>
      <c r="AA331" s="4">
        <v>74639.22</v>
      </c>
      <c r="AB331" s="4">
        <v>47896.14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26136.04</v>
      </c>
      <c r="AU331" s="4">
        <v>23212.639999999999</v>
      </c>
      <c r="AV331" s="4">
        <v>15767.57</v>
      </c>
      <c r="AW331" s="4">
        <v>110736.78</v>
      </c>
      <c r="AX331" s="4">
        <v>109950.76</v>
      </c>
      <c r="AY331" s="4">
        <v>17945.93</v>
      </c>
      <c r="AZ331" s="4">
        <v>0</v>
      </c>
      <c r="BA331" s="4">
        <v>0</v>
      </c>
      <c r="BB331" s="4">
        <v>0</v>
      </c>
      <c r="BC331" s="4">
        <v>0</v>
      </c>
      <c r="BD331" s="4">
        <v>-26136.04</v>
      </c>
      <c r="BE331" s="4">
        <v>-9648.35</v>
      </c>
    </row>
    <row r="332" spans="1:57">
      <c r="A332">
        <v>302</v>
      </c>
      <c r="B332" t="s">
        <v>79</v>
      </c>
      <c r="C332">
        <v>150</v>
      </c>
      <c r="D332" t="s">
        <v>79</v>
      </c>
      <c r="E332">
        <v>243</v>
      </c>
      <c r="F332">
        <v>512420001</v>
      </c>
      <c r="G332" t="s">
        <v>115</v>
      </c>
      <c r="H332">
        <v>502</v>
      </c>
      <c r="I332" t="s">
        <v>413</v>
      </c>
      <c r="J332">
        <v>2420</v>
      </c>
      <c r="K332" t="s">
        <v>324</v>
      </c>
      <c r="L332">
        <v>2000</v>
      </c>
      <c r="M332" t="s">
        <v>113</v>
      </c>
      <c r="N332">
        <v>7</v>
      </c>
      <c r="O332" t="s">
        <v>310</v>
      </c>
      <c r="P332">
        <v>423</v>
      </c>
      <c r="Q332" t="s">
        <v>381</v>
      </c>
      <c r="R332">
        <v>161</v>
      </c>
      <c r="S332" t="s">
        <v>414</v>
      </c>
      <c r="T332">
        <v>1</v>
      </c>
      <c r="U332" t="s">
        <v>313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363.56</v>
      </c>
      <c r="AL332" s="4">
        <v>17390.43</v>
      </c>
      <c r="AM332" s="4">
        <v>0</v>
      </c>
      <c r="AN332" s="4">
        <v>3847.17</v>
      </c>
      <c r="AO332" s="4">
        <v>2732.26</v>
      </c>
      <c r="AP332" s="4">
        <v>0</v>
      </c>
      <c r="AQ332" s="4">
        <v>0</v>
      </c>
      <c r="AR332" s="4">
        <v>2433.34</v>
      </c>
      <c r="AS332" s="4">
        <v>2433.34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</row>
    <row r="333" spans="1:57">
      <c r="A333">
        <v>942</v>
      </c>
      <c r="B333" t="s">
        <v>487</v>
      </c>
      <c r="C333">
        <v>117</v>
      </c>
      <c r="D333" t="s">
        <v>488</v>
      </c>
      <c r="E333">
        <v>241</v>
      </c>
      <c r="F333">
        <v>512420001</v>
      </c>
      <c r="G333" t="s">
        <v>115</v>
      </c>
      <c r="H333">
        <v>101</v>
      </c>
      <c r="I333" t="s">
        <v>308</v>
      </c>
      <c r="J333">
        <v>2420</v>
      </c>
      <c r="K333" t="s">
        <v>324</v>
      </c>
      <c r="L333">
        <v>2000</v>
      </c>
      <c r="M333" t="s">
        <v>113</v>
      </c>
      <c r="N333">
        <v>8</v>
      </c>
      <c r="O333" t="s">
        <v>486</v>
      </c>
      <c r="P333">
        <v>183</v>
      </c>
      <c r="Q333" t="s">
        <v>489</v>
      </c>
      <c r="R333">
        <v>121</v>
      </c>
      <c r="S333" t="s">
        <v>312</v>
      </c>
      <c r="T333">
        <v>1</v>
      </c>
      <c r="U333" t="s">
        <v>313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77.459999999999994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7.75</v>
      </c>
      <c r="AS333" s="4">
        <v>7.75</v>
      </c>
      <c r="AT333" s="4">
        <v>0</v>
      </c>
      <c r="AU333" s="4">
        <v>0</v>
      </c>
      <c r="AV333" s="4">
        <v>-77.459999999999994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-7.75</v>
      </c>
      <c r="BE333" s="4">
        <v>-7.75</v>
      </c>
    </row>
    <row r="334" spans="1:57">
      <c r="A334">
        <v>962</v>
      </c>
      <c r="B334" t="s">
        <v>513</v>
      </c>
      <c r="C334">
        <v>126</v>
      </c>
      <c r="D334" t="s">
        <v>225</v>
      </c>
      <c r="E334">
        <v>241</v>
      </c>
      <c r="F334">
        <v>512420001</v>
      </c>
      <c r="G334" t="s">
        <v>115</v>
      </c>
      <c r="H334">
        <v>101</v>
      </c>
      <c r="I334" t="s">
        <v>308</v>
      </c>
      <c r="J334">
        <v>2420</v>
      </c>
      <c r="K334" t="s">
        <v>324</v>
      </c>
      <c r="L334">
        <v>2000</v>
      </c>
      <c r="M334" t="s">
        <v>113</v>
      </c>
      <c r="N334">
        <v>11</v>
      </c>
      <c r="O334" t="s">
        <v>509</v>
      </c>
      <c r="P334">
        <v>241</v>
      </c>
      <c r="Q334" t="s">
        <v>445</v>
      </c>
      <c r="R334">
        <v>124</v>
      </c>
      <c r="S334" t="s">
        <v>510</v>
      </c>
      <c r="T334">
        <v>1</v>
      </c>
      <c r="U334" t="s">
        <v>313</v>
      </c>
      <c r="V334" s="4">
        <v>0</v>
      </c>
      <c r="W334" s="4">
        <v>2900.55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2330</v>
      </c>
      <c r="AF334" s="4">
        <v>0</v>
      </c>
      <c r="AG334" s="4">
        <v>900</v>
      </c>
      <c r="AH334" s="4">
        <v>0</v>
      </c>
      <c r="AI334" s="4">
        <v>0</v>
      </c>
      <c r="AJ334" s="4">
        <v>0</v>
      </c>
      <c r="AK334" s="4">
        <v>0</v>
      </c>
      <c r="AL334" s="4">
        <v>46951.81</v>
      </c>
      <c r="AM334" s="4">
        <v>0</v>
      </c>
      <c r="AN334" s="4">
        <v>0</v>
      </c>
      <c r="AO334" s="4">
        <v>0</v>
      </c>
      <c r="AP334" s="4">
        <v>4315.29</v>
      </c>
      <c r="AQ334" s="4">
        <v>1131.9000000000001</v>
      </c>
      <c r="AR334" s="4">
        <v>5239.8999999999996</v>
      </c>
      <c r="AS334" s="4">
        <v>5239.8999999999996</v>
      </c>
      <c r="AT334" s="4">
        <v>5000</v>
      </c>
      <c r="AU334" s="4">
        <v>0</v>
      </c>
      <c r="AV334" s="4">
        <v>-2099.4499999999998</v>
      </c>
      <c r="AW334" s="4">
        <v>2</v>
      </c>
      <c r="AX334" s="4">
        <v>-63</v>
      </c>
      <c r="AY334" s="4">
        <v>-4902.1899999999996</v>
      </c>
      <c r="AZ334" s="4">
        <v>0</v>
      </c>
      <c r="BA334" s="4">
        <v>-40039</v>
      </c>
      <c r="BB334" s="4">
        <v>-3931.91</v>
      </c>
      <c r="BC334" s="4">
        <v>-231.9</v>
      </c>
      <c r="BD334" s="4">
        <v>-5239.8999999999996</v>
      </c>
      <c r="BE334" s="4">
        <v>-5239.8999999999996</v>
      </c>
    </row>
    <row r="335" spans="1:57">
      <c r="A335">
        <v>951</v>
      </c>
      <c r="B335" t="s">
        <v>491</v>
      </c>
      <c r="C335">
        <v>118</v>
      </c>
      <c r="D335" t="s">
        <v>178</v>
      </c>
      <c r="E335">
        <v>241</v>
      </c>
      <c r="F335">
        <v>512420001</v>
      </c>
      <c r="G335" t="s">
        <v>115</v>
      </c>
      <c r="H335">
        <v>101</v>
      </c>
      <c r="I335" t="s">
        <v>308</v>
      </c>
      <c r="J335">
        <v>2420</v>
      </c>
      <c r="K335" t="s">
        <v>324</v>
      </c>
      <c r="L335">
        <v>2000</v>
      </c>
      <c r="M335" t="s">
        <v>113</v>
      </c>
      <c r="N335">
        <v>12</v>
      </c>
      <c r="O335" t="s">
        <v>401</v>
      </c>
      <c r="P335">
        <v>221</v>
      </c>
      <c r="Q335" t="s">
        <v>492</v>
      </c>
      <c r="R335">
        <v>128</v>
      </c>
      <c r="S335" t="s">
        <v>404</v>
      </c>
      <c r="T335">
        <v>1</v>
      </c>
      <c r="U335" t="s">
        <v>313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366.87</v>
      </c>
      <c r="AJ335" s="4">
        <v>0</v>
      </c>
      <c r="AK335" s="4">
        <v>0</v>
      </c>
      <c r="AL335" s="4">
        <v>2983.7</v>
      </c>
      <c r="AM335" s="4">
        <v>0</v>
      </c>
      <c r="AN335" s="4">
        <v>7276.33</v>
      </c>
      <c r="AO335" s="4">
        <v>0</v>
      </c>
      <c r="AP335" s="4">
        <v>0</v>
      </c>
      <c r="AQ335" s="4">
        <v>0</v>
      </c>
      <c r="AR335" s="4">
        <v>1062.69</v>
      </c>
      <c r="AS335" s="4">
        <v>1062.69</v>
      </c>
      <c r="AT335" s="4">
        <v>0</v>
      </c>
      <c r="AU335" s="4">
        <v>0</v>
      </c>
      <c r="AV335" s="4">
        <v>-366.87</v>
      </c>
      <c r="AW335" s="4">
        <v>0</v>
      </c>
      <c r="AX335" s="4">
        <v>0</v>
      </c>
      <c r="AY335" s="4">
        <v>136216.29999999999</v>
      </c>
      <c r="AZ335" s="4">
        <v>-9164</v>
      </c>
      <c r="BA335" s="4">
        <v>-62306.09</v>
      </c>
      <c r="BB335" s="4">
        <v>-5406.24</v>
      </c>
      <c r="BC335" s="4">
        <v>0</v>
      </c>
      <c r="BD335" s="4">
        <v>-1062.69</v>
      </c>
      <c r="BE335" s="4">
        <v>-70662.69</v>
      </c>
    </row>
    <row r="336" spans="1:57">
      <c r="A336">
        <v>953</v>
      </c>
      <c r="B336" t="s">
        <v>259</v>
      </c>
      <c r="C336">
        <v>121</v>
      </c>
      <c r="D336" t="s">
        <v>196</v>
      </c>
      <c r="E336">
        <v>241</v>
      </c>
      <c r="F336">
        <v>512420001</v>
      </c>
      <c r="G336" t="s">
        <v>115</v>
      </c>
      <c r="H336">
        <v>101</v>
      </c>
      <c r="I336" t="s">
        <v>308</v>
      </c>
      <c r="J336">
        <v>2420</v>
      </c>
      <c r="K336" t="s">
        <v>324</v>
      </c>
      <c r="L336">
        <v>2000</v>
      </c>
      <c r="M336" t="s">
        <v>113</v>
      </c>
      <c r="N336">
        <v>12</v>
      </c>
      <c r="O336" t="s">
        <v>401</v>
      </c>
      <c r="P336">
        <v>214</v>
      </c>
      <c r="Q336" t="s">
        <v>446</v>
      </c>
      <c r="R336">
        <v>125</v>
      </c>
      <c r="S336" t="s">
        <v>464</v>
      </c>
      <c r="T336">
        <v>1</v>
      </c>
      <c r="U336" t="s">
        <v>313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4296.34</v>
      </c>
      <c r="AJ336" s="4">
        <v>2225.91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3102.25</v>
      </c>
      <c r="AQ336" s="4">
        <v>4358.8599999999997</v>
      </c>
      <c r="AR336" s="4">
        <v>1398.34</v>
      </c>
      <c r="AS336" s="4">
        <v>1398.34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-6522.25</v>
      </c>
      <c r="BB336" s="4">
        <v>-3102.25</v>
      </c>
      <c r="BC336" s="4">
        <v>0</v>
      </c>
      <c r="BD336" s="4">
        <v>-4969.54</v>
      </c>
      <c r="BE336" s="4">
        <v>-2186</v>
      </c>
    </row>
    <row r="337" spans="1:57">
      <c r="A337">
        <v>954</v>
      </c>
      <c r="B337" t="s">
        <v>502</v>
      </c>
      <c r="C337">
        <v>122</v>
      </c>
      <c r="D337" t="s">
        <v>503</v>
      </c>
      <c r="E337">
        <v>241</v>
      </c>
      <c r="F337">
        <v>512420001</v>
      </c>
      <c r="G337" t="s">
        <v>115</v>
      </c>
      <c r="H337">
        <v>101</v>
      </c>
      <c r="I337" t="s">
        <v>308</v>
      </c>
      <c r="J337">
        <v>2420</v>
      </c>
      <c r="K337" t="s">
        <v>324</v>
      </c>
      <c r="L337">
        <v>2000</v>
      </c>
      <c r="M337" t="s">
        <v>113</v>
      </c>
      <c r="N337">
        <v>12</v>
      </c>
      <c r="O337" t="s">
        <v>401</v>
      </c>
      <c r="P337">
        <v>226</v>
      </c>
      <c r="Q337" t="s">
        <v>504</v>
      </c>
      <c r="R337">
        <v>121</v>
      </c>
      <c r="S337" t="s">
        <v>312</v>
      </c>
      <c r="T337">
        <v>1</v>
      </c>
      <c r="U337" t="s">
        <v>313</v>
      </c>
      <c r="V337" s="4">
        <v>2213.8000000000002</v>
      </c>
      <c r="W337" s="4">
        <v>1415.91</v>
      </c>
      <c r="X337" s="4">
        <v>0</v>
      </c>
      <c r="Y337" s="4">
        <v>30462.1</v>
      </c>
      <c r="Z337" s="4">
        <v>16949.63</v>
      </c>
      <c r="AA337" s="4">
        <v>89772.39</v>
      </c>
      <c r="AB337" s="4">
        <v>125868.59</v>
      </c>
      <c r="AC337" s="4">
        <v>90803.15</v>
      </c>
      <c r="AD337" s="4">
        <v>11136</v>
      </c>
      <c r="AE337" s="4">
        <v>4269.7299999999996</v>
      </c>
      <c r="AF337" s="4">
        <v>22638.880000000001</v>
      </c>
      <c r="AG337" s="4">
        <v>8839.59</v>
      </c>
      <c r="AH337" s="4">
        <v>0</v>
      </c>
      <c r="AI337" s="4">
        <v>29159.21</v>
      </c>
      <c r="AJ337" s="4">
        <v>8635.89</v>
      </c>
      <c r="AK337" s="4">
        <v>6333.5</v>
      </c>
      <c r="AL337" s="4">
        <v>83046.39</v>
      </c>
      <c r="AM337" s="4">
        <v>11779.26</v>
      </c>
      <c r="AN337" s="4">
        <v>20640.009999999998</v>
      </c>
      <c r="AO337" s="4">
        <v>939.35</v>
      </c>
      <c r="AP337" s="4">
        <v>51575.49</v>
      </c>
      <c r="AQ337" s="4">
        <v>51508.84</v>
      </c>
      <c r="AR337" s="4">
        <v>26361.79</v>
      </c>
      <c r="AS337" s="4">
        <v>26361.79</v>
      </c>
      <c r="AT337" s="4">
        <v>10000</v>
      </c>
      <c r="AU337" s="4">
        <v>16383.8</v>
      </c>
      <c r="AV337" s="4">
        <v>4440.05</v>
      </c>
      <c r="AW337" s="4">
        <v>7237.32</v>
      </c>
      <c r="AX337" s="4">
        <v>-9865.9</v>
      </c>
      <c r="AY337" s="4">
        <v>26224.68</v>
      </c>
      <c r="AZ337" s="4">
        <v>176490.32</v>
      </c>
      <c r="BA337" s="4">
        <v>10195.65</v>
      </c>
      <c r="BB337" s="4">
        <v>-44650.53</v>
      </c>
      <c r="BC337" s="4">
        <v>-57537.66</v>
      </c>
      <c r="BD337" s="4">
        <v>25965.49</v>
      </c>
      <c r="BE337" s="4">
        <v>-54712.67</v>
      </c>
    </row>
    <row r="338" spans="1:57">
      <c r="A338">
        <v>111</v>
      </c>
      <c r="B338" t="s">
        <v>84</v>
      </c>
      <c r="C338">
        <v>141</v>
      </c>
      <c r="D338" t="s">
        <v>260</v>
      </c>
      <c r="E338">
        <v>241</v>
      </c>
      <c r="F338">
        <v>512420001</v>
      </c>
      <c r="G338" t="s">
        <v>115</v>
      </c>
      <c r="H338">
        <v>101</v>
      </c>
      <c r="I338" t="s">
        <v>308</v>
      </c>
      <c r="J338">
        <v>2420</v>
      </c>
      <c r="K338" t="s">
        <v>324</v>
      </c>
      <c r="L338">
        <v>2000</v>
      </c>
      <c r="M338" t="s">
        <v>113</v>
      </c>
      <c r="N338">
        <v>13</v>
      </c>
      <c r="O338" t="s">
        <v>353</v>
      </c>
      <c r="P338">
        <v>263</v>
      </c>
      <c r="Q338" t="s">
        <v>354</v>
      </c>
      <c r="R338">
        <v>121</v>
      </c>
      <c r="S338" t="s">
        <v>312</v>
      </c>
      <c r="T338">
        <v>1</v>
      </c>
      <c r="U338" t="s">
        <v>313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125.44</v>
      </c>
      <c r="AI338" s="4">
        <v>10165.040000000001</v>
      </c>
      <c r="AJ338" s="4">
        <v>0</v>
      </c>
      <c r="AK338" s="4">
        <v>0</v>
      </c>
      <c r="AL338" s="4">
        <v>1084.4100000000001</v>
      </c>
      <c r="AM338" s="4">
        <v>1572.36</v>
      </c>
      <c r="AN338" s="4">
        <v>0</v>
      </c>
      <c r="AO338" s="4">
        <v>0</v>
      </c>
      <c r="AP338" s="4">
        <v>0</v>
      </c>
      <c r="AQ338" s="4">
        <v>6973.42</v>
      </c>
      <c r="AR338" s="4">
        <v>1992.07</v>
      </c>
      <c r="AS338" s="4">
        <v>1992.07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-12947.25</v>
      </c>
      <c r="AZ338" s="4">
        <v>0</v>
      </c>
      <c r="BA338" s="4">
        <v>0</v>
      </c>
      <c r="BB338" s="4">
        <v>0</v>
      </c>
      <c r="BC338" s="4">
        <v>-6973.42</v>
      </c>
      <c r="BD338" s="4">
        <v>-1992.07</v>
      </c>
      <c r="BE338" s="4">
        <v>-1992.07</v>
      </c>
    </row>
    <row r="339" spans="1:57">
      <c r="A339">
        <v>951</v>
      </c>
      <c r="B339" t="s">
        <v>491</v>
      </c>
      <c r="C339">
        <v>118</v>
      </c>
      <c r="D339" t="s">
        <v>178</v>
      </c>
      <c r="E339">
        <v>244</v>
      </c>
      <c r="F339">
        <v>512420002</v>
      </c>
      <c r="G339" t="s">
        <v>179</v>
      </c>
      <c r="H339">
        <v>101</v>
      </c>
      <c r="I339" t="s">
        <v>308</v>
      </c>
      <c r="J339">
        <v>2420</v>
      </c>
      <c r="K339" t="s">
        <v>324</v>
      </c>
      <c r="L339">
        <v>2000</v>
      </c>
      <c r="M339" t="s">
        <v>113</v>
      </c>
      <c r="N339">
        <v>12</v>
      </c>
      <c r="O339" t="s">
        <v>401</v>
      </c>
      <c r="P339">
        <v>221</v>
      </c>
      <c r="Q339" t="s">
        <v>492</v>
      </c>
      <c r="R339">
        <v>128</v>
      </c>
      <c r="S339" t="s">
        <v>404</v>
      </c>
      <c r="T339">
        <v>1</v>
      </c>
      <c r="U339" t="s">
        <v>313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68103.600000000006</v>
      </c>
      <c r="AI339" s="4">
        <v>407696.11</v>
      </c>
      <c r="AJ339" s="4">
        <v>2963.85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47876.36</v>
      </c>
      <c r="AS339" s="4">
        <v>47876.36</v>
      </c>
      <c r="AT339" s="4">
        <v>0</v>
      </c>
      <c r="AU339" s="4">
        <v>-119799.77</v>
      </c>
      <c r="AV339" s="4">
        <v>-296106.82</v>
      </c>
      <c r="AW339" s="4">
        <v>0</v>
      </c>
      <c r="AX339" s="4">
        <v>-8703.1200000000008</v>
      </c>
      <c r="AY339" s="4">
        <v>-43573.53</v>
      </c>
      <c r="AZ339" s="4">
        <v>-2436</v>
      </c>
      <c r="BA339" s="4">
        <v>-8144.32</v>
      </c>
      <c r="BB339" s="4">
        <v>0</v>
      </c>
      <c r="BC339" s="4">
        <v>0</v>
      </c>
      <c r="BD339" s="4">
        <v>-47876.36</v>
      </c>
      <c r="BE339" s="4">
        <v>-47876.36</v>
      </c>
    </row>
    <row r="340" spans="1:57">
      <c r="A340">
        <v>954</v>
      </c>
      <c r="B340" t="s">
        <v>502</v>
      </c>
      <c r="C340">
        <v>122</v>
      </c>
      <c r="D340" t="s">
        <v>503</v>
      </c>
      <c r="E340">
        <v>244</v>
      </c>
      <c r="F340">
        <v>512420002</v>
      </c>
      <c r="G340" t="s">
        <v>179</v>
      </c>
      <c r="H340">
        <v>101</v>
      </c>
      <c r="I340" t="s">
        <v>308</v>
      </c>
      <c r="J340">
        <v>2420</v>
      </c>
      <c r="K340" t="s">
        <v>324</v>
      </c>
      <c r="L340">
        <v>2000</v>
      </c>
      <c r="M340" t="s">
        <v>113</v>
      </c>
      <c r="N340">
        <v>12</v>
      </c>
      <c r="O340" t="s">
        <v>401</v>
      </c>
      <c r="P340">
        <v>226</v>
      </c>
      <c r="Q340" t="s">
        <v>504</v>
      </c>
      <c r="R340">
        <v>121</v>
      </c>
      <c r="S340" t="s">
        <v>312</v>
      </c>
      <c r="T340">
        <v>1</v>
      </c>
      <c r="U340" t="s">
        <v>313</v>
      </c>
      <c r="V340" s="4">
        <v>255064</v>
      </c>
      <c r="W340" s="4">
        <v>201442.48</v>
      </c>
      <c r="X340" s="4">
        <v>252782.4</v>
      </c>
      <c r="Y340" s="4">
        <v>225652.8</v>
      </c>
      <c r="Z340" s="4">
        <v>4745.33</v>
      </c>
      <c r="AA340" s="4">
        <v>230035.20000000001</v>
      </c>
      <c r="AB340" s="4">
        <v>248011.6</v>
      </c>
      <c r="AC340" s="4">
        <v>150800</v>
      </c>
      <c r="AD340" s="4">
        <v>875727.17</v>
      </c>
      <c r="AE340" s="4">
        <v>630338.28</v>
      </c>
      <c r="AF340" s="4">
        <v>460884.73</v>
      </c>
      <c r="AG340" s="4">
        <v>373188.56</v>
      </c>
      <c r="AH340" s="4">
        <v>0</v>
      </c>
      <c r="AI340" s="4">
        <v>4062.32</v>
      </c>
      <c r="AJ340" s="4">
        <v>0</v>
      </c>
      <c r="AK340" s="4">
        <v>54482.879999999997</v>
      </c>
      <c r="AL340" s="4">
        <v>390341.16</v>
      </c>
      <c r="AM340" s="4">
        <v>286960.99</v>
      </c>
      <c r="AN340" s="4">
        <v>427767.93</v>
      </c>
      <c r="AO340" s="4">
        <v>329223.49</v>
      </c>
      <c r="AP340" s="4">
        <v>379503.79</v>
      </c>
      <c r="AQ340" s="4">
        <v>273267.31</v>
      </c>
      <c r="AR340" s="4">
        <v>214560.99</v>
      </c>
      <c r="AS340" s="4">
        <v>214560.99</v>
      </c>
      <c r="AT340" s="4">
        <v>500000</v>
      </c>
      <c r="AU340" s="4">
        <v>0</v>
      </c>
      <c r="AV340" s="4">
        <v>257448.69</v>
      </c>
      <c r="AW340" s="4">
        <v>123693.12</v>
      </c>
      <c r="AX340" s="4">
        <v>-262616.17</v>
      </c>
      <c r="AY340" s="4">
        <v>-62669.17</v>
      </c>
      <c r="AZ340" s="4">
        <v>-298516.76</v>
      </c>
      <c r="BA340" s="4">
        <v>245042.47</v>
      </c>
      <c r="BB340" s="4">
        <v>83120.3</v>
      </c>
      <c r="BC340" s="4">
        <v>347515.41</v>
      </c>
      <c r="BD340" s="4">
        <v>346402.15</v>
      </c>
      <c r="BE340" s="4">
        <v>78870.2</v>
      </c>
    </row>
    <row r="341" spans="1:57">
      <c r="A341">
        <v>102</v>
      </c>
      <c r="B341" t="s">
        <v>343</v>
      </c>
      <c r="C341">
        <v>140</v>
      </c>
      <c r="D341" t="s">
        <v>344</v>
      </c>
      <c r="E341">
        <v>245</v>
      </c>
      <c r="F341">
        <v>512460001</v>
      </c>
      <c r="G341" t="s">
        <v>85</v>
      </c>
      <c r="H341">
        <v>101</v>
      </c>
      <c r="I341" t="s">
        <v>308</v>
      </c>
      <c r="J341">
        <v>2460</v>
      </c>
      <c r="K341" t="s">
        <v>355</v>
      </c>
      <c r="L341">
        <v>2000</v>
      </c>
      <c r="M341" t="s">
        <v>113</v>
      </c>
      <c r="N341">
        <v>4</v>
      </c>
      <c r="O341" t="s">
        <v>345</v>
      </c>
      <c r="P341">
        <v>172</v>
      </c>
      <c r="Q341" t="s">
        <v>281</v>
      </c>
      <c r="R341">
        <v>121</v>
      </c>
      <c r="S341" t="s">
        <v>312</v>
      </c>
      <c r="T341">
        <v>1</v>
      </c>
      <c r="U341" t="s">
        <v>313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749.08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7819.97</v>
      </c>
      <c r="AL341" s="4">
        <v>1140.68</v>
      </c>
      <c r="AM341" s="4">
        <v>0</v>
      </c>
      <c r="AN341" s="4">
        <v>0</v>
      </c>
      <c r="AO341" s="4">
        <v>0</v>
      </c>
      <c r="AP341" s="4">
        <v>170.86</v>
      </c>
      <c r="AQ341" s="4">
        <v>0</v>
      </c>
      <c r="AR341" s="4">
        <v>913.15</v>
      </c>
      <c r="AS341" s="4">
        <v>913.15</v>
      </c>
      <c r="AT341" s="4">
        <v>0</v>
      </c>
      <c r="AU341" s="4">
        <v>0</v>
      </c>
      <c r="AV341" s="4">
        <v>0</v>
      </c>
      <c r="AW341" s="4">
        <v>-6632.04</v>
      </c>
      <c r="AX341" s="4">
        <v>-2328.61</v>
      </c>
      <c r="AY341" s="4">
        <v>749.08</v>
      </c>
      <c r="AZ341" s="4">
        <v>0</v>
      </c>
      <c r="BA341" s="4">
        <v>0</v>
      </c>
      <c r="BB341" s="4">
        <v>-170.86</v>
      </c>
      <c r="BC341" s="4">
        <v>0</v>
      </c>
      <c r="BD341" s="4">
        <v>-913.15</v>
      </c>
      <c r="BE341" s="4">
        <v>-913.15</v>
      </c>
    </row>
    <row r="342" spans="1:57">
      <c r="A342">
        <v>921</v>
      </c>
      <c r="B342" t="s">
        <v>454</v>
      </c>
      <c r="C342">
        <v>108</v>
      </c>
      <c r="D342" t="s">
        <v>455</v>
      </c>
      <c r="E342">
        <v>245</v>
      </c>
      <c r="F342">
        <v>512460001</v>
      </c>
      <c r="G342" t="s">
        <v>85</v>
      </c>
      <c r="H342">
        <v>101</v>
      </c>
      <c r="I342" t="s">
        <v>308</v>
      </c>
      <c r="J342">
        <v>2460</v>
      </c>
      <c r="K342" t="s">
        <v>355</v>
      </c>
      <c r="L342">
        <v>2000</v>
      </c>
      <c r="M342" t="s">
        <v>113</v>
      </c>
      <c r="N342">
        <v>4</v>
      </c>
      <c r="O342" t="s">
        <v>345</v>
      </c>
      <c r="P342">
        <v>132</v>
      </c>
      <c r="Q342" t="s">
        <v>456</v>
      </c>
      <c r="R342">
        <v>121</v>
      </c>
      <c r="S342" t="s">
        <v>312</v>
      </c>
      <c r="T342">
        <v>1</v>
      </c>
      <c r="U342" t="s">
        <v>313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650.01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2192.4</v>
      </c>
      <c r="AW342" s="4">
        <v>0</v>
      </c>
      <c r="AX342" s="4">
        <v>0</v>
      </c>
      <c r="AY342" s="4">
        <v>650.01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-2189.4</v>
      </c>
    </row>
    <row r="343" spans="1:57">
      <c r="A343">
        <v>931</v>
      </c>
      <c r="B343" t="s">
        <v>465</v>
      </c>
      <c r="C343">
        <v>111</v>
      </c>
      <c r="D343" t="s">
        <v>466</v>
      </c>
      <c r="E343">
        <v>245</v>
      </c>
      <c r="F343">
        <v>512460001</v>
      </c>
      <c r="G343" t="s">
        <v>85</v>
      </c>
      <c r="H343">
        <v>101</v>
      </c>
      <c r="I343" t="s">
        <v>308</v>
      </c>
      <c r="J343">
        <v>2460</v>
      </c>
      <c r="K343" t="s">
        <v>355</v>
      </c>
      <c r="L343">
        <v>2000</v>
      </c>
      <c r="M343" t="s">
        <v>113</v>
      </c>
      <c r="N343">
        <v>5</v>
      </c>
      <c r="O343" t="s">
        <v>467</v>
      </c>
      <c r="P343">
        <v>152</v>
      </c>
      <c r="Q343" t="s">
        <v>468</v>
      </c>
      <c r="R343">
        <v>121</v>
      </c>
      <c r="S343" t="s">
        <v>312</v>
      </c>
      <c r="T343">
        <v>1</v>
      </c>
      <c r="U343" t="s">
        <v>313</v>
      </c>
      <c r="V343" s="4">
        <v>0</v>
      </c>
      <c r="W343" s="4">
        <v>0</v>
      </c>
      <c r="X343" s="4">
        <v>110.47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110.47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</row>
    <row r="344" spans="1:57">
      <c r="A344">
        <v>101</v>
      </c>
      <c r="B344" t="s">
        <v>306</v>
      </c>
      <c r="C344">
        <v>139</v>
      </c>
      <c r="D344" t="s">
        <v>307</v>
      </c>
      <c r="E344">
        <v>245</v>
      </c>
      <c r="F344">
        <v>512460001</v>
      </c>
      <c r="G344" t="s">
        <v>85</v>
      </c>
      <c r="H344">
        <v>101</v>
      </c>
      <c r="I344" t="s">
        <v>308</v>
      </c>
      <c r="J344">
        <v>2460</v>
      </c>
      <c r="K344" t="s">
        <v>355</v>
      </c>
      <c r="L344">
        <v>2000</v>
      </c>
      <c r="M344" t="s">
        <v>113</v>
      </c>
      <c r="N344">
        <v>7</v>
      </c>
      <c r="O344" t="s">
        <v>310</v>
      </c>
      <c r="P344">
        <v>171</v>
      </c>
      <c r="Q344" t="s">
        <v>311</v>
      </c>
      <c r="R344">
        <v>121</v>
      </c>
      <c r="S344" t="s">
        <v>312</v>
      </c>
      <c r="T344">
        <v>1</v>
      </c>
      <c r="U344" t="s">
        <v>313</v>
      </c>
      <c r="V344" s="4">
        <v>0</v>
      </c>
      <c r="W344" s="4">
        <v>0</v>
      </c>
      <c r="X344" s="4">
        <v>0</v>
      </c>
      <c r="Y344" s="4">
        <v>220.17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3027.88</v>
      </c>
      <c r="AG344" s="4">
        <v>0</v>
      </c>
      <c r="AH344" s="4">
        <v>0</v>
      </c>
      <c r="AI344" s="4">
        <v>0</v>
      </c>
      <c r="AJ344" s="4">
        <v>153.47</v>
      </c>
      <c r="AK344" s="4">
        <v>0</v>
      </c>
      <c r="AL344" s="4">
        <v>6801.22</v>
      </c>
      <c r="AM344" s="4">
        <v>0</v>
      </c>
      <c r="AN344" s="4">
        <v>11500.34</v>
      </c>
      <c r="AO344" s="4">
        <v>0</v>
      </c>
      <c r="AP344" s="4">
        <v>151.94999999999999</v>
      </c>
      <c r="AQ344" s="4">
        <v>1755.07</v>
      </c>
      <c r="AR344" s="4">
        <v>2036.2</v>
      </c>
      <c r="AS344" s="4">
        <v>2036.2</v>
      </c>
      <c r="AT344" s="4">
        <v>0</v>
      </c>
      <c r="AU344" s="4">
        <v>0</v>
      </c>
      <c r="AV344" s="4">
        <v>-100</v>
      </c>
      <c r="AW344" s="4">
        <v>166.7</v>
      </c>
      <c r="AX344" s="4">
        <v>0</v>
      </c>
      <c r="AY344" s="4">
        <v>0</v>
      </c>
      <c r="AZ344" s="4">
        <v>0</v>
      </c>
      <c r="BA344" s="4">
        <v>0</v>
      </c>
      <c r="BB344" s="4">
        <v>-18453.509999999998</v>
      </c>
      <c r="BC344" s="4">
        <v>-641.24</v>
      </c>
      <c r="BD344" s="4">
        <v>-122.15</v>
      </c>
      <c r="BE344" s="4">
        <v>-2036.2</v>
      </c>
    </row>
    <row r="345" spans="1:57">
      <c r="A345">
        <v>201</v>
      </c>
      <c r="B345" t="s">
        <v>379</v>
      </c>
      <c r="C345">
        <v>143</v>
      </c>
      <c r="D345" t="s">
        <v>271</v>
      </c>
      <c r="E345">
        <v>246</v>
      </c>
      <c r="F345">
        <v>512460001</v>
      </c>
      <c r="G345" t="s">
        <v>85</v>
      </c>
      <c r="H345">
        <v>602</v>
      </c>
      <c r="I345" t="s">
        <v>380</v>
      </c>
      <c r="J345">
        <v>2460</v>
      </c>
      <c r="K345" t="s">
        <v>355</v>
      </c>
      <c r="L345">
        <v>2000</v>
      </c>
      <c r="M345" t="s">
        <v>113</v>
      </c>
      <c r="N345">
        <v>7</v>
      </c>
      <c r="O345" t="s">
        <v>310</v>
      </c>
      <c r="P345">
        <v>423</v>
      </c>
      <c r="Q345" t="s">
        <v>381</v>
      </c>
      <c r="R345">
        <v>121</v>
      </c>
      <c r="S345" t="s">
        <v>312</v>
      </c>
      <c r="T345">
        <v>1</v>
      </c>
      <c r="U345" t="s">
        <v>313</v>
      </c>
      <c r="V345" s="4">
        <v>4550</v>
      </c>
      <c r="W345" s="4">
        <v>141</v>
      </c>
      <c r="X345" s="4">
        <v>0</v>
      </c>
      <c r="Y345" s="4">
        <v>0</v>
      </c>
      <c r="Z345" s="4">
        <v>0</v>
      </c>
      <c r="AA345" s="4">
        <v>32788.14</v>
      </c>
      <c r="AB345" s="4">
        <v>25415.599999999999</v>
      </c>
      <c r="AC345" s="4">
        <v>0</v>
      </c>
      <c r="AD345" s="4">
        <v>2806.53</v>
      </c>
      <c r="AE345" s="4">
        <v>14409.78</v>
      </c>
      <c r="AF345" s="4">
        <v>1442.6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15000</v>
      </c>
      <c r="AU345" s="4">
        <v>0</v>
      </c>
      <c r="AV345" s="4">
        <v>-10228.959999999999</v>
      </c>
      <c r="AW345" s="4">
        <v>3862.58</v>
      </c>
      <c r="AX345" s="4">
        <v>0</v>
      </c>
      <c r="AY345" s="4">
        <v>51231.58</v>
      </c>
      <c r="AZ345" s="4">
        <v>7830</v>
      </c>
      <c r="BA345" s="4">
        <v>18571.88</v>
      </c>
      <c r="BB345" s="4">
        <v>974.48</v>
      </c>
      <c r="BC345" s="4">
        <v>0</v>
      </c>
      <c r="BD345" s="4">
        <v>0</v>
      </c>
      <c r="BE345" s="4">
        <v>-1943.82</v>
      </c>
    </row>
    <row r="346" spans="1:57">
      <c r="A346">
        <v>942</v>
      </c>
      <c r="B346" t="s">
        <v>487</v>
      </c>
      <c r="C346">
        <v>117</v>
      </c>
      <c r="D346" t="s">
        <v>488</v>
      </c>
      <c r="E346">
        <v>245</v>
      </c>
      <c r="F346">
        <v>512460001</v>
      </c>
      <c r="G346" t="s">
        <v>85</v>
      </c>
      <c r="H346">
        <v>101</v>
      </c>
      <c r="I346" t="s">
        <v>308</v>
      </c>
      <c r="J346">
        <v>2460</v>
      </c>
      <c r="K346" t="s">
        <v>355</v>
      </c>
      <c r="L346">
        <v>2000</v>
      </c>
      <c r="M346" t="s">
        <v>113</v>
      </c>
      <c r="N346">
        <v>8</v>
      </c>
      <c r="O346" t="s">
        <v>486</v>
      </c>
      <c r="P346">
        <v>183</v>
      </c>
      <c r="Q346" t="s">
        <v>489</v>
      </c>
      <c r="R346">
        <v>121</v>
      </c>
      <c r="S346" t="s">
        <v>312</v>
      </c>
      <c r="T346">
        <v>1</v>
      </c>
      <c r="U346" t="s">
        <v>313</v>
      </c>
      <c r="V346" s="4">
        <v>0</v>
      </c>
      <c r="W346" s="4">
        <v>0</v>
      </c>
      <c r="X346" s="4">
        <v>0</v>
      </c>
      <c r="Y346" s="4">
        <v>0</v>
      </c>
      <c r="Z346" s="4">
        <v>1785.99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328.62</v>
      </c>
      <c r="AJ346" s="4">
        <v>705.93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103.46</v>
      </c>
      <c r="AS346" s="4">
        <v>103.46</v>
      </c>
      <c r="AT346" s="4">
        <v>0</v>
      </c>
      <c r="AU346" s="4">
        <v>0</v>
      </c>
      <c r="AV346" s="4">
        <v>-1034.55</v>
      </c>
      <c r="AW346" s="4">
        <v>0</v>
      </c>
      <c r="AX346" s="4">
        <v>1785.99</v>
      </c>
      <c r="AY346" s="4">
        <v>0</v>
      </c>
      <c r="AZ346" s="4">
        <v>0</v>
      </c>
      <c r="BA346" s="4">
        <v>0</v>
      </c>
      <c r="BB346" s="4">
        <v>0</v>
      </c>
      <c r="BC346" s="4">
        <v>0</v>
      </c>
      <c r="BD346" s="4">
        <v>-103.46</v>
      </c>
      <c r="BE346" s="4">
        <v>-103.46</v>
      </c>
    </row>
    <row r="347" spans="1:57">
      <c r="A347">
        <v>972</v>
      </c>
      <c r="B347" t="s">
        <v>527</v>
      </c>
      <c r="C347">
        <v>132</v>
      </c>
      <c r="D347" t="s">
        <v>528</v>
      </c>
      <c r="E347">
        <v>245</v>
      </c>
      <c r="F347">
        <v>512460001</v>
      </c>
      <c r="G347" t="s">
        <v>85</v>
      </c>
      <c r="H347">
        <v>101</v>
      </c>
      <c r="I347" t="s">
        <v>308</v>
      </c>
      <c r="J347">
        <v>2460</v>
      </c>
      <c r="K347" t="s">
        <v>355</v>
      </c>
      <c r="L347">
        <v>2000</v>
      </c>
      <c r="M347" t="s">
        <v>113</v>
      </c>
      <c r="N347">
        <v>9</v>
      </c>
      <c r="O347" t="s">
        <v>422</v>
      </c>
      <c r="P347">
        <v>181</v>
      </c>
      <c r="Q347" t="s">
        <v>523</v>
      </c>
      <c r="R347">
        <v>131</v>
      </c>
      <c r="S347" t="s">
        <v>524</v>
      </c>
      <c r="T347">
        <v>1</v>
      </c>
      <c r="U347" t="s">
        <v>313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81.77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8.18</v>
      </c>
      <c r="AS347" s="4">
        <v>8.18</v>
      </c>
      <c r="AT347" s="4">
        <v>0</v>
      </c>
      <c r="AU347" s="4">
        <v>0</v>
      </c>
      <c r="AV347" s="4">
        <v>-81.77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-8.18</v>
      </c>
      <c r="BE347" s="4">
        <v>-8.18</v>
      </c>
    </row>
    <row r="348" spans="1:57">
      <c r="A348">
        <v>991</v>
      </c>
      <c r="B348" t="s">
        <v>538</v>
      </c>
      <c r="C348">
        <v>136</v>
      </c>
      <c r="D348" t="s">
        <v>539</v>
      </c>
      <c r="E348">
        <v>245</v>
      </c>
      <c r="F348">
        <v>512460001</v>
      </c>
      <c r="G348" t="s">
        <v>85</v>
      </c>
      <c r="H348">
        <v>101</v>
      </c>
      <c r="I348" t="s">
        <v>308</v>
      </c>
      <c r="J348">
        <v>2460</v>
      </c>
      <c r="K348" t="s">
        <v>355</v>
      </c>
      <c r="L348">
        <v>2000</v>
      </c>
      <c r="M348" t="s">
        <v>113</v>
      </c>
      <c r="N348">
        <v>10</v>
      </c>
      <c r="O348" t="s">
        <v>540</v>
      </c>
      <c r="P348">
        <v>311</v>
      </c>
      <c r="Q348" t="s">
        <v>463</v>
      </c>
      <c r="R348">
        <v>121</v>
      </c>
      <c r="S348" t="s">
        <v>312</v>
      </c>
      <c r="T348">
        <v>1</v>
      </c>
      <c r="U348" t="s">
        <v>313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12266.07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12990</v>
      </c>
      <c r="BC348" s="4">
        <v>-723.93</v>
      </c>
      <c r="BD348" s="4">
        <v>0</v>
      </c>
      <c r="BE348" s="4">
        <v>0</v>
      </c>
    </row>
    <row r="349" spans="1:57">
      <c r="A349">
        <v>961</v>
      </c>
      <c r="B349" t="s">
        <v>80</v>
      </c>
      <c r="C349">
        <v>124</v>
      </c>
      <c r="D349" t="s">
        <v>508</v>
      </c>
      <c r="E349">
        <v>245</v>
      </c>
      <c r="F349">
        <v>512460001</v>
      </c>
      <c r="G349" t="s">
        <v>85</v>
      </c>
      <c r="H349">
        <v>101</v>
      </c>
      <c r="I349" t="s">
        <v>308</v>
      </c>
      <c r="J349">
        <v>2460</v>
      </c>
      <c r="K349" t="s">
        <v>355</v>
      </c>
      <c r="L349">
        <v>2000</v>
      </c>
      <c r="M349" t="s">
        <v>113</v>
      </c>
      <c r="N349">
        <v>11</v>
      </c>
      <c r="O349" t="s">
        <v>509</v>
      </c>
      <c r="P349">
        <v>241</v>
      </c>
      <c r="Q349" t="s">
        <v>445</v>
      </c>
      <c r="R349">
        <v>124</v>
      </c>
      <c r="S349" t="s">
        <v>510</v>
      </c>
      <c r="T349">
        <v>1</v>
      </c>
      <c r="U349" t="s">
        <v>313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1370.29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2748.04</v>
      </c>
      <c r="AQ349" s="4">
        <v>0</v>
      </c>
      <c r="AR349" s="4">
        <v>411.83</v>
      </c>
      <c r="AS349" s="4">
        <v>411.83</v>
      </c>
      <c r="AT349" s="4">
        <v>0</v>
      </c>
      <c r="AU349" s="4">
        <v>0</v>
      </c>
      <c r="AV349" s="4">
        <v>-1370.29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-2748.04</v>
      </c>
      <c r="BC349" s="4">
        <v>0</v>
      </c>
      <c r="BD349" s="4">
        <v>-411.83</v>
      </c>
      <c r="BE349" s="4">
        <v>-411.83</v>
      </c>
    </row>
    <row r="350" spans="1:57">
      <c r="A350">
        <v>962</v>
      </c>
      <c r="B350" t="s">
        <v>513</v>
      </c>
      <c r="C350">
        <v>126</v>
      </c>
      <c r="D350" t="s">
        <v>225</v>
      </c>
      <c r="E350">
        <v>245</v>
      </c>
      <c r="F350">
        <v>512460001</v>
      </c>
      <c r="G350" t="s">
        <v>85</v>
      </c>
      <c r="H350">
        <v>101</v>
      </c>
      <c r="I350" t="s">
        <v>308</v>
      </c>
      <c r="J350">
        <v>2460</v>
      </c>
      <c r="K350" t="s">
        <v>355</v>
      </c>
      <c r="L350">
        <v>2000</v>
      </c>
      <c r="M350" t="s">
        <v>113</v>
      </c>
      <c r="N350">
        <v>11</v>
      </c>
      <c r="O350" t="s">
        <v>509</v>
      </c>
      <c r="P350">
        <v>241</v>
      </c>
      <c r="Q350" t="s">
        <v>445</v>
      </c>
      <c r="R350">
        <v>124</v>
      </c>
      <c r="S350" t="s">
        <v>510</v>
      </c>
      <c r="T350">
        <v>1</v>
      </c>
      <c r="U350" t="s">
        <v>313</v>
      </c>
      <c r="V350" s="4">
        <v>0</v>
      </c>
      <c r="W350" s="4">
        <v>2850.63</v>
      </c>
      <c r="X350" s="4">
        <v>0</v>
      </c>
      <c r="Y350" s="4">
        <v>487.32</v>
      </c>
      <c r="Z350" s="4">
        <v>0</v>
      </c>
      <c r="AA350" s="4">
        <v>0</v>
      </c>
      <c r="AB350" s="4">
        <v>0</v>
      </c>
      <c r="AC350" s="4">
        <v>1353.72</v>
      </c>
      <c r="AD350" s="4">
        <v>2010.32</v>
      </c>
      <c r="AE350" s="4">
        <v>21275.93</v>
      </c>
      <c r="AF350" s="4">
        <v>31723.05</v>
      </c>
      <c r="AG350" s="4">
        <v>0</v>
      </c>
      <c r="AH350" s="4">
        <v>0</v>
      </c>
      <c r="AI350" s="4">
        <v>6421.21</v>
      </c>
      <c r="AJ350" s="4">
        <v>0</v>
      </c>
      <c r="AK350" s="4">
        <v>243.2</v>
      </c>
      <c r="AL350" s="4">
        <v>1596.85</v>
      </c>
      <c r="AM350" s="4">
        <v>0</v>
      </c>
      <c r="AN350" s="4">
        <v>0</v>
      </c>
      <c r="AO350" s="4">
        <v>0</v>
      </c>
      <c r="AP350" s="4">
        <v>3079.26</v>
      </c>
      <c r="AQ350" s="4">
        <v>1668.71</v>
      </c>
      <c r="AR350" s="4">
        <v>1300.92</v>
      </c>
      <c r="AS350" s="4">
        <v>1300.92</v>
      </c>
      <c r="AT350" s="4">
        <v>0</v>
      </c>
      <c r="AU350" s="4">
        <v>0</v>
      </c>
      <c r="AV350" s="4">
        <v>-3570.58</v>
      </c>
      <c r="AW350" s="4">
        <v>244.12</v>
      </c>
      <c r="AX350" s="4">
        <v>0</v>
      </c>
      <c r="AY350" s="4">
        <v>-22.13</v>
      </c>
      <c r="AZ350" s="4">
        <v>0</v>
      </c>
      <c r="BA350" s="4">
        <v>0</v>
      </c>
      <c r="BB350" s="4">
        <v>8631.7199999999993</v>
      </c>
      <c r="BC350" s="4">
        <v>10918.36</v>
      </c>
      <c r="BD350" s="4">
        <v>29202.33</v>
      </c>
      <c r="BE350" s="4">
        <v>-1300.92</v>
      </c>
    </row>
    <row r="351" spans="1:57">
      <c r="A351">
        <v>965</v>
      </c>
      <c r="B351" t="s">
        <v>521</v>
      </c>
      <c r="C351">
        <v>129</v>
      </c>
      <c r="D351" t="s">
        <v>236</v>
      </c>
      <c r="E351">
        <v>245</v>
      </c>
      <c r="F351">
        <v>512460001</v>
      </c>
      <c r="G351" t="s">
        <v>85</v>
      </c>
      <c r="H351">
        <v>101</v>
      </c>
      <c r="I351" t="s">
        <v>308</v>
      </c>
      <c r="J351">
        <v>2460</v>
      </c>
      <c r="K351" t="s">
        <v>355</v>
      </c>
      <c r="L351">
        <v>2000</v>
      </c>
      <c r="M351" t="s">
        <v>113</v>
      </c>
      <c r="N351">
        <v>11</v>
      </c>
      <c r="O351" t="s">
        <v>509</v>
      </c>
      <c r="P351">
        <v>242</v>
      </c>
      <c r="Q351" t="s">
        <v>283</v>
      </c>
      <c r="R351">
        <v>124</v>
      </c>
      <c r="S351" t="s">
        <v>510</v>
      </c>
      <c r="T351">
        <v>1</v>
      </c>
      <c r="U351" t="s">
        <v>313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307.54000000000002</v>
      </c>
      <c r="AQ351" s="4">
        <v>0</v>
      </c>
      <c r="AR351" s="4">
        <v>30.75</v>
      </c>
      <c r="AS351" s="4">
        <v>30.75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-307.54000000000002</v>
      </c>
      <c r="BC351" s="4">
        <v>0</v>
      </c>
      <c r="BD351" s="4">
        <v>-30.75</v>
      </c>
      <c r="BE351" s="4">
        <v>-30.75</v>
      </c>
    </row>
    <row r="352" spans="1:57">
      <c r="A352">
        <v>951</v>
      </c>
      <c r="B352" t="s">
        <v>491</v>
      </c>
      <c r="C352">
        <v>118</v>
      </c>
      <c r="D352" t="s">
        <v>178</v>
      </c>
      <c r="E352">
        <v>245</v>
      </c>
      <c r="F352">
        <v>512460001</v>
      </c>
      <c r="G352" t="s">
        <v>85</v>
      </c>
      <c r="H352">
        <v>101</v>
      </c>
      <c r="I352" t="s">
        <v>308</v>
      </c>
      <c r="J352">
        <v>2460</v>
      </c>
      <c r="K352" t="s">
        <v>355</v>
      </c>
      <c r="L352">
        <v>2000</v>
      </c>
      <c r="M352" t="s">
        <v>113</v>
      </c>
      <c r="N352">
        <v>12</v>
      </c>
      <c r="O352" t="s">
        <v>401</v>
      </c>
      <c r="P352">
        <v>221</v>
      </c>
      <c r="Q352" t="s">
        <v>492</v>
      </c>
      <c r="R352">
        <v>128</v>
      </c>
      <c r="S352" t="s">
        <v>404</v>
      </c>
      <c r="T352">
        <v>1</v>
      </c>
      <c r="U352" t="s">
        <v>313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329.6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32.96</v>
      </c>
      <c r="AS352" s="4">
        <v>32.96</v>
      </c>
      <c r="AT352" s="4">
        <v>0</v>
      </c>
      <c r="AU352" s="4">
        <v>0</v>
      </c>
      <c r="AV352" s="4">
        <v>-329.6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-32.96</v>
      </c>
      <c r="BE352" s="4">
        <v>-32.96</v>
      </c>
    </row>
    <row r="353" spans="1:57">
      <c r="A353">
        <v>953</v>
      </c>
      <c r="B353" t="s">
        <v>259</v>
      </c>
      <c r="C353">
        <v>121</v>
      </c>
      <c r="D353" t="s">
        <v>196</v>
      </c>
      <c r="E353">
        <v>245</v>
      </c>
      <c r="F353">
        <v>512460001</v>
      </c>
      <c r="G353" t="s">
        <v>85</v>
      </c>
      <c r="H353">
        <v>101</v>
      </c>
      <c r="I353" t="s">
        <v>308</v>
      </c>
      <c r="J353">
        <v>2460</v>
      </c>
      <c r="K353" t="s">
        <v>355</v>
      </c>
      <c r="L353">
        <v>2000</v>
      </c>
      <c r="M353" t="s">
        <v>113</v>
      </c>
      <c r="N353">
        <v>12</v>
      </c>
      <c r="O353" t="s">
        <v>401</v>
      </c>
      <c r="P353">
        <v>214</v>
      </c>
      <c r="Q353" t="s">
        <v>446</v>
      </c>
      <c r="R353">
        <v>125</v>
      </c>
      <c r="S353" t="s">
        <v>464</v>
      </c>
      <c r="T353">
        <v>1</v>
      </c>
      <c r="U353" t="s">
        <v>313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3953.43</v>
      </c>
      <c r="AM353" s="4">
        <v>0</v>
      </c>
      <c r="AN353" s="4">
        <v>0</v>
      </c>
      <c r="AO353" s="4">
        <v>5201.49</v>
      </c>
      <c r="AP353" s="4">
        <v>1620.87</v>
      </c>
      <c r="AQ353" s="4">
        <v>4161.49</v>
      </c>
      <c r="AR353" s="4">
        <v>1493.73</v>
      </c>
      <c r="AS353" s="4">
        <v>1493.73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-17924.740000000002</v>
      </c>
    </row>
    <row r="354" spans="1:57">
      <c r="A354">
        <v>954</v>
      </c>
      <c r="B354" t="s">
        <v>502</v>
      </c>
      <c r="C354">
        <v>122</v>
      </c>
      <c r="D354" t="s">
        <v>503</v>
      </c>
      <c r="E354">
        <v>245</v>
      </c>
      <c r="F354">
        <v>512460001</v>
      </c>
      <c r="G354" t="s">
        <v>85</v>
      </c>
      <c r="H354">
        <v>101</v>
      </c>
      <c r="I354" t="s">
        <v>308</v>
      </c>
      <c r="J354">
        <v>2460</v>
      </c>
      <c r="K354" t="s">
        <v>355</v>
      </c>
      <c r="L354">
        <v>2000</v>
      </c>
      <c r="M354" t="s">
        <v>113</v>
      </c>
      <c r="N354">
        <v>12</v>
      </c>
      <c r="O354" t="s">
        <v>401</v>
      </c>
      <c r="P354">
        <v>226</v>
      </c>
      <c r="Q354" t="s">
        <v>504</v>
      </c>
      <c r="R354">
        <v>121</v>
      </c>
      <c r="S354" t="s">
        <v>312</v>
      </c>
      <c r="T354">
        <v>1</v>
      </c>
      <c r="U354" t="s">
        <v>313</v>
      </c>
      <c r="V354" s="4">
        <v>0</v>
      </c>
      <c r="W354" s="4">
        <v>184881.39</v>
      </c>
      <c r="X354" s="4">
        <v>15912.36</v>
      </c>
      <c r="Y354" s="4">
        <v>7154.32</v>
      </c>
      <c r="Z354" s="4">
        <v>126516.65</v>
      </c>
      <c r="AA354" s="4">
        <v>116218.37</v>
      </c>
      <c r="AB354" s="4">
        <v>89255.75</v>
      </c>
      <c r="AC354" s="4">
        <v>4656.4799999999996</v>
      </c>
      <c r="AD354" s="4">
        <v>116361.8</v>
      </c>
      <c r="AE354" s="4">
        <v>61765.66</v>
      </c>
      <c r="AF354" s="4">
        <v>145373.17000000001</v>
      </c>
      <c r="AG354" s="4">
        <v>40556.879999999997</v>
      </c>
      <c r="AH354" s="4">
        <v>8432.9</v>
      </c>
      <c r="AI354" s="4">
        <v>1018.11</v>
      </c>
      <c r="AJ354" s="4">
        <v>69609.17</v>
      </c>
      <c r="AK354" s="4">
        <v>6186.11</v>
      </c>
      <c r="AL354" s="4">
        <v>170806.04</v>
      </c>
      <c r="AM354" s="4">
        <v>8340.36</v>
      </c>
      <c r="AN354" s="4">
        <v>11264.57</v>
      </c>
      <c r="AO354" s="4">
        <v>239616.06</v>
      </c>
      <c r="AP354" s="4">
        <v>165439.63</v>
      </c>
      <c r="AQ354" s="4">
        <v>60903.61</v>
      </c>
      <c r="AR354" s="4">
        <v>74161.66</v>
      </c>
      <c r="AS354" s="4">
        <v>74161.66</v>
      </c>
      <c r="AT354" s="4">
        <v>405151.75</v>
      </c>
      <c r="AU354" s="4">
        <v>-42848.98</v>
      </c>
      <c r="AV354" s="4">
        <v>-85882.63</v>
      </c>
      <c r="AW354" s="4">
        <v>-9625.59</v>
      </c>
      <c r="AX354" s="4">
        <v>-10514</v>
      </c>
      <c r="AY354" s="4">
        <v>-23852.32</v>
      </c>
      <c r="AZ354" s="4">
        <v>46056.24</v>
      </c>
      <c r="BA354" s="4">
        <v>-146167.18</v>
      </c>
      <c r="BB354" s="4">
        <v>-50002.54</v>
      </c>
      <c r="BC354" s="4">
        <v>-89848.63</v>
      </c>
      <c r="BD354" s="4">
        <v>90378.84</v>
      </c>
      <c r="BE354" s="4">
        <v>-62215.85</v>
      </c>
    </row>
    <row r="355" spans="1:57">
      <c r="A355">
        <v>111</v>
      </c>
      <c r="B355" t="s">
        <v>84</v>
      </c>
      <c r="C355">
        <v>141</v>
      </c>
      <c r="D355" t="s">
        <v>260</v>
      </c>
      <c r="E355">
        <v>245</v>
      </c>
      <c r="F355">
        <v>512460001</v>
      </c>
      <c r="G355" t="s">
        <v>85</v>
      </c>
      <c r="H355">
        <v>101</v>
      </c>
      <c r="I355" t="s">
        <v>308</v>
      </c>
      <c r="J355">
        <v>2460</v>
      </c>
      <c r="K355" t="s">
        <v>355</v>
      </c>
      <c r="L355">
        <v>2000</v>
      </c>
      <c r="M355" t="s">
        <v>113</v>
      </c>
      <c r="N355">
        <v>13</v>
      </c>
      <c r="O355" t="s">
        <v>353</v>
      </c>
      <c r="P355">
        <v>263</v>
      </c>
      <c r="Q355" t="s">
        <v>354</v>
      </c>
      <c r="R355">
        <v>121</v>
      </c>
      <c r="S355" t="s">
        <v>312</v>
      </c>
      <c r="T355">
        <v>1</v>
      </c>
      <c r="U355" t="s">
        <v>313</v>
      </c>
      <c r="V355" s="4">
        <v>1602.54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1060.9100000000001</v>
      </c>
      <c r="AJ355" s="4">
        <v>1390.94</v>
      </c>
      <c r="AK355" s="4">
        <v>0</v>
      </c>
      <c r="AL355" s="4">
        <v>68701</v>
      </c>
      <c r="AM355" s="4">
        <v>95.58</v>
      </c>
      <c r="AN355" s="4">
        <v>358.72</v>
      </c>
      <c r="AO355" s="4">
        <v>0</v>
      </c>
      <c r="AP355" s="4">
        <v>0</v>
      </c>
      <c r="AQ355" s="4">
        <v>0</v>
      </c>
      <c r="AR355" s="4">
        <v>7160.72</v>
      </c>
      <c r="AS355" s="4">
        <v>7160.72</v>
      </c>
      <c r="AT355" s="4">
        <v>5356</v>
      </c>
      <c r="AU355" s="4">
        <v>0</v>
      </c>
      <c r="AV355" s="4">
        <v>0</v>
      </c>
      <c r="AW355" s="4">
        <v>0</v>
      </c>
      <c r="AX355" s="4">
        <v>-10000</v>
      </c>
      <c r="AY355" s="4">
        <v>0</v>
      </c>
      <c r="AZ355" s="4">
        <v>0</v>
      </c>
      <c r="BA355" s="4">
        <v>0</v>
      </c>
      <c r="BB355" s="4">
        <v>0</v>
      </c>
      <c r="BC355" s="4">
        <v>-8404.64</v>
      </c>
      <c r="BD355" s="4">
        <v>-4291.46</v>
      </c>
      <c r="BE355" s="4">
        <v>-66985.95</v>
      </c>
    </row>
    <row r="356" spans="1:57">
      <c r="A356">
        <v>963</v>
      </c>
      <c r="B356" t="s">
        <v>515</v>
      </c>
      <c r="C356">
        <v>127</v>
      </c>
      <c r="D356" t="s">
        <v>516</v>
      </c>
      <c r="E356">
        <v>245</v>
      </c>
      <c r="F356">
        <v>512460001</v>
      </c>
      <c r="G356" t="s">
        <v>85</v>
      </c>
      <c r="H356">
        <v>101</v>
      </c>
      <c r="I356" t="s">
        <v>308</v>
      </c>
      <c r="J356">
        <v>2460</v>
      </c>
      <c r="K356" t="s">
        <v>355</v>
      </c>
      <c r="L356">
        <v>2000</v>
      </c>
      <c r="M356" t="s">
        <v>113</v>
      </c>
      <c r="N356">
        <v>13</v>
      </c>
      <c r="O356" t="s">
        <v>353</v>
      </c>
      <c r="P356">
        <v>231</v>
      </c>
      <c r="Q356" t="s">
        <v>517</v>
      </c>
      <c r="R356">
        <v>124</v>
      </c>
      <c r="S356" t="s">
        <v>510</v>
      </c>
      <c r="T356">
        <v>1</v>
      </c>
      <c r="U356" t="s">
        <v>313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3221.46</v>
      </c>
      <c r="AQ356" s="4">
        <v>0</v>
      </c>
      <c r="AR356" s="4">
        <v>322.14999999999998</v>
      </c>
      <c r="AS356" s="4">
        <v>322.14999999999998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-3543.61</v>
      </c>
      <c r="BE356" s="4">
        <v>-322.14999999999998</v>
      </c>
    </row>
    <row r="357" spans="1:57">
      <c r="A357">
        <v>961</v>
      </c>
      <c r="B357" t="s">
        <v>80</v>
      </c>
      <c r="C357">
        <v>124</v>
      </c>
      <c r="D357" t="s">
        <v>508</v>
      </c>
      <c r="E357">
        <v>247</v>
      </c>
      <c r="F357">
        <v>512470001</v>
      </c>
      <c r="G357" t="s">
        <v>263</v>
      </c>
      <c r="H357">
        <v>101</v>
      </c>
      <c r="I357" t="s">
        <v>308</v>
      </c>
      <c r="J357">
        <v>2470</v>
      </c>
      <c r="K357" t="s">
        <v>356</v>
      </c>
      <c r="L357">
        <v>2000</v>
      </c>
      <c r="M357" t="s">
        <v>113</v>
      </c>
      <c r="N357">
        <v>11</v>
      </c>
      <c r="O357" t="s">
        <v>509</v>
      </c>
      <c r="P357">
        <v>241</v>
      </c>
      <c r="Q357" t="s">
        <v>445</v>
      </c>
      <c r="R357">
        <v>124</v>
      </c>
      <c r="S357" t="s">
        <v>510</v>
      </c>
      <c r="T357">
        <v>1</v>
      </c>
      <c r="U357" t="s">
        <v>313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8363.6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836.36</v>
      </c>
      <c r="AS357" s="4">
        <v>836.36</v>
      </c>
      <c r="AT357" s="4">
        <v>0</v>
      </c>
      <c r="AU357" s="4">
        <v>0</v>
      </c>
      <c r="AV357" s="4">
        <v>0</v>
      </c>
      <c r="AW357" s="4">
        <v>-6411.74</v>
      </c>
      <c r="AX357" s="4">
        <v>-1787</v>
      </c>
      <c r="AY357" s="4">
        <v>-1</v>
      </c>
      <c r="AZ357" s="4">
        <v>0</v>
      </c>
      <c r="BA357" s="4">
        <v>-163.86</v>
      </c>
      <c r="BB357" s="4">
        <v>0</v>
      </c>
      <c r="BC357" s="4">
        <v>0</v>
      </c>
      <c r="BD357" s="4">
        <v>-836.36</v>
      </c>
      <c r="BE357" s="4">
        <v>-836.36</v>
      </c>
    </row>
    <row r="358" spans="1:57">
      <c r="A358">
        <v>951</v>
      </c>
      <c r="B358" t="s">
        <v>491</v>
      </c>
      <c r="C358">
        <v>118</v>
      </c>
      <c r="D358" t="s">
        <v>178</v>
      </c>
      <c r="E358">
        <v>247</v>
      </c>
      <c r="F358">
        <v>512470001</v>
      </c>
      <c r="G358" t="s">
        <v>263</v>
      </c>
      <c r="H358">
        <v>101</v>
      </c>
      <c r="I358" t="s">
        <v>308</v>
      </c>
      <c r="J358">
        <v>2470</v>
      </c>
      <c r="K358" t="s">
        <v>356</v>
      </c>
      <c r="L358">
        <v>2000</v>
      </c>
      <c r="M358" t="s">
        <v>113</v>
      </c>
      <c r="N358">
        <v>12</v>
      </c>
      <c r="O358" t="s">
        <v>401</v>
      </c>
      <c r="P358">
        <v>221</v>
      </c>
      <c r="Q358" t="s">
        <v>492</v>
      </c>
      <c r="R358">
        <v>128</v>
      </c>
      <c r="S358" t="s">
        <v>404</v>
      </c>
      <c r="T358">
        <v>1</v>
      </c>
      <c r="U358" t="s">
        <v>313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7288.28</v>
      </c>
      <c r="AQ358" s="4">
        <v>37122.44</v>
      </c>
      <c r="AR358" s="4">
        <v>4441.07</v>
      </c>
      <c r="AS358" s="4">
        <v>4441.07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0</v>
      </c>
      <c r="AZ358" s="4">
        <v>0</v>
      </c>
      <c r="BA358" s="4">
        <v>0</v>
      </c>
      <c r="BB358" s="4">
        <v>-7288.28</v>
      </c>
      <c r="BC358" s="4">
        <v>-37122.44</v>
      </c>
      <c r="BD358" s="4">
        <v>-4441.07</v>
      </c>
      <c r="BE358" s="4">
        <v>-4441.07</v>
      </c>
    </row>
    <row r="359" spans="1:57">
      <c r="A359">
        <v>954</v>
      </c>
      <c r="B359" t="s">
        <v>502</v>
      </c>
      <c r="C359">
        <v>122</v>
      </c>
      <c r="D359" t="s">
        <v>503</v>
      </c>
      <c r="E359">
        <v>247</v>
      </c>
      <c r="F359">
        <v>512470001</v>
      </c>
      <c r="G359" t="s">
        <v>263</v>
      </c>
      <c r="H359">
        <v>101</v>
      </c>
      <c r="I359" t="s">
        <v>308</v>
      </c>
      <c r="J359">
        <v>2470</v>
      </c>
      <c r="K359" t="s">
        <v>356</v>
      </c>
      <c r="L359">
        <v>2000</v>
      </c>
      <c r="M359" t="s">
        <v>113</v>
      </c>
      <c r="N359">
        <v>12</v>
      </c>
      <c r="O359" t="s">
        <v>401</v>
      </c>
      <c r="P359">
        <v>226</v>
      </c>
      <c r="Q359" t="s">
        <v>504</v>
      </c>
      <c r="R359">
        <v>121</v>
      </c>
      <c r="S359" t="s">
        <v>312</v>
      </c>
      <c r="T359">
        <v>1</v>
      </c>
      <c r="U359" t="s">
        <v>313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257.2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25.72</v>
      </c>
      <c r="AS359" s="4">
        <v>25.72</v>
      </c>
      <c r="AT359" s="4">
        <v>0</v>
      </c>
      <c r="AU359" s="4">
        <v>-8.81</v>
      </c>
      <c r="AV359" s="4">
        <v>-248.39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-25.72</v>
      </c>
      <c r="BE359" s="4">
        <v>-25.72</v>
      </c>
    </row>
    <row r="360" spans="1:57">
      <c r="A360">
        <v>102</v>
      </c>
      <c r="B360" t="s">
        <v>343</v>
      </c>
      <c r="C360">
        <v>140</v>
      </c>
      <c r="D360" t="s">
        <v>344</v>
      </c>
      <c r="E360">
        <v>248</v>
      </c>
      <c r="F360">
        <v>512490001</v>
      </c>
      <c r="G360" t="s">
        <v>180</v>
      </c>
      <c r="H360">
        <v>101</v>
      </c>
      <c r="I360" t="s">
        <v>308</v>
      </c>
      <c r="J360">
        <v>2490</v>
      </c>
      <c r="K360" t="s">
        <v>325</v>
      </c>
      <c r="L360">
        <v>2000</v>
      </c>
      <c r="M360" t="s">
        <v>113</v>
      </c>
      <c r="N360">
        <v>4</v>
      </c>
      <c r="O360" t="s">
        <v>345</v>
      </c>
      <c r="P360">
        <v>172</v>
      </c>
      <c r="Q360" t="s">
        <v>281</v>
      </c>
      <c r="R360">
        <v>121</v>
      </c>
      <c r="S360" t="s">
        <v>312</v>
      </c>
      <c r="T360">
        <v>1</v>
      </c>
      <c r="U360" t="s">
        <v>313</v>
      </c>
      <c r="V360" s="4">
        <v>0</v>
      </c>
      <c r="W360" s="4">
        <v>0</v>
      </c>
      <c r="X360" s="4">
        <v>0</v>
      </c>
      <c r="Y360" s="4">
        <v>94.66</v>
      </c>
      <c r="Z360" s="4">
        <v>0</v>
      </c>
      <c r="AA360" s="4">
        <v>0</v>
      </c>
      <c r="AB360" s="4">
        <v>0</v>
      </c>
      <c r="AC360" s="4">
        <v>150.21</v>
      </c>
      <c r="AD360" s="4">
        <v>0</v>
      </c>
      <c r="AE360" s="4">
        <v>216.64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483.28</v>
      </c>
      <c r="AQ360" s="4">
        <v>0</v>
      </c>
      <c r="AR360" s="4">
        <v>48.33</v>
      </c>
      <c r="AS360" s="4">
        <v>48.33</v>
      </c>
      <c r="AT360" s="4">
        <v>0</v>
      </c>
      <c r="AU360" s="4">
        <v>0</v>
      </c>
      <c r="AV360" s="4">
        <v>0</v>
      </c>
      <c r="AW360" s="4">
        <v>94.66</v>
      </c>
      <c r="AX360" s="4">
        <v>0</v>
      </c>
      <c r="AY360" s="4">
        <v>150.21</v>
      </c>
      <c r="AZ360" s="4">
        <v>0</v>
      </c>
      <c r="BA360" s="4">
        <v>0</v>
      </c>
      <c r="BB360" s="4">
        <v>-483.28</v>
      </c>
      <c r="BC360" s="4">
        <v>216.64</v>
      </c>
      <c r="BD360" s="4">
        <v>-48.33</v>
      </c>
      <c r="BE360" s="4">
        <v>-48.33</v>
      </c>
    </row>
    <row r="361" spans="1:57">
      <c r="A361">
        <v>101</v>
      </c>
      <c r="B361" t="s">
        <v>306</v>
      </c>
      <c r="C361">
        <v>139</v>
      </c>
      <c r="D361" t="s">
        <v>307</v>
      </c>
      <c r="E361">
        <v>248</v>
      </c>
      <c r="F361">
        <v>512490001</v>
      </c>
      <c r="G361" t="s">
        <v>180</v>
      </c>
      <c r="H361">
        <v>101</v>
      </c>
      <c r="I361" t="s">
        <v>308</v>
      </c>
      <c r="J361">
        <v>2490</v>
      </c>
      <c r="K361" t="s">
        <v>325</v>
      </c>
      <c r="L361">
        <v>2000</v>
      </c>
      <c r="M361" t="s">
        <v>113</v>
      </c>
      <c r="N361">
        <v>7</v>
      </c>
      <c r="O361" t="s">
        <v>310</v>
      </c>
      <c r="P361">
        <v>171</v>
      </c>
      <c r="Q361" t="s">
        <v>311</v>
      </c>
      <c r="R361">
        <v>121</v>
      </c>
      <c r="S361" t="s">
        <v>312</v>
      </c>
      <c r="T361">
        <v>1</v>
      </c>
      <c r="U361" t="s">
        <v>313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118.34</v>
      </c>
      <c r="AB361" s="4">
        <v>0</v>
      </c>
      <c r="AC361" s="4">
        <v>0</v>
      </c>
      <c r="AD361" s="4">
        <v>0</v>
      </c>
      <c r="AE361" s="4">
        <v>1383.98</v>
      </c>
      <c r="AF361" s="4">
        <v>905.22</v>
      </c>
      <c r="AG361" s="4">
        <v>0</v>
      </c>
      <c r="AH361" s="4">
        <v>11396.03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468.58</v>
      </c>
      <c r="AQ361" s="4">
        <v>0</v>
      </c>
      <c r="AR361" s="4">
        <v>1186.46</v>
      </c>
      <c r="AS361" s="4">
        <v>1186.46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-11001.23</v>
      </c>
      <c r="BC361" s="4">
        <v>697.17</v>
      </c>
      <c r="BD361" s="4">
        <v>-339.47</v>
      </c>
      <c r="BE361" s="4">
        <v>-1186.46</v>
      </c>
    </row>
    <row r="362" spans="1:57">
      <c r="A362">
        <v>201</v>
      </c>
      <c r="B362" t="s">
        <v>379</v>
      </c>
      <c r="C362">
        <v>143</v>
      </c>
      <c r="D362" t="s">
        <v>271</v>
      </c>
      <c r="E362">
        <v>249</v>
      </c>
      <c r="F362">
        <v>512490001</v>
      </c>
      <c r="G362" t="s">
        <v>180</v>
      </c>
      <c r="H362">
        <v>602</v>
      </c>
      <c r="I362" t="s">
        <v>380</v>
      </c>
      <c r="J362">
        <v>2490</v>
      </c>
      <c r="K362" t="s">
        <v>325</v>
      </c>
      <c r="L362">
        <v>2000</v>
      </c>
      <c r="M362" t="s">
        <v>113</v>
      </c>
      <c r="N362">
        <v>7</v>
      </c>
      <c r="O362" t="s">
        <v>310</v>
      </c>
      <c r="P362">
        <v>423</v>
      </c>
      <c r="Q362" t="s">
        <v>381</v>
      </c>
      <c r="R362">
        <v>121</v>
      </c>
      <c r="S362" t="s">
        <v>312</v>
      </c>
      <c r="T362">
        <v>1</v>
      </c>
      <c r="U362" t="s">
        <v>313</v>
      </c>
      <c r="V362" s="4">
        <v>0</v>
      </c>
      <c r="W362" s="4">
        <v>3099.27</v>
      </c>
      <c r="X362" s="4">
        <v>0</v>
      </c>
      <c r="Y362" s="4">
        <v>2096.16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3099.27</v>
      </c>
      <c r="AU362" s="4">
        <v>0</v>
      </c>
      <c r="AV362" s="4">
        <v>2096.16</v>
      </c>
      <c r="AW362" s="4">
        <v>0</v>
      </c>
      <c r="AX362" s="4">
        <v>0</v>
      </c>
      <c r="AY362" s="4">
        <v>0</v>
      </c>
      <c r="AZ362" s="4">
        <v>0</v>
      </c>
      <c r="BA362" s="4">
        <v>565.44000000000005</v>
      </c>
      <c r="BB362" s="4">
        <v>0</v>
      </c>
      <c r="BC362" s="4">
        <v>0</v>
      </c>
      <c r="BD362" s="4">
        <v>0</v>
      </c>
      <c r="BE362" s="4">
        <v>0</v>
      </c>
    </row>
    <row r="363" spans="1:57">
      <c r="A363">
        <v>941</v>
      </c>
      <c r="B363" t="s">
        <v>484</v>
      </c>
      <c r="C363">
        <v>116</v>
      </c>
      <c r="D363" t="s">
        <v>485</v>
      </c>
      <c r="E363">
        <v>248</v>
      </c>
      <c r="F363">
        <v>512490001</v>
      </c>
      <c r="G363" t="s">
        <v>180</v>
      </c>
      <c r="H363">
        <v>101</v>
      </c>
      <c r="I363" t="s">
        <v>308</v>
      </c>
      <c r="J363">
        <v>2490</v>
      </c>
      <c r="K363" t="s">
        <v>325</v>
      </c>
      <c r="L363">
        <v>2000</v>
      </c>
      <c r="M363" t="s">
        <v>113</v>
      </c>
      <c r="N363">
        <v>8</v>
      </c>
      <c r="O363" t="s">
        <v>486</v>
      </c>
      <c r="P363">
        <v>131</v>
      </c>
      <c r="Q363" t="s">
        <v>449</v>
      </c>
      <c r="R363">
        <v>121</v>
      </c>
      <c r="S363" t="s">
        <v>312</v>
      </c>
      <c r="T363">
        <v>1</v>
      </c>
      <c r="U363" t="s">
        <v>313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977.45</v>
      </c>
      <c r="AQ363" s="4">
        <v>0</v>
      </c>
      <c r="AR363" s="4">
        <v>97.74</v>
      </c>
      <c r="AS363" s="4">
        <v>97.74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-977.45</v>
      </c>
      <c r="BC363" s="4">
        <v>0</v>
      </c>
      <c r="BD363" s="4">
        <v>-97.74</v>
      </c>
      <c r="BE363" s="4">
        <v>-97.74</v>
      </c>
    </row>
    <row r="364" spans="1:57">
      <c r="A364">
        <v>962</v>
      </c>
      <c r="B364" t="s">
        <v>513</v>
      </c>
      <c r="C364">
        <v>126</v>
      </c>
      <c r="D364" t="s">
        <v>225</v>
      </c>
      <c r="E364">
        <v>248</v>
      </c>
      <c r="F364">
        <v>512490001</v>
      </c>
      <c r="G364" t="s">
        <v>180</v>
      </c>
      <c r="H364">
        <v>101</v>
      </c>
      <c r="I364" t="s">
        <v>308</v>
      </c>
      <c r="J364">
        <v>2490</v>
      </c>
      <c r="K364" t="s">
        <v>325</v>
      </c>
      <c r="L364">
        <v>2000</v>
      </c>
      <c r="M364" t="s">
        <v>113</v>
      </c>
      <c r="N364">
        <v>11</v>
      </c>
      <c r="O364" t="s">
        <v>509</v>
      </c>
      <c r="P364">
        <v>241</v>
      </c>
      <c r="Q364" t="s">
        <v>445</v>
      </c>
      <c r="R364">
        <v>124</v>
      </c>
      <c r="S364" t="s">
        <v>510</v>
      </c>
      <c r="T364">
        <v>1</v>
      </c>
      <c r="U364" t="s">
        <v>313</v>
      </c>
      <c r="V364" s="4">
        <v>1446.95</v>
      </c>
      <c r="W364" s="4">
        <v>0</v>
      </c>
      <c r="X364" s="4">
        <v>1021.77</v>
      </c>
      <c r="Y364" s="4">
        <v>1987.39</v>
      </c>
      <c r="Z364" s="4">
        <v>0</v>
      </c>
      <c r="AA364" s="4">
        <v>0</v>
      </c>
      <c r="AB364" s="4">
        <v>0</v>
      </c>
      <c r="AC364" s="4">
        <v>0</v>
      </c>
      <c r="AD364" s="4">
        <v>2959.63</v>
      </c>
      <c r="AE364" s="4">
        <v>0</v>
      </c>
      <c r="AF364" s="4">
        <v>0</v>
      </c>
      <c r="AG364" s="4">
        <v>0</v>
      </c>
      <c r="AH364" s="4">
        <v>0</v>
      </c>
      <c r="AI364" s="4">
        <v>1192.6600000000001</v>
      </c>
      <c r="AJ364" s="4">
        <v>9043.76</v>
      </c>
      <c r="AK364" s="4">
        <v>0</v>
      </c>
      <c r="AL364" s="4">
        <v>1209.49</v>
      </c>
      <c r="AM364" s="4">
        <v>0</v>
      </c>
      <c r="AN364" s="4">
        <v>0</v>
      </c>
      <c r="AO364" s="4">
        <v>0</v>
      </c>
      <c r="AP364" s="4">
        <v>19225.27</v>
      </c>
      <c r="AQ364" s="4">
        <v>165.96</v>
      </c>
      <c r="AR364" s="4">
        <v>3083.71</v>
      </c>
      <c r="AS364" s="4">
        <v>3083.71</v>
      </c>
      <c r="AT364" s="4">
        <v>5000</v>
      </c>
      <c r="AU364" s="4">
        <v>-3557</v>
      </c>
      <c r="AV364" s="4">
        <v>-9210.7000000000007</v>
      </c>
      <c r="AW364" s="4">
        <v>1987.39</v>
      </c>
      <c r="AX364" s="4">
        <v>0</v>
      </c>
      <c r="AY364" s="4">
        <v>-1209.49</v>
      </c>
      <c r="AZ364" s="4">
        <v>0</v>
      </c>
      <c r="BA364" s="4">
        <v>2176.17</v>
      </c>
      <c r="BB364" s="4">
        <v>-5000</v>
      </c>
      <c r="BC364" s="4">
        <v>-13607.77</v>
      </c>
      <c r="BD364" s="4">
        <v>-3083.71</v>
      </c>
      <c r="BE364" s="4">
        <v>-3083.71</v>
      </c>
    </row>
    <row r="365" spans="1:57">
      <c r="A365">
        <v>965</v>
      </c>
      <c r="B365" t="s">
        <v>521</v>
      </c>
      <c r="C365">
        <v>129</v>
      </c>
      <c r="D365" t="s">
        <v>236</v>
      </c>
      <c r="E365">
        <v>248</v>
      </c>
      <c r="F365">
        <v>512490001</v>
      </c>
      <c r="G365" t="s">
        <v>180</v>
      </c>
      <c r="H365">
        <v>101</v>
      </c>
      <c r="I365" t="s">
        <v>308</v>
      </c>
      <c r="J365">
        <v>2490</v>
      </c>
      <c r="K365" t="s">
        <v>325</v>
      </c>
      <c r="L365">
        <v>2000</v>
      </c>
      <c r="M365" t="s">
        <v>113</v>
      </c>
      <c r="N365">
        <v>11</v>
      </c>
      <c r="O365" t="s">
        <v>509</v>
      </c>
      <c r="P365">
        <v>242</v>
      </c>
      <c r="Q365" t="s">
        <v>283</v>
      </c>
      <c r="R365">
        <v>124</v>
      </c>
      <c r="S365" t="s">
        <v>510</v>
      </c>
      <c r="T365">
        <v>1</v>
      </c>
      <c r="U365" t="s">
        <v>313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1657.39</v>
      </c>
      <c r="AO365" s="4">
        <v>0</v>
      </c>
      <c r="AP365" s="4">
        <v>9358.49</v>
      </c>
      <c r="AQ365" s="4">
        <v>1701.07</v>
      </c>
      <c r="AR365" s="4">
        <v>1271.69</v>
      </c>
      <c r="AS365" s="4">
        <v>1271.69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-12716.95</v>
      </c>
      <c r="BD365" s="4">
        <v>-1271.69</v>
      </c>
      <c r="BE365" s="4">
        <v>-1271.69</v>
      </c>
    </row>
    <row r="366" spans="1:57">
      <c r="A366">
        <v>953</v>
      </c>
      <c r="B366" t="s">
        <v>259</v>
      </c>
      <c r="C366">
        <v>121</v>
      </c>
      <c r="D366" t="s">
        <v>196</v>
      </c>
      <c r="E366">
        <v>248</v>
      </c>
      <c r="F366">
        <v>512490001</v>
      </c>
      <c r="G366" t="s">
        <v>180</v>
      </c>
      <c r="H366">
        <v>101</v>
      </c>
      <c r="I366" t="s">
        <v>308</v>
      </c>
      <c r="J366">
        <v>2490</v>
      </c>
      <c r="K366" t="s">
        <v>325</v>
      </c>
      <c r="L366">
        <v>2000</v>
      </c>
      <c r="M366" t="s">
        <v>113</v>
      </c>
      <c r="N366">
        <v>12</v>
      </c>
      <c r="O366" t="s">
        <v>401</v>
      </c>
      <c r="P366">
        <v>214</v>
      </c>
      <c r="Q366" t="s">
        <v>446</v>
      </c>
      <c r="R366">
        <v>125</v>
      </c>
      <c r="S366" t="s">
        <v>464</v>
      </c>
      <c r="T366">
        <v>1</v>
      </c>
      <c r="U366" t="s">
        <v>313</v>
      </c>
      <c r="V366" s="4">
        <v>0</v>
      </c>
      <c r="W366" s="4">
        <v>664.44</v>
      </c>
      <c r="X366" s="4">
        <v>2085.0100000000002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1143.3</v>
      </c>
      <c r="AI366" s="4">
        <v>0</v>
      </c>
      <c r="AJ366" s="4">
        <v>0</v>
      </c>
      <c r="AK366" s="4">
        <v>0</v>
      </c>
      <c r="AL366" s="4">
        <v>40.049999999999997</v>
      </c>
      <c r="AM366" s="4">
        <v>0</v>
      </c>
      <c r="AN366" s="4">
        <v>0</v>
      </c>
      <c r="AO366" s="4">
        <v>175.87</v>
      </c>
      <c r="AP366" s="4">
        <v>4771.99</v>
      </c>
      <c r="AQ366" s="4">
        <v>741.45</v>
      </c>
      <c r="AR366" s="4">
        <v>687.27</v>
      </c>
      <c r="AS366" s="4">
        <v>687.27</v>
      </c>
      <c r="AT366" s="4">
        <v>439.34</v>
      </c>
      <c r="AU366" s="4">
        <v>0</v>
      </c>
      <c r="AV366" s="4">
        <v>1166.81</v>
      </c>
      <c r="AW366" s="4">
        <v>0</v>
      </c>
      <c r="AX366" s="4">
        <v>0</v>
      </c>
      <c r="AY366" s="4">
        <v>-40.049999999999997</v>
      </c>
      <c r="AZ366" s="4">
        <v>0</v>
      </c>
      <c r="BA366" s="4">
        <v>-175.87</v>
      </c>
      <c r="BB366" s="4">
        <v>-2385.16</v>
      </c>
      <c r="BC366" s="4">
        <v>-3128.28</v>
      </c>
      <c r="BD366" s="4">
        <v>-687.27</v>
      </c>
      <c r="BE366" s="4">
        <v>-687.27</v>
      </c>
    </row>
    <row r="367" spans="1:57">
      <c r="A367">
        <v>954</v>
      </c>
      <c r="B367" t="s">
        <v>502</v>
      </c>
      <c r="C367">
        <v>122</v>
      </c>
      <c r="D367" t="s">
        <v>503</v>
      </c>
      <c r="E367">
        <v>248</v>
      </c>
      <c r="F367">
        <v>512490001</v>
      </c>
      <c r="G367" t="s">
        <v>180</v>
      </c>
      <c r="H367">
        <v>101</v>
      </c>
      <c r="I367" t="s">
        <v>308</v>
      </c>
      <c r="J367">
        <v>2490</v>
      </c>
      <c r="K367" t="s">
        <v>325</v>
      </c>
      <c r="L367">
        <v>2000</v>
      </c>
      <c r="M367" t="s">
        <v>113</v>
      </c>
      <c r="N367">
        <v>12</v>
      </c>
      <c r="O367" t="s">
        <v>401</v>
      </c>
      <c r="P367">
        <v>226</v>
      </c>
      <c r="Q367" t="s">
        <v>504</v>
      </c>
      <c r="R367">
        <v>121</v>
      </c>
      <c r="S367" t="s">
        <v>312</v>
      </c>
      <c r="T367">
        <v>1</v>
      </c>
      <c r="U367" t="s">
        <v>313</v>
      </c>
      <c r="V367" s="4">
        <v>0</v>
      </c>
      <c r="W367" s="4">
        <v>1620.12</v>
      </c>
      <c r="X367" s="4">
        <v>802.36</v>
      </c>
      <c r="Y367" s="4">
        <v>667.56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1155.6600000000001</v>
      </c>
      <c r="AK367" s="4">
        <v>0</v>
      </c>
      <c r="AL367" s="4">
        <v>6635.05</v>
      </c>
      <c r="AM367" s="4">
        <v>828.14</v>
      </c>
      <c r="AN367" s="4">
        <v>1173.72</v>
      </c>
      <c r="AO367" s="4">
        <v>1284.6199999999999</v>
      </c>
      <c r="AP367" s="4">
        <v>3680.15</v>
      </c>
      <c r="AQ367" s="4">
        <v>3387.46</v>
      </c>
      <c r="AR367" s="4">
        <v>1814.48</v>
      </c>
      <c r="AS367" s="4">
        <v>1814.48</v>
      </c>
      <c r="AT367" s="4">
        <v>15000</v>
      </c>
      <c r="AU367" s="4">
        <v>0</v>
      </c>
      <c r="AV367" s="4">
        <v>-346.79</v>
      </c>
      <c r="AW367" s="4">
        <v>-12718.83</v>
      </c>
      <c r="AX367" s="4">
        <v>-6635.05</v>
      </c>
      <c r="AY367" s="4">
        <v>-828.14</v>
      </c>
      <c r="AZ367" s="4">
        <v>-1173.72</v>
      </c>
      <c r="BA367" s="4">
        <v>-1284.6199999999999</v>
      </c>
      <c r="BB367" s="4">
        <v>-3680.15</v>
      </c>
      <c r="BC367" s="4">
        <v>-3387.46</v>
      </c>
      <c r="BD367" s="4">
        <v>-1814.48</v>
      </c>
      <c r="BE367" s="4">
        <v>-1814.48</v>
      </c>
    </row>
    <row r="368" spans="1:57">
      <c r="A368">
        <v>111</v>
      </c>
      <c r="B368" t="s">
        <v>84</v>
      </c>
      <c r="C368">
        <v>141</v>
      </c>
      <c r="D368" t="s">
        <v>260</v>
      </c>
      <c r="E368">
        <v>248</v>
      </c>
      <c r="F368">
        <v>512490001</v>
      </c>
      <c r="G368" t="s">
        <v>180</v>
      </c>
      <c r="H368">
        <v>101</v>
      </c>
      <c r="I368" t="s">
        <v>308</v>
      </c>
      <c r="J368">
        <v>2490</v>
      </c>
      <c r="K368" t="s">
        <v>325</v>
      </c>
      <c r="L368">
        <v>2000</v>
      </c>
      <c r="M368" t="s">
        <v>113</v>
      </c>
      <c r="N368">
        <v>13</v>
      </c>
      <c r="O368" t="s">
        <v>353</v>
      </c>
      <c r="P368">
        <v>263</v>
      </c>
      <c r="Q368" t="s">
        <v>354</v>
      </c>
      <c r="R368">
        <v>121</v>
      </c>
      <c r="S368" t="s">
        <v>312</v>
      </c>
      <c r="T368">
        <v>1</v>
      </c>
      <c r="U368" t="s">
        <v>313</v>
      </c>
      <c r="V368" s="4">
        <v>86.72</v>
      </c>
      <c r="W368" s="4">
        <v>0</v>
      </c>
      <c r="X368" s="4">
        <v>635.67999999999995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2444.14</v>
      </c>
      <c r="AJ368" s="4">
        <v>816.85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2573.4699999999998</v>
      </c>
      <c r="AQ368" s="4">
        <v>0</v>
      </c>
      <c r="AR368" s="4">
        <v>583.45000000000005</v>
      </c>
      <c r="AS368" s="4">
        <v>583.45000000000005</v>
      </c>
      <c r="AT368" s="4">
        <v>0</v>
      </c>
      <c r="AU368" s="4">
        <v>0</v>
      </c>
      <c r="AV368" s="4">
        <v>0</v>
      </c>
      <c r="AW368" s="4">
        <v>-320</v>
      </c>
      <c r="AX368" s="4">
        <v>-2305.31</v>
      </c>
      <c r="AY368" s="4">
        <v>0</v>
      </c>
      <c r="AZ368" s="4">
        <v>0</v>
      </c>
      <c r="BA368" s="4">
        <v>0</v>
      </c>
      <c r="BB368" s="4">
        <v>-2573.4699999999998</v>
      </c>
      <c r="BC368" s="4">
        <v>0</v>
      </c>
      <c r="BD368" s="4">
        <v>-583.45000000000005</v>
      </c>
      <c r="BE368" s="4">
        <v>-583.45000000000005</v>
      </c>
    </row>
    <row r="369" spans="1:57">
      <c r="A369">
        <v>902</v>
      </c>
      <c r="B369" t="s">
        <v>439</v>
      </c>
      <c r="C369">
        <v>101</v>
      </c>
      <c r="D369" t="s">
        <v>110</v>
      </c>
      <c r="E369">
        <v>250</v>
      </c>
      <c r="F369">
        <v>512490002</v>
      </c>
      <c r="G369" t="s">
        <v>181</v>
      </c>
      <c r="H369">
        <v>101</v>
      </c>
      <c r="I369" t="s">
        <v>308</v>
      </c>
      <c r="J369">
        <v>2490</v>
      </c>
      <c r="K369" t="s">
        <v>325</v>
      </c>
      <c r="L369">
        <v>2000</v>
      </c>
      <c r="M369" t="s">
        <v>113</v>
      </c>
      <c r="N369">
        <v>3</v>
      </c>
      <c r="O369" t="s">
        <v>440</v>
      </c>
      <c r="P369">
        <v>111</v>
      </c>
      <c r="Q369" t="s">
        <v>438</v>
      </c>
      <c r="R369">
        <v>121</v>
      </c>
      <c r="S369" t="s">
        <v>312</v>
      </c>
      <c r="T369">
        <v>1</v>
      </c>
      <c r="U369" t="s">
        <v>313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2701.08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270.11</v>
      </c>
      <c r="AS369" s="4">
        <v>270.11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-1043.99</v>
      </c>
      <c r="BA369" s="4">
        <v>0</v>
      </c>
      <c r="BB369" s="4">
        <v>0</v>
      </c>
      <c r="BC369" s="4">
        <v>0</v>
      </c>
      <c r="BD369" s="4">
        <v>-1927.18</v>
      </c>
      <c r="BE369" s="4">
        <v>-270.11</v>
      </c>
    </row>
    <row r="370" spans="1:57">
      <c r="A370">
        <v>102</v>
      </c>
      <c r="B370" t="s">
        <v>343</v>
      </c>
      <c r="C370">
        <v>140</v>
      </c>
      <c r="D370" t="s">
        <v>344</v>
      </c>
      <c r="E370">
        <v>250</v>
      </c>
      <c r="F370">
        <v>512490002</v>
      </c>
      <c r="G370" t="s">
        <v>181</v>
      </c>
      <c r="H370">
        <v>101</v>
      </c>
      <c r="I370" t="s">
        <v>308</v>
      </c>
      <c r="J370">
        <v>2490</v>
      </c>
      <c r="K370" t="s">
        <v>325</v>
      </c>
      <c r="L370">
        <v>2000</v>
      </c>
      <c r="M370" t="s">
        <v>113</v>
      </c>
      <c r="N370">
        <v>4</v>
      </c>
      <c r="O370" t="s">
        <v>345</v>
      </c>
      <c r="P370">
        <v>172</v>
      </c>
      <c r="Q370" t="s">
        <v>281</v>
      </c>
      <c r="R370">
        <v>121</v>
      </c>
      <c r="S370" t="s">
        <v>312</v>
      </c>
      <c r="T370">
        <v>1</v>
      </c>
      <c r="U370" t="s">
        <v>313</v>
      </c>
      <c r="V370" s="4">
        <v>0</v>
      </c>
      <c r="W370" s="4">
        <v>1575.73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1580</v>
      </c>
      <c r="AV370" s="4">
        <v>0</v>
      </c>
      <c r="AW370" s="4">
        <v>-4.2699999999999996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</row>
    <row r="371" spans="1:57">
      <c r="A371">
        <v>921</v>
      </c>
      <c r="B371" t="s">
        <v>454</v>
      </c>
      <c r="C371">
        <v>108</v>
      </c>
      <c r="D371" t="s">
        <v>455</v>
      </c>
      <c r="E371">
        <v>250</v>
      </c>
      <c r="F371">
        <v>512490002</v>
      </c>
      <c r="G371" t="s">
        <v>181</v>
      </c>
      <c r="H371">
        <v>101</v>
      </c>
      <c r="I371" t="s">
        <v>308</v>
      </c>
      <c r="J371">
        <v>2490</v>
      </c>
      <c r="K371" t="s">
        <v>325</v>
      </c>
      <c r="L371">
        <v>2000</v>
      </c>
      <c r="M371" t="s">
        <v>113</v>
      </c>
      <c r="N371">
        <v>4</v>
      </c>
      <c r="O371" t="s">
        <v>345</v>
      </c>
      <c r="P371">
        <v>132</v>
      </c>
      <c r="Q371" t="s">
        <v>456</v>
      </c>
      <c r="R371">
        <v>121</v>
      </c>
      <c r="S371" t="s">
        <v>312</v>
      </c>
      <c r="T371">
        <v>1</v>
      </c>
      <c r="U371" t="s">
        <v>313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1762.78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151.07</v>
      </c>
      <c r="AQ371" s="4">
        <v>0</v>
      </c>
      <c r="AR371" s="4">
        <v>191.39</v>
      </c>
      <c r="AS371" s="4">
        <v>191.39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-1762.78</v>
      </c>
      <c r="AZ371" s="4">
        <v>0</v>
      </c>
      <c r="BA371" s="4">
        <v>0</v>
      </c>
      <c r="BB371" s="4">
        <v>-151.07</v>
      </c>
      <c r="BC371" s="4">
        <v>0</v>
      </c>
      <c r="BD371" s="4">
        <v>-191.39</v>
      </c>
      <c r="BE371" s="4">
        <v>-191.39</v>
      </c>
    </row>
    <row r="372" spans="1:57">
      <c r="A372">
        <v>922</v>
      </c>
      <c r="B372" t="s">
        <v>458</v>
      </c>
      <c r="C372">
        <v>109</v>
      </c>
      <c r="D372" t="s">
        <v>459</v>
      </c>
      <c r="E372">
        <v>250</v>
      </c>
      <c r="F372">
        <v>512490002</v>
      </c>
      <c r="G372" t="s">
        <v>181</v>
      </c>
      <c r="H372">
        <v>101</v>
      </c>
      <c r="I372" t="s">
        <v>308</v>
      </c>
      <c r="J372">
        <v>2490</v>
      </c>
      <c r="K372" t="s">
        <v>325</v>
      </c>
      <c r="L372">
        <v>2000</v>
      </c>
      <c r="M372" t="s">
        <v>113</v>
      </c>
      <c r="N372">
        <v>4</v>
      </c>
      <c r="O372" t="s">
        <v>345</v>
      </c>
      <c r="P372">
        <v>135</v>
      </c>
      <c r="Q372" t="s">
        <v>460</v>
      </c>
      <c r="R372">
        <v>121</v>
      </c>
      <c r="S372" t="s">
        <v>312</v>
      </c>
      <c r="T372">
        <v>1</v>
      </c>
      <c r="U372" t="s">
        <v>313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3070.88</v>
      </c>
      <c r="AP372" s="4">
        <v>0</v>
      </c>
      <c r="AQ372" s="4">
        <v>0</v>
      </c>
      <c r="AR372" s="4">
        <v>307.08999999999997</v>
      </c>
      <c r="AS372" s="4">
        <v>307.08999999999997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-3070.88</v>
      </c>
      <c r="BD372" s="4">
        <v>-307.08999999999997</v>
      </c>
      <c r="BE372" s="4">
        <v>-307.08999999999997</v>
      </c>
    </row>
    <row r="373" spans="1:57">
      <c r="A373">
        <v>931</v>
      </c>
      <c r="B373" t="s">
        <v>465</v>
      </c>
      <c r="C373">
        <v>111</v>
      </c>
      <c r="D373" t="s">
        <v>466</v>
      </c>
      <c r="E373">
        <v>250</v>
      </c>
      <c r="F373">
        <v>512490002</v>
      </c>
      <c r="G373" t="s">
        <v>181</v>
      </c>
      <c r="H373">
        <v>101</v>
      </c>
      <c r="I373" t="s">
        <v>308</v>
      </c>
      <c r="J373">
        <v>2490</v>
      </c>
      <c r="K373" t="s">
        <v>325</v>
      </c>
      <c r="L373">
        <v>2000</v>
      </c>
      <c r="M373" t="s">
        <v>113</v>
      </c>
      <c r="N373">
        <v>5</v>
      </c>
      <c r="O373" t="s">
        <v>467</v>
      </c>
      <c r="P373">
        <v>152</v>
      </c>
      <c r="Q373" t="s">
        <v>468</v>
      </c>
      <c r="R373">
        <v>121</v>
      </c>
      <c r="S373" t="s">
        <v>312</v>
      </c>
      <c r="T373">
        <v>1</v>
      </c>
      <c r="U373" t="s">
        <v>313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6141.77</v>
      </c>
      <c r="AP373" s="4">
        <v>0</v>
      </c>
      <c r="AQ373" s="4">
        <v>0</v>
      </c>
      <c r="AR373" s="4">
        <v>614.17999999999995</v>
      </c>
      <c r="AS373" s="4">
        <v>614.17999999999995</v>
      </c>
      <c r="AT373" s="4">
        <v>0</v>
      </c>
      <c r="AU373" s="4">
        <v>0</v>
      </c>
      <c r="AV373" s="4">
        <v>0</v>
      </c>
      <c r="AW373" s="4">
        <v>0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-7370.13</v>
      </c>
    </row>
    <row r="374" spans="1:57">
      <c r="A374">
        <v>932</v>
      </c>
      <c r="B374" t="s">
        <v>477</v>
      </c>
      <c r="C374">
        <v>113</v>
      </c>
      <c r="D374" t="s">
        <v>478</v>
      </c>
      <c r="E374">
        <v>250</v>
      </c>
      <c r="F374">
        <v>512490002</v>
      </c>
      <c r="G374" t="s">
        <v>181</v>
      </c>
      <c r="H374">
        <v>101</v>
      </c>
      <c r="I374" t="s">
        <v>308</v>
      </c>
      <c r="J374">
        <v>2490</v>
      </c>
      <c r="K374" t="s">
        <v>325</v>
      </c>
      <c r="L374">
        <v>2000</v>
      </c>
      <c r="M374" t="s">
        <v>113</v>
      </c>
      <c r="N374">
        <v>5</v>
      </c>
      <c r="O374" t="s">
        <v>467</v>
      </c>
      <c r="P374">
        <v>152</v>
      </c>
      <c r="Q374" t="s">
        <v>468</v>
      </c>
      <c r="R374">
        <v>121</v>
      </c>
      <c r="S374" t="s">
        <v>312</v>
      </c>
      <c r="T374">
        <v>1</v>
      </c>
      <c r="U374" t="s">
        <v>313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3070.84</v>
      </c>
      <c r="AP374" s="4">
        <v>0</v>
      </c>
      <c r="AQ374" s="4">
        <v>0</v>
      </c>
      <c r="AR374" s="4">
        <v>307.08</v>
      </c>
      <c r="AS374" s="4">
        <v>307.08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-3685</v>
      </c>
    </row>
    <row r="375" spans="1:57">
      <c r="A375">
        <v>981</v>
      </c>
      <c r="B375" t="s">
        <v>532</v>
      </c>
      <c r="C375">
        <v>134</v>
      </c>
      <c r="D375" t="s">
        <v>245</v>
      </c>
      <c r="E375">
        <v>250</v>
      </c>
      <c r="F375">
        <v>512490002</v>
      </c>
      <c r="G375" t="s">
        <v>181</v>
      </c>
      <c r="H375">
        <v>101</v>
      </c>
      <c r="I375" t="s">
        <v>308</v>
      </c>
      <c r="J375">
        <v>2490</v>
      </c>
      <c r="K375" t="s">
        <v>325</v>
      </c>
      <c r="L375">
        <v>2000</v>
      </c>
      <c r="M375" t="s">
        <v>113</v>
      </c>
      <c r="N375">
        <v>6</v>
      </c>
      <c r="O375" t="s">
        <v>533</v>
      </c>
      <c r="P375">
        <v>134</v>
      </c>
      <c r="Q375" t="s">
        <v>534</v>
      </c>
      <c r="R375">
        <v>132</v>
      </c>
      <c r="S375" t="s">
        <v>535</v>
      </c>
      <c r="T375">
        <v>1</v>
      </c>
      <c r="U375" t="s">
        <v>313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1840.21</v>
      </c>
      <c r="AO375" s="4">
        <v>0</v>
      </c>
      <c r="AP375" s="4">
        <v>0</v>
      </c>
      <c r="AQ375" s="4">
        <v>0</v>
      </c>
      <c r="AR375" s="4">
        <v>184.02</v>
      </c>
      <c r="AS375" s="4">
        <v>184.02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-845.6</v>
      </c>
      <c r="BA375" s="4">
        <v>-994.61</v>
      </c>
      <c r="BB375" s="4">
        <v>0</v>
      </c>
      <c r="BC375" s="4">
        <v>0</v>
      </c>
      <c r="BD375" s="4">
        <v>-184.02</v>
      </c>
      <c r="BE375" s="4">
        <v>-184.02</v>
      </c>
    </row>
    <row r="376" spans="1:57">
      <c r="A376">
        <v>101</v>
      </c>
      <c r="B376" t="s">
        <v>306</v>
      </c>
      <c r="C376">
        <v>139</v>
      </c>
      <c r="D376" t="s">
        <v>307</v>
      </c>
      <c r="E376">
        <v>250</v>
      </c>
      <c r="F376">
        <v>512490002</v>
      </c>
      <c r="G376" t="s">
        <v>181</v>
      </c>
      <c r="H376">
        <v>101</v>
      </c>
      <c r="I376" t="s">
        <v>308</v>
      </c>
      <c r="J376">
        <v>2490</v>
      </c>
      <c r="K376" t="s">
        <v>325</v>
      </c>
      <c r="L376">
        <v>2000</v>
      </c>
      <c r="M376" t="s">
        <v>113</v>
      </c>
      <c r="N376">
        <v>7</v>
      </c>
      <c r="O376" t="s">
        <v>310</v>
      </c>
      <c r="P376">
        <v>171</v>
      </c>
      <c r="Q376" t="s">
        <v>311</v>
      </c>
      <c r="R376">
        <v>121</v>
      </c>
      <c r="S376" t="s">
        <v>312</v>
      </c>
      <c r="T376">
        <v>1</v>
      </c>
      <c r="U376" t="s">
        <v>313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4369.3100000000004</v>
      </c>
      <c r="AE376" s="4">
        <v>0</v>
      </c>
      <c r="AF376" s="4">
        <v>22855.29</v>
      </c>
      <c r="AG376" s="4">
        <v>3800.26</v>
      </c>
      <c r="AH376" s="4">
        <v>31120.06</v>
      </c>
      <c r="AI376" s="4">
        <v>1954.67</v>
      </c>
      <c r="AJ376" s="4">
        <v>1484.79</v>
      </c>
      <c r="AK376" s="4">
        <v>6722.72</v>
      </c>
      <c r="AL376" s="4">
        <v>15165.12</v>
      </c>
      <c r="AM376" s="4">
        <v>20359.32</v>
      </c>
      <c r="AN376" s="4">
        <v>503.01</v>
      </c>
      <c r="AO376" s="4">
        <v>1535.44</v>
      </c>
      <c r="AP376" s="4">
        <v>0</v>
      </c>
      <c r="AQ376" s="4">
        <v>0</v>
      </c>
      <c r="AR376" s="4">
        <v>7884.52</v>
      </c>
      <c r="AS376" s="4">
        <v>7884.52</v>
      </c>
      <c r="AT376" s="4">
        <v>-31099.34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-43376.480000000003</v>
      </c>
      <c r="BC376" s="4">
        <v>11194.38</v>
      </c>
      <c r="BD376" s="4">
        <v>3972.37</v>
      </c>
      <c r="BE376" s="4">
        <v>-4280.24</v>
      </c>
    </row>
    <row r="377" spans="1:57">
      <c r="A377">
        <v>201</v>
      </c>
      <c r="B377" t="s">
        <v>379</v>
      </c>
      <c r="C377">
        <v>143</v>
      </c>
      <c r="D377" t="s">
        <v>271</v>
      </c>
      <c r="E377">
        <v>251</v>
      </c>
      <c r="F377">
        <v>512490002</v>
      </c>
      <c r="G377" t="s">
        <v>181</v>
      </c>
      <c r="H377">
        <v>602</v>
      </c>
      <c r="I377" t="s">
        <v>380</v>
      </c>
      <c r="J377">
        <v>2490</v>
      </c>
      <c r="K377" t="s">
        <v>325</v>
      </c>
      <c r="L377">
        <v>2000</v>
      </c>
      <c r="M377" t="s">
        <v>113</v>
      </c>
      <c r="N377">
        <v>7</v>
      </c>
      <c r="O377" t="s">
        <v>310</v>
      </c>
      <c r="P377">
        <v>423</v>
      </c>
      <c r="Q377" t="s">
        <v>381</v>
      </c>
      <c r="R377">
        <v>121</v>
      </c>
      <c r="S377" t="s">
        <v>312</v>
      </c>
      <c r="T377">
        <v>1</v>
      </c>
      <c r="U377" t="s">
        <v>313</v>
      </c>
      <c r="V377" s="4">
        <v>0</v>
      </c>
      <c r="W377" s="4">
        <v>6567.91</v>
      </c>
      <c r="X377" s="4">
        <v>22928.94</v>
      </c>
      <c r="Y377" s="4">
        <v>0</v>
      </c>
      <c r="Z377" s="4">
        <v>0</v>
      </c>
      <c r="AA377" s="4">
        <v>4413.3</v>
      </c>
      <c r="AB377" s="4">
        <v>22928.94</v>
      </c>
      <c r="AC377" s="4">
        <v>30740</v>
      </c>
      <c r="AD377" s="4">
        <v>3409.18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29496.86</v>
      </c>
      <c r="AU377" s="4">
        <v>0</v>
      </c>
      <c r="AV377" s="4">
        <v>1.1499999999999999</v>
      </c>
      <c r="AW377" s="4">
        <v>22927.78</v>
      </c>
      <c r="AX377" s="4">
        <v>0</v>
      </c>
      <c r="AY377" s="4">
        <v>4413.3</v>
      </c>
      <c r="AZ377" s="4">
        <v>30740</v>
      </c>
      <c r="BA377" s="4">
        <v>3409.18</v>
      </c>
      <c r="BB377" s="4">
        <v>0</v>
      </c>
      <c r="BC377" s="4">
        <v>0</v>
      </c>
      <c r="BD377" s="4">
        <v>0</v>
      </c>
      <c r="BE377" s="4">
        <v>0</v>
      </c>
    </row>
    <row r="378" spans="1:57">
      <c r="A378">
        <v>942</v>
      </c>
      <c r="B378" t="s">
        <v>487</v>
      </c>
      <c r="C378">
        <v>117</v>
      </c>
      <c r="D378" t="s">
        <v>488</v>
      </c>
      <c r="E378">
        <v>250</v>
      </c>
      <c r="F378">
        <v>512490002</v>
      </c>
      <c r="G378" t="s">
        <v>181</v>
      </c>
      <c r="H378">
        <v>101</v>
      </c>
      <c r="I378" t="s">
        <v>308</v>
      </c>
      <c r="J378">
        <v>2490</v>
      </c>
      <c r="K378" t="s">
        <v>325</v>
      </c>
      <c r="L378">
        <v>2000</v>
      </c>
      <c r="M378" t="s">
        <v>113</v>
      </c>
      <c r="N378">
        <v>8</v>
      </c>
      <c r="O378" t="s">
        <v>486</v>
      </c>
      <c r="P378">
        <v>183</v>
      </c>
      <c r="Q378" t="s">
        <v>489</v>
      </c>
      <c r="R378">
        <v>121</v>
      </c>
      <c r="S378" t="s">
        <v>312</v>
      </c>
      <c r="T378">
        <v>1</v>
      </c>
      <c r="U378" t="s">
        <v>313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3514.77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1296.58</v>
      </c>
      <c r="AR378" s="4">
        <v>481.14</v>
      </c>
      <c r="AS378" s="4">
        <v>481.14</v>
      </c>
      <c r="AT378" s="4">
        <v>0</v>
      </c>
      <c r="AU378" s="4">
        <v>0</v>
      </c>
      <c r="AV378" s="4">
        <v>-1727.51</v>
      </c>
      <c r="AW378" s="4">
        <v>-1787.26</v>
      </c>
      <c r="AX378" s="4">
        <v>0</v>
      </c>
      <c r="AY378" s="4">
        <v>0</v>
      </c>
      <c r="AZ378" s="4">
        <v>0</v>
      </c>
      <c r="BA378" s="4">
        <v>0</v>
      </c>
      <c r="BB378" s="4">
        <v>0</v>
      </c>
      <c r="BC378" s="4">
        <v>-1296.58</v>
      </c>
      <c r="BD378" s="4">
        <v>-481.14</v>
      </c>
      <c r="BE378" s="4">
        <v>-481.14</v>
      </c>
    </row>
    <row r="379" spans="1:57">
      <c r="A379">
        <v>972</v>
      </c>
      <c r="B379" t="s">
        <v>527</v>
      </c>
      <c r="C379">
        <v>132</v>
      </c>
      <c r="D379" t="s">
        <v>528</v>
      </c>
      <c r="E379">
        <v>250</v>
      </c>
      <c r="F379">
        <v>512490002</v>
      </c>
      <c r="G379" t="s">
        <v>181</v>
      </c>
      <c r="H379">
        <v>101</v>
      </c>
      <c r="I379" t="s">
        <v>308</v>
      </c>
      <c r="J379">
        <v>2490</v>
      </c>
      <c r="K379" t="s">
        <v>325</v>
      </c>
      <c r="L379">
        <v>2000</v>
      </c>
      <c r="M379" t="s">
        <v>113</v>
      </c>
      <c r="N379">
        <v>9</v>
      </c>
      <c r="O379" t="s">
        <v>422</v>
      </c>
      <c r="P379">
        <v>181</v>
      </c>
      <c r="Q379" t="s">
        <v>523</v>
      </c>
      <c r="R379">
        <v>131</v>
      </c>
      <c r="S379" t="s">
        <v>524</v>
      </c>
      <c r="T379">
        <v>1</v>
      </c>
      <c r="U379" t="s">
        <v>313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2676.35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267.64</v>
      </c>
      <c r="AS379" s="4">
        <v>267.64</v>
      </c>
      <c r="AT379" s="4">
        <v>0</v>
      </c>
      <c r="AU379" s="4">
        <v>0</v>
      </c>
      <c r="AV379" s="4">
        <v>0</v>
      </c>
      <c r="AW379" s="4">
        <v>0</v>
      </c>
      <c r="AX379" s="4">
        <v>-2676.35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-267.64</v>
      </c>
      <c r="BE379" s="4">
        <v>-267.64</v>
      </c>
    </row>
    <row r="380" spans="1:57">
      <c r="A380">
        <v>992</v>
      </c>
      <c r="B380" t="s">
        <v>543</v>
      </c>
      <c r="C380">
        <v>137</v>
      </c>
      <c r="D380" t="s">
        <v>544</v>
      </c>
      <c r="E380">
        <v>250</v>
      </c>
      <c r="F380">
        <v>512490002</v>
      </c>
      <c r="G380" t="s">
        <v>181</v>
      </c>
      <c r="H380">
        <v>101</v>
      </c>
      <c r="I380" t="s">
        <v>308</v>
      </c>
      <c r="J380">
        <v>2490</v>
      </c>
      <c r="K380" t="s">
        <v>325</v>
      </c>
      <c r="L380">
        <v>2000</v>
      </c>
      <c r="M380" t="s">
        <v>113</v>
      </c>
      <c r="N380">
        <v>10</v>
      </c>
      <c r="O380" t="s">
        <v>540</v>
      </c>
      <c r="P380">
        <v>371</v>
      </c>
      <c r="Q380" t="s">
        <v>545</v>
      </c>
      <c r="R380">
        <v>121</v>
      </c>
      <c r="S380" t="s">
        <v>312</v>
      </c>
      <c r="T380">
        <v>1</v>
      </c>
      <c r="U380" t="s">
        <v>313</v>
      </c>
      <c r="V380" s="4">
        <v>0</v>
      </c>
      <c r="W380" s="4">
        <v>1574.31</v>
      </c>
      <c r="X380" s="4">
        <v>1551.75</v>
      </c>
      <c r="Y380" s="4">
        <v>4462.46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1815.34</v>
      </c>
      <c r="AQ380" s="4">
        <v>0</v>
      </c>
      <c r="AR380" s="4">
        <v>181.53</v>
      </c>
      <c r="AS380" s="4">
        <v>181.53</v>
      </c>
      <c r="AT380" s="4">
        <v>0</v>
      </c>
      <c r="AU380" s="4">
        <v>1580</v>
      </c>
      <c r="AV380" s="4">
        <v>2173.02</v>
      </c>
      <c r="AW380" s="4">
        <v>3835.5</v>
      </c>
      <c r="AX380" s="4">
        <v>0</v>
      </c>
      <c r="AY380" s="4">
        <v>0</v>
      </c>
      <c r="AZ380" s="4">
        <v>0</v>
      </c>
      <c r="BA380" s="4">
        <v>0</v>
      </c>
      <c r="BB380" s="4">
        <v>-1815.34</v>
      </c>
      <c r="BC380" s="4">
        <v>0</v>
      </c>
      <c r="BD380" s="4">
        <v>-181.53</v>
      </c>
      <c r="BE380" s="4">
        <v>-181.53</v>
      </c>
    </row>
    <row r="381" spans="1:57">
      <c r="A381">
        <v>961</v>
      </c>
      <c r="B381" t="s">
        <v>80</v>
      </c>
      <c r="C381">
        <v>124</v>
      </c>
      <c r="D381" t="s">
        <v>508</v>
      </c>
      <c r="E381">
        <v>250</v>
      </c>
      <c r="F381">
        <v>512490002</v>
      </c>
      <c r="G381" t="s">
        <v>181</v>
      </c>
      <c r="H381">
        <v>101</v>
      </c>
      <c r="I381" t="s">
        <v>308</v>
      </c>
      <c r="J381">
        <v>2490</v>
      </c>
      <c r="K381" t="s">
        <v>325</v>
      </c>
      <c r="L381">
        <v>2000</v>
      </c>
      <c r="M381" t="s">
        <v>113</v>
      </c>
      <c r="N381">
        <v>11</v>
      </c>
      <c r="O381" t="s">
        <v>509</v>
      </c>
      <c r="P381">
        <v>241</v>
      </c>
      <c r="Q381" t="s">
        <v>445</v>
      </c>
      <c r="R381">
        <v>124</v>
      </c>
      <c r="S381" t="s">
        <v>510</v>
      </c>
      <c r="T381">
        <v>1</v>
      </c>
      <c r="U381" t="s">
        <v>313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718.21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71.819999999999993</v>
      </c>
      <c r="AS381" s="4">
        <v>71.819999999999993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-718.21</v>
      </c>
      <c r="BC381" s="4">
        <v>0</v>
      </c>
      <c r="BD381" s="4">
        <v>-71.819999999999993</v>
      </c>
      <c r="BE381" s="4">
        <v>-71.819999999999993</v>
      </c>
    </row>
    <row r="382" spans="1:57">
      <c r="A382">
        <v>962</v>
      </c>
      <c r="B382" t="s">
        <v>513</v>
      </c>
      <c r="C382">
        <v>126</v>
      </c>
      <c r="D382" t="s">
        <v>225</v>
      </c>
      <c r="E382">
        <v>250</v>
      </c>
      <c r="F382">
        <v>512490002</v>
      </c>
      <c r="G382" t="s">
        <v>181</v>
      </c>
      <c r="H382">
        <v>101</v>
      </c>
      <c r="I382" t="s">
        <v>308</v>
      </c>
      <c r="J382">
        <v>2490</v>
      </c>
      <c r="K382" t="s">
        <v>325</v>
      </c>
      <c r="L382">
        <v>2000</v>
      </c>
      <c r="M382" t="s">
        <v>113</v>
      </c>
      <c r="N382">
        <v>11</v>
      </c>
      <c r="O382" t="s">
        <v>509</v>
      </c>
      <c r="P382">
        <v>241</v>
      </c>
      <c r="Q382" t="s">
        <v>445</v>
      </c>
      <c r="R382">
        <v>124</v>
      </c>
      <c r="S382" t="s">
        <v>510</v>
      </c>
      <c r="T382">
        <v>1</v>
      </c>
      <c r="U382" t="s">
        <v>313</v>
      </c>
      <c r="V382" s="4">
        <v>0</v>
      </c>
      <c r="W382" s="4">
        <v>1145.21</v>
      </c>
      <c r="X382" s="4">
        <v>0</v>
      </c>
      <c r="Y382" s="4">
        <v>2460.37</v>
      </c>
      <c r="Z382" s="4">
        <v>1297.53</v>
      </c>
      <c r="AA382" s="4">
        <v>5394.23</v>
      </c>
      <c r="AB382" s="4">
        <v>1229.48</v>
      </c>
      <c r="AC382" s="4">
        <v>1256.72</v>
      </c>
      <c r="AD382" s="4">
        <v>6745.2</v>
      </c>
      <c r="AE382" s="4">
        <v>56176.41</v>
      </c>
      <c r="AF382" s="4">
        <v>12686.07</v>
      </c>
      <c r="AG382" s="4">
        <v>787.19</v>
      </c>
      <c r="AH382" s="4">
        <v>0</v>
      </c>
      <c r="AI382" s="4">
        <v>2923.47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14917.61</v>
      </c>
      <c r="AQ382" s="4">
        <v>1934.34</v>
      </c>
      <c r="AR382" s="4">
        <v>1977.54</v>
      </c>
      <c r="AS382" s="4">
        <v>1977.54</v>
      </c>
      <c r="AT382" s="4">
        <v>0</v>
      </c>
      <c r="AU382" s="4">
        <v>0</v>
      </c>
      <c r="AV382" s="4">
        <v>-1402.82</v>
      </c>
      <c r="AW382" s="4">
        <v>3900.1</v>
      </c>
      <c r="AX382" s="4">
        <v>1596.35</v>
      </c>
      <c r="AY382" s="4">
        <v>10955.94</v>
      </c>
      <c r="AZ382" s="4">
        <v>1256.72</v>
      </c>
      <c r="BA382" s="4">
        <v>2411.9699999999998</v>
      </c>
      <c r="BB382" s="4">
        <v>0</v>
      </c>
      <c r="BC382" s="4">
        <v>40613.89</v>
      </c>
      <c r="BD382" s="4">
        <v>7314.11</v>
      </c>
      <c r="BE382" s="4">
        <v>-1191.3499999999999</v>
      </c>
    </row>
    <row r="383" spans="1:57">
      <c r="A383">
        <v>965</v>
      </c>
      <c r="B383" t="s">
        <v>521</v>
      </c>
      <c r="C383">
        <v>129</v>
      </c>
      <c r="D383" t="s">
        <v>236</v>
      </c>
      <c r="E383">
        <v>250</v>
      </c>
      <c r="F383">
        <v>512490002</v>
      </c>
      <c r="G383" t="s">
        <v>181</v>
      </c>
      <c r="H383">
        <v>101</v>
      </c>
      <c r="I383" t="s">
        <v>308</v>
      </c>
      <c r="J383">
        <v>2490</v>
      </c>
      <c r="K383" t="s">
        <v>325</v>
      </c>
      <c r="L383">
        <v>2000</v>
      </c>
      <c r="M383" t="s">
        <v>113</v>
      </c>
      <c r="N383">
        <v>11</v>
      </c>
      <c r="O383" t="s">
        <v>509</v>
      </c>
      <c r="P383">
        <v>242</v>
      </c>
      <c r="Q383" t="s">
        <v>283</v>
      </c>
      <c r="R383">
        <v>124</v>
      </c>
      <c r="S383" t="s">
        <v>510</v>
      </c>
      <c r="T383">
        <v>1</v>
      </c>
      <c r="U383" t="s">
        <v>313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1434.73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143.47</v>
      </c>
      <c r="AS383" s="4">
        <v>143.47</v>
      </c>
      <c r="AT383" s="4">
        <v>0</v>
      </c>
      <c r="AU383" s="4">
        <v>-1434.73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-143.47</v>
      </c>
      <c r="BE383" s="4">
        <v>-143.47</v>
      </c>
    </row>
    <row r="384" spans="1:57">
      <c r="A384">
        <v>951</v>
      </c>
      <c r="B384" t="s">
        <v>491</v>
      </c>
      <c r="C384">
        <v>118</v>
      </c>
      <c r="D384" t="s">
        <v>178</v>
      </c>
      <c r="E384">
        <v>250</v>
      </c>
      <c r="F384">
        <v>512490002</v>
      </c>
      <c r="G384" t="s">
        <v>181</v>
      </c>
      <c r="H384">
        <v>101</v>
      </c>
      <c r="I384" t="s">
        <v>308</v>
      </c>
      <c r="J384">
        <v>2490</v>
      </c>
      <c r="K384" t="s">
        <v>325</v>
      </c>
      <c r="L384">
        <v>2000</v>
      </c>
      <c r="M384" t="s">
        <v>113</v>
      </c>
      <c r="N384">
        <v>12</v>
      </c>
      <c r="O384" t="s">
        <v>401</v>
      </c>
      <c r="P384">
        <v>221</v>
      </c>
      <c r="Q384" t="s">
        <v>492</v>
      </c>
      <c r="R384">
        <v>128</v>
      </c>
      <c r="S384" t="s">
        <v>404</v>
      </c>
      <c r="T384">
        <v>1</v>
      </c>
      <c r="U384" t="s">
        <v>313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4236.49</v>
      </c>
      <c r="AG384" s="4">
        <v>0</v>
      </c>
      <c r="AH384" s="4">
        <v>0</v>
      </c>
      <c r="AI384" s="4">
        <v>2863.86</v>
      </c>
      <c r="AJ384" s="4">
        <v>0</v>
      </c>
      <c r="AK384" s="4">
        <v>0</v>
      </c>
      <c r="AL384" s="4">
        <v>1353.91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421.78</v>
      </c>
      <c r="AS384" s="4">
        <v>421.78</v>
      </c>
      <c r="AT384" s="4">
        <v>0</v>
      </c>
      <c r="AU384" s="4">
        <v>0</v>
      </c>
      <c r="AV384" s="4">
        <v>-2863.86</v>
      </c>
      <c r="AW384" s="4">
        <v>0</v>
      </c>
      <c r="AX384" s="4">
        <v>0</v>
      </c>
      <c r="AY384" s="4">
        <v>-1353.91</v>
      </c>
      <c r="AZ384" s="4">
        <v>0</v>
      </c>
      <c r="BA384" s="4">
        <v>0</v>
      </c>
      <c r="BB384" s="4">
        <v>0</v>
      </c>
      <c r="BC384" s="4">
        <v>0</v>
      </c>
      <c r="BD384" s="4">
        <v>3814.71</v>
      </c>
      <c r="BE384" s="4">
        <v>-421.78</v>
      </c>
    </row>
    <row r="385" spans="1:57">
      <c r="A385">
        <v>954</v>
      </c>
      <c r="B385" t="s">
        <v>502</v>
      </c>
      <c r="C385">
        <v>122</v>
      </c>
      <c r="D385" t="s">
        <v>503</v>
      </c>
      <c r="E385">
        <v>250</v>
      </c>
      <c r="F385">
        <v>512490002</v>
      </c>
      <c r="G385" t="s">
        <v>181</v>
      </c>
      <c r="H385">
        <v>101</v>
      </c>
      <c r="I385" t="s">
        <v>308</v>
      </c>
      <c r="J385">
        <v>2490</v>
      </c>
      <c r="K385" t="s">
        <v>325</v>
      </c>
      <c r="L385">
        <v>2000</v>
      </c>
      <c r="M385" t="s">
        <v>113</v>
      </c>
      <c r="N385">
        <v>12</v>
      </c>
      <c r="O385" t="s">
        <v>401</v>
      </c>
      <c r="P385">
        <v>226</v>
      </c>
      <c r="Q385" t="s">
        <v>504</v>
      </c>
      <c r="R385">
        <v>121</v>
      </c>
      <c r="S385" t="s">
        <v>312</v>
      </c>
      <c r="T385">
        <v>1</v>
      </c>
      <c r="U385" t="s">
        <v>313</v>
      </c>
      <c r="V385" s="4">
        <v>0</v>
      </c>
      <c r="W385" s="4">
        <v>18577.169999999998</v>
      </c>
      <c r="X385" s="4">
        <v>0</v>
      </c>
      <c r="Y385" s="4">
        <v>17412.3</v>
      </c>
      <c r="Z385" s="4">
        <v>2973.52</v>
      </c>
      <c r="AA385" s="4">
        <v>1465</v>
      </c>
      <c r="AB385" s="4">
        <v>1226.6300000000001</v>
      </c>
      <c r="AC385" s="4">
        <v>1471.1</v>
      </c>
      <c r="AD385" s="4">
        <v>50004.12</v>
      </c>
      <c r="AE385" s="4">
        <v>0</v>
      </c>
      <c r="AF385" s="4">
        <v>108526.95</v>
      </c>
      <c r="AG385" s="4">
        <v>6737.52</v>
      </c>
      <c r="AH385" s="4">
        <v>0</v>
      </c>
      <c r="AI385" s="4">
        <v>1587.12</v>
      </c>
      <c r="AJ385" s="4">
        <v>5075.84</v>
      </c>
      <c r="AK385" s="4">
        <v>19896.939999999999</v>
      </c>
      <c r="AL385" s="4">
        <v>62214.58</v>
      </c>
      <c r="AM385" s="4">
        <v>61810.49</v>
      </c>
      <c r="AN385" s="4">
        <v>22866</v>
      </c>
      <c r="AO385" s="4">
        <v>0</v>
      </c>
      <c r="AP385" s="4">
        <v>99560.87</v>
      </c>
      <c r="AQ385" s="4">
        <v>34203.949999999997</v>
      </c>
      <c r="AR385" s="4">
        <v>30721.58</v>
      </c>
      <c r="AS385" s="4">
        <v>30721.58</v>
      </c>
      <c r="AT385" s="4">
        <v>20000</v>
      </c>
      <c r="AU385" s="4">
        <v>4.3099999999999996</v>
      </c>
      <c r="AV385" s="4">
        <v>13140.68</v>
      </c>
      <c r="AW385" s="4">
        <v>-578.87</v>
      </c>
      <c r="AX385" s="4">
        <v>-1216.93</v>
      </c>
      <c r="AY385" s="4">
        <v>-64687.34</v>
      </c>
      <c r="AZ385" s="4">
        <v>-20300</v>
      </c>
      <c r="BA385" s="4">
        <v>-50983.73</v>
      </c>
      <c r="BB385" s="4">
        <v>0</v>
      </c>
      <c r="BC385" s="4">
        <v>-100898.63</v>
      </c>
      <c r="BD385" s="4">
        <v>74795.44</v>
      </c>
      <c r="BE385" s="4">
        <v>-29538.41</v>
      </c>
    </row>
    <row r="386" spans="1:57">
      <c r="A386">
        <v>111</v>
      </c>
      <c r="B386" t="s">
        <v>84</v>
      </c>
      <c r="C386">
        <v>141</v>
      </c>
      <c r="D386" t="s">
        <v>260</v>
      </c>
      <c r="E386">
        <v>250</v>
      </c>
      <c r="F386">
        <v>512490002</v>
      </c>
      <c r="G386" t="s">
        <v>181</v>
      </c>
      <c r="H386">
        <v>101</v>
      </c>
      <c r="I386" t="s">
        <v>308</v>
      </c>
      <c r="J386">
        <v>2490</v>
      </c>
      <c r="K386" t="s">
        <v>325</v>
      </c>
      <c r="L386">
        <v>2000</v>
      </c>
      <c r="M386" t="s">
        <v>113</v>
      </c>
      <c r="N386">
        <v>13</v>
      </c>
      <c r="O386" t="s">
        <v>353</v>
      </c>
      <c r="P386">
        <v>263</v>
      </c>
      <c r="Q386" t="s">
        <v>354</v>
      </c>
      <c r="R386">
        <v>121</v>
      </c>
      <c r="S386" t="s">
        <v>312</v>
      </c>
      <c r="T386">
        <v>1</v>
      </c>
      <c r="U386" t="s">
        <v>313</v>
      </c>
      <c r="V386" s="4">
        <v>165.5</v>
      </c>
      <c r="W386" s="4">
        <v>0</v>
      </c>
      <c r="X386" s="4">
        <v>1109.5</v>
      </c>
      <c r="Y386" s="4">
        <v>2470.0300000000002</v>
      </c>
      <c r="Z386" s="4">
        <v>0</v>
      </c>
      <c r="AA386" s="4">
        <v>8303.4699999999993</v>
      </c>
      <c r="AB386" s="4">
        <v>6658.03</v>
      </c>
      <c r="AC386" s="4">
        <v>1962.5</v>
      </c>
      <c r="AD386" s="4">
        <v>0</v>
      </c>
      <c r="AE386" s="4">
        <v>1057.5</v>
      </c>
      <c r="AF386" s="4">
        <v>669.79</v>
      </c>
      <c r="AG386" s="4">
        <v>752</v>
      </c>
      <c r="AH386" s="4">
        <v>8487.74</v>
      </c>
      <c r="AI386" s="4">
        <v>17449.64</v>
      </c>
      <c r="AJ386" s="4">
        <v>12834.6</v>
      </c>
      <c r="AK386" s="4">
        <v>1491.55</v>
      </c>
      <c r="AL386" s="4">
        <v>18868.77</v>
      </c>
      <c r="AM386" s="4">
        <v>15243.26</v>
      </c>
      <c r="AN386" s="4">
        <v>10681.36</v>
      </c>
      <c r="AO386" s="4">
        <v>0</v>
      </c>
      <c r="AP386" s="4">
        <v>29166.12</v>
      </c>
      <c r="AQ386" s="4">
        <v>0</v>
      </c>
      <c r="AR386" s="4">
        <v>11422.3</v>
      </c>
      <c r="AS386" s="4">
        <v>11422.3</v>
      </c>
      <c r="AT386" s="4">
        <v>0</v>
      </c>
      <c r="AU386" s="4">
        <v>0</v>
      </c>
      <c r="AV386" s="4">
        <v>0</v>
      </c>
      <c r="AW386" s="4">
        <v>-12105.62</v>
      </c>
      <c r="AX386" s="4">
        <v>0</v>
      </c>
      <c r="AY386" s="4">
        <v>-4122.76</v>
      </c>
      <c r="AZ386" s="4">
        <v>0</v>
      </c>
      <c r="BA386" s="4">
        <v>0</v>
      </c>
      <c r="BB386" s="4">
        <v>0</v>
      </c>
      <c r="BC386" s="4">
        <v>0</v>
      </c>
      <c r="BD386" s="4">
        <v>-86954.14</v>
      </c>
      <c r="BE386" s="4">
        <v>-10902.3</v>
      </c>
    </row>
    <row r="387" spans="1:57">
      <c r="A387">
        <v>962</v>
      </c>
      <c r="B387" t="s">
        <v>513</v>
      </c>
      <c r="C387">
        <v>126</v>
      </c>
      <c r="D387" t="s">
        <v>225</v>
      </c>
      <c r="E387">
        <v>252</v>
      </c>
      <c r="F387">
        <v>512520001</v>
      </c>
      <c r="G387" t="s">
        <v>264</v>
      </c>
      <c r="H387">
        <v>101</v>
      </c>
      <c r="I387" t="s">
        <v>308</v>
      </c>
      <c r="J387">
        <v>2520</v>
      </c>
      <c r="K387" t="s">
        <v>357</v>
      </c>
      <c r="L387">
        <v>2000</v>
      </c>
      <c r="M387" t="s">
        <v>113</v>
      </c>
      <c r="N387">
        <v>11</v>
      </c>
      <c r="O387" t="s">
        <v>509</v>
      </c>
      <c r="P387">
        <v>241</v>
      </c>
      <c r="Q387" t="s">
        <v>445</v>
      </c>
      <c r="R387">
        <v>124</v>
      </c>
      <c r="S387" t="s">
        <v>510</v>
      </c>
      <c r="T387">
        <v>1</v>
      </c>
      <c r="U387" t="s">
        <v>313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939.6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1047.8399999999999</v>
      </c>
      <c r="AN387" s="4">
        <v>0</v>
      </c>
      <c r="AO387" s="4">
        <v>0</v>
      </c>
      <c r="AP387" s="4">
        <v>0</v>
      </c>
      <c r="AQ387" s="4">
        <v>0</v>
      </c>
      <c r="AR387" s="4">
        <v>104.78</v>
      </c>
      <c r="AS387" s="4">
        <v>104.78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-108.24</v>
      </c>
      <c r="AZ387" s="4">
        <v>0</v>
      </c>
      <c r="BA387" s="4">
        <v>0</v>
      </c>
      <c r="BB387" s="4">
        <v>0</v>
      </c>
      <c r="BC387" s="4">
        <v>0</v>
      </c>
      <c r="BD387" s="4">
        <v>-104.78</v>
      </c>
      <c r="BE387" s="4">
        <v>-104.78</v>
      </c>
    </row>
    <row r="388" spans="1:57">
      <c r="A388">
        <v>953</v>
      </c>
      <c r="B388" t="s">
        <v>259</v>
      </c>
      <c r="C388">
        <v>121</v>
      </c>
      <c r="D388" t="s">
        <v>196</v>
      </c>
      <c r="E388">
        <v>252</v>
      </c>
      <c r="F388">
        <v>512520001</v>
      </c>
      <c r="G388" t="s">
        <v>264</v>
      </c>
      <c r="H388">
        <v>101</v>
      </c>
      <c r="I388" t="s">
        <v>308</v>
      </c>
      <c r="J388">
        <v>2520</v>
      </c>
      <c r="K388" t="s">
        <v>357</v>
      </c>
      <c r="L388">
        <v>2000</v>
      </c>
      <c r="M388" t="s">
        <v>113</v>
      </c>
      <c r="N388">
        <v>12</v>
      </c>
      <c r="O388" t="s">
        <v>401</v>
      </c>
      <c r="P388">
        <v>214</v>
      </c>
      <c r="Q388" t="s">
        <v>446</v>
      </c>
      <c r="R388">
        <v>125</v>
      </c>
      <c r="S388" t="s">
        <v>464</v>
      </c>
      <c r="T388">
        <v>1</v>
      </c>
      <c r="U388" t="s">
        <v>313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136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432.6</v>
      </c>
      <c r="AO388" s="4">
        <v>0</v>
      </c>
      <c r="AP388" s="4">
        <v>0</v>
      </c>
      <c r="AQ388" s="4">
        <v>0</v>
      </c>
      <c r="AR388" s="4">
        <v>43.26</v>
      </c>
      <c r="AS388" s="4">
        <v>43.26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-432.6</v>
      </c>
      <c r="BA388" s="4">
        <v>0</v>
      </c>
      <c r="BB388" s="4">
        <v>0</v>
      </c>
      <c r="BC388" s="4">
        <v>0</v>
      </c>
      <c r="BD388" s="4">
        <v>92.74</v>
      </c>
      <c r="BE388" s="4">
        <v>-43.26</v>
      </c>
    </row>
    <row r="389" spans="1:57">
      <c r="A389">
        <v>954</v>
      </c>
      <c r="B389" t="s">
        <v>502</v>
      </c>
      <c r="C389">
        <v>122</v>
      </c>
      <c r="D389" t="s">
        <v>503</v>
      </c>
      <c r="E389">
        <v>252</v>
      </c>
      <c r="F389">
        <v>512520001</v>
      </c>
      <c r="G389" t="s">
        <v>264</v>
      </c>
      <c r="H389">
        <v>101</v>
      </c>
      <c r="I389" t="s">
        <v>308</v>
      </c>
      <c r="J389">
        <v>2520</v>
      </c>
      <c r="K389" t="s">
        <v>357</v>
      </c>
      <c r="L389">
        <v>2000</v>
      </c>
      <c r="M389" t="s">
        <v>113</v>
      </c>
      <c r="N389">
        <v>12</v>
      </c>
      <c r="O389" t="s">
        <v>401</v>
      </c>
      <c r="P389">
        <v>226</v>
      </c>
      <c r="Q389" t="s">
        <v>504</v>
      </c>
      <c r="R389">
        <v>121</v>
      </c>
      <c r="S389" t="s">
        <v>312</v>
      </c>
      <c r="T389">
        <v>1</v>
      </c>
      <c r="U389" t="s">
        <v>313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1751</v>
      </c>
      <c r="AO389" s="4">
        <v>0</v>
      </c>
      <c r="AP389" s="4">
        <v>0</v>
      </c>
      <c r="AQ389" s="4">
        <v>0</v>
      </c>
      <c r="AR389" s="4">
        <v>175.1</v>
      </c>
      <c r="AS389" s="4">
        <v>175.1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-1751</v>
      </c>
      <c r="BA389" s="4">
        <v>0</v>
      </c>
      <c r="BB389" s="4">
        <v>0</v>
      </c>
      <c r="BC389" s="4">
        <v>0</v>
      </c>
      <c r="BD389" s="4">
        <v>-175.1</v>
      </c>
      <c r="BE389" s="4">
        <v>-175.1</v>
      </c>
    </row>
    <row r="390" spans="1:57">
      <c r="A390">
        <v>111</v>
      </c>
      <c r="B390" t="s">
        <v>84</v>
      </c>
      <c r="C390">
        <v>141</v>
      </c>
      <c r="D390" t="s">
        <v>260</v>
      </c>
      <c r="E390">
        <v>252</v>
      </c>
      <c r="F390">
        <v>512520001</v>
      </c>
      <c r="G390" t="s">
        <v>264</v>
      </c>
      <c r="H390">
        <v>101</v>
      </c>
      <c r="I390" t="s">
        <v>308</v>
      </c>
      <c r="J390">
        <v>2520</v>
      </c>
      <c r="K390" t="s">
        <v>357</v>
      </c>
      <c r="L390">
        <v>2000</v>
      </c>
      <c r="M390" t="s">
        <v>113</v>
      </c>
      <c r="N390">
        <v>13</v>
      </c>
      <c r="O390" t="s">
        <v>353</v>
      </c>
      <c r="P390">
        <v>263</v>
      </c>
      <c r="Q390" t="s">
        <v>354</v>
      </c>
      <c r="R390">
        <v>121</v>
      </c>
      <c r="S390" t="s">
        <v>312</v>
      </c>
      <c r="T390">
        <v>1</v>
      </c>
      <c r="U390" t="s">
        <v>313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609</v>
      </c>
      <c r="AE390" s="4">
        <v>0</v>
      </c>
      <c r="AF390" s="4">
        <v>406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563.73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56.37</v>
      </c>
      <c r="AS390" s="4">
        <v>56.37</v>
      </c>
      <c r="AT390" s="4">
        <v>0</v>
      </c>
      <c r="AU390" s="4">
        <v>0</v>
      </c>
      <c r="AV390" s="4">
        <v>0</v>
      </c>
      <c r="AW390" s="4">
        <v>0</v>
      </c>
      <c r="AX390" s="4">
        <v>-563.73</v>
      </c>
      <c r="AY390" s="4">
        <v>0</v>
      </c>
      <c r="AZ390" s="4">
        <v>0</v>
      </c>
      <c r="BA390" s="4">
        <v>203</v>
      </c>
      <c r="BB390" s="4">
        <v>406</v>
      </c>
      <c r="BC390" s="4">
        <v>406</v>
      </c>
      <c r="BD390" s="4">
        <v>-56.37</v>
      </c>
      <c r="BE390" s="4">
        <v>-56.37</v>
      </c>
    </row>
    <row r="391" spans="1:57">
      <c r="A391">
        <v>963</v>
      </c>
      <c r="B391" t="s">
        <v>515</v>
      </c>
      <c r="C391">
        <v>127</v>
      </c>
      <c r="D391" t="s">
        <v>516</v>
      </c>
      <c r="E391">
        <v>252</v>
      </c>
      <c r="F391">
        <v>512520001</v>
      </c>
      <c r="G391" t="s">
        <v>264</v>
      </c>
      <c r="H391">
        <v>101</v>
      </c>
      <c r="I391" t="s">
        <v>308</v>
      </c>
      <c r="J391">
        <v>2520</v>
      </c>
      <c r="K391" t="s">
        <v>357</v>
      </c>
      <c r="L391">
        <v>2000</v>
      </c>
      <c r="M391" t="s">
        <v>113</v>
      </c>
      <c r="N391">
        <v>13</v>
      </c>
      <c r="O391" t="s">
        <v>353</v>
      </c>
      <c r="P391">
        <v>231</v>
      </c>
      <c r="Q391" t="s">
        <v>517</v>
      </c>
      <c r="R391">
        <v>124</v>
      </c>
      <c r="S391" t="s">
        <v>510</v>
      </c>
      <c r="T391">
        <v>1</v>
      </c>
      <c r="U391" t="s">
        <v>313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1148.32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574.16</v>
      </c>
      <c r="BC391" s="4">
        <v>574.16</v>
      </c>
      <c r="BD391" s="4">
        <v>0</v>
      </c>
      <c r="BE391" s="4">
        <v>0</v>
      </c>
    </row>
    <row r="392" spans="1:57">
      <c r="A392">
        <v>102</v>
      </c>
      <c r="B392" t="s">
        <v>343</v>
      </c>
      <c r="C392">
        <v>140</v>
      </c>
      <c r="D392" t="s">
        <v>344</v>
      </c>
      <c r="E392">
        <v>254</v>
      </c>
      <c r="F392">
        <v>512530002</v>
      </c>
      <c r="G392" t="s">
        <v>255</v>
      </c>
      <c r="H392">
        <v>101</v>
      </c>
      <c r="I392" t="s">
        <v>308</v>
      </c>
      <c r="J392">
        <v>2530</v>
      </c>
      <c r="K392" t="s">
        <v>346</v>
      </c>
      <c r="L392">
        <v>2000</v>
      </c>
      <c r="M392" t="s">
        <v>113</v>
      </c>
      <c r="N392">
        <v>4</v>
      </c>
      <c r="O392" t="s">
        <v>345</v>
      </c>
      <c r="P392">
        <v>172</v>
      </c>
      <c r="Q392" t="s">
        <v>281</v>
      </c>
      <c r="R392">
        <v>121</v>
      </c>
      <c r="S392" t="s">
        <v>312</v>
      </c>
      <c r="T392">
        <v>1</v>
      </c>
      <c r="U392" t="s">
        <v>313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1074.74</v>
      </c>
      <c r="AC392" s="4">
        <v>0</v>
      </c>
      <c r="AD392" s="4">
        <v>0</v>
      </c>
      <c r="AE392" s="4">
        <v>0</v>
      </c>
      <c r="AF392" s="4">
        <v>0</v>
      </c>
      <c r="AG392" s="4">
        <v>2834.06</v>
      </c>
      <c r="AH392" s="4">
        <v>2331.4299999999998</v>
      </c>
      <c r="AI392" s="4">
        <v>513.97</v>
      </c>
      <c r="AJ392" s="4">
        <v>716.88</v>
      </c>
      <c r="AK392" s="4">
        <v>0</v>
      </c>
      <c r="AL392" s="4">
        <v>4127.21</v>
      </c>
      <c r="AM392" s="4">
        <v>0</v>
      </c>
      <c r="AN392" s="4">
        <v>0</v>
      </c>
      <c r="AO392" s="4">
        <v>513.13</v>
      </c>
      <c r="AP392" s="4">
        <v>0</v>
      </c>
      <c r="AQ392" s="4">
        <v>0</v>
      </c>
      <c r="AR392" s="4">
        <v>820.26</v>
      </c>
      <c r="AS392" s="4">
        <v>820.26</v>
      </c>
      <c r="AT392" s="4">
        <v>0</v>
      </c>
      <c r="AU392" s="4">
        <v>0</v>
      </c>
      <c r="AV392" s="4">
        <v>0</v>
      </c>
      <c r="AW392" s="4">
        <v>-2218.2399999999998</v>
      </c>
      <c r="AX392" s="4">
        <v>0</v>
      </c>
      <c r="AY392" s="4">
        <v>-2756.14</v>
      </c>
      <c r="AZ392" s="4">
        <v>-549.77</v>
      </c>
      <c r="BA392" s="4">
        <v>-513.13</v>
      </c>
      <c r="BB392" s="4">
        <v>3677.81</v>
      </c>
      <c r="BC392" s="4">
        <v>0</v>
      </c>
      <c r="BD392" s="4">
        <v>2085.9</v>
      </c>
      <c r="BE392" s="4">
        <v>-4570.17</v>
      </c>
    </row>
    <row r="393" spans="1:57">
      <c r="A393">
        <v>101</v>
      </c>
      <c r="B393" t="s">
        <v>306</v>
      </c>
      <c r="C393">
        <v>139</v>
      </c>
      <c r="D393" t="s">
        <v>307</v>
      </c>
      <c r="E393">
        <v>254</v>
      </c>
      <c r="F393">
        <v>512530002</v>
      </c>
      <c r="G393" t="s">
        <v>255</v>
      </c>
      <c r="H393">
        <v>101</v>
      </c>
      <c r="I393" t="s">
        <v>308</v>
      </c>
      <c r="J393">
        <v>2530</v>
      </c>
      <c r="K393" t="s">
        <v>346</v>
      </c>
      <c r="L393">
        <v>2000</v>
      </c>
      <c r="M393" t="s">
        <v>113</v>
      </c>
      <c r="N393">
        <v>7</v>
      </c>
      <c r="O393" t="s">
        <v>310</v>
      </c>
      <c r="P393">
        <v>171</v>
      </c>
      <c r="Q393" t="s">
        <v>311</v>
      </c>
      <c r="R393">
        <v>121</v>
      </c>
      <c r="S393" t="s">
        <v>312</v>
      </c>
      <c r="T393">
        <v>1</v>
      </c>
      <c r="U393" t="s">
        <v>313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5466.21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415.8</v>
      </c>
      <c r="AQ393" s="4">
        <v>0</v>
      </c>
      <c r="AR393" s="4">
        <v>588.20000000000005</v>
      </c>
      <c r="AS393" s="4">
        <v>588.20000000000005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-5882.01</v>
      </c>
      <c r="BC393" s="4">
        <v>0</v>
      </c>
      <c r="BD393" s="4">
        <v>-588.20000000000005</v>
      </c>
      <c r="BE393" s="4">
        <v>-588.20000000000005</v>
      </c>
    </row>
    <row r="394" spans="1:57">
      <c r="A394">
        <v>201</v>
      </c>
      <c r="B394" t="s">
        <v>379</v>
      </c>
      <c r="C394">
        <v>143</v>
      </c>
      <c r="D394" t="s">
        <v>271</v>
      </c>
      <c r="E394">
        <v>253</v>
      </c>
      <c r="F394">
        <v>512530002</v>
      </c>
      <c r="G394" t="s">
        <v>255</v>
      </c>
      <c r="H394">
        <v>602</v>
      </c>
      <c r="I394" t="s">
        <v>380</v>
      </c>
      <c r="J394">
        <v>2530</v>
      </c>
      <c r="K394" t="s">
        <v>346</v>
      </c>
      <c r="L394">
        <v>2000</v>
      </c>
      <c r="M394" t="s">
        <v>113</v>
      </c>
      <c r="N394">
        <v>7</v>
      </c>
      <c r="O394" t="s">
        <v>310</v>
      </c>
      <c r="P394">
        <v>423</v>
      </c>
      <c r="Q394" t="s">
        <v>381</v>
      </c>
      <c r="R394">
        <v>121</v>
      </c>
      <c r="S394" t="s">
        <v>312</v>
      </c>
      <c r="T394">
        <v>1</v>
      </c>
      <c r="U394" t="s">
        <v>313</v>
      </c>
      <c r="V394" s="4">
        <v>0</v>
      </c>
      <c r="W394" s="4">
        <v>0</v>
      </c>
      <c r="X394" s="4">
        <v>0</v>
      </c>
      <c r="Y394" s="4">
        <v>4108</v>
      </c>
      <c r="Z394" s="4">
        <v>0</v>
      </c>
      <c r="AA394" s="4">
        <v>0</v>
      </c>
      <c r="AB394" s="4">
        <v>0</v>
      </c>
      <c r="AC394" s="4">
        <v>2826.3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4108</v>
      </c>
      <c r="AX394" s="4">
        <v>0</v>
      </c>
      <c r="AY394" s="4">
        <v>0</v>
      </c>
      <c r="AZ394" s="4">
        <v>0</v>
      </c>
      <c r="BA394" s="4">
        <v>2826.34</v>
      </c>
      <c r="BB394" s="4">
        <v>0</v>
      </c>
      <c r="BC394" s="4">
        <v>0</v>
      </c>
      <c r="BD394" s="4">
        <v>0</v>
      </c>
      <c r="BE394" s="4">
        <v>0</v>
      </c>
    </row>
    <row r="395" spans="1:57">
      <c r="A395">
        <v>111</v>
      </c>
      <c r="B395" t="s">
        <v>84</v>
      </c>
      <c r="C395">
        <v>141</v>
      </c>
      <c r="D395" t="s">
        <v>260</v>
      </c>
      <c r="E395">
        <v>254</v>
      </c>
      <c r="F395">
        <v>512530002</v>
      </c>
      <c r="G395" t="s">
        <v>255</v>
      </c>
      <c r="H395">
        <v>101</v>
      </c>
      <c r="I395" t="s">
        <v>308</v>
      </c>
      <c r="J395">
        <v>2530</v>
      </c>
      <c r="K395" t="s">
        <v>346</v>
      </c>
      <c r="L395">
        <v>2000</v>
      </c>
      <c r="M395" t="s">
        <v>113</v>
      </c>
      <c r="N395">
        <v>13</v>
      </c>
      <c r="O395" t="s">
        <v>353</v>
      </c>
      <c r="P395">
        <v>263</v>
      </c>
      <c r="Q395" t="s">
        <v>354</v>
      </c>
      <c r="R395">
        <v>121</v>
      </c>
      <c r="S395" t="s">
        <v>312</v>
      </c>
      <c r="T395">
        <v>1</v>
      </c>
      <c r="U395" t="s">
        <v>313</v>
      </c>
      <c r="V395" s="4">
        <v>690.11</v>
      </c>
      <c r="W395" s="4">
        <v>0</v>
      </c>
      <c r="X395" s="4">
        <v>7060</v>
      </c>
      <c r="Y395" s="4">
        <v>5186.96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61.8</v>
      </c>
      <c r="AI395" s="4">
        <v>7467.5</v>
      </c>
      <c r="AJ395" s="4">
        <v>9084.56</v>
      </c>
      <c r="AK395" s="4">
        <v>84.46</v>
      </c>
      <c r="AL395" s="4">
        <v>0</v>
      </c>
      <c r="AM395" s="4">
        <v>0</v>
      </c>
      <c r="AN395" s="4">
        <v>0</v>
      </c>
      <c r="AO395" s="4">
        <v>0</v>
      </c>
      <c r="AP395" s="4">
        <v>5139.95</v>
      </c>
      <c r="AQ395" s="4">
        <v>2842.8</v>
      </c>
      <c r="AR395" s="4">
        <v>2468.11</v>
      </c>
      <c r="AS395" s="4">
        <v>2468.11</v>
      </c>
      <c r="AT395" s="4">
        <v>628.30999999999995</v>
      </c>
      <c r="AU395" s="4">
        <v>0</v>
      </c>
      <c r="AV395" s="4">
        <v>0</v>
      </c>
      <c r="AW395" s="4">
        <v>0</v>
      </c>
      <c r="AX395" s="4">
        <v>0</v>
      </c>
      <c r="AY395" s="4">
        <v>-4389.5600000000004</v>
      </c>
      <c r="AZ395" s="4">
        <v>0</v>
      </c>
      <c r="BA395" s="4">
        <v>0</v>
      </c>
      <c r="BB395" s="4">
        <v>-5139.95</v>
      </c>
      <c r="BC395" s="4">
        <v>-2842.8</v>
      </c>
      <c r="BD395" s="4">
        <v>-2468.11</v>
      </c>
      <c r="BE395" s="4">
        <v>-2468.11</v>
      </c>
    </row>
    <row r="396" spans="1:57">
      <c r="A396">
        <v>953</v>
      </c>
      <c r="B396" t="s">
        <v>259</v>
      </c>
      <c r="C396">
        <v>121</v>
      </c>
      <c r="D396" t="s">
        <v>196</v>
      </c>
      <c r="E396">
        <v>256</v>
      </c>
      <c r="F396">
        <v>512540001</v>
      </c>
      <c r="G396" t="s">
        <v>256</v>
      </c>
      <c r="H396">
        <v>101</v>
      </c>
      <c r="I396" t="s">
        <v>308</v>
      </c>
      <c r="J396">
        <v>2540</v>
      </c>
      <c r="K396" t="s">
        <v>347</v>
      </c>
      <c r="L396">
        <v>2000</v>
      </c>
      <c r="M396" t="s">
        <v>113</v>
      </c>
      <c r="N396">
        <v>12</v>
      </c>
      <c r="O396" t="s">
        <v>401</v>
      </c>
      <c r="P396">
        <v>214</v>
      </c>
      <c r="Q396" t="s">
        <v>446</v>
      </c>
      <c r="R396">
        <v>125</v>
      </c>
      <c r="S396" t="s">
        <v>464</v>
      </c>
      <c r="T396">
        <v>1</v>
      </c>
      <c r="U396" t="s">
        <v>313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AU396" s="4">
        <v>1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</row>
    <row r="397" spans="1:57">
      <c r="A397">
        <v>111</v>
      </c>
      <c r="B397" t="s">
        <v>84</v>
      </c>
      <c r="C397">
        <v>141</v>
      </c>
      <c r="D397" t="s">
        <v>260</v>
      </c>
      <c r="E397">
        <v>256</v>
      </c>
      <c r="F397">
        <v>512540001</v>
      </c>
      <c r="G397" t="s">
        <v>256</v>
      </c>
      <c r="H397">
        <v>101</v>
      </c>
      <c r="I397" t="s">
        <v>308</v>
      </c>
      <c r="J397">
        <v>2540</v>
      </c>
      <c r="K397" t="s">
        <v>347</v>
      </c>
      <c r="L397">
        <v>2000</v>
      </c>
      <c r="M397" t="s">
        <v>113</v>
      </c>
      <c r="N397">
        <v>13</v>
      </c>
      <c r="O397" t="s">
        <v>353</v>
      </c>
      <c r="P397">
        <v>263</v>
      </c>
      <c r="Q397" t="s">
        <v>354</v>
      </c>
      <c r="R397">
        <v>121</v>
      </c>
      <c r="S397" t="s">
        <v>312</v>
      </c>
      <c r="T397">
        <v>1</v>
      </c>
      <c r="U397" t="s">
        <v>313</v>
      </c>
      <c r="V397" s="4">
        <v>0</v>
      </c>
      <c r="W397" s="4">
        <v>0</v>
      </c>
      <c r="X397" s="4">
        <v>0</v>
      </c>
      <c r="Y397" s="4">
        <v>0</v>
      </c>
      <c r="Z397" s="4">
        <v>499.99</v>
      </c>
      <c r="AA397" s="4">
        <v>624.91999999999996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4087.13</v>
      </c>
      <c r="AI397" s="4">
        <v>8923.94</v>
      </c>
      <c r="AJ397" s="4">
        <v>1396.6</v>
      </c>
      <c r="AK397" s="4">
        <v>135.96</v>
      </c>
      <c r="AL397" s="4">
        <v>4221.71</v>
      </c>
      <c r="AM397" s="4">
        <v>8977.59</v>
      </c>
      <c r="AN397" s="4">
        <v>9188.9500000000007</v>
      </c>
      <c r="AO397" s="4">
        <v>8949.01</v>
      </c>
      <c r="AP397" s="4">
        <v>10559.28</v>
      </c>
      <c r="AQ397" s="4">
        <v>4826.8900000000003</v>
      </c>
      <c r="AR397" s="4">
        <v>6126.71</v>
      </c>
      <c r="AS397" s="4">
        <v>6126.71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-34207.72</v>
      </c>
      <c r="BD397" s="4">
        <v>-32060.14</v>
      </c>
      <c r="BE397" s="4">
        <v>-6126.71</v>
      </c>
    </row>
    <row r="398" spans="1:57">
      <c r="A398">
        <v>911</v>
      </c>
      <c r="B398" t="s">
        <v>447</v>
      </c>
      <c r="C398">
        <v>107</v>
      </c>
      <c r="D398" t="s">
        <v>120</v>
      </c>
      <c r="E398">
        <v>260</v>
      </c>
      <c r="F398">
        <v>512610001</v>
      </c>
      <c r="G398" t="s">
        <v>116</v>
      </c>
      <c r="H398">
        <v>101</v>
      </c>
      <c r="I398" t="s">
        <v>308</v>
      </c>
      <c r="J398">
        <v>2610</v>
      </c>
      <c r="K398" t="s">
        <v>326</v>
      </c>
      <c r="L398">
        <v>2000</v>
      </c>
      <c r="M398" t="s">
        <v>113</v>
      </c>
      <c r="N398">
        <v>1</v>
      </c>
      <c r="O398" t="s">
        <v>448</v>
      </c>
      <c r="P398">
        <v>131</v>
      </c>
      <c r="Q398" t="s">
        <v>449</v>
      </c>
      <c r="R398">
        <v>121</v>
      </c>
      <c r="S398" t="s">
        <v>312</v>
      </c>
      <c r="T398">
        <v>1</v>
      </c>
      <c r="U398" t="s">
        <v>313</v>
      </c>
      <c r="V398" s="4">
        <v>0</v>
      </c>
      <c r="W398" s="4">
        <v>0</v>
      </c>
      <c r="X398" s="4">
        <v>0</v>
      </c>
      <c r="Y398" s="4">
        <v>169097.37</v>
      </c>
      <c r="Z398" s="4">
        <v>165831.71</v>
      </c>
      <c r="AA398" s="4">
        <v>73268.479999999996</v>
      </c>
      <c r="AB398" s="4">
        <v>204933.59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8769.77</v>
      </c>
      <c r="AI398" s="4">
        <v>7348.73</v>
      </c>
      <c r="AJ398" s="4">
        <v>9661.2999999999993</v>
      </c>
      <c r="AK398" s="4">
        <v>10965.11</v>
      </c>
      <c r="AL398" s="4">
        <v>7398.28</v>
      </c>
      <c r="AM398" s="4">
        <v>8290.27</v>
      </c>
      <c r="AN398" s="4">
        <v>13895.62</v>
      </c>
      <c r="AO398" s="4">
        <v>10786.9</v>
      </c>
      <c r="AP398" s="4">
        <v>22765.93</v>
      </c>
      <c r="AQ398" s="4">
        <v>23045.31</v>
      </c>
      <c r="AR398" s="4">
        <v>12292.72</v>
      </c>
      <c r="AS398" s="4">
        <v>12292.72</v>
      </c>
      <c r="AT398" s="4">
        <v>0</v>
      </c>
      <c r="AU398" s="4">
        <v>0</v>
      </c>
      <c r="AV398" s="4">
        <v>0</v>
      </c>
      <c r="AW398" s="4">
        <v>132352.46</v>
      </c>
      <c r="AX398" s="4">
        <v>455090.75</v>
      </c>
      <c r="AY398" s="4">
        <v>-75666.11</v>
      </c>
      <c r="AZ398" s="4">
        <v>100000</v>
      </c>
      <c r="BA398" s="4">
        <v>0</v>
      </c>
      <c r="BB398" s="4">
        <v>0</v>
      </c>
      <c r="BC398" s="4">
        <v>0</v>
      </c>
      <c r="BD398" s="4">
        <v>-2000</v>
      </c>
      <c r="BE398" s="4">
        <v>-144158.60999999999</v>
      </c>
    </row>
    <row r="399" spans="1:57">
      <c r="A399">
        <v>902</v>
      </c>
      <c r="B399" t="s">
        <v>439</v>
      </c>
      <c r="C399">
        <v>101</v>
      </c>
      <c r="D399" t="s">
        <v>110</v>
      </c>
      <c r="E399">
        <v>260</v>
      </c>
      <c r="F399">
        <v>512610001</v>
      </c>
      <c r="G399" t="s">
        <v>116</v>
      </c>
      <c r="H399">
        <v>101</v>
      </c>
      <c r="I399" t="s">
        <v>308</v>
      </c>
      <c r="J399">
        <v>2610</v>
      </c>
      <c r="K399" t="s">
        <v>326</v>
      </c>
      <c r="L399">
        <v>2000</v>
      </c>
      <c r="M399" t="s">
        <v>113</v>
      </c>
      <c r="N399">
        <v>3</v>
      </c>
      <c r="O399" t="s">
        <v>440</v>
      </c>
      <c r="P399">
        <v>111</v>
      </c>
      <c r="Q399" t="s">
        <v>438</v>
      </c>
      <c r="R399">
        <v>121</v>
      </c>
      <c r="S399" t="s">
        <v>312</v>
      </c>
      <c r="T399">
        <v>1</v>
      </c>
      <c r="U399" t="s">
        <v>313</v>
      </c>
      <c r="V399" s="4">
        <v>5562.05</v>
      </c>
      <c r="W399" s="4">
        <v>4210</v>
      </c>
      <c r="X399" s="4">
        <v>0</v>
      </c>
      <c r="Y399" s="4">
        <v>0</v>
      </c>
      <c r="Z399" s="4">
        <v>0</v>
      </c>
      <c r="AA399" s="4">
        <v>356.7</v>
      </c>
      <c r="AB399" s="4">
        <v>3208</v>
      </c>
      <c r="AC399" s="4">
        <v>195.54</v>
      </c>
      <c r="AD399" s="4">
        <v>1769.2</v>
      </c>
      <c r="AE399" s="4">
        <v>1753.2</v>
      </c>
      <c r="AF399" s="4">
        <v>2318.8000000000002</v>
      </c>
      <c r="AG399" s="4">
        <v>885</v>
      </c>
      <c r="AH399" s="4">
        <v>1570.75</v>
      </c>
      <c r="AI399" s="4">
        <v>989.83</v>
      </c>
      <c r="AJ399" s="4">
        <v>2863.67</v>
      </c>
      <c r="AK399" s="4">
        <v>1644.91</v>
      </c>
      <c r="AL399" s="4">
        <v>1383.29</v>
      </c>
      <c r="AM399" s="4">
        <v>2455.52</v>
      </c>
      <c r="AN399" s="4">
        <v>2431.4299999999998</v>
      </c>
      <c r="AO399" s="4">
        <v>2648.65</v>
      </c>
      <c r="AP399" s="4">
        <v>3698.52</v>
      </c>
      <c r="AQ399" s="4">
        <v>3086.91</v>
      </c>
      <c r="AR399" s="4">
        <v>2277.35</v>
      </c>
      <c r="AS399" s="4">
        <v>2277.35</v>
      </c>
      <c r="AT399" s="4">
        <v>29650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-0.01</v>
      </c>
      <c r="BA399" s="4">
        <v>0</v>
      </c>
      <c r="BB399" s="4">
        <v>0</v>
      </c>
      <c r="BC399" s="4">
        <v>0</v>
      </c>
      <c r="BD399" s="4">
        <v>-580</v>
      </c>
      <c r="BE399" s="4">
        <v>-36139.68</v>
      </c>
    </row>
    <row r="400" spans="1:57">
      <c r="A400">
        <v>102</v>
      </c>
      <c r="B400" t="s">
        <v>343</v>
      </c>
      <c r="C400">
        <v>140</v>
      </c>
      <c r="D400" t="s">
        <v>344</v>
      </c>
      <c r="E400">
        <v>260</v>
      </c>
      <c r="F400">
        <v>512610001</v>
      </c>
      <c r="G400" t="s">
        <v>116</v>
      </c>
      <c r="H400">
        <v>101</v>
      </c>
      <c r="I400" t="s">
        <v>308</v>
      </c>
      <c r="J400">
        <v>2610</v>
      </c>
      <c r="K400" t="s">
        <v>326</v>
      </c>
      <c r="L400">
        <v>2000</v>
      </c>
      <c r="M400" t="s">
        <v>113</v>
      </c>
      <c r="N400">
        <v>4</v>
      </c>
      <c r="O400" t="s">
        <v>345</v>
      </c>
      <c r="P400">
        <v>172</v>
      </c>
      <c r="Q400" t="s">
        <v>281</v>
      </c>
      <c r="R400">
        <v>121</v>
      </c>
      <c r="S400" t="s">
        <v>312</v>
      </c>
      <c r="T400">
        <v>1</v>
      </c>
      <c r="U400" t="s">
        <v>313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0.2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</row>
    <row r="401" spans="1:57">
      <c r="A401">
        <v>921</v>
      </c>
      <c r="B401" t="s">
        <v>454</v>
      </c>
      <c r="C401">
        <v>108</v>
      </c>
      <c r="D401" t="s">
        <v>455</v>
      </c>
      <c r="E401">
        <v>260</v>
      </c>
      <c r="F401">
        <v>512610001</v>
      </c>
      <c r="G401" t="s">
        <v>116</v>
      </c>
      <c r="H401">
        <v>101</v>
      </c>
      <c r="I401" t="s">
        <v>308</v>
      </c>
      <c r="J401">
        <v>2610</v>
      </c>
      <c r="K401" t="s">
        <v>326</v>
      </c>
      <c r="L401">
        <v>2000</v>
      </c>
      <c r="M401" t="s">
        <v>113</v>
      </c>
      <c r="N401">
        <v>4</v>
      </c>
      <c r="O401" t="s">
        <v>345</v>
      </c>
      <c r="P401">
        <v>132</v>
      </c>
      <c r="Q401" t="s">
        <v>456</v>
      </c>
      <c r="R401">
        <v>121</v>
      </c>
      <c r="S401" t="s">
        <v>312</v>
      </c>
      <c r="T401">
        <v>1</v>
      </c>
      <c r="U401" t="s">
        <v>313</v>
      </c>
      <c r="V401" s="4">
        <v>20381.25</v>
      </c>
      <c r="W401" s="4">
        <v>15441.25</v>
      </c>
      <c r="X401" s="4">
        <v>3359.5</v>
      </c>
      <c r="Y401" s="4">
        <v>0</v>
      </c>
      <c r="Z401" s="4">
        <v>0</v>
      </c>
      <c r="AA401" s="4">
        <v>4653.24</v>
      </c>
      <c r="AB401" s="4">
        <v>13222.2</v>
      </c>
      <c r="AC401" s="4">
        <v>5655.4</v>
      </c>
      <c r="AD401" s="4">
        <v>18051.55</v>
      </c>
      <c r="AE401" s="4">
        <v>12214.52</v>
      </c>
      <c r="AF401" s="4">
        <v>20926.330000000002</v>
      </c>
      <c r="AG401" s="4">
        <v>4894.46</v>
      </c>
      <c r="AH401" s="4">
        <v>8343.0300000000007</v>
      </c>
      <c r="AI401" s="4">
        <v>8739.6299999999992</v>
      </c>
      <c r="AJ401" s="4">
        <v>7133.27</v>
      </c>
      <c r="AK401" s="4">
        <v>8237.43</v>
      </c>
      <c r="AL401" s="4">
        <v>6551.01</v>
      </c>
      <c r="AM401" s="4">
        <v>9025.89</v>
      </c>
      <c r="AN401" s="4">
        <v>10768.86</v>
      </c>
      <c r="AO401" s="4">
        <v>13143.57</v>
      </c>
      <c r="AP401" s="4">
        <v>21655.39</v>
      </c>
      <c r="AQ401" s="4">
        <v>16974.919999999998</v>
      </c>
      <c r="AR401" s="4">
        <v>11057.3</v>
      </c>
      <c r="AS401" s="4">
        <v>11057.3</v>
      </c>
      <c r="AT401" s="4">
        <v>37910</v>
      </c>
      <c r="AU401" s="4">
        <v>0</v>
      </c>
      <c r="AV401" s="4">
        <v>0</v>
      </c>
      <c r="AW401" s="4">
        <v>0</v>
      </c>
      <c r="AX401" s="4">
        <v>0</v>
      </c>
      <c r="AY401" s="4">
        <v>-1458.6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-50339.3</v>
      </c>
    </row>
    <row r="402" spans="1:57">
      <c r="A402">
        <v>922</v>
      </c>
      <c r="B402" t="s">
        <v>458</v>
      </c>
      <c r="C402">
        <v>109</v>
      </c>
      <c r="D402" t="s">
        <v>459</v>
      </c>
      <c r="E402">
        <v>260</v>
      </c>
      <c r="F402">
        <v>512610001</v>
      </c>
      <c r="G402" t="s">
        <v>116</v>
      </c>
      <c r="H402">
        <v>101</v>
      </c>
      <c r="I402" t="s">
        <v>308</v>
      </c>
      <c r="J402">
        <v>2610</v>
      </c>
      <c r="K402" t="s">
        <v>326</v>
      </c>
      <c r="L402">
        <v>2000</v>
      </c>
      <c r="M402" t="s">
        <v>113</v>
      </c>
      <c r="N402">
        <v>4</v>
      </c>
      <c r="O402" t="s">
        <v>345</v>
      </c>
      <c r="P402">
        <v>135</v>
      </c>
      <c r="Q402" t="s">
        <v>460</v>
      </c>
      <c r="R402">
        <v>121</v>
      </c>
      <c r="S402" t="s">
        <v>312</v>
      </c>
      <c r="T402">
        <v>1</v>
      </c>
      <c r="U402" t="s">
        <v>313</v>
      </c>
      <c r="V402" s="4">
        <v>4132.04</v>
      </c>
      <c r="W402" s="4">
        <v>4016</v>
      </c>
      <c r="X402" s="4">
        <v>0</v>
      </c>
      <c r="Y402" s="4">
        <v>0</v>
      </c>
      <c r="Z402" s="4">
        <v>0</v>
      </c>
      <c r="AA402" s="4">
        <v>359.6</v>
      </c>
      <c r="AB402" s="4">
        <v>2406</v>
      </c>
      <c r="AC402" s="4">
        <v>0</v>
      </c>
      <c r="AD402" s="4">
        <v>3813.1</v>
      </c>
      <c r="AE402" s="4">
        <v>389.6</v>
      </c>
      <c r="AF402" s="4">
        <v>2159.6</v>
      </c>
      <c r="AG402" s="4">
        <v>0</v>
      </c>
      <c r="AH402" s="4">
        <v>0</v>
      </c>
      <c r="AI402" s="4">
        <v>0</v>
      </c>
      <c r="AJ402" s="4">
        <v>0</v>
      </c>
      <c r="AK402" s="4">
        <v>613.37</v>
      </c>
      <c r="AL402" s="4">
        <v>0</v>
      </c>
      <c r="AM402" s="4">
        <v>0</v>
      </c>
      <c r="AN402" s="4">
        <v>407.88</v>
      </c>
      <c r="AO402" s="4">
        <v>0</v>
      </c>
      <c r="AP402" s="4">
        <v>411.59</v>
      </c>
      <c r="AQ402" s="4">
        <v>411.59</v>
      </c>
      <c r="AR402" s="4">
        <v>184.44</v>
      </c>
      <c r="AS402" s="4">
        <v>184.44</v>
      </c>
      <c r="AT402" s="4">
        <v>30000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-15984.49</v>
      </c>
      <c r="BD402" s="4">
        <v>1231.56</v>
      </c>
      <c r="BE402" s="4">
        <v>-184.44</v>
      </c>
    </row>
    <row r="403" spans="1:57">
      <c r="A403">
        <v>923</v>
      </c>
      <c r="B403" t="s">
        <v>461</v>
      </c>
      <c r="C403">
        <v>110</v>
      </c>
      <c r="D403" t="s">
        <v>462</v>
      </c>
      <c r="E403">
        <v>260</v>
      </c>
      <c r="F403">
        <v>512610001</v>
      </c>
      <c r="G403" t="s">
        <v>116</v>
      </c>
      <c r="H403">
        <v>101</v>
      </c>
      <c r="I403" t="s">
        <v>308</v>
      </c>
      <c r="J403">
        <v>2610</v>
      </c>
      <c r="K403" t="s">
        <v>326</v>
      </c>
      <c r="L403">
        <v>2000</v>
      </c>
      <c r="M403" t="s">
        <v>113</v>
      </c>
      <c r="N403">
        <v>4</v>
      </c>
      <c r="O403" t="s">
        <v>345</v>
      </c>
      <c r="P403">
        <v>311</v>
      </c>
      <c r="Q403" t="s">
        <v>463</v>
      </c>
      <c r="R403">
        <v>125</v>
      </c>
      <c r="S403" t="s">
        <v>464</v>
      </c>
      <c r="T403">
        <v>1</v>
      </c>
      <c r="U403" t="s">
        <v>313</v>
      </c>
      <c r="V403" s="4">
        <v>6962.31</v>
      </c>
      <c r="W403" s="4">
        <v>6162.31</v>
      </c>
      <c r="X403" s="4">
        <v>1995</v>
      </c>
      <c r="Y403" s="4">
        <v>0</v>
      </c>
      <c r="Z403" s="4">
        <v>0</v>
      </c>
      <c r="AA403" s="4">
        <v>3192.94</v>
      </c>
      <c r="AB403" s="4">
        <v>3240.8</v>
      </c>
      <c r="AC403" s="4">
        <v>1563</v>
      </c>
      <c r="AD403" s="4">
        <v>6406.77</v>
      </c>
      <c r="AE403" s="4">
        <v>3510.4</v>
      </c>
      <c r="AF403" s="4">
        <v>6407.6</v>
      </c>
      <c r="AG403" s="4">
        <v>2124</v>
      </c>
      <c r="AH403" s="4">
        <v>2945.8</v>
      </c>
      <c r="AI403" s="4">
        <v>3625.53</v>
      </c>
      <c r="AJ403" s="4">
        <v>3776.24</v>
      </c>
      <c r="AK403" s="4">
        <v>3904.47</v>
      </c>
      <c r="AL403" s="4">
        <v>1533.41</v>
      </c>
      <c r="AM403" s="4">
        <v>1836.23</v>
      </c>
      <c r="AN403" s="4">
        <v>4057.38</v>
      </c>
      <c r="AO403" s="4">
        <v>3254.8</v>
      </c>
      <c r="AP403" s="4">
        <v>6567.69</v>
      </c>
      <c r="AQ403" s="4">
        <v>6164.34</v>
      </c>
      <c r="AR403" s="4">
        <v>3766.59</v>
      </c>
      <c r="AS403" s="4">
        <v>3766.59</v>
      </c>
      <c r="AT403" s="4">
        <v>10000</v>
      </c>
      <c r="AU403" s="4">
        <v>0</v>
      </c>
      <c r="AV403" s="4">
        <v>0</v>
      </c>
      <c r="AW403" s="4">
        <v>0</v>
      </c>
      <c r="AX403" s="4">
        <v>0</v>
      </c>
      <c r="AY403" s="4">
        <v>-959.99</v>
      </c>
      <c r="AZ403" s="4">
        <v>0</v>
      </c>
      <c r="BA403" s="4">
        <v>0</v>
      </c>
      <c r="BB403" s="4">
        <v>0</v>
      </c>
      <c r="BC403" s="4">
        <v>-1655.8</v>
      </c>
      <c r="BD403" s="4">
        <v>0</v>
      </c>
      <c r="BE403" s="4">
        <v>-11018.15</v>
      </c>
    </row>
    <row r="404" spans="1:57">
      <c r="A404">
        <v>924</v>
      </c>
      <c r="B404" t="s">
        <v>574</v>
      </c>
      <c r="C404">
        <v>159</v>
      </c>
      <c r="D404" t="s">
        <v>574</v>
      </c>
      <c r="E404">
        <v>260</v>
      </c>
      <c r="F404">
        <v>512610001</v>
      </c>
      <c r="G404" t="s">
        <v>116</v>
      </c>
      <c r="H404">
        <v>101</v>
      </c>
      <c r="I404" t="s">
        <v>308</v>
      </c>
      <c r="J404">
        <v>2610</v>
      </c>
      <c r="K404" t="s">
        <v>326</v>
      </c>
      <c r="L404">
        <v>2000</v>
      </c>
      <c r="M404" t="s">
        <v>113</v>
      </c>
      <c r="N404">
        <v>4</v>
      </c>
      <c r="O404" t="s">
        <v>345</v>
      </c>
      <c r="P404">
        <v>111</v>
      </c>
      <c r="Q404" t="s">
        <v>438</v>
      </c>
      <c r="R404">
        <v>121</v>
      </c>
      <c r="S404" t="s">
        <v>312</v>
      </c>
      <c r="T404">
        <v>1</v>
      </c>
      <c r="U404" t="s">
        <v>313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15000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-15000</v>
      </c>
    </row>
    <row r="405" spans="1:57">
      <c r="A405">
        <v>931</v>
      </c>
      <c r="B405" t="s">
        <v>465</v>
      </c>
      <c r="C405">
        <v>111</v>
      </c>
      <c r="D405" t="s">
        <v>466</v>
      </c>
      <c r="E405">
        <v>260</v>
      </c>
      <c r="F405">
        <v>512610001</v>
      </c>
      <c r="G405" t="s">
        <v>116</v>
      </c>
      <c r="H405">
        <v>101</v>
      </c>
      <c r="I405" t="s">
        <v>308</v>
      </c>
      <c r="J405">
        <v>2610</v>
      </c>
      <c r="K405" t="s">
        <v>326</v>
      </c>
      <c r="L405">
        <v>2000</v>
      </c>
      <c r="M405" t="s">
        <v>113</v>
      </c>
      <c r="N405">
        <v>5</v>
      </c>
      <c r="O405" t="s">
        <v>467</v>
      </c>
      <c r="P405">
        <v>152</v>
      </c>
      <c r="Q405" t="s">
        <v>468</v>
      </c>
      <c r="R405">
        <v>121</v>
      </c>
      <c r="S405" t="s">
        <v>312</v>
      </c>
      <c r="T405">
        <v>1</v>
      </c>
      <c r="U405" t="s">
        <v>313</v>
      </c>
      <c r="V405" s="4">
        <v>8635.5</v>
      </c>
      <c r="W405" s="4">
        <v>5312.75</v>
      </c>
      <c r="X405" s="4">
        <v>1303.25</v>
      </c>
      <c r="Y405" s="4">
        <v>0</v>
      </c>
      <c r="Z405" s="4">
        <v>0</v>
      </c>
      <c r="AA405" s="4">
        <v>1773.31</v>
      </c>
      <c r="AB405" s="4">
        <v>4729.3</v>
      </c>
      <c r="AC405" s="4">
        <v>2047.6</v>
      </c>
      <c r="AD405" s="4">
        <v>4131.6000000000004</v>
      </c>
      <c r="AE405" s="4">
        <v>3094.3</v>
      </c>
      <c r="AF405" s="4">
        <v>3673</v>
      </c>
      <c r="AG405" s="4">
        <v>1770</v>
      </c>
      <c r="AH405" s="4">
        <v>3380.48</v>
      </c>
      <c r="AI405" s="4">
        <v>6682.31</v>
      </c>
      <c r="AJ405" s="4">
        <v>6218.2</v>
      </c>
      <c r="AK405" s="4">
        <v>5864.71</v>
      </c>
      <c r="AL405" s="4">
        <v>5679.08</v>
      </c>
      <c r="AM405" s="4">
        <v>5821.16</v>
      </c>
      <c r="AN405" s="4">
        <v>6298.88</v>
      </c>
      <c r="AO405" s="4">
        <v>7978.84</v>
      </c>
      <c r="AP405" s="4">
        <v>8856.42</v>
      </c>
      <c r="AQ405" s="4">
        <v>11027.44</v>
      </c>
      <c r="AR405" s="4">
        <v>6780.75</v>
      </c>
      <c r="AS405" s="4">
        <v>6780.75</v>
      </c>
      <c r="AT405" s="4">
        <v>30000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-74898.41</v>
      </c>
    </row>
    <row r="406" spans="1:57">
      <c r="A406">
        <v>932</v>
      </c>
      <c r="B406" t="s">
        <v>477</v>
      </c>
      <c r="C406">
        <v>113</v>
      </c>
      <c r="D406" t="s">
        <v>478</v>
      </c>
      <c r="E406">
        <v>260</v>
      </c>
      <c r="F406">
        <v>512610001</v>
      </c>
      <c r="G406" t="s">
        <v>116</v>
      </c>
      <c r="H406">
        <v>101</v>
      </c>
      <c r="I406" t="s">
        <v>308</v>
      </c>
      <c r="J406">
        <v>2610</v>
      </c>
      <c r="K406" t="s">
        <v>326</v>
      </c>
      <c r="L406">
        <v>2000</v>
      </c>
      <c r="M406" t="s">
        <v>113</v>
      </c>
      <c r="N406">
        <v>5</v>
      </c>
      <c r="O406" t="s">
        <v>467</v>
      </c>
      <c r="P406">
        <v>152</v>
      </c>
      <c r="Q406" t="s">
        <v>468</v>
      </c>
      <c r="R406">
        <v>121</v>
      </c>
      <c r="S406" t="s">
        <v>312</v>
      </c>
      <c r="T406">
        <v>1</v>
      </c>
      <c r="U406" t="s">
        <v>313</v>
      </c>
      <c r="V406" s="4">
        <v>2406</v>
      </c>
      <c r="W406" s="4">
        <v>2406</v>
      </c>
      <c r="X406" s="4">
        <v>0</v>
      </c>
      <c r="Y406" s="4">
        <v>0</v>
      </c>
      <c r="Z406" s="4">
        <v>0</v>
      </c>
      <c r="AA406" s="4">
        <v>0</v>
      </c>
      <c r="AB406" s="4">
        <v>2406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1474.19</v>
      </c>
      <c r="AI406" s="4">
        <v>901.25</v>
      </c>
      <c r="AJ406" s="4">
        <v>412</v>
      </c>
      <c r="AK406" s="4">
        <v>307.45999999999998</v>
      </c>
      <c r="AL406" s="4">
        <v>921.59</v>
      </c>
      <c r="AM406" s="4">
        <v>2673.62</v>
      </c>
      <c r="AN406" s="4">
        <v>1827.74</v>
      </c>
      <c r="AO406" s="4">
        <v>2747.01</v>
      </c>
      <c r="AP406" s="4">
        <v>3484.08</v>
      </c>
      <c r="AQ406" s="4">
        <v>2469.5300000000002</v>
      </c>
      <c r="AR406" s="4">
        <v>1721.85</v>
      </c>
      <c r="AS406" s="4">
        <v>1721.85</v>
      </c>
      <c r="AT406" s="4">
        <v>28000</v>
      </c>
      <c r="AU406" s="4">
        <v>0</v>
      </c>
      <c r="AV406" s="4">
        <v>0</v>
      </c>
      <c r="AW406" s="4">
        <v>0</v>
      </c>
      <c r="AX406" s="4">
        <v>0</v>
      </c>
      <c r="AY406" s="4">
        <v>-1200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-40244.17</v>
      </c>
    </row>
    <row r="407" spans="1:57">
      <c r="A407">
        <v>981</v>
      </c>
      <c r="B407" t="s">
        <v>532</v>
      </c>
      <c r="C407">
        <v>134</v>
      </c>
      <c r="D407" t="s">
        <v>245</v>
      </c>
      <c r="E407">
        <v>260</v>
      </c>
      <c r="F407">
        <v>512610001</v>
      </c>
      <c r="G407" t="s">
        <v>116</v>
      </c>
      <c r="H407">
        <v>101</v>
      </c>
      <c r="I407" t="s">
        <v>308</v>
      </c>
      <c r="J407">
        <v>2610</v>
      </c>
      <c r="K407" t="s">
        <v>326</v>
      </c>
      <c r="L407">
        <v>2000</v>
      </c>
      <c r="M407" t="s">
        <v>113</v>
      </c>
      <c r="N407">
        <v>6</v>
      </c>
      <c r="O407" t="s">
        <v>533</v>
      </c>
      <c r="P407">
        <v>134</v>
      </c>
      <c r="Q407" t="s">
        <v>534</v>
      </c>
      <c r="R407">
        <v>132</v>
      </c>
      <c r="S407" t="s">
        <v>535</v>
      </c>
      <c r="T407">
        <v>1</v>
      </c>
      <c r="U407" t="s">
        <v>313</v>
      </c>
      <c r="V407" s="4">
        <v>7218</v>
      </c>
      <c r="W407" s="4">
        <v>4812</v>
      </c>
      <c r="X407" s="4">
        <v>0</v>
      </c>
      <c r="Y407" s="4">
        <v>0</v>
      </c>
      <c r="Z407" s="4">
        <v>0</v>
      </c>
      <c r="AA407" s="4">
        <v>2122.4</v>
      </c>
      <c r="AB407" s="4">
        <v>6266.45</v>
      </c>
      <c r="AC407" s="4">
        <v>1562.6</v>
      </c>
      <c r="AD407" s="4">
        <v>4715.2</v>
      </c>
      <c r="AE407" s="4">
        <v>2337.6</v>
      </c>
      <c r="AF407" s="4">
        <v>5027.2</v>
      </c>
      <c r="AG407" s="4">
        <v>2124</v>
      </c>
      <c r="AH407" s="4">
        <v>4517.58</v>
      </c>
      <c r="AI407" s="4">
        <v>3184.76</v>
      </c>
      <c r="AJ407" s="4">
        <v>2921.08</v>
      </c>
      <c r="AK407" s="4">
        <v>1643.88</v>
      </c>
      <c r="AL407" s="4">
        <v>2866.49</v>
      </c>
      <c r="AM407" s="4">
        <v>3289.82</v>
      </c>
      <c r="AN407" s="4">
        <v>4067.68</v>
      </c>
      <c r="AO407" s="4">
        <v>4880.1400000000003</v>
      </c>
      <c r="AP407" s="4">
        <v>6575.94</v>
      </c>
      <c r="AQ407" s="4">
        <v>4111.76</v>
      </c>
      <c r="AR407" s="4">
        <v>3805.91</v>
      </c>
      <c r="AS407" s="4">
        <v>3805.91</v>
      </c>
      <c r="AT407" s="4">
        <v>50000</v>
      </c>
      <c r="AU407" s="4">
        <v>-3063.28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-2784</v>
      </c>
      <c r="BC407" s="4">
        <v>0</v>
      </c>
      <c r="BD407" s="4">
        <v>0</v>
      </c>
      <c r="BE407" s="4">
        <v>0</v>
      </c>
    </row>
    <row r="408" spans="1:57">
      <c r="A408">
        <v>101</v>
      </c>
      <c r="B408" t="s">
        <v>306</v>
      </c>
      <c r="C408">
        <v>139</v>
      </c>
      <c r="D408" t="s">
        <v>307</v>
      </c>
      <c r="E408">
        <v>260</v>
      </c>
      <c r="F408">
        <v>512610001</v>
      </c>
      <c r="G408" t="s">
        <v>116</v>
      </c>
      <c r="H408">
        <v>101</v>
      </c>
      <c r="I408" t="s">
        <v>308</v>
      </c>
      <c r="J408">
        <v>2610</v>
      </c>
      <c r="K408" t="s">
        <v>326</v>
      </c>
      <c r="L408">
        <v>2000</v>
      </c>
      <c r="M408" t="s">
        <v>113</v>
      </c>
      <c r="N408">
        <v>7</v>
      </c>
      <c r="O408" t="s">
        <v>310</v>
      </c>
      <c r="P408">
        <v>171</v>
      </c>
      <c r="Q408" t="s">
        <v>311</v>
      </c>
      <c r="R408">
        <v>121</v>
      </c>
      <c r="S408" t="s">
        <v>312</v>
      </c>
      <c r="T408">
        <v>1</v>
      </c>
      <c r="U408" t="s">
        <v>313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48266.95</v>
      </c>
      <c r="AF408" s="4">
        <v>121194.7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3090.19</v>
      </c>
      <c r="AP408" s="4">
        <v>29943.03</v>
      </c>
      <c r="AQ408" s="4">
        <v>0</v>
      </c>
      <c r="AR408" s="4">
        <v>3303.32</v>
      </c>
      <c r="AS408" s="4">
        <v>3303.32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-3090.19</v>
      </c>
      <c r="BB408" s="4">
        <v>-4</v>
      </c>
      <c r="BC408" s="4">
        <v>44367.39</v>
      </c>
      <c r="BD408" s="4">
        <v>91851.91</v>
      </c>
      <c r="BE408" s="4">
        <v>-3303.32</v>
      </c>
    </row>
    <row r="409" spans="1:57">
      <c r="A409">
        <v>201</v>
      </c>
      <c r="B409" t="s">
        <v>379</v>
      </c>
      <c r="C409">
        <v>143</v>
      </c>
      <c r="D409" t="s">
        <v>271</v>
      </c>
      <c r="E409">
        <v>261</v>
      </c>
      <c r="F409">
        <v>512610001</v>
      </c>
      <c r="G409" t="s">
        <v>116</v>
      </c>
      <c r="H409">
        <v>602</v>
      </c>
      <c r="I409" t="s">
        <v>380</v>
      </c>
      <c r="J409">
        <v>2610</v>
      </c>
      <c r="K409" t="s">
        <v>326</v>
      </c>
      <c r="L409">
        <v>2000</v>
      </c>
      <c r="M409" t="s">
        <v>113</v>
      </c>
      <c r="N409">
        <v>7</v>
      </c>
      <c r="O409" t="s">
        <v>310</v>
      </c>
      <c r="P409">
        <v>423</v>
      </c>
      <c r="Q409" t="s">
        <v>381</v>
      </c>
      <c r="R409">
        <v>121</v>
      </c>
      <c r="S409" t="s">
        <v>312</v>
      </c>
      <c r="T409">
        <v>1</v>
      </c>
      <c r="U409" t="s">
        <v>313</v>
      </c>
      <c r="V409" s="4">
        <v>167939.82</v>
      </c>
      <c r="W409" s="4">
        <v>90646.8</v>
      </c>
      <c r="X409" s="4">
        <v>77855.679999999993</v>
      </c>
      <c r="Y409" s="4">
        <v>14309.55</v>
      </c>
      <c r="Z409" s="4">
        <v>125459.87</v>
      </c>
      <c r="AA409" s="4">
        <v>122581.3</v>
      </c>
      <c r="AB409" s="4">
        <v>158278.73000000001</v>
      </c>
      <c r="AC409" s="4">
        <v>45156.85</v>
      </c>
      <c r="AD409" s="4">
        <v>124215.31</v>
      </c>
      <c r="AE409" s="4">
        <v>39047.25</v>
      </c>
      <c r="AF409" s="4">
        <v>0</v>
      </c>
      <c r="AG409" s="4">
        <v>40052.559999999998</v>
      </c>
      <c r="AH409" s="4">
        <v>198192.45</v>
      </c>
      <c r="AI409" s="4">
        <v>171877.04</v>
      </c>
      <c r="AJ409" s="4">
        <v>119931.9</v>
      </c>
      <c r="AK409" s="4">
        <v>112001.24</v>
      </c>
      <c r="AL409" s="4">
        <v>111133.25</v>
      </c>
      <c r="AM409" s="4">
        <v>97631.41</v>
      </c>
      <c r="AN409" s="4">
        <v>120961.11</v>
      </c>
      <c r="AO409" s="4">
        <v>133886.04</v>
      </c>
      <c r="AP409" s="4">
        <v>106703.03</v>
      </c>
      <c r="AQ409" s="4">
        <v>237662.17</v>
      </c>
      <c r="AR409" s="4">
        <v>140997.96</v>
      </c>
      <c r="AS409" s="4">
        <v>140997.96</v>
      </c>
      <c r="AT409" s="4">
        <v>0</v>
      </c>
      <c r="AU409" s="4">
        <v>0</v>
      </c>
      <c r="AV409" s="4">
        <v>-5370.52</v>
      </c>
      <c r="AW409" s="4">
        <v>-103327.15</v>
      </c>
      <c r="AX409" s="4">
        <v>0</v>
      </c>
      <c r="AY409" s="4">
        <v>-6139.26</v>
      </c>
      <c r="AZ409" s="4">
        <v>-13144.07</v>
      </c>
      <c r="BA409" s="4">
        <v>-10714.29</v>
      </c>
      <c r="BB409" s="4">
        <v>0</v>
      </c>
      <c r="BC409" s="4">
        <v>0</v>
      </c>
      <c r="BD409" s="4">
        <v>-446791.15</v>
      </c>
      <c r="BE409" s="4">
        <v>-100945.4</v>
      </c>
    </row>
    <row r="410" spans="1:57">
      <c r="A410">
        <v>941</v>
      </c>
      <c r="B410" t="s">
        <v>484</v>
      </c>
      <c r="C410">
        <v>116</v>
      </c>
      <c r="D410" t="s">
        <v>485</v>
      </c>
      <c r="E410">
        <v>260</v>
      </c>
      <c r="F410">
        <v>512610001</v>
      </c>
      <c r="G410" t="s">
        <v>116</v>
      </c>
      <c r="H410">
        <v>101</v>
      </c>
      <c r="I410" t="s">
        <v>308</v>
      </c>
      <c r="J410">
        <v>2610</v>
      </c>
      <c r="K410" t="s">
        <v>326</v>
      </c>
      <c r="L410">
        <v>2000</v>
      </c>
      <c r="M410" t="s">
        <v>113</v>
      </c>
      <c r="N410">
        <v>8</v>
      </c>
      <c r="O410" t="s">
        <v>486</v>
      </c>
      <c r="P410">
        <v>131</v>
      </c>
      <c r="Q410" t="s">
        <v>449</v>
      </c>
      <c r="R410">
        <v>121</v>
      </c>
      <c r="S410" t="s">
        <v>312</v>
      </c>
      <c r="T410">
        <v>1</v>
      </c>
      <c r="U410" t="s">
        <v>313</v>
      </c>
      <c r="V410" s="4">
        <v>34701.040000000001</v>
      </c>
      <c r="W410" s="4">
        <v>33510.839999999997</v>
      </c>
      <c r="X410" s="4">
        <v>11412.25</v>
      </c>
      <c r="Y410" s="4">
        <v>0</v>
      </c>
      <c r="Z410" s="4">
        <v>0</v>
      </c>
      <c r="AA410" s="4">
        <v>4695.01</v>
      </c>
      <c r="AB410" s="4">
        <v>23794.48</v>
      </c>
      <c r="AC410" s="4">
        <v>5806.57</v>
      </c>
      <c r="AD410" s="4">
        <v>28412.1</v>
      </c>
      <c r="AE410" s="4">
        <v>22276.16</v>
      </c>
      <c r="AF410" s="4">
        <v>17485.73</v>
      </c>
      <c r="AG410" s="4">
        <v>8110.14</v>
      </c>
      <c r="AH410" s="4">
        <v>3592.42</v>
      </c>
      <c r="AI410" s="4">
        <v>2563.67</v>
      </c>
      <c r="AJ410" s="4">
        <v>5523.86</v>
      </c>
      <c r="AK410" s="4">
        <v>3704.91</v>
      </c>
      <c r="AL410" s="4">
        <v>4093.22</v>
      </c>
      <c r="AM410" s="4">
        <v>6255.21</v>
      </c>
      <c r="AN410" s="4">
        <v>7930.73</v>
      </c>
      <c r="AO410" s="4">
        <v>7179.11</v>
      </c>
      <c r="AP410" s="4">
        <v>9855.66</v>
      </c>
      <c r="AQ410" s="4">
        <v>29678</v>
      </c>
      <c r="AR410" s="4">
        <v>8037.68</v>
      </c>
      <c r="AS410" s="4">
        <v>8037.68</v>
      </c>
      <c r="AT410" s="4">
        <v>225000</v>
      </c>
      <c r="AU410" s="4">
        <v>-45820</v>
      </c>
      <c r="AV410" s="4">
        <v>-5640.33</v>
      </c>
      <c r="AW410" s="4">
        <v>-779</v>
      </c>
      <c r="AX410" s="4">
        <v>0</v>
      </c>
      <c r="AY410" s="4">
        <v>-2303</v>
      </c>
      <c r="AZ410" s="4">
        <v>-465.29</v>
      </c>
      <c r="BA410" s="4">
        <v>0</v>
      </c>
      <c r="BB410" s="4">
        <v>0</v>
      </c>
      <c r="BC410" s="4">
        <v>0</v>
      </c>
      <c r="BD410" s="4">
        <v>0</v>
      </c>
      <c r="BE410" s="4">
        <v>-76240.210000000006</v>
      </c>
    </row>
    <row r="411" spans="1:57">
      <c r="A411">
        <v>942</v>
      </c>
      <c r="B411" t="s">
        <v>487</v>
      </c>
      <c r="C411">
        <v>117</v>
      </c>
      <c r="D411" t="s">
        <v>488</v>
      </c>
      <c r="E411">
        <v>260</v>
      </c>
      <c r="F411">
        <v>512610001</v>
      </c>
      <c r="G411" t="s">
        <v>116</v>
      </c>
      <c r="H411">
        <v>101</v>
      </c>
      <c r="I411" t="s">
        <v>308</v>
      </c>
      <c r="J411">
        <v>2610</v>
      </c>
      <c r="K411" t="s">
        <v>326</v>
      </c>
      <c r="L411">
        <v>2000</v>
      </c>
      <c r="M411" t="s">
        <v>113</v>
      </c>
      <c r="N411">
        <v>8</v>
      </c>
      <c r="O411" t="s">
        <v>486</v>
      </c>
      <c r="P411">
        <v>183</v>
      </c>
      <c r="Q411" t="s">
        <v>489</v>
      </c>
      <c r="R411">
        <v>121</v>
      </c>
      <c r="S411" t="s">
        <v>312</v>
      </c>
      <c r="T411">
        <v>1</v>
      </c>
      <c r="U411" t="s">
        <v>313</v>
      </c>
      <c r="V411" s="4">
        <v>4013.5</v>
      </c>
      <c r="W411" s="4">
        <v>4315.25</v>
      </c>
      <c r="X411" s="4">
        <v>751.25</v>
      </c>
      <c r="Y411" s="4">
        <v>0</v>
      </c>
      <c r="Z411" s="4">
        <v>0</v>
      </c>
      <c r="AA411" s="4">
        <v>1326.5</v>
      </c>
      <c r="AB411" s="4">
        <v>2916.5</v>
      </c>
      <c r="AC411" s="4">
        <v>977</v>
      </c>
      <c r="AD411" s="4">
        <v>3492.44</v>
      </c>
      <c r="AE411" s="4">
        <v>2837.5</v>
      </c>
      <c r="AF411" s="4">
        <v>2485.2199999999998</v>
      </c>
      <c r="AG411" s="4">
        <v>1239</v>
      </c>
      <c r="AH411" s="4">
        <v>3926.36</v>
      </c>
      <c r="AI411" s="4">
        <v>2478.1799999999998</v>
      </c>
      <c r="AJ411" s="4">
        <v>1669.63</v>
      </c>
      <c r="AK411" s="4">
        <v>2576.0300000000002</v>
      </c>
      <c r="AL411" s="4">
        <v>1023.56</v>
      </c>
      <c r="AM411" s="4">
        <v>2047.13</v>
      </c>
      <c r="AN411" s="4">
        <v>2949.56</v>
      </c>
      <c r="AO411" s="4">
        <v>3866.11</v>
      </c>
      <c r="AP411" s="4">
        <v>6359.43</v>
      </c>
      <c r="AQ411" s="4">
        <v>4936.4799999999996</v>
      </c>
      <c r="AR411" s="4">
        <v>3183.25</v>
      </c>
      <c r="AS411" s="4">
        <v>3183.25</v>
      </c>
      <c r="AT411" s="4">
        <v>25000</v>
      </c>
      <c r="AU411" s="4">
        <v>0</v>
      </c>
      <c r="AV411" s="4">
        <v>0</v>
      </c>
      <c r="AW411" s="4">
        <v>-8815.89</v>
      </c>
      <c r="AX411" s="4">
        <v>0</v>
      </c>
      <c r="AY411" s="4">
        <v>0</v>
      </c>
      <c r="AZ411" s="4">
        <v>-18171.89</v>
      </c>
      <c r="BA411" s="4">
        <v>0</v>
      </c>
      <c r="BB411" s="4">
        <v>-6139.27</v>
      </c>
      <c r="BC411" s="4">
        <v>-2360.2600000000002</v>
      </c>
      <c r="BD411" s="4">
        <v>-1413.25</v>
      </c>
      <c r="BE411" s="4">
        <v>-1944.25</v>
      </c>
    </row>
    <row r="412" spans="1:57">
      <c r="A412">
        <v>971</v>
      </c>
      <c r="B412" t="s">
        <v>522</v>
      </c>
      <c r="C412">
        <v>102</v>
      </c>
      <c r="D412" t="s">
        <v>284</v>
      </c>
      <c r="E412">
        <v>260</v>
      </c>
      <c r="F412">
        <v>512610001</v>
      </c>
      <c r="G412" t="s">
        <v>116</v>
      </c>
      <c r="H412">
        <v>101</v>
      </c>
      <c r="I412" t="s">
        <v>308</v>
      </c>
      <c r="J412">
        <v>2610</v>
      </c>
      <c r="K412" t="s">
        <v>326</v>
      </c>
      <c r="L412">
        <v>2000</v>
      </c>
      <c r="M412" t="s">
        <v>113</v>
      </c>
      <c r="N412">
        <v>9</v>
      </c>
      <c r="O412" t="s">
        <v>422</v>
      </c>
      <c r="P412">
        <v>312</v>
      </c>
      <c r="Q412" t="s">
        <v>443</v>
      </c>
      <c r="R412">
        <v>200</v>
      </c>
      <c r="S412" t="s">
        <v>444</v>
      </c>
      <c r="T412">
        <v>1</v>
      </c>
      <c r="U412" t="s">
        <v>313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3208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3292.7</v>
      </c>
      <c r="AR412" s="4">
        <v>329.27</v>
      </c>
      <c r="AS412" s="4">
        <v>329.27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3208</v>
      </c>
      <c r="BA412" s="4">
        <v>0</v>
      </c>
      <c r="BB412" s="4">
        <v>0</v>
      </c>
      <c r="BC412" s="4">
        <v>0</v>
      </c>
      <c r="BD412" s="4">
        <v>0</v>
      </c>
      <c r="BE412" s="4">
        <v>-3951.24</v>
      </c>
    </row>
    <row r="413" spans="1:57">
      <c r="A413">
        <v>972</v>
      </c>
      <c r="B413" t="s">
        <v>527</v>
      </c>
      <c r="C413">
        <v>132</v>
      </c>
      <c r="D413" t="s">
        <v>528</v>
      </c>
      <c r="E413">
        <v>260</v>
      </c>
      <c r="F413">
        <v>512610001</v>
      </c>
      <c r="G413" t="s">
        <v>116</v>
      </c>
      <c r="H413">
        <v>101</v>
      </c>
      <c r="I413" t="s">
        <v>308</v>
      </c>
      <c r="J413">
        <v>2610</v>
      </c>
      <c r="K413" t="s">
        <v>326</v>
      </c>
      <c r="L413">
        <v>2000</v>
      </c>
      <c r="M413" t="s">
        <v>113</v>
      </c>
      <c r="N413">
        <v>9</v>
      </c>
      <c r="O413" t="s">
        <v>422</v>
      </c>
      <c r="P413">
        <v>181</v>
      </c>
      <c r="Q413" t="s">
        <v>523</v>
      </c>
      <c r="R413">
        <v>131</v>
      </c>
      <c r="S413" t="s">
        <v>524</v>
      </c>
      <c r="T413">
        <v>1</v>
      </c>
      <c r="U413" t="s">
        <v>313</v>
      </c>
      <c r="V413" s="4">
        <v>3612</v>
      </c>
      <c r="W413" s="4">
        <v>2811</v>
      </c>
      <c r="X413" s="4">
        <v>501.25</v>
      </c>
      <c r="Y413" s="4">
        <v>0</v>
      </c>
      <c r="Z413" s="4">
        <v>0</v>
      </c>
      <c r="AA413" s="4">
        <v>711.4</v>
      </c>
      <c r="AB413" s="4">
        <v>2376.9499999999998</v>
      </c>
      <c r="AC413" s="4">
        <v>781.6</v>
      </c>
      <c r="AD413" s="4">
        <v>2357.6</v>
      </c>
      <c r="AE413" s="4">
        <v>5467.4</v>
      </c>
      <c r="AF413" s="4">
        <v>3894.23</v>
      </c>
      <c r="AG413" s="4">
        <v>2124.16</v>
      </c>
      <c r="AH413" s="4">
        <v>7069.41</v>
      </c>
      <c r="AI413" s="4">
        <v>4160.17</v>
      </c>
      <c r="AJ413" s="4">
        <v>1256.3399999999999</v>
      </c>
      <c r="AK413" s="4">
        <v>5201.04</v>
      </c>
      <c r="AL413" s="4">
        <v>3372.58</v>
      </c>
      <c r="AM413" s="4">
        <v>4643.2700000000004</v>
      </c>
      <c r="AN413" s="4">
        <v>7662.5</v>
      </c>
      <c r="AO413" s="4">
        <v>2847.95</v>
      </c>
      <c r="AP413" s="4">
        <v>6914.98</v>
      </c>
      <c r="AQ413" s="4">
        <v>2467.4699999999998</v>
      </c>
      <c r="AR413" s="4">
        <v>4559.57</v>
      </c>
      <c r="AS413" s="4">
        <v>4559.57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-3761.97</v>
      </c>
      <c r="AZ413" s="4">
        <v>0</v>
      </c>
      <c r="BA413" s="4">
        <v>0</v>
      </c>
      <c r="BB413" s="4">
        <v>-18757</v>
      </c>
      <c r="BC413" s="4">
        <v>-4103.38</v>
      </c>
      <c r="BD413" s="4">
        <v>-1019.5</v>
      </c>
      <c r="BE413" s="4">
        <v>-2435.41</v>
      </c>
    </row>
    <row r="414" spans="1:57">
      <c r="A414">
        <v>974</v>
      </c>
      <c r="B414" t="s">
        <v>592</v>
      </c>
      <c r="C414">
        <v>161</v>
      </c>
      <c r="D414" t="s">
        <v>592</v>
      </c>
      <c r="E414">
        <v>260</v>
      </c>
      <c r="F414">
        <v>512610001</v>
      </c>
      <c r="G414" t="s">
        <v>116</v>
      </c>
      <c r="H414">
        <v>101</v>
      </c>
      <c r="I414" t="s">
        <v>308</v>
      </c>
      <c r="J414">
        <v>2610</v>
      </c>
      <c r="K414" t="s">
        <v>326</v>
      </c>
      <c r="L414">
        <v>2000</v>
      </c>
      <c r="M414" t="s">
        <v>113</v>
      </c>
      <c r="N414">
        <v>9</v>
      </c>
      <c r="O414" t="s">
        <v>422</v>
      </c>
      <c r="P414">
        <v>181</v>
      </c>
      <c r="Q414" t="s">
        <v>523</v>
      </c>
      <c r="R414">
        <v>131</v>
      </c>
      <c r="S414" t="s">
        <v>524</v>
      </c>
      <c r="T414">
        <v>1</v>
      </c>
      <c r="U414" t="s">
        <v>313</v>
      </c>
      <c r="V414" s="4">
        <v>6422</v>
      </c>
      <c r="W414" s="4">
        <v>4016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3289.82</v>
      </c>
      <c r="AN414" s="4">
        <v>3241.62</v>
      </c>
      <c r="AO414" s="4">
        <v>4892.5</v>
      </c>
      <c r="AP414" s="4">
        <v>6567.69</v>
      </c>
      <c r="AQ414" s="4">
        <v>1646.35</v>
      </c>
      <c r="AR414" s="4">
        <v>1963.8</v>
      </c>
      <c r="AS414" s="4">
        <v>1963.8</v>
      </c>
      <c r="AT414" s="4">
        <v>30000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-43127.58</v>
      </c>
    </row>
    <row r="415" spans="1:57">
      <c r="A415">
        <v>991</v>
      </c>
      <c r="B415" t="s">
        <v>538</v>
      </c>
      <c r="C415">
        <v>136</v>
      </c>
      <c r="D415" t="s">
        <v>539</v>
      </c>
      <c r="E415">
        <v>260</v>
      </c>
      <c r="F415">
        <v>512610001</v>
      </c>
      <c r="G415" t="s">
        <v>116</v>
      </c>
      <c r="H415">
        <v>101</v>
      </c>
      <c r="I415" t="s">
        <v>308</v>
      </c>
      <c r="J415">
        <v>2610</v>
      </c>
      <c r="K415" t="s">
        <v>326</v>
      </c>
      <c r="L415">
        <v>2000</v>
      </c>
      <c r="M415" t="s">
        <v>113</v>
      </c>
      <c r="N415">
        <v>10</v>
      </c>
      <c r="O415" t="s">
        <v>540</v>
      </c>
      <c r="P415">
        <v>311</v>
      </c>
      <c r="Q415" t="s">
        <v>463</v>
      </c>
      <c r="R415">
        <v>121</v>
      </c>
      <c r="S415" t="s">
        <v>312</v>
      </c>
      <c r="T415">
        <v>1</v>
      </c>
      <c r="U415" t="s">
        <v>313</v>
      </c>
      <c r="V415" s="4">
        <v>1070.03</v>
      </c>
      <c r="W415" s="4">
        <v>0</v>
      </c>
      <c r="X415" s="4">
        <v>0</v>
      </c>
      <c r="Y415" s="4">
        <v>0</v>
      </c>
      <c r="Z415" s="4">
        <v>400</v>
      </c>
      <c r="AA415" s="4">
        <v>0</v>
      </c>
      <c r="AB415" s="4">
        <v>0</v>
      </c>
      <c r="AC415" s="4">
        <v>0</v>
      </c>
      <c r="AD415" s="4">
        <v>391.6</v>
      </c>
      <c r="AE415" s="4">
        <v>0</v>
      </c>
      <c r="AF415" s="4">
        <v>0</v>
      </c>
      <c r="AG415" s="4">
        <v>0</v>
      </c>
      <c r="AH415" s="4">
        <v>490.54</v>
      </c>
      <c r="AI415" s="4">
        <v>0</v>
      </c>
      <c r="AJ415" s="4">
        <v>422.3</v>
      </c>
      <c r="AK415" s="4">
        <v>0</v>
      </c>
      <c r="AL415" s="4">
        <v>820.4</v>
      </c>
      <c r="AM415" s="4">
        <v>0</v>
      </c>
      <c r="AN415" s="4">
        <v>1417.8</v>
      </c>
      <c r="AO415" s="4">
        <v>505.99</v>
      </c>
      <c r="AP415" s="4">
        <v>514.49</v>
      </c>
      <c r="AQ415" s="4">
        <v>1026.4000000000001</v>
      </c>
      <c r="AR415" s="4">
        <v>519.79</v>
      </c>
      <c r="AS415" s="4">
        <v>519.79</v>
      </c>
      <c r="AT415" s="4">
        <v>2000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-4309.8900000000003</v>
      </c>
      <c r="BC415" s="4">
        <v>-501</v>
      </c>
      <c r="BD415" s="4">
        <v>-500</v>
      </c>
      <c r="BE415" s="4">
        <v>-1064.98</v>
      </c>
    </row>
    <row r="416" spans="1:57">
      <c r="A416">
        <v>992</v>
      </c>
      <c r="B416" t="s">
        <v>543</v>
      </c>
      <c r="C416">
        <v>137</v>
      </c>
      <c r="D416" t="s">
        <v>544</v>
      </c>
      <c r="E416">
        <v>260</v>
      </c>
      <c r="F416">
        <v>512610001</v>
      </c>
      <c r="G416" t="s">
        <v>116</v>
      </c>
      <c r="H416">
        <v>101</v>
      </c>
      <c r="I416" t="s">
        <v>308</v>
      </c>
      <c r="J416">
        <v>2610</v>
      </c>
      <c r="K416" t="s">
        <v>326</v>
      </c>
      <c r="L416">
        <v>2000</v>
      </c>
      <c r="M416" t="s">
        <v>113</v>
      </c>
      <c r="N416">
        <v>10</v>
      </c>
      <c r="O416" t="s">
        <v>540</v>
      </c>
      <c r="P416">
        <v>371</v>
      </c>
      <c r="Q416" t="s">
        <v>545</v>
      </c>
      <c r="R416">
        <v>121</v>
      </c>
      <c r="S416" t="s">
        <v>312</v>
      </c>
      <c r="T416">
        <v>1</v>
      </c>
      <c r="U416" t="s">
        <v>313</v>
      </c>
      <c r="V416" s="4">
        <v>0</v>
      </c>
      <c r="W416" s="4">
        <v>0</v>
      </c>
      <c r="X416" s="4">
        <v>0</v>
      </c>
      <c r="Y416" s="4">
        <v>0</v>
      </c>
      <c r="Z416" s="4">
        <v>350</v>
      </c>
      <c r="AA416" s="4">
        <v>300</v>
      </c>
      <c r="AB416" s="4">
        <v>0</v>
      </c>
      <c r="AC416" s="4">
        <v>0</v>
      </c>
      <c r="AD416" s="4">
        <v>0</v>
      </c>
      <c r="AE416" s="4">
        <v>389.6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516.29</v>
      </c>
      <c r="AL416" s="4">
        <v>0</v>
      </c>
      <c r="AM416" s="4">
        <v>0</v>
      </c>
      <c r="AN416" s="4">
        <v>0</v>
      </c>
      <c r="AO416" s="4">
        <v>1832.37</v>
      </c>
      <c r="AP416" s="4">
        <v>0</v>
      </c>
      <c r="AQ416" s="4">
        <v>0</v>
      </c>
      <c r="AR416" s="4">
        <v>234.87</v>
      </c>
      <c r="AS416" s="4">
        <v>234.87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133.71</v>
      </c>
      <c r="AZ416" s="4">
        <v>0</v>
      </c>
      <c r="BA416" s="4">
        <v>0</v>
      </c>
      <c r="BB416" s="4">
        <v>0</v>
      </c>
      <c r="BC416" s="4">
        <v>-1045.31</v>
      </c>
      <c r="BD416" s="4">
        <v>0</v>
      </c>
      <c r="BE416" s="4">
        <v>-867.2</v>
      </c>
    </row>
    <row r="417" spans="1:57">
      <c r="A417">
        <v>961</v>
      </c>
      <c r="B417" t="s">
        <v>80</v>
      </c>
      <c r="C417">
        <v>124</v>
      </c>
      <c r="D417" t="s">
        <v>508</v>
      </c>
      <c r="E417">
        <v>260</v>
      </c>
      <c r="F417">
        <v>512610001</v>
      </c>
      <c r="G417" t="s">
        <v>116</v>
      </c>
      <c r="H417">
        <v>101</v>
      </c>
      <c r="I417" t="s">
        <v>308</v>
      </c>
      <c r="J417">
        <v>2610</v>
      </c>
      <c r="K417" t="s">
        <v>326</v>
      </c>
      <c r="L417">
        <v>2000</v>
      </c>
      <c r="M417" t="s">
        <v>113</v>
      </c>
      <c r="N417">
        <v>11</v>
      </c>
      <c r="O417" t="s">
        <v>509</v>
      </c>
      <c r="P417">
        <v>241</v>
      </c>
      <c r="Q417" t="s">
        <v>445</v>
      </c>
      <c r="R417">
        <v>124</v>
      </c>
      <c r="S417" t="s">
        <v>510</v>
      </c>
      <c r="T417">
        <v>1</v>
      </c>
      <c r="U417" t="s">
        <v>313</v>
      </c>
      <c r="V417" s="4">
        <v>14165.37</v>
      </c>
      <c r="W417" s="4">
        <v>13630</v>
      </c>
      <c r="X417" s="4">
        <v>5156.55</v>
      </c>
      <c r="Y417" s="4">
        <v>0</v>
      </c>
      <c r="Z417" s="4">
        <v>0</v>
      </c>
      <c r="AA417" s="4">
        <v>4172.6099999999997</v>
      </c>
      <c r="AB417" s="4">
        <v>8034.1</v>
      </c>
      <c r="AC417" s="4">
        <v>5752.4</v>
      </c>
      <c r="AD417" s="4">
        <v>11502.3</v>
      </c>
      <c r="AE417" s="4">
        <v>10994.72</v>
      </c>
      <c r="AF417" s="4">
        <v>8241.4</v>
      </c>
      <c r="AG417" s="4">
        <v>2655.44</v>
      </c>
      <c r="AH417" s="4">
        <v>12661.36</v>
      </c>
      <c r="AI417" s="4">
        <v>9217.99</v>
      </c>
      <c r="AJ417" s="4">
        <v>11769.79</v>
      </c>
      <c r="AK417" s="4">
        <v>9505.11</v>
      </c>
      <c r="AL417" s="4">
        <v>10713.55</v>
      </c>
      <c r="AM417" s="4">
        <v>13921.69</v>
      </c>
      <c r="AN417" s="4">
        <v>16505.689999999999</v>
      </c>
      <c r="AO417" s="4">
        <v>12770.15</v>
      </c>
      <c r="AP417" s="4">
        <v>19185.09</v>
      </c>
      <c r="AQ417" s="4">
        <v>18108.87</v>
      </c>
      <c r="AR417" s="4">
        <v>13435.93</v>
      </c>
      <c r="AS417" s="4">
        <v>13435.93</v>
      </c>
      <c r="AT417" s="4">
        <v>40000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-10000</v>
      </c>
      <c r="BC417" s="4">
        <v>-10000</v>
      </c>
      <c r="BD417" s="4">
        <v>-10000</v>
      </c>
      <c r="BE417" s="4">
        <v>-86926.26</v>
      </c>
    </row>
    <row r="418" spans="1:57">
      <c r="A418">
        <v>962</v>
      </c>
      <c r="B418" t="s">
        <v>513</v>
      </c>
      <c r="C418">
        <v>126</v>
      </c>
      <c r="D418" t="s">
        <v>225</v>
      </c>
      <c r="E418">
        <v>260</v>
      </c>
      <c r="F418">
        <v>512610001</v>
      </c>
      <c r="G418" t="s">
        <v>116</v>
      </c>
      <c r="H418">
        <v>101</v>
      </c>
      <c r="I418" t="s">
        <v>308</v>
      </c>
      <c r="J418">
        <v>2610</v>
      </c>
      <c r="K418" t="s">
        <v>326</v>
      </c>
      <c r="L418">
        <v>2000</v>
      </c>
      <c r="M418" t="s">
        <v>113</v>
      </c>
      <c r="N418">
        <v>11</v>
      </c>
      <c r="O418" t="s">
        <v>509</v>
      </c>
      <c r="P418">
        <v>241</v>
      </c>
      <c r="Q418" t="s">
        <v>445</v>
      </c>
      <c r="R418">
        <v>124</v>
      </c>
      <c r="S418" t="s">
        <v>510</v>
      </c>
      <c r="T418">
        <v>1</v>
      </c>
      <c r="U418" t="s">
        <v>313</v>
      </c>
      <c r="V418" s="4">
        <v>9637</v>
      </c>
      <c r="W418" s="4">
        <v>11431</v>
      </c>
      <c r="X418" s="4">
        <v>3166.6</v>
      </c>
      <c r="Y418" s="4">
        <v>0</v>
      </c>
      <c r="Z418" s="4">
        <v>0</v>
      </c>
      <c r="AA418" s="4">
        <v>1573.6</v>
      </c>
      <c r="AB418" s="4">
        <v>4812</v>
      </c>
      <c r="AC418" s="4">
        <v>0</v>
      </c>
      <c r="AD418" s="4">
        <v>864.52</v>
      </c>
      <c r="AE418" s="4">
        <v>0</v>
      </c>
      <c r="AF418" s="4">
        <v>0</v>
      </c>
      <c r="AG418" s="4">
        <v>0</v>
      </c>
      <c r="AH418" s="4">
        <v>11552.54</v>
      </c>
      <c r="AI418" s="4">
        <v>7465.44</v>
      </c>
      <c r="AJ418" s="4">
        <v>7772.38</v>
      </c>
      <c r="AK418" s="4">
        <v>10879.32</v>
      </c>
      <c r="AL418" s="4">
        <v>14020.23</v>
      </c>
      <c r="AM418" s="4">
        <v>16002.08</v>
      </c>
      <c r="AN418" s="4">
        <v>12231.41</v>
      </c>
      <c r="AO418" s="4">
        <v>14301.85</v>
      </c>
      <c r="AP418" s="4">
        <v>11584.15</v>
      </c>
      <c r="AQ418" s="4">
        <v>17012.87</v>
      </c>
      <c r="AR418" s="4">
        <v>12282.23</v>
      </c>
      <c r="AS418" s="4">
        <v>12282.23</v>
      </c>
      <c r="AT418" s="4">
        <v>-1236</v>
      </c>
      <c r="AU418" s="4">
        <v>40000</v>
      </c>
      <c r="AV418" s="4">
        <v>-2288.42</v>
      </c>
      <c r="AW418" s="4">
        <v>0</v>
      </c>
      <c r="AX418" s="4">
        <v>0</v>
      </c>
      <c r="AY418" s="4">
        <v>-5</v>
      </c>
      <c r="AZ418" s="4">
        <v>0</v>
      </c>
      <c r="BA418" s="4">
        <v>-460</v>
      </c>
      <c r="BB418" s="4">
        <v>-10000</v>
      </c>
      <c r="BC418" s="4">
        <v>-10000</v>
      </c>
      <c r="BD418" s="4">
        <v>-10000</v>
      </c>
      <c r="BE418" s="4">
        <v>-121912.36</v>
      </c>
    </row>
    <row r="419" spans="1:57">
      <c r="A419">
        <v>965</v>
      </c>
      <c r="B419" t="s">
        <v>521</v>
      </c>
      <c r="C419">
        <v>129</v>
      </c>
      <c r="D419" t="s">
        <v>236</v>
      </c>
      <c r="E419">
        <v>260</v>
      </c>
      <c r="F419">
        <v>512610001</v>
      </c>
      <c r="G419" t="s">
        <v>116</v>
      </c>
      <c r="H419">
        <v>101</v>
      </c>
      <c r="I419" t="s">
        <v>308</v>
      </c>
      <c r="J419">
        <v>2610</v>
      </c>
      <c r="K419" t="s">
        <v>326</v>
      </c>
      <c r="L419">
        <v>2000</v>
      </c>
      <c r="M419" t="s">
        <v>113</v>
      </c>
      <c r="N419">
        <v>11</v>
      </c>
      <c r="O419" t="s">
        <v>509</v>
      </c>
      <c r="P419">
        <v>242</v>
      </c>
      <c r="Q419" t="s">
        <v>283</v>
      </c>
      <c r="R419">
        <v>124</v>
      </c>
      <c r="S419" t="s">
        <v>510</v>
      </c>
      <c r="T419">
        <v>1</v>
      </c>
      <c r="U419" t="s">
        <v>313</v>
      </c>
      <c r="V419" s="4">
        <v>2005</v>
      </c>
      <c r="W419" s="4">
        <v>2005</v>
      </c>
      <c r="X419" s="4">
        <v>0</v>
      </c>
      <c r="Y419" s="4">
        <v>0</v>
      </c>
      <c r="Z419" s="4">
        <v>0</v>
      </c>
      <c r="AA419" s="4">
        <v>0</v>
      </c>
      <c r="AB419" s="4">
        <v>2005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515</v>
      </c>
      <c r="AN419" s="4">
        <v>1626.58</v>
      </c>
      <c r="AO419" s="4">
        <v>0</v>
      </c>
      <c r="AP419" s="4">
        <v>1141.76</v>
      </c>
      <c r="AQ419" s="4">
        <v>514.49</v>
      </c>
      <c r="AR419" s="4">
        <v>379.78</v>
      </c>
      <c r="AS419" s="4">
        <v>379.78</v>
      </c>
      <c r="AT419" s="4">
        <v>35000</v>
      </c>
      <c r="AU419" s="4">
        <v>0</v>
      </c>
      <c r="AV419" s="4">
        <v>-6026.93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-5790.84</v>
      </c>
      <c r="BD419" s="4">
        <v>0</v>
      </c>
      <c r="BE419" s="4">
        <v>-21724.62</v>
      </c>
    </row>
    <row r="420" spans="1:57">
      <c r="A420">
        <v>951</v>
      </c>
      <c r="B420" t="s">
        <v>491</v>
      </c>
      <c r="C420">
        <v>118</v>
      </c>
      <c r="D420" t="s">
        <v>178</v>
      </c>
      <c r="E420">
        <v>260</v>
      </c>
      <c r="F420">
        <v>512610001</v>
      </c>
      <c r="G420" t="s">
        <v>116</v>
      </c>
      <c r="H420">
        <v>101</v>
      </c>
      <c r="I420" t="s">
        <v>308</v>
      </c>
      <c r="J420">
        <v>2610</v>
      </c>
      <c r="K420" t="s">
        <v>326</v>
      </c>
      <c r="L420">
        <v>2000</v>
      </c>
      <c r="M420" t="s">
        <v>113</v>
      </c>
      <c r="N420">
        <v>12</v>
      </c>
      <c r="O420" t="s">
        <v>401</v>
      </c>
      <c r="P420">
        <v>221</v>
      </c>
      <c r="Q420" t="s">
        <v>492</v>
      </c>
      <c r="R420">
        <v>128</v>
      </c>
      <c r="S420" t="s">
        <v>404</v>
      </c>
      <c r="T420">
        <v>1</v>
      </c>
      <c r="U420" t="s">
        <v>313</v>
      </c>
      <c r="V420" s="4">
        <v>35111.81</v>
      </c>
      <c r="W420" s="4">
        <v>27055.4</v>
      </c>
      <c r="X420" s="4">
        <v>12905.26</v>
      </c>
      <c r="Y420" s="4">
        <v>0</v>
      </c>
      <c r="Z420" s="4">
        <v>0</v>
      </c>
      <c r="AA420" s="4">
        <v>26149.75</v>
      </c>
      <c r="AB420" s="4">
        <v>17803.8</v>
      </c>
      <c r="AC420" s="4">
        <v>16386</v>
      </c>
      <c r="AD420" s="4">
        <v>55206.75</v>
      </c>
      <c r="AE420" s="4">
        <v>31188.02</v>
      </c>
      <c r="AF420" s="4">
        <v>29702.55</v>
      </c>
      <c r="AG420" s="4">
        <v>12744</v>
      </c>
      <c r="AH420" s="4">
        <v>32017.29</v>
      </c>
      <c r="AI420" s="4">
        <v>27052.16</v>
      </c>
      <c r="AJ420" s="4">
        <v>29838.46</v>
      </c>
      <c r="AK420" s="4">
        <v>37445.65</v>
      </c>
      <c r="AL420" s="4">
        <v>31006.880000000001</v>
      </c>
      <c r="AM420" s="4">
        <v>36494.699999999997</v>
      </c>
      <c r="AN420" s="4">
        <v>52042.48</v>
      </c>
      <c r="AO420" s="4">
        <v>77516.41</v>
      </c>
      <c r="AP420" s="4">
        <v>56744.45</v>
      </c>
      <c r="AQ420" s="4">
        <v>57969.9</v>
      </c>
      <c r="AR420" s="4">
        <v>43812.84</v>
      </c>
      <c r="AS420" s="4">
        <v>43812.84</v>
      </c>
      <c r="AT420" s="4">
        <v>130000</v>
      </c>
      <c r="AU420" s="4">
        <v>-727</v>
      </c>
      <c r="AV420" s="4">
        <v>0</v>
      </c>
      <c r="AW420" s="4">
        <v>-16</v>
      </c>
      <c r="AX420" s="4">
        <v>0</v>
      </c>
      <c r="AY420" s="4">
        <v>-20190.87</v>
      </c>
      <c r="AZ420" s="4">
        <v>-5769.34</v>
      </c>
      <c r="BA420" s="4">
        <v>-267</v>
      </c>
      <c r="BB420" s="4">
        <v>0</v>
      </c>
      <c r="BC420" s="4">
        <v>-98549.15</v>
      </c>
      <c r="BD420" s="4">
        <v>-86308.89</v>
      </c>
      <c r="BE420" s="4">
        <v>-179672.47</v>
      </c>
    </row>
    <row r="421" spans="1:57">
      <c r="A421">
        <v>952</v>
      </c>
      <c r="B421" t="s">
        <v>498</v>
      </c>
      <c r="C421">
        <v>120</v>
      </c>
      <c r="D421" t="s">
        <v>499</v>
      </c>
      <c r="E421">
        <v>260</v>
      </c>
      <c r="F421">
        <v>512610001</v>
      </c>
      <c r="G421" t="s">
        <v>116</v>
      </c>
      <c r="H421">
        <v>101</v>
      </c>
      <c r="I421" t="s">
        <v>308</v>
      </c>
      <c r="J421">
        <v>2610</v>
      </c>
      <c r="K421" t="s">
        <v>326</v>
      </c>
      <c r="L421">
        <v>2000</v>
      </c>
      <c r="M421" t="s">
        <v>113</v>
      </c>
      <c r="N421">
        <v>12</v>
      </c>
      <c r="O421" t="s">
        <v>401</v>
      </c>
      <c r="P421">
        <v>222</v>
      </c>
      <c r="Q421" t="s">
        <v>500</v>
      </c>
      <c r="R421">
        <v>125</v>
      </c>
      <c r="S421" t="s">
        <v>464</v>
      </c>
      <c r="T421">
        <v>1</v>
      </c>
      <c r="U421" t="s">
        <v>313</v>
      </c>
      <c r="V421" s="4">
        <v>3818.5</v>
      </c>
      <c r="W421" s="4">
        <v>4314.75</v>
      </c>
      <c r="X421" s="4">
        <v>1867</v>
      </c>
      <c r="Y421" s="4">
        <v>0</v>
      </c>
      <c r="Z421" s="4">
        <v>0</v>
      </c>
      <c r="AA421" s="4">
        <v>801.05</v>
      </c>
      <c r="AB421" s="4">
        <v>2464.5</v>
      </c>
      <c r="AC421" s="4">
        <v>879.3</v>
      </c>
      <c r="AD421" s="4">
        <v>1965.3</v>
      </c>
      <c r="AE421" s="4">
        <v>2727.2</v>
      </c>
      <c r="AF421" s="4">
        <v>2743.5</v>
      </c>
      <c r="AG421" s="4">
        <v>1947</v>
      </c>
      <c r="AH421" s="4">
        <v>981.08</v>
      </c>
      <c r="AI421" s="4">
        <v>2281.4499999999998</v>
      </c>
      <c r="AJ421" s="4">
        <v>2950.69</v>
      </c>
      <c r="AK421" s="4">
        <v>917.03</v>
      </c>
      <c r="AL421" s="4">
        <v>1534.7</v>
      </c>
      <c r="AM421" s="4">
        <v>3529.81</v>
      </c>
      <c r="AN421" s="4">
        <v>4055.11</v>
      </c>
      <c r="AO421" s="4">
        <v>4069.54</v>
      </c>
      <c r="AP421" s="4">
        <v>4929.9399999999996</v>
      </c>
      <c r="AQ421" s="4">
        <v>5037.6400000000003</v>
      </c>
      <c r="AR421" s="4">
        <v>3028.7</v>
      </c>
      <c r="AS421" s="4">
        <v>3028.7</v>
      </c>
      <c r="AT421" s="4">
        <v>92384.01</v>
      </c>
      <c r="AU421" s="4">
        <v>-198.8</v>
      </c>
      <c r="AV421" s="4">
        <v>0</v>
      </c>
      <c r="AW421" s="4">
        <v>0</v>
      </c>
      <c r="AX421" s="4">
        <v>0</v>
      </c>
      <c r="AY421" s="4">
        <v>0</v>
      </c>
      <c r="AZ421" s="4">
        <v>-3133</v>
      </c>
      <c r="BA421" s="4">
        <v>0</v>
      </c>
      <c r="BB421" s="4">
        <v>0</v>
      </c>
      <c r="BC421" s="4">
        <v>0</v>
      </c>
      <c r="BD421" s="4">
        <v>0</v>
      </c>
      <c r="BE421" s="4">
        <v>-101868.5</v>
      </c>
    </row>
    <row r="422" spans="1:57">
      <c r="A422">
        <v>953</v>
      </c>
      <c r="B422" t="s">
        <v>259</v>
      </c>
      <c r="C422">
        <v>121</v>
      </c>
      <c r="D422" t="s">
        <v>196</v>
      </c>
      <c r="E422">
        <v>260</v>
      </c>
      <c r="F422">
        <v>512610001</v>
      </c>
      <c r="G422" t="s">
        <v>116</v>
      </c>
      <c r="H422">
        <v>101</v>
      </c>
      <c r="I422" t="s">
        <v>308</v>
      </c>
      <c r="J422">
        <v>2610</v>
      </c>
      <c r="K422" t="s">
        <v>326</v>
      </c>
      <c r="L422">
        <v>2000</v>
      </c>
      <c r="M422" t="s">
        <v>113</v>
      </c>
      <c r="N422">
        <v>12</v>
      </c>
      <c r="O422" t="s">
        <v>401</v>
      </c>
      <c r="P422">
        <v>214</v>
      </c>
      <c r="Q422" t="s">
        <v>446</v>
      </c>
      <c r="R422">
        <v>125</v>
      </c>
      <c r="S422" t="s">
        <v>464</v>
      </c>
      <c r="T422">
        <v>1</v>
      </c>
      <c r="U422" t="s">
        <v>313</v>
      </c>
      <c r="V422" s="4">
        <v>25982.9</v>
      </c>
      <c r="W422" s="4">
        <v>20669.55</v>
      </c>
      <c r="X422" s="4">
        <v>10714.73</v>
      </c>
      <c r="Y422" s="4">
        <v>0</v>
      </c>
      <c r="Z422" s="4">
        <v>0</v>
      </c>
      <c r="AA422" s="4">
        <v>15429.68</v>
      </c>
      <c r="AB422" s="4">
        <v>10893.97</v>
      </c>
      <c r="AC422" s="4">
        <v>10498.33</v>
      </c>
      <c r="AD422" s="4">
        <v>35298.620000000003</v>
      </c>
      <c r="AE422" s="4">
        <v>23878.66</v>
      </c>
      <c r="AF422" s="4">
        <v>24942.080000000002</v>
      </c>
      <c r="AG422" s="4">
        <v>10761.6</v>
      </c>
      <c r="AH422" s="4">
        <v>13473.64</v>
      </c>
      <c r="AI422" s="4">
        <v>14413.7</v>
      </c>
      <c r="AJ422" s="4">
        <v>13387.22</v>
      </c>
      <c r="AK422" s="4">
        <v>13580.01</v>
      </c>
      <c r="AL422" s="4">
        <v>13261.79</v>
      </c>
      <c r="AM422" s="4">
        <v>15800.1</v>
      </c>
      <c r="AN422" s="4">
        <v>22572.42</v>
      </c>
      <c r="AO422" s="4">
        <v>22444.04</v>
      </c>
      <c r="AP422" s="4">
        <v>27677.42</v>
      </c>
      <c r="AQ422" s="4">
        <v>28342.23</v>
      </c>
      <c r="AR422" s="4">
        <v>18495.259999999998</v>
      </c>
      <c r="AS422" s="4">
        <v>18495.259999999998</v>
      </c>
      <c r="AT422" s="4">
        <v>64577.47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-0.51</v>
      </c>
      <c r="BB422" s="4">
        <v>-20000</v>
      </c>
      <c r="BC422" s="4">
        <v>-15000</v>
      </c>
      <c r="BD422" s="4">
        <v>-15000</v>
      </c>
      <c r="BE422" s="4">
        <v>-47449.93</v>
      </c>
    </row>
    <row r="423" spans="1:57">
      <c r="A423">
        <v>954</v>
      </c>
      <c r="B423" t="s">
        <v>502</v>
      </c>
      <c r="C423">
        <v>122</v>
      </c>
      <c r="D423" t="s">
        <v>503</v>
      </c>
      <c r="E423">
        <v>260</v>
      </c>
      <c r="F423">
        <v>512610001</v>
      </c>
      <c r="G423" t="s">
        <v>116</v>
      </c>
      <c r="H423">
        <v>101</v>
      </c>
      <c r="I423" t="s">
        <v>308</v>
      </c>
      <c r="J423">
        <v>2610</v>
      </c>
      <c r="K423" t="s">
        <v>326</v>
      </c>
      <c r="L423">
        <v>2000</v>
      </c>
      <c r="M423" t="s">
        <v>113</v>
      </c>
      <c r="N423">
        <v>12</v>
      </c>
      <c r="O423" t="s">
        <v>401</v>
      </c>
      <c r="P423">
        <v>226</v>
      </c>
      <c r="Q423" t="s">
        <v>504</v>
      </c>
      <c r="R423">
        <v>121</v>
      </c>
      <c r="S423" t="s">
        <v>312</v>
      </c>
      <c r="T423">
        <v>1</v>
      </c>
      <c r="U423" t="s">
        <v>313</v>
      </c>
      <c r="V423" s="4">
        <v>46085.7</v>
      </c>
      <c r="W423" s="4">
        <v>37773.33</v>
      </c>
      <c r="X423" s="4">
        <v>21256.78</v>
      </c>
      <c r="Y423" s="4">
        <v>0</v>
      </c>
      <c r="Z423" s="4">
        <v>0</v>
      </c>
      <c r="AA423" s="4">
        <v>19854.63</v>
      </c>
      <c r="AB423" s="4">
        <v>18032.400000000001</v>
      </c>
      <c r="AC423" s="4">
        <v>18840</v>
      </c>
      <c r="AD423" s="4">
        <v>60394.54</v>
      </c>
      <c r="AE423" s="4">
        <v>42173.82</v>
      </c>
      <c r="AF423" s="4">
        <v>44166.16</v>
      </c>
      <c r="AG423" s="4">
        <v>18710.189999999999</v>
      </c>
      <c r="AH423" s="4">
        <v>39088.589999999997</v>
      </c>
      <c r="AI423" s="4">
        <v>37801.82</v>
      </c>
      <c r="AJ423" s="4">
        <v>36945.800000000003</v>
      </c>
      <c r="AK423" s="4">
        <v>43193</v>
      </c>
      <c r="AL423" s="4">
        <v>41126.370000000003</v>
      </c>
      <c r="AM423" s="4">
        <v>39896.29</v>
      </c>
      <c r="AN423" s="4">
        <v>55763.51</v>
      </c>
      <c r="AO423" s="4">
        <v>75095.31</v>
      </c>
      <c r="AP423" s="4">
        <v>71934.38</v>
      </c>
      <c r="AQ423" s="4">
        <v>48348.06</v>
      </c>
      <c r="AR423" s="4">
        <v>48919.31</v>
      </c>
      <c r="AS423" s="4">
        <v>48919.31</v>
      </c>
      <c r="AT423" s="4">
        <v>160000</v>
      </c>
      <c r="AU423" s="4">
        <v>0</v>
      </c>
      <c r="AV423" s="4">
        <v>0</v>
      </c>
      <c r="AW423" s="4">
        <v>-123693.12</v>
      </c>
      <c r="AX423" s="4">
        <v>0</v>
      </c>
      <c r="AY423" s="4">
        <v>0</v>
      </c>
      <c r="AZ423" s="4">
        <v>-7257.97</v>
      </c>
      <c r="BA423" s="4">
        <v>-145455.51999999999</v>
      </c>
      <c r="BB423" s="4">
        <v>-40000</v>
      </c>
      <c r="BC423" s="4">
        <v>-40466.99</v>
      </c>
      <c r="BD423" s="4">
        <v>-32661.48</v>
      </c>
      <c r="BE423" s="4">
        <v>-30209.119999999999</v>
      </c>
    </row>
    <row r="424" spans="1:57">
      <c r="A424">
        <v>111</v>
      </c>
      <c r="B424" t="s">
        <v>84</v>
      </c>
      <c r="C424">
        <v>141</v>
      </c>
      <c r="D424" t="s">
        <v>260</v>
      </c>
      <c r="E424">
        <v>260</v>
      </c>
      <c r="F424">
        <v>512610001</v>
      </c>
      <c r="G424" t="s">
        <v>116</v>
      </c>
      <c r="H424">
        <v>101</v>
      </c>
      <c r="I424" t="s">
        <v>308</v>
      </c>
      <c r="J424">
        <v>2610</v>
      </c>
      <c r="K424" t="s">
        <v>326</v>
      </c>
      <c r="L424">
        <v>2000</v>
      </c>
      <c r="M424" t="s">
        <v>113</v>
      </c>
      <c r="N424">
        <v>13</v>
      </c>
      <c r="O424" t="s">
        <v>353</v>
      </c>
      <c r="P424">
        <v>263</v>
      </c>
      <c r="Q424" t="s">
        <v>354</v>
      </c>
      <c r="R424">
        <v>121</v>
      </c>
      <c r="S424" t="s">
        <v>312</v>
      </c>
      <c r="T424">
        <v>1</v>
      </c>
      <c r="U424" t="s">
        <v>313</v>
      </c>
      <c r="V424" s="4">
        <v>30658.84</v>
      </c>
      <c r="W424" s="4">
        <v>39519.43</v>
      </c>
      <c r="X424" s="4">
        <v>18484.63</v>
      </c>
      <c r="Y424" s="4">
        <v>0</v>
      </c>
      <c r="Z424" s="4">
        <v>300.12</v>
      </c>
      <c r="AA424" s="4">
        <v>19801.5</v>
      </c>
      <c r="AB424" s="4">
        <v>12876.6</v>
      </c>
      <c r="AC424" s="4">
        <v>11012.76</v>
      </c>
      <c r="AD424" s="4">
        <v>36744.230000000003</v>
      </c>
      <c r="AE424" s="4">
        <v>23950.98</v>
      </c>
      <c r="AF424" s="4">
        <v>25573.38</v>
      </c>
      <c r="AG424" s="4">
        <v>11893.5</v>
      </c>
      <c r="AH424" s="4">
        <v>19762.27</v>
      </c>
      <c r="AI424" s="4">
        <v>28819.64</v>
      </c>
      <c r="AJ424" s="4">
        <v>31230.28</v>
      </c>
      <c r="AK424" s="4">
        <v>30296.32</v>
      </c>
      <c r="AL424" s="4">
        <v>15581.4</v>
      </c>
      <c r="AM424" s="4">
        <v>35675.910000000003</v>
      </c>
      <c r="AN424" s="4">
        <v>39772.46</v>
      </c>
      <c r="AO424" s="4">
        <v>52747.53</v>
      </c>
      <c r="AP424" s="4">
        <v>42912.93</v>
      </c>
      <c r="AQ424" s="4">
        <v>53779.199999999997</v>
      </c>
      <c r="AR424" s="4">
        <v>35057.79</v>
      </c>
      <c r="AS424" s="4">
        <v>35057.79</v>
      </c>
      <c r="AT424" s="4">
        <v>120000</v>
      </c>
      <c r="AU424" s="4">
        <v>0</v>
      </c>
      <c r="AV424" s="4">
        <v>-600.97</v>
      </c>
      <c r="AW424" s="4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-30000</v>
      </c>
      <c r="BC424" s="4">
        <v>-30000</v>
      </c>
      <c r="BD424" s="4">
        <v>-37946</v>
      </c>
      <c r="BE424" s="4">
        <v>-211530.59</v>
      </c>
    </row>
    <row r="425" spans="1:57">
      <c r="A425">
        <v>963</v>
      </c>
      <c r="B425" t="s">
        <v>515</v>
      </c>
      <c r="C425">
        <v>127</v>
      </c>
      <c r="D425" t="s">
        <v>516</v>
      </c>
      <c r="E425">
        <v>260</v>
      </c>
      <c r="F425">
        <v>512610001</v>
      </c>
      <c r="G425" t="s">
        <v>116</v>
      </c>
      <c r="H425">
        <v>101</v>
      </c>
      <c r="I425" t="s">
        <v>308</v>
      </c>
      <c r="J425">
        <v>2610</v>
      </c>
      <c r="K425" t="s">
        <v>326</v>
      </c>
      <c r="L425">
        <v>2000</v>
      </c>
      <c r="M425" t="s">
        <v>113</v>
      </c>
      <c r="N425">
        <v>13</v>
      </c>
      <c r="O425" t="s">
        <v>353</v>
      </c>
      <c r="P425">
        <v>231</v>
      </c>
      <c r="Q425" t="s">
        <v>517</v>
      </c>
      <c r="R425">
        <v>124</v>
      </c>
      <c r="S425" t="s">
        <v>510</v>
      </c>
      <c r="T425">
        <v>1</v>
      </c>
      <c r="U425" t="s">
        <v>313</v>
      </c>
      <c r="V425" s="4">
        <v>9980.7099999999991</v>
      </c>
      <c r="W425" s="4">
        <v>9944</v>
      </c>
      <c r="X425" s="4">
        <v>1704.25</v>
      </c>
      <c r="Y425" s="4">
        <v>0</v>
      </c>
      <c r="Z425" s="4">
        <v>0</v>
      </c>
      <c r="AA425" s="4">
        <v>9925.2999999999993</v>
      </c>
      <c r="AB425" s="4">
        <v>8467.2000000000007</v>
      </c>
      <c r="AC425" s="4">
        <v>2282.14</v>
      </c>
      <c r="AD425" s="4">
        <v>5090.6000000000004</v>
      </c>
      <c r="AE425" s="4">
        <v>0</v>
      </c>
      <c r="AF425" s="4">
        <v>0</v>
      </c>
      <c r="AG425" s="4">
        <v>0</v>
      </c>
      <c r="AH425" s="4">
        <v>0</v>
      </c>
      <c r="AI425" s="4">
        <v>396.55</v>
      </c>
      <c r="AJ425" s="4">
        <v>0</v>
      </c>
      <c r="AK425" s="4">
        <v>0</v>
      </c>
      <c r="AL425" s="4">
        <v>618</v>
      </c>
      <c r="AM425" s="4">
        <v>5245.58</v>
      </c>
      <c r="AN425" s="4">
        <v>4469.38</v>
      </c>
      <c r="AO425" s="4">
        <v>9768.52</v>
      </c>
      <c r="AP425" s="4">
        <v>10271.98</v>
      </c>
      <c r="AQ425" s="4">
        <v>16871.810000000001</v>
      </c>
      <c r="AR425" s="4">
        <v>4764.18</v>
      </c>
      <c r="AS425" s="4">
        <v>4764.18</v>
      </c>
      <c r="AT425" s="4">
        <v>48000</v>
      </c>
      <c r="AU425" s="4">
        <v>0</v>
      </c>
      <c r="AV425" s="4">
        <v>0</v>
      </c>
      <c r="AW425" s="4">
        <v>0</v>
      </c>
      <c r="AX425" s="4">
        <v>0</v>
      </c>
      <c r="AY425" s="4">
        <v>-0.01</v>
      </c>
      <c r="AZ425" s="4">
        <v>0</v>
      </c>
      <c r="BA425" s="4">
        <v>-11716.01</v>
      </c>
      <c r="BB425" s="4">
        <v>0</v>
      </c>
      <c r="BC425" s="4">
        <v>0</v>
      </c>
      <c r="BD425" s="4">
        <v>0</v>
      </c>
      <c r="BE425" s="4">
        <v>-46059.96</v>
      </c>
    </row>
    <row r="426" spans="1:57">
      <c r="A426">
        <v>911</v>
      </c>
      <c r="B426" t="s">
        <v>447</v>
      </c>
      <c r="C426">
        <v>107</v>
      </c>
      <c r="D426" t="s">
        <v>120</v>
      </c>
      <c r="E426">
        <v>263</v>
      </c>
      <c r="F426">
        <v>512610002</v>
      </c>
      <c r="G426" t="s">
        <v>156</v>
      </c>
      <c r="H426">
        <v>101</v>
      </c>
      <c r="I426" t="s">
        <v>308</v>
      </c>
      <c r="J426">
        <v>2610</v>
      </c>
      <c r="K426" t="s">
        <v>326</v>
      </c>
      <c r="L426">
        <v>2000</v>
      </c>
      <c r="M426" t="s">
        <v>113</v>
      </c>
      <c r="N426">
        <v>1</v>
      </c>
      <c r="O426" t="s">
        <v>448</v>
      </c>
      <c r="P426">
        <v>131</v>
      </c>
      <c r="Q426" t="s">
        <v>449</v>
      </c>
      <c r="R426">
        <v>121</v>
      </c>
      <c r="S426" t="s">
        <v>312</v>
      </c>
      <c r="T426">
        <v>1</v>
      </c>
      <c r="U426" t="s">
        <v>313</v>
      </c>
      <c r="V426" s="4">
        <v>0</v>
      </c>
      <c r="W426" s="4">
        <v>0</v>
      </c>
      <c r="X426" s="4">
        <v>0</v>
      </c>
      <c r="Y426" s="4">
        <v>22190.89</v>
      </c>
      <c r="Z426" s="4">
        <v>72741.72</v>
      </c>
      <c r="AA426" s="4">
        <v>35194.92</v>
      </c>
      <c r="AB426" s="4">
        <v>69376.350000000006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22190.89</v>
      </c>
      <c r="AX426" s="4">
        <v>72741.72</v>
      </c>
      <c r="AY426" s="4">
        <v>35194.92</v>
      </c>
      <c r="AZ426" s="4">
        <v>144972.32</v>
      </c>
      <c r="BA426" s="4">
        <v>0</v>
      </c>
      <c r="BB426" s="4">
        <v>0</v>
      </c>
      <c r="BC426" s="4">
        <v>0</v>
      </c>
      <c r="BD426" s="4">
        <v>0</v>
      </c>
      <c r="BE426" s="4">
        <v>-54189.7</v>
      </c>
    </row>
    <row r="427" spans="1:57">
      <c r="A427">
        <v>102</v>
      </c>
      <c r="B427" t="s">
        <v>343</v>
      </c>
      <c r="C427">
        <v>140</v>
      </c>
      <c r="D427" t="s">
        <v>344</v>
      </c>
      <c r="E427">
        <v>263</v>
      </c>
      <c r="F427">
        <v>512610002</v>
      </c>
      <c r="G427" t="s">
        <v>156</v>
      </c>
      <c r="H427">
        <v>101</v>
      </c>
      <c r="I427" t="s">
        <v>308</v>
      </c>
      <c r="J427">
        <v>2610</v>
      </c>
      <c r="K427" t="s">
        <v>326</v>
      </c>
      <c r="L427">
        <v>2000</v>
      </c>
      <c r="M427" t="s">
        <v>113</v>
      </c>
      <c r="N427">
        <v>4</v>
      </c>
      <c r="O427" t="s">
        <v>345</v>
      </c>
      <c r="P427">
        <v>172</v>
      </c>
      <c r="Q427" t="s">
        <v>281</v>
      </c>
      <c r="R427">
        <v>121</v>
      </c>
      <c r="S427" t="s">
        <v>312</v>
      </c>
      <c r="T427">
        <v>1</v>
      </c>
      <c r="U427" t="s">
        <v>313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5459.12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6141.59</v>
      </c>
      <c r="AR427" s="4">
        <v>1160.07</v>
      </c>
      <c r="AS427" s="4">
        <v>1160.07</v>
      </c>
      <c r="AT427" s="4">
        <v>0</v>
      </c>
      <c r="AU427" s="4">
        <v>0</v>
      </c>
      <c r="AV427" s="4">
        <v>0</v>
      </c>
      <c r="AW427" s="4">
        <v>-5459.12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-2905.91</v>
      </c>
      <c r="BE427" s="4">
        <v>-5555.82</v>
      </c>
    </row>
    <row r="428" spans="1:57">
      <c r="A428">
        <v>921</v>
      </c>
      <c r="B428" t="s">
        <v>454</v>
      </c>
      <c r="C428">
        <v>108</v>
      </c>
      <c r="D428" t="s">
        <v>455</v>
      </c>
      <c r="E428">
        <v>263</v>
      </c>
      <c r="F428">
        <v>512610002</v>
      </c>
      <c r="G428" t="s">
        <v>156</v>
      </c>
      <c r="H428">
        <v>101</v>
      </c>
      <c r="I428" t="s">
        <v>308</v>
      </c>
      <c r="J428">
        <v>2610</v>
      </c>
      <c r="K428" t="s">
        <v>326</v>
      </c>
      <c r="L428">
        <v>2000</v>
      </c>
      <c r="M428" t="s">
        <v>113</v>
      </c>
      <c r="N428">
        <v>4</v>
      </c>
      <c r="O428" t="s">
        <v>345</v>
      </c>
      <c r="P428">
        <v>132</v>
      </c>
      <c r="Q428" t="s">
        <v>456</v>
      </c>
      <c r="R428">
        <v>121</v>
      </c>
      <c r="S428" t="s">
        <v>312</v>
      </c>
      <c r="T428">
        <v>1</v>
      </c>
      <c r="U428" t="s">
        <v>313</v>
      </c>
      <c r="V428" s="4">
        <v>7589.81</v>
      </c>
      <c r="W428" s="4">
        <v>5752.56</v>
      </c>
      <c r="X428" s="4">
        <v>8529.6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391.6</v>
      </c>
      <c r="AE428" s="4">
        <v>0</v>
      </c>
      <c r="AF428" s="4">
        <v>2277.6</v>
      </c>
      <c r="AG428" s="4">
        <v>1138.8</v>
      </c>
      <c r="AH428" s="4">
        <v>1060.9000000000001</v>
      </c>
      <c r="AI428" s="4">
        <v>3329.48</v>
      </c>
      <c r="AJ428" s="4">
        <v>8225.07</v>
      </c>
      <c r="AK428" s="4">
        <v>1331.79</v>
      </c>
      <c r="AL428" s="4">
        <v>0</v>
      </c>
      <c r="AM428" s="4">
        <v>3389.22</v>
      </c>
      <c r="AN428" s="4">
        <v>4307.96</v>
      </c>
      <c r="AO428" s="4">
        <v>5208.47</v>
      </c>
      <c r="AP428" s="4">
        <v>4032.45</v>
      </c>
      <c r="AQ428" s="4">
        <v>5136.6099999999997</v>
      </c>
      <c r="AR428" s="4">
        <v>3602.19</v>
      </c>
      <c r="AS428" s="4">
        <v>3602.19</v>
      </c>
      <c r="AT428" s="4">
        <v>15000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-32546.36</v>
      </c>
    </row>
    <row r="429" spans="1:57">
      <c r="A429">
        <v>101</v>
      </c>
      <c r="B429" t="s">
        <v>306</v>
      </c>
      <c r="C429">
        <v>139</v>
      </c>
      <c r="D429" t="s">
        <v>307</v>
      </c>
      <c r="E429">
        <v>263</v>
      </c>
      <c r="F429">
        <v>512610002</v>
      </c>
      <c r="G429" t="s">
        <v>156</v>
      </c>
      <c r="H429">
        <v>101</v>
      </c>
      <c r="I429" t="s">
        <v>308</v>
      </c>
      <c r="J429">
        <v>2610</v>
      </c>
      <c r="K429" t="s">
        <v>326</v>
      </c>
      <c r="L429">
        <v>2000</v>
      </c>
      <c r="M429" t="s">
        <v>113</v>
      </c>
      <c r="N429">
        <v>7</v>
      </c>
      <c r="O429" t="s">
        <v>310</v>
      </c>
      <c r="P429">
        <v>171</v>
      </c>
      <c r="Q429" t="s">
        <v>311</v>
      </c>
      <c r="R429">
        <v>121</v>
      </c>
      <c r="S429" t="s">
        <v>312</v>
      </c>
      <c r="T429">
        <v>1</v>
      </c>
      <c r="U429" t="s">
        <v>313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9268.25</v>
      </c>
      <c r="AF429" s="4">
        <v>16383.32</v>
      </c>
      <c r="AG429" s="4">
        <v>0</v>
      </c>
      <c r="AH429" s="4">
        <v>25711.78</v>
      </c>
      <c r="AI429" s="4">
        <v>14179.63</v>
      </c>
      <c r="AJ429" s="4">
        <v>26030.81</v>
      </c>
      <c r="AK429" s="4">
        <v>23011.52</v>
      </c>
      <c r="AL429" s="4">
        <v>27536.46</v>
      </c>
      <c r="AM429" s="4">
        <v>28262.32</v>
      </c>
      <c r="AN429" s="4">
        <v>50210.35</v>
      </c>
      <c r="AO429" s="4">
        <v>45848.72</v>
      </c>
      <c r="AP429" s="4">
        <v>31794.71</v>
      </c>
      <c r="AQ429" s="4">
        <v>22332.639999999999</v>
      </c>
      <c r="AR429" s="4">
        <v>29491.89</v>
      </c>
      <c r="AS429" s="4">
        <v>29491.89</v>
      </c>
      <c r="AT429" s="4">
        <v>-25700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-10000</v>
      </c>
      <c r="BA429" s="4">
        <v>-40000</v>
      </c>
      <c r="BB429" s="4">
        <v>-14642.73</v>
      </c>
      <c r="BC429" s="4">
        <v>-58616.49</v>
      </c>
      <c r="BD429" s="4">
        <v>-149800.04</v>
      </c>
      <c r="BE429" s="4">
        <v>-29491.89</v>
      </c>
    </row>
    <row r="430" spans="1:57">
      <c r="A430">
        <v>201</v>
      </c>
      <c r="B430" t="s">
        <v>379</v>
      </c>
      <c r="C430">
        <v>143</v>
      </c>
      <c r="D430" t="s">
        <v>271</v>
      </c>
      <c r="E430">
        <v>264</v>
      </c>
      <c r="F430">
        <v>512610002</v>
      </c>
      <c r="G430" t="s">
        <v>156</v>
      </c>
      <c r="H430">
        <v>602</v>
      </c>
      <c r="I430" t="s">
        <v>380</v>
      </c>
      <c r="J430">
        <v>2610</v>
      </c>
      <c r="K430" t="s">
        <v>326</v>
      </c>
      <c r="L430">
        <v>2000</v>
      </c>
      <c r="M430" t="s">
        <v>113</v>
      </c>
      <c r="N430">
        <v>7</v>
      </c>
      <c r="O430" t="s">
        <v>310</v>
      </c>
      <c r="P430">
        <v>423</v>
      </c>
      <c r="Q430" t="s">
        <v>381</v>
      </c>
      <c r="R430">
        <v>121</v>
      </c>
      <c r="S430" t="s">
        <v>312</v>
      </c>
      <c r="T430">
        <v>1</v>
      </c>
      <c r="U430" t="s">
        <v>313</v>
      </c>
      <c r="V430" s="4">
        <v>11766.03</v>
      </c>
      <c r="W430" s="4">
        <v>14845.8</v>
      </c>
      <c r="X430" s="4">
        <v>18845.79</v>
      </c>
      <c r="Y430" s="4">
        <v>5724.83</v>
      </c>
      <c r="Z430" s="4">
        <v>23030.22</v>
      </c>
      <c r="AA430" s="4">
        <v>10852.76</v>
      </c>
      <c r="AB430" s="4">
        <v>19512.23</v>
      </c>
      <c r="AC430" s="4">
        <v>2904.48</v>
      </c>
      <c r="AD430" s="4">
        <v>6391.05</v>
      </c>
      <c r="AE430" s="4">
        <v>8283.65</v>
      </c>
      <c r="AF430" s="4">
        <v>0</v>
      </c>
      <c r="AG430" s="4">
        <v>7009.65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150000</v>
      </c>
      <c r="AU430" s="4">
        <v>0</v>
      </c>
      <c r="AV430" s="4">
        <v>0</v>
      </c>
      <c r="AW430" s="4">
        <v>0</v>
      </c>
      <c r="AX430" s="4">
        <v>-3426.64</v>
      </c>
      <c r="AY430" s="4">
        <v>-3177.15</v>
      </c>
      <c r="AZ430" s="4">
        <v>-3936.04</v>
      </c>
      <c r="BA430" s="4">
        <v>-10155.69</v>
      </c>
      <c r="BB430" s="4">
        <v>0</v>
      </c>
      <c r="BC430" s="4">
        <v>0</v>
      </c>
      <c r="BD430" s="4">
        <v>-4745.2700000000004</v>
      </c>
      <c r="BE430" s="4">
        <v>4607.28</v>
      </c>
    </row>
    <row r="431" spans="1:57">
      <c r="A431">
        <v>972</v>
      </c>
      <c r="B431" t="s">
        <v>527</v>
      </c>
      <c r="C431">
        <v>132</v>
      </c>
      <c r="D431" t="s">
        <v>528</v>
      </c>
      <c r="E431">
        <v>263</v>
      </c>
      <c r="F431">
        <v>512610002</v>
      </c>
      <c r="G431" t="s">
        <v>156</v>
      </c>
      <c r="H431">
        <v>101</v>
      </c>
      <c r="I431" t="s">
        <v>308</v>
      </c>
      <c r="J431">
        <v>2610</v>
      </c>
      <c r="K431" t="s">
        <v>326</v>
      </c>
      <c r="L431">
        <v>2000</v>
      </c>
      <c r="M431" t="s">
        <v>113</v>
      </c>
      <c r="N431">
        <v>9</v>
      </c>
      <c r="O431" t="s">
        <v>422</v>
      </c>
      <c r="P431">
        <v>181</v>
      </c>
      <c r="Q431" t="s">
        <v>523</v>
      </c>
      <c r="R431">
        <v>131</v>
      </c>
      <c r="S431" t="s">
        <v>524</v>
      </c>
      <c r="T431">
        <v>1</v>
      </c>
      <c r="U431" t="s">
        <v>313</v>
      </c>
      <c r="V431" s="4">
        <v>0</v>
      </c>
      <c r="W431" s="4">
        <v>0</v>
      </c>
      <c r="X431" s="4">
        <v>3649.56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3649.56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</row>
    <row r="432" spans="1:57">
      <c r="A432">
        <v>962</v>
      </c>
      <c r="B432" t="s">
        <v>513</v>
      </c>
      <c r="C432">
        <v>126</v>
      </c>
      <c r="D432" t="s">
        <v>225</v>
      </c>
      <c r="E432">
        <v>263</v>
      </c>
      <c r="F432">
        <v>512610002</v>
      </c>
      <c r="G432" t="s">
        <v>156</v>
      </c>
      <c r="H432">
        <v>101</v>
      </c>
      <c r="I432" t="s">
        <v>308</v>
      </c>
      <c r="J432">
        <v>2610</v>
      </c>
      <c r="K432" t="s">
        <v>326</v>
      </c>
      <c r="L432">
        <v>2000</v>
      </c>
      <c r="M432" t="s">
        <v>113</v>
      </c>
      <c r="N432">
        <v>11</v>
      </c>
      <c r="O432" t="s">
        <v>509</v>
      </c>
      <c r="P432">
        <v>241</v>
      </c>
      <c r="Q432" t="s">
        <v>445</v>
      </c>
      <c r="R432">
        <v>124</v>
      </c>
      <c r="S432" t="s">
        <v>510</v>
      </c>
      <c r="T432">
        <v>1</v>
      </c>
      <c r="U432" t="s">
        <v>313</v>
      </c>
      <c r="V432" s="4">
        <v>1742</v>
      </c>
      <c r="W432" s="4">
        <v>1294.1500000000001</v>
      </c>
      <c r="X432" s="4">
        <v>1281.1500000000001</v>
      </c>
      <c r="Y432" s="4">
        <v>0</v>
      </c>
      <c r="Z432" s="4">
        <v>0</v>
      </c>
      <c r="AA432" s="4">
        <v>771.6</v>
      </c>
      <c r="AB432" s="4">
        <v>0</v>
      </c>
      <c r="AC432" s="4">
        <v>793.37</v>
      </c>
      <c r="AD432" s="4">
        <v>2363.6</v>
      </c>
      <c r="AE432" s="4">
        <v>1562.4</v>
      </c>
      <c r="AF432" s="4">
        <v>1539.2</v>
      </c>
      <c r="AG432" s="4">
        <v>759.2</v>
      </c>
      <c r="AH432" s="4">
        <v>0</v>
      </c>
      <c r="AI432" s="4">
        <v>894.13</v>
      </c>
      <c r="AJ432" s="4">
        <v>1796.32</v>
      </c>
      <c r="AK432" s="4">
        <v>1866.18</v>
      </c>
      <c r="AL432" s="4">
        <v>1339</v>
      </c>
      <c r="AM432" s="4">
        <v>2220.83</v>
      </c>
      <c r="AN432" s="4">
        <v>2223.81</v>
      </c>
      <c r="AO432" s="4">
        <v>1787.05</v>
      </c>
      <c r="AP432" s="4">
        <v>1344.15</v>
      </c>
      <c r="AQ432" s="4">
        <v>2233.04</v>
      </c>
      <c r="AR432" s="4">
        <v>1570.45</v>
      </c>
      <c r="AS432" s="4">
        <v>1570.45</v>
      </c>
      <c r="AT432" s="4">
        <v>30000</v>
      </c>
      <c r="AU432" s="4">
        <v>0</v>
      </c>
      <c r="AV432" s="4">
        <v>-343.78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-36394.959999999999</v>
      </c>
    </row>
    <row r="433" spans="1:57">
      <c r="A433">
        <v>951</v>
      </c>
      <c r="B433" t="s">
        <v>491</v>
      </c>
      <c r="C433">
        <v>118</v>
      </c>
      <c r="D433" t="s">
        <v>178</v>
      </c>
      <c r="E433">
        <v>263</v>
      </c>
      <c r="F433">
        <v>512610002</v>
      </c>
      <c r="G433" t="s">
        <v>156</v>
      </c>
      <c r="H433">
        <v>101</v>
      </c>
      <c r="I433" t="s">
        <v>308</v>
      </c>
      <c r="J433">
        <v>2610</v>
      </c>
      <c r="K433" t="s">
        <v>326</v>
      </c>
      <c r="L433">
        <v>2000</v>
      </c>
      <c r="M433" t="s">
        <v>113</v>
      </c>
      <c r="N433">
        <v>12</v>
      </c>
      <c r="O433" t="s">
        <v>401</v>
      </c>
      <c r="P433">
        <v>221</v>
      </c>
      <c r="Q433" t="s">
        <v>492</v>
      </c>
      <c r="R433">
        <v>128</v>
      </c>
      <c r="S433" t="s">
        <v>404</v>
      </c>
      <c r="T433">
        <v>1</v>
      </c>
      <c r="U433" t="s">
        <v>313</v>
      </c>
      <c r="V433" s="4">
        <v>19585</v>
      </c>
      <c r="W433" s="4">
        <v>17240.09</v>
      </c>
      <c r="X433" s="4">
        <v>51613.4</v>
      </c>
      <c r="Y433" s="4">
        <v>0</v>
      </c>
      <c r="Z433" s="4">
        <v>0</v>
      </c>
      <c r="AA433" s="4">
        <v>30617.4</v>
      </c>
      <c r="AB433" s="4">
        <v>10526.6</v>
      </c>
      <c r="AC433" s="4">
        <v>22986.9</v>
      </c>
      <c r="AD433" s="4">
        <v>87364.87</v>
      </c>
      <c r="AE433" s="4">
        <v>73144.3</v>
      </c>
      <c r="AF433" s="4">
        <v>94845.36</v>
      </c>
      <c r="AG433" s="4">
        <v>32645.599999999999</v>
      </c>
      <c r="AH433" s="4">
        <v>21079.599999999999</v>
      </c>
      <c r="AI433" s="4">
        <v>37154.68</v>
      </c>
      <c r="AJ433" s="4">
        <v>33145.410000000003</v>
      </c>
      <c r="AK433" s="4">
        <v>37929.910000000003</v>
      </c>
      <c r="AL433" s="4">
        <v>40983.4</v>
      </c>
      <c r="AM433" s="4">
        <v>73616.81</v>
      </c>
      <c r="AN433" s="4">
        <v>69896.92</v>
      </c>
      <c r="AO433" s="4">
        <v>31600.12</v>
      </c>
      <c r="AP433" s="4">
        <v>44630.3</v>
      </c>
      <c r="AQ433" s="4">
        <v>86474.31</v>
      </c>
      <c r="AR433" s="4">
        <v>47651.15</v>
      </c>
      <c r="AS433" s="4">
        <v>47651.15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-20300</v>
      </c>
      <c r="AZ433" s="4">
        <v>0</v>
      </c>
      <c r="BA433" s="4">
        <v>0</v>
      </c>
      <c r="BB433" s="4">
        <v>0</v>
      </c>
      <c r="BC433" s="4">
        <v>-39904</v>
      </c>
      <c r="BD433" s="4">
        <v>-56034.69</v>
      </c>
      <c r="BE433" s="4">
        <v>-15005.55</v>
      </c>
    </row>
    <row r="434" spans="1:57">
      <c r="A434">
        <v>953</v>
      </c>
      <c r="B434" t="s">
        <v>259</v>
      </c>
      <c r="C434">
        <v>121</v>
      </c>
      <c r="D434" t="s">
        <v>196</v>
      </c>
      <c r="E434">
        <v>263</v>
      </c>
      <c r="F434">
        <v>512610002</v>
      </c>
      <c r="G434" t="s">
        <v>156</v>
      </c>
      <c r="H434">
        <v>101</v>
      </c>
      <c r="I434" t="s">
        <v>308</v>
      </c>
      <c r="J434">
        <v>2610</v>
      </c>
      <c r="K434" t="s">
        <v>326</v>
      </c>
      <c r="L434">
        <v>2000</v>
      </c>
      <c r="M434" t="s">
        <v>113</v>
      </c>
      <c r="N434">
        <v>12</v>
      </c>
      <c r="O434" t="s">
        <v>401</v>
      </c>
      <c r="P434">
        <v>214</v>
      </c>
      <c r="Q434" t="s">
        <v>446</v>
      </c>
      <c r="R434">
        <v>125</v>
      </c>
      <c r="S434" t="s">
        <v>464</v>
      </c>
      <c r="T434">
        <v>1</v>
      </c>
      <c r="U434" t="s">
        <v>313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848.72</v>
      </c>
      <c r="AI434" s="4">
        <v>0</v>
      </c>
      <c r="AJ434" s="4">
        <v>0</v>
      </c>
      <c r="AK434" s="4">
        <v>898.16</v>
      </c>
      <c r="AL434" s="4">
        <v>2682.12</v>
      </c>
      <c r="AM434" s="4">
        <v>0</v>
      </c>
      <c r="AN434" s="4">
        <v>0</v>
      </c>
      <c r="AO434" s="4">
        <v>1781.9</v>
      </c>
      <c r="AP434" s="4">
        <v>2688.3</v>
      </c>
      <c r="AQ434" s="4">
        <v>1794.26</v>
      </c>
      <c r="AR434" s="4">
        <v>1069.3499999999999</v>
      </c>
      <c r="AS434" s="4">
        <v>1069.3499999999999</v>
      </c>
      <c r="AT434" s="4">
        <v>0</v>
      </c>
      <c r="AU434" s="4">
        <v>-1</v>
      </c>
      <c r="AV434" s="4">
        <v>0</v>
      </c>
      <c r="AW434" s="4">
        <v>0</v>
      </c>
      <c r="AX434" s="4">
        <v>0</v>
      </c>
      <c r="AY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0</v>
      </c>
      <c r="BE434" s="4">
        <v>-12831.16</v>
      </c>
    </row>
    <row r="435" spans="1:57">
      <c r="A435">
        <v>954</v>
      </c>
      <c r="B435" t="s">
        <v>502</v>
      </c>
      <c r="C435">
        <v>122</v>
      </c>
      <c r="D435" t="s">
        <v>503</v>
      </c>
      <c r="E435">
        <v>263</v>
      </c>
      <c r="F435">
        <v>512610002</v>
      </c>
      <c r="G435" t="s">
        <v>156</v>
      </c>
      <c r="H435">
        <v>101</v>
      </c>
      <c r="I435" t="s">
        <v>308</v>
      </c>
      <c r="J435">
        <v>2610</v>
      </c>
      <c r="K435" t="s">
        <v>326</v>
      </c>
      <c r="L435">
        <v>2000</v>
      </c>
      <c r="M435" t="s">
        <v>113</v>
      </c>
      <c r="N435">
        <v>12</v>
      </c>
      <c r="O435" t="s">
        <v>401</v>
      </c>
      <c r="P435">
        <v>226</v>
      </c>
      <c r="Q435" t="s">
        <v>504</v>
      </c>
      <c r="R435">
        <v>121</v>
      </c>
      <c r="S435" t="s">
        <v>312</v>
      </c>
      <c r="T435">
        <v>1</v>
      </c>
      <c r="U435" t="s">
        <v>313</v>
      </c>
      <c r="V435" s="4">
        <v>46576</v>
      </c>
      <c r="W435" s="4">
        <v>20265.47</v>
      </c>
      <c r="X435" s="4">
        <v>32322.87</v>
      </c>
      <c r="Y435" s="4">
        <v>0</v>
      </c>
      <c r="Z435" s="4">
        <v>0</v>
      </c>
      <c r="AA435" s="4">
        <v>13089.7</v>
      </c>
      <c r="AB435" s="4">
        <v>6641.2</v>
      </c>
      <c r="AC435" s="4">
        <v>12291.21</v>
      </c>
      <c r="AD435" s="4">
        <v>35273.839999999997</v>
      </c>
      <c r="AE435" s="4">
        <v>29891.1</v>
      </c>
      <c r="AF435" s="4">
        <v>37281.199999999997</v>
      </c>
      <c r="AG435" s="4">
        <v>16702.400000000001</v>
      </c>
      <c r="AH435" s="4">
        <v>52112.639999999999</v>
      </c>
      <c r="AI435" s="4">
        <v>64374.15</v>
      </c>
      <c r="AJ435" s="4">
        <v>69352.05</v>
      </c>
      <c r="AK435" s="4">
        <v>63616.92</v>
      </c>
      <c r="AL435" s="4">
        <v>59853.45</v>
      </c>
      <c r="AM435" s="4">
        <v>47518.17</v>
      </c>
      <c r="AN435" s="4">
        <v>82723.839999999997</v>
      </c>
      <c r="AO435" s="4">
        <v>71537.710000000006</v>
      </c>
      <c r="AP435" s="4">
        <v>49286.19</v>
      </c>
      <c r="AQ435" s="4">
        <v>62371.75</v>
      </c>
      <c r="AR435" s="4">
        <v>62274.69</v>
      </c>
      <c r="AS435" s="4">
        <v>62274.69</v>
      </c>
      <c r="AT435" s="4">
        <v>0</v>
      </c>
      <c r="AU435" s="4">
        <v>0</v>
      </c>
      <c r="AV435" s="4">
        <v>0</v>
      </c>
      <c r="AW435" s="4">
        <v>-10728.42</v>
      </c>
      <c r="AX435" s="4">
        <v>-20</v>
      </c>
      <c r="AY435" s="4">
        <v>-83336.06</v>
      </c>
      <c r="AZ435" s="4">
        <v>-44610.58</v>
      </c>
      <c r="BA435" s="4">
        <v>-171538.84</v>
      </c>
      <c r="BB435" s="4">
        <v>0</v>
      </c>
      <c r="BC435" s="4">
        <v>-29373.57</v>
      </c>
      <c r="BD435" s="4">
        <v>-111781.5</v>
      </c>
      <c r="BE435" s="4">
        <v>-45572.29</v>
      </c>
    </row>
    <row r="436" spans="1:57">
      <c r="A436">
        <v>111</v>
      </c>
      <c r="B436" t="s">
        <v>84</v>
      </c>
      <c r="C436">
        <v>141</v>
      </c>
      <c r="D436" t="s">
        <v>260</v>
      </c>
      <c r="E436">
        <v>263</v>
      </c>
      <c r="F436">
        <v>512610002</v>
      </c>
      <c r="G436" t="s">
        <v>156</v>
      </c>
      <c r="H436">
        <v>101</v>
      </c>
      <c r="I436" t="s">
        <v>308</v>
      </c>
      <c r="J436">
        <v>2610</v>
      </c>
      <c r="K436" t="s">
        <v>326</v>
      </c>
      <c r="L436">
        <v>2000</v>
      </c>
      <c r="M436" t="s">
        <v>113</v>
      </c>
      <c r="N436">
        <v>13</v>
      </c>
      <c r="O436" t="s">
        <v>353</v>
      </c>
      <c r="P436">
        <v>263</v>
      </c>
      <c r="Q436" t="s">
        <v>354</v>
      </c>
      <c r="R436">
        <v>121</v>
      </c>
      <c r="S436" t="s">
        <v>312</v>
      </c>
      <c r="T436">
        <v>1</v>
      </c>
      <c r="U436" t="s">
        <v>313</v>
      </c>
      <c r="V436" s="4">
        <v>14499.27</v>
      </c>
      <c r="W436" s="4">
        <v>3450</v>
      </c>
      <c r="X436" s="4">
        <v>12037.99</v>
      </c>
      <c r="Y436" s="4">
        <v>0</v>
      </c>
      <c r="Z436" s="4">
        <v>0</v>
      </c>
      <c r="AA436" s="4">
        <v>3058.8</v>
      </c>
      <c r="AB436" s="4">
        <v>0</v>
      </c>
      <c r="AC436" s="4">
        <v>1976.01</v>
      </c>
      <c r="AD436" s="4">
        <v>3954</v>
      </c>
      <c r="AE436" s="4">
        <v>2947</v>
      </c>
      <c r="AF436" s="4">
        <v>1168.8</v>
      </c>
      <c r="AG436" s="4">
        <v>0</v>
      </c>
      <c r="AH436" s="4">
        <v>11861.09</v>
      </c>
      <c r="AI436" s="4">
        <v>24259.59</v>
      </c>
      <c r="AJ436" s="4">
        <v>19319.63</v>
      </c>
      <c r="AK436" s="4">
        <v>23948.62</v>
      </c>
      <c r="AL436" s="4">
        <v>21346.080000000002</v>
      </c>
      <c r="AM436" s="4">
        <v>37476.36</v>
      </c>
      <c r="AN436" s="4">
        <v>26077.75</v>
      </c>
      <c r="AO436" s="4">
        <v>30090.01</v>
      </c>
      <c r="AP436" s="4">
        <v>20893.919999999998</v>
      </c>
      <c r="AQ436" s="4">
        <v>39916.5</v>
      </c>
      <c r="AR436" s="4">
        <v>25518.95</v>
      </c>
      <c r="AS436" s="4">
        <v>25518.95</v>
      </c>
      <c r="AT436" s="4">
        <v>100000</v>
      </c>
      <c r="AU436" s="4">
        <v>0</v>
      </c>
      <c r="AV436" s="4">
        <v>0</v>
      </c>
      <c r="AW436" s="4">
        <v>0</v>
      </c>
      <c r="AX436" s="4">
        <v>-1688.09</v>
      </c>
      <c r="AY436" s="4">
        <v>-2764.53</v>
      </c>
      <c r="AZ436" s="4">
        <v>0</v>
      </c>
      <c r="BA436" s="4">
        <v>-20000</v>
      </c>
      <c r="BB436" s="4">
        <v>-20000</v>
      </c>
      <c r="BC436" s="4">
        <v>-20000</v>
      </c>
      <c r="BD436" s="4">
        <v>-246203</v>
      </c>
      <c r="BE436" s="4">
        <v>-52479.96</v>
      </c>
    </row>
    <row r="437" spans="1:57">
      <c r="A437">
        <v>963</v>
      </c>
      <c r="B437" t="s">
        <v>515</v>
      </c>
      <c r="C437">
        <v>127</v>
      </c>
      <c r="D437" t="s">
        <v>516</v>
      </c>
      <c r="E437">
        <v>263</v>
      </c>
      <c r="F437">
        <v>512610002</v>
      </c>
      <c r="G437" t="s">
        <v>156</v>
      </c>
      <c r="H437">
        <v>101</v>
      </c>
      <c r="I437" t="s">
        <v>308</v>
      </c>
      <c r="J437">
        <v>2610</v>
      </c>
      <c r="K437" t="s">
        <v>326</v>
      </c>
      <c r="L437">
        <v>2000</v>
      </c>
      <c r="M437" t="s">
        <v>113</v>
      </c>
      <c r="N437">
        <v>13</v>
      </c>
      <c r="O437" t="s">
        <v>353</v>
      </c>
      <c r="P437">
        <v>231</v>
      </c>
      <c r="Q437" t="s">
        <v>517</v>
      </c>
      <c r="R437">
        <v>124</v>
      </c>
      <c r="S437" t="s">
        <v>510</v>
      </c>
      <c r="T437">
        <v>1</v>
      </c>
      <c r="U437" t="s">
        <v>313</v>
      </c>
      <c r="V437" s="4">
        <v>0</v>
      </c>
      <c r="W437" s="4">
        <v>0</v>
      </c>
      <c r="X437" s="4">
        <v>600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1545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154.5</v>
      </c>
      <c r="AS437" s="4">
        <v>154.5</v>
      </c>
      <c r="AT437" s="4">
        <v>0</v>
      </c>
      <c r="AU437" s="4">
        <v>0</v>
      </c>
      <c r="AV437" s="4">
        <v>600</v>
      </c>
      <c r="AW437" s="4">
        <v>0</v>
      </c>
      <c r="AX437" s="4">
        <v>0</v>
      </c>
      <c r="AY437" s="4">
        <v>-400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-1454</v>
      </c>
    </row>
    <row r="438" spans="1:57">
      <c r="A438">
        <v>911</v>
      </c>
      <c r="B438" t="s">
        <v>447</v>
      </c>
      <c r="C438">
        <v>107</v>
      </c>
      <c r="D438" t="s">
        <v>120</v>
      </c>
      <c r="E438">
        <v>266</v>
      </c>
      <c r="F438">
        <v>512610003</v>
      </c>
      <c r="G438" t="s">
        <v>182</v>
      </c>
      <c r="H438">
        <v>101</v>
      </c>
      <c r="I438" t="s">
        <v>308</v>
      </c>
      <c r="J438">
        <v>2610</v>
      </c>
      <c r="K438" t="s">
        <v>326</v>
      </c>
      <c r="L438">
        <v>2000</v>
      </c>
      <c r="M438" t="s">
        <v>113</v>
      </c>
      <c r="N438">
        <v>1</v>
      </c>
      <c r="O438" t="s">
        <v>448</v>
      </c>
      <c r="P438">
        <v>131</v>
      </c>
      <c r="Q438" t="s">
        <v>449</v>
      </c>
      <c r="R438">
        <v>121</v>
      </c>
      <c r="S438" t="s">
        <v>312</v>
      </c>
      <c r="T438">
        <v>1</v>
      </c>
      <c r="U438" t="s">
        <v>313</v>
      </c>
      <c r="V438" s="4">
        <v>688.78</v>
      </c>
      <c r="W438" s="4">
        <v>0</v>
      </c>
      <c r="X438" s="4">
        <v>0</v>
      </c>
      <c r="Y438" s="4">
        <v>13783.58</v>
      </c>
      <c r="Z438" s="4">
        <v>20623.14</v>
      </c>
      <c r="AA438" s="4">
        <v>4647.2700000000004</v>
      </c>
      <c r="AB438" s="4">
        <v>18975.48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1372.42</v>
      </c>
      <c r="AR438" s="4">
        <v>137.24</v>
      </c>
      <c r="AS438" s="4">
        <v>137.24</v>
      </c>
      <c r="AT438" s="4">
        <v>30000</v>
      </c>
      <c r="AU438" s="4">
        <v>0</v>
      </c>
      <c r="AV438" s="4">
        <v>0</v>
      </c>
      <c r="AW438" s="4">
        <v>0</v>
      </c>
      <c r="AX438" s="4">
        <v>5095.5</v>
      </c>
      <c r="AY438" s="4">
        <v>4647.2700000000004</v>
      </c>
      <c r="AZ438" s="4">
        <v>18975.48</v>
      </c>
      <c r="BA438" s="4">
        <v>0</v>
      </c>
      <c r="BB438" s="4">
        <v>0</v>
      </c>
      <c r="BC438" s="4">
        <v>-875</v>
      </c>
      <c r="BD438" s="4">
        <v>0</v>
      </c>
      <c r="BE438" s="4">
        <v>-771.9</v>
      </c>
    </row>
    <row r="439" spans="1:57">
      <c r="A439">
        <v>101</v>
      </c>
      <c r="B439" t="s">
        <v>306</v>
      </c>
      <c r="C439">
        <v>139</v>
      </c>
      <c r="D439" t="s">
        <v>307</v>
      </c>
      <c r="E439">
        <v>266</v>
      </c>
      <c r="F439">
        <v>512610003</v>
      </c>
      <c r="G439" t="s">
        <v>182</v>
      </c>
      <c r="H439">
        <v>101</v>
      </c>
      <c r="I439" t="s">
        <v>308</v>
      </c>
      <c r="J439">
        <v>2610</v>
      </c>
      <c r="K439" t="s">
        <v>326</v>
      </c>
      <c r="L439">
        <v>2000</v>
      </c>
      <c r="M439" t="s">
        <v>113</v>
      </c>
      <c r="N439">
        <v>7</v>
      </c>
      <c r="O439" t="s">
        <v>310</v>
      </c>
      <c r="P439">
        <v>171</v>
      </c>
      <c r="Q439" t="s">
        <v>311</v>
      </c>
      <c r="R439">
        <v>121</v>
      </c>
      <c r="S439" t="s">
        <v>312</v>
      </c>
      <c r="T439">
        <v>1</v>
      </c>
      <c r="U439" t="s">
        <v>313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39480.93</v>
      </c>
      <c r="AF439" s="4">
        <v>165479.13</v>
      </c>
      <c r="AG439" s="4">
        <v>54122.95</v>
      </c>
      <c r="AH439" s="4">
        <v>0</v>
      </c>
      <c r="AI439" s="4">
        <v>0</v>
      </c>
      <c r="AJ439" s="4">
        <v>60030.12</v>
      </c>
      <c r="AK439" s="4">
        <v>47875.72</v>
      </c>
      <c r="AL439" s="4">
        <v>0</v>
      </c>
      <c r="AM439" s="4">
        <v>0</v>
      </c>
      <c r="AN439" s="4">
        <v>0</v>
      </c>
      <c r="AO439" s="4">
        <v>0</v>
      </c>
      <c r="AP439" s="4">
        <v>36138.519999999997</v>
      </c>
      <c r="AQ439" s="4">
        <v>0</v>
      </c>
      <c r="AR439" s="4">
        <v>14404.44</v>
      </c>
      <c r="AS439" s="4">
        <v>14404.44</v>
      </c>
      <c r="AT439" s="4">
        <v>0</v>
      </c>
      <c r="AU439" s="4">
        <v>0</v>
      </c>
      <c r="AV439" s="4">
        <v>-13841.26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-22408.66</v>
      </c>
      <c r="BD439" s="4">
        <v>133672.20000000001</v>
      </c>
      <c r="BE439" s="4">
        <v>-11192.51</v>
      </c>
    </row>
    <row r="440" spans="1:57">
      <c r="A440">
        <v>201</v>
      </c>
      <c r="B440" t="s">
        <v>379</v>
      </c>
      <c r="C440">
        <v>143</v>
      </c>
      <c r="D440" t="s">
        <v>271</v>
      </c>
      <c r="E440">
        <v>267</v>
      </c>
      <c r="F440">
        <v>512610003</v>
      </c>
      <c r="G440" t="s">
        <v>182</v>
      </c>
      <c r="H440">
        <v>602</v>
      </c>
      <c r="I440" t="s">
        <v>380</v>
      </c>
      <c r="J440">
        <v>2610</v>
      </c>
      <c r="K440" t="s">
        <v>326</v>
      </c>
      <c r="L440">
        <v>2000</v>
      </c>
      <c r="M440" t="s">
        <v>113</v>
      </c>
      <c r="N440">
        <v>7</v>
      </c>
      <c r="O440" t="s">
        <v>310</v>
      </c>
      <c r="P440">
        <v>423</v>
      </c>
      <c r="Q440" t="s">
        <v>381</v>
      </c>
      <c r="R440">
        <v>121</v>
      </c>
      <c r="S440" t="s">
        <v>312</v>
      </c>
      <c r="T440">
        <v>1</v>
      </c>
      <c r="U440" t="s">
        <v>313</v>
      </c>
      <c r="V440" s="4">
        <v>200311.51</v>
      </c>
      <c r="W440" s="4">
        <v>129665.7</v>
      </c>
      <c r="X440" s="4">
        <v>0</v>
      </c>
      <c r="Y440" s="4">
        <v>159113.56</v>
      </c>
      <c r="Z440" s="4">
        <v>225714.88</v>
      </c>
      <c r="AA440" s="4">
        <v>149658.67000000001</v>
      </c>
      <c r="AB440" s="4">
        <v>155203.96</v>
      </c>
      <c r="AC440" s="4">
        <v>119737.84</v>
      </c>
      <c r="AD440" s="4">
        <v>160751.88</v>
      </c>
      <c r="AE440" s="4">
        <v>91484.26</v>
      </c>
      <c r="AF440" s="4">
        <v>0</v>
      </c>
      <c r="AG440" s="4">
        <v>33106.68</v>
      </c>
      <c r="AH440" s="4">
        <v>109553.27</v>
      </c>
      <c r="AI440" s="4">
        <v>61766.1</v>
      </c>
      <c r="AJ440" s="4">
        <v>81559.570000000007</v>
      </c>
      <c r="AK440" s="4">
        <v>0</v>
      </c>
      <c r="AL440" s="4">
        <v>254409.54</v>
      </c>
      <c r="AM440" s="4">
        <v>87750.16</v>
      </c>
      <c r="AN440" s="4">
        <v>213857.81</v>
      </c>
      <c r="AO440" s="4">
        <v>138446.22</v>
      </c>
      <c r="AP440" s="4">
        <v>52292.68</v>
      </c>
      <c r="AQ440" s="4">
        <v>163533.87</v>
      </c>
      <c r="AR440" s="4">
        <v>116316.92</v>
      </c>
      <c r="AS440" s="4">
        <v>116316.92</v>
      </c>
      <c r="AT440" s="4">
        <v>123000</v>
      </c>
      <c r="AU440" s="4">
        <v>300000</v>
      </c>
      <c r="AV440" s="4">
        <v>-34777.379999999997</v>
      </c>
      <c r="AW440" s="4">
        <v>-2.35</v>
      </c>
      <c r="AX440" s="4">
        <v>-20777.349999999999</v>
      </c>
      <c r="AY440" s="4">
        <v>-0.1</v>
      </c>
      <c r="AZ440" s="4">
        <v>-10955.39</v>
      </c>
      <c r="BA440" s="4">
        <v>-2664.46</v>
      </c>
      <c r="BB440" s="4">
        <v>0</v>
      </c>
      <c r="BC440" s="4">
        <v>-100000</v>
      </c>
      <c r="BD440" s="4">
        <v>-141666.85</v>
      </c>
      <c r="BE440" s="4">
        <v>-83210.240000000005</v>
      </c>
    </row>
    <row r="441" spans="1:57">
      <c r="A441">
        <v>941</v>
      </c>
      <c r="B441" t="s">
        <v>484</v>
      </c>
      <c r="C441">
        <v>116</v>
      </c>
      <c r="D441" t="s">
        <v>485</v>
      </c>
      <c r="E441">
        <v>266</v>
      </c>
      <c r="F441">
        <v>512610003</v>
      </c>
      <c r="G441" t="s">
        <v>182</v>
      </c>
      <c r="H441">
        <v>101</v>
      </c>
      <c r="I441" t="s">
        <v>308</v>
      </c>
      <c r="J441">
        <v>2610</v>
      </c>
      <c r="K441" t="s">
        <v>326</v>
      </c>
      <c r="L441">
        <v>2000</v>
      </c>
      <c r="M441" t="s">
        <v>113</v>
      </c>
      <c r="N441">
        <v>8</v>
      </c>
      <c r="O441" t="s">
        <v>486</v>
      </c>
      <c r="P441">
        <v>131</v>
      </c>
      <c r="Q441" t="s">
        <v>449</v>
      </c>
      <c r="R441">
        <v>121</v>
      </c>
      <c r="S441" t="s">
        <v>312</v>
      </c>
      <c r="T441">
        <v>1</v>
      </c>
      <c r="U441" t="s">
        <v>313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1060.6300000000001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106.06</v>
      </c>
      <c r="AS441" s="4">
        <v>106.06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-1060.6300000000001</v>
      </c>
      <c r="BB441" s="4">
        <v>0</v>
      </c>
      <c r="BC441" s="4">
        <v>0</v>
      </c>
      <c r="BD441" s="4">
        <v>-106.06</v>
      </c>
      <c r="BE441" s="4">
        <v>-106.06</v>
      </c>
    </row>
    <row r="442" spans="1:57">
      <c r="A442">
        <v>992</v>
      </c>
      <c r="B442" t="s">
        <v>543</v>
      </c>
      <c r="C442">
        <v>137</v>
      </c>
      <c r="D442" t="s">
        <v>544</v>
      </c>
      <c r="E442">
        <v>266</v>
      </c>
      <c r="F442">
        <v>512610003</v>
      </c>
      <c r="G442" t="s">
        <v>182</v>
      </c>
      <c r="H442">
        <v>101</v>
      </c>
      <c r="I442" t="s">
        <v>308</v>
      </c>
      <c r="J442">
        <v>2610</v>
      </c>
      <c r="K442" t="s">
        <v>326</v>
      </c>
      <c r="L442">
        <v>2000</v>
      </c>
      <c r="M442" t="s">
        <v>113</v>
      </c>
      <c r="N442">
        <v>10</v>
      </c>
      <c r="O442" t="s">
        <v>540</v>
      </c>
      <c r="P442">
        <v>371</v>
      </c>
      <c r="Q442" t="s">
        <v>545</v>
      </c>
      <c r="R442">
        <v>121</v>
      </c>
      <c r="S442" t="s">
        <v>312</v>
      </c>
      <c r="T442">
        <v>1</v>
      </c>
      <c r="U442" t="s">
        <v>313</v>
      </c>
      <c r="V442" s="4">
        <v>175.89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761.1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19700</v>
      </c>
      <c r="AU442" s="4">
        <v>-324.8</v>
      </c>
      <c r="AV442" s="4">
        <v>-812.17</v>
      </c>
      <c r="AW442" s="4">
        <v>-10089.74</v>
      </c>
      <c r="AX442" s="4">
        <v>-8297.4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761.1</v>
      </c>
      <c r="BE442" s="4">
        <v>0</v>
      </c>
    </row>
    <row r="443" spans="1:57">
      <c r="A443">
        <v>961</v>
      </c>
      <c r="B443" t="s">
        <v>80</v>
      </c>
      <c r="C443">
        <v>124</v>
      </c>
      <c r="D443" t="s">
        <v>508</v>
      </c>
      <c r="E443">
        <v>266</v>
      </c>
      <c r="F443">
        <v>512610003</v>
      </c>
      <c r="G443" t="s">
        <v>182</v>
      </c>
      <c r="H443">
        <v>101</v>
      </c>
      <c r="I443" t="s">
        <v>308</v>
      </c>
      <c r="J443">
        <v>2610</v>
      </c>
      <c r="K443" t="s">
        <v>326</v>
      </c>
      <c r="L443">
        <v>2000</v>
      </c>
      <c r="M443" t="s">
        <v>113</v>
      </c>
      <c r="N443">
        <v>11</v>
      </c>
      <c r="O443" t="s">
        <v>509</v>
      </c>
      <c r="P443">
        <v>241</v>
      </c>
      <c r="Q443" t="s">
        <v>445</v>
      </c>
      <c r="R443">
        <v>124</v>
      </c>
      <c r="S443" t="s">
        <v>510</v>
      </c>
      <c r="T443">
        <v>1</v>
      </c>
      <c r="U443" t="s">
        <v>313</v>
      </c>
      <c r="V443" s="4">
        <v>300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308.33</v>
      </c>
      <c r="AK443" s="4">
        <v>309</v>
      </c>
      <c r="AL443" s="4">
        <v>309.02999999999997</v>
      </c>
      <c r="AM443" s="4">
        <v>0</v>
      </c>
      <c r="AN443" s="4">
        <v>308.89</v>
      </c>
      <c r="AO443" s="4">
        <v>0</v>
      </c>
      <c r="AP443" s="4">
        <v>0</v>
      </c>
      <c r="AQ443" s="4">
        <v>295.56</v>
      </c>
      <c r="AR443" s="4">
        <v>153.08000000000001</v>
      </c>
      <c r="AS443" s="4">
        <v>153.08000000000001</v>
      </c>
      <c r="AT443" s="4">
        <v>30000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-31536.97</v>
      </c>
    </row>
    <row r="444" spans="1:57">
      <c r="A444">
        <v>951</v>
      </c>
      <c r="B444" t="s">
        <v>491</v>
      </c>
      <c r="C444">
        <v>118</v>
      </c>
      <c r="D444" t="s">
        <v>178</v>
      </c>
      <c r="E444">
        <v>266</v>
      </c>
      <c r="F444">
        <v>512610003</v>
      </c>
      <c r="G444" t="s">
        <v>182</v>
      </c>
      <c r="H444">
        <v>101</v>
      </c>
      <c r="I444" t="s">
        <v>308</v>
      </c>
      <c r="J444">
        <v>2610</v>
      </c>
      <c r="K444" t="s">
        <v>326</v>
      </c>
      <c r="L444">
        <v>2000</v>
      </c>
      <c r="M444" t="s">
        <v>113</v>
      </c>
      <c r="N444">
        <v>12</v>
      </c>
      <c r="O444" t="s">
        <v>401</v>
      </c>
      <c r="P444">
        <v>221</v>
      </c>
      <c r="Q444" t="s">
        <v>492</v>
      </c>
      <c r="R444">
        <v>128</v>
      </c>
      <c r="S444" t="s">
        <v>404</v>
      </c>
      <c r="T444">
        <v>1</v>
      </c>
      <c r="U444" t="s">
        <v>313</v>
      </c>
      <c r="V444" s="4">
        <v>9100.43</v>
      </c>
      <c r="W444" s="4">
        <v>8530.15</v>
      </c>
      <c r="X444" s="4">
        <v>0</v>
      </c>
      <c r="Y444" s="4">
        <v>0</v>
      </c>
      <c r="Z444" s="4">
        <v>2647.62</v>
      </c>
      <c r="AA444" s="4">
        <v>3429.73</v>
      </c>
      <c r="AB444" s="4">
        <v>0</v>
      </c>
      <c r="AC444" s="4">
        <v>6778.63</v>
      </c>
      <c r="AD444" s="4">
        <v>21766.83</v>
      </c>
      <c r="AE444" s="4">
        <v>13768.39</v>
      </c>
      <c r="AF444" s="4">
        <v>21726.76</v>
      </c>
      <c r="AG444" s="4">
        <v>11636.82</v>
      </c>
      <c r="AH444" s="4">
        <v>26432.71</v>
      </c>
      <c r="AI444" s="4">
        <v>8352.25</v>
      </c>
      <c r="AJ444" s="4">
        <v>18078.43</v>
      </c>
      <c r="AK444" s="4">
        <v>3164.58</v>
      </c>
      <c r="AL444" s="4">
        <v>19513.04</v>
      </c>
      <c r="AM444" s="4">
        <v>8470.07</v>
      </c>
      <c r="AN444" s="4">
        <v>10987.3</v>
      </c>
      <c r="AO444" s="4">
        <v>17558.39</v>
      </c>
      <c r="AP444" s="4">
        <v>3552.58</v>
      </c>
      <c r="AQ444" s="4">
        <v>12450.79</v>
      </c>
      <c r="AR444" s="4">
        <v>12856.02</v>
      </c>
      <c r="AS444" s="4">
        <v>12856.02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-54886.82</v>
      </c>
    </row>
    <row r="445" spans="1:57">
      <c r="A445">
        <v>953</v>
      </c>
      <c r="B445" t="s">
        <v>259</v>
      </c>
      <c r="C445">
        <v>121</v>
      </c>
      <c r="D445" t="s">
        <v>196</v>
      </c>
      <c r="E445">
        <v>266</v>
      </c>
      <c r="F445">
        <v>512610003</v>
      </c>
      <c r="G445" t="s">
        <v>182</v>
      </c>
      <c r="H445">
        <v>101</v>
      </c>
      <c r="I445" t="s">
        <v>308</v>
      </c>
      <c r="J445">
        <v>2610</v>
      </c>
      <c r="K445" t="s">
        <v>326</v>
      </c>
      <c r="L445">
        <v>2000</v>
      </c>
      <c r="M445" t="s">
        <v>113</v>
      </c>
      <c r="N445">
        <v>12</v>
      </c>
      <c r="O445" t="s">
        <v>401</v>
      </c>
      <c r="P445">
        <v>214</v>
      </c>
      <c r="Q445" t="s">
        <v>446</v>
      </c>
      <c r="R445">
        <v>125</v>
      </c>
      <c r="S445" t="s">
        <v>464</v>
      </c>
      <c r="T445">
        <v>1</v>
      </c>
      <c r="U445" t="s">
        <v>313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6373.74</v>
      </c>
      <c r="AK445" s="4">
        <v>1797.64</v>
      </c>
      <c r="AL445" s="4">
        <v>14482.01</v>
      </c>
      <c r="AM445" s="4">
        <v>4062.89</v>
      </c>
      <c r="AN445" s="4">
        <v>5461.14</v>
      </c>
      <c r="AO445" s="4">
        <v>11603.55</v>
      </c>
      <c r="AP445" s="4">
        <v>4680.9799999999996</v>
      </c>
      <c r="AQ445" s="4">
        <v>4680.9799999999996</v>
      </c>
      <c r="AR445" s="4">
        <v>5314.29</v>
      </c>
      <c r="AS445" s="4">
        <v>5314.29</v>
      </c>
      <c r="AT445" s="4">
        <v>0</v>
      </c>
      <c r="AU445" s="4">
        <v>0</v>
      </c>
      <c r="AV445" s="4">
        <v>0</v>
      </c>
      <c r="AW445" s="4">
        <v>-1797.64</v>
      </c>
      <c r="AX445" s="4">
        <v>-14482.01</v>
      </c>
      <c r="AY445" s="4">
        <v>-4062.89</v>
      </c>
      <c r="AZ445" s="4">
        <v>-5461.14</v>
      </c>
      <c r="BA445" s="4">
        <v>-11603.55</v>
      </c>
      <c r="BB445" s="4">
        <v>-4680.9799999999996</v>
      </c>
      <c r="BC445" s="4">
        <v>-4680.9799999999996</v>
      </c>
      <c r="BD445" s="4">
        <v>-5314.29</v>
      </c>
      <c r="BE445" s="4">
        <v>-5314.29</v>
      </c>
    </row>
    <row r="446" spans="1:57">
      <c r="A446">
        <v>954</v>
      </c>
      <c r="B446" t="s">
        <v>502</v>
      </c>
      <c r="C446">
        <v>122</v>
      </c>
      <c r="D446" t="s">
        <v>503</v>
      </c>
      <c r="E446">
        <v>266</v>
      </c>
      <c r="F446">
        <v>512610003</v>
      </c>
      <c r="G446" t="s">
        <v>182</v>
      </c>
      <c r="H446">
        <v>101</v>
      </c>
      <c r="I446" t="s">
        <v>308</v>
      </c>
      <c r="J446">
        <v>2610</v>
      </c>
      <c r="K446" t="s">
        <v>326</v>
      </c>
      <c r="L446">
        <v>2000</v>
      </c>
      <c r="M446" t="s">
        <v>113</v>
      </c>
      <c r="N446">
        <v>12</v>
      </c>
      <c r="O446" t="s">
        <v>401</v>
      </c>
      <c r="P446">
        <v>226</v>
      </c>
      <c r="Q446" t="s">
        <v>504</v>
      </c>
      <c r="R446">
        <v>121</v>
      </c>
      <c r="S446" t="s">
        <v>312</v>
      </c>
      <c r="T446">
        <v>1</v>
      </c>
      <c r="U446" t="s">
        <v>313</v>
      </c>
      <c r="V446" s="4">
        <v>23379.42</v>
      </c>
      <c r="W446" s="4">
        <v>8020.03</v>
      </c>
      <c r="X446" s="4">
        <v>0</v>
      </c>
      <c r="Y446" s="4">
        <v>0</v>
      </c>
      <c r="Z446" s="4">
        <v>2988.19</v>
      </c>
      <c r="AA446" s="4">
        <v>9754.2900000000009</v>
      </c>
      <c r="AB446" s="4">
        <v>1080.01</v>
      </c>
      <c r="AC446" s="4">
        <v>0</v>
      </c>
      <c r="AD446" s="4">
        <v>0</v>
      </c>
      <c r="AE446" s="4">
        <v>0</v>
      </c>
      <c r="AF446" s="4">
        <v>4190.0200000000004</v>
      </c>
      <c r="AG446" s="4">
        <v>3625.59</v>
      </c>
      <c r="AH446" s="4">
        <v>10647.9</v>
      </c>
      <c r="AI446" s="4">
        <v>6815.14</v>
      </c>
      <c r="AJ446" s="4">
        <v>10937.36</v>
      </c>
      <c r="AK446" s="4">
        <v>4037.29</v>
      </c>
      <c r="AL446" s="4">
        <v>15074.9</v>
      </c>
      <c r="AM446" s="4">
        <v>4872.9399999999996</v>
      </c>
      <c r="AN446" s="4">
        <v>1625.34</v>
      </c>
      <c r="AO446" s="4">
        <v>10919.62</v>
      </c>
      <c r="AP446" s="4">
        <v>8595.1200000000008</v>
      </c>
      <c r="AQ446" s="4">
        <v>20437.75</v>
      </c>
      <c r="AR446" s="4">
        <v>9396.34</v>
      </c>
      <c r="AS446" s="4">
        <v>9396.34</v>
      </c>
      <c r="AT446" s="4">
        <v>50000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-61541.17</v>
      </c>
      <c r="BB446" s="4">
        <v>-5882.82</v>
      </c>
      <c r="BC446" s="4">
        <v>-2034.48</v>
      </c>
      <c r="BD446" s="4">
        <v>-27249.05</v>
      </c>
      <c r="BE446" s="4">
        <v>-13010.97</v>
      </c>
    </row>
    <row r="447" spans="1:57">
      <c r="A447">
        <v>111</v>
      </c>
      <c r="B447" t="s">
        <v>84</v>
      </c>
      <c r="C447">
        <v>141</v>
      </c>
      <c r="D447" t="s">
        <v>260</v>
      </c>
      <c r="E447">
        <v>266</v>
      </c>
      <c r="F447">
        <v>512610003</v>
      </c>
      <c r="G447" t="s">
        <v>182</v>
      </c>
      <c r="H447">
        <v>101</v>
      </c>
      <c r="I447" t="s">
        <v>308</v>
      </c>
      <c r="J447">
        <v>2610</v>
      </c>
      <c r="K447" t="s">
        <v>326</v>
      </c>
      <c r="L447">
        <v>2000</v>
      </c>
      <c r="M447" t="s">
        <v>113</v>
      </c>
      <c r="N447">
        <v>13</v>
      </c>
      <c r="O447" t="s">
        <v>353</v>
      </c>
      <c r="P447">
        <v>263</v>
      </c>
      <c r="Q447" t="s">
        <v>354</v>
      </c>
      <c r="R447">
        <v>121</v>
      </c>
      <c r="S447" t="s">
        <v>312</v>
      </c>
      <c r="T447">
        <v>1</v>
      </c>
      <c r="U447" t="s">
        <v>313</v>
      </c>
      <c r="V447" s="4">
        <v>2722.29</v>
      </c>
      <c r="W447" s="4">
        <v>2926.9</v>
      </c>
      <c r="X447" s="4">
        <v>0</v>
      </c>
      <c r="Y447" s="4">
        <v>0</v>
      </c>
      <c r="Z447" s="4">
        <v>1874.27</v>
      </c>
      <c r="AA447" s="4">
        <v>0</v>
      </c>
      <c r="AB447" s="4">
        <v>0</v>
      </c>
      <c r="AC447" s="4">
        <v>0</v>
      </c>
      <c r="AD447" s="4">
        <v>0</v>
      </c>
      <c r="AE447" s="4">
        <v>733.83</v>
      </c>
      <c r="AF447" s="4">
        <v>0</v>
      </c>
      <c r="AG447" s="4">
        <v>705.81</v>
      </c>
      <c r="AH447" s="4">
        <v>3470.12</v>
      </c>
      <c r="AI447" s="4">
        <v>768.56</v>
      </c>
      <c r="AJ447" s="4">
        <v>4114.21</v>
      </c>
      <c r="AK447" s="4">
        <v>3141.27</v>
      </c>
      <c r="AL447" s="4">
        <v>9643.9699999999993</v>
      </c>
      <c r="AM447" s="4">
        <v>0</v>
      </c>
      <c r="AN447" s="4">
        <v>7894.54</v>
      </c>
      <c r="AO447" s="4">
        <v>17219.830000000002</v>
      </c>
      <c r="AP447" s="4">
        <v>676.87</v>
      </c>
      <c r="AQ447" s="4">
        <v>17886.150000000001</v>
      </c>
      <c r="AR447" s="4">
        <v>6481.55</v>
      </c>
      <c r="AS447" s="4">
        <v>6481.55</v>
      </c>
      <c r="AT447" s="4">
        <v>0</v>
      </c>
      <c r="AU447" s="4">
        <v>50000</v>
      </c>
      <c r="AV447" s="4">
        <v>0</v>
      </c>
      <c r="AW447" s="4">
        <v>0</v>
      </c>
      <c r="AX447" s="4">
        <v>0</v>
      </c>
      <c r="AY447" s="4">
        <v>0</v>
      </c>
      <c r="AZ447" s="4">
        <v>-1600</v>
      </c>
      <c r="BA447" s="4">
        <v>-17200</v>
      </c>
      <c r="BB447" s="4">
        <v>-600</v>
      </c>
      <c r="BC447" s="4">
        <v>-17800</v>
      </c>
      <c r="BD447" s="4">
        <v>-8352</v>
      </c>
      <c r="BE447" s="4">
        <v>-73263.520000000004</v>
      </c>
    </row>
    <row r="448" spans="1:57">
      <c r="A448">
        <v>102</v>
      </c>
      <c r="B448" t="s">
        <v>343</v>
      </c>
      <c r="C448">
        <v>140</v>
      </c>
      <c r="D448" t="s">
        <v>344</v>
      </c>
      <c r="E448">
        <v>269</v>
      </c>
      <c r="F448">
        <v>512610004</v>
      </c>
      <c r="G448" t="s">
        <v>183</v>
      </c>
      <c r="H448">
        <v>101</v>
      </c>
      <c r="I448" t="s">
        <v>308</v>
      </c>
      <c r="J448">
        <v>2610</v>
      </c>
      <c r="K448" t="s">
        <v>326</v>
      </c>
      <c r="L448">
        <v>2000</v>
      </c>
      <c r="M448" t="s">
        <v>113</v>
      </c>
      <c r="N448">
        <v>4</v>
      </c>
      <c r="O448" t="s">
        <v>345</v>
      </c>
      <c r="P448">
        <v>172</v>
      </c>
      <c r="Q448" t="s">
        <v>281</v>
      </c>
      <c r="R448">
        <v>121</v>
      </c>
      <c r="S448" t="s">
        <v>312</v>
      </c>
      <c r="T448">
        <v>1</v>
      </c>
      <c r="U448" t="s">
        <v>313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313.2</v>
      </c>
      <c r="AC448" s="4">
        <v>0</v>
      </c>
      <c r="AD448" s="4">
        <v>1221.48</v>
      </c>
      <c r="AE448" s="4">
        <v>3650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875.5</v>
      </c>
      <c r="AR448" s="4">
        <v>87.55</v>
      </c>
      <c r="AS448" s="4">
        <v>87.55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1363.2</v>
      </c>
      <c r="BA448" s="4">
        <v>0</v>
      </c>
      <c r="BB448" s="4">
        <v>3821.48</v>
      </c>
      <c r="BC448" s="4">
        <v>-875.5</v>
      </c>
      <c r="BD448" s="4">
        <v>-87.55</v>
      </c>
      <c r="BE448" s="4">
        <v>-87.55</v>
      </c>
    </row>
    <row r="449" spans="1:57">
      <c r="A449">
        <v>921</v>
      </c>
      <c r="B449" t="s">
        <v>454</v>
      </c>
      <c r="C449">
        <v>108</v>
      </c>
      <c r="D449" t="s">
        <v>455</v>
      </c>
      <c r="E449">
        <v>269</v>
      </c>
      <c r="F449">
        <v>512610004</v>
      </c>
      <c r="G449" t="s">
        <v>183</v>
      </c>
      <c r="H449">
        <v>101</v>
      </c>
      <c r="I449" t="s">
        <v>308</v>
      </c>
      <c r="J449">
        <v>2610</v>
      </c>
      <c r="K449" t="s">
        <v>326</v>
      </c>
      <c r="L449">
        <v>2000</v>
      </c>
      <c r="M449" t="s">
        <v>113</v>
      </c>
      <c r="N449">
        <v>4</v>
      </c>
      <c r="O449" t="s">
        <v>345</v>
      </c>
      <c r="P449">
        <v>132</v>
      </c>
      <c r="Q449" t="s">
        <v>456</v>
      </c>
      <c r="R449">
        <v>121</v>
      </c>
      <c r="S449" t="s">
        <v>312</v>
      </c>
      <c r="T449">
        <v>1</v>
      </c>
      <c r="U449" t="s">
        <v>313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1107.25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110.73</v>
      </c>
      <c r="AS449" s="4">
        <v>110.73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-1107.25</v>
      </c>
      <c r="BA449" s="4">
        <v>0</v>
      </c>
      <c r="BB449" s="4">
        <v>0</v>
      </c>
      <c r="BC449" s="4">
        <v>0</v>
      </c>
      <c r="BD449" s="4">
        <v>-110.73</v>
      </c>
      <c r="BE449" s="4">
        <v>-110.73</v>
      </c>
    </row>
    <row r="450" spans="1:57">
      <c r="A450">
        <v>923</v>
      </c>
      <c r="B450" t="s">
        <v>461</v>
      </c>
      <c r="C450">
        <v>110</v>
      </c>
      <c r="D450" t="s">
        <v>462</v>
      </c>
      <c r="E450">
        <v>269</v>
      </c>
      <c r="F450">
        <v>512610004</v>
      </c>
      <c r="G450" t="s">
        <v>183</v>
      </c>
      <c r="H450">
        <v>101</v>
      </c>
      <c r="I450" t="s">
        <v>308</v>
      </c>
      <c r="J450">
        <v>2610</v>
      </c>
      <c r="K450" t="s">
        <v>326</v>
      </c>
      <c r="L450">
        <v>2000</v>
      </c>
      <c r="M450" t="s">
        <v>113</v>
      </c>
      <c r="N450">
        <v>4</v>
      </c>
      <c r="O450" t="s">
        <v>345</v>
      </c>
      <c r="P450">
        <v>311</v>
      </c>
      <c r="Q450" t="s">
        <v>463</v>
      </c>
      <c r="R450">
        <v>125</v>
      </c>
      <c r="S450" t="s">
        <v>464</v>
      </c>
      <c r="T450">
        <v>1</v>
      </c>
      <c r="U450" t="s">
        <v>313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417.15</v>
      </c>
      <c r="AR450" s="4">
        <v>41.72</v>
      </c>
      <c r="AS450" s="4">
        <v>41.72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-417.15</v>
      </c>
      <c r="BD450" s="4">
        <v>-41.72</v>
      </c>
      <c r="BE450" s="4">
        <v>-41.72</v>
      </c>
    </row>
    <row r="451" spans="1:57">
      <c r="A451">
        <v>101</v>
      </c>
      <c r="B451" t="s">
        <v>306</v>
      </c>
      <c r="C451">
        <v>139</v>
      </c>
      <c r="D451" t="s">
        <v>307</v>
      </c>
      <c r="E451">
        <v>269</v>
      </c>
      <c r="F451">
        <v>512610004</v>
      </c>
      <c r="G451" t="s">
        <v>183</v>
      </c>
      <c r="H451">
        <v>101</v>
      </c>
      <c r="I451" t="s">
        <v>308</v>
      </c>
      <c r="J451">
        <v>2610</v>
      </c>
      <c r="K451" t="s">
        <v>326</v>
      </c>
      <c r="L451">
        <v>2000</v>
      </c>
      <c r="M451" t="s">
        <v>113</v>
      </c>
      <c r="N451">
        <v>7</v>
      </c>
      <c r="O451" t="s">
        <v>310</v>
      </c>
      <c r="P451">
        <v>171</v>
      </c>
      <c r="Q451" t="s">
        <v>311</v>
      </c>
      <c r="R451">
        <v>121</v>
      </c>
      <c r="S451" t="s">
        <v>312</v>
      </c>
      <c r="T451">
        <v>1</v>
      </c>
      <c r="U451" t="s">
        <v>313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1080</v>
      </c>
      <c r="AG451" s="4">
        <v>0</v>
      </c>
      <c r="AH451" s="4">
        <v>3490.73</v>
      </c>
      <c r="AI451" s="4">
        <v>7048.28</v>
      </c>
      <c r="AJ451" s="4">
        <v>28057.200000000001</v>
      </c>
      <c r="AK451" s="4">
        <v>3161.44</v>
      </c>
      <c r="AL451" s="4">
        <v>18164.060000000001</v>
      </c>
      <c r="AM451" s="4">
        <v>0</v>
      </c>
      <c r="AN451" s="4">
        <v>0</v>
      </c>
      <c r="AO451" s="4">
        <v>0</v>
      </c>
      <c r="AP451" s="4">
        <v>403.76</v>
      </c>
      <c r="AQ451" s="4">
        <v>0</v>
      </c>
      <c r="AR451" s="4">
        <v>6032.55</v>
      </c>
      <c r="AS451" s="4">
        <v>6032.55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-35061.86</v>
      </c>
      <c r="BC451" s="4">
        <v>-24183.61</v>
      </c>
      <c r="BD451" s="4">
        <v>-6032.55</v>
      </c>
      <c r="BE451" s="4">
        <v>-6032.55</v>
      </c>
    </row>
    <row r="452" spans="1:57">
      <c r="A452">
        <v>201</v>
      </c>
      <c r="B452" t="s">
        <v>379</v>
      </c>
      <c r="C452">
        <v>143</v>
      </c>
      <c r="D452" t="s">
        <v>271</v>
      </c>
      <c r="E452">
        <v>270</v>
      </c>
      <c r="F452">
        <v>512610004</v>
      </c>
      <c r="G452" t="s">
        <v>183</v>
      </c>
      <c r="H452">
        <v>602</v>
      </c>
      <c r="I452" t="s">
        <v>380</v>
      </c>
      <c r="J452">
        <v>2610</v>
      </c>
      <c r="K452" t="s">
        <v>326</v>
      </c>
      <c r="L452">
        <v>2000</v>
      </c>
      <c r="M452" t="s">
        <v>113</v>
      </c>
      <c r="N452">
        <v>7</v>
      </c>
      <c r="O452" t="s">
        <v>310</v>
      </c>
      <c r="P452">
        <v>423</v>
      </c>
      <c r="Q452" t="s">
        <v>381</v>
      </c>
      <c r="R452">
        <v>121</v>
      </c>
      <c r="S452" t="s">
        <v>312</v>
      </c>
      <c r="T452">
        <v>1</v>
      </c>
      <c r="U452" t="s">
        <v>313</v>
      </c>
      <c r="V452" s="4">
        <v>0</v>
      </c>
      <c r="W452" s="4">
        <v>0</v>
      </c>
      <c r="X452" s="4">
        <v>0</v>
      </c>
      <c r="Y452" s="4">
        <v>2039.97</v>
      </c>
      <c r="Z452" s="4">
        <v>0</v>
      </c>
      <c r="AA452" s="4">
        <v>95.5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2135.4699999999998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</row>
    <row r="453" spans="1:57">
      <c r="A453">
        <v>962</v>
      </c>
      <c r="B453" t="s">
        <v>513</v>
      </c>
      <c r="C453">
        <v>126</v>
      </c>
      <c r="D453" t="s">
        <v>225</v>
      </c>
      <c r="E453">
        <v>269</v>
      </c>
      <c r="F453">
        <v>512610004</v>
      </c>
      <c r="G453" t="s">
        <v>183</v>
      </c>
      <c r="H453">
        <v>101</v>
      </c>
      <c r="I453" t="s">
        <v>308</v>
      </c>
      <c r="J453">
        <v>2610</v>
      </c>
      <c r="K453" t="s">
        <v>326</v>
      </c>
      <c r="L453">
        <v>2000</v>
      </c>
      <c r="M453" t="s">
        <v>113</v>
      </c>
      <c r="N453">
        <v>11</v>
      </c>
      <c r="O453" t="s">
        <v>509</v>
      </c>
      <c r="P453">
        <v>241</v>
      </c>
      <c r="Q453" t="s">
        <v>445</v>
      </c>
      <c r="R453">
        <v>124</v>
      </c>
      <c r="S453" t="s">
        <v>510</v>
      </c>
      <c r="T453">
        <v>1</v>
      </c>
      <c r="U453" t="s">
        <v>313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403.76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40.380000000000003</v>
      </c>
      <c r="AS453" s="4">
        <v>40.380000000000003</v>
      </c>
      <c r="AT453" s="4">
        <v>0</v>
      </c>
      <c r="AU453" s="4">
        <v>0</v>
      </c>
      <c r="AV453" s="4">
        <v>-403.76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-40.380000000000003</v>
      </c>
      <c r="BE453" s="4">
        <v>-40.380000000000003</v>
      </c>
    </row>
    <row r="454" spans="1:57">
      <c r="A454">
        <v>951</v>
      </c>
      <c r="B454" t="s">
        <v>491</v>
      </c>
      <c r="C454">
        <v>118</v>
      </c>
      <c r="D454" t="s">
        <v>178</v>
      </c>
      <c r="E454">
        <v>269</v>
      </c>
      <c r="F454">
        <v>512610004</v>
      </c>
      <c r="G454" t="s">
        <v>183</v>
      </c>
      <c r="H454">
        <v>101</v>
      </c>
      <c r="I454" t="s">
        <v>308</v>
      </c>
      <c r="J454">
        <v>2610</v>
      </c>
      <c r="K454" t="s">
        <v>326</v>
      </c>
      <c r="L454">
        <v>2000</v>
      </c>
      <c r="M454" t="s">
        <v>113</v>
      </c>
      <c r="N454">
        <v>12</v>
      </c>
      <c r="O454" t="s">
        <v>401</v>
      </c>
      <c r="P454">
        <v>221</v>
      </c>
      <c r="Q454" t="s">
        <v>492</v>
      </c>
      <c r="R454">
        <v>128</v>
      </c>
      <c r="S454" t="s">
        <v>404</v>
      </c>
      <c r="T454">
        <v>1</v>
      </c>
      <c r="U454" t="s">
        <v>313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403.76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40.380000000000003</v>
      </c>
      <c r="AS454" s="4">
        <v>40.380000000000003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-403.76</v>
      </c>
      <c r="BA454" s="4">
        <v>0</v>
      </c>
      <c r="BB454" s="4">
        <v>0</v>
      </c>
      <c r="BC454" s="4">
        <v>0</v>
      </c>
      <c r="BD454" s="4">
        <v>-40.380000000000003</v>
      </c>
      <c r="BE454" s="4">
        <v>-40.380000000000003</v>
      </c>
    </row>
    <row r="455" spans="1:57">
      <c r="A455">
        <v>953</v>
      </c>
      <c r="B455" t="s">
        <v>259</v>
      </c>
      <c r="C455">
        <v>121</v>
      </c>
      <c r="D455" t="s">
        <v>196</v>
      </c>
      <c r="E455">
        <v>269</v>
      </c>
      <c r="F455">
        <v>512610004</v>
      </c>
      <c r="G455" t="s">
        <v>183</v>
      </c>
      <c r="H455">
        <v>101</v>
      </c>
      <c r="I455" t="s">
        <v>308</v>
      </c>
      <c r="J455">
        <v>2610</v>
      </c>
      <c r="K455" t="s">
        <v>326</v>
      </c>
      <c r="L455">
        <v>2000</v>
      </c>
      <c r="M455" t="s">
        <v>113</v>
      </c>
      <c r="N455">
        <v>12</v>
      </c>
      <c r="O455" t="s">
        <v>401</v>
      </c>
      <c r="P455">
        <v>214</v>
      </c>
      <c r="Q455" t="s">
        <v>446</v>
      </c>
      <c r="R455">
        <v>125</v>
      </c>
      <c r="S455" t="s">
        <v>464</v>
      </c>
      <c r="T455">
        <v>1</v>
      </c>
      <c r="U455" t="s">
        <v>313</v>
      </c>
      <c r="V455" s="4">
        <v>0</v>
      </c>
      <c r="W455" s="4">
        <v>0</v>
      </c>
      <c r="X455" s="4">
        <v>634.26</v>
      </c>
      <c r="Y455" s="4">
        <v>634.26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652.07000000000005</v>
      </c>
      <c r="AI455" s="4">
        <v>0</v>
      </c>
      <c r="AJ455" s="4">
        <v>1397.34</v>
      </c>
      <c r="AK455" s="4">
        <v>0</v>
      </c>
      <c r="AL455" s="4">
        <v>652.07000000000005</v>
      </c>
      <c r="AM455" s="4">
        <v>524.47</v>
      </c>
      <c r="AN455" s="4">
        <v>653.29</v>
      </c>
      <c r="AO455" s="4">
        <v>0</v>
      </c>
      <c r="AP455" s="4">
        <v>0</v>
      </c>
      <c r="AQ455" s="4">
        <v>0</v>
      </c>
      <c r="AR455" s="4">
        <v>387.92</v>
      </c>
      <c r="AS455" s="4">
        <v>387.92</v>
      </c>
      <c r="AT455" s="4">
        <v>-17.809999999999999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-2592.91</v>
      </c>
      <c r="BB455" s="4">
        <v>0</v>
      </c>
      <c r="BC455" s="4">
        <v>0</v>
      </c>
      <c r="BD455" s="4">
        <v>-387.92</v>
      </c>
      <c r="BE455" s="4">
        <v>-387.92</v>
      </c>
    </row>
    <row r="456" spans="1:57">
      <c r="A456">
        <v>954</v>
      </c>
      <c r="B456" t="s">
        <v>502</v>
      </c>
      <c r="C456">
        <v>122</v>
      </c>
      <c r="D456" t="s">
        <v>503</v>
      </c>
      <c r="E456">
        <v>269</v>
      </c>
      <c r="F456">
        <v>512610004</v>
      </c>
      <c r="G456" t="s">
        <v>183</v>
      </c>
      <c r="H456">
        <v>101</v>
      </c>
      <c r="I456" t="s">
        <v>308</v>
      </c>
      <c r="J456">
        <v>2610</v>
      </c>
      <c r="K456" t="s">
        <v>326</v>
      </c>
      <c r="L456">
        <v>2000</v>
      </c>
      <c r="M456" t="s">
        <v>113</v>
      </c>
      <c r="N456">
        <v>12</v>
      </c>
      <c r="O456" t="s">
        <v>401</v>
      </c>
      <c r="P456">
        <v>226</v>
      </c>
      <c r="Q456" t="s">
        <v>504</v>
      </c>
      <c r="R456">
        <v>121</v>
      </c>
      <c r="S456" t="s">
        <v>312</v>
      </c>
      <c r="T456">
        <v>1</v>
      </c>
      <c r="U456" t="s">
        <v>313</v>
      </c>
      <c r="V456" s="4">
        <v>9767.56</v>
      </c>
      <c r="W456" s="4">
        <v>25200.52</v>
      </c>
      <c r="X456" s="4">
        <v>3169.86</v>
      </c>
      <c r="Y456" s="4">
        <v>11200</v>
      </c>
      <c r="Z456" s="4">
        <v>25315.88</v>
      </c>
      <c r="AA456" s="4">
        <v>13088.99</v>
      </c>
      <c r="AB456" s="4">
        <v>2672.28</v>
      </c>
      <c r="AC456" s="4">
        <v>39871.599999999999</v>
      </c>
      <c r="AD456" s="4">
        <v>952.71</v>
      </c>
      <c r="AE456" s="4">
        <v>35584.99</v>
      </c>
      <c r="AF456" s="4">
        <v>41803</v>
      </c>
      <c r="AG456" s="4">
        <v>0</v>
      </c>
      <c r="AH456" s="4">
        <v>24409.84</v>
      </c>
      <c r="AI456" s="4">
        <v>13760.26</v>
      </c>
      <c r="AJ456" s="4">
        <v>26985.51</v>
      </c>
      <c r="AK456" s="4">
        <v>669.49</v>
      </c>
      <c r="AL456" s="4">
        <v>43300.46</v>
      </c>
      <c r="AM456" s="4">
        <v>35187.61</v>
      </c>
      <c r="AN456" s="4">
        <v>4175.1099999999997</v>
      </c>
      <c r="AO456" s="4">
        <v>22064.25</v>
      </c>
      <c r="AP456" s="4">
        <v>59061.61</v>
      </c>
      <c r="AQ456" s="4">
        <v>48385.78</v>
      </c>
      <c r="AR456" s="4">
        <v>27799.99</v>
      </c>
      <c r="AS456" s="4">
        <v>27799.99</v>
      </c>
      <c r="AT456" s="4">
        <v>0</v>
      </c>
      <c r="AU456" s="4">
        <v>0</v>
      </c>
      <c r="AV456" s="4">
        <v>0</v>
      </c>
      <c r="AW456" s="4">
        <v>10724.42</v>
      </c>
      <c r="AX456" s="4">
        <v>-786.63</v>
      </c>
      <c r="AY456" s="4">
        <v>0</v>
      </c>
      <c r="AZ456" s="4">
        <v>-2440.4899999999998</v>
      </c>
      <c r="BA456" s="4">
        <v>-20057.099999999999</v>
      </c>
      <c r="BB456" s="4">
        <v>-22452.95</v>
      </c>
      <c r="BC456" s="4">
        <v>-20823.080000000002</v>
      </c>
      <c r="BD456" s="4">
        <v>-40183.07</v>
      </c>
      <c r="BE456" s="4">
        <v>-28943.61</v>
      </c>
    </row>
    <row r="457" spans="1:57">
      <c r="A457">
        <v>111</v>
      </c>
      <c r="B457" t="s">
        <v>84</v>
      </c>
      <c r="C457">
        <v>141</v>
      </c>
      <c r="D457" t="s">
        <v>260</v>
      </c>
      <c r="E457">
        <v>269</v>
      </c>
      <c r="F457">
        <v>512610004</v>
      </c>
      <c r="G457" t="s">
        <v>183</v>
      </c>
      <c r="H457">
        <v>101</v>
      </c>
      <c r="I457" t="s">
        <v>308</v>
      </c>
      <c r="J457">
        <v>2610</v>
      </c>
      <c r="K457" t="s">
        <v>326</v>
      </c>
      <c r="L457">
        <v>2000</v>
      </c>
      <c r="M457" t="s">
        <v>113</v>
      </c>
      <c r="N457">
        <v>13</v>
      </c>
      <c r="O457" t="s">
        <v>353</v>
      </c>
      <c r="P457">
        <v>263</v>
      </c>
      <c r="Q457" t="s">
        <v>354</v>
      </c>
      <c r="R457">
        <v>121</v>
      </c>
      <c r="S457" t="s">
        <v>312</v>
      </c>
      <c r="T457">
        <v>1</v>
      </c>
      <c r="U457" t="s">
        <v>313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398.5</v>
      </c>
      <c r="AO457" s="4">
        <v>0</v>
      </c>
      <c r="AP457" s="4">
        <v>92.7</v>
      </c>
      <c r="AQ457" s="4">
        <v>0</v>
      </c>
      <c r="AR457" s="4">
        <v>49.12</v>
      </c>
      <c r="AS457" s="4">
        <v>49.12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-398.5</v>
      </c>
      <c r="BA457" s="4">
        <v>0</v>
      </c>
      <c r="BB457" s="4">
        <v>-92.7</v>
      </c>
      <c r="BC457" s="4">
        <v>0</v>
      </c>
      <c r="BD457" s="4">
        <v>-49.12</v>
      </c>
      <c r="BE457" s="4">
        <v>-49.12</v>
      </c>
    </row>
    <row r="458" spans="1:57">
      <c r="A458">
        <v>111</v>
      </c>
      <c r="B458" t="s">
        <v>84</v>
      </c>
      <c r="C458">
        <v>141</v>
      </c>
      <c r="D458" t="s">
        <v>260</v>
      </c>
      <c r="E458">
        <v>271</v>
      </c>
      <c r="F458">
        <v>512610009</v>
      </c>
      <c r="G458" t="s">
        <v>553</v>
      </c>
      <c r="H458">
        <v>101</v>
      </c>
      <c r="I458" t="s">
        <v>308</v>
      </c>
      <c r="J458">
        <v>2610</v>
      </c>
      <c r="K458" t="s">
        <v>326</v>
      </c>
      <c r="L458">
        <v>2000</v>
      </c>
      <c r="M458" t="s">
        <v>113</v>
      </c>
      <c r="N458">
        <v>13</v>
      </c>
      <c r="O458" t="s">
        <v>353</v>
      </c>
      <c r="P458">
        <v>263</v>
      </c>
      <c r="Q458" t="s">
        <v>354</v>
      </c>
      <c r="R458">
        <v>121</v>
      </c>
      <c r="S458" t="s">
        <v>312</v>
      </c>
      <c r="T458">
        <v>1</v>
      </c>
      <c r="U458" t="s">
        <v>313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165.83</v>
      </c>
      <c r="AI458" s="4">
        <v>75.400000000000006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24.12</v>
      </c>
      <c r="AS458" s="4">
        <v>24.12</v>
      </c>
      <c r="AT458" s="4">
        <v>0</v>
      </c>
      <c r="AU458" s="4">
        <v>0</v>
      </c>
      <c r="AV458" s="4">
        <v>-241.23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-24.12</v>
      </c>
      <c r="BE458" s="4">
        <v>-24.12</v>
      </c>
    </row>
    <row r="459" spans="1:57">
      <c r="A459">
        <v>102</v>
      </c>
      <c r="B459" t="s">
        <v>343</v>
      </c>
      <c r="C459">
        <v>140</v>
      </c>
      <c r="D459" t="s">
        <v>344</v>
      </c>
      <c r="E459">
        <v>274</v>
      </c>
      <c r="F459">
        <v>512710001</v>
      </c>
      <c r="G459" t="s">
        <v>171</v>
      </c>
      <c r="H459">
        <v>101</v>
      </c>
      <c r="I459" t="s">
        <v>308</v>
      </c>
      <c r="J459">
        <v>2710</v>
      </c>
      <c r="K459" t="s">
        <v>383</v>
      </c>
      <c r="L459">
        <v>2000</v>
      </c>
      <c r="M459" t="s">
        <v>113</v>
      </c>
      <c r="N459">
        <v>4</v>
      </c>
      <c r="O459" t="s">
        <v>345</v>
      </c>
      <c r="P459">
        <v>172</v>
      </c>
      <c r="Q459" t="s">
        <v>281</v>
      </c>
      <c r="R459">
        <v>121</v>
      </c>
      <c r="S459" t="s">
        <v>312</v>
      </c>
      <c r="T459">
        <v>1</v>
      </c>
      <c r="U459" t="s">
        <v>313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14523.27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1452.33</v>
      </c>
      <c r="AS459" s="4">
        <v>1452.33</v>
      </c>
      <c r="AT459" s="4">
        <v>0</v>
      </c>
      <c r="AU459" s="4">
        <v>0</v>
      </c>
      <c r="AV459" s="4">
        <v>-11550</v>
      </c>
      <c r="AW459" s="4">
        <v>0</v>
      </c>
      <c r="AX459" s="4">
        <v>-2973.27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-1452.33</v>
      </c>
      <c r="BE459" s="4">
        <v>-1452.33</v>
      </c>
    </row>
    <row r="460" spans="1:57">
      <c r="A460">
        <v>921</v>
      </c>
      <c r="B460" t="s">
        <v>454</v>
      </c>
      <c r="C460">
        <v>108</v>
      </c>
      <c r="D460" t="s">
        <v>455</v>
      </c>
      <c r="E460">
        <v>274</v>
      </c>
      <c r="F460">
        <v>512710001</v>
      </c>
      <c r="G460" t="s">
        <v>171</v>
      </c>
      <c r="H460">
        <v>101</v>
      </c>
      <c r="I460" t="s">
        <v>308</v>
      </c>
      <c r="J460">
        <v>2710</v>
      </c>
      <c r="K460" t="s">
        <v>383</v>
      </c>
      <c r="L460">
        <v>2000</v>
      </c>
      <c r="M460" t="s">
        <v>113</v>
      </c>
      <c r="N460">
        <v>4</v>
      </c>
      <c r="O460" t="s">
        <v>345</v>
      </c>
      <c r="P460">
        <v>132</v>
      </c>
      <c r="Q460" t="s">
        <v>456</v>
      </c>
      <c r="R460">
        <v>121</v>
      </c>
      <c r="S460" t="s">
        <v>312</v>
      </c>
      <c r="T460">
        <v>1</v>
      </c>
      <c r="U460" t="s">
        <v>313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721</v>
      </c>
      <c r="AP460" s="4">
        <v>0</v>
      </c>
      <c r="AQ460" s="4">
        <v>0</v>
      </c>
      <c r="AR460" s="4">
        <v>72.099999999999994</v>
      </c>
      <c r="AS460" s="4">
        <v>72.099999999999994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Y460" s="4">
        <v>0</v>
      </c>
      <c r="AZ460" s="4">
        <v>0</v>
      </c>
      <c r="BA460" s="4">
        <v>-721</v>
      </c>
      <c r="BB460" s="4">
        <v>0</v>
      </c>
      <c r="BC460" s="4">
        <v>0</v>
      </c>
      <c r="BD460" s="4">
        <v>-72.099999999999994</v>
      </c>
      <c r="BE460" s="4">
        <v>-72.099999999999994</v>
      </c>
    </row>
    <row r="461" spans="1:57">
      <c r="A461">
        <v>941</v>
      </c>
      <c r="B461" t="s">
        <v>484</v>
      </c>
      <c r="C461">
        <v>116</v>
      </c>
      <c r="D461" t="s">
        <v>485</v>
      </c>
      <c r="E461">
        <v>274</v>
      </c>
      <c r="F461">
        <v>512710001</v>
      </c>
      <c r="G461" t="s">
        <v>171</v>
      </c>
      <c r="H461">
        <v>101</v>
      </c>
      <c r="I461" t="s">
        <v>308</v>
      </c>
      <c r="J461">
        <v>2710</v>
      </c>
      <c r="K461" t="s">
        <v>383</v>
      </c>
      <c r="L461">
        <v>2000</v>
      </c>
      <c r="M461" t="s">
        <v>113</v>
      </c>
      <c r="N461">
        <v>8</v>
      </c>
      <c r="O461" t="s">
        <v>486</v>
      </c>
      <c r="P461">
        <v>131</v>
      </c>
      <c r="Q461" t="s">
        <v>449</v>
      </c>
      <c r="R461">
        <v>121</v>
      </c>
      <c r="S461" t="s">
        <v>312</v>
      </c>
      <c r="T461">
        <v>1</v>
      </c>
      <c r="U461" t="s">
        <v>313</v>
      </c>
      <c r="V461" s="4">
        <v>0</v>
      </c>
      <c r="W461" s="4">
        <v>0</v>
      </c>
      <c r="X461" s="4">
        <v>4776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4776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</row>
    <row r="462" spans="1:57">
      <c r="A462">
        <v>942</v>
      </c>
      <c r="B462" t="s">
        <v>487</v>
      </c>
      <c r="C462">
        <v>117</v>
      </c>
      <c r="D462" t="s">
        <v>488</v>
      </c>
      <c r="E462">
        <v>274</v>
      </c>
      <c r="F462">
        <v>512710001</v>
      </c>
      <c r="G462" t="s">
        <v>171</v>
      </c>
      <c r="H462">
        <v>101</v>
      </c>
      <c r="I462" t="s">
        <v>308</v>
      </c>
      <c r="J462">
        <v>2710</v>
      </c>
      <c r="K462" t="s">
        <v>383</v>
      </c>
      <c r="L462">
        <v>2000</v>
      </c>
      <c r="M462" t="s">
        <v>113</v>
      </c>
      <c r="N462">
        <v>8</v>
      </c>
      <c r="O462" t="s">
        <v>486</v>
      </c>
      <c r="P462">
        <v>183</v>
      </c>
      <c r="Q462" t="s">
        <v>489</v>
      </c>
      <c r="R462">
        <v>121</v>
      </c>
      <c r="S462" t="s">
        <v>312</v>
      </c>
      <c r="T462">
        <v>1</v>
      </c>
      <c r="U462" t="s">
        <v>313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3028.53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302.85000000000002</v>
      </c>
      <c r="AS462" s="4">
        <v>302.85000000000002</v>
      </c>
      <c r="AT462" s="4">
        <v>0</v>
      </c>
      <c r="AU462" s="4">
        <v>0</v>
      </c>
      <c r="AV462" s="4">
        <v>-3028.53</v>
      </c>
      <c r="AW462" s="4">
        <v>0</v>
      </c>
      <c r="AX462" s="4">
        <v>0</v>
      </c>
      <c r="AY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-302.85000000000002</v>
      </c>
      <c r="BE462" s="4">
        <v>-302.85000000000002</v>
      </c>
    </row>
    <row r="463" spans="1:57">
      <c r="A463">
        <v>972</v>
      </c>
      <c r="B463" t="s">
        <v>527</v>
      </c>
      <c r="C463">
        <v>132</v>
      </c>
      <c r="D463" t="s">
        <v>528</v>
      </c>
      <c r="E463">
        <v>274</v>
      </c>
      <c r="F463">
        <v>512710001</v>
      </c>
      <c r="G463" t="s">
        <v>171</v>
      </c>
      <c r="H463">
        <v>101</v>
      </c>
      <c r="I463" t="s">
        <v>308</v>
      </c>
      <c r="J463">
        <v>2710</v>
      </c>
      <c r="K463" t="s">
        <v>383</v>
      </c>
      <c r="L463">
        <v>2000</v>
      </c>
      <c r="M463" t="s">
        <v>113</v>
      </c>
      <c r="N463">
        <v>9</v>
      </c>
      <c r="O463" t="s">
        <v>422</v>
      </c>
      <c r="P463">
        <v>181</v>
      </c>
      <c r="Q463" t="s">
        <v>523</v>
      </c>
      <c r="R463">
        <v>131</v>
      </c>
      <c r="S463" t="s">
        <v>524</v>
      </c>
      <c r="T463">
        <v>1</v>
      </c>
      <c r="U463" t="s">
        <v>313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437.75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854.9</v>
      </c>
      <c r="AR463" s="4">
        <v>129.27000000000001</v>
      </c>
      <c r="AS463" s="4">
        <v>129.27000000000001</v>
      </c>
      <c r="AT463" s="4">
        <v>0</v>
      </c>
      <c r="AU463" s="4">
        <v>0</v>
      </c>
      <c r="AV463" s="4">
        <v>0</v>
      </c>
      <c r="AW463" s="4">
        <v>-437.75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-854.9</v>
      </c>
      <c r="BD463" s="4">
        <v>-129.27000000000001</v>
      </c>
      <c r="BE463" s="4">
        <v>-129.27000000000001</v>
      </c>
    </row>
    <row r="464" spans="1:57">
      <c r="A464">
        <v>992</v>
      </c>
      <c r="B464" t="s">
        <v>543</v>
      </c>
      <c r="C464">
        <v>137</v>
      </c>
      <c r="D464" t="s">
        <v>544</v>
      </c>
      <c r="E464">
        <v>274</v>
      </c>
      <c r="F464">
        <v>512710001</v>
      </c>
      <c r="G464" t="s">
        <v>171</v>
      </c>
      <c r="H464">
        <v>101</v>
      </c>
      <c r="I464" t="s">
        <v>308</v>
      </c>
      <c r="J464">
        <v>2710</v>
      </c>
      <c r="K464" t="s">
        <v>383</v>
      </c>
      <c r="L464">
        <v>2000</v>
      </c>
      <c r="M464" t="s">
        <v>113</v>
      </c>
      <c r="N464">
        <v>10</v>
      </c>
      <c r="O464" t="s">
        <v>540</v>
      </c>
      <c r="P464">
        <v>371</v>
      </c>
      <c r="Q464" t="s">
        <v>545</v>
      </c>
      <c r="R464">
        <v>121</v>
      </c>
      <c r="S464" t="s">
        <v>312</v>
      </c>
      <c r="T464">
        <v>1</v>
      </c>
      <c r="U464" t="s">
        <v>313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437.75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43.78</v>
      </c>
      <c r="AS464" s="4">
        <v>43.78</v>
      </c>
      <c r="AT464" s="4">
        <v>0</v>
      </c>
      <c r="AU464" s="4">
        <v>0</v>
      </c>
      <c r="AV464" s="4">
        <v>-437.75</v>
      </c>
      <c r="AW464" s="4">
        <v>0</v>
      </c>
      <c r="AX464" s="4">
        <v>0</v>
      </c>
      <c r="AY464" s="4">
        <v>0</v>
      </c>
      <c r="AZ464" s="4">
        <v>0</v>
      </c>
      <c r="BA464" s="4">
        <v>0</v>
      </c>
      <c r="BB464" s="4">
        <v>0</v>
      </c>
      <c r="BC464" s="4">
        <v>0</v>
      </c>
      <c r="BD464" s="4">
        <v>-43.78</v>
      </c>
      <c r="BE464" s="4">
        <v>-43.78</v>
      </c>
    </row>
    <row r="465" spans="1:57">
      <c r="A465">
        <v>961</v>
      </c>
      <c r="B465" t="s">
        <v>80</v>
      </c>
      <c r="C465">
        <v>124</v>
      </c>
      <c r="D465" t="s">
        <v>508</v>
      </c>
      <c r="E465">
        <v>274</v>
      </c>
      <c r="F465">
        <v>512710001</v>
      </c>
      <c r="G465" t="s">
        <v>171</v>
      </c>
      <c r="H465">
        <v>101</v>
      </c>
      <c r="I465" t="s">
        <v>308</v>
      </c>
      <c r="J465">
        <v>2710</v>
      </c>
      <c r="K465" t="s">
        <v>383</v>
      </c>
      <c r="L465">
        <v>2000</v>
      </c>
      <c r="M465" t="s">
        <v>113</v>
      </c>
      <c r="N465">
        <v>11</v>
      </c>
      <c r="O465" t="s">
        <v>509</v>
      </c>
      <c r="P465">
        <v>241</v>
      </c>
      <c r="Q465" t="s">
        <v>445</v>
      </c>
      <c r="R465">
        <v>124</v>
      </c>
      <c r="S465" t="s">
        <v>510</v>
      </c>
      <c r="T465">
        <v>1</v>
      </c>
      <c r="U465" t="s">
        <v>313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6118.2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611.82000000000005</v>
      </c>
      <c r="AS465" s="4">
        <v>611.82000000000005</v>
      </c>
      <c r="AT465" s="4">
        <v>0</v>
      </c>
      <c r="AU465" s="4">
        <v>0</v>
      </c>
      <c r="AV465" s="4">
        <v>-6118.2</v>
      </c>
      <c r="AW465" s="4">
        <v>0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-611.82000000000005</v>
      </c>
      <c r="BE465" s="4">
        <v>-611.82000000000005</v>
      </c>
    </row>
    <row r="466" spans="1:57">
      <c r="A466">
        <v>962</v>
      </c>
      <c r="B466" t="s">
        <v>513</v>
      </c>
      <c r="C466">
        <v>126</v>
      </c>
      <c r="D466" t="s">
        <v>225</v>
      </c>
      <c r="E466">
        <v>274</v>
      </c>
      <c r="F466">
        <v>512710001</v>
      </c>
      <c r="G466" t="s">
        <v>171</v>
      </c>
      <c r="H466">
        <v>101</v>
      </c>
      <c r="I466" t="s">
        <v>308</v>
      </c>
      <c r="J466">
        <v>2710</v>
      </c>
      <c r="K466" t="s">
        <v>383</v>
      </c>
      <c r="L466">
        <v>2000</v>
      </c>
      <c r="M466" t="s">
        <v>113</v>
      </c>
      <c r="N466">
        <v>11</v>
      </c>
      <c r="O466" t="s">
        <v>509</v>
      </c>
      <c r="P466">
        <v>241</v>
      </c>
      <c r="Q466" t="s">
        <v>445</v>
      </c>
      <c r="R466">
        <v>124</v>
      </c>
      <c r="S466" t="s">
        <v>510</v>
      </c>
      <c r="T466">
        <v>1</v>
      </c>
      <c r="U466" t="s">
        <v>313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29965.58</v>
      </c>
      <c r="AL466" s="4">
        <v>36668.410000000003</v>
      </c>
      <c r="AM466" s="4">
        <v>0</v>
      </c>
      <c r="AN466" s="4">
        <v>0</v>
      </c>
      <c r="AO466" s="4">
        <v>0</v>
      </c>
      <c r="AP466" s="4">
        <v>0</v>
      </c>
      <c r="AQ466" s="4">
        <v>0</v>
      </c>
      <c r="AR466" s="4">
        <v>6663.4</v>
      </c>
      <c r="AS466" s="4">
        <v>6663.4</v>
      </c>
      <c r="AT466" s="4">
        <v>0</v>
      </c>
      <c r="AU466" s="4">
        <v>0</v>
      </c>
      <c r="AV466" s="4">
        <v>0</v>
      </c>
      <c r="AW466" s="4">
        <v>-1015.52</v>
      </c>
      <c r="AX466" s="4">
        <v>-208.8</v>
      </c>
      <c r="AY466" s="4">
        <v>-9568.23</v>
      </c>
      <c r="AZ466" s="4">
        <v>-1996.85</v>
      </c>
      <c r="BA466" s="4">
        <v>-11</v>
      </c>
      <c r="BB466" s="4">
        <v>0</v>
      </c>
      <c r="BC466" s="4">
        <v>0</v>
      </c>
      <c r="BD466" s="4">
        <v>-17586.560000000001</v>
      </c>
      <c r="BE466" s="4">
        <v>-49573.83</v>
      </c>
    </row>
    <row r="467" spans="1:57">
      <c r="A467">
        <v>953</v>
      </c>
      <c r="B467" t="s">
        <v>259</v>
      </c>
      <c r="C467">
        <v>121</v>
      </c>
      <c r="D467" t="s">
        <v>196</v>
      </c>
      <c r="E467">
        <v>274</v>
      </c>
      <c r="F467">
        <v>512710001</v>
      </c>
      <c r="G467" t="s">
        <v>171</v>
      </c>
      <c r="H467">
        <v>101</v>
      </c>
      <c r="I467" t="s">
        <v>308</v>
      </c>
      <c r="J467">
        <v>2710</v>
      </c>
      <c r="K467" t="s">
        <v>383</v>
      </c>
      <c r="L467">
        <v>2000</v>
      </c>
      <c r="M467" t="s">
        <v>113</v>
      </c>
      <c r="N467">
        <v>12</v>
      </c>
      <c r="O467" t="s">
        <v>401</v>
      </c>
      <c r="P467">
        <v>214</v>
      </c>
      <c r="Q467" t="s">
        <v>446</v>
      </c>
      <c r="R467">
        <v>125</v>
      </c>
      <c r="S467" t="s">
        <v>464</v>
      </c>
      <c r="T467">
        <v>1</v>
      </c>
      <c r="U467" t="s">
        <v>313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19035.03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1903.5</v>
      </c>
      <c r="AS467" s="4">
        <v>1903.5</v>
      </c>
      <c r="AT467" s="4">
        <v>0</v>
      </c>
      <c r="AU467" s="4">
        <v>0</v>
      </c>
      <c r="AV467" s="4">
        <v>120</v>
      </c>
      <c r="AW467" s="4">
        <v>0</v>
      </c>
      <c r="AX467" s="4">
        <v>0</v>
      </c>
      <c r="AY467" s="4">
        <v>0</v>
      </c>
      <c r="AZ467" s="4">
        <v>-4827.99</v>
      </c>
      <c r="BA467" s="4">
        <v>-9609.17</v>
      </c>
      <c r="BB467" s="4">
        <v>0</v>
      </c>
      <c r="BC467" s="4">
        <v>0</v>
      </c>
      <c r="BD467" s="4">
        <v>0</v>
      </c>
      <c r="BE467" s="4">
        <v>-8404.8700000000008</v>
      </c>
    </row>
    <row r="468" spans="1:57">
      <c r="A468">
        <v>954</v>
      </c>
      <c r="B468" t="s">
        <v>502</v>
      </c>
      <c r="C468">
        <v>122</v>
      </c>
      <c r="D468" t="s">
        <v>503</v>
      </c>
      <c r="E468">
        <v>274</v>
      </c>
      <c r="F468">
        <v>512710001</v>
      </c>
      <c r="G468" t="s">
        <v>171</v>
      </c>
      <c r="H468">
        <v>101</v>
      </c>
      <c r="I468" t="s">
        <v>308</v>
      </c>
      <c r="J468">
        <v>2710</v>
      </c>
      <c r="K468" t="s">
        <v>383</v>
      </c>
      <c r="L468">
        <v>2000</v>
      </c>
      <c r="M468" t="s">
        <v>113</v>
      </c>
      <c r="N468">
        <v>12</v>
      </c>
      <c r="O468" t="s">
        <v>401</v>
      </c>
      <c r="P468">
        <v>226</v>
      </c>
      <c r="Q468" t="s">
        <v>504</v>
      </c>
      <c r="R468">
        <v>121</v>
      </c>
      <c r="S468" t="s">
        <v>312</v>
      </c>
      <c r="T468">
        <v>1</v>
      </c>
      <c r="U468" t="s">
        <v>313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816.05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81.599999999999994</v>
      </c>
      <c r="AS468" s="4">
        <v>81.599999999999994</v>
      </c>
      <c r="AT468" s="4">
        <v>0</v>
      </c>
      <c r="AU468" s="4">
        <v>-405</v>
      </c>
      <c r="AV468" s="4">
        <v>-411.05</v>
      </c>
      <c r="AW468" s="4">
        <v>0</v>
      </c>
      <c r="AX468" s="4">
        <v>0</v>
      </c>
      <c r="AY468" s="4">
        <v>0</v>
      </c>
      <c r="AZ468" s="4">
        <v>0</v>
      </c>
      <c r="BA468" s="4">
        <v>0</v>
      </c>
      <c r="BB468" s="4">
        <v>0</v>
      </c>
      <c r="BC468" s="4">
        <v>0</v>
      </c>
      <c r="BD468" s="4">
        <v>-81.599999999999994</v>
      </c>
      <c r="BE468" s="4">
        <v>-81.599999999999994</v>
      </c>
    </row>
    <row r="469" spans="1:57">
      <c r="A469">
        <v>111</v>
      </c>
      <c r="B469" t="s">
        <v>84</v>
      </c>
      <c r="C469">
        <v>141</v>
      </c>
      <c r="D469" t="s">
        <v>260</v>
      </c>
      <c r="E469">
        <v>274</v>
      </c>
      <c r="F469">
        <v>512710001</v>
      </c>
      <c r="G469" t="s">
        <v>171</v>
      </c>
      <c r="H469">
        <v>101</v>
      </c>
      <c r="I469" t="s">
        <v>308</v>
      </c>
      <c r="J469">
        <v>2710</v>
      </c>
      <c r="K469" t="s">
        <v>383</v>
      </c>
      <c r="L469">
        <v>2000</v>
      </c>
      <c r="M469" t="s">
        <v>113</v>
      </c>
      <c r="N469">
        <v>13</v>
      </c>
      <c r="O469" t="s">
        <v>353</v>
      </c>
      <c r="P469">
        <v>263</v>
      </c>
      <c r="Q469" t="s">
        <v>354</v>
      </c>
      <c r="R469">
        <v>121</v>
      </c>
      <c r="S469" t="s">
        <v>312</v>
      </c>
      <c r="T469">
        <v>1</v>
      </c>
      <c r="U469" t="s">
        <v>313</v>
      </c>
      <c r="V469" s="4">
        <v>0</v>
      </c>
      <c r="W469" s="4">
        <v>0</v>
      </c>
      <c r="X469" s="4">
        <v>167.91</v>
      </c>
      <c r="Y469" s="4">
        <v>788.36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3942.84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394.28</v>
      </c>
      <c r="AS469" s="4">
        <v>394.28</v>
      </c>
      <c r="AT469" s="4">
        <v>0</v>
      </c>
      <c r="AU469" s="4">
        <v>-3826.9</v>
      </c>
      <c r="AV469" s="4">
        <v>840.33</v>
      </c>
      <c r="AW469" s="4">
        <v>0</v>
      </c>
      <c r="AX469" s="4">
        <v>0</v>
      </c>
      <c r="AY469" s="4">
        <v>0</v>
      </c>
      <c r="AZ469" s="4">
        <v>0</v>
      </c>
      <c r="BA469" s="4">
        <v>0</v>
      </c>
      <c r="BB469" s="4">
        <v>0</v>
      </c>
      <c r="BC469" s="4">
        <v>0</v>
      </c>
      <c r="BD469" s="4">
        <v>-394.28</v>
      </c>
      <c r="BE469" s="4">
        <v>-394.28</v>
      </c>
    </row>
    <row r="470" spans="1:57">
      <c r="A470">
        <v>102</v>
      </c>
      <c r="B470" t="s">
        <v>343</v>
      </c>
      <c r="C470">
        <v>140</v>
      </c>
      <c r="D470" t="s">
        <v>344</v>
      </c>
      <c r="E470">
        <v>276</v>
      </c>
      <c r="F470">
        <v>512710002</v>
      </c>
      <c r="G470" t="s">
        <v>711</v>
      </c>
      <c r="H470">
        <v>101</v>
      </c>
      <c r="I470" t="s">
        <v>308</v>
      </c>
      <c r="J470">
        <v>2710</v>
      </c>
      <c r="K470" t="s">
        <v>383</v>
      </c>
      <c r="L470">
        <v>2000</v>
      </c>
      <c r="M470" t="s">
        <v>113</v>
      </c>
      <c r="N470">
        <v>4</v>
      </c>
      <c r="O470" t="s">
        <v>345</v>
      </c>
      <c r="P470">
        <v>172</v>
      </c>
      <c r="Q470" t="s">
        <v>281</v>
      </c>
      <c r="R470">
        <v>121</v>
      </c>
      <c r="S470" t="s">
        <v>312</v>
      </c>
      <c r="T470">
        <v>1</v>
      </c>
      <c r="U470" t="s">
        <v>313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1080.83</v>
      </c>
      <c r="AE470" s="4">
        <v>0</v>
      </c>
      <c r="AF470" s="4">
        <v>0</v>
      </c>
      <c r="AG470" s="4">
        <v>160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0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0.01</v>
      </c>
      <c r="BA470" s="4">
        <v>1080.82</v>
      </c>
      <c r="BB470" s="4">
        <v>0</v>
      </c>
      <c r="BC470" s="4">
        <v>160</v>
      </c>
      <c r="BD470" s="4">
        <v>0</v>
      </c>
      <c r="BE470" s="4">
        <v>0</v>
      </c>
    </row>
    <row r="471" spans="1:57">
      <c r="A471">
        <v>101</v>
      </c>
      <c r="B471" t="s">
        <v>306</v>
      </c>
      <c r="C471">
        <v>139</v>
      </c>
      <c r="D471" t="s">
        <v>307</v>
      </c>
      <c r="E471">
        <v>276</v>
      </c>
      <c r="F471">
        <v>512710002</v>
      </c>
      <c r="G471" t="s">
        <v>711</v>
      </c>
      <c r="H471">
        <v>101</v>
      </c>
      <c r="I471" t="s">
        <v>308</v>
      </c>
      <c r="J471">
        <v>2710</v>
      </c>
      <c r="K471" t="s">
        <v>383</v>
      </c>
      <c r="L471">
        <v>2000</v>
      </c>
      <c r="M471" t="s">
        <v>113</v>
      </c>
      <c r="N471">
        <v>7</v>
      </c>
      <c r="O471" t="s">
        <v>310</v>
      </c>
      <c r="P471">
        <v>171</v>
      </c>
      <c r="Q471" t="s">
        <v>311</v>
      </c>
      <c r="R471">
        <v>121</v>
      </c>
      <c r="S471" t="s">
        <v>312</v>
      </c>
      <c r="T471">
        <v>1</v>
      </c>
      <c r="U471" t="s">
        <v>313</v>
      </c>
      <c r="V471" s="4">
        <v>0</v>
      </c>
      <c r="W471" s="4">
        <v>0</v>
      </c>
      <c r="X471" s="4">
        <v>0</v>
      </c>
      <c r="Y471" s="4">
        <v>0</v>
      </c>
      <c r="Z471" s="4">
        <v>856.02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1159.43</v>
      </c>
      <c r="AI471" s="4">
        <v>0</v>
      </c>
      <c r="AJ471" s="4">
        <v>479.44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163.89</v>
      </c>
      <c r="AS471" s="4">
        <v>163.89</v>
      </c>
      <c r="AT471" s="4">
        <v>0</v>
      </c>
      <c r="AU471" s="4">
        <v>0</v>
      </c>
      <c r="AV471" s="4">
        <v>0</v>
      </c>
      <c r="AW471" s="4">
        <v>-1638.87</v>
      </c>
      <c r="AX471" s="4">
        <v>856.02</v>
      </c>
      <c r="AY471" s="4">
        <v>0</v>
      </c>
      <c r="AZ471" s="4">
        <v>0</v>
      </c>
      <c r="BA471" s="4">
        <v>0</v>
      </c>
      <c r="BB471" s="4">
        <v>0</v>
      </c>
      <c r="BC471" s="4">
        <v>0</v>
      </c>
      <c r="BD471" s="4">
        <v>-163.89</v>
      </c>
      <c r="BE471" s="4">
        <v>-163.89</v>
      </c>
    </row>
    <row r="472" spans="1:57">
      <c r="A472">
        <v>965</v>
      </c>
      <c r="B472" t="s">
        <v>521</v>
      </c>
      <c r="C472">
        <v>129</v>
      </c>
      <c r="D472" t="s">
        <v>236</v>
      </c>
      <c r="E472">
        <v>276</v>
      </c>
      <c r="F472">
        <v>512710002</v>
      </c>
      <c r="G472" t="s">
        <v>711</v>
      </c>
      <c r="H472">
        <v>101</v>
      </c>
      <c r="I472" t="s">
        <v>308</v>
      </c>
      <c r="J472">
        <v>2710</v>
      </c>
      <c r="K472" t="s">
        <v>383</v>
      </c>
      <c r="L472">
        <v>2000</v>
      </c>
      <c r="M472" t="s">
        <v>113</v>
      </c>
      <c r="N472">
        <v>11</v>
      </c>
      <c r="O472" t="s">
        <v>509</v>
      </c>
      <c r="P472">
        <v>242</v>
      </c>
      <c r="Q472" t="s">
        <v>283</v>
      </c>
      <c r="R472">
        <v>124</v>
      </c>
      <c r="S472" t="s">
        <v>510</v>
      </c>
      <c r="T472">
        <v>1</v>
      </c>
      <c r="U472" t="s">
        <v>313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0</v>
      </c>
      <c r="AU472" s="4">
        <v>0</v>
      </c>
      <c r="AV472" s="4">
        <v>1</v>
      </c>
      <c r="AW472" s="4">
        <v>0</v>
      </c>
      <c r="AX472" s="4">
        <v>0</v>
      </c>
      <c r="AY472" s="4">
        <v>0</v>
      </c>
      <c r="AZ472" s="4">
        <v>0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</row>
    <row r="473" spans="1:57">
      <c r="A473">
        <v>954</v>
      </c>
      <c r="B473" t="s">
        <v>502</v>
      </c>
      <c r="C473">
        <v>122</v>
      </c>
      <c r="D473" t="s">
        <v>503</v>
      </c>
      <c r="E473">
        <v>276</v>
      </c>
      <c r="F473">
        <v>512710002</v>
      </c>
      <c r="G473" t="s">
        <v>711</v>
      </c>
      <c r="H473">
        <v>101</v>
      </c>
      <c r="I473" t="s">
        <v>308</v>
      </c>
      <c r="J473">
        <v>2710</v>
      </c>
      <c r="K473" t="s">
        <v>383</v>
      </c>
      <c r="L473">
        <v>2000</v>
      </c>
      <c r="M473" t="s">
        <v>113</v>
      </c>
      <c r="N473">
        <v>12</v>
      </c>
      <c r="O473" t="s">
        <v>401</v>
      </c>
      <c r="P473">
        <v>226</v>
      </c>
      <c r="Q473" t="s">
        <v>504</v>
      </c>
      <c r="R473">
        <v>121</v>
      </c>
      <c r="S473" t="s">
        <v>312</v>
      </c>
      <c r="T473">
        <v>1</v>
      </c>
      <c r="U473" t="s">
        <v>313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721</v>
      </c>
      <c r="AQ473" s="4">
        <v>29917.26</v>
      </c>
      <c r="AR473" s="4">
        <v>3063.83</v>
      </c>
      <c r="AS473" s="4">
        <v>3063.83</v>
      </c>
      <c r="AT473" s="4">
        <v>0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-721</v>
      </c>
      <c r="BC473" s="4">
        <v>-29917.26</v>
      </c>
      <c r="BD473" s="4">
        <v>-3063.83</v>
      </c>
      <c r="BE473" s="4">
        <v>-3063.83</v>
      </c>
    </row>
    <row r="474" spans="1:57">
      <c r="A474">
        <v>111</v>
      </c>
      <c r="B474" t="s">
        <v>84</v>
      </c>
      <c r="C474">
        <v>141</v>
      </c>
      <c r="D474" t="s">
        <v>260</v>
      </c>
      <c r="E474">
        <v>276</v>
      </c>
      <c r="F474">
        <v>512710002</v>
      </c>
      <c r="G474" t="s">
        <v>711</v>
      </c>
      <c r="H474">
        <v>101</v>
      </c>
      <c r="I474" t="s">
        <v>308</v>
      </c>
      <c r="J474">
        <v>2710</v>
      </c>
      <c r="K474" t="s">
        <v>383</v>
      </c>
      <c r="L474">
        <v>2000</v>
      </c>
      <c r="M474" t="s">
        <v>113</v>
      </c>
      <c r="N474">
        <v>13</v>
      </c>
      <c r="O474" t="s">
        <v>353</v>
      </c>
      <c r="P474">
        <v>263</v>
      </c>
      <c r="Q474" t="s">
        <v>354</v>
      </c>
      <c r="R474">
        <v>121</v>
      </c>
      <c r="S474" t="s">
        <v>312</v>
      </c>
      <c r="T474">
        <v>1</v>
      </c>
      <c r="U474" t="s">
        <v>313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349.08</v>
      </c>
      <c r="AI474" s="4">
        <v>55.4</v>
      </c>
      <c r="AJ474" s="4">
        <v>0</v>
      </c>
      <c r="AK474" s="4">
        <v>0</v>
      </c>
      <c r="AL474" s="4">
        <v>4106.8100000000004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451.13</v>
      </c>
      <c r="AS474" s="4">
        <v>451.13</v>
      </c>
      <c r="AT474" s="4">
        <v>0</v>
      </c>
      <c r="AU474" s="4">
        <v>0</v>
      </c>
      <c r="AV474" s="4">
        <v>-404.48</v>
      </c>
      <c r="AW474" s="4">
        <v>0</v>
      </c>
      <c r="AX474" s="4">
        <v>-4106.8100000000004</v>
      </c>
      <c r="AY474" s="4">
        <v>0</v>
      </c>
      <c r="AZ474" s="4">
        <v>0</v>
      </c>
      <c r="BA474" s="4">
        <v>0</v>
      </c>
      <c r="BB474" s="4">
        <v>0</v>
      </c>
      <c r="BC474" s="4">
        <v>0</v>
      </c>
      <c r="BD474" s="4">
        <v>-451.13</v>
      </c>
      <c r="BE474" s="4">
        <v>-451.13</v>
      </c>
    </row>
    <row r="475" spans="1:57">
      <c r="A475">
        <v>101</v>
      </c>
      <c r="B475" t="s">
        <v>306</v>
      </c>
      <c r="C475">
        <v>139</v>
      </c>
      <c r="D475" t="s">
        <v>307</v>
      </c>
      <c r="E475">
        <v>278</v>
      </c>
      <c r="F475">
        <v>512720001</v>
      </c>
      <c r="G475" t="s">
        <v>257</v>
      </c>
      <c r="H475">
        <v>101</v>
      </c>
      <c r="I475" t="s">
        <v>308</v>
      </c>
      <c r="J475">
        <v>2720</v>
      </c>
      <c r="K475" t="s">
        <v>327</v>
      </c>
      <c r="L475">
        <v>2000</v>
      </c>
      <c r="M475" t="s">
        <v>113</v>
      </c>
      <c r="N475">
        <v>7</v>
      </c>
      <c r="O475" t="s">
        <v>310</v>
      </c>
      <c r="P475">
        <v>171</v>
      </c>
      <c r="Q475" t="s">
        <v>311</v>
      </c>
      <c r="R475">
        <v>121</v>
      </c>
      <c r="S475" t="s">
        <v>312</v>
      </c>
      <c r="T475">
        <v>1</v>
      </c>
      <c r="U475" t="s">
        <v>313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10800</v>
      </c>
      <c r="AF475" s="4">
        <v>0</v>
      </c>
      <c r="AG475" s="4">
        <v>0</v>
      </c>
      <c r="AH475" s="4">
        <v>0</v>
      </c>
      <c r="AI475" s="4">
        <v>1030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103</v>
      </c>
      <c r="AS475" s="4">
        <v>103</v>
      </c>
      <c r="AT475" s="4">
        <v>0</v>
      </c>
      <c r="AU475" s="4">
        <v>0</v>
      </c>
      <c r="AV475" s="4">
        <v>0</v>
      </c>
      <c r="AW475" s="4">
        <v>-1030</v>
      </c>
      <c r="AX475" s="4">
        <v>0</v>
      </c>
      <c r="AY475" s="4">
        <v>0</v>
      </c>
      <c r="AZ475" s="4">
        <v>0</v>
      </c>
      <c r="BA475" s="4">
        <v>0</v>
      </c>
      <c r="BB475" s="4">
        <v>10800</v>
      </c>
      <c r="BC475" s="4">
        <v>0</v>
      </c>
      <c r="BD475" s="4">
        <v>-103</v>
      </c>
      <c r="BE475" s="4">
        <v>-103</v>
      </c>
    </row>
    <row r="476" spans="1:57">
      <c r="A476">
        <v>201</v>
      </c>
      <c r="B476" t="s">
        <v>379</v>
      </c>
      <c r="C476">
        <v>143</v>
      </c>
      <c r="D476" t="s">
        <v>271</v>
      </c>
      <c r="E476">
        <v>279</v>
      </c>
      <c r="F476">
        <v>512720001</v>
      </c>
      <c r="G476" t="s">
        <v>257</v>
      </c>
      <c r="H476">
        <v>602</v>
      </c>
      <c r="I476" t="s">
        <v>380</v>
      </c>
      <c r="J476">
        <v>2720</v>
      </c>
      <c r="K476" t="s">
        <v>327</v>
      </c>
      <c r="L476">
        <v>2000</v>
      </c>
      <c r="M476" t="s">
        <v>113</v>
      </c>
      <c r="N476">
        <v>7</v>
      </c>
      <c r="O476" t="s">
        <v>310</v>
      </c>
      <c r="P476">
        <v>423</v>
      </c>
      <c r="Q476" t="s">
        <v>381</v>
      </c>
      <c r="R476">
        <v>121</v>
      </c>
      <c r="S476" t="s">
        <v>312</v>
      </c>
      <c r="T476">
        <v>1</v>
      </c>
      <c r="U476" t="s">
        <v>313</v>
      </c>
      <c r="V476" s="4">
        <v>0</v>
      </c>
      <c r="W476" s="4">
        <v>0</v>
      </c>
      <c r="X476" s="4">
        <v>13197</v>
      </c>
      <c r="Y476" s="4">
        <v>4123.2299999999996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1753.92</v>
      </c>
      <c r="AH476" s="4">
        <v>0</v>
      </c>
      <c r="AI476" s="4">
        <v>0</v>
      </c>
      <c r="AJ476" s="4">
        <v>4866.75</v>
      </c>
      <c r="AK476" s="4">
        <v>0</v>
      </c>
      <c r="AL476" s="4">
        <v>0</v>
      </c>
      <c r="AM476" s="4">
        <v>0</v>
      </c>
      <c r="AN476" s="4">
        <v>0</v>
      </c>
      <c r="AO476" s="4">
        <v>102991.76</v>
      </c>
      <c r="AP476" s="4">
        <v>159864.24</v>
      </c>
      <c r="AQ476" s="4">
        <v>0</v>
      </c>
      <c r="AR476" s="4">
        <v>26772.28</v>
      </c>
      <c r="AS476" s="4">
        <v>26772.28</v>
      </c>
      <c r="AT476" s="4">
        <v>1753.92</v>
      </c>
      <c r="AU476" s="4">
        <v>0</v>
      </c>
      <c r="AV476" s="4">
        <v>12453.48</v>
      </c>
      <c r="AW476" s="4">
        <v>0</v>
      </c>
      <c r="AX476" s="4">
        <v>0</v>
      </c>
      <c r="AY476" s="4">
        <v>0</v>
      </c>
      <c r="AZ476" s="4">
        <v>0</v>
      </c>
      <c r="BA476" s="4">
        <v>-102991.76</v>
      </c>
      <c r="BB476" s="4">
        <v>-20139.7</v>
      </c>
      <c r="BC476" s="4">
        <v>0</v>
      </c>
      <c r="BD476" s="4">
        <v>-166496.82</v>
      </c>
      <c r="BE476" s="4">
        <v>0</v>
      </c>
    </row>
    <row r="477" spans="1:57">
      <c r="A477">
        <v>924</v>
      </c>
      <c r="B477" t="s">
        <v>574</v>
      </c>
      <c r="C477">
        <v>159</v>
      </c>
      <c r="D477" t="s">
        <v>574</v>
      </c>
      <c r="E477">
        <v>281</v>
      </c>
      <c r="F477">
        <v>512730001</v>
      </c>
      <c r="G477" t="s">
        <v>226</v>
      </c>
      <c r="H477">
        <v>101</v>
      </c>
      <c r="I477" t="s">
        <v>308</v>
      </c>
      <c r="J477">
        <v>2730</v>
      </c>
      <c r="K477" t="s">
        <v>514</v>
      </c>
      <c r="L477">
        <v>2000</v>
      </c>
      <c r="M477" t="s">
        <v>113</v>
      </c>
      <c r="N477">
        <v>4</v>
      </c>
      <c r="O477" t="s">
        <v>345</v>
      </c>
      <c r="P477">
        <v>111</v>
      </c>
      <c r="Q477" t="s">
        <v>438</v>
      </c>
      <c r="R477">
        <v>121</v>
      </c>
      <c r="S477" t="s">
        <v>312</v>
      </c>
      <c r="T477">
        <v>1</v>
      </c>
      <c r="U477" t="s">
        <v>313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410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0</v>
      </c>
      <c r="AU477" s="4">
        <v>0</v>
      </c>
      <c r="AV477" s="4">
        <v>0</v>
      </c>
      <c r="AW477" s="4">
        <v>0</v>
      </c>
      <c r="AX477" s="4">
        <v>0</v>
      </c>
      <c r="AY477" s="4">
        <v>410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</row>
    <row r="478" spans="1:57">
      <c r="A478">
        <v>101</v>
      </c>
      <c r="B478" t="s">
        <v>306</v>
      </c>
      <c r="C478">
        <v>139</v>
      </c>
      <c r="D478" t="s">
        <v>307</v>
      </c>
      <c r="E478">
        <v>281</v>
      </c>
      <c r="F478">
        <v>512730001</v>
      </c>
      <c r="G478" t="s">
        <v>226</v>
      </c>
      <c r="H478">
        <v>101</v>
      </c>
      <c r="I478" t="s">
        <v>308</v>
      </c>
      <c r="J478">
        <v>2730</v>
      </c>
      <c r="K478" t="s">
        <v>514</v>
      </c>
      <c r="L478">
        <v>2000</v>
      </c>
      <c r="M478" t="s">
        <v>113</v>
      </c>
      <c r="N478">
        <v>7</v>
      </c>
      <c r="O478" t="s">
        <v>310</v>
      </c>
      <c r="P478">
        <v>171</v>
      </c>
      <c r="Q478" t="s">
        <v>311</v>
      </c>
      <c r="R478">
        <v>121</v>
      </c>
      <c r="S478" t="s">
        <v>312</v>
      </c>
      <c r="T478">
        <v>1</v>
      </c>
      <c r="U478" t="s">
        <v>313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1205.0999999999999</v>
      </c>
      <c r="AR478" s="4">
        <v>120.51</v>
      </c>
      <c r="AS478" s="4">
        <v>120.51</v>
      </c>
      <c r="AT478" s="4">
        <v>0</v>
      </c>
      <c r="AU478" s="4">
        <v>0</v>
      </c>
      <c r="AV478" s="4">
        <v>0</v>
      </c>
      <c r="AW478" s="4">
        <v>0</v>
      </c>
      <c r="AX478" s="4">
        <v>0</v>
      </c>
      <c r="AY478" s="4">
        <v>0</v>
      </c>
      <c r="AZ478" s="4">
        <v>0</v>
      </c>
      <c r="BA478" s="4">
        <v>0</v>
      </c>
      <c r="BB478" s="4">
        <v>0</v>
      </c>
      <c r="BC478" s="4">
        <v>-1205.0999999999999</v>
      </c>
      <c r="BD478" s="4">
        <v>-120.51</v>
      </c>
      <c r="BE478" s="4">
        <v>-120.51</v>
      </c>
    </row>
    <row r="479" spans="1:57">
      <c r="A479">
        <v>962</v>
      </c>
      <c r="B479" t="s">
        <v>513</v>
      </c>
      <c r="C479">
        <v>126</v>
      </c>
      <c r="D479" t="s">
        <v>225</v>
      </c>
      <c r="E479">
        <v>281</v>
      </c>
      <c r="F479">
        <v>512730001</v>
      </c>
      <c r="G479" t="s">
        <v>226</v>
      </c>
      <c r="H479">
        <v>101</v>
      </c>
      <c r="I479" t="s">
        <v>308</v>
      </c>
      <c r="J479">
        <v>2730</v>
      </c>
      <c r="K479" t="s">
        <v>514</v>
      </c>
      <c r="L479">
        <v>2000</v>
      </c>
      <c r="M479" t="s">
        <v>113</v>
      </c>
      <c r="N479">
        <v>11</v>
      </c>
      <c r="O479" t="s">
        <v>509</v>
      </c>
      <c r="P479">
        <v>241</v>
      </c>
      <c r="Q479" t="s">
        <v>445</v>
      </c>
      <c r="R479">
        <v>124</v>
      </c>
      <c r="S479" t="s">
        <v>510</v>
      </c>
      <c r="T479">
        <v>1</v>
      </c>
      <c r="U479" t="s">
        <v>313</v>
      </c>
      <c r="V479" s="4">
        <v>0</v>
      </c>
      <c r="W479" s="4">
        <v>5786.36</v>
      </c>
      <c r="X479" s="4">
        <v>0</v>
      </c>
      <c r="Y479" s="4">
        <v>3970.68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4682.5</v>
      </c>
      <c r="AF479" s="4">
        <v>12970</v>
      </c>
      <c r="AG479" s="4">
        <v>0</v>
      </c>
      <c r="AH479" s="4">
        <v>12545.4</v>
      </c>
      <c r="AI479" s="4">
        <v>0</v>
      </c>
      <c r="AJ479" s="4">
        <v>13085.86</v>
      </c>
      <c r="AK479" s="4">
        <v>3429.08</v>
      </c>
      <c r="AL479" s="4">
        <v>1968.33</v>
      </c>
      <c r="AM479" s="4">
        <v>4139.9799999999996</v>
      </c>
      <c r="AN479" s="4">
        <v>0</v>
      </c>
      <c r="AO479" s="4">
        <v>0</v>
      </c>
      <c r="AP479" s="4">
        <v>0</v>
      </c>
      <c r="AQ479" s="4">
        <v>15029.35</v>
      </c>
      <c r="AR479" s="4">
        <v>5019.8</v>
      </c>
      <c r="AS479" s="4">
        <v>5019.8</v>
      </c>
      <c r="AT479" s="4">
        <v>-12510.6</v>
      </c>
      <c r="AU479" s="4">
        <v>15751</v>
      </c>
      <c r="AV479" s="4">
        <v>-22801.09</v>
      </c>
      <c r="AW479" s="4">
        <v>271.39</v>
      </c>
      <c r="AX479" s="4">
        <v>0</v>
      </c>
      <c r="AY479" s="4">
        <v>-1</v>
      </c>
      <c r="AZ479" s="4">
        <v>0</v>
      </c>
      <c r="BA479" s="4">
        <v>0</v>
      </c>
      <c r="BB479" s="4">
        <v>5257.19</v>
      </c>
      <c r="BC479" s="4">
        <v>-8739.35</v>
      </c>
      <c r="BD479" s="4">
        <v>-5019.8</v>
      </c>
      <c r="BE479" s="4">
        <v>-5019.8</v>
      </c>
    </row>
    <row r="480" spans="1:57">
      <c r="A480">
        <v>201</v>
      </c>
      <c r="B480" t="s">
        <v>379</v>
      </c>
      <c r="C480">
        <v>143</v>
      </c>
      <c r="D480" t="s">
        <v>271</v>
      </c>
      <c r="E480">
        <v>282</v>
      </c>
      <c r="F480">
        <v>512750001</v>
      </c>
      <c r="G480" t="s">
        <v>273</v>
      </c>
      <c r="H480">
        <v>602</v>
      </c>
      <c r="I480" t="s">
        <v>380</v>
      </c>
      <c r="J480">
        <v>2750</v>
      </c>
      <c r="K480" t="s">
        <v>384</v>
      </c>
      <c r="L480">
        <v>2000</v>
      </c>
      <c r="M480" t="s">
        <v>113</v>
      </c>
      <c r="N480">
        <v>7</v>
      </c>
      <c r="O480" t="s">
        <v>310</v>
      </c>
      <c r="P480">
        <v>423</v>
      </c>
      <c r="Q480" t="s">
        <v>381</v>
      </c>
      <c r="R480">
        <v>121</v>
      </c>
      <c r="S480" t="s">
        <v>312</v>
      </c>
      <c r="T480">
        <v>1</v>
      </c>
      <c r="U480" t="s">
        <v>313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12528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0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12528</v>
      </c>
      <c r="BB480" s="4">
        <v>0</v>
      </c>
      <c r="BC480" s="4">
        <v>0</v>
      </c>
      <c r="BD480" s="4">
        <v>0</v>
      </c>
      <c r="BE480" s="4">
        <v>0</v>
      </c>
    </row>
    <row r="481" spans="1:57">
      <c r="A481">
        <v>101</v>
      </c>
      <c r="B481" t="s">
        <v>306</v>
      </c>
      <c r="C481">
        <v>139</v>
      </c>
      <c r="D481" t="s">
        <v>307</v>
      </c>
      <c r="E481">
        <v>539</v>
      </c>
      <c r="F481">
        <v>512820001</v>
      </c>
      <c r="G481" t="s">
        <v>557</v>
      </c>
      <c r="H481">
        <v>101</v>
      </c>
      <c r="I481" t="s">
        <v>308</v>
      </c>
      <c r="J481">
        <v>2820</v>
      </c>
      <c r="K481" t="s">
        <v>558</v>
      </c>
      <c r="L481">
        <v>2000</v>
      </c>
      <c r="M481" t="s">
        <v>113</v>
      </c>
      <c r="N481">
        <v>7</v>
      </c>
      <c r="O481" t="s">
        <v>310</v>
      </c>
      <c r="P481">
        <v>171</v>
      </c>
      <c r="Q481" t="s">
        <v>311</v>
      </c>
      <c r="R481">
        <v>121</v>
      </c>
      <c r="S481" t="s">
        <v>312</v>
      </c>
      <c r="T481">
        <v>1</v>
      </c>
      <c r="U481" t="s">
        <v>313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3576.37</v>
      </c>
      <c r="AP481" s="4">
        <v>0</v>
      </c>
      <c r="AQ481" s="4">
        <v>0</v>
      </c>
      <c r="AR481" s="4">
        <v>357.64</v>
      </c>
      <c r="AS481" s="4">
        <v>357.64</v>
      </c>
      <c r="AT481" s="4">
        <v>0</v>
      </c>
      <c r="AU481" s="4">
        <v>0</v>
      </c>
      <c r="AV481" s="4">
        <v>0</v>
      </c>
      <c r="AW481" s="4">
        <v>0</v>
      </c>
      <c r="AX481" s="4">
        <v>0</v>
      </c>
      <c r="AY481" s="4">
        <v>0</v>
      </c>
      <c r="AZ481" s="4">
        <v>0</v>
      </c>
      <c r="BA481" s="4">
        <v>-3576.37</v>
      </c>
      <c r="BB481" s="4">
        <v>106183</v>
      </c>
      <c r="BC481" s="4">
        <v>0</v>
      </c>
      <c r="BD481" s="4">
        <v>-357.64</v>
      </c>
      <c r="BE481" s="4">
        <v>-357.64</v>
      </c>
    </row>
    <row r="482" spans="1:57">
      <c r="A482">
        <v>201</v>
      </c>
      <c r="B482" t="s">
        <v>379</v>
      </c>
      <c r="C482">
        <v>143</v>
      </c>
      <c r="D482" t="s">
        <v>271</v>
      </c>
      <c r="E482">
        <v>284</v>
      </c>
      <c r="F482">
        <v>512820001</v>
      </c>
      <c r="G482" t="s">
        <v>557</v>
      </c>
      <c r="H482">
        <v>602</v>
      </c>
      <c r="I482" t="s">
        <v>380</v>
      </c>
      <c r="J482">
        <v>2820</v>
      </c>
      <c r="K482" t="s">
        <v>558</v>
      </c>
      <c r="L482">
        <v>2000</v>
      </c>
      <c r="M482" t="s">
        <v>113</v>
      </c>
      <c r="N482">
        <v>7</v>
      </c>
      <c r="O482" t="s">
        <v>310</v>
      </c>
      <c r="P482">
        <v>423</v>
      </c>
      <c r="Q482" t="s">
        <v>381</v>
      </c>
      <c r="R482">
        <v>121</v>
      </c>
      <c r="S482" t="s">
        <v>312</v>
      </c>
      <c r="T482">
        <v>1</v>
      </c>
      <c r="U482" t="s">
        <v>313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555.97</v>
      </c>
      <c r="AW482" s="4">
        <v>-555.97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0</v>
      </c>
      <c r="BD482" s="4">
        <v>0</v>
      </c>
      <c r="BE482" s="4">
        <v>0</v>
      </c>
    </row>
    <row r="483" spans="1:57">
      <c r="A483">
        <v>102</v>
      </c>
      <c r="B483" t="s">
        <v>343</v>
      </c>
      <c r="C483">
        <v>140</v>
      </c>
      <c r="D483" t="s">
        <v>344</v>
      </c>
      <c r="E483">
        <v>286</v>
      </c>
      <c r="F483">
        <v>512910001</v>
      </c>
      <c r="G483" t="s">
        <v>185</v>
      </c>
      <c r="H483">
        <v>101</v>
      </c>
      <c r="I483" t="s">
        <v>308</v>
      </c>
      <c r="J483">
        <v>2910</v>
      </c>
      <c r="K483" t="s">
        <v>358</v>
      </c>
      <c r="L483">
        <v>2000</v>
      </c>
      <c r="M483" t="s">
        <v>113</v>
      </c>
      <c r="N483">
        <v>4</v>
      </c>
      <c r="O483" t="s">
        <v>345</v>
      </c>
      <c r="P483">
        <v>172</v>
      </c>
      <c r="Q483" t="s">
        <v>281</v>
      </c>
      <c r="R483">
        <v>121</v>
      </c>
      <c r="S483" t="s">
        <v>312</v>
      </c>
      <c r="T483">
        <v>1</v>
      </c>
      <c r="U483" t="s">
        <v>313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742.49</v>
      </c>
      <c r="AB483" s="4">
        <v>6380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578.28</v>
      </c>
      <c r="AO483" s="4">
        <v>0</v>
      </c>
      <c r="AP483" s="4">
        <v>0</v>
      </c>
      <c r="AQ483" s="4">
        <v>2752.35</v>
      </c>
      <c r="AR483" s="4">
        <v>333.06</v>
      </c>
      <c r="AS483" s="4">
        <v>333.06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742.49</v>
      </c>
      <c r="AZ483" s="4">
        <v>5801.72</v>
      </c>
      <c r="BA483" s="4">
        <v>0</v>
      </c>
      <c r="BB483" s="4">
        <v>0</v>
      </c>
      <c r="BC483" s="4">
        <v>-2752.35</v>
      </c>
      <c r="BD483" s="4">
        <v>-333.06</v>
      </c>
      <c r="BE483" s="4">
        <v>-333.06</v>
      </c>
    </row>
    <row r="484" spans="1:57">
      <c r="A484">
        <v>921</v>
      </c>
      <c r="B484" t="s">
        <v>454</v>
      </c>
      <c r="C484">
        <v>108</v>
      </c>
      <c r="D484" t="s">
        <v>455</v>
      </c>
      <c r="E484">
        <v>286</v>
      </c>
      <c r="F484">
        <v>512910001</v>
      </c>
      <c r="G484" t="s">
        <v>185</v>
      </c>
      <c r="H484">
        <v>101</v>
      </c>
      <c r="I484" t="s">
        <v>308</v>
      </c>
      <c r="J484">
        <v>2910</v>
      </c>
      <c r="K484" t="s">
        <v>358</v>
      </c>
      <c r="L484">
        <v>2000</v>
      </c>
      <c r="M484" t="s">
        <v>113</v>
      </c>
      <c r="N484">
        <v>4</v>
      </c>
      <c r="O484" t="s">
        <v>345</v>
      </c>
      <c r="P484">
        <v>132</v>
      </c>
      <c r="Q484" t="s">
        <v>456</v>
      </c>
      <c r="R484">
        <v>121</v>
      </c>
      <c r="S484" t="s">
        <v>312</v>
      </c>
      <c r="T484">
        <v>1</v>
      </c>
      <c r="U484" t="s">
        <v>313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1637.65</v>
      </c>
      <c r="AQ484" s="4">
        <v>0</v>
      </c>
      <c r="AR484" s="4">
        <v>163.76</v>
      </c>
      <c r="AS484" s="4">
        <v>163.76</v>
      </c>
      <c r="AT484" s="4">
        <v>0</v>
      </c>
      <c r="AU484" s="4">
        <v>0</v>
      </c>
      <c r="AV484" s="4">
        <v>0</v>
      </c>
      <c r="AW484" s="4">
        <v>0</v>
      </c>
      <c r="AX484" s="4">
        <v>0</v>
      </c>
      <c r="AY484" s="4">
        <v>0</v>
      </c>
      <c r="AZ484" s="4">
        <v>0</v>
      </c>
      <c r="BA484" s="4">
        <v>0</v>
      </c>
      <c r="BB484" s="4">
        <v>-1637.65</v>
      </c>
      <c r="BC484" s="4">
        <v>0</v>
      </c>
      <c r="BD484" s="4">
        <v>-163.76</v>
      </c>
      <c r="BE484" s="4">
        <v>-163.76</v>
      </c>
    </row>
    <row r="485" spans="1:57">
      <c r="A485">
        <v>923</v>
      </c>
      <c r="B485" t="s">
        <v>461</v>
      </c>
      <c r="C485">
        <v>110</v>
      </c>
      <c r="D485" t="s">
        <v>462</v>
      </c>
      <c r="E485">
        <v>286</v>
      </c>
      <c r="F485">
        <v>512910001</v>
      </c>
      <c r="G485" t="s">
        <v>185</v>
      </c>
      <c r="H485">
        <v>101</v>
      </c>
      <c r="I485" t="s">
        <v>308</v>
      </c>
      <c r="J485">
        <v>2910</v>
      </c>
      <c r="K485" t="s">
        <v>358</v>
      </c>
      <c r="L485">
        <v>2000</v>
      </c>
      <c r="M485" t="s">
        <v>113</v>
      </c>
      <c r="N485">
        <v>4</v>
      </c>
      <c r="O485" t="s">
        <v>345</v>
      </c>
      <c r="P485">
        <v>311</v>
      </c>
      <c r="Q485" t="s">
        <v>463</v>
      </c>
      <c r="R485">
        <v>125</v>
      </c>
      <c r="S485" t="s">
        <v>464</v>
      </c>
      <c r="T485">
        <v>1</v>
      </c>
      <c r="U485" t="s">
        <v>313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1754.23</v>
      </c>
      <c r="AI485" s="4">
        <v>1009.4</v>
      </c>
      <c r="AJ485" s="4">
        <v>2225.0700000000002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498.87</v>
      </c>
      <c r="AS485" s="4">
        <v>498.87</v>
      </c>
      <c r="AT485" s="4">
        <v>-522</v>
      </c>
      <c r="AU485" s="4">
        <v>0</v>
      </c>
      <c r="AV485" s="4">
        <v>-2000</v>
      </c>
      <c r="AW485" s="4">
        <v>0</v>
      </c>
      <c r="AX485" s="4">
        <v>0</v>
      </c>
      <c r="AY485" s="4">
        <v>-2466.6999999999998</v>
      </c>
      <c r="AZ485" s="4">
        <v>0</v>
      </c>
      <c r="BA485" s="4">
        <v>0</v>
      </c>
      <c r="BB485" s="4">
        <v>0</v>
      </c>
      <c r="BC485" s="4">
        <v>0</v>
      </c>
      <c r="BD485" s="4">
        <v>-498.87</v>
      </c>
      <c r="BE485" s="4">
        <v>-498.87</v>
      </c>
    </row>
    <row r="486" spans="1:57">
      <c r="A486">
        <v>924</v>
      </c>
      <c r="B486" t="s">
        <v>574</v>
      </c>
      <c r="C486">
        <v>159</v>
      </c>
      <c r="D486" t="s">
        <v>574</v>
      </c>
      <c r="E486">
        <v>286</v>
      </c>
      <c r="F486">
        <v>512910001</v>
      </c>
      <c r="G486" t="s">
        <v>185</v>
      </c>
      <c r="H486">
        <v>101</v>
      </c>
      <c r="I486" t="s">
        <v>308</v>
      </c>
      <c r="J486">
        <v>2910</v>
      </c>
      <c r="K486" t="s">
        <v>358</v>
      </c>
      <c r="L486">
        <v>2000</v>
      </c>
      <c r="M486" t="s">
        <v>113</v>
      </c>
      <c r="N486">
        <v>4</v>
      </c>
      <c r="O486" t="s">
        <v>345</v>
      </c>
      <c r="P486">
        <v>111</v>
      </c>
      <c r="Q486" t="s">
        <v>438</v>
      </c>
      <c r="R486">
        <v>121</v>
      </c>
      <c r="S486" t="s">
        <v>312</v>
      </c>
      <c r="T486">
        <v>1</v>
      </c>
      <c r="U486" t="s">
        <v>313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1299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0</v>
      </c>
      <c r="AT486" s="4">
        <v>0</v>
      </c>
      <c r="AU486" s="4">
        <v>0</v>
      </c>
      <c r="AV486" s="4">
        <v>0</v>
      </c>
      <c r="AW486" s="4">
        <v>0</v>
      </c>
      <c r="AX486" s="4">
        <v>0</v>
      </c>
      <c r="AY486" s="4">
        <v>1299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</row>
    <row r="487" spans="1:57">
      <c r="A487">
        <v>932</v>
      </c>
      <c r="B487" t="s">
        <v>477</v>
      </c>
      <c r="C487">
        <v>113</v>
      </c>
      <c r="D487" t="s">
        <v>478</v>
      </c>
      <c r="E487">
        <v>286</v>
      </c>
      <c r="F487">
        <v>512910001</v>
      </c>
      <c r="G487" t="s">
        <v>185</v>
      </c>
      <c r="H487">
        <v>101</v>
      </c>
      <c r="I487" t="s">
        <v>308</v>
      </c>
      <c r="J487">
        <v>2910</v>
      </c>
      <c r="K487" t="s">
        <v>358</v>
      </c>
      <c r="L487">
        <v>2000</v>
      </c>
      <c r="M487" t="s">
        <v>113</v>
      </c>
      <c r="N487">
        <v>5</v>
      </c>
      <c r="O487" t="s">
        <v>467</v>
      </c>
      <c r="P487">
        <v>152</v>
      </c>
      <c r="Q487" t="s">
        <v>468</v>
      </c>
      <c r="R487">
        <v>121</v>
      </c>
      <c r="S487" t="s">
        <v>312</v>
      </c>
      <c r="T487">
        <v>1</v>
      </c>
      <c r="U487" t="s">
        <v>313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231.79</v>
      </c>
      <c r="AR487" s="4">
        <v>23.18</v>
      </c>
      <c r="AS487" s="4">
        <v>23.18</v>
      </c>
      <c r="AT487" s="4">
        <v>0</v>
      </c>
      <c r="AU487" s="4">
        <v>0</v>
      </c>
      <c r="AV487" s="4">
        <v>0</v>
      </c>
      <c r="AW487" s="4">
        <v>0</v>
      </c>
      <c r="AX487" s="4">
        <v>0</v>
      </c>
      <c r="AY487" s="4">
        <v>0</v>
      </c>
      <c r="AZ487" s="4">
        <v>0</v>
      </c>
      <c r="BA487" s="4">
        <v>0</v>
      </c>
      <c r="BB487" s="4">
        <v>0</v>
      </c>
      <c r="BC487" s="4">
        <v>0</v>
      </c>
      <c r="BD487" s="4">
        <v>-254.97</v>
      </c>
      <c r="BE487" s="4">
        <v>-23.18</v>
      </c>
    </row>
    <row r="488" spans="1:57">
      <c r="A488">
        <v>981</v>
      </c>
      <c r="B488" t="s">
        <v>532</v>
      </c>
      <c r="C488">
        <v>134</v>
      </c>
      <c r="D488" t="s">
        <v>245</v>
      </c>
      <c r="E488">
        <v>286</v>
      </c>
      <c r="F488">
        <v>512910001</v>
      </c>
      <c r="G488" t="s">
        <v>185</v>
      </c>
      <c r="H488">
        <v>101</v>
      </c>
      <c r="I488" t="s">
        <v>308</v>
      </c>
      <c r="J488">
        <v>2910</v>
      </c>
      <c r="K488" t="s">
        <v>358</v>
      </c>
      <c r="L488">
        <v>2000</v>
      </c>
      <c r="M488" t="s">
        <v>113</v>
      </c>
      <c r="N488">
        <v>6</v>
      </c>
      <c r="O488" t="s">
        <v>533</v>
      </c>
      <c r="P488">
        <v>134</v>
      </c>
      <c r="Q488" t="s">
        <v>534</v>
      </c>
      <c r="R488">
        <v>132</v>
      </c>
      <c r="S488" t="s">
        <v>535</v>
      </c>
      <c r="T488">
        <v>1</v>
      </c>
      <c r="U488" t="s">
        <v>313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835.2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0</v>
      </c>
      <c r="AU488" s="4">
        <v>0</v>
      </c>
      <c r="AV488" s="4">
        <v>0</v>
      </c>
      <c r="AW488" s="4">
        <v>0</v>
      </c>
      <c r="AX488" s="4">
        <v>0</v>
      </c>
      <c r="AY488" s="4">
        <v>10</v>
      </c>
      <c r="AZ488" s="4">
        <v>825.2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</row>
    <row r="489" spans="1:57">
      <c r="A489">
        <v>101</v>
      </c>
      <c r="B489" t="s">
        <v>306</v>
      </c>
      <c r="C489">
        <v>139</v>
      </c>
      <c r="D489" t="s">
        <v>307</v>
      </c>
      <c r="E489">
        <v>286</v>
      </c>
      <c r="F489">
        <v>512910001</v>
      </c>
      <c r="G489" t="s">
        <v>185</v>
      </c>
      <c r="H489">
        <v>101</v>
      </c>
      <c r="I489" t="s">
        <v>308</v>
      </c>
      <c r="J489">
        <v>2910</v>
      </c>
      <c r="K489" t="s">
        <v>358</v>
      </c>
      <c r="L489">
        <v>2000</v>
      </c>
      <c r="M489" t="s">
        <v>113</v>
      </c>
      <c r="N489">
        <v>7</v>
      </c>
      <c r="O489" t="s">
        <v>310</v>
      </c>
      <c r="P489">
        <v>171</v>
      </c>
      <c r="Q489" t="s">
        <v>311</v>
      </c>
      <c r="R489">
        <v>121</v>
      </c>
      <c r="S489" t="s">
        <v>312</v>
      </c>
      <c r="T489">
        <v>1</v>
      </c>
      <c r="U489" t="s">
        <v>313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4633.97</v>
      </c>
      <c r="AI489" s="4">
        <v>0</v>
      </c>
      <c r="AJ489" s="4">
        <v>203.94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6517.53</v>
      </c>
      <c r="AQ489" s="4">
        <v>0</v>
      </c>
      <c r="AR489" s="4">
        <v>1135.54</v>
      </c>
      <c r="AS489" s="4">
        <v>1135.54</v>
      </c>
      <c r="AT489" s="4">
        <v>0</v>
      </c>
      <c r="AU489" s="4">
        <v>0</v>
      </c>
      <c r="AV489" s="4">
        <v>0</v>
      </c>
      <c r="AW489" s="4">
        <v>0</v>
      </c>
      <c r="AX489" s="4">
        <v>0</v>
      </c>
      <c r="AY489" s="4">
        <v>0</v>
      </c>
      <c r="AZ489" s="4">
        <v>0</v>
      </c>
      <c r="BA489" s="4">
        <v>-4837.91</v>
      </c>
      <c r="BB489" s="4">
        <v>-6517.53</v>
      </c>
      <c r="BC489" s="4">
        <v>0</v>
      </c>
      <c r="BD489" s="4">
        <v>-1135.54</v>
      </c>
      <c r="BE489" s="4">
        <v>-1135.54</v>
      </c>
    </row>
    <row r="490" spans="1:57">
      <c r="A490">
        <v>942</v>
      </c>
      <c r="B490" t="s">
        <v>487</v>
      </c>
      <c r="C490">
        <v>117</v>
      </c>
      <c r="D490" t="s">
        <v>488</v>
      </c>
      <c r="E490">
        <v>286</v>
      </c>
      <c r="F490">
        <v>512910001</v>
      </c>
      <c r="G490" t="s">
        <v>185</v>
      </c>
      <c r="H490">
        <v>101</v>
      </c>
      <c r="I490" t="s">
        <v>308</v>
      </c>
      <c r="J490">
        <v>2910</v>
      </c>
      <c r="K490" t="s">
        <v>358</v>
      </c>
      <c r="L490">
        <v>2000</v>
      </c>
      <c r="M490" t="s">
        <v>113</v>
      </c>
      <c r="N490">
        <v>8</v>
      </c>
      <c r="O490" t="s">
        <v>486</v>
      </c>
      <c r="P490">
        <v>183</v>
      </c>
      <c r="Q490" t="s">
        <v>489</v>
      </c>
      <c r="R490">
        <v>121</v>
      </c>
      <c r="S490" t="s">
        <v>312</v>
      </c>
      <c r="T490">
        <v>1</v>
      </c>
      <c r="U490" t="s">
        <v>313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506.58</v>
      </c>
      <c r="AQ490" s="4">
        <v>0</v>
      </c>
      <c r="AR490" s="4">
        <v>50.66</v>
      </c>
      <c r="AS490" s="4">
        <v>50.66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-506.58</v>
      </c>
      <c r="BC490" s="4">
        <v>0</v>
      </c>
      <c r="BD490" s="4">
        <v>-50.66</v>
      </c>
      <c r="BE490" s="4">
        <v>-50.66</v>
      </c>
    </row>
    <row r="491" spans="1:57">
      <c r="A491">
        <v>961</v>
      </c>
      <c r="B491" t="s">
        <v>80</v>
      </c>
      <c r="C491">
        <v>124</v>
      </c>
      <c r="D491" t="s">
        <v>508</v>
      </c>
      <c r="E491">
        <v>286</v>
      </c>
      <c r="F491">
        <v>512910001</v>
      </c>
      <c r="G491" t="s">
        <v>185</v>
      </c>
      <c r="H491">
        <v>101</v>
      </c>
      <c r="I491" t="s">
        <v>308</v>
      </c>
      <c r="J491">
        <v>2910</v>
      </c>
      <c r="K491" t="s">
        <v>358</v>
      </c>
      <c r="L491">
        <v>2000</v>
      </c>
      <c r="M491" t="s">
        <v>113</v>
      </c>
      <c r="N491">
        <v>11</v>
      </c>
      <c r="O491" t="s">
        <v>509</v>
      </c>
      <c r="P491">
        <v>241</v>
      </c>
      <c r="Q491" t="s">
        <v>445</v>
      </c>
      <c r="R491">
        <v>124</v>
      </c>
      <c r="S491" t="s">
        <v>510</v>
      </c>
      <c r="T491">
        <v>1</v>
      </c>
      <c r="U491" t="s">
        <v>313</v>
      </c>
      <c r="V491" s="4">
        <v>0</v>
      </c>
      <c r="W491" s="4">
        <v>0</v>
      </c>
      <c r="X491" s="4">
        <v>0</v>
      </c>
      <c r="Y491" s="4">
        <v>10115.01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0</v>
      </c>
      <c r="AU491" s="4">
        <v>10115.01</v>
      </c>
      <c r="AV491" s="4">
        <v>0</v>
      </c>
      <c r="AW491" s="4">
        <v>0</v>
      </c>
      <c r="AX491" s="4">
        <v>0</v>
      </c>
      <c r="AY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</row>
    <row r="492" spans="1:57">
      <c r="A492">
        <v>951</v>
      </c>
      <c r="B492" t="s">
        <v>491</v>
      </c>
      <c r="C492">
        <v>118</v>
      </c>
      <c r="D492" t="s">
        <v>178</v>
      </c>
      <c r="E492">
        <v>286</v>
      </c>
      <c r="F492">
        <v>512910001</v>
      </c>
      <c r="G492" t="s">
        <v>185</v>
      </c>
      <c r="H492">
        <v>101</v>
      </c>
      <c r="I492" t="s">
        <v>308</v>
      </c>
      <c r="J492">
        <v>2910</v>
      </c>
      <c r="K492" t="s">
        <v>358</v>
      </c>
      <c r="L492">
        <v>2000</v>
      </c>
      <c r="M492" t="s">
        <v>113</v>
      </c>
      <c r="N492">
        <v>12</v>
      </c>
      <c r="O492" t="s">
        <v>401</v>
      </c>
      <c r="P492">
        <v>221</v>
      </c>
      <c r="Q492" t="s">
        <v>492</v>
      </c>
      <c r="R492">
        <v>128</v>
      </c>
      <c r="S492" t="s">
        <v>404</v>
      </c>
      <c r="T492">
        <v>1</v>
      </c>
      <c r="U492" t="s">
        <v>313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2477.5300000000002</v>
      </c>
      <c r="AP492" s="4">
        <v>0</v>
      </c>
      <c r="AQ492" s="4">
        <v>0</v>
      </c>
      <c r="AR492" s="4">
        <v>247.75</v>
      </c>
      <c r="AS492" s="4">
        <v>247.75</v>
      </c>
      <c r="AT492" s="4">
        <v>0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 s="4">
        <v>0</v>
      </c>
      <c r="BA492" s="4">
        <v>-2477.5300000000002</v>
      </c>
      <c r="BB492" s="4">
        <v>0</v>
      </c>
      <c r="BC492" s="4">
        <v>0</v>
      </c>
      <c r="BD492" s="4">
        <v>-247.75</v>
      </c>
      <c r="BE492" s="4">
        <v>-247.75</v>
      </c>
    </row>
    <row r="493" spans="1:57">
      <c r="A493">
        <v>953</v>
      </c>
      <c r="B493" t="s">
        <v>259</v>
      </c>
      <c r="C493">
        <v>121</v>
      </c>
      <c r="D493" t="s">
        <v>196</v>
      </c>
      <c r="E493">
        <v>286</v>
      </c>
      <c r="F493">
        <v>512910001</v>
      </c>
      <c r="G493" t="s">
        <v>185</v>
      </c>
      <c r="H493">
        <v>101</v>
      </c>
      <c r="I493" t="s">
        <v>308</v>
      </c>
      <c r="J493">
        <v>2910</v>
      </c>
      <c r="K493" t="s">
        <v>358</v>
      </c>
      <c r="L493">
        <v>2000</v>
      </c>
      <c r="M493" t="s">
        <v>113</v>
      </c>
      <c r="N493">
        <v>12</v>
      </c>
      <c r="O493" t="s">
        <v>401</v>
      </c>
      <c r="P493">
        <v>214</v>
      </c>
      <c r="Q493" t="s">
        <v>446</v>
      </c>
      <c r="R493">
        <v>125</v>
      </c>
      <c r="S493" t="s">
        <v>464</v>
      </c>
      <c r="T493">
        <v>1</v>
      </c>
      <c r="U493" t="s">
        <v>313</v>
      </c>
      <c r="V493" s="4">
        <v>0</v>
      </c>
      <c r="W493" s="4">
        <v>17166.02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87.55</v>
      </c>
      <c r="AI493" s="4">
        <v>1149.48</v>
      </c>
      <c r="AJ493" s="4">
        <v>21713.13</v>
      </c>
      <c r="AK493" s="4">
        <v>0</v>
      </c>
      <c r="AL493" s="4">
        <v>32522.46</v>
      </c>
      <c r="AM493" s="4">
        <v>10284.1</v>
      </c>
      <c r="AN493" s="4">
        <v>1178.07</v>
      </c>
      <c r="AO493" s="4">
        <v>0</v>
      </c>
      <c r="AP493" s="4">
        <v>1612.98</v>
      </c>
      <c r="AQ493" s="4">
        <v>15890.84</v>
      </c>
      <c r="AR493" s="4">
        <v>8443.86</v>
      </c>
      <c r="AS493" s="4">
        <v>8443.86</v>
      </c>
      <c r="AT493" s="4">
        <v>240.7</v>
      </c>
      <c r="AU493" s="4">
        <v>56000</v>
      </c>
      <c r="AV493" s="4">
        <v>-13846.23</v>
      </c>
      <c r="AW493" s="4">
        <v>0</v>
      </c>
      <c r="AX493" s="4">
        <v>-20000</v>
      </c>
      <c r="AY493" s="4">
        <v>-10000</v>
      </c>
      <c r="AZ493" s="4">
        <v>0</v>
      </c>
      <c r="BA493" s="4">
        <v>0</v>
      </c>
      <c r="BB493" s="4">
        <v>0</v>
      </c>
      <c r="BC493" s="4">
        <v>-10000</v>
      </c>
      <c r="BD493" s="4">
        <v>-78000</v>
      </c>
      <c r="BE493" s="4">
        <v>-8554.7800000000007</v>
      </c>
    </row>
    <row r="494" spans="1:57">
      <c r="A494">
        <v>954</v>
      </c>
      <c r="B494" t="s">
        <v>502</v>
      </c>
      <c r="C494">
        <v>122</v>
      </c>
      <c r="D494" t="s">
        <v>503</v>
      </c>
      <c r="E494">
        <v>286</v>
      </c>
      <c r="F494">
        <v>512910001</v>
      </c>
      <c r="G494" t="s">
        <v>185</v>
      </c>
      <c r="H494">
        <v>101</v>
      </c>
      <c r="I494" t="s">
        <v>308</v>
      </c>
      <c r="J494">
        <v>2910</v>
      </c>
      <c r="K494" t="s">
        <v>358</v>
      </c>
      <c r="L494">
        <v>2000</v>
      </c>
      <c r="M494" t="s">
        <v>113</v>
      </c>
      <c r="N494">
        <v>12</v>
      </c>
      <c r="O494" t="s">
        <v>401</v>
      </c>
      <c r="P494">
        <v>226</v>
      </c>
      <c r="Q494" t="s">
        <v>504</v>
      </c>
      <c r="R494">
        <v>121</v>
      </c>
      <c r="S494" t="s">
        <v>312</v>
      </c>
      <c r="T494">
        <v>1</v>
      </c>
      <c r="U494" t="s">
        <v>313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4805.26</v>
      </c>
      <c r="AB494" s="4">
        <v>0</v>
      </c>
      <c r="AC494" s="4">
        <v>0</v>
      </c>
      <c r="AD494" s="4">
        <v>4139.29</v>
      </c>
      <c r="AE494" s="4">
        <v>0</v>
      </c>
      <c r="AF494" s="4">
        <v>159.72999999999999</v>
      </c>
      <c r="AG494" s="4">
        <v>9762.94</v>
      </c>
      <c r="AH494" s="4">
        <v>329.6</v>
      </c>
      <c r="AI494" s="4">
        <v>2415.85</v>
      </c>
      <c r="AJ494" s="4">
        <v>15906.67</v>
      </c>
      <c r="AK494" s="4">
        <v>1170.98</v>
      </c>
      <c r="AL494" s="4">
        <v>35746.49</v>
      </c>
      <c r="AM494" s="4">
        <v>37101.870000000003</v>
      </c>
      <c r="AN494" s="4">
        <v>26835.23</v>
      </c>
      <c r="AO494" s="4">
        <v>2269.64</v>
      </c>
      <c r="AP494" s="4">
        <v>42080.72</v>
      </c>
      <c r="AQ494" s="4">
        <v>1149.45</v>
      </c>
      <c r="AR494" s="4">
        <v>16500.650000000001</v>
      </c>
      <c r="AS494" s="4">
        <v>16500.650000000001</v>
      </c>
      <c r="AT494" s="4">
        <v>-329.6</v>
      </c>
      <c r="AU494" s="4">
        <v>0</v>
      </c>
      <c r="AV494" s="4">
        <v>0</v>
      </c>
      <c r="AW494" s="4">
        <v>-1905.8</v>
      </c>
      <c r="AX494" s="4">
        <v>-8789.2000000000007</v>
      </c>
      <c r="AY494" s="4">
        <v>-65645.59</v>
      </c>
      <c r="AZ494" s="4">
        <v>-33890.949999999997</v>
      </c>
      <c r="BA494" s="4">
        <v>-2269.64</v>
      </c>
      <c r="BB494" s="4">
        <v>-42080.72</v>
      </c>
      <c r="BC494" s="4">
        <v>-1149.45</v>
      </c>
      <c r="BD494" s="4">
        <v>-9627.94</v>
      </c>
      <c r="BE494" s="4">
        <v>-12106.6</v>
      </c>
    </row>
    <row r="495" spans="1:57">
      <c r="A495">
        <v>111</v>
      </c>
      <c r="B495" t="s">
        <v>84</v>
      </c>
      <c r="C495">
        <v>141</v>
      </c>
      <c r="D495" t="s">
        <v>260</v>
      </c>
      <c r="E495">
        <v>286</v>
      </c>
      <c r="F495">
        <v>512910001</v>
      </c>
      <c r="G495" t="s">
        <v>185</v>
      </c>
      <c r="H495">
        <v>101</v>
      </c>
      <c r="I495" t="s">
        <v>308</v>
      </c>
      <c r="J495">
        <v>2910</v>
      </c>
      <c r="K495" t="s">
        <v>358</v>
      </c>
      <c r="L495">
        <v>2000</v>
      </c>
      <c r="M495" t="s">
        <v>113</v>
      </c>
      <c r="N495">
        <v>13</v>
      </c>
      <c r="O495" t="s">
        <v>353</v>
      </c>
      <c r="P495">
        <v>263</v>
      </c>
      <c r="Q495" t="s">
        <v>354</v>
      </c>
      <c r="R495">
        <v>121</v>
      </c>
      <c r="S495" t="s">
        <v>312</v>
      </c>
      <c r="T495">
        <v>1</v>
      </c>
      <c r="U495" t="s">
        <v>313</v>
      </c>
      <c r="V495" s="4">
        <v>0</v>
      </c>
      <c r="W495" s="4">
        <v>0</v>
      </c>
      <c r="X495" s="4">
        <v>4699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7376.8</v>
      </c>
      <c r="AN495" s="4">
        <v>0</v>
      </c>
      <c r="AO495" s="4">
        <v>31804.79</v>
      </c>
      <c r="AP495" s="4">
        <v>0</v>
      </c>
      <c r="AQ495" s="4">
        <v>935.66</v>
      </c>
      <c r="AR495" s="4">
        <v>4011.73</v>
      </c>
      <c r="AS495" s="4">
        <v>4011.73</v>
      </c>
      <c r="AT495" s="4">
        <v>4699</v>
      </c>
      <c r="AU495" s="4">
        <v>0</v>
      </c>
      <c r="AV495" s="4">
        <v>0</v>
      </c>
      <c r="AW495" s="4">
        <v>0</v>
      </c>
      <c r="AX495" s="4">
        <v>0</v>
      </c>
      <c r="AY495" s="4">
        <v>-7376.8</v>
      </c>
      <c r="AZ495" s="4">
        <v>0</v>
      </c>
      <c r="BA495" s="4">
        <v>-7705.5</v>
      </c>
      <c r="BB495" s="4">
        <v>-24099.29</v>
      </c>
      <c r="BC495" s="4">
        <v>-935.66</v>
      </c>
      <c r="BD495" s="4">
        <v>-4011.73</v>
      </c>
      <c r="BE495" s="4">
        <v>-4011.73</v>
      </c>
    </row>
    <row r="496" spans="1:57">
      <c r="A496">
        <v>102</v>
      </c>
      <c r="B496" t="s">
        <v>343</v>
      </c>
      <c r="C496">
        <v>140</v>
      </c>
      <c r="D496" t="s">
        <v>344</v>
      </c>
      <c r="E496">
        <v>288</v>
      </c>
      <c r="F496">
        <v>512920001</v>
      </c>
      <c r="G496" t="s">
        <v>146</v>
      </c>
      <c r="H496">
        <v>101</v>
      </c>
      <c r="I496" t="s">
        <v>308</v>
      </c>
      <c r="J496">
        <v>2920</v>
      </c>
      <c r="K496" t="s">
        <v>419</v>
      </c>
      <c r="L496">
        <v>2000</v>
      </c>
      <c r="M496" t="s">
        <v>113</v>
      </c>
      <c r="N496">
        <v>4</v>
      </c>
      <c r="O496" t="s">
        <v>345</v>
      </c>
      <c r="P496">
        <v>172</v>
      </c>
      <c r="Q496" t="s">
        <v>281</v>
      </c>
      <c r="R496">
        <v>121</v>
      </c>
      <c r="S496" t="s">
        <v>312</v>
      </c>
      <c r="T496">
        <v>1</v>
      </c>
      <c r="U496" t="s">
        <v>313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1914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1914</v>
      </c>
      <c r="BC496" s="4">
        <v>0</v>
      </c>
      <c r="BD496" s="4">
        <v>0</v>
      </c>
      <c r="BE496" s="4">
        <v>0</v>
      </c>
    </row>
    <row r="497" spans="1:57">
      <c r="A497">
        <v>921</v>
      </c>
      <c r="B497" t="s">
        <v>454</v>
      </c>
      <c r="C497">
        <v>108</v>
      </c>
      <c r="D497" t="s">
        <v>455</v>
      </c>
      <c r="E497">
        <v>288</v>
      </c>
      <c r="F497">
        <v>512920001</v>
      </c>
      <c r="G497" t="s">
        <v>146</v>
      </c>
      <c r="H497">
        <v>101</v>
      </c>
      <c r="I497" t="s">
        <v>308</v>
      </c>
      <c r="J497">
        <v>2920</v>
      </c>
      <c r="K497" t="s">
        <v>419</v>
      </c>
      <c r="L497">
        <v>2000</v>
      </c>
      <c r="M497" t="s">
        <v>113</v>
      </c>
      <c r="N497">
        <v>4</v>
      </c>
      <c r="O497" t="s">
        <v>345</v>
      </c>
      <c r="P497">
        <v>132</v>
      </c>
      <c r="Q497" t="s">
        <v>456</v>
      </c>
      <c r="R497">
        <v>121</v>
      </c>
      <c r="S497" t="s">
        <v>312</v>
      </c>
      <c r="T497">
        <v>1</v>
      </c>
      <c r="U497" t="s">
        <v>313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432.52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43.25</v>
      </c>
      <c r="AS497" s="4">
        <v>43.25</v>
      </c>
      <c r="AT497" s="4">
        <v>0</v>
      </c>
      <c r="AU497" s="4">
        <v>0</v>
      </c>
      <c r="AV497" s="4">
        <v>-387.48</v>
      </c>
      <c r="AW497" s="4">
        <v>-45.04</v>
      </c>
      <c r="AX497" s="4">
        <v>0</v>
      </c>
      <c r="AY497" s="4">
        <v>0</v>
      </c>
      <c r="AZ497" s="4">
        <v>0</v>
      </c>
      <c r="BA497" s="4">
        <v>0</v>
      </c>
      <c r="BB497" s="4">
        <v>0</v>
      </c>
      <c r="BC497" s="4">
        <v>0</v>
      </c>
      <c r="BD497" s="4">
        <v>-43.25</v>
      </c>
      <c r="BE497" s="4">
        <v>-43.25</v>
      </c>
    </row>
    <row r="498" spans="1:57">
      <c r="A498">
        <v>101</v>
      </c>
      <c r="B498" t="s">
        <v>306</v>
      </c>
      <c r="C498">
        <v>139</v>
      </c>
      <c r="D498" t="s">
        <v>307</v>
      </c>
      <c r="E498">
        <v>288</v>
      </c>
      <c r="F498">
        <v>512920001</v>
      </c>
      <c r="G498" t="s">
        <v>146</v>
      </c>
      <c r="H498">
        <v>101</v>
      </c>
      <c r="I498" t="s">
        <v>308</v>
      </c>
      <c r="J498">
        <v>2920</v>
      </c>
      <c r="K498" t="s">
        <v>419</v>
      </c>
      <c r="L498">
        <v>2000</v>
      </c>
      <c r="M498" t="s">
        <v>113</v>
      </c>
      <c r="N498">
        <v>7</v>
      </c>
      <c r="O498" t="s">
        <v>310</v>
      </c>
      <c r="P498">
        <v>171</v>
      </c>
      <c r="Q498" t="s">
        <v>311</v>
      </c>
      <c r="R498">
        <v>121</v>
      </c>
      <c r="S498" t="s">
        <v>312</v>
      </c>
      <c r="T498">
        <v>1</v>
      </c>
      <c r="U498" t="s">
        <v>313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13492.2</v>
      </c>
      <c r="AD498" s="4">
        <v>196.6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0</v>
      </c>
      <c r="AU498" s="4">
        <v>0</v>
      </c>
      <c r="AV498" s="4">
        <v>0</v>
      </c>
      <c r="AW498" s="4">
        <v>0</v>
      </c>
      <c r="AX498" s="4">
        <v>0</v>
      </c>
      <c r="AY498" s="4">
        <v>0</v>
      </c>
      <c r="AZ498" s="4">
        <v>0</v>
      </c>
      <c r="BA498" s="4">
        <v>14638.81</v>
      </c>
      <c r="BB498" s="4">
        <v>-950.01</v>
      </c>
      <c r="BC498" s="4">
        <v>0</v>
      </c>
      <c r="BD498" s="4">
        <v>0</v>
      </c>
      <c r="BE498" s="4">
        <v>0</v>
      </c>
    </row>
    <row r="499" spans="1:57">
      <c r="A499">
        <v>201</v>
      </c>
      <c r="B499" t="s">
        <v>379</v>
      </c>
      <c r="C499">
        <v>143</v>
      </c>
      <c r="D499" t="s">
        <v>271</v>
      </c>
      <c r="E499">
        <v>560</v>
      </c>
      <c r="F499">
        <v>512920001</v>
      </c>
      <c r="G499" t="s">
        <v>146</v>
      </c>
      <c r="H499">
        <v>602</v>
      </c>
      <c r="I499" t="s">
        <v>380</v>
      </c>
      <c r="J499">
        <v>2920</v>
      </c>
      <c r="K499" t="s">
        <v>419</v>
      </c>
      <c r="L499">
        <v>2000</v>
      </c>
      <c r="M499" t="s">
        <v>113</v>
      </c>
      <c r="N499">
        <v>7</v>
      </c>
      <c r="O499" t="s">
        <v>310</v>
      </c>
      <c r="P499">
        <v>423</v>
      </c>
      <c r="Q499" t="s">
        <v>381</v>
      </c>
      <c r="R499">
        <v>121</v>
      </c>
      <c r="S499" t="s">
        <v>312</v>
      </c>
      <c r="T499">
        <v>1</v>
      </c>
      <c r="U499" t="s">
        <v>313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0</v>
      </c>
      <c r="AU499" s="4">
        <v>0</v>
      </c>
      <c r="AV499" s="4">
        <v>0</v>
      </c>
      <c r="AW499" s="4">
        <v>0</v>
      </c>
      <c r="AX499" s="4">
        <v>0</v>
      </c>
      <c r="AY499" s="4">
        <v>0</v>
      </c>
      <c r="AZ499" s="4">
        <v>0</v>
      </c>
      <c r="BA499" s="4">
        <v>0</v>
      </c>
      <c r="BB499" s="4">
        <v>5324.4</v>
      </c>
      <c r="BC499" s="4">
        <v>0</v>
      </c>
      <c r="BD499" s="4">
        <v>0</v>
      </c>
      <c r="BE499" s="4">
        <v>-5324.4</v>
      </c>
    </row>
    <row r="500" spans="1:57">
      <c r="A500">
        <v>942</v>
      </c>
      <c r="B500" t="s">
        <v>487</v>
      </c>
      <c r="C500">
        <v>117</v>
      </c>
      <c r="D500" t="s">
        <v>488</v>
      </c>
      <c r="E500">
        <v>288</v>
      </c>
      <c r="F500">
        <v>512920001</v>
      </c>
      <c r="G500" t="s">
        <v>146</v>
      </c>
      <c r="H500">
        <v>101</v>
      </c>
      <c r="I500" t="s">
        <v>308</v>
      </c>
      <c r="J500">
        <v>2920</v>
      </c>
      <c r="K500" t="s">
        <v>419</v>
      </c>
      <c r="L500">
        <v>2000</v>
      </c>
      <c r="M500" t="s">
        <v>113</v>
      </c>
      <c r="N500">
        <v>8</v>
      </c>
      <c r="O500" t="s">
        <v>486</v>
      </c>
      <c r="P500">
        <v>183</v>
      </c>
      <c r="Q500" t="s">
        <v>489</v>
      </c>
      <c r="R500">
        <v>121</v>
      </c>
      <c r="S500" t="s">
        <v>312</v>
      </c>
      <c r="T500">
        <v>1</v>
      </c>
      <c r="U500" t="s">
        <v>313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2985.81</v>
      </c>
      <c r="AK500" s="4">
        <v>0</v>
      </c>
      <c r="AL500" s="4">
        <v>1160.1500000000001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414.6</v>
      </c>
      <c r="AS500" s="4">
        <v>414.6</v>
      </c>
      <c r="AT500" s="4">
        <v>0</v>
      </c>
      <c r="AU500" s="4">
        <v>0</v>
      </c>
      <c r="AV500" s="4">
        <v>-2985.81</v>
      </c>
      <c r="AW500" s="4">
        <v>0</v>
      </c>
      <c r="AX500" s="4">
        <v>-1160.1500000000001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-414.6</v>
      </c>
      <c r="BE500" s="4">
        <v>-414.6</v>
      </c>
    </row>
    <row r="501" spans="1:57">
      <c r="A501">
        <v>951</v>
      </c>
      <c r="B501" t="s">
        <v>491</v>
      </c>
      <c r="C501">
        <v>118</v>
      </c>
      <c r="D501" t="s">
        <v>178</v>
      </c>
      <c r="E501">
        <v>288</v>
      </c>
      <c r="F501">
        <v>512920001</v>
      </c>
      <c r="G501" t="s">
        <v>146</v>
      </c>
      <c r="H501">
        <v>101</v>
      </c>
      <c r="I501" t="s">
        <v>308</v>
      </c>
      <c r="J501">
        <v>2920</v>
      </c>
      <c r="K501" t="s">
        <v>419</v>
      </c>
      <c r="L501">
        <v>2000</v>
      </c>
      <c r="M501" t="s">
        <v>113</v>
      </c>
      <c r="N501">
        <v>12</v>
      </c>
      <c r="O501" t="s">
        <v>401</v>
      </c>
      <c r="P501">
        <v>221</v>
      </c>
      <c r="Q501" t="s">
        <v>492</v>
      </c>
      <c r="R501">
        <v>128</v>
      </c>
      <c r="S501" t="s">
        <v>404</v>
      </c>
      <c r="T501">
        <v>1</v>
      </c>
      <c r="U501" t="s">
        <v>313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73636.800000000003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U501" s="4">
        <v>0</v>
      </c>
      <c r="AV501" s="4">
        <v>0</v>
      </c>
      <c r="AW501" s="4">
        <v>0</v>
      </c>
      <c r="AX501" s="4">
        <v>0</v>
      </c>
      <c r="AY501" s="4">
        <v>0</v>
      </c>
      <c r="AZ501" s="4">
        <v>0</v>
      </c>
      <c r="BA501" s="4">
        <v>0</v>
      </c>
      <c r="BB501" s="4">
        <v>73636.800000000003</v>
      </c>
      <c r="BC501" s="4">
        <v>0</v>
      </c>
      <c r="BD501" s="4">
        <v>0</v>
      </c>
      <c r="BE501" s="4">
        <v>0</v>
      </c>
    </row>
    <row r="502" spans="1:57">
      <c r="A502">
        <v>954</v>
      </c>
      <c r="B502" t="s">
        <v>502</v>
      </c>
      <c r="C502">
        <v>122</v>
      </c>
      <c r="D502" t="s">
        <v>503</v>
      </c>
      <c r="E502">
        <v>288</v>
      </c>
      <c r="F502">
        <v>512920001</v>
      </c>
      <c r="G502" t="s">
        <v>146</v>
      </c>
      <c r="H502">
        <v>101</v>
      </c>
      <c r="I502" t="s">
        <v>308</v>
      </c>
      <c r="J502">
        <v>2920</v>
      </c>
      <c r="K502" t="s">
        <v>419</v>
      </c>
      <c r="L502">
        <v>2000</v>
      </c>
      <c r="M502" t="s">
        <v>113</v>
      </c>
      <c r="N502">
        <v>12</v>
      </c>
      <c r="O502" t="s">
        <v>401</v>
      </c>
      <c r="P502">
        <v>226</v>
      </c>
      <c r="Q502" t="s">
        <v>504</v>
      </c>
      <c r="R502">
        <v>121</v>
      </c>
      <c r="S502" t="s">
        <v>312</v>
      </c>
      <c r="T502">
        <v>1</v>
      </c>
      <c r="U502" t="s">
        <v>313</v>
      </c>
      <c r="V502" s="4">
        <v>0</v>
      </c>
      <c r="W502" s="4">
        <v>0</v>
      </c>
      <c r="X502" s="4">
        <v>873.32</v>
      </c>
      <c r="Y502" s="4">
        <v>263.83</v>
      </c>
      <c r="Z502" s="4">
        <v>0</v>
      </c>
      <c r="AA502" s="4">
        <v>0</v>
      </c>
      <c r="AB502" s="4">
        <v>0</v>
      </c>
      <c r="AC502" s="4">
        <v>0</v>
      </c>
      <c r="AD502" s="4">
        <v>28932.080000000002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0</v>
      </c>
      <c r="AT502" s="4">
        <v>0</v>
      </c>
      <c r="AU502" s="4">
        <v>0</v>
      </c>
      <c r="AV502" s="4">
        <v>1137.1500000000001</v>
      </c>
      <c r="AW502" s="4">
        <v>0</v>
      </c>
      <c r="AX502" s="4">
        <v>0</v>
      </c>
      <c r="AY502" s="4">
        <v>0</v>
      </c>
      <c r="AZ502" s="4">
        <v>0</v>
      </c>
      <c r="BA502" s="4">
        <v>0.62</v>
      </c>
      <c r="BB502" s="4">
        <v>28931.48</v>
      </c>
      <c r="BC502" s="4">
        <v>0</v>
      </c>
      <c r="BD502" s="4">
        <v>0</v>
      </c>
      <c r="BE502" s="4">
        <v>0</v>
      </c>
    </row>
    <row r="503" spans="1:57">
      <c r="A503">
        <v>111</v>
      </c>
      <c r="B503" t="s">
        <v>84</v>
      </c>
      <c r="C503">
        <v>141</v>
      </c>
      <c r="D503" t="s">
        <v>260</v>
      </c>
      <c r="E503">
        <v>288</v>
      </c>
      <c r="F503">
        <v>512920001</v>
      </c>
      <c r="G503" t="s">
        <v>146</v>
      </c>
      <c r="H503">
        <v>101</v>
      </c>
      <c r="I503" t="s">
        <v>308</v>
      </c>
      <c r="J503">
        <v>2920</v>
      </c>
      <c r="K503" t="s">
        <v>419</v>
      </c>
      <c r="L503">
        <v>2000</v>
      </c>
      <c r="M503" t="s">
        <v>113</v>
      </c>
      <c r="N503">
        <v>13</v>
      </c>
      <c r="O503" t="s">
        <v>353</v>
      </c>
      <c r="P503">
        <v>263</v>
      </c>
      <c r="Q503" t="s">
        <v>354</v>
      </c>
      <c r="R503">
        <v>121</v>
      </c>
      <c r="S503" t="s">
        <v>312</v>
      </c>
      <c r="T503">
        <v>1</v>
      </c>
      <c r="U503" t="s">
        <v>313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4937.1000000000004</v>
      </c>
      <c r="AE503" s="4">
        <v>0</v>
      </c>
      <c r="AF503" s="4">
        <v>1550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2057.94</v>
      </c>
      <c r="AR503" s="4">
        <v>205.79</v>
      </c>
      <c r="AS503" s="4">
        <v>205.79</v>
      </c>
      <c r="AT503" s="4">
        <v>0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6200</v>
      </c>
      <c r="BA503" s="4">
        <v>287.10000000000002</v>
      </c>
      <c r="BB503" s="4">
        <v>0</v>
      </c>
      <c r="BC503" s="4">
        <v>-2057.94</v>
      </c>
      <c r="BD503" s="4">
        <v>-205.79</v>
      </c>
      <c r="BE503" s="4">
        <v>-205.79</v>
      </c>
    </row>
    <row r="504" spans="1:57">
      <c r="A504">
        <v>902</v>
      </c>
      <c r="B504" t="s">
        <v>439</v>
      </c>
      <c r="C504">
        <v>101</v>
      </c>
      <c r="D504" t="s">
        <v>110</v>
      </c>
      <c r="E504">
        <v>290</v>
      </c>
      <c r="F504">
        <v>512930001</v>
      </c>
      <c r="G504" t="s">
        <v>157</v>
      </c>
      <c r="H504">
        <v>101</v>
      </c>
      <c r="I504" t="s">
        <v>308</v>
      </c>
      <c r="J504">
        <v>2930</v>
      </c>
      <c r="K504" t="s">
        <v>359</v>
      </c>
      <c r="L504">
        <v>2000</v>
      </c>
      <c r="M504" t="s">
        <v>113</v>
      </c>
      <c r="N504">
        <v>3</v>
      </c>
      <c r="O504" t="s">
        <v>440</v>
      </c>
      <c r="P504">
        <v>111</v>
      </c>
      <c r="Q504" t="s">
        <v>438</v>
      </c>
      <c r="R504">
        <v>121</v>
      </c>
      <c r="S504" t="s">
        <v>312</v>
      </c>
      <c r="T504">
        <v>1</v>
      </c>
      <c r="U504" t="s">
        <v>313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11302.81</v>
      </c>
      <c r="AN504" s="4">
        <v>0</v>
      </c>
      <c r="AO504" s="4">
        <v>0</v>
      </c>
      <c r="AP504" s="4">
        <v>0</v>
      </c>
      <c r="AQ504" s="4">
        <v>0</v>
      </c>
      <c r="AR504" s="4">
        <v>1130.28</v>
      </c>
      <c r="AS504" s="4">
        <v>1130.28</v>
      </c>
      <c r="AT504" s="4">
        <v>0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-13563.37</v>
      </c>
    </row>
    <row r="505" spans="1:57">
      <c r="A505">
        <v>931</v>
      </c>
      <c r="B505" t="s">
        <v>465</v>
      </c>
      <c r="C505">
        <v>111</v>
      </c>
      <c r="D505" t="s">
        <v>466</v>
      </c>
      <c r="E505">
        <v>290</v>
      </c>
      <c r="F505">
        <v>512930001</v>
      </c>
      <c r="G505" t="s">
        <v>157</v>
      </c>
      <c r="H505">
        <v>101</v>
      </c>
      <c r="I505" t="s">
        <v>308</v>
      </c>
      <c r="J505">
        <v>2930</v>
      </c>
      <c r="K505" t="s">
        <v>359</v>
      </c>
      <c r="L505">
        <v>2000</v>
      </c>
      <c r="M505" t="s">
        <v>113</v>
      </c>
      <c r="N505">
        <v>5</v>
      </c>
      <c r="O505" t="s">
        <v>467</v>
      </c>
      <c r="P505">
        <v>152</v>
      </c>
      <c r="Q505" t="s">
        <v>468</v>
      </c>
      <c r="R505">
        <v>121</v>
      </c>
      <c r="S505" t="s">
        <v>312</v>
      </c>
      <c r="T505">
        <v>1</v>
      </c>
      <c r="U505" t="s">
        <v>313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2433.79</v>
      </c>
      <c r="AL505" s="4">
        <v>3388.7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582.25</v>
      </c>
      <c r="AS505" s="4">
        <v>582.25</v>
      </c>
      <c r="AT505" s="4">
        <v>0</v>
      </c>
      <c r="AU505" s="4">
        <v>0</v>
      </c>
      <c r="AV505" s="4">
        <v>0</v>
      </c>
      <c r="AW505" s="4">
        <v>0</v>
      </c>
      <c r="AX505" s="4">
        <v>0</v>
      </c>
      <c r="AY505" s="4">
        <v>0</v>
      </c>
      <c r="AZ505" s="4">
        <v>0</v>
      </c>
      <c r="BA505" s="4">
        <v>0</v>
      </c>
      <c r="BB505" s="4">
        <v>0</v>
      </c>
      <c r="BC505" s="4">
        <v>0</v>
      </c>
      <c r="BD505" s="4">
        <v>0</v>
      </c>
      <c r="BE505" s="4">
        <v>-6986.99</v>
      </c>
    </row>
    <row r="506" spans="1:57">
      <c r="A506">
        <v>932</v>
      </c>
      <c r="B506" t="s">
        <v>477</v>
      </c>
      <c r="C506">
        <v>113</v>
      </c>
      <c r="D506" t="s">
        <v>478</v>
      </c>
      <c r="E506">
        <v>290</v>
      </c>
      <c r="F506">
        <v>512930001</v>
      </c>
      <c r="G506" t="s">
        <v>157</v>
      </c>
      <c r="H506">
        <v>101</v>
      </c>
      <c r="I506" t="s">
        <v>308</v>
      </c>
      <c r="J506">
        <v>2930</v>
      </c>
      <c r="K506" t="s">
        <v>359</v>
      </c>
      <c r="L506">
        <v>2000</v>
      </c>
      <c r="M506" t="s">
        <v>113</v>
      </c>
      <c r="N506">
        <v>5</v>
      </c>
      <c r="O506" t="s">
        <v>467</v>
      </c>
      <c r="P506">
        <v>152</v>
      </c>
      <c r="Q506" t="s">
        <v>468</v>
      </c>
      <c r="R506">
        <v>121</v>
      </c>
      <c r="S506" t="s">
        <v>312</v>
      </c>
      <c r="T506">
        <v>1</v>
      </c>
      <c r="U506" t="s">
        <v>313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2884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288.39999999999998</v>
      </c>
      <c r="AS506" s="4">
        <v>288.39999999999998</v>
      </c>
      <c r="AT506" s="4">
        <v>0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-3460.8</v>
      </c>
    </row>
    <row r="507" spans="1:57">
      <c r="A507">
        <v>101</v>
      </c>
      <c r="B507" t="s">
        <v>306</v>
      </c>
      <c r="C507">
        <v>139</v>
      </c>
      <c r="D507" t="s">
        <v>307</v>
      </c>
      <c r="E507">
        <v>290</v>
      </c>
      <c r="F507">
        <v>512930001</v>
      </c>
      <c r="G507" t="s">
        <v>157</v>
      </c>
      <c r="H507">
        <v>101</v>
      </c>
      <c r="I507" t="s">
        <v>308</v>
      </c>
      <c r="J507">
        <v>2930</v>
      </c>
      <c r="K507" t="s">
        <v>359</v>
      </c>
      <c r="L507">
        <v>2000</v>
      </c>
      <c r="M507" t="s">
        <v>113</v>
      </c>
      <c r="N507">
        <v>7</v>
      </c>
      <c r="O507" t="s">
        <v>310</v>
      </c>
      <c r="P507">
        <v>171</v>
      </c>
      <c r="Q507" t="s">
        <v>311</v>
      </c>
      <c r="R507">
        <v>121</v>
      </c>
      <c r="S507" t="s">
        <v>312</v>
      </c>
      <c r="T507">
        <v>1</v>
      </c>
      <c r="U507" t="s">
        <v>313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12373.95</v>
      </c>
      <c r="AG507" s="4">
        <v>19696.8</v>
      </c>
      <c r="AH507" s="4">
        <v>3656.51</v>
      </c>
      <c r="AI507" s="4">
        <v>0</v>
      </c>
      <c r="AJ507" s="4">
        <v>7094.14</v>
      </c>
      <c r="AK507" s="4">
        <v>14115.09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2486.5700000000002</v>
      </c>
      <c r="AS507" s="4">
        <v>2486.5700000000002</v>
      </c>
      <c r="AT507" s="4">
        <v>0</v>
      </c>
      <c r="AU507" s="4">
        <v>0</v>
      </c>
      <c r="AV507" s="4">
        <v>0</v>
      </c>
      <c r="AW507" s="4">
        <v>0</v>
      </c>
      <c r="AX507" s="4">
        <v>0</v>
      </c>
      <c r="AY507" s="4">
        <v>0</v>
      </c>
      <c r="AZ507" s="4">
        <v>0</v>
      </c>
      <c r="BA507" s="4">
        <v>0</v>
      </c>
      <c r="BB507" s="4">
        <v>-24865.74</v>
      </c>
      <c r="BC507" s="4">
        <v>13882.06</v>
      </c>
      <c r="BD507" s="4">
        <v>15702.12</v>
      </c>
      <c r="BE507" s="4">
        <v>-2486.5700000000002</v>
      </c>
    </row>
    <row r="508" spans="1:57">
      <c r="A508">
        <v>201</v>
      </c>
      <c r="B508" t="s">
        <v>379</v>
      </c>
      <c r="C508">
        <v>143</v>
      </c>
      <c r="D508" t="s">
        <v>271</v>
      </c>
      <c r="E508">
        <v>291</v>
      </c>
      <c r="F508">
        <v>512930001</v>
      </c>
      <c r="G508" t="s">
        <v>157</v>
      </c>
      <c r="H508">
        <v>602</v>
      </c>
      <c r="I508" t="s">
        <v>380</v>
      </c>
      <c r="J508">
        <v>2930</v>
      </c>
      <c r="K508" t="s">
        <v>359</v>
      </c>
      <c r="L508">
        <v>2000</v>
      </c>
      <c r="M508" t="s">
        <v>113</v>
      </c>
      <c r="N508">
        <v>7</v>
      </c>
      <c r="O508" t="s">
        <v>310</v>
      </c>
      <c r="P508">
        <v>423</v>
      </c>
      <c r="Q508" t="s">
        <v>381</v>
      </c>
      <c r="R508">
        <v>121</v>
      </c>
      <c r="S508" t="s">
        <v>312</v>
      </c>
      <c r="T508">
        <v>1</v>
      </c>
      <c r="U508" t="s">
        <v>313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27468.799999999999</v>
      </c>
      <c r="AB508" s="4">
        <v>0</v>
      </c>
      <c r="AC508" s="4">
        <v>5320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0</v>
      </c>
      <c r="AU508" s="4">
        <v>0</v>
      </c>
      <c r="AV508" s="4">
        <v>0</v>
      </c>
      <c r="AW508" s="4">
        <v>0</v>
      </c>
      <c r="AX508" s="4">
        <v>0</v>
      </c>
      <c r="AY508" s="4">
        <v>27468.799999999999</v>
      </c>
      <c r="AZ508" s="4">
        <v>0.05</v>
      </c>
      <c r="BA508" s="4">
        <v>5319.95</v>
      </c>
      <c r="BB508" s="4">
        <v>0</v>
      </c>
      <c r="BC508" s="4">
        <v>0</v>
      </c>
      <c r="BD508" s="4">
        <v>0</v>
      </c>
      <c r="BE508" s="4">
        <v>0</v>
      </c>
    </row>
    <row r="509" spans="1:57">
      <c r="A509">
        <v>941</v>
      </c>
      <c r="B509" t="s">
        <v>484</v>
      </c>
      <c r="C509">
        <v>116</v>
      </c>
      <c r="D509" t="s">
        <v>485</v>
      </c>
      <c r="E509">
        <v>290</v>
      </c>
      <c r="F509">
        <v>512930001</v>
      </c>
      <c r="G509" t="s">
        <v>157</v>
      </c>
      <c r="H509">
        <v>101</v>
      </c>
      <c r="I509" t="s">
        <v>308</v>
      </c>
      <c r="J509">
        <v>2930</v>
      </c>
      <c r="K509" t="s">
        <v>359</v>
      </c>
      <c r="L509">
        <v>2000</v>
      </c>
      <c r="M509" t="s">
        <v>113</v>
      </c>
      <c r="N509">
        <v>8</v>
      </c>
      <c r="O509" t="s">
        <v>486</v>
      </c>
      <c r="P509">
        <v>131</v>
      </c>
      <c r="Q509" t="s">
        <v>449</v>
      </c>
      <c r="R509">
        <v>121</v>
      </c>
      <c r="S509" t="s">
        <v>312</v>
      </c>
      <c r="T509">
        <v>1</v>
      </c>
      <c r="U509" t="s">
        <v>313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10904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800.17</v>
      </c>
      <c r="AM509" s="4">
        <v>10660.55</v>
      </c>
      <c r="AN509" s="4">
        <v>0</v>
      </c>
      <c r="AO509" s="4">
        <v>5405.44</v>
      </c>
      <c r="AP509" s="4">
        <v>0</v>
      </c>
      <c r="AQ509" s="4">
        <v>0</v>
      </c>
      <c r="AR509" s="4">
        <v>1686.62</v>
      </c>
      <c r="AS509" s="4">
        <v>1686.62</v>
      </c>
      <c r="AT509" s="4">
        <v>0</v>
      </c>
      <c r="AU509" s="4">
        <v>0</v>
      </c>
      <c r="AV509" s="4">
        <v>0</v>
      </c>
      <c r="AW509" s="4">
        <v>0</v>
      </c>
      <c r="AX509" s="4">
        <v>-800.17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-8535.23</v>
      </c>
    </row>
    <row r="510" spans="1:57">
      <c r="A510">
        <v>972</v>
      </c>
      <c r="B510" t="s">
        <v>527</v>
      </c>
      <c r="C510">
        <v>132</v>
      </c>
      <c r="D510" t="s">
        <v>528</v>
      </c>
      <c r="E510">
        <v>290</v>
      </c>
      <c r="F510">
        <v>512930001</v>
      </c>
      <c r="G510" t="s">
        <v>157</v>
      </c>
      <c r="H510">
        <v>101</v>
      </c>
      <c r="I510" t="s">
        <v>308</v>
      </c>
      <c r="J510">
        <v>2930</v>
      </c>
      <c r="K510" t="s">
        <v>359</v>
      </c>
      <c r="L510">
        <v>2000</v>
      </c>
      <c r="M510" t="s">
        <v>113</v>
      </c>
      <c r="N510">
        <v>9</v>
      </c>
      <c r="O510" t="s">
        <v>422</v>
      </c>
      <c r="P510">
        <v>181</v>
      </c>
      <c r="Q510" t="s">
        <v>523</v>
      </c>
      <c r="R510">
        <v>131</v>
      </c>
      <c r="S510" t="s">
        <v>524</v>
      </c>
      <c r="T510">
        <v>1</v>
      </c>
      <c r="U510" t="s">
        <v>313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2699</v>
      </c>
      <c r="AG510" s="4">
        <v>0</v>
      </c>
      <c r="AH510" s="4">
        <v>0</v>
      </c>
      <c r="AI510" s="4">
        <v>0</v>
      </c>
      <c r="AJ510" s="4">
        <v>1672.72</v>
      </c>
      <c r="AK510" s="4">
        <v>16082.4</v>
      </c>
      <c r="AL510" s="4">
        <v>4377.51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2213.2600000000002</v>
      </c>
      <c r="AS510" s="4">
        <v>2213.2600000000002</v>
      </c>
      <c r="AT510" s="4">
        <v>0</v>
      </c>
      <c r="AU510" s="4">
        <v>0</v>
      </c>
      <c r="AV510" s="4">
        <v>-1672.72</v>
      </c>
      <c r="AW510" s="4">
        <v>-16082.4</v>
      </c>
      <c r="AX510" s="4">
        <v>-4377.51</v>
      </c>
      <c r="AY510" s="4">
        <v>0</v>
      </c>
      <c r="AZ510" s="4">
        <v>0</v>
      </c>
      <c r="BA510" s="4">
        <v>0</v>
      </c>
      <c r="BB510" s="4">
        <v>0</v>
      </c>
      <c r="BC510" s="4">
        <v>0</v>
      </c>
      <c r="BD510" s="4">
        <v>485.74</v>
      </c>
      <c r="BE510" s="4">
        <v>-2213.2600000000002</v>
      </c>
    </row>
    <row r="511" spans="1:57">
      <c r="A511">
        <v>961</v>
      </c>
      <c r="B511" t="s">
        <v>80</v>
      </c>
      <c r="C511">
        <v>124</v>
      </c>
      <c r="D511" t="s">
        <v>508</v>
      </c>
      <c r="E511">
        <v>290</v>
      </c>
      <c r="F511">
        <v>512930001</v>
      </c>
      <c r="G511" t="s">
        <v>157</v>
      </c>
      <c r="H511">
        <v>101</v>
      </c>
      <c r="I511" t="s">
        <v>308</v>
      </c>
      <c r="J511">
        <v>2930</v>
      </c>
      <c r="K511" t="s">
        <v>359</v>
      </c>
      <c r="L511">
        <v>2000</v>
      </c>
      <c r="M511" t="s">
        <v>113</v>
      </c>
      <c r="N511">
        <v>11</v>
      </c>
      <c r="O511" t="s">
        <v>509</v>
      </c>
      <c r="P511">
        <v>241</v>
      </c>
      <c r="Q511" t="s">
        <v>445</v>
      </c>
      <c r="R511">
        <v>124</v>
      </c>
      <c r="S511" t="s">
        <v>510</v>
      </c>
      <c r="T511">
        <v>1</v>
      </c>
      <c r="U511" t="s">
        <v>313</v>
      </c>
      <c r="V511" s="4">
        <v>0</v>
      </c>
      <c r="W511" s="4">
        <v>0</v>
      </c>
      <c r="X511" s="4">
        <v>14221.6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43738.95</v>
      </c>
      <c r="AM511" s="4">
        <v>0</v>
      </c>
      <c r="AN511" s="4">
        <v>0</v>
      </c>
      <c r="AO511" s="4">
        <v>0</v>
      </c>
      <c r="AP511" s="4">
        <v>0</v>
      </c>
      <c r="AQ511" s="4">
        <v>12043.58</v>
      </c>
      <c r="AR511" s="4">
        <v>5578.25</v>
      </c>
      <c r="AS511" s="4">
        <v>5578.25</v>
      </c>
      <c r="AT511" s="4">
        <v>0</v>
      </c>
      <c r="AU511" s="4">
        <v>14221.6</v>
      </c>
      <c r="AV511" s="4">
        <v>0</v>
      </c>
      <c r="AW511" s="4">
        <v>0</v>
      </c>
      <c r="AX511" s="4">
        <v>0</v>
      </c>
      <c r="AY511" s="4">
        <v>0</v>
      </c>
      <c r="AZ511" s="4">
        <v>0</v>
      </c>
      <c r="BA511" s="4">
        <v>0</v>
      </c>
      <c r="BB511" s="4">
        <v>0</v>
      </c>
      <c r="BC511" s="4">
        <v>0</v>
      </c>
      <c r="BD511" s="4">
        <v>-27907.95</v>
      </c>
      <c r="BE511" s="4">
        <v>-39031.08</v>
      </c>
    </row>
    <row r="512" spans="1:57">
      <c r="A512">
        <v>964</v>
      </c>
      <c r="B512" t="s">
        <v>518</v>
      </c>
      <c r="C512">
        <v>128</v>
      </c>
      <c r="D512" t="s">
        <v>519</v>
      </c>
      <c r="E512">
        <v>290</v>
      </c>
      <c r="F512">
        <v>512930001</v>
      </c>
      <c r="G512" t="s">
        <v>157</v>
      </c>
      <c r="H512">
        <v>101</v>
      </c>
      <c r="I512" t="s">
        <v>308</v>
      </c>
      <c r="J512">
        <v>2930</v>
      </c>
      <c r="K512" t="s">
        <v>359</v>
      </c>
      <c r="L512">
        <v>2000</v>
      </c>
      <c r="M512" t="s">
        <v>113</v>
      </c>
      <c r="N512">
        <v>11</v>
      </c>
      <c r="O512" t="s">
        <v>509</v>
      </c>
      <c r="P512">
        <v>256</v>
      </c>
      <c r="Q512" t="s">
        <v>520</v>
      </c>
      <c r="R512">
        <v>121</v>
      </c>
      <c r="S512" t="s">
        <v>312</v>
      </c>
      <c r="T512">
        <v>1</v>
      </c>
      <c r="U512" t="s">
        <v>313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2884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288.39999999999998</v>
      </c>
      <c r="AS512" s="4">
        <v>288.39999999999998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-3172.4</v>
      </c>
      <c r="BE512" s="4">
        <v>-288.39999999999998</v>
      </c>
    </row>
    <row r="513" spans="1:57">
      <c r="A513">
        <v>951</v>
      </c>
      <c r="B513" t="s">
        <v>491</v>
      </c>
      <c r="C513">
        <v>118</v>
      </c>
      <c r="D513" t="s">
        <v>178</v>
      </c>
      <c r="E513">
        <v>290</v>
      </c>
      <c r="F513">
        <v>512930001</v>
      </c>
      <c r="G513" t="s">
        <v>157</v>
      </c>
      <c r="H513">
        <v>101</v>
      </c>
      <c r="I513" t="s">
        <v>308</v>
      </c>
      <c r="J513">
        <v>2930</v>
      </c>
      <c r="K513" t="s">
        <v>359</v>
      </c>
      <c r="L513">
        <v>2000</v>
      </c>
      <c r="M513" t="s">
        <v>113</v>
      </c>
      <c r="N513">
        <v>12</v>
      </c>
      <c r="O513" t="s">
        <v>401</v>
      </c>
      <c r="P513">
        <v>221</v>
      </c>
      <c r="Q513" t="s">
        <v>492</v>
      </c>
      <c r="R513">
        <v>128</v>
      </c>
      <c r="S513" t="s">
        <v>404</v>
      </c>
      <c r="T513">
        <v>1</v>
      </c>
      <c r="U513" t="s">
        <v>313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16309.02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1630.9</v>
      </c>
      <c r="AS513" s="4">
        <v>1630.9</v>
      </c>
      <c r="AT513" s="4">
        <v>0</v>
      </c>
      <c r="AU513" s="4">
        <v>0</v>
      </c>
      <c r="AV513" s="4">
        <v>-16309.02</v>
      </c>
      <c r="AW513" s="4">
        <v>0</v>
      </c>
      <c r="AX513" s="4">
        <v>0</v>
      </c>
      <c r="AY513" s="4">
        <v>0</v>
      </c>
      <c r="AZ513" s="4">
        <v>0</v>
      </c>
      <c r="BA513" s="4">
        <v>0</v>
      </c>
      <c r="BB513" s="4">
        <v>0</v>
      </c>
      <c r="BC513" s="4">
        <v>0</v>
      </c>
      <c r="BD513" s="4">
        <v>-1630.9</v>
      </c>
      <c r="BE513" s="4">
        <v>-1630.9</v>
      </c>
    </row>
    <row r="514" spans="1:57">
      <c r="A514">
        <v>952</v>
      </c>
      <c r="B514" t="s">
        <v>498</v>
      </c>
      <c r="C514">
        <v>120</v>
      </c>
      <c r="D514" t="s">
        <v>499</v>
      </c>
      <c r="E514">
        <v>290</v>
      </c>
      <c r="F514">
        <v>512930001</v>
      </c>
      <c r="G514" t="s">
        <v>157</v>
      </c>
      <c r="H514">
        <v>101</v>
      </c>
      <c r="I514" t="s">
        <v>308</v>
      </c>
      <c r="J514">
        <v>2930</v>
      </c>
      <c r="K514" t="s">
        <v>359</v>
      </c>
      <c r="L514">
        <v>2000</v>
      </c>
      <c r="M514" t="s">
        <v>113</v>
      </c>
      <c r="N514">
        <v>12</v>
      </c>
      <c r="O514" t="s">
        <v>401</v>
      </c>
      <c r="P514">
        <v>222</v>
      </c>
      <c r="Q514" t="s">
        <v>500</v>
      </c>
      <c r="R514">
        <v>125</v>
      </c>
      <c r="S514" t="s">
        <v>464</v>
      </c>
      <c r="T514">
        <v>1</v>
      </c>
      <c r="U514" t="s">
        <v>313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2779.97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278</v>
      </c>
      <c r="AS514" s="4">
        <v>278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0</v>
      </c>
      <c r="BA514" s="4">
        <v>0</v>
      </c>
      <c r="BB514" s="4">
        <v>-486.2</v>
      </c>
      <c r="BC514" s="4">
        <v>0</v>
      </c>
      <c r="BD514" s="4">
        <v>-2571.77</v>
      </c>
      <c r="BE514" s="4">
        <v>-278</v>
      </c>
    </row>
    <row r="515" spans="1:57">
      <c r="A515">
        <v>953</v>
      </c>
      <c r="B515" t="s">
        <v>259</v>
      </c>
      <c r="C515">
        <v>121</v>
      </c>
      <c r="D515" t="s">
        <v>196</v>
      </c>
      <c r="E515">
        <v>290</v>
      </c>
      <c r="F515">
        <v>512930001</v>
      </c>
      <c r="G515" t="s">
        <v>157</v>
      </c>
      <c r="H515">
        <v>101</v>
      </c>
      <c r="I515" t="s">
        <v>308</v>
      </c>
      <c r="J515">
        <v>2930</v>
      </c>
      <c r="K515" t="s">
        <v>359</v>
      </c>
      <c r="L515">
        <v>2000</v>
      </c>
      <c r="M515" t="s">
        <v>113</v>
      </c>
      <c r="N515">
        <v>12</v>
      </c>
      <c r="O515" t="s">
        <v>401</v>
      </c>
      <c r="P515">
        <v>214</v>
      </c>
      <c r="Q515" t="s">
        <v>446</v>
      </c>
      <c r="R515">
        <v>125</v>
      </c>
      <c r="S515" t="s">
        <v>464</v>
      </c>
      <c r="T515">
        <v>1</v>
      </c>
      <c r="U515" t="s">
        <v>313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839.29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0.02</v>
      </c>
      <c r="BD515" s="4">
        <v>839.29</v>
      </c>
      <c r="BE515" s="4">
        <v>0</v>
      </c>
    </row>
    <row r="516" spans="1:57">
      <c r="A516">
        <v>111</v>
      </c>
      <c r="B516" t="s">
        <v>84</v>
      </c>
      <c r="C516">
        <v>141</v>
      </c>
      <c r="D516" t="s">
        <v>260</v>
      </c>
      <c r="E516">
        <v>290</v>
      </c>
      <c r="F516">
        <v>512930001</v>
      </c>
      <c r="G516" t="s">
        <v>157</v>
      </c>
      <c r="H516">
        <v>101</v>
      </c>
      <c r="I516" t="s">
        <v>308</v>
      </c>
      <c r="J516">
        <v>2930</v>
      </c>
      <c r="K516" t="s">
        <v>359</v>
      </c>
      <c r="L516">
        <v>2000</v>
      </c>
      <c r="M516" t="s">
        <v>113</v>
      </c>
      <c r="N516">
        <v>13</v>
      </c>
      <c r="O516" t="s">
        <v>353</v>
      </c>
      <c r="P516">
        <v>263</v>
      </c>
      <c r="Q516" t="s">
        <v>354</v>
      </c>
      <c r="R516">
        <v>121</v>
      </c>
      <c r="S516" t="s">
        <v>312</v>
      </c>
      <c r="T516">
        <v>1</v>
      </c>
      <c r="U516" t="s">
        <v>313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3809.97</v>
      </c>
      <c r="AK516" s="4">
        <v>1603.71</v>
      </c>
      <c r="AL516" s="4">
        <v>1323.01</v>
      </c>
      <c r="AM516" s="4">
        <v>0</v>
      </c>
      <c r="AN516" s="4">
        <v>0</v>
      </c>
      <c r="AO516" s="4">
        <v>0</v>
      </c>
      <c r="AP516" s="4">
        <v>0</v>
      </c>
      <c r="AQ516" s="4">
        <v>3912.97</v>
      </c>
      <c r="AR516" s="4">
        <v>1064.97</v>
      </c>
      <c r="AS516" s="4">
        <v>1064.97</v>
      </c>
      <c r="AT516" s="4">
        <v>0</v>
      </c>
      <c r="AU516" s="4">
        <v>0</v>
      </c>
      <c r="AV516" s="4">
        <v>0</v>
      </c>
      <c r="AW516" s="4">
        <v>0</v>
      </c>
      <c r="AX516" s="4">
        <v>0</v>
      </c>
      <c r="AY516" s="4">
        <v>-6736.69</v>
      </c>
      <c r="AZ516" s="4">
        <v>0</v>
      </c>
      <c r="BA516" s="4">
        <v>0</v>
      </c>
      <c r="BB516" s="4">
        <v>0</v>
      </c>
      <c r="BC516" s="4">
        <v>-3912.97</v>
      </c>
      <c r="BD516" s="4">
        <v>-1064.97</v>
      </c>
      <c r="BE516" s="4">
        <v>-1064.97</v>
      </c>
    </row>
    <row r="517" spans="1:57">
      <c r="A517">
        <v>111</v>
      </c>
      <c r="B517" t="s">
        <v>84</v>
      </c>
      <c r="C517">
        <v>175</v>
      </c>
      <c r="D517" t="s">
        <v>712</v>
      </c>
      <c r="E517">
        <v>291</v>
      </c>
      <c r="F517">
        <v>512930001</v>
      </c>
      <c r="G517" t="s">
        <v>157</v>
      </c>
      <c r="H517">
        <v>602</v>
      </c>
      <c r="I517" t="s">
        <v>380</v>
      </c>
      <c r="J517">
        <v>2930</v>
      </c>
      <c r="K517" t="s">
        <v>359</v>
      </c>
      <c r="L517">
        <v>2000</v>
      </c>
      <c r="M517" t="s">
        <v>113</v>
      </c>
      <c r="N517">
        <v>13</v>
      </c>
      <c r="O517" t="s">
        <v>353</v>
      </c>
      <c r="P517">
        <v>263</v>
      </c>
      <c r="Q517" t="s">
        <v>354</v>
      </c>
      <c r="R517">
        <v>121</v>
      </c>
      <c r="S517" t="s">
        <v>312</v>
      </c>
      <c r="T517">
        <v>1</v>
      </c>
      <c r="U517" t="s">
        <v>313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29713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0</v>
      </c>
      <c r="AY517" s="4">
        <v>0</v>
      </c>
      <c r="AZ517" s="4">
        <v>0</v>
      </c>
      <c r="BA517" s="4">
        <v>0</v>
      </c>
      <c r="BB517" s="4">
        <v>0</v>
      </c>
      <c r="BC517" s="4">
        <v>0</v>
      </c>
      <c r="BD517" s="4">
        <v>30000</v>
      </c>
      <c r="BE517" s="4">
        <v>0</v>
      </c>
    </row>
    <row r="518" spans="1:57">
      <c r="A518">
        <v>963</v>
      </c>
      <c r="B518" t="s">
        <v>515</v>
      </c>
      <c r="C518">
        <v>127</v>
      </c>
      <c r="D518" t="s">
        <v>516</v>
      </c>
      <c r="E518">
        <v>290</v>
      </c>
      <c r="F518">
        <v>512930001</v>
      </c>
      <c r="G518" t="s">
        <v>157</v>
      </c>
      <c r="H518">
        <v>101</v>
      </c>
      <c r="I518" t="s">
        <v>308</v>
      </c>
      <c r="J518">
        <v>2930</v>
      </c>
      <c r="K518" t="s">
        <v>359</v>
      </c>
      <c r="L518">
        <v>2000</v>
      </c>
      <c r="M518" t="s">
        <v>113</v>
      </c>
      <c r="N518">
        <v>13</v>
      </c>
      <c r="O518" t="s">
        <v>353</v>
      </c>
      <c r="P518">
        <v>231</v>
      </c>
      <c r="Q518" t="s">
        <v>517</v>
      </c>
      <c r="R518">
        <v>124</v>
      </c>
      <c r="S518" t="s">
        <v>510</v>
      </c>
      <c r="T518">
        <v>1</v>
      </c>
      <c r="U518" t="s">
        <v>313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4540.24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454.02</v>
      </c>
      <c r="AS518" s="4">
        <v>454.02</v>
      </c>
      <c r="AT518" s="4">
        <v>0</v>
      </c>
      <c r="AU518" s="4">
        <v>0</v>
      </c>
      <c r="AV518" s="4">
        <v>0</v>
      </c>
      <c r="AW518" s="4">
        <v>0</v>
      </c>
      <c r="AX518" s="4">
        <v>-1233.48</v>
      </c>
      <c r="AY518" s="4">
        <v>0</v>
      </c>
      <c r="AZ518" s="4">
        <v>0</v>
      </c>
      <c r="BA518" s="4">
        <v>-1052.1400000000001</v>
      </c>
      <c r="BB518" s="4">
        <v>0</v>
      </c>
      <c r="BC518" s="4">
        <v>-2254.62</v>
      </c>
      <c r="BD518" s="4">
        <v>-454.02</v>
      </c>
      <c r="BE518" s="4">
        <v>-454.02</v>
      </c>
    </row>
    <row r="519" spans="1:57">
      <c r="A519">
        <v>911</v>
      </c>
      <c r="B519" t="s">
        <v>447</v>
      </c>
      <c r="C519">
        <v>107</v>
      </c>
      <c r="D519" t="s">
        <v>120</v>
      </c>
      <c r="E519">
        <v>292</v>
      </c>
      <c r="F519">
        <v>512940001</v>
      </c>
      <c r="G519" t="s">
        <v>129</v>
      </c>
      <c r="H519">
        <v>101</v>
      </c>
      <c r="I519" t="s">
        <v>308</v>
      </c>
      <c r="J519">
        <v>2940</v>
      </c>
      <c r="K519" t="s">
        <v>328</v>
      </c>
      <c r="L519">
        <v>2000</v>
      </c>
      <c r="M519" t="s">
        <v>113</v>
      </c>
      <c r="N519">
        <v>1</v>
      </c>
      <c r="O519" t="s">
        <v>448</v>
      </c>
      <c r="P519">
        <v>131</v>
      </c>
      <c r="Q519" t="s">
        <v>449</v>
      </c>
      <c r="R519">
        <v>121</v>
      </c>
      <c r="S519" t="s">
        <v>312</v>
      </c>
      <c r="T519">
        <v>1</v>
      </c>
      <c r="U519" t="s">
        <v>313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179.22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17.920000000000002</v>
      </c>
      <c r="AS519" s="4">
        <v>17.920000000000002</v>
      </c>
      <c r="AT519" s="4">
        <v>0</v>
      </c>
      <c r="AU519" s="4">
        <v>0</v>
      </c>
      <c r="AV519" s="4">
        <v>0</v>
      </c>
      <c r="AW519" s="4">
        <v>-179.22</v>
      </c>
      <c r="AX519" s="4">
        <v>0</v>
      </c>
      <c r="AY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-17.920000000000002</v>
      </c>
      <c r="BE519" s="4">
        <v>-17.920000000000002</v>
      </c>
    </row>
    <row r="520" spans="1:57">
      <c r="A520">
        <v>902</v>
      </c>
      <c r="B520" t="s">
        <v>439</v>
      </c>
      <c r="C520">
        <v>101</v>
      </c>
      <c r="D520" t="s">
        <v>110</v>
      </c>
      <c r="E520">
        <v>292</v>
      </c>
      <c r="F520">
        <v>512940001</v>
      </c>
      <c r="G520" t="s">
        <v>129</v>
      </c>
      <c r="H520">
        <v>101</v>
      </c>
      <c r="I520" t="s">
        <v>308</v>
      </c>
      <c r="J520">
        <v>2940</v>
      </c>
      <c r="K520" t="s">
        <v>328</v>
      </c>
      <c r="L520">
        <v>2000</v>
      </c>
      <c r="M520" t="s">
        <v>113</v>
      </c>
      <c r="N520">
        <v>3</v>
      </c>
      <c r="O520" t="s">
        <v>440</v>
      </c>
      <c r="P520">
        <v>111</v>
      </c>
      <c r="Q520" t="s">
        <v>438</v>
      </c>
      <c r="R520">
        <v>121</v>
      </c>
      <c r="S520" t="s">
        <v>312</v>
      </c>
      <c r="T520">
        <v>1</v>
      </c>
      <c r="U520" t="s">
        <v>313</v>
      </c>
      <c r="V520" s="4">
        <v>0</v>
      </c>
      <c r="W520" s="4">
        <v>438.48</v>
      </c>
      <c r="X520" s="4">
        <v>0</v>
      </c>
      <c r="Y520" s="4">
        <v>0</v>
      </c>
      <c r="Z520" s="4">
        <v>0</v>
      </c>
      <c r="AA520" s="4">
        <v>580</v>
      </c>
      <c r="AB520" s="4">
        <v>0</v>
      </c>
      <c r="AC520" s="4">
        <v>0</v>
      </c>
      <c r="AD520" s="4">
        <v>580</v>
      </c>
      <c r="AE520" s="4">
        <v>0</v>
      </c>
      <c r="AF520" s="4">
        <v>580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597.4</v>
      </c>
      <c r="AQ520" s="4">
        <v>0</v>
      </c>
      <c r="AR520" s="4">
        <v>59.74</v>
      </c>
      <c r="AS520" s="4">
        <v>59.74</v>
      </c>
      <c r="AT520" s="4">
        <v>438.48</v>
      </c>
      <c r="AU520" s="4">
        <v>0</v>
      </c>
      <c r="AV520" s="4">
        <v>0</v>
      </c>
      <c r="AW520" s="4">
        <v>0</v>
      </c>
      <c r="AX520" s="4">
        <v>0</v>
      </c>
      <c r="AY520" s="4">
        <v>580</v>
      </c>
      <c r="AZ520" s="4">
        <v>0</v>
      </c>
      <c r="BA520" s="4">
        <v>580</v>
      </c>
      <c r="BB520" s="4">
        <v>-597.4</v>
      </c>
      <c r="BC520" s="4">
        <v>0</v>
      </c>
      <c r="BD520" s="4">
        <v>520.26</v>
      </c>
      <c r="BE520" s="4">
        <v>-59.74</v>
      </c>
    </row>
    <row r="521" spans="1:57">
      <c r="A521">
        <v>102</v>
      </c>
      <c r="B521" t="s">
        <v>343</v>
      </c>
      <c r="C521">
        <v>140</v>
      </c>
      <c r="D521" t="s">
        <v>344</v>
      </c>
      <c r="E521">
        <v>292</v>
      </c>
      <c r="F521">
        <v>512940001</v>
      </c>
      <c r="G521" t="s">
        <v>129</v>
      </c>
      <c r="H521">
        <v>101</v>
      </c>
      <c r="I521" t="s">
        <v>308</v>
      </c>
      <c r="J521">
        <v>2940</v>
      </c>
      <c r="K521" t="s">
        <v>328</v>
      </c>
      <c r="L521">
        <v>2000</v>
      </c>
      <c r="M521" t="s">
        <v>113</v>
      </c>
      <c r="N521">
        <v>4</v>
      </c>
      <c r="O521" t="s">
        <v>345</v>
      </c>
      <c r="P521">
        <v>172</v>
      </c>
      <c r="Q521" t="s">
        <v>281</v>
      </c>
      <c r="R521">
        <v>121</v>
      </c>
      <c r="S521" t="s">
        <v>312</v>
      </c>
      <c r="T521">
        <v>1</v>
      </c>
      <c r="U521" t="s">
        <v>313</v>
      </c>
      <c r="V521" s="4">
        <v>440.8</v>
      </c>
      <c r="W521" s="4">
        <v>0</v>
      </c>
      <c r="X521" s="4">
        <v>0</v>
      </c>
      <c r="Y521" s="4">
        <v>440.8</v>
      </c>
      <c r="Z521" s="4">
        <v>440.8</v>
      </c>
      <c r="AA521" s="4">
        <v>7901</v>
      </c>
      <c r="AB521" s="4">
        <v>1020.8</v>
      </c>
      <c r="AC521" s="4">
        <v>440.8</v>
      </c>
      <c r="AD521" s="4">
        <v>440.8</v>
      </c>
      <c r="AE521" s="4">
        <v>440.8</v>
      </c>
      <c r="AF521" s="4">
        <v>440.8</v>
      </c>
      <c r="AG521" s="4">
        <v>0</v>
      </c>
      <c r="AH521" s="4">
        <v>0</v>
      </c>
      <c r="AI521" s="4">
        <v>298.7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1051.42</v>
      </c>
      <c r="AR521" s="4">
        <v>135.01</v>
      </c>
      <c r="AS521" s="4">
        <v>135.01</v>
      </c>
      <c r="AT521" s="4">
        <v>500</v>
      </c>
      <c r="AU521" s="4">
        <v>0</v>
      </c>
      <c r="AV521" s="4">
        <v>0</v>
      </c>
      <c r="AW521" s="4">
        <v>82.9</v>
      </c>
      <c r="AX521" s="4">
        <v>8341.7999999999993</v>
      </c>
      <c r="AY521" s="4">
        <v>440.8</v>
      </c>
      <c r="AZ521" s="4">
        <v>1020.8</v>
      </c>
      <c r="BA521" s="4">
        <v>0.01</v>
      </c>
      <c r="BB521" s="4">
        <v>440.79</v>
      </c>
      <c r="BC521" s="4">
        <v>-610.62</v>
      </c>
      <c r="BD521" s="4">
        <v>305.79000000000002</v>
      </c>
      <c r="BE521" s="4">
        <v>-135.01</v>
      </c>
    </row>
    <row r="522" spans="1:57">
      <c r="A522">
        <v>921</v>
      </c>
      <c r="B522" t="s">
        <v>454</v>
      </c>
      <c r="C522">
        <v>108</v>
      </c>
      <c r="D522" t="s">
        <v>455</v>
      </c>
      <c r="E522">
        <v>292</v>
      </c>
      <c r="F522">
        <v>512940001</v>
      </c>
      <c r="G522" t="s">
        <v>129</v>
      </c>
      <c r="H522">
        <v>101</v>
      </c>
      <c r="I522" t="s">
        <v>308</v>
      </c>
      <c r="J522">
        <v>2940</v>
      </c>
      <c r="K522" t="s">
        <v>328</v>
      </c>
      <c r="L522">
        <v>2000</v>
      </c>
      <c r="M522" t="s">
        <v>113</v>
      </c>
      <c r="N522">
        <v>4</v>
      </c>
      <c r="O522" t="s">
        <v>345</v>
      </c>
      <c r="P522">
        <v>132</v>
      </c>
      <c r="Q522" t="s">
        <v>456</v>
      </c>
      <c r="R522">
        <v>121</v>
      </c>
      <c r="S522" t="s">
        <v>312</v>
      </c>
      <c r="T522">
        <v>1</v>
      </c>
      <c r="U522" t="s">
        <v>313</v>
      </c>
      <c r="V522" s="4">
        <v>0</v>
      </c>
      <c r="W522" s="4">
        <v>371.2</v>
      </c>
      <c r="X522" s="4">
        <v>245</v>
      </c>
      <c r="Y522" s="4">
        <v>556.79999999999995</v>
      </c>
      <c r="Z522" s="4">
        <v>0</v>
      </c>
      <c r="AA522" s="4">
        <v>533.6</v>
      </c>
      <c r="AB522" s="4">
        <v>0</v>
      </c>
      <c r="AC522" s="4">
        <v>0</v>
      </c>
      <c r="AD522" s="4">
        <v>13373.96</v>
      </c>
      <c r="AE522" s="4">
        <v>1383.6</v>
      </c>
      <c r="AF522" s="4">
        <v>533.6</v>
      </c>
      <c r="AG522" s="4">
        <v>649.6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454.02</v>
      </c>
      <c r="AO522" s="4">
        <v>0</v>
      </c>
      <c r="AP522" s="4">
        <v>2889.36</v>
      </c>
      <c r="AQ522" s="4">
        <v>0</v>
      </c>
      <c r="AR522" s="4">
        <v>334.34</v>
      </c>
      <c r="AS522" s="4">
        <v>334.34</v>
      </c>
      <c r="AT522" s="4">
        <v>371.2</v>
      </c>
      <c r="AU522" s="4">
        <v>0</v>
      </c>
      <c r="AV522" s="4">
        <v>245</v>
      </c>
      <c r="AW522" s="4">
        <v>556.79999999999995</v>
      </c>
      <c r="AX522" s="4">
        <v>0</v>
      </c>
      <c r="AY522" s="4">
        <v>533.6</v>
      </c>
      <c r="AZ522" s="4">
        <v>11593.98</v>
      </c>
      <c r="BA522" s="4">
        <v>1325.96</v>
      </c>
      <c r="BB522" s="4">
        <v>0</v>
      </c>
      <c r="BC522" s="4">
        <v>-972.16</v>
      </c>
      <c r="BD522" s="4">
        <v>-334.34</v>
      </c>
      <c r="BE522" s="4">
        <v>315.26</v>
      </c>
    </row>
    <row r="523" spans="1:57">
      <c r="A523">
        <v>922</v>
      </c>
      <c r="B523" t="s">
        <v>458</v>
      </c>
      <c r="C523">
        <v>109</v>
      </c>
      <c r="D523" t="s">
        <v>459</v>
      </c>
      <c r="E523">
        <v>292</v>
      </c>
      <c r="F523">
        <v>512940001</v>
      </c>
      <c r="G523" t="s">
        <v>129</v>
      </c>
      <c r="H523">
        <v>101</v>
      </c>
      <c r="I523" t="s">
        <v>308</v>
      </c>
      <c r="J523">
        <v>2940</v>
      </c>
      <c r="K523" t="s">
        <v>328</v>
      </c>
      <c r="L523">
        <v>2000</v>
      </c>
      <c r="M523" t="s">
        <v>113</v>
      </c>
      <c r="N523">
        <v>4</v>
      </c>
      <c r="O523" t="s">
        <v>345</v>
      </c>
      <c r="P523">
        <v>135</v>
      </c>
      <c r="Q523" t="s">
        <v>460</v>
      </c>
      <c r="R523">
        <v>121</v>
      </c>
      <c r="S523" t="s">
        <v>312</v>
      </c>
      <c r="T523">
        <v>1</v>
      </c>
      <c r="U523" t="s">
        <v>313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533.6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Y523" s="4">
        <v>533.6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</row>
    <row r="524" spans="1:57">
      <c r="A524">
        <v>923</v>
      </c>
      <c r="B524" t="s">
        <v>461</v>
      </c>
      <c r="C524">
        <v>110</v>
      </c>
      <c r="D524" t="s">
        <v>462</v>
      </c>
      <c r="E524">
        <v>292</v>
      </c>
      <c r="F524">
        <v>512940001</v>
      </c>
      <c r="G524" t="s">
        <v>129</v>
      </c>
      <c r="H524">
        <v>101</v>
      </c>
      <c r="I524" t="s">
        <v>308</v>
      </c>
      <c r="J524">
        <v>2940</v>
      </c>
      <c r="K524" t="s">
        <v>328</v>
      </c>
      <c r="L524">
        <v>2000</v>
      </c>
      <c r="M524" t="s">
        <v>113</v>
      </c>
      <c r="N524">
        <v>4</v>
      </c>
      <c r="O524" t="s">
        <v>345</v>
      </c>
      <c r="P524">
        <v>311</v>
      </c>
      <c r="Q524" t="s">
        <v>463</v>
      </c>
      <c r="R524">
        <v>125</v>
      </c>
      <c r="S524" t="s">
        <v>464</v>
      </c>
      <c r="T524">
        <v>1</v>
      </c>
      <c r="U524" t="s">
        <v>313</v>
      </c>
      <c r="V524" s="4">
        <v>0</v>
      </c>
      <c r="W524" s="4">
        <v>0</v>
      </c>
      <c r="X524" s="4">
        <v>324.8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324.8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324.8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324.8</v>
      </c>
      <c r="BD524" s="4">
        <v>0</v>
      </c>
      <c r="BE524" s="4">
        <v>0</v>
      </c>
    </row>
    <row r="525" spans="1:57">
      <c r="A525">
        <v>924</v>
      </c>
      <c r="B525" t="s">
        <v>574</v>
      </c>
      <c r="C525">
        <v>159</v>
      </c>
      <c r="D525" t="s">
        <v>574</v>
      </c>
      <c r="E525">
        <v>292</v>
      </c>
      <c r="F525">
        <v>512940001</v>
      </c>
      <c r="G525" t="s">
        <v>129</v>
      </c>
      <c r="H525">
        <v>101</v>
      </c>
      <c r="I525" t="s">
        <v>308</v>
      </c>
      <c r="J525">
        <v>2940</v>
      </c>
      <c r="K525" t="s">
        <v>328</v>
      </c>
      <c r="L525">
        <v>2000</v>
      </c>
      <c r="M525" t="s">
        <v>113</v>
      </c>
      <c r="N525">
        <v>4</v>
      </c>
      <c r="O525" t="s">
        <v>345</v>
      </c>
      <c r="P525">
        <v>111</v>
      </c>
      <c r="Q525" t="s">
        <v>438</v>
      </c>
      <c r="R525">
        <v>121</v>
      </c>
      <c r="S525" t="s">
        <v>312</v>
      </c>
      <c r="T525">
        <v>1</v>
      </c>
      <c r="U525" t="s">
        <v>313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7929.32</v>
      </c>
      <c r="AH525" s="4">
        <v>4002.58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400.26</v>
      </c>
      <c r="AS525" s="4">
        <v>400.26</v>
      </c>
      <c r="AT525" s="4">
        <v>0</v>
      </c>
      <c r="AU525" s="4">
        <v>0</v>
      </c>
      <c r="AV525" s="4">
        <v>0</v>
      </c>
      <c r="AW525" s="4">
        <v>0</v>
      </c>
      <c r="AX525" s="4">
        <v>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3597.16</v>
      </c>
      <c r="BE525" s="4">
        <v>-470.94</v>
      </c>
    </row>
    <row r="526" spans="1:57">
      <c r="A526">
        <v>931</v>
      </c>
      <c r="B526" t="s">
        <v>465</v>
      </c>
      <c r="C526">
        <v>111</v>
      </c>
      <c r="D526" t="s">
        <v>466</v>
      </c>
      <c r="E526">
        <v>292</v>
      </c>
      <c r="F526">
        <v>512940001</v>
      </c>
      <c r="G526" t="s">
        <v>129</v>
      </c>
      <c r="H526">
        <v>101</v>
      </c>
      <c r="I526" t="s">
        <v>308</v>
      </c>
      <c r="J526">
        <v>2940</v>
      </c>
      <c r="K526" t="s">
        <v>328</v>
      </c>
      <c r="L526">
        <v>2000</v>
      </c>
      <c r="M526" t="s">
        <v>113</v>
      </c>
      <c r="N526">
        <v>5</v>
      </c>
      <c r="O526" t="s">
        <v>467</v>
      </c>
      <c r="P526">
        <v>152</v>
      </c>
      <c r="Q526" t="s">
        <v>468</v>
      </c>
      <c r="R526">
        <v>121</v>
      </c>
      <c r="S526" t="s">
        <v>312</v>
      </c>
      <c r="T526">
        <v>1</v>
      </c>
      <c r="U526" t="s">
        <v>313</v>
      </c>
      <c r="V526" s="4">
        <v>0</v>
      </c>
      <c r="W526" s="4">
        <v>2640.48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1281.2</v>
      </c>
      <c r="AE526" s="4">
        <v>0</v>
      </c>
      <c r="AF526" s="4">
        <v>0</v>
      </c>
      <c r="AG526" s="4">
        <v>0</v>
      </c>
      <c r="AH526" s="4">
        <v>10548.02</v>
      </c>
      <c r="AI526" s="4">
        <v>0</v>
      </c>
      <c r="AJ526" s="4">
        <v>6365.4</v>
      </c>
      <c r="AK526" s="4">
        <v>18334</v>
      </c>
      <c r="AL526" s="4">
        <v>0</v>
      </c>
      <c r="AM526" s="4">
        <v>143.38</v>
      </c>
      <c r="AN526" s="4">
        <v>0</v>
      </c>
      <c r="AO526" s="4">
        <v>0</v>
      </c>
      <c r="AP526" s="4">
        <v>0</v>
      </c>
      <c r="AQ526" s="4">
        <v>0</v>
      </c>
      <c r="AR526" s="4">
        <v>3539.08</v>
      </c>
      <c r="AS526" s="4">
        <v>3539.08</v>
      </c>
      <c r="AT526" s="4">
        <v>0</v>
      </c>
      <c r="AU526" s="4">
        <v>0</v>
      </c>
      <c r="AV526" s="4">
        <v>0</v>
      </c>
      <c r="AW526" s="4">
        <v>-6960</v>
      </c>
      <c r="AX526" s="4">
        <v>0</v>
      </c>
      <c r="AY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-18515.900000000001</v>
      </c>
      <c r="BE526" s="4">
        <v>-13071.38</v>
      </c>
    </row>
    <row r="527" spans="1:57">
      <c r="A527">
        <v>932</v>
      </c>
      <c r="B527" t="s">
        <v>477</v>
      </c>
      <c r="C527">
        <v>113</v>
      </c>
      <c r="D527" t="s">
        <v>478</v>
      </c>
      <c r="E527">
        <v>292</v>
      </c>
      <c r="F527">
        <v>512940001</v>
      </c>
      <c r="G527" t="s">
        <v>129</v>
      </c>
      <c r="H527">
        <v>101</v>
      </c>
      <c r="I527" t="s">
        <v>308</v>
      </c>
      <c r="J527">
        <v>2940</v>
      </c>
      <c r="K527" t="s">
        <v>328</v>
      </c>
      <c r="L527">
        <v>2000</v>
      </c>
      <c r="M527" t="s">
        <v>113</v>
      </c>
      <c r="N527">
        <v>5</v>
      </c>
      <c r="O527" t="s">
        <v>467</v>
      </c>
      <c r="P527">
        <v>152</v>
      </c>
      <c r="Q527" t="s">
        <v>468</v>
      </c>
      <c r="R527">
        <v>121</v>
      </c>
      <c r="S527" t="s">
        <v>312</v>
      </c>
      <c r="T527">
        <v>1</v>
      </c>
      <c r="U527" t="s">
        <v>313</v>
      </c>
      <c r="V527" s="4">
        <v>0</v>
      </c>
      <c r="W527" s="4">
        <v>1369.01</v>
      </c>
      <c r="X527" s="4">
        <v>0</v>
      </c>
      <c r="Y527" s="4">
        <v>0</v>
      </c>
      <c r="Z527" s="4">
        <v>0</v>
      </c>
      <c r="AA527" s="4">
        <v>648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3090.02</v>
      </c>
      <c r="AM527" s="4">
        <v>0</v>
      </c>
      <c r="AN527" s="4">
        <v>0</v>
      </c>
      <c r="AO527" s="4">
        <v>0</v>
      </c>
      <c r="AP527" s="4">
        <v>179.22</v>
      </c>
      <c r="AQ527" s="4">
        <v>0</v>
      </c>
      <c r="AR527" s="4">
        <v>326.92</v>
      </c>
      <c r="AS527" s="4">
        <v>326.92</v>
      </c>
      <c r="AT527" s="4">
        <v>0</v>
      </c>
      <c r="AU527" s="4">
        <v>1369.01</v>
      </c>
      <c r="AV527" s="4">
        <v>0</v>
      </c>
      <c r="AW527" s="4">
        <v>0</v>
      </c>
      <c r="AX527" s="4">
        <v>-669.01</v>
      </c>
      <c r="AY527" s="4">
        <v>0</v>
      </c>
      <c r="AZ527" s="4">
        <v>-497</v>
      </c>
      <c r="BA527" s="4">
        <v>0</v>
      </c>
      <c r="BB527" s="4">
        <v>0</v>
      </c>
      <c r="BC527" s="4">
        <v>0</v>
      </c>
      <c r="BD527" s="4">
        <v>-1782.15</v>
      </c>
      <c r="BE527" s="4">
        <v>-326.92</v>
      </c>
    </row>
    <row r="528" spans="1:57">
      <c r="A528">
        <v>981</v>
      </c>
      <c r="B528" t="s">
        <v>532</v>
      </c>
      <c r="C528">
        <v>134</v>
      </c>
      <c r="D528" t="s">
        <v>245</v>
      </c>
      <c r="E528">
        <v>292</v>
      </c>
      <c r="F528">
        <v>512940001</v>
      </c>
      <c r="G528" t="s">
        <v>129</v>
      </c>
      <c r="H528">
        <v>101</v>
      </c>
      <c r="I528" t="s">
        <v>308</v>
      </c>
      <c r="J528">
        <v>2940</v>
      </c>
      <c r="K528" t="s">
        <v>328</v>
      </c>
      <c r="L528">
        <v>2000</v>
      </c>
      <c r="M528" t="s">
        <v>113</v>
      </c>
      <c r="N528">
        <v>6</v>
      </c>
      <c r="O528" t="s">
        <v>533</v>
      </c>
      <c r="P528">
        <v>134</v>
      </c>
      <c r="Q528" t="s">
        <v>534</v>
      </c>
      <c r="R528">
        <v>132</v>
      </c>
      <c r="S528" t="s">
        <v>535</v>
      </c>
      <c r="T528">
        <v>1</v>
      </c>
      <c r="U528" t="s">
        <v>313</v>
      </c>
      <c r="V528" s="4">
        <v>0</v>
      </c>
      <c r="W528" s="4">
        <v>0</v>
      </c>
      <c r="X528" s="4">
        <v>881.6</v>
      </c>
      <c r="Y528" s="4">
        <v>0</v>
      </c>
      <c r="Z528" s="4">
        <v>0</v>
      </c>
      <c r="AA528" s="4">
        <v>0</v>
      </c>
      <c r="AB528" s="4">
        <v>3600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2173.31</v>
      </c>
      <c r="AK528" s="4">
        <v>0</v>
      </c>
      <c r="AL528" s="4">
        <v>12360.01</v>
      </c>
      <c r="AM528" s="4">
        <v>360.5</v>
      </c>
      <c r="AN528" s="4">
        <v>0</v>
      </c>
      <c r="AO528" s="4">
        <v>767.32</v>
      </c>
      <c r="AP528" s="4">
        <v>0</v>
      </c>
      <c r="AQ528" s="4">
        <v>0</v>
      </c>
      <c r="AR528" s="4">
        <v>1566.11</v>
      </c>
      <c r="AS528" s="4">
        <v>1566.11</v>
      </c>
      <c r="AT528" s="4">
        <v>0</v>
      </c>
      <c r="AU528" s="4">
        <v>0</v>
      </c>
      <c r="AV528" s="4">
        <v>0</v>
      </c>
      <c r="AW528" s="4">
        <v>0</v>
      </c>
      <c r="AX528" s="4">
        <v>0</v>
      </c>
      <c r="AY528" s="4">
        <v>0</v>
      </c>
      <c r="AZ528" s="4">
        <v>0</v>
      </c>
      <c r="BA528" s="4">
        <v>-1464.43</v>
      </c>
      <c r="BB528" s="4">
        <v>0</v>
      </c>
      <c r="BC528" s="4">
        <v>-9715.11</v>
      </c>
      <c r="BD528" s="4">
        <v>-1566.11</v>
      </c>
      <c r="BE528" s="4">
        <v>-1566.11</v>
      </c>
    </row>
    <row r="529" spans="1:57">
      <c r="A529">
        <v>982</v>
      </c>
      <c r="B529" t="s">
        <v>536</v>
      </c>
      <c r="C529">
        <v>135</v>
      </c>
      <c r="D529" t="s">
        <v>537</v>
      </c>
      <c r="E529">
        <v>292</v>
      </c>
      <c r="F529">
        <v>512940001</v>
      </c>
      <c r="G529" t="s">
        <v>129</v>
      </c>
      <c r="H529">
        <v>101</v>
      </c>
      <c r="I529" t="s">
        <v>308</v>
      </c>
      <c r="J529">
        <v>2940</v>
      </c>
      <c r="K529" t="s">
        <v>328</v>
      </c>
      <c r="L529">
        <v>2000</v>
      </c>
      <c r="M529" t="s">
        <v>113</v>
      </c>
      <c r="N529">
        <v>6</v>
      </c>
      <c r="O529" t="s">
        <v>533</v>
      </c>
      <c r="P529">
        <v>181</v>
      </c>
      <c r="Q529" t="s">
        <v>523</v>
      </c>
      <c r="R529">
        <v>131</v>
      </c>
      <c r="S529" t="s">
        <v>524</v>
      </c>
      <c r="T529">
        <v>1</v>
      </c>
      <c r="U529" t="s">
        <v>313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7901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705.55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473.8</v>
      </c>
      <c r="AR529" s="4">
        <v>117.94</v>
      </c>
      <c r="AS529" s="4">
        <v>117.94</v>
      </c>
      <c r="AT529" s="4">
        <v>0</v>
      </c>
      <c r="AU529" s="4">
        <v>0</v>
      </c>
      <c r="AV529" s="4">
        <v>0</v>
      </c>
      <c r="AW529" s="4">
        <v>-705.55</v>
      </c>
      <c r="AX529" s="4">
        <v>7901</v>
      </c>
      <c r="AY529" s="4">
        <v>0</v>
      </c>
      <c r="AZ529" s="4">
        <v>0</v>
      </c>
      <c r="BA529" s="4">
        <v>0.01</v>
      </c>
      <c r="BB529" s="4">
        <v>0</v>
      </c>
      <c r="BC529" s="4">
        <v>0</v>
      </c>
      <c r="BD529" s="4">
        <v>-591.74</v>
      </c>
      <c r="BE529" s="4">
        <v>-117.93</v>
      </c>
    </row>
    <row r="530" spans="1:57">
      <c r="A530">
        <v>101</v>
      </c>
      <c r="B530" t="s">
        <v>306</v>
      </c>
      <c r="C530">
        <v>139</v>
      </c>
      <c r="D530" t="s">
        <v>307</v>
      </c>
      <c r="E530">
        <v>292</v>
      </c>
      <c r="F530">
        <v>512940001</v>
      </c>
      <c r="G530" t="s">
        <v>129</v>
      </c>
      <c r="H530">
        <v>101</v>
      </c>
      <c r="I530" t="s">
        <v>308</v>
      </c>
      <c r="J530">
        <v>2940</v>
      </c>
      <c r="K530" t="s">
        <v>328</v>
      </c>
      <c r="L530">
        <v>2000</v>
      </c>
      <c r="M530" t="s">
        <v>113</v>
      </c>
      <c r="N530">
        <v>7</v>
      </c>
      <c r="O530" t="s">
        <v>310</v>
      </c>
      <c r="P530">
        <v>171</v>
      </c>
      <c r="Q530" t="s">
        <v>311</v>
      </c>
      <c r="R530">
        <v>121</v>
      </c>
      <c r="S530" t="s">
        <v>312</v>
      </c>
      <c r="T530">
        <v>1</v>
      </c>
      <c r="U530" t="s">
        <v>313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15184.99</v>
      </c>
      <c r="AG530" s="4">
        <v>2829.98</v>
      </c>
      <c r="AH530" s="4">
        <v>425.18</v>
      </c>
      <c r="AI530" s="4">
        <v>0</v>
      </c>
      <c r="AJ530" s="4">
        <v>0</v>
      </c>
      <c r="AK530" s="4">
        <v>0</v>
      </c>
      <c r="AL530" s="4">
        <v>448.06</v>
      </c>
      <c r="AM530" s="4">
        <v>0</v>
      </c>
      <c r="AN530" s="4">
        <v>0</v>
      </c>
      <c r="AO530" s="4">
        <v>0</v>
      </c>
      <c r="AP530" s="4">
        <v>406.23</v>
      </c>
      <c r="AQ530" s="4">
        <v>334.54</v>
      </c>
      <c r="AR530" s="4">
        <v>161.4</v>
      </c>
      <c r="AS530" s="4">
        <v>161.4</v>
      </c>
      <c r="AT530" s="4">
        <v>0</v>
      </c>
      <c r="AU530" s="4">
        <v>0</v>
      </c>
      <c r="AV530" s="4">
        <v>0</v>
      </c>
      <c r="AW530" s="4">
        <v>-425.18</v>
      </c>
      <c r="AX530" s="4">
        <v>0</v>
      </c>
      <c r="AY530" s="4">
        <v>0</v>
      </c>
      <c r="AZ530" s="4">
        <v>0</v>
      </c>
      <c r="BA530" s="4">
        <v>-448.06</v>
      </c>
      <c r="BB530" s="4">
        <v>-406.23</v>
      </c>
      <c r="BC530" s="4">
        <v>-334.5</v>
      </c>
      <c r="BD530" s="4">
        <v>17853.57</v>
      </c>
      <c r="BE530" s="4">
        <v>-161.4</v>
      </c>
    </row>
    <row r="531" spans="1:57">
      <c r="A531">
        <v>201</v>
      </c>
      <c r="B531" t="s">
        <v>379</v>
      </c>
      <c r="C531">
        <v>143</v>
      </c>
      <c r="D531" t="s">
        <v>271</v>
      </c>
      <c r="E531">
        <v>293</v>
      </c>
      <c r="F531">
        <v>512940001</v>
      </c>
      <c r="G531" t="s">
        <v>129</v>
      </c>
      <c r="H531">
        <v>602</v>
      </c>
      <c r="I531" t="s">
        <v>380</v>
      </c>
      <c r="J531">
        <v>2940</v>
      </c>
      <c r="K531" t="s">
        <v>328</v>
      </c>
      <c r="L531">
        <v>2000</v>
      </c>
      <c r="M531" t="s">
        <v>113</v>
      </c>
      <c r="N531">
        <v>7</v>
      </c>
      <c r="O531" t="s">
        <v>310</v>
      </c>
      <c r="P531">
        <v>423</v>
      </c>
      <c r="Q531" t="s">
        <v>381</v>
      </c>
      <c r="R531">
        <v>121</v>
      </c>
      <c r="S531" t="s">
        <v>312</v>
      </c>
      <c r="T531">
        <v>1</v>
      </c>
      <c r="U531" t="s">
        <v>313</v>
      </c>
      <c r="V531" s="4">
        <v>0</v>
      </c>
      <c r="W531" s="4">
        <v>0</v>
      </c>
      <c r="X531" s="4">
        <v>440.8</v>
      </c>
      <c r="Y531" s="4">
        <v>0</v>
      </c>
      <c r="Z531" s="4">
        <v>2220</v>
      </c>
      <c r="AA531" s="4">
        <v>0</v>
      </c>
      <c r="AB531" s="4">
        <v>10635.4</v>
      </c>
      <c r="AC531" s="4">
        <v>533.6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0</v>
      </c>
      <c r="AR531" s="4">
        <v>0</v>
      </c>
      <c r="AS531" s="4">
        <v>0</v>
      </c>
      <c r="AT531" s="4">
        <v>1.1599999999999999</v>
      </c>
      <c r="AU531" s="4">
        <v>22093.99</v>
      </c>
      <c r="AV531" s="4">
        <v>10681.8</v>
      </c>
      <c r="AW531" s="4">
        <v>2220</v>
      </c>
      <c r="AX531" s="4">
        <v>0</v>
      </c>
      <c r="AY531" s="4">
        <v>0</v>
      </c>
      <c r="AZ531" s="4">
        <v>928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</row>
    <row r="532" spans="1:57">
      <c r="A532">
        <v>941</v>
      </c>
      <c r="B532" t="s">
        <v>484</v>
      </c>
      <c r="C532">
        <v>116</v>
      </c>
      <c r="D532" t="s">
        <v>485</v>
      </c>
      <c r="E532">
        <v>292</v>
      </c>
      <c r="F532">
        <v>512940001</v>
      </c>
      <c r="G532" t="s">
        <v>129</v>
      </c>
      <c r="H532">
        <v>101</v>
      </c>
      <c r="I532" t="s">
        <v>308</v>
      </c>
      <c r="J532">
        <v>2940</v>
      </c>
      <c r="K532" t="s">
        <v>328</v>
      </c>
      <c r="L532">
        <v>2000</v>
      </c>
      <c r="M532" t="s">
        <v>113</v>
      </c>
      <c r="N532">
        <v>8</v>
      </c>
      <c r="O532" t="s">
        <v>486</v>
      </c>
      <c r="P532">
        <v>131</v>
      </c>
      <c r="Q532" t="s">
        <v>449</v>
      </c>
      <c r="R532">
        <v>121</v>
      </c>
      <c r="S532" t="s">
        <v>312</v>
      </c>
      <c r="T532">
        <v>1</v>
      </c>
      <c r="U532" t="s">
        <v>313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495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2369</v>
      </c>
      <c r="AJ532" s="4">
        <v>0</v>
      </c>
      <c r="AK532" s="4">
        <v>0</v>
      </c>
      <c r="AL532" s="4">
        <v>0</v>
      </c>
      <c r="AM532" s="4">
        <v>1215.4100000000001</v>
      </c>
      <c r="AN532" s="4">
        <v>4779.2</v>
      </c>
      <c r="AO532" s="4">
        <v>0</v>
      </c>
      <c r="AP532" s="4">
        <v>0</v>
      </c>
      <c r="AQ532" s="4">
        <v>0</v>
      </c>
      <c r="AR532" s="4">
        <v>836.36</v>
      </c>
      <c r="AS532" s="4">
        <v>836.36</v>
      </c>
      <c r="AT532" s="4">
        <v>0</v>
      </c>
      <c r="AU532" s="4">
        <v>0</v>
      </c>
      <c r="AV532" s="4">
        <v>0</v>
      </c>
      <c r="AW532" s="4">
        <v>0</v>
      </c>
      <c r="AX532" s="4">
        <v>-2098.7600000000002</v>
      </c>
      <c r="AY532" s="4">
        <v>0</v>
      </c>
      <c r="AZ532" s="4">
        <v>0</v>
      </c>
      <c r="BA532" s="4">
        <v>0</v>
      </c>
      <c r="BB532" s="4">
        <v>0</v>
      </c>
      <c r="BC532" s="4">
        <v>0</v>
      </c>
      <c r="BD532" s="4">
        <v>0</v>
      </c>
      <c r="BE532" s="4">
        <v>-7442.57</v>
      </c>
    </row>
    <row r="533" spans="1:57">
      <c r="A533">
        <v>942</v>
      </c>
      <c r="B533" t="s">
        <v>487</v>
      </c>
      <c r="C533">
        <v>117</v>
      </c>
      <c r="D533" t="s">
        <v>488</v>
      </c>
      <c r="E533">
        <v>292</v>
      </c>
      <c r="F533">
        <v>512940001</v>
      </c>
      <c r="G533" t="s">
        <v>129</v>
      </c>
      <c r="H533">
        <v>101</v>
      </c>
      <c r="I533" t="s">
        <v>308</v>
      </c>
      <c r="J533">
        <v>2940</v>
      </c>
      <c r="K533" t="s">
        <v>328</v>
      </c>
      <c r="L533">
        <v>2000</v>
      </c>
      <c r="M533" t="s">
        <v>113</v>
      </c>
      <c r="N533">
        <v>8</v>
      </c>
      <c r="O533" t="s">
        <v>486</v>
      </c>
      <c r="P533">
        <v>183</v>
      </c>
      <c r="Q533" t="s">
        <v>489</v>
      </c>
      <c r="R533">
        <v>121</v>
      </c>
      <c r="S533" t="s">
        <v>312</v>
      </c>
      <c r="T533">
        <v>1</v>
      </c>
      <c r="U533" t="s">
        <v>313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2500.0100000000002</v>
      </c>
      <c r="AF533" s="4">
        <v>0</v>
      </c>
      <c r="AG533" s="4">
        <v>0</v>
      </c>
      <c r="AH533" s="4">
        <v>3048.8</v>
      </c>
      <c r="AI533" s="4">
        <v>6263.22</v>
      </c>
      <c r="AJ533" s="4">
        <v>10042.5</v>
      </c>
      <c r="AK533" s="4">
        <v>0</v>
      </c>
      <c r="AL533" s="4">
        <v>3536.61</v>
      </c>
      <c r="AM533" s="4">
        <v>0</v>
      </c>
      <c r="AN533" s="4">
        <v>0</v>
      </c>
      <c r="AO533" s="4">
        <v>0</v>
      </c>
      <c r="AP533" s="4">
        <v>0</v>
      </c>
      <c r="AQ533" s="4">
        <v>3193</v>
      </c>
      <c r="AR533" s="4">
        <v>2608.41</v>
      </c>
      <c r="AS533" s="4">
        <v>2608.41</v>
      </c>
      <c r="AT533" s="4">
        <v>-1872</v>
      </c>
      <c r="AU533" s="4">
        <v>0</v>
      </c>
      <c r="AV533" s="4">
        <v>-8727.4</v>
      </c>
      <c r="AW533" s="4">
        <v>-8755.1200000000008</v>
      </c>
      <c r="AX533" s="4">
        <v>-3536.61</v>
      </c>
      <c r="AY533" s="4">
        <v>0</v>
      </c>
      <c r="AZ533" s="4">
        <v>0</v>
      </c>
      <c r="BA533" s="4">
        <v>0</v>
      </c>
      <c r="BB533" s="4">
        <v>0</v>
      </c>
      <c r="BC533" s="4">
        <v>-692.99</v>
      </c>
      <c r="BD533" s="4">
        <v>-2608.41</v>
      </c>
      <c r="BE533" s="4">
        <v>-2608.41</v>
      </c>
    </row>
    <row r="534" spans="1:57">
      <c r="A534">
        <v>972</v>
      </c>
      <c r="B534" t="s">
        <v>527</v>
      </c>
      <c r="C534">
        <v>132</v>
      </c>
      <c r="D534" t="s">
        <v>528</v>
      </c>
      <c r="E534">
        <v>292</v>
      </c>
      <c r="F534">
        <v>512940001</v>
      </c>
      <c r="G534" t="s">
        <v>129</v>
      </c>
      <c r="H534">
        <v>101</v>
      </c>
      <c r="I534" t="s">
        <v>308</v>
      </c>
      <c r="J534">
        <v>2940</v>
      </c>
      <c r="K534" t="s">
        <v>328</v>
      </c>
      <c r="L534">
        <v>2000</v>
      </c>
      <c r="M534" t="s">
        <v>113</v>
      </c>
      <c r="N534">
        <v>9</v>
      </c>
      <c r="O534" t="s">
        <v>422</v>
      </c>
      <c r="P534">
        <v>181</v>
      </c>
      <c r="Q534" t="s">
        <v>523</v>
      </c>
      <c r="R534">
        <v>131</v>
      </c>
      <c r="S534" t="s">
        <v>524</v>
      </c>
      <c r="T534">
        <v>1</v>
      </c>
      <c r="U534" t="s">
        <v>313</v>
      </c>
      <c r="V534" s="4">
        <v>0</v>
      </c>
      <c r="W534" s="4">
        <v>0</v>
      </c>
      <c r="X534" s="4">
        <v>1499</v>
      </c>
      <c r="Y534" s="4">
        <v>2573.6</v>
      </c>
      <c r="Z534" s="4">
        <v>0</v>
      </c>
      <c r="AA534" s="4">
        <v>0</v>
      </c>
      <c r="AB534" s="4">
        <v>0</v>
      </c>
      <c r="AC534" s="4">
        <v>0</v>
      </c>
      <c r="AD534" s="4">
        <v>7900.96</v>
      </c>
      <c r="AE534" s="4">
        <v>850</v>
      </c>
      <c r="AF534" s="4">
        <v>0</v>
      </c>
      <c r="AG534" s="4">
        <v>0</v>
      </c>
      <c r="AH534" s="4">
        <v>0</v>
      </c>
      <c r="AI534" s="4">
        <v>1287.5</v>
      </c>
      <c r="AJ534" s="4">
        <v>1081.5</v>
      </c>
      <c r="AK534" s="4">
        <v>0</v>
      </c>
      <c r="AL534" s="4">
        <v>7021.02</v>
      </c>
      <c r="AM534" s="4">
        <v>0</v>
      </c>
      <c r="AN534" s="4">
        <v>0</v>
      </c>
      <c r="AO534" s="4">
        <v>0</v>
      </c>
      <c r="AP534" s="4">
        <v>1123.1099999999999</v>
      </c>
      <c r="AQ534" s="4">
        <v>0</v>
      </c>
      <c r="AR534" s="4">
        <v>1051.31</v>
      </c>
      <c r="AS534" s="4">
        <v>1051.31</v>
      </c>
      <c r="AT534" s="4">
        <v>0</v>
      </c>
      <c r="AU534" s="4">
        <v>0</v>
      </c>
      <c r="AV534" s="4">
        <v>1170</v>
      </c>
      <c r="AW534" s="4">
        <v>533.6</v>
      </c>
      <c r="AX534" s="4">
        <v>-7021.02</v>
      </c>
      <c r="AY534" s="4">
        <v>0</v>
      </c>
      <c r="AZ534" s="4">
        <v>0</v>
      </c>
      <c r="BA534" s="4">
        <v>6250.96</v>
      </c>
      <c r="BB534" s="4">
        <v>1376.89</v>
      </c>
      <c r="BC534" s="4">
        <v>0</v>
      </c>
      <c r="BD534" s="4">
        <v>-1051.31</v>
      </c>
      <c r="BE534" s="4">
        <v>-1051.31</v>
      </c>
    </row>
    <row r="535" spans="1:57">
      <c r="A535">
        <v>991</v>
      </c>
      <c r="B535" t="s">
        <v>538</v>
      </c>
      <c r="C535">
        <v>136</v>
      </c>
      <c r="D535" t="s">
        <v>539</v>
      </c>
      <c r="E535">
        <v>292</v>
      </c>
      <c r="F535">
        <v>512940001</v>
      </c>
      <c r="G535" t="s">
        <v>129</v>
      </c>
      <c r="H535">
        <v>101</v>
      </c>
      <c r="I535" t="s">
        <v>308</v>
      </c>
      <c r="J535">
        <v>2940</v>
      </c>
      <c r="K535" t="s">
        <v>328</v>
      </c>
      <c r="L535">
        <v>2000</v>
      </c>
      <c r="M535" t="s">
        <v>113</v>
      </c>
      <c r="N535">
        <v>10</v>
      </c>
      <c r="O535" t="s">
        <v>540</v>
      </c>
      <c r="P535">
        <v>311</v>
      </c>
      <c r="Q535" t="s">
        <v>463</v>
      </c>
      <c r="R535">
        <v>121</v>
      </c>
      <c r="S535" t="s">
        <v>312</v>
      </c>
      <c r="T535">
        <v>1</v>
      </c>
      <c r="U535" t="s">
        <v>313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556.79999999999995</v>
      </c>
      <c r="AE535" s="4">
        <v>0</v>
      </c>
      <c r="AF535" s="4">
        <v>0</v>
      </c>
      <c r="AG535" s="4">
        <v>7929.32</v>
      </c>
      <c r="AH535" s="4">
        <v>0</v>
      </c>
      <c r="AI535" s="4">
        <v>329.6</v>
      </c>
      <c r="AJ535" s="4">
        <v>0</v>
      </c>
      <c r="AK535" s="4">
        <v>0</v>
      </c>
      <c r="AL535" s="4">
        <v>0</v>
      </c>
      <c r="AM535" s="4">
        <v>721</v>
      </c>
      <c r="AN535" s="4">
        <v>0</v>
      </c>
      <c r="AO535" s="4">
        <v>0</v>
      </c>
      <c r="AP535" s="4">
        <v>549.61</v>
      </c>
      <c r="AQ535" s="4">
        <v>0</v>
      </c>
      <c r="AR535" s="4">
        <v>160.02000000000001</v>
      </c>
      <c r="AS535" s="4">
        <v>160.02000000000001</v>
      </c>
      <c r="AT535" s="4">
        <v>0</v>
      </c>
      <c r="AU535" s="4">
        <v>0</v>
      </c>
      <c r="AV535" s="4">
        <v>-329.6</v>
      </c>
      <c r="AW535" s="4">
        <v>0</v>
      </c>
      <c r="AX535" s="4">
        <v>0</v>
      </c>
      <c r="AY535" s="4">
        <v>-618.72</v>
      </c>
      <c r="AZ535" s="4">
        <v>0</v>
      </c>
      <c r="BA535" s="4">
        <v>454.52</v>
      </c>
      <c r="BB535" s="4">
        <v>-549.61</v>
      </c>
      <c r="BC535" s="4">
        <v>0</v>
      </c>
      <c r="BD535" s="4">
        <v>14237.98</v>
      </c>
      <c r="BE535" s="4">
        <v>-230.7</v>
      </c>
    </row>
    <row r="536" spans="1:57">
      <c r="A536">
        <v>992</v>
      </c>
      <c r="B536" t="s">
        <v>543</v>
      </c>
      <c r="C536">
        <v>137</v>
      </c>
      <c r="D536" t="s">
        <v>544</v>
      </c>
      <c r="E536">
        <v>292</v>
      </c>
      <c r="F536">
        <v>512940001</v>
      </c>
      <c r="G536" t="s">
        <v>129</v>
      </c>
      <c r="H536">
        <v>101</v>
      </c>
      <c r="I536" t="s">
        <v>308</v>
      </c>
      <c r="J536">
        <v>2940</v>
      </c>
      <c r="K536" t="s">
        <v>328</v>
      </c>
      <c r="L536">
        <v>2000</v>
      </c>
      <c r="M536" t="s">
        <v>113</v>
      </c>
      <c r="N536">
        <v>10</v>
      </c>
      <c r="O536" t="s">
        <v>540</v>
      </c>
      <c r="P536">
        <v>371</v>
      </c>
      <c r="Q536" t="s">
        <v>545</v>
      </c>
      <c r="R536">
        <v>121</v>
      </c>
      <c r="S536" t="s">
        <v>312</v>
      </c>
      <c r="T536">
        <v>1</v>
      </c>
      <c r="U536" t="s">
        <v>313</v>
      </c>
      <c r="V536" s="4">
        <v>0</v>
      </c>
      <c r="W536" s="4">
        <v>324.8</v>
      </c>
      <c r="X536" s="4">
        <v>6605.19</v>
      </c>
      <c r="Y536" s="4">
        <v>260</v>
      </c>
      <c r="Z536" s="4">
        <v>0</v>
      </c>
      <c r="AA536" s="4">
        <v>0</v>
      </c>
      <c r="AB536" s="4">
        <v>533.6</v>
      </c>
      <c r="AC536" s="4">
        <v>0</v>
      </c>
      <c r="AD536" s="4">
        <v>0</v>
      </c>
      <c r="AE536" s="4">
        <v>0</v>
      </c>
      <c r="AF536" s="4">
        <v>0</v>
      </c>
      <c r="AG536" s="4">
        <v>7929.32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324.8</v>
      </c>
      <c r="AV536" s="4">
        <v>6605.19</v>
      </c>
      <c r="AW536" s="4">
        <v>260</v>
      </c>
      <c r="AX536" s="4">
        <v>0</v>
      </c>
      <c r="AY536" s="4">
        <v>533.6</v>
      </c>
      <c r="AZ536" s="4">
        <v>0</v>
      </c>
      <c r="BA536" s="4">
        <v>0</v>
      </c>
      <c r="BB536" s="4">
        <v>0</v>
      </c>
      <c r="BC536" s="4">
        <v>0</v>
      </c>
      <c r="BD536" s="4">
        <v>14398</v>
      </c>
      <c r="BE536" s="4">
        <v>-70.680000000000007</v>
      </c>
    </row>
    <row r="537" spans="1:57">
      <c r="A537">
        <v>961</v>
      </c>
      <c r="B537" t="s">
        <v>80</v>
      </c>
      <c r="C537">
        <v>124</v>
      </c>
      <c r="D537" t="s">
        <v>508</v>
      </c>
      <c r="E537">
        <v>292</v>
      </c>
      <c r="F537">
        <v>512940001</v>
      </c>
      <c r="G537" t="s">
        <v>129</v>
      </c>
      <c r="H537">
        <v>101</v>
      </c>
      <c r="I537" t="s">
        <v>308</v>
      </c>
      <c r="J537">
        <v>2940</v>
      </c>
      <c r="K537" t="s">
        <v>328</v>
      </c>
      <c r="L537">
        <v>2000</v>
      </c>
      <c r="M537" t="s">
        <v>113</v>
      </c>
      <c r="N537">
        <v>11</v>
      </c>
      <c r="O537" t="s">
        <v>509</v>
      </c>
      <c r="P537">
        <v>241</v>
      </c>
      <c r="Q537" t="s">
        <v>445</v>
      </c>
      <c r="R537">
        <v>124</v>
      </c>
      <c r="S537" t="s">
        <v>510</v>
      </c>
      <c r="T537">
        <v>1</v>
      </c>
      <c r="U537" t="s">
        <v>313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7929.32</v>
      </c>
      <c r="AH537" s="4">
        <v>0</v>
      </c>
      <c r="AI537" s="4">
        <v>0</v>
      </c>
      <c r="AJ537" s="4">
        <v>2589.0100000000002</v>
      </c>
      <c r="AK537" s="4">
        <v>0</v>
      </c>
      <c r="AL537" s="4">
        <v>783.62</v>
      </c>
      <c r="AM537" s="4">
        <v>0</v>
      </c>
      <c r="AN537" s="4">
        <v>0</v>
      </c>
      <c r="AO537" s="4">
        <v>0</v>
      </c>
      <c r="AP537" s="4">
        <v>334.54</v>
      </c>
      <c r="AQ537" s="4">
        <v>0</v>
      </c>
      <c r="AR537" s="4">
        <v>370.72</v>
      </c>
      <c r="AS537" s="4">
        <v>370.72</v>
      </c>
      <c r="AT537" s="4">
        <v>0</v>
      </c>
      <c r="AU537" s="4">
        <v>0</v>
      </c>
      <c r="AV537" s="4">
        <v>-1972</v>
      </c>
      <c r="AW537" s="4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-1735.17</v>
      </c>
      <c r="BC537" s="4">
        <v>0</v>
      </c>
      <c r="BD537" s="4">
        <v>7629.28</v>
      </c>
      <c r="BE537" s="4">
        <v>-441.4</v>
      </c>
    </row>
    <row r="538" spans="1:57">
      <c r="A538">
        <v>962</v>
      </c>
      <c r="B538" t="s">
        <v>513</v>
      </c>
      <c r="C538">
        <v>126</v>
      </c>
      <c r="D538" t="s">
        <v>225</v>
      </c>
      <c r="E538">
        <v>292</v>
      </c>
      <c r="F538">
        <v>512940001</v>
      </c>
      <c r="G538" t="s">
        <v>129</v>
      </c>
      <c r="H538">
        <v>101</v>
      </c>
      <c r="I538" t="s">
        <v>308</v>
      </c>
      <c r="J538">
        <v>2940</v>
      </c>
      <c r="K538" t="s">
        <v>328</v>
      </c>
      <c r="L538">
        <v>2000</v>
      </c>
      <c r="M538" t="s">
        <v>113</v>
      </c>
      <c r="N538">
        <v>11</v>
      </c>
      <c r="O538" t="s">
        <v>509</v>
      </c>
      <c r="P538">
        <v>241</v>
      </c>
      <c r="Q538" t="s">
        <v>445</v>
      </c>
      <c r="R538">
        <v>124</v>
      </c>
      <c r="S538" t="s">
        <v>510</v>
      </c>
      <c r="T538">
        <v>1</v>
      </c>
      <c r="U538" t="s">
        <v>313</v>
      </c>
      <c r="V538" s="4">
        <v>0</v>
      </c>
      <c r="W538" s="4">
        <v>0</v>
      </c>
      <c r="X538" s="4">
        <v>208.8</v>
      </c>
      <c r="Y538" s="4">
        <v>324.8</v>
      </c>
      <c r="Z538" s="4">
        <v>116</v>
      </c>
      <c r="AA538" s="4">
        <v>0</v>
      </c>
      <c r="AB538" s="4">
        <v>0</v>
      </c>
      <c r="AC538" s="4">
        <v>0</v>
      </c>
      <c r="AD538" s="4">
        <v>208.8</v>
      </c>
      <c r="AE538" s="4">
        <v>324.8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262.86</v>
      </c>
      <c r="AQ538" s="4">
        <v>334.54</v>
      </c>
      <c r="AR538" s="4">
        <v>59.74</v>
      </c>
      <c r="AS538" s="4">
        <v>59.74</v>
      </c>
      <c r="AT538" s="4">
        <v>0</v>
      </c>
      <c r="AU538" s="4">
        <v>0</v>
      </c>
      <c r="AV538" s="4">
        <v>533.6</v>
      </c>
      <c r="AW538" s="4">
        <v>0</v>
      </c>
      <c r="AX538" s="4">
        <v>116</v>
      </c>
      <c r="AY538" s="4">
        <v>0</v>
      </c>
      <c r="AZ538" s="4">
        <v>0</v>
      </c>
      <c r="BA538" s="4">
        <v>208.8</v>
      </c>
      <c r="BB538" s="4">
        <v>-262.86</v>
      </c>
      <c r="BC538" s="4">
        <v>-9.74</v>
      </c>
      <c r="BD538" s="4">
        <v>-59.74</v>
      </c>
      <c r="BE538" s="4">
        <v>-59.74</v>
      </c>
    </row>
    <row r="539" spans="1:57">
      <c r="A539">
        <v>964</v>
      </c>
      <c r="B539" t="s">
        <v>518</v>
      </c>
      <c r="C539">
        <v>128</v>
      </c>
      <c r="D539" t="s">
        <v>519</v>
      </c>
      <c r="E539">
        <v>292</v>
      </c>
      <c r="F539">
        <v>512940001</v>
      </c>
      <c r="G539" t="s">
        <v>129</v>
      </c>
      <c r="H539">
        <v>101</v>
      </c>
      <c r="I539" t="s">
        <v>308</v>
      </c>
      <c r="J539">
        <v>2940</v>
      </c>
      <c r="K539" t="s">
        <v>328</v>
      </c>
      <c r="L539">
        <v>2000</v>
      </c>
      <c r="M539" t="s">
        <v>113</v>
      </c>
      <c r="N539">
        <v>11</v>
      </c>
      <c r="O539" t="s">
        <v>509</v>
      </c>
      <c r="P539">
        <v>256</v>
      </c>
      <c r="Q539" t="s">
        <v>520</v>
      </c>
      <c r="R539">
        <v>121</v>
      </c>
      <c r="S539" t="s">
        <v>312</v>
      </c>
      <c r="T539">
        <v>1</v>
      </c>
      <c r="U539" t="s">
        <v>313</v>
      </c>
      <c r="V539" s="4">
        <v>0</v>
      </c>
      <c r="W539" s="4">
        <v>324.8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324.8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278.39999999999998</v>
      </c>
      <c r="BB539" s="4">
        <v>0</v>
      </c>
      <c r="BC539" s="4">
        <v>0</v>
      </c>
      <c r="BD539" s="4">
        <v>0</v>
      </c>
      <c r="BE539" s="4">
        <v>-278.39999999999998</v>
      </c>
    </row>
    <row r="540" spans="1:57">
      <c r="A540">
        <v>951</v>
      </c>
      <c r="B540" t="s">
        <v>491</v>
      </c>
      <c r="C540">
        <v>118</v>
      </c>
      <c r="D540" t="s">
        <v>178</v>
      </c>
      <c r="E540">
        <v>292</v>
      </c>
      <c r="F540">
        <v>512940001</v>
      </c>
      <c r="G540" t="s">
        <v>129</v>
      </c>
      <c r="H540">
        <v>101</v>
      </c>
      <c r="I540" t="s">
        <v>308</v>
      </c>
      <c r="J540">
        <v>2940</v>
      </c>
      <c r="K540" t="s">
        <v>328</v>
      </c>
      <c r="L540">
        <v>2000</v>
      </c>
      <c r="M540" t="s">
        <v>113</v>
      </c>
      <c r="N540">
        <v>12</v>
      </c>
      <c r="O540" t="s">
        <v>401</v>
      </c>
      <c r="P540">
        <v>221</v>
      </c>
      <c r="Q540" t="s">
        <v>492</v>
      </c>
      <c r="R540">
        <v>128</v>
      </c>
      <c r="S540" t="s">
        <v>404</v>
      </c>
      <c r="T540">
        <v>1</v>
      </c>
      <c r="U540" t="s">
        <v>313</v>
      </c>
      <c r="V540" s="4">
        <v>0</v>
      </c>
      <c r="W540" s="4">
        <v>450</v>
      </c>
      <c r="X540" s="4">
        <v>0</v>
      </c>
      <c r="Y540" s="4">
        <v>0</v>
      </c>
      <c r="Z540" s="4">
        <v>0</v>
      </c>
      <c r="AA540" s="4">
        <v>3800</v>
      </c>
      <c r="AB540" s="4">
        <v>0</v>
      </c>
      <c r="AC540" s="4">
        <v>4600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1425.87</v>
      </c>
      <c r="AN540" s="4">
        <v>329.6</v>
      </c>
      <c r="AO540" s="4">
        <v>0</v>
      </c>
      <c r="AP540" s="4">
        <v>757.05</v>
      </c>
      <c r="AQ540" s="4">
        <v>2415.38</v>
      </c>
      <c r="AR540" s="4">
        <v>492.79</v>
      </c>
      <c r="AS540" s="4">
        <v>492.79</v>
      </c>
      <c r="AT540" s="4">
        <v>0</v>
      </c>
      <c r="AU540" s="4">
        <v>450</v>
      </c>
      <c r="AV540" s="4">
        <v>0</v>
      </c>
      <c r="AW540" s="4">
        <v>0</v>
      </c>
      <c r="AX540" s="4">
        <v>0</v>
      </c>
      <c r="AY540" s="4">
        <v>2374.13</v>
      </c>
      <c r="AZ540" s="4">
        <v>-329.6</v>
      </c>
      <c r="BA540" s="4">
        <v>4600</v>
      </c>
      <c r="BB540" s="4">
        <v>-757.05</v>
      </c>
      <c r="BC540" s="4">
        <v>-2415.38</v>
      </c>
      <c r="BD540" s="4">
        <v>-492.79</v>
      </c>
      <c r="BE540" s="4">
        <v>-492.79</v>
      </c>
    </row>
    <row r="541" spans="1:57">
      <c r="A541">
        <v>952</v>
      </c>
      <c r="B541" t="s">
        <v>498</v>
      </c>
      <c r="C541">
        <v>120</v>
      </c>
      <c r="D541" t="s">
        <v>499</v>
      </c>
      <c r="E541">
        <v>292</v>
      </c>
      <c r="F541">
        <v>512940001</v>
      </c>
      <c r="G541" t="s">
        <v>129</v>
      </c>
      <c r="H541">
        <v>101</v>
      </c>
      <c r="I541" t="s">
        <v>308</v>
      </c>
      <c r="J541">
        <v>2940</v>
      </c>
      <c r="K541" t="s">
        <v>328</v>
      </c>
      <c r="L541">
        <v>2000</v>
      </c>
      <c r="M541" t="s">
        <v>113</v>
      </c>
      <c r="N541">
        <v>12</v>
      </c>
      <c r="O541" t="s">
        <v>401</v>
      </c>
      <c r="P541">
        <v>222</v>
      </c>
      <c r="Q541" t="s">
        <v>500</v>
      </c>
      <c r="R541">
        <v>125</v>
      </c>
      <c r="S541" t="s">
        <v>464</v>
      </c>
      <c r="T541">
        <v>1</v>
      </c>
      <c r="U541" t="s">
        <v>313</v>
      </c>
      <c r="V541" s="4">
        <v>0</v>
      </c>
      <c r="W541" s="4">
        <v>6792.39</v>
      </c>
      <c r="X541" s="4">
        <v>0</v>
      </c>
      <c r="Y541" s="4">
        <v>0</v>
      </c>
      <c r="Z541" s="4">
        <v>0</v>
      </c>
      <c r="AA541" s="4">
        <v>487.2</v>
      </c>
      <c r="AB541" s="4">
        <v>0</v>
      </c>
      <c r="AC541" s="4">
        <v>0</v>
      </c>
      <c r="AD541" s="4">
        <v>0</v>
      </c>
      <c r="AE541" s="4">
        <v>487.2</v>
      </c>
      <c r="AF541" s="4">
        <v>0</v>
      </c>
      <c r="AG541" s="4">
        <v>0</v>
      </c>
      <c r="AH541" s="4">
        <v>0</v>
      </c>
      <c r="AI541" s="4">
        <v>288.39999999999998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501.82</v>
      </c>
      <c r="AR541" s="4">
        <v>79.02</v>
      </c>
      <c r="AS541" s="4">
        <v>79.02</v>
      </c>
      <c r="AT541" s="4">
        <v>6305.19</v>
      </c>
      <c r="AU541" s="4">
        <v>198.8</v>
      </c>
      <c r="AV541" s="4">
        <v>0</v>
      </c>
      <c r="AW541" s="4">
        <v>0</v>
      </c>
      <c r="AX541" s="4">
        <v>487.2</v>
      </c>
      <c r="AY541" s="4">
        <v>0</v>
      </c>
      <c r="AZ541" s="4">
        <v>0</v>
      </c>
      <c r="BA541" s="4">
        <v>0</v>
      </c>
      <c r="BB541" s="4">
        <v>487.2</v>
      </c>
      <c r="BC541" s="4">
        <v>-368.42</v>
      </c>
      <c r="BD541" s="4">
        <v>-212.42</v>
      </c>
      <c r="BE541" s="4">
        <v>-79.02</v>
      </c>
    </row>
    <row r="542" spans="1:57">
      <c r="A542">
        <v>954</v>
      </c>
      <c r="B542" t="s">
        <v>502</v>
      </c>
      <c r="C542">
        <v>122</v>
      </c>
      <c r="D542" t="s">
        <v>503</v>
      </c>
      <c r="E542">
        <v>292</v>
      </c>
      <c r="F542">
        <v>512940001</v>
      </c>
      <c r="G542" t="s">
        <v>129</v>
      </c>
      <c r="H542">
        <v>101</v>
      </c>
      <c r="I542" t="s">
        <v>308</v>
      </c>
      <c r="J542">
        <v>2940</v>
      </c>
      <c r="K542" t="s">
        <v>328</v>
      </c>
      <c r="L542">
        <v>2000</v>
      </c>
      <c r="M542" t="s">
        <v>113</v>
      </c>
      <c r="N542">
        <v>12</v>
      </c>
      <c r="O542" t="s">
        <v>401</v>
      </c>
      <c r="P542">
        <v>226</v>
      </c>
      <c r="Q542" t="s">
        <v>504</v>
      </c>
      <c r="R542">
        <v>121</v>
      </c>
      <c r="S542" t="s">
        <v>312</v>
      </c>
      <c r="T542">
        <v>1</v>
      </c>
      <c r="U542" t="s">
        <v>313</v>
      </c>
      <c r="V542" s="4">
        <v>0</v>
      </c>
      <c r="W542" s="4">
        <v>0</v>
      </c>
      <c r="X542" s="4">
        <v>0</v>
      </c>
      <c r="Y542" s="4">
        <v>500</v>
      </c>
      <c r="Z542" s="4">
        <v>0</v>
      </c>
      <c r="AA542" s="4">
        <v>0</v>
      </c>
      <c r="AB542" s="4">
        <v>0</v>
      </c>
      <c r="AC542" s="4">
        <v>999</v>
      </c>
      <c r="AD542" s="4">
        <v>0</v>
      </c>
      <c r="AE542" s="4">
        <v>0</v>
      </c>
      <c r="AF542" s="4">
        <v>580</v>
      </c>
      <c r="AG542" s="4">
        <v>0</v>
      </c>
      <c r="AH542" s="4">
        <v>2389.6</v>
      </c>
      <c r="AI542" s="4">
        <v>772.5</v>
      </c>
      <c r="AJ542" s="4">
        <v>2575.0100000000002</v>
      </c>
      <c r="AK542" s="4">
        <v>0</v>
      </c>
      <c r="AL542" s="4">
        <v>0</v>
      </c>
      <c r="AM542" s="4">
        <v>0</v>
      </c>
      <c r="AN542" s="4">
        <v>0</v>
      </c>
      <c r="AO542" s="4">
        <v>113.51</v>
      </c>
      <c r="AP542" s="4">
        <v>597.4</v>
      </c>
      <c r="AQ542" s="4">
        <v>0</v>
      </c>
      <c r="AR542" s="4">
        <v>644.79999999999995</v>
      </c>
      <c r="AS542" s="4">
        <v>644.79999999999995</v>
      </c>
      <c r="AT542" s="4">
        <v>-1000</v>
      </c>
      <c r="AU542" s="4">
        <v>0</v>
      </c>
      <c r="AV542" s="4">
        <v>-4737.1099999999997</v>
      </c>
      <c r="AW542" s="4">
        <v>500</v>
      </c>
      <c r="AX542" s="4">
        <v>0</v>
      </c>
      <c r="AY542" s="4">
        <v>0</v>
      </c>
      <c r="AZ542" s="4">
        <v>999</v>
      </c>
      <c r="BA542" s="4">
        <v>-113.51</v>
      </c>
      <c r="BB542" s="4">
        <v>-597.4</v>
      </c>
      <c r="BC542" s="4">
        <v>0.02</v>
      </c>
      <c r="BD542" s="4">
        <v>-64.819999999999993</v>
      </c>
      <c r="BE542" s="4">
        <v>-644.79999999999995</v>
      </c>
    </row>
    <row r="543" spans="1:57">
      <c r="A543">
        <v>111</v>
      </c>
      <c r="B543" t="s">
        <v>84</v>
      </c>
      <c r="C543">
        <v>141</v>
      </c>
      <c r="D543" t="s">
        <v>260</v>
      </c>
      <c r="E543">
        <v>292</v>
      </c>
      <c r="F543">
        <v>512940001</v>
      </c>
      <c r="G543" t="s">
        <v>129</v>
      </c>
      <c r="H543">
        <v>101</v>
      </c>
      <c r="I543" t="s">
        <v>308</v>
      </c>
      <c r="J543">
        <v>2940</v>
      </c>
      <c r="K543" t="s">
        <v>328</v>
      </c>
      <c r="L543">
        <v>2000</v>
      </c>
      <c r="M543" t="s">
        <v>113</v>
      </c>
      <c r="N543">
        <v>13</v>
      </c>
      <c r="O543" t="s">
        <v>353</v>
      </c>
      <c r="P543">
        <v>263</v>
      </c>
      <c r="Q543" t="s">
        <v>354</v>
      </c>
      <c r="R543">
        <v>121</v>
      </c>
      <c r="S543" t="s">
        <v>312</v>
      </c>
      <c r="T543">
        <v>1</v>
      </c>
      <c r="U543" t="s">
        <v>313</v>
      </c>
      <c r="V543" s="4">
        <v>0</v>
      </c>
      <c r="W543" s="4">
        <v>2635.2</v>
      </c>
      <c r="X543" s="4">
        <v>0</v>
      </c>
      <c r="Y543" s="4">
        <v>2062.4299999999998</v>
      </c>
      <c r="Z543" s="4">
        <v>348</v>
      </c>
      <c r="AA543" s="4">
        <v>2020</v>
      </c>
      <c r="AB543" s="4">
        <v>0</v>
      </c>
      <c r="AC543" s="4">
        <v>0</v>
      </c>
      <c r="AD543" s="4">
        <v>0</v>
      </c>
      <c r="AE543" s="4">
        <v>0</v>
      </c>
      <c r="AF543" s="4">
        <v>742.4</v>
      </c>
      <c r="AG543" s="4">
        <v>0</v>
      </c>
      <c r="AH543" s="4">
        <v>0</v>
      </c>
      <c r="AI543" s="4">
        <v>0</v>
      </c>
      <c r="AJ543" s="4">
        <v>1009.4</v>
      </c>
      <c r="AK543" s="4">
        <v>0</v>
      </c>
      <c r="AL543" s="4">
        <v>391.4</v>
      </c>
      <c r="AM543" s="4">
        <v>0</v>
      </c>
      <c r="AN543" s="4">
        <v>1338.18</v>
      </c>
      <c r="AO543" s="4">
        <v>418.18</v>
      </c>
      <c r="AP543" s="4">
        <v>1469.19</v>
      </c>
      <c r="AQ543" s="4">
        <v>2246.2199999999998</v>
      </c>
      <c r="AR543" s="4">
        <v>687.26</v>
      </c>
      <c r="AS543" s="4">
        <v>687.26</v>
      </c>
      <c r="AT543" s="4">
        <v>1892.8</v>
      </c>
      <c r="AU543" s="4">
        <v>742.4</v>
      </c>
      <c r="AV543" s="4">
        <v>1053.03</v>
      </c>
      <c r="AW543" s="4">
        <v>0</v>
      </c>
      <c r="AX543" s="4">
        <v>1976.6</v>
      </c>
      <c r="AY543" s="4">
        <v>0</v>
      </c>
      <c r="AZ543" s="4">
        <v>-1338.18</v>
      </c>
      <c r="BA543" s="4">
        <v>-418.18</v>
      </c>
      <c r="BB543" s="4">
        <v>15.61</v>
      </c>
      <c r="BC543" s="4">
        <v>-2246.2199999999998</v>
      </c>
      <c r="BD543" s="4">
        <v>-1429.66</v>
      </c>
      <c r="BE543" s="4">
        <v>-687.26</v>
      </c>
    </row>
    <row r="544" spans="1:57">
      <c r="A544">
        <v>111</v>
      </c>
      <c r="B544" t="s">
        <v>84</v>
      </c>
      <c r="C544">
        <v>175</v>
      </c>
      <c r="D544" t="s">
        <v>712</v>
      </c>
      <c r="E544">
        <v>293</v>
      </c>
      <c r="F544">
        <v>512940001</v>
      </c>
      <c r="G544" t="s">
        <v>129</v>
      </c>
      <c r="H544">
        <v>602</v>
      </c>
      <c r="I544" t="s">
        <v>380</v>
      </c>
      <c r="J544">
        <v>2940</v>
      </c>
      <c r="K544" t="s">
        <v>328</v>
      </c>
      <c r="L544">
        <v>2000</v>
      </c>
      <c r="M544" t="s">
        <v>113</v>
      </c>
      <c r="N544">
        <v>13</v>
      </c>
      <c r="O544" t="s">
        <v>353</v>
      </c>
      <c r="P544">
        <v>263</v>
      </c>
      <c r="Q544" t="s">
        <v>354</v>
      </c>
      <c r="R544">
        <v>121</v>
      </c>
      <c r="S544" t="s">
        <v>312</v>
      </c>
      <c r="T544">
        <v>1</v>
      </c>
      <c r="U544" t="s">
        <v>313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8575.2999999999993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>
        <v>0</v>
      </c>
      <c r="AT544" s="4">
        <v>0</v>
      </c>
      <c r="AU544" s="4">
        <v>0</v>
      </c>
      <c r="AV544" s="4">
        <v>0</v>
      </c>
      <c r="AW544" s="4">
        <v>0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8575.2999999999993</v>
      </c>
    </row>
    <row r="545" spans="1:57">
      <c r="A545">
        <v>963</v>
      </c>
      <c r="B545" t="s">
        <v>515</v>
      </c>
      <c r="C545">
        <v>127</v>
      </c>
      <c r="D545" t="s">
        <v>516</v>
      </c>
      <c r="E545">
        <v>292</v>
      </c>
      <c r="F545">
        <v>512940001</v>
      </c>
      <c r="G545" t="s">
        <v>129</v>
      </c>
      <c r="H545">
        <v>101</v>
      </c>
      <c r="I545" t="s">
        <v>308</v>
      </c>
      <c r="J545">
        <v>2940</v>
      </c>
      <c r="K545" t="s">
        <v>328</v>
      </c>
      <c r="L545">
        <v>2000</v>
      </c>
      <c r="M545" t="s">
        <v>113</v>
      </c>
      <c r="N545">
        <v>13</v>
      </c>
      <c r="O545" t="s">
        <v>353</v>
      </c>
      <c r="P545">
        <v>231</v>
      </c>
      <c r="Q545" t="s">
        <v>517</v>
      </c>
      <c r="R545">
        <v>124</v>
      </c>
      <c r="S545" t="s">
        <v>510</v>
      </c>
      <c r="T545">
        <v>1</v>
      </c>
      <c r="U545" t="s">
        <v>313</v>
      </c>
      <c r="V545" s="4">
        <v>0</v>
      </c>
      <c r="W545" s="4">
        <v>440.8</v>
      </c>
      <c r="X545" s="4">
        <v>440.8</v>
      </c>
      <c r="Y545" s="4">
        <v>0</v>
      </c>
      <c r="Z545" s="4">
        <v>0</v>
      </c>
      <c r="AA545" s="4">
        <v>440.8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1854.01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185.4</v>
      </c>
      <c r="AS545" s="4">
        <v>185.4</v>
      </c>
      <c r="AT545" s="4">
        <v>0</v>
      </c>
      <c r="AU545" s="4">
        <v>440.8</v>
      </c>
      <c r="AV545" s="4">
        <v>440.8</v>
      </c>
      <c r="AW545" s="4">
        <v>-440.8</v>
      </c>
      <c r="AX545" s="4">
        <v>-1413.21</v>
      </c>
      <c r="AY545" s="4">
        <v>440.8</v>
      </c>
      <c r="AZ545" s="4">
        <v>0</v>
      </c>
      <c r="BA545" s="4">
        <v>0</v>
      </c>
      <c r="BB545" s="4">
        <v>0</v>
      </c>
      <c r="BC545" s="4">
        <v>0</v>
      </c>
      <c r="BD545" s="4">
        <v>-185.4</v>
      </c>
      <c r="BE545" s="4">
        <v>-185.4</v>
      </c>
    </row>
    <row r="546" spans="1:57">
      <c r="A546">
        <v>102</v>
      </c>
      <c r="B546" t="s">
        <v>343</v>
      </c>
      <c r="C546">
        <v>140</v>
      </c>
      <c r="D546" t="s">
        <v>344</v>
      </c>
      <c r="E546">
        <v>298</v>
      </c>
      <c r="F546">
        <v>512960001</v>
      </c>
      <c r="G546" t="s">
        <v>650</v>
      </c>
      <c r="H546">
        <v>101</v>
      </c>
      <c r="I546" t="s">
        <v>308</v>
      </c>
      <c r="J546">
        <v>2960</v>
      </c>
      <c r="K546" t="s">
        <v>329</v>
      </c>
      <c r="L546">
        <v>2000</v>
      </c>
      <c r="M546" t="s">
        <v>113</v>
      </c>
      <c r="N546">
        <v>4</v>
      </c>
      <c r="O546" t="s">
        <v>345</v>
      </c>
      <c r="P546">
        <v>172</v>
      </c>
      <c r="Q546" t="s">
        <v>281</v>
      </c>
      <c r="R546">
        <v>121</v>
      </c>
      <c r="S546" t="s">
        <v>312</v>
      </c>
      <c r="T546">
        <v>1</v>
      </c>
      <c r="U546" t="s">
        <v>313</v>
      </c>
      <c r="V546" s="4">
        <v>0</v>
      </c>
      <c r="W546" s="4">
        <v>245</v>
      </c>
      <c r="X546" s="4">
        <v>0</v>
      </c>
      <c r="Y546" s="4">
        <v>9375</v>
      </c>
      <c r="Z546" s="4">
        <v>5021</v>
      </c>
      <c r="AA546" s="4">
        <v>1197.24</v>
      </c>
      <c r="AB546" s="4">
        <v>325.41000000000003</v>
      </c>
      <c r="AC546" s="4">
        <v>6279.65</v>
      </c>
      <c r="AD546" s="4">
        <v>5221.91</v>
      </c>
      <c r="AE546" s="4">
        <v>13818.28</v>
      </c>
      <c r="AF546" s="4">
        <v>7140</v>
      </c>
      <c r="AG546" s="4">
        <v>60</v>
      </c>
      <c r="AH546" s="4">
        <v>0</v>
      </c>
      <c r="AI546" s="4">
        <v>0</v>
      </c>
      <c r="AJ546" s="4">
        <v>1889.65</v>
      </c>
      <c r="AK546" s="4">
        <v>0</v>
      </c>
      <c r="AL546" s="4">
        <v>1596.5</v>
      </c>
      <c r="AM546" s="4">
        <v>2535.17</v>
      </c>
      <c r="AN546" s="4">
        <v>0</v>
      </c>
      <c r="AO546" s="4">
        <v>15021.03</v>
      </c>
      <c r="AP546" s="4">
        <v>0</v>
      </c>
      <c r="AQ546" s="4">
        <v>803.4</v>
      </c>
      <c r="AR546" s="4">
        <v>2184.5700000000002</v>
      </c>
      <c r="AS546" s="4">
        <v>2184.5700000000002</v>
      </c>
      <c r="AT546" s="4">
        <v>0</v>
      </c>
      <c r="AU546" s="4">
        <v>245</v>
      </c>
      <c r="AV546" s="4">
        <v>0</v>
      </c>
      <c r="AW546" s="4">
        <v>7715.35</v>
      </c>
      <c r="AX546" s="4">
        <v>3194.5</v>
      </c>
      <c r="AY546" s="4">
        <v>-1012.52</v>
      </c>
      <c r="AZ546" s="4">
        <v>5012.0600000000004</v>
      </c>
      <c r="BA546" s="4">
        <v>-11871.64</v>
      </c>
      <c r="BB546" s="4">
        <v>16050.84</v>
      </c>
      <c r="BC546" s="4">
        <v>8260.77</v>
      </c>
      <c r="BD546" s="4">
        <v>-2426.15</v>
      </c>
      <c r="BE546" s="4">
        <v>-2184.5700000000002</v>
      </c>
    </row>
    <row r="547" spans="1:57">
      <c r="A547">
        <v>921</v>
      </c>
      <c r="B547" t="s">
        <v>454</v>
      </c>
      <c r="C547">
        <v>108</v>
      </c>
      <c r="D547" t="s">
        <v>455</v>
      </c>
      <c r="E547">
        <v>298</v>
      </c>
      <c r="F547">
        <v>512960001</v>
      </c>
      <c r="G547" t="s">
        <v>650</v>
      </c>
      <c r="H547">
        <v>101</v>
      </c>
      <c r="I547" t="s">
        <v>308</v>
      </c>
      <c r="J547">
        <v>2960</v>
      </c>
      <c r="K547" t="s">
        <v>329</v>
      </c>
      <c r="L547">
        <v>2000</v>
      </c>
      <c r="M547" t="s">
        <v>113</v>
      </c>
      <c r="N547">
        <v>4</v>
      </c>
      <c r="O547" t="s">
        <v>345</v>
      </c>
      <c r="P547">
        <v>132</v>
      </c>
      <c r="Q547" t="s">
        <v>456</v>
      </c>
      <c r="R547">
        <v>121</v>
      </c>
      <c r="S547" t="s">
        <v>312</v>
      </c>
      <c r="T547">
        <v>1</v>
      </c>
      <c r="U547" t="s">
        <v>313</v>
      </c>
      <c r="V547" s="4">
        <v>0</v>
      </c>
      <c r="W547" s="4">
        <v>12876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1287.5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128.75</v>
      </c>
      <c r="AS547" s="4">
        <v>128.75</v>
      </c>
      <c r="AT547" s="4">
        <v>0</v>
      </c>
      <c r="AU547" s="4">
        <v>12876</v>
      </c>
      <c r="AV547" s="4">
        <v>0</v>
      </c>
      <c r="AW547" s="4">
        <v>0</v>
      </c>
      <c r="AX547" s="4">
        <v>0</v>
      </c>
      <c r="AY547" s="4">
        <v>0</v>
      </c>
      <c r="AZ547" s="4">
        <v>-1287.5</v>
      </c>
      <c r="BA547" s="4">
        <v>0</v>
      </c>
      <c r="BB547" s="4">
        <v>0</v>
      </c>
      <c r="BC547" s="4">
        <v>0</v>
      </c>
      <c r="BD547" s="4">
        <v>-128.75</v>
      </c>
      <c r="BE547" s="4">
        <v>-128.75</v>
      </c>
    </row>
    <row r="548" spans="1:57">
      <c r="A548">
        <v>923</v>
      </c>
      <c r="B548" t="s">
        <v>461</v>
      </c>
      <c r="C548">
        <v>110</v>
      </c>
      <c r="D548" t="s">
        <v>462</v>
      </c>
      <c r="E548">
        <v>298</v>
      </c>
      <c r="F548">
        <v>512960001</v>
      </c>
      <c r="G548" t="s">
        <v>650</v>
      </c>
      <c r="H548">
        <v>101</v>
      </c>
      <c r="I548" t="s">
        <v>308</v>
      </c>
      <c r="J548">
        <v>2960</v>
      </c>
      <c r="K548" t="s">
        <v>329</v>
      </c>
      <c r="L548">
        <v>2000</v>
      </c>
      <c r="M548" t="s">
        <v>113</v>
      </c>
      <c r="N548">
        <v>4</v>
      </c>
      <c r="O548" t="s">
        <v>345</v>
      </c>
      <c r="P548">
        <v>311</v>
      </c>
      <c r="Q548" t="s">
        <v>463</v>
      </c>
      <c r="R548">
        <v>125</v>
      </c>
      <c r="S548" t="s">
        <v>464</v>
      </c>
      <c r="T548">
        <v>1</v>
      </c>
      <c r="U548" t="s">
        <v>313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460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9367.23</v>
      </c>
      <c r="AM548" s="4">
        <v>0</v>
      </c>
      <c r="AN548" s="4">
        <v>0</v>
      </c>
      <c r="AO548" s="4">
        <v>7210</v>
      </c>
      <c r="AP548" s="4">
        <v>0</v>
      </c>
      <c r="AQ548" s="4">
        <v>10155.799999999999</v>
      </c>
      <c r="AR548" s="4">
        <v>2673.3</v>
      </c>
      <c r="AS548" s="4">
        <v>2673.3</v>
      </c>
      <c r="AT548" s="4">
        <v>0</v>
      </c>
      <c r="AU548" s="4">
        <v>0</v>
      </c>
      <c r="AV548" s="4">
        <v>0</v>
      </c>
      <c r="AW548" s="4">
        <v>0</v>
      </c>
      <c r="AX548" s="4">
        <v>0</v>
      </c>
      <c r="AY548" s="4">
        <v>-8907.23</v>
      </c>
      <c r="AZ548" s="4">
        <v>0</v>
      </c>
      <c r="BA548" s="4">
        <v>-2516.1999999999998</v>
      </c>
      <c r="BB548" s="4">
        <v>0</v>
      </c>
      <c r="BC548" s="4">
        <v>0</v>
      </c>
      <c r="BD548" s="4">
        <v>0</v>
      </c>
      <c r="BE548" s="4">
        <v>-20196.2</v>
      </c>
    </row>
    <row r="549" spans="1:57">
      <c r="A549">
        <v>931</v>
      </c>
      <c r="B549" t="s">
        <v>465</v>
      </c>
      <c r="C549">
        <v>111</v>
      </c>
      <c r="D549" t="s">
        <v>466</v>
      </c>
      <c r="E549">
        <v>298</v>
      </c>
      <c r="F549">
        <v>512960001</v>
      </c>
      <c r="G549" t="s">
        <v>650</v>
      </c>
      <c r="H549">
        <v>101</v>
      </c>
      <c r="I549" t="s">
        <v>308</v>
      </c>
      <c r="J549">
        <v>2960</v>
      </c>
      <c r="K549" t="s">
        <v>329</v>
      </c>
      <c r="L549">
        <v>2000</v>
      </c>
      <c r="M549" t="s">
        <v>113</v>
      </c>
      <c r="N549">
        <v>5</v>
      </c>
      <c r="O549" t="s">
        <v>467</v>
      </c>
      <c r="P549">
        <v>152</v>
      </c>
      <c r="Q549" t="s">
        <v>468</v>
      </c>
      <c r="R549">
        <v>121</v>
      </c>
      <c r="S549" t="s">
        <v>312</v>
      </c>
      <c r="T549">
        <v>1</v>
      </c>
      <c r="U549" t="s">
        <v>313</v>
      </c>
      <c r="V549" s="4">
        <v>0</v>
      </c>
      <c r="W549" s="4">
        <v>0</v>
      </c>
      <c r="X549" s="4">
        <v>0</v>
      </c>
      <c r="Y549" s="4">
        <v>469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551.04999999999995</v>
      </c>
      <c r="AP549" s="4">
        <v>0</v>
      </c>
      <c r="AQ549" s="4">
        <v>0</v>
      </c>
      <c r="AR549" s="4">
        <v>55.11</v>
      </c>
      <c r="AS549" s="4">
        <v>55.11</v>
      </c>
      <c r="AT549" s="4">
        <v>0</v>
      </c>
      <c r="AU549" s="4">
        <v>0</v>
      </c>
      <c r="AV549" s="4">
        <v>469</v>
      </c>
      <c r="AW549" s="4">
        <v>0</v>
      </c>
      <c r="AX549" s="4">
        <v>0</v>
      </c>
      <c r="AY549" s="4">
        <v>0</v>
      </c>
      <c r="AZ549" s="4">
        <v>0</v>
      </c>
      <c r="BA549" s="4">
        <v>-551.04999999999995</v>
      </c>
      <c r="BB549" s="4">
        <v>0</v>
      </c>
      <c r="BC549" s="4">
        <v>0</v>
      </c>
      <c r="BD549" s="4">
        <v>-55.11</v>
      </c>
      <c r="BE549" s="4">
        <v>-55.11</v>
      </c>
    </row>
    <row r="550" spans="1:57">
      <c r="A550">
        <v>101</v>
      </c>
      <c r="B550" t="s">
        <v>306</v>
      </c>
      <c r="C550">
        <v>139</v>
      </c>
      <c r="D550" t="s">
        <v>307</v>
      </c>
      <c r="E550">
        <v>298</v>
      </c>
      <c r="F550">
        <v>512960001</v>
      </c>
      <c r="G550" t="s">
        <v>650</v>
      </c>
      <c r="H550">
        <v>101</v>
      </c>
      <c r="I550" t="s">
        <v>308</v>
      </c>
      <c r="J550">
        <v>2960</v>
      </c>
      <c r="K550" t="s">
        <v>329</v>
      </c>
      <c r="L550">
        <v>2000</v>
      </c>
      <c r="M550" t="s">
        <v>113</v>
      </c>
      <c r="N550">
        <v>7</v>
      </c>
      <c r="O550" t="s">
        <v>310</v>
      </c>
      <c r="P550">
        <v>171</v>
      </c>
      <c r="Q550" t="s">
        <v>311</v>
      </c>
      <c r="R550">
        <v>121</v>
      </c>
      <c r="S550" t="s">
        <v>312</v>
      </c>
      <c r="T550">
        <v>1</v>
      </c>
      <c r="U550" t="s">
        <v>313</v>
      </c>
      <c r="V550" s="4">
        <v>0</v>
      </c>
      <c r="W550" s="4">
        <v>0</v>
      </c>
      <c r="X550" s="4">
        <v>0</v>
      </c>
      <c r="Y550" s="4">
        <v>0</v>
      </c>
      <c r="Z550" s="4">
        <v>1409.4</v>
      </c>
      <c r="AA550" s="4">
        <v>0</v>
      </c>
      <c r="AB550" s="4">
        <v>0</v>
      </c>
      <c r="AC550" s="4">
        <v>0</v>
      </c>
      <c r="AD550" s="4">
        <v>0</v>
      </c>
      <c r="AE550" s="4">
        <v>15535</v>
      </c>
      <c r="AF550" s="4">
        <v>40429.11</v>
      </c>
      <c r="AG550" s="4">
        <v>42072.99</v>
      </c>
      <c r="AH550" s="4">
        <v>0</v>
      </c>
      <c r="AI550" s="4">
        <v>0</v>
      </c>
      <c r="AJ550" s="4">
        <v>247.2</v>
      </c>
      <c r="AK550" s="4">
        <v>0</v>
      </c>
      <c r="AL550" s="4">
        <v>22954.11</v>
      </c>
      <c r="AM550" s="4">
        <v>5191.2</v>
      </c>
      <c r="AN550" s="4">
        <v>8558.27</v>
      </c>
      <c r="AO550" s="4">
        <v>16490.310000000001</v>
      </c>
      <c r="AP550" s="4">
        <v>27768.81</v>
      </c>
      <c r="AQ550" s="4">
        <v>17671.72</v>
      </c>
      <c r="AR550" s="4">
        <v>9888.16</v>
      </c>
      <c r="AS550" s="4">
        <v>9888.16</v>
      </c>
      <c r="AT550" s="4">
        <v>0</v>
      </c>
      <c r="AU550" s="4">
        <v>0</v>
      </c>
      <c r="AV550" s="4">
        <v>0</v>
      </c>
      <c r="AW550" s="4">
        <v>-247.2</v>
      </c>
      <c r="AX550" s="4">
        <v>0</v>
      </c>
      <c r="AY550" s="4">
        <v>0</v>
      </c>
      <c r="AZ550" s="4">
        <v>0</v>
      </c>
      <c r="BA550" s="4">
        <v>0</v>
      </c>
      <c r="BB550" s="4">
        <v>-2906.19</v>
      </c>
      <c r="BC550" s="4">
        <v>-41863.75</v>
      </c>
      <c r="BD550" s="4">
        <v>13390.93</v>
      </c>
      <c r="BE550" s="4">
        <v>12414.83</v>
      </c>
    </row>
    <row r="551" spans="1:57">
      <c r="A551">
        <v>201</v>
      </c>
      <c r="B551" t="s">
        <v>379</v>
      </c>
      <c r="C551">
        <v>143</v>
      </c>
      <c r="D551" t="s">
        <v>271</v>
      </c>
      <c r="E551">
        <v>299</v>
      </c>
      <c r="F551">
        <v>512960001</v>
      </c>
      <c r="G551" t="s">
        <v>650</v>
      </c>
      <c r="H551">
        <v>602</v>
      </c>
      <c r="I551" t="s">
        <v>380</v>
      </c>
      <c r="J551">
        <v>2960</v>
      </c>
      <c r="K551" t="s">
        <v>329</v>
      </c>
      <c r="L551">
        <v>2000</v>
      </c>
      <c r="M551" t="s">
        <v>113</v>
      </c>
      <c r="N551">
        <v>7</v>
      </c>
      <c r="O551" t="s">
        <v>310</v>
      </c>
      <c r="P551">
        <v>423</v>
      </c>
      <c r="Q551" t="s">
        <v>381</v>
      </c>
      <c r="R551">
        <v>121</v>
      </c>
      <c r="S551" t="s">
        <v>312</v>
      </c>
      <c r="T551">
        <v>1</v>
      </c>
      <c r="U551" t="s">
        <v>313</v>
      </c>
      <c r="V551" s="4">
        <v>0</v>
      </c>
      <c r="W551" s="4">
        <v>39663</v>
      </c>
      <c r="X551" s="4">
        <v>3251</v>
      </c>
      <c r="Y551" s="4">
        <v>1320.01</v>
      </c>
      <c r="Z551" s="4">
        <v>8750</v>
      </c>
      <c r="AA551" s="4">
        <v>0</v>
      </c>
      <c r="AB551" s="4">
        <v>14303.11</v>
      </c>
      <c r="AC551" s="4">
        <v>576</v>
      </c>
      <c r="AD551" s="4">
        <v>7544.96</v>
      </c>
      <c r="AE551" s="4">
        <v>3549.6</v>
      </c>
      <c r="AF551" s="4">
        <v>7965.01</v>
      </c>
      <c r="AG551" s="4">
        <v>19825.330000000002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0</v>
      </c>
      <c r="AR551" s="4">
        <v>0</v>
      </c>
      <c r="AS551" s="4">
        <v>0</v>
      </c>
      <c r="AT551" s="4">
        <v>33559.879999999997</v>
      </c>
      <c r="AU551" s="4">
        <v>50000</v>
      </c>
      <c r="AV551" s="4">
        <v>-40654</v>
      </c>
      <c r="AW551" s="4">
        <v>8870.02</v>
      </c>
      <c r="AX551" s="4">
        <v>1200</v>
      </c>
      <c r="AY551" s="4">
        <v>13388.05</v>
      </c>
      <c r="AZ551" s="4">
        <v>4997.9799999999996</v>
      </c>
      <c r="BA551" s="4">
        <v>24687.45</v>
      </c>
      <c r="BB551" s="4">
        <v>7739.92</v>
      </c>
      <c r="BC551" s="4">
        <v>0</v>
      </c>
      <c r="BD551" s="4">
        <v>0</v>
      </c>
      <c r="BE551" s="4">
        <v>2950.8</v>
      </c>
    </row>
    <row r="552" spans="1:57">
      <c r="A552">
        <v>941</v>
      </c>
      <c r="B552" t="s">
        <v>484</v>
      </c>
      <c r="C552">
        <v>116</v>
      </c>
      <c r="D552" t="s">
        <v>485</v>
      </c>
      <c r="E552">
        <v>298</v>
      </c>
      <c r="F552">
        <v>512960001</v>
      </c>
      <c r="G552" t="s">
        <v>650</v>
      </c>
      <c r="H552">
        <v>101</v>
      </c>
      <c r="I552" t="s">
        <v>308</v>
      </c>
      <c r="J552">
        <v>2960</v>
      </c>
      <c r="K552" t="s">
        <v>329</v>
      </c>
      <c r="L552">
        <v>2000</v>
      </c>
      <c r="M552" t="s">
        <v>113</v>
      </c>
      <c r="N552">
        <v>8</v>
      </c>
      <c r="O552" t="s">
        <v>486</v>
      </c>
      <c r="P552">
        <v>131</v>
      </c>
      <c r="Q552" t="s">
        <v>449</v>
      </c>
      <c r="R552">
        <v>121</v>
      </c>
      <c r="S552" t="s">
        <v>312</v>
      </c>
      <c r="T552">
        <v>1</v>
      </c>
      <c r="U552" t="s">
        <v>313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2916.99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3623.53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362.35</v>
      </c>
      <c r="AS552" s="4">
        <v>362.35</v>
      </c>
      <c r="AT552" s="4">
        <v>0</v>
      </c>
      <c r="AU552" s="4">
        <v>0</v>
      </c>
      <c r="AV552" s="4">
        <v>0</v>
      </c>
      <c r="AW552" s="4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-706.54</v>
      </c>
      <c r="BC552" s="4">
        <v>0</v>
      </c>
      <c r="BD552" s="4">
        <v>-362.35</v>
      </c>
      <c r="BE552" s="4">
        <v>-362.35</v>
      </c>
    </row>
    <row r="553" spans="1:57">
      <c r="A553">
        <v>942</v>
      </c>
      <c r="B553" t="s">
        <v>487</v>
      </c>
      <c r="C553">
        <v>117</v>
      </c>
      <c r="D553" t="s">
        <v>488</v>
      </c>
      <c r="E553">
        <v>298</v>
      </c>
      <c r="F553">
        <v>512960001</v>
      </c>
      <c r="G553" t="s">
        <v>650</v>
      </c>
      <c r="H553">
        <v>101</v>
      </c>
      <c r="I553" t="s">
        <v>308</v>
      </c>
      <c r="J553">
        <v>2960</v>
      </c>
      <c r="K553" t="s">
        <v>329</v>
      </c>
      <c r="L553">
        <v>2000</v>
      </c>
      <c r="M553" t="s">
        <v>113</v>
      </c>
      <c r="N553">
        <v>8</v>
      </c>
      <c r="O553" t="s">
        <v>486</v>
      </c>
      <c r="P553">
        <v>183</v>
      </c>
      <c r="Q553" t="s">
        <v>489</v>
      </c>
      <c r="R553">
        <v>121</v>
      </c>
      <c r="S553" t="s">
        <v>312</v>
      </c>
      <c r="T553">
        <v>1</v>
      </c>
      <c r="U553" t="s">
        <v>313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771.98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2549.25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254.93</v>
      </c>
      <c r="AS553" s="4">
        <v>254.93</v>
      </c>
      <c r="AT553" s="4">
        <v>0</v>
      </c>
      <c r="AU553" s="4">
        <v>0</v>
      </c>
      <c r="AV553" s="4">
        <v>0</v>
      </c>
      <c r="AW553" s="4">
        <v>-2549.25</v>
      </c>
      <c r="AX553" s="4">
        <v>0</v>
      </c>
      <c r="AY553" s="4">
        <v>0</v>
      </c>
      <c r="AZ553" s="4">
        <v>771.98</v>
      </c>
      <c r="BA553" s="4">
        <v>0</v>
      </c>
      <c r="BB553" s="4">
        <v>0</v>
      </c>
      <c r="BC553" s="4">
        <v>0</v>
      </c>
      <c r="BD553" s="4">
        <v>-254.93</v>
      </c>
      <c r="BE553" s="4">
        <v>-254.93</v>
      </c>
    </row>
    <row r="554" spans="1:57">
      <c r="A554">
        <v>972</v>
      </c>
      <c r="B554" t="s">
        <v>527</v>
      </c>
      <c r="C554">
        <v>132</v>
      </c>
      <c r="D554" t="s">
        <v>528</v>
      </c>
      <c r="E554">
        <v>298</v>
      </c>
      <c r="F554">
        <v>512960001</v>
      </c>
      <c r="G554" t="s">
        <v>650</v>
      </c>
      <c r="H554">
        <v>101</v>
      </c>
      <c r="I554" t="s">
        <v>308</v>
      </c>
      <c r="J554">
        <v>2960</v>
      </c>
      <c r="K554" t="s">
        <v>329</v>
      </c>
      <c r="L554">
        <v>2000</v>
      </c>
      <c r="M554" t="s">
        <v>113</v>
      </c>
      <c r="N554">
        <v>9</v>
      </c>
      <c r="O554" t="s">
        <v>422</v>
      </c>
      <c r="P554">
        <v>181</v>
      </c>
      <c r="Q554" t="s">
        <v>523</v>
      </c>
      <c r="R554">
        <v>131</v>
      </c>
      <c r="S554" t="s">
        <v>524</v>
      </c>
      <c r="T554">
        <v>1</v>
      </c>
      <c r="U554" t="s">
        <v>313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218.35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21.83</v>
      </c>
      <c r="AS554" s="4">
        <v>21.83</v>
      </c>
      <c r="AT554" s="4">
        <v>0</v>
      </c>
      <c r="AU554" s="4">
        <v>0</v>
      </c>
      <c r="AV554" s="4">
        <v>-218.35</v>
      </c>
      <c r="AW554" s="4">
        <v>0</v>
      </c>
      <c r="AX554" s="4">
        <v>0</v>
      </c>
      <c r="AY554" s="4">
        <v>0</v>
      </c>
      <c r="AZ554" s="4">
        <v>0</v>
      </c>
      <c r="BA554" s="4">
        <v>0</v>
      </c>
      <c r="BB554" s="4">
        <v>0</v>
      </c>
      <c r="BC554" s="4">
        <v>0</v>
      </c>
      <c r="BD554" s="4">
        <v>-21.83</v>
      </c>
      <c r="BE554" s="4">
        <v>-21.83</v>
      </c>
    </row>
    <row r="555" spans="1:57">
      <c r="A555">
        <v>992</v>
      </c>
      <c r="B555" t="s">
        <v>543</v>
      </c>
      <c r="C555">
        <v>137</v>
      </c>
      <c r="D555" t="s">
        <v>544</v>
      </c>
      <c r="E555">
        <v>298</v>
      </c>
      <c r="F555">
        <v>512960001</v>
      </c>
      <c r="G555" t="s">
        <v>650</v>
      </c>
      <c r="H555">
        <v>101</v>
      </c>
      <c r="I555" t="s">
        <v>308</v>
      </c>
      <c r="J555">
        <v>2960</v>
      </c>
      <c r="K555" t="s">
        <v>329</v>
      </c>
      <c r="L555">
        <v>2000</v>
      </c>
      <c r="M555" t="s">
        <v>113</v>
      </c>
      <c r="N555">
        <v>10</v>
      </c>
      <c r="O555" t="s">
        <v>540</v>
      </c>
      <c r="P555">
        <v>371</v>
      </c>
      <c r="Q555" t="s">
        <v>545</v>
      </c>
      <c r="R555">
        <v>121</v>
      </c>
      <c r="S555" t="s">
        <v>312</v>
      </c>
      <c r="T555">
        <v>1</v>
      </c>
      <c r="U555" t="s">
        <v>313</v>
      </c>
      <c r="V555" s="4">
        <v>0</v>
      </c>
      <c r="W555" s="4">
        <v>0</v>
      </c>
      <c r="X555" s="4">
        <v>0</v>
      </c>
      <c r="Y555" s="4">
        <v>3997.7</v>
      </c>
      <c r="Z555" s="4">
        <v>12505.85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0</v>
      </c>
      <c r="AU555" s="4">
        <v>0</v>
      </c>
      <c r="AV555" s="4">
        <v>2723.96</v>
      </c>
      <c r="AW555" s="4">
        <v>1273.74</v>
      </c>
      <c r="AX555" s="4">
        <v>12505.85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</row>
    <row r="556" spans="1:57">
      <c r="A556">
        <v>961</v>
      </c>
      <c r="B556" t="s">
        <v>80</v>
      </c>
      <c r="C556">
        <v>124</v>
      </c>
      <c r="D556" t="s">
        <v>508</v>
      </c>
      <c r="E556">
        <v>298</v>
      </c>
      <c r="F556">
        <v>512960001</v>
      </c>
      <c r="G556" t="s">
        <v>650</v>
      </c>
      <c r="H556">
        <v>101</v>
      </c>
      <c r="I556" t="s">
        <v>308</v>
      </c>
      <c r="J556">
        <v>2960</v>
      </c>
      <c r="K556" t="s">
        <v>329</v>
      </c>
      <c r="L556">
        <v>2000</v>
      </c>
      <c r="M556" t="s">
        <v>113</v>
      </c>
      <c r="N556">
        <v>11</v>
      </c>
      <c r="O556" t="s">
        <v>509</v>
      </c>
      <c r="P556">
        <v>241</v>
      </c>
      <c r="Q556" t="s">
        <v>445</v>
      </c>
      <c r="R556">
        <v>124</v>
      </c>
      <c r="S556" t="s">
        <v>510</v>
      </c>
      <c r="T556">
        <v>1</v>
      </c>
      <c r="U556" t="s">
        <v>313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880.65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88.07</v>
      </c>
      <c r="AS556" s="4">
        <v>88.07</v>
      </c>
      <c r="AT556" s="4">
        <v>0</v>
      </c>
      <c r="AU556" s="4">
        <v>0</v>
      </c>
      <c r="AV556" s="4">
        <v>0</v>
      </c>
      <c r="AW556" s="4">
        <v>0</v>
      </c>
      <c r="AX556" s="4">
        <v>0</v>
      </c>
      <c r="AY556" s="4">
        <v>0</v>
      </c>
      <c r="AZ556" s="4">
        <v>0</v>
      </c>
      <c r="BA556" s="4">
        <v>-880.65</v>
      </c>
      <c r="BB556" s="4">
        <v>0</v>
      </c>
      <c r="BC556" s="4">
        <v>0</v>
      </c>
      <c r="BD556" s="4">
        <v>-88.07</v>
      </c>
      <c r="BE556" s="4">
        <v>-88.07</v>
      </c>
    </row>
    <row r="557" spans="1:57">
      <c r="A557">
        <v>962</v>
      </c>
      <c r="B557" t="s">
        <v>513</v>
      </c>
      <c r="C557">
        <v>126</v>
      </c>
      <c r="D557" t="s">
        <v>225</v>
      </c>
      <c r="E557">
        <v>298</v>
      </c>
      <c r="F557">
        <v>512960001</v>
      </c>
      <c r="G557" t="s">
        <v>650</v>
      </c>
      <c r="H557">
        <v>101</v>
      </c>
      <c r="I557" t="s">
        <v>308</v>
      </c>
      <c r="J557">
        <v>2960</v>
      </c>
      <c r="K557" t="s">
        <v>329</v>
      </c>
      <c r="L557">
        <v>2000</v>
      </c>
      <c r="M557" t="s">
        <v>113</v>
      </c>
      <c r="N557">
        <v>11</v>
      </c>
      <c r="O557" t="s">
        <v>509</v>
      </c>
      <c r="P557">
        <v>241</v>
      </c>
      <c r="Q557" t="s">
        <v>445</v>
      </c>
      <c r="R557">
        <v>124</v>
      </c>
      <c r="S557" t="s">
        <v>510</v>
      </c>
      <c r="T557">
        <v>1</v>
      </c>
      <c r="U557" t="s">
        <v>313</v>
      </c>
      <c r="V557" s="4">
        <v>0</v>
      </c>
      <c r="W557" s="4">
        <v>0</v>
      </c>
      <c r="X557" s="4">
        <v>8240</v>
      </c>
      <c r="Y557" s="4">
        <v>1200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10815.26</v>
      </c>
      <c r="AG557" s="4">
        <v>0</v>
      </c>
      <c r="AH557" s="4">
        <v>0</v>
      </c>
      <c r="AI557" s="4">
        <v>0</v>
      </c>
      <c r="AJ557" s="4">
        <v>4449.6000000000004</v>
      </c>
      <c r="AK557" s="4">
        <v>0</v>
      </c>
      <c r="AL557" s="4">
        <v>4671.05</v>
      </c>
      <c r="AM557" s="4">
        <v>0</v>
      </c>
      <c r="AN557" s="4">
        <v>0</v>
      </c>
      <c r="AO557" s="4">
        <v>2580.15</v>
      </c>
      <c r="AP557" s="4">
        <v>1699.5</v>
      </c>
      <c r="AQ557" s="4">
        <v>1957</v>
      </c>
      <c r="AR557" s="4">
        <v>1535.73</v>
      </c>
      <c r="AS557" s="4">
        <v>1535.73</v>
      </c>
      <c r="AT557" s="4">
        <v>0</v>
      </c>
      <c r="AU557" s="4">
        <v>0</v>
      </c>
      <c r="AV557" s="4">
        <v>4990.3999999999996</v>
      </c>
      <c r="AW557" s="4">
        <v>0</v>
      </c>
      <c r="AX557" s="4">
        <v>0</v>
      </c>
      <c r="AY557" s="4">
        <v>-935.6</v>
      </c>
      <c r="AZ557" s="4">
        <v>-464.7</v>
      </c>
      <c r="BA557" s="4">
        <v>-3995.99</v>
      </c>
      <c r="BB557" s="4">
        <v>-1699.5</v>
      </c>
      <c r="BC557" s="4">
        <v>4808.3599999999997</v>
      </c>
      <c r="BD557" s="4">
        <v>747.42</v>
      </c>
      <c r="BE557" s="4">
        <v>-1535.73</v>
      </c>
    </row>
    <row r="558" spans="1:57">
      <c r="A558">
        <v>951</v>
      </c>
      <c r="B558" t="s">
        <v>491</v>
      </c>
      <c r="C558">
        <v>118</v>
      </c>
      <c r="D558" t="s">
        <v>178</v>
      </c>
      <c r="E558">
        <v>298</v>
      </c>
      <c r="F558">
        <v>512960001</v>
      </c>
      <c r="G558" t="s">
        <v>650</v>
      </c>
      <c r="H558">
        <v>101</v>
      </c>
      <c r="I558" t="s">
        <v>308</v>
      </c>
      <c r="J558">
        <v>2960</v>
      </c>
      <c r="K558" t="s">
        <v>329</v>
      </c>
      <c r="L558">
        <v>2000</v>
      </c>
      <c r="M558" t="s">
        <v>113</v>
      </c>
      <c r="N558">
        <v>12</v>
      </c>
      <c r="O558" t="s">
        <v>401</v>
      </c>
      <c r="P558">
        <v>221</v>
      </c>
      <c r="Q558" t="s">
        <v>492</v>
      </c>
      <c r="R558">
        <v>128</v>
      </c>
      <c r="S558" t="s">
        <v>404</v>
      </c>
      <c r="T558">
        <v>1</v>
      </c>
      <c r="U558" t="s">
        <v>313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3850</v>
      </c>
      <c r="AG558" s="4">
        <v>0</v>
      </c>
      <c r="AH558" s="4">
        <v>0</v>
      </c>
      <c r="AI558" s="4">
        <v>0</v>
      </c>
      <c r="AJ558" s="4">
        <v>927.01</v>
      </c>
      <c r="AK558" s="4">
        <v>0</v>
      </c>
      <c r="AL558" s="4">
        <v>1008.37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193.54</v>
      </c>
      <c r="AS558" s="4">
        <v>193.54</v>
      </c>
      <c r="AT558" s="4">
        <v>0</v>
      </c>
      <c r="AU558" s="4">
        <v>0</v>
      </c>
      <c r="AV558" s="4">
        <v>-927.01</v>
      </c>
      <c r="AW558" s="4">
        <v>0</v>
      </c>
      <c r="AX558" s="4">
        <v>0</v>
      </c>
      <c r="AY558" s="4">
        <v>-2</v>
      </c>
      <c r="AZ558" s="4">
        <v>-1006.37</v>
      </c>
      <c r="BA558" s="4">
        <v>0</v>
      </c>
      <c r="BB558" s="4">
        <v>0</v>
      </c>
      <c r="BC558" s="4">
        <v>4050</v>
      </c>
      <c r="BD558" s="4">
        <v>-193.54</v>
      </c>
      <c r="BE558" s="4">
        <v>-193.54</v>
      </c>
    </row>
    <row r="559" spans="1:57">
      <c r="A559">
        <v>952</v>
      </c>
      <c r="B559" t="s">
        <v>498</v>
      </c>
      <c r="C559">
        <v>120</v>
      </c>
      <c r="D559" t="s">
        <v>499</v>
      </c>
      <c r="E559">
        <v>298</v>
      </c>
      <c r="F559">
        <v>512960001</v>
      </c>
      <c r="G559" t="s">
        <v>650</v>
      </c>
      <c r="H559">
        <v>101</v>
      </c>
      <c r="I559" t="s">
        <v>308</v>
      </c>
      <c r="J559">
        <v>2960</v>
      </c>
      <c r="K559" t="s">
        <v>329</v>
      </c>
      <c r="L559">
        <v>2000</v>
      </c>
      <c r="M559" t="s">
        <v>113</v>
      </c>
      <c r="N559">
        <v>12</v>
      </c>
      <c r="O559" t="s">
        <v>401</v>
      </c>
      <c r="P559">
        <v>222</v>
      </c>
      <c r="Q559" t="s">
        <v>500</v>
      </c>
      <c r="R559">
        <v>125</v>
      </c>
      <c r="S559" t="s">
        <v>464</v>
      </c>
      <c r="T559">
        <v>1</v>
      </c>
      <c r="U559" t="s">
        <v>313</v>
      </c>
      <c r="V559" s="4">
        <v>0</v>
      </c>
      <c r="W559" s="4">
        <v>0</v>
      </c>
      <c r="X559" s="4">
        <v>0</v>
      </c>
      <c r="Y559" s="4">
        <v>0</v>
      </c>
      <c r="Z559" s="4">
        <v>720</v>
      </c>
      <c r="AA559" s="4">
        <v>235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667.44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66.739999999999995</v>
      </c>
      <c r="AS559" s="4">
        <v>66.739999999999995</v>
      </c>
      <c r="AT559" s="4">
        <v>0</v>
      </c>
      <c r="AU559" s="4">
        <v>0</v>
      </c>
      <c r="AV559" s="4">
        <v>0</v>
      </c>
      <c r="AW559" s="4">
        <v>0</v>
      </c>
      <c r="AX559" s="4">
        <v>287.56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-66.739999999999995</v>
      </c>
      <c r="BE559" s="4">
        <v>-66.739999999999995</v>
      </c>
    </row>
    <row r="560" spans="1:57">
      <c r="A560">
        <v>953</v>
      </c>
      <c r="B560" t="s">
        <v>259</v>
      </c>
      <c r="C560">
        <v>121</v>
      </c>
      <c r="D560" t="s">
        <v>196</v>
      </c>
      <c r="E560">
        <v>298</v>
      </c>
      <c r="F560">
        <v>512960001</v>
      </c>
      <c r="G560" t="s">
        <v>650</v>
      </c>
      <c r="H560">
        <v>101</v>
      </c>
      <c r="I560" t="s">
        <v>308</v>
      </c>
      <c r="J560">
        <v>2960</v>
      </c>
      <c r="K560" t="s">
        <v>329</v>
      </c>
      <c r="L560">
        <v>2000</v>
      </c>
      <c r="M560" t="s">
        <v>113</v>
      </c>
      <c r="N560">
        <v>12</v>
      </c>
      <c r="O560" t="s">
        <v>401</v>
      </c>
      <c r="P560">
        <v>214</v>
      </c>
      <c r="Q560" t="s">
        <v>446</v>
      </c>
      <c r="R560">
        <v>125</v>
      </c>
      <c r="S560" t="s">
        <v>464</v>
      </c>
      <c r="T560">
        <v>1</v>
      </c>
      <c r="U560" t="s">
        <v>313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4047.51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5543.85</v>
      </c>
      <c r="AM560" s="4">
        <v>0</v>
      </c>
      <c r="AN560" s="4">
        <v>0</v>
      </c>
      <c r="AO560" s="4">
        <v>0</v>
      </c>
      <c r="AP560" s="4">
        <v>1294.77</v>
      </c>
      <c r="AQ560" s="4">
        <v>3022.31</v>
      </c>
      <c r="AR560" s="4">
        <v>986.09</v>
      </c>
      <c r="AS560" s="4">
        <v>986.09</v>
      </c>
      <c r="AT560" s="4">
        <v>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-5543.85</v>
      </c>
      <c r="BB560" s="4">
        <v>-1294.77</v>
      </c>
      <c r="BC560" s="4">
        <v>1025.2</v>
      </c>
      <c r="BD560" s="4">
        <v>-986.09</v>
      </c>
      <c r="BE560" s="4">
        <v>-986.09</v>
      </c>
    </row>
    <row r="561" spans="1:57">
      <c r="A561">
        <v>954</v>
      </c>
      <c r="B561" t="s">
        <v>502</v>
      </c>
      <c r="C561">
        <v>122</v>
      </c>
      <c r="D561" t="s">
        <v>503</v>
      </c>
      <c r="E561">
        <v>298</v>
      </c>
      <c r="F561">
        <v>512960001</v>
      </c>
      <c r="G561" t="s">
        <v>650</v>
      </c>
      <c r="H561">
        <v>101</v>
      </c>
      <c r="I561" t="s">
        <v>308</v>
      </c>
      <c r="J561">
        <v>2960</v>
      </c>
      <c r="K561" t="s">
        <v>329</v>
      </c>
      <c r="L561">
        <v>2000</v>
      </c>
      <c r="M561" t="s">
        <v>113</v>
      </c>
      <c r="N561">
        <v>12</v>
      </c>
      <c r="O561" t="s">
        <v>401</v>
      </c>
      <c r="P561">
        <v>226</v>
      </c>
      <c r="Q561" t="s">
        <v>504</v>
      </c>
      <c r="R561">
        <v>121</v>
      </c>
      <c r="S561" t="s">
        <v>312</v>
      </c>
      <c r="T561">
        <v>1</v>
      </c>
      <c r="U561" t="s">
        <v>313</v>
      </c>
      <c r="V561" s="4">
        <v>0</v>
      </c>
      <c r="W561" s="4">
        <v>3275.47</v>
      </c>
      <c r="X561" s="4">
        <v>775.53</v>
      </c>
      <c r="Y561" s="4">
        <v>9250.01</v>
      </c>
      <c r="Z561" s="4">
        <v>38695.980000000003</v>
      </c>
      <c r="AA561" s="4">
        <v>109932.29</v>
      </c>
      <c r="AB561" s="4">
        <v>35405.47</v>
      </c>
      <c r="AC561" s="4">
        <v>16196.89</v>
      </c>
      <c r="AD561" s="4">
        <v>50415.65</v>
      </c>
      <c r="AE561" s="4">
        <v>16746.09</v>
      </c>
      <c r="AF561" s="4">
        <v>49856.83</v>
      </c>
      <c r="AG561" s="4">
        <v>17819.29</v>
      </c>
      <c r="AH561" s="4">
        <v>1038.53</v>
      </c>
      <c r="AI561" s="4">
        <v>1321.24</v>
      </c>
      <c r="AJ561" s="4">
        <v>31538.61</v>
      </c>
      <c r="AK561" s="4">
        <v>2459.4499999999998</v>
      </c>
      <c r="AL561" s="4">
        <v>37553.230000000003</v>
      </c>
      <c r="AM561" s="4">
        <v>32442.01</v>
      </c>
      <c r="AN561" s="4">
        <v>27391.39</v>
      </c>
      <c r="AO561" s="4">
        <v>23804.35</v>
      </c>
      <c r="AP561" s="4">
        <v>63555.74</v>
      </c>
      <c r="AQ561" s="4">
        <v>19290.490000000002</v>
      </c>
      <c r="AR561" s="4">
        <v>24039.5</v>
      </c>
      <c r="AS561" s="4">
        <v>24039.5</v>
      </c>
      <c r="AT561" s="4">
        <v>69458.789999999994</v>
      </c>
      <c r="AU561" s="4">
        <v>0</v>
      </c>
      <c r="AV561" s="4">
        <v>-53483.68</v>
      </c>
      <c r="AW561" s="4">
        <v>-5154.93</v>
      </c>
      <c r="AX561" s="4">
        <v>23917.84</v>
      </c>
      <c r="AY561" s="4">
        <v>58905.31</v>
      </c>
      <c r="AZ561" s="4">
        <v>950.26</v>
      </c>
      <c r="BA561" s="4">
        <v>14672.37</v>
      </c>
      <c r="BB561" s="4">
        <v>-42354.71</v>
      </c>
      <c r="BC561" s="4">
        <v>22812.97</v>
      </c>
      <c r="BD561" s="4">
        <v>-9395.41</v>
      </c>
      <c r="BE561" s="4">
        <v>-14560.36</v>
      </c>
    </row>
    <row r="562" spans="1:57">
      <c r="A562">
        <v>111</v>
      </c>
      <c r="B562" t="s">
        <v>84</v>
      </c>
      <c r="C562">
        <v>141</v>
      </c>
      <c r="D562" t="s">
        <v>260</v>
      </c>
      <c r="E562">
        <v>298</v>
      </c>
      <c r="F562">
        <v>512960001</v>
      </c>
      <c r="G562" t="s">
        <v>650</v>
      </c>
      <c r="H562">
        <v>101</v>
      </c>
      <c r="I562" t="s">
        <v>308</v>
      </c>
      <c r="J562">
        <v>2960</v>
      </c>
      <c r="K562" t="s">
        <v>329</v>
      </c>
      <c r="L562">
        <v>2000</v>
      </c>
      <c r="M562" t="s">
        <v>113</v>
      </c>
      <c r="N562">
        <v>13</v>
      </c>
      <c r="O562" t="s">
        <v>353</v>
      </c>
      <c r="P562">
        <v>263</v>
      </c>
      <c r="Q562" t="s">
        <v>354</v>
      </c>
      <c r="R562">
        <v>121</v>
      </c>
      <c r="S562" t="s">
        <v>312</v>
      </c>
      <c r="T562">
        <v>1</v>
      </c>
      <c r="U562" t="s">
        <v>313</v>
      </c>
      <c r="V562" s="4">
        <v>0</v>
      </c>
      <c r="W562" s="4">
        <v>0</v>
      </c>
      <c r="X562" s="4">
        <v>36180.36</v>
      </c>
      <c r="Y562" s="4">
        <v>4410.0200000000004</v>
      </c>
      <c r="Z562" s="4">
        <v>0</v>
      </c>
      <c r="AA562" s="4">
        <v>0</v>
      </c>
      <c r="AB562" s="4">
        <v>5750</v>
      </c>
      <c r="AC562" s="4">
        <v>3090.97</v>
      </c>
      <c r="AD562" s="4">
        <v>2378.1999999999998</v>
      </c>
      <c r="AE562" s="4">
        <v>0</v>
      </c>
      <c r="AF562" s="4">
        <v>9020</v>
      </c>
      <c r="AG562" s="4">
        <v>0</v>
      </c>
      <c r="AH562" s="4">
        <v>0</v>
      </c>
      <c r="AI562" s="4">
        <v>0</v>
      </c>
      <c r="AJ562" s="4">
        <v>964.13</v>
      </c>
      <c r="AK562" s="4">
        <v>2715.08</v>
      </c>
      <c r="AL562" s="4">
        <v>9871.52</v>
      </c>
      <c r="AM562" s="4">
        <v>0</v>
      </c>
      <c r="AN562" s="4">
        <v>0</v>
      </c>
      <c r="AO562" s="4">
        <v>2575</v>
      </c>
      <c r="AP562" s="4">
        <v>2317.5</v>
      </c>
      <c r="AQ562" s="4">
        <v>1611.95</v>
      </c>
      <c r="AR562" s="4">
        <v>2005.52</v>
      </c>
      <c r="AS562" s="4">
        <v>2005.52</v>
      </c>
      <c r="AT562" s="4">
        <v>0</v>
      </c>
      <c r="AU562" s="4">
        <v>0</v>
      </c>
      <c r="AV562" s="4">
        <v>35486.22</v>
      </c>
      <c r="AW562" s="4">
        <v>1424.95</v>
      </c>
      <c r="AX562" s="4">
        <v>0</v>
      </c>
      <c r="AY562" s="4">
        <v>-4121.5200000000004</v>
      </c>
      <c r="AZ562" s="4">
        <v>0</v>
      </c>
      <c r="BA562" s="4">
        <v>1002.97</v>
      </c>
      <c r="BB562" s="4">
        <v>5173.7</v>
      </c>
      <c r="BC562" s="4">
        <v>-1291.95</v>
      </c>
      <c r="BD562" s="4">
        <v>1094.48</v>
      </c>
      <c r="BE562" s="4">
        <v>-2005.52</v>
      </c>
    </row>
    <row r="563" spans="1:57">
      <c r="A563">
        <v>102</v>
      </c>
      <c r="B563" t="s">
        <v>343</v>
      </c>
      <c r="C563">
        <v>140</v>
      </c>
      <c r="D563" t="s">
        <v>344</v>
      </c>
      <c r="E563">
        <v>300</v>
      </c>
      <c r="F563">
        <v>512960002</v>
      </c>
      <c r="G563" t="s">
        <v>172</v>
      </c>
      <c r="H563">
        <v>101</v>
      </c>
      <c r="I563" t="s">
        <v>308</v>
      </c>
      <c r="J563">
        <v>2960</v>
      </c>
      <c r="K563" t="s">
        <v>329</v>
      </c>
      <c r="L563">
        <v>2000</v>
      </c>
      <c r="M563" t="s">
        <v>113</v>
      </c>
      <c r="N563">
        <v>4</v>
      </c>
      <c r="O563" t="s">
        <v>345</v>
      </c>
      <c r="P563">
        <v>172</v>
      </c>
      <c r="Q563" t="s">
        <v>281</v>
      </c>
      <c r="R563">
        <v>121</v>
      </c>
      <c r="S563" t="s">
        <v>312</v>
      </c>
      <c r="T563">
        <v>1</v>
      </c>
      <c r="U563" t="s">
        <v>313</v>
      </c>
      <c r="V563" s="4">
        <v>0</v>
      </c>
      <c r="W563" s="4">
        <v>0</v>
      </c>
      <c r="X563" s="4">
        <v>0</v>
      </c>
      <c r="Y563" s="4">
        <v>10050</v>
      </c>
      <c r="Z563" s="4">
        <v>0</v>
      </c>
      <c r="AA563" s="4">
        <v>0</v>
      </c>
      <c r="AB563" s="4">
        <v>0</v>
      </c>
      <c r="AC563" s="4">
        <v>0</v>
      </c>
      <c r="AD563" s="4">
        <v>5400.01</v>
      </c>
      <c r="AE563" s="4">
        <v>0</v>
      </c>
      <c r="AF563" s="4">
        <v>0</v>
      </c>
      <c r="AG563" s="4">
        <v>7888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3656.51</v>
      </c>
      <c r="AQ563" s="4">
        <v>0</v>
      </c>
      <c r="AR563" s="4">
        <v>365.65</v>
      </c>
      <c r="AS563" s="4">
        <v>365.65</v>
      </c>
      <c r="AT563" s="4">
        <v>0</v>
      </c>
      <c r="AU563" s="4">
        <v>0</v>
      </c>
      <c r="AV563" s="4">
        <v>10050</v>
      </c>
      <c r="AW563" s="4">
        <v>0</v>
      </c>
      <c r="AX563" s="4">
        <v>0</v>
      </c>
      <c r="AY563" s="4">
        <v>0</v>
      </c>
      <c r="AZ563" s="4">
        <v>0.02</v>
      </c>
      <c r="BA563" s="4">
        <v>0</v>
      </c>
      <c r="BB563" s="4">
        <v>1743.48</v>
      </c>
      <c r="BC563" s="4">
        <v>0</v>
      </c>
      <c r="BD563" s="4">
        <v>7522.35</v>
      </c>
      <c r="BE563" s="4">
        <v>-365.65</v>
      </c>
    </row>
    <row r="564" spans="1:57">
      <c r="A564">
        <v>931</v>
      </c>
      <c r="B564" t="s">
        <v>465</v>
      </c>
      <c r="C564">
        <v>111</v>
      </c>
      <c r="D564" t="s">
        <v>466</v>
      </c>
      <c r="E564">
        <v>300</v>
      </c>
      <c r="F564">
        <v>512960002</v>
      </c>
      <c r="G564" t="s">
        <v>172</v>
      </c>
      <c r="H564">
        <v>101</v>
      </c>
      <c r="I564" t="s">
        <v>308</v>
      </c>
      <c r="J564">
        <v>2960</v>
      </c>
      <c r="K564" t="s">
        <v>329</v>
      </c>
      <c r="L564">
        <v>2000</v>
      </c>
      <c r="M564" t="s">
        <v>113</v>
      </c>
      <c r="N564">
        <v>5</v>
      </c>
      <c r="O564" t="s">
        <v>467</v>
      </c>
      <c r="P564">
        <v>152</v>
      </c>
      <c r="Q564" t="s">
        <v>468</v>
      </c>
      <c r="R564">
        <v>121</v>
      </c>
      <c r="S564" t="s">
        <v>312</v>
      </c>
      <c r="T564">
        <v>1</v>
      </c>
      <c r="U564" t="s">
        <v>313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5150</v>
      </c>
      <c r="AR564" s="4">
        <v>515</v>
      </c>
      <c r="AS564" s="4">
        <v>515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-3354.15</v>
      </c>
      <c r="BE564" s="4">
        <v>-2825.85</v>
      </c>
    </row>
    <row r="565" spans="1:57">
      <c r="A565">
        <v>101</v>
      </c>
      <c r="B565" t="s">
        <v>306</v>
      </c>
      <c r="C565">
        <v>139</v>
      </c>
      <c r="D565" t="s">
        <v>307</v>
      </c>
      <c r="E565">
        <v>300</v>
      </c>
      <c r="F565">
        <v>512960002</v>
      </c>
      <c r="G565" t="s">
        <v>172</v>
      </c>
      <c r="H565">
        <v>101</v>
      </c>
      <c r="I565" t="s">
        <v>308</v>
      </c>
      <c r="J565">
        <v>2960</v>
      </c>
      <c r="K565" t="s">
        <v>329</v>
      </c>
      <c r="L565">
        <v>2000</v>
      </c>
      <c r="M565" t="s">
        <v>113</v>
      </c>
      <c r="N565">
        <v>7</v>
      </c>
      <c r="O565" t="s">
        <v>310</v>
      </c>
      <c r="P565">
        <v>171</v>
      </c>
      <c r="Q565" t="s">
        <v>311</v>
      </c>
      <c r="R565">
        <v>121</v>
      </c>
      <c r="S565" t="s">
        <v>312</v>
      </c>
      <c r="T565">
        <v>1</v>
      </c>
      <c r="U565" t="s">
        <v>313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10600.03</v>
      </c>
      <c r="AE565" s="4">
        <v>10147.870000000001</v>
      </c>
      <c r="AF565" s="4">
        <v>19287.22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>
        <v>0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 s="4">
        <v>0</v>
      </c>
      <c r="BA565" s="4">
        <v>0</v>
      </c>
      <c r="BB565" s="4">
        <v>10604.03</v>
      </c>
      <c r="BC565" s="4">
        <v>26043.919999999998</v>
      </c>
      <c r="BD565" s="4">
        <v>8687.19</v>
      </c>
      <c r="BE565" s="4">
        <v>-5300</v>
      </c>
    </row>
    <row r="566" spans="1:57">
      <c r="A566">
        <v>201</v>
      </c>
      <c r="B566" t="s">
        <v>379</v>
      </c>
      <c r="C566">
        <v>143</v>
      </c>
      <c r="D566" t="s">
        <v>271</v>
      </c>
      <c r="E566">
        <v>301</v>
      </c>
      <c r="F566">
        <v>512960002</v>
      </c>
      <c r="G566" t="s">
        <v>172</v>
      </c>
      <c r="H566">
        <v>602</v>
      </c>
      <c r="I566" t="s">
        <v>380</v>
      </c>
      <c r="J566">
        <v>2960</v>
      </c>
      <c r="K566" t="s">
        <v>329</v>
      </c>
      <c r="L566">
        <v>2000</v>
      </c>
      <c r="M566" t="s">
        <v>113</v>
      </c>
      <c r="N566">
        <v>7</v>
      </c>
      <c r="O566" t="s">
        <v>310</v>
      </c>
      <c r="P566">
        <v>423</v>
      </c>
      <c r="Q566" t="s">
        <v>381</v>
      </c>
      <c r="R566">
        <v>121</v>
      </c>
      <c r="S566" t="s">
        <v>312</v>
      </c>
      <c r="T566">
        <v>1</v>
      </c>
      <c r="U566" t="s">
        <v>313</v>
      </c>
      <c r="V566" s="4">
        <v>17623.599999999999</v>
      </c>
      <c r="W566" s="4">
        <v>0</v>
      </c>
      <c r="X566" s="4">
        <v>5217.16</v>
      </c>
      <c r="Y566" s="4">
        <v>0</v>
      </c>
      <c r="Z566" s="4">
        <v>32501.57</v>
      </c>
      <c r="AA566" s="4">
        <v>48133.98</v>
      </c>
      <c r="AB566" s="4">
        <v>24519.11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4500.29</v>
      </c>
      <c r="AI566" s="4">
        <v>13458.98</v>
      </c>
      <c r="AJ566" s="4">
        <v>0</v>
      </c>
      <c r="AK566" s="4">
        <v>0</v>
      </c>
      <c r="AL566" s="4">
        <v>46234.92</v>
      </c>
      <c r="AM566" s="4">
        <v>43570.99</v>
      </c>
      <c r="AN566" s="4">
        <v>14799.66</v>
      </c>
      <c r="AO566" s="4">
        <v>0</v>
      </c>
      <c r="AP566" s="4">
        <v>15812.39</v>
      </c>
      <c r="AQ566" s="4">
        <v>0</v>
      </c>
      <c r="AR566" s="4">
        <v>13837.72</v>
      </c>
      <c r="AS566" s="4">
        <v>13837.72</v>
      </c>
      <c r="AT566" s="4">
        <v>38400.33</v>
      </c>
      <c r="AU566" s="4">
        <v>0</v>
      </c>
      <c r="AV566" s="4">
        <v>-33514.199999999997</v>
      </c>
      <c r="AW566" s="4">
        <v>23081.58</v>
      </c>
      <c r="AX566" s="4">
        <v>-2268.5500000000002</v>
      </c>
      <c r="AY566" s="4">
        <v>-9993.48</v>
      </c>
      <c r="AZ566" s="4">
        <v>-10270.459999999999</v>
      </c>
      <c r="BA566" s="4">
        <v>0</v>
      </c>
      <c r="BB566" s="4">
        <v>-4398.09</v>
      </c>
      <c r="BC566" s="4">
        <v>0</v>
      </c>
      <c r="BD566" s="4">
        <v>0</v>
      </c>
      <c r="BE566" s="4">
        <v>-7940.46</v>
      </c>
    </row>
    <row r="567" spans="1:57">
      <c r="A567">
        <v>941</v>
      </c>
      <c r="B567" t="s">
        <v>484</v>
      </c>
      <c r="C567">
        <v>116</v>
      </c>
      <c r="D567" t="s">
        <v>485</v>
      </c>
      <c r="E567">
        <v>300</v>
      </c>
      <c r="F567">
        <v>512960002</v>
      </c>
      <c r="G567" t="s">
        <v>172</v>
      </c>
      <c r="H567">
        <v>101</v>
      </c>
      <c r="I567" t="s">
        <v>308</v>
      </c>
      <c r="J567">
        <v>2960</v>
      </c>
      <c r="K567" t="s">
        <v>329</v>
      </c>
      <c r="L567">
        <v>2000</v>
      </c>
      <c r="M567" t="s">
        <v>113</v>
      </c>
      <c r="N567">
        <v>8</v>
      </c>
      <c r="O567" t="s">
        <v>486</v>
      </c>
      <c r="P567">
        <v>131</v>
      </c>
      <c r="Q567" t="s">
        <v>449</v>
      </c>
      <c r="R567">
        <v>121</v>
      </c>
      <c r="S567" t="s">
        <v>312</v>
      </c>
      <c r="T567">
        <v>1</v>
      </c>
      <c r="U567" t="s">
        <v>313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26141.4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2614.14</v>
      </c>
      <c r="AS567" s="4">
        <v>2614.14</v>
      </c>
      <c r="AT567" s="4">
        <v>0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-31369.68</v>
      </c>
    </row>
    <row r="568" spans="1:57">
      <c r="A568">
        <v>961</v>
      </c>
      <c r="B568" t="s">
        <v>80</v>
      </c>
      <c r="C568">
        <v>124</v>
      </c>
      <c r="D568" t="s">
        <v>508</v>
      </c>
      <c r="E568">
        <v>300</v>
      </c>
      <c r="F568">
        <v>512960002</v>
      </c>
      <c r="G568" t="s">
        <v>172</v>
      </c>
      <c r="H568">
        <v>101</v>
      </c>
      <c r="I568" t="s">
        <v>308</v>
      </c>
      <c r="J568">
        <v>2960</v>
      </c>
      <c r="K568" t="s">
        <v>329</v>
      </c>
      <c r="L568">
        <v>2000</v>
      </c>
      <c r="M568" t="s">
        <v>113</v>
      </c>
      <c r="N568">
        <v>11</v>
      </c>
      <c r="O568" t="s">
        <v>509</v>
      </c>
      <c r="P568">
        <v>241</v>
      </c>
      <c r="Q568" t="s">
        <v>445</v>
      </c>
      <c r="R568">
        <v>124</v>
      </c>
      <c r="S568" t="s">
        <v>510</v>
      </c>
      <c r="T568">
        <v>1</v>
      </c>
      <c r="U568" t="s">
        <v>313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4944</v>
      </c>
      <c r="AM568" s="4">
        <v>0</v>
      </c>
      <c r="AN568" s="4">
        <v>0</v>
      </c>
      <c r="AO568" s="4">
        <v>0</v>
      </c>
      <c r="AP568" s="4">
        <v>0</v>
      </c>
      <c r="AQ568" s="4">
        <v>0</v>
      </c>
      <c r="AR568" s="4">
        <v>494.4</v>
      </c>
      <c r="AS568" s="4">
        <v>494.4</v>
      </c>
      <c r="AT568" s="4">
        <v>0</v>
      </c>
      <c r="AU568" s="4">
        <v>0</v>
      </c>
      <c r="AV568" s="4">
        <v>0</v>
      </c>
      <c r="AW568" s="4">
        <v>0</v>
      </c>
      <c r="AX568" s="4">
        <v>0</v>
      </c>
      <c r="AY568" s="4">
        <v>0</v>
      </c>
      <c r="AZ568" s="4">
        <v>0</v>
      </c>
      <c r="BA568" s="4">
        <v>0</v>
      </c>
      <c r="BB568" s="4">
        <v>-4944</v>
      </c>
      <c r="BC568" s="4">
        <v>0</v>
      </c>
      <c r="BD568" s="4">
        <v>-494.4</v>
      </c>
      <c r="BE568" s="4">
        <v>-494.4</v>
      </c>
    </row>
    <row r="569" spans="1:57">
      <c r="A569">
        <v>962</v>
      </c>
      <c r="B569" t="s">
        <v>513</v>
      </c>
      <c r="C569">
        <v>126</v>
      </c>
      <c r="D569" t="s">
        <v>225</v>
      </c>
      <c r="E569">
        <v>300</v>
      </c>
      <c r="F569">
        <v>512960002</v>
      </c>
      <c r="G569" t="s">
        <v>172</v>
      </c>
      <c r="H569">
        <v>101</v>
      </c>
      <c r="I569" t="s">
        <v>308</v>
      </c>
      <c r="J569">
        <v>2960</v>
      </c>
      <c r="K569" t="s">
        <v>329</v>
      </c>
      <c r="L569">
        <v>2000</v>
      </c>
      <c r="M569" t="s">
        <v>113</v>
      </c>
      <c r="N569">
        <v>11</v>
      </c>
      <c r="O569" t="s">
        <v>509</v>
      </c>
      <c r="P569">
        <v>241</v>
      </c>
      <c r="Q569" t="s">
        <v>445</v>
      </c>
      <c r="R569">
        <v>124</v>
      </c>
      <c r="S569" t="s">
        <v>510</v>
      </c>
      <c r="T569">
        <v>1</v>
      </c>
      <c r="U569" t="s">
        <v>313</v>
      </c>
      <c r="V569" s="4">
        <v>6427.88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11948</v>
      </c>
      <c r="AN569" s="4">
        <v>0</v>
      </c>
      <c r="AO569" s="4">
        <v>0</v>
      </c>
      <c r="AP569" s="4">
        <v>0</v>
      </c>
      <c r="AQ569" s="4">
        <v>0</v>
      </c>
      <c r="AR569" s="4">
        <v>1194.8</v>
      </c>
      <c r="AS569" s="4">
        <v>1194.8</v>
      </c>
      <c r="AT569" s="4">
        <v>6427.88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-11948</v>
      </c>
      <c r="BD569" s="4">
        <v>-1194.8</v>
      </c>
      <c r="BE569" s="4">
        <v>-1194.8</v>
      </c>
    </row>
    <row r="570" spans="1:57">
      <c r="A570">
        <v>953</v>
      </c>
      <c r="B570" t="s">
        <v>259</v>
      </c>
      <c r="C570">
        <v>121</v>
      </c>
      <c r="D570" t="s">
        <v>196</v>
      </c>
      <c r="E570">
        <v>300</v>
      </c>
      <c r="F570">
        <v>512960002</v>
      </c>
      <c r="G570" t="s">
        <v>172</v>
      </c>
      <c r="H570">
        <v>101</v>
      </c>
      <c r="I570" t="s">
        <v>308</v>
      </c>
      <c r="J570">
        <v>2960</v>
      </c>
      <c r="K570" t="s">
        <v>329</v>
      </c>
      <c r="L570">
        <v>2000</v>
      </c>
      <c r="M570" t="s">
        <v>113</v>
      </c>
      <c r="N570">
        <v>12</v>
      </c>
      <c r="O570" t="s">
        <v>401</v>
      </c>
      <c r="P570">
        <v>214</v>
      </c>
      <c r="Q570" t="s">
        <v>446</v>
      </c>
      <c r="R570">
        <v>125</v>
      </c>
      <c r="S570" t="s">
        <v>464</v>
      </c>
      <c r="T570">
        <v>1</v>
      </c>
      <c r="U570" t="s">
        <v>313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10145.49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1014.55</v>
      </c>
      <c r="AS570" s="4">
        <v>1014.55</v>
      </c>
      <c r="AT570" s="4">
        <v>0</v>
      </c>
      <c r="AU570" s="4">
        <v>0</v>
      </c>
      <c r="AV570" s="4">
        <v>-3694.08</v>
      </c>
      <c r="AW570" s="4">
        <v>0</v>
      </c>
      <c r="AX570" s="4">
        <v>0</v>
      </c>
      <c r="AY570" s="4">
        <v>0</v>
      </c>
      <c r="AZ570" s="4">
        <v>0</v>
      </c>
      <c r="BA570" s="4">
        <v>-6450.41</v>
      </c>
      <c r="BB570" s="4">
        <v>0</v>
      </c>
      <c r="BC570" s="4">
        <v>0</v>
      </c>
      <c r="BD570" s="4">
        <v>-1014.55</v>
      </c>
      <c r="BE570" s="4">
        <v>-1014.55</v>
      </c>
    </row>
    <row r="571" spans="1:57">
      <c r="A571">
        <v>954</v>
      </c>
      <c r="B571" t="s">
        <v>502</v>
      </c>
      <c r="C571">
        <v>122</v>
      </c>
      <c r="D571" t="s">
        <v>503</v>
      </c>
      <c r="E571">
        <v>300</v>
      </c>
      <c r="F571">
        <v>512960002</v>
      </c>
      <c r="G571" t="s">
        <v>172</v>
      </c>
      <c r="H571">
        <v>101</v>
      </c>
      <c r="I571" t="s">
        <v>308</v>
      </c>
      <c r="J571">
        <v>2960</v>
      </c>
      <c r="K571" t="s">
        <v>329</v>
      </c>
      <c r="L571">
        <v>2000</v>
      </c>
      <c r="M571" t="s">
        <v>113</v>
      </c>
      <c r="N571">
        <v>12</v>
      </c>
      <c r="O571" t="s">
        <v>401</v>
      </c>
      <c r="P571">
        <v>226</v>
      </c>
      <c r="Q571" t="s">
        <v>504</v>
      </c>
      <c r="R571">
        <v>121</v>
      </c>
      <c r="S571" t="s">
        <v>312</v>
      </c>
      <c r="T571">
        <v>1</v>
      </c>
      <c r="U571" t="s">
        <v>313</v>
      </c>
      <c r="V571" s="4">
        <v>9070</v>
      </c>
      <c r="W571" s="4">
        <v>5600</v>
      </c>
      <c r="X571" s="4">
        <v>0</v>
      </c>
      <c r="Y571" s="4">
        <v>0</v>
      </c>
      <c r="Z571" s="4">
        <v>7656</v>
      </c>
      <c r="AA571" s="4">
        <v>11982</v>
      </c>
      <c r="AB571" s="4">
        <v>20400.009999999998</v>
      </c>
      <c r="AC571" s="4">
        <v>0</v>
      </c>
      <c r="AD571" s="4">
        <v>15569.45</v>
      </c>
      <c r="AE571" s="4">
        <v>10356.33</v>
      </c>
      <c r="AF571" s="4">
        <v>12565.3</v>
      </c>
      <c r="AG571" s="4">
        <v>5500</v>
      </c>
      <c r="AH571" s="4">
        <v>0</v>
      </c>
      <c r="AI571" s="4">
        <v>0</v>
      </c>
      <c r="AJ571" s="4">
        <v>0</v>
      </c>
      <c r="AK571" s="4">
        <v>0</v>
      </c>
      <c r="AL571" s="4">
        <v>20939.91</v>
      </c>
      <c r="AM571" s="4">
        <v>30854.67</v>
      </c>
      <c r="AN571" s="4">
        <v>7570.5</v>
      </c>
      <c r="AO571" s="4">
        <v>21712.400000000001</v>
      </c>
      <c r="AP571" s="4">
        <v>52552.74</v>
      </c>
      <c r="AQ571" s="4">
        <v>0</v>
      </c>
      <c r="AR571" s="4">
        <v>13363.02</v>
      </c>
      <c r="AS571" s="4">
        <v>13363.02</v>
      </c>
      <c r="AT571" s="4">
        <v>10000</v>
      </c>
      <c r="AU571" s="4">
        <v>20000</v>
      </c>
      <c r="AV571" s="4">
        <v>0</v>
      </c>
      <c r="AW571" s="4">
        <v>-15326</v>
      </c>
      <c r="AX571" s="4">
        <v>-13283.91</v>
      </c>
      <c r="AY571" s="4">
        <v>14427.34</v>
      </c>
      <c r="AZ571" s="4">
        <v>-20470.48</v>
      </c>
      <c r="BA571" s="4">
        <v>-14912.97</v>
      </c>
      <c r="BB571" s="4">
        <v>-36782.75</v>
      </c>
      <c r="BC571" s="4">
        <v>20136.93</v>
      </c>
      <c r="BD571" s="4">
        <v>-13363</v>
      </c>
      <c r="BE571" s="4">
        <v>-12078.32</v>
      </c>
    </row>
    <row r="572" spans="1:57">
      <c r="A572">
        <v>111</v>
      </c>
      <c r="B572" t="s">
        <v>84</v>
      </c>
      <c r="C572">
        <v>141</v>
      </c>
      <c r="D572" t="s">
        <v>260</v>
      </c>
      <c r="E572">
        <v>300</v>
      </c>
      <c r="F572">
        <v>512960002</v>
      </c>
      <c r="G572" t="s">
        <v>172</v>
      </c>
      <c r="H572">
        <v>101</v>
      </c>
      <c r="I572" t="s">
        <v>308</v>
      </c>
      <c r="J572">
        <v>2960</v>
      </c>
      <c r="K572" t="s">
        <v>329</v>
      </c>
      <c r="L572">
        <v>2000</v>
      </c>
      <c r="M572" t="s">
        <v>113</v>
      </c>
      <c r="N572">
        <v>13</v>
      </c>
      <c r="O572" t="s">
        <v>353</v>
      </c>
      <c r="P572">
        <v>263</v>
      </c>
      <c r="Q572" t="s">
        <v>354</v>
      </c>
      <c r="R572">
        <v>121</v>
      </c>
      <c r="S572" t="s">
        <v>312</v>
      </c>
      <c r="T572">
        <v>1</v>
      </c>
      <c r="U572" t="s">
        <v>313</v>
      </c>
      <c r="V572" s="4">
        <v>2300</v>
      </c>
      <c r="W572" s="4">
        <v>0</v>
      </c>
      <c r="X572" s="4">
        <v>0</v>
      </c>
      <c r="Y572" s="4">
        <v>6266</v>
      </c>
      <c r="Z572" s="4">
        <v>0</v>
      </c>
      <c r="AA572" s="4">
        <v>4400</v>
      </c>
      <c r="AB572" s="4">
        <v>0</v>
      </c>
      <c r="AC572" s="4">
        <v>2751.84</v>
      </c>
      <c r="AD572" s="4">
        <v>0</v>
      </c>
      <c r="AE572" s="4">
        <v>0</v>
      </c>
      <c r="AF572" s="4">
        <v>0</v>
      </c>
      <c r="AG572" s="4">
        <v>4500.01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2472</v>
      </c>
      <c r="AP572" s="4">
        <v>0</v>
      </c>
      <c r="AQ572" s="4">
        <v>0</v>
      </c>
      <c r="AR572" s="4">
        <v>247.2</v>
      </c>
      <c r="AS572" s="4">
        <v>247.2</v>
      </c>
      <c r="AT572" s="4">
        <v>2300</v>
      </c>
      <c r="AU572" s="4">
        <v>0</v>
      </c>
      <c r="AV572" s="4">
        <v>6266</v>
      </c>
      <c r="AW572" s="4">
        <v>0</v>
      </c>
      <c r="AX572" s="4">
        <v>4400.0200000000004</v>
      </c>
      <c r="AY572" s="4">
        <v>0.98</v>
      </c>
      <c r="AZ572" s="4">
        <v>2635.84</v>
      </c>
      <c r="BA572" s="4">
        <v>-2356</v>
      </c>
      <c r="BB572" s="4">
        <v>0</v>
      </c>
      <c r="BC572" s="4">
        <v>0</v>
      </c>
      <c r="BD572" s="4">
        <v>-247.2</v>
      </c>
      <c r="BE572" s="4">
        <v>4252.8100000000004</v>
      </c>
    </row>
    <row r="573" spans="1:57">
      <c r="A573">
        <v>102</v>
      </c>
      <c r="B573" t="s">
        <v>343</v>
      </c>
      <c r="C573">
        <v>140</v>
      </c>
      <c r="D573" t="s">
        <v>344</v>
      </c>
      <c r="E573">
        <v>302</v>
      </c>
      <c r="F573">
        <v>512960003</v>
      </c>
      <c r="G573" t="s">
        <v>197</v>
      </c>
      <c r="H573">
        <v>101</v>
      </c>
      <c r="I573" t="s">
        <v>308</v>
      </c>
      <c r="J573">
        <v>2960</v>
      </c>
      <c r="K573" t="s">
        <v>329</v>
      </c>
      <c r="L573">
        <v>2000</v>
      </c>
      <c r="M573" t="s">
        <v>113</v>
      </c>
      <c r="N573">
        <v>4</v>
      </c>
      <c r="O573" t="s">
        <v>345</v>
      </c>
      <c r="P573">
        <v>172</v>
      </c>
      <c r="Q573" t="s">
        <v>281</v>
      </c>
      <c r="R573">
        <v>121</v>
      </c>
      <c r="S573" t="s">
        <v>312</v>
      </c>
      <c r="T573">
        <v>1</v>
      </c>
      <c r="U573" t="s">
        <v>313</v>
      </c>
      <c r="V573" s="4">
        <v>0</v>
      </c>
      <c r="W573" s="4">
        <v>0</v>
      </c>
      <c r="X573" s="4">
        <v>0</v>
      </c>
      <c r="Y573" s="4">
        <v>1902.01</v>
      </c>
      <c r="Z573" s="4">
        <v>0</v>
      </c>
      <c r="AA573" s="4">
        <v>0</v>
      </c>
      <c r="AB573" s="4">
        <v>0</v>
      </c>
      <c r="AC573" s="4">
        <v>0</v>
      </c>
      <c r="AD573" s="4">
        <v>2455.7199999999998</v>
      </c>
      <c r="AE573" s="4">
        <v>0</v>
      </c>
      <c r="AF573" s="4">
        <v>5170.75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0</v>
      </c>
      <c r="AU573" s="4">
        <v>0</v>
      </c>
      <c r="AV573" s="4">
        <v>0</v>
      </c>
      <c r="AW573" s="4">
        <v>1902.01</v>
      </c>
      <c r="AX573" s="4">
        <v>0</v>
      </c>
      <c r="AY573" s="4">
        <v>0</v>
      </c>
      <c r="AZ573" s="4">
        <v>0</v>
      </c>
      <c r="BA573" s="4">
        <v>0</v>
      </c>
      <c r="BB573" s="4">
        <v>2455.7199999999998</v>
      </c>
      <c r="BC573" s="4">
        <v>0.02</v>
      </c>
      <c r="BD573" s="4">
        <v>5170.7299999999996</v>
      </c>
      <c r="BE573" s="4">
        <v>0</v>
      </c>
    </row>
    <row r="574" spans="1:57">
      <c r="A574">
        <v>923</v>
      </c>
      <c r="B574" t="s">
        <v>461</v>
      </c>
      <c r="C574">
        <v>110</v>
      </c>
      <c r="D574" t="s">
        <v>462</v>
      </c>
      <c r="E574">
        <v>302</v>
      </c>
      <c r="F574">
        <v>512960003</v>
      </c>
      <c r="G574" t="s">
        <v>197</v>
      </c>
      <c r="H574">
        <v>101</v>
      </c>
      <c r="I574" t="s">
        <v>308</v>
      </c>
      <c r="J574">
        <v>2960</v>
      </c>
      <c r="K574" t="s">
        <v>329</v>
      </c>
      <c r="L574">
        <v>2000</v>
      </c>
      <c r="M574" t="s">
        <v>113</v>
      </c>
      <c r="N574">
        <v>4</v>
      </c>
      <c r="O574" t="s">
        <v>345</v>
      </c>
      <c r="P574">
        <v>311</v>
      </c>
      <c r="Q574" t="s">
        <v>463</v>
      </c>
      <c r="R574">
        <v>125</v>
      </c>
      <c r="S574" t="s">
        <v>464</v>
      </c>
      <c r="T574">
        <v>1</v>
      </c>
      <c r="U574" t="s">
        <v>313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2257.4499999999998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0</v>
      </c>
      <c r="AZ574" s="4">
        <v>0</v>
      </c>
      <c r="BA574" s="4">
        <v>2257.4499999999998</v>
      </c>
      <c r="BB574" s="4">
        <v>0</v>
      </c>
      <c r="BC574" s="4">
        <v>0</v>
      </c>
      <c r="BD574" s="4">
        <v>0</v>
      </c>
      <c r="BE574" s="4">
        <v>0</v>
      </c>
    </row>
    <row r="575" spans="1:57">
      <c r="A575">
        <v>931</v>
      </c>
      <c r="B575" t="s">
        <v>465</v>
      </c>
      <c r="C575">
        <v>111</v>
      </c>
      <c r="D575" t="s">
        <v>466</v>
      </c>
      <c r="E575">
        <v>302</v>
      </c>
      <c r="F575">
        <v>512960003</v>
      </c>
      <c r="G575" t="s">
        <v>197</v>
      </c>
      <c r="H575">
        <v>101</v>
      </c>
      <c r="I575" t="s">
        <v>308</v>
      </c>
      <c r="J575">
        <v>2960</v>
      </c>
      <c r="K575" t="s">
        <v>329</v>
      </c>
      <c r="L575">
        <v>2000</v>
      </c>
      <c r="M575" t="s">
        <v>113</v>
      </c>
      <c r="N575">
        <v>5</v>
      </c>
      <c r="O575" t="s">
        <v>467</v>
      </c>
      <c r="P575">
        <v>152</v>
      </c>
      <c r="Q575" t="s">
        <v>468</v>
      </c>
      <c r="R575">
        <v>121</v>
      </c>
      <c r="S575" t="s">
        <v>312</v>
      </c>
      <c r="T575">
        <v>1</v>
      </c>
      <c r="U575" t="s">
        <v>313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1858.12</v>
      </c>
      <c r="AR575" s="4">
        <v>185.81</v>
      </c>
      <c r="AS575" s="4">
        <v>185.81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-2043.93</v>
      </c>
      <c r="BE575" s="4">
        <v>-185.81</v>
      </c>
    </row>
    <row r="576" spans="1:57">
      <c r="A576">
        <v>101</v>
      </c>
      <c r="B576" t="s">
        <v>306</v>
      </c>
      <c r="C576">
        <v>139</v>
      </c>
      <c r="D576" t="s">
        <v>307</v>
      </c>
      <c r="E576">
        <v>302</v>
      </c>
      <c r="F576">
        <v>512960003</v>
      </c>
      <c r="G576" t="s">
        <v>197</v>
      </c>
      <c r="H576">
        <v>101</v>
      </c>
      <c r="I576" t="s">
        <v>308</v>
      </c>
      <c r="J576">
        <v>2960</v>
      </c>
      <c r="K576" t="s">
        <v>329</v>
      </c>
      <c r="L576">
        <v>2000</v>
      </c>
      <c r="M576" t="s">
        <v>113</v>
      </c>
      <c r="N576">
        <v>7</v>
      </c>
      <c r="O576" t="s">
        <v>310</v>
      </c>
      <c r="P576">
        <v>171</v>
      </c>
      <c r="Q576" t="s">
        <v>311</v>
      </c>
      <c r="R576">
        <v>121</v>
      </c>
      <c r="S576" t="s">
        <v>312</v>
      </c>
      <c r="T576">
        <v>1</v>
      </c>
      <c r="U576" t="s">
        <v>313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2450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7622</v>
      </c>
      <c r="AN576" s="4">
        <v>0</v>
      </c>
      <c r="AO576" s="4">
        <v>0</v>
      </c>
      <c r="AP576" s="4">
        <v>0</v>
      </c>
      <c r="AQ576" s="4">
        <v>0</v>
      </c>
      <c r="AR576" s="4">
        <v>762.2</v>
      </c>
      <c r="AS576" s="4">
        <v>762.2</v>
      </c>
      <c r="AT576" s="4">
        <v>0</v>
      </c>
      <c r="AU576" s="4">
        <v>0</v>
      </c>
      <c r="AV576" s="4">
        <v>0</v>
      </c>
      <c r="AW576" s="4">
        <v>0</v>
      </c>
      <c r="AX576" s="4">
        <v>0</v>
      </c>
      <c r="AY576" s="4">
        <v>0</v>
      </c>
      <c r="AZ576" s="4">
        <v>0</v>
      </c>
      <c r="BA576" s="4">
        <v>0</v>
      </c>
      <c r="BB576" s="4">
        <v>-5172</v>
      </c>
      <c r="BC576" s="4">
        <v>0</v>
      </c>
      <c r="BD576" s="4">
        <v>-762.2</v>
      </c>
      <c r="BE576" s="4">
        <v>-762.2</v>
      </c>
    </row>
    <row r="577" spans="1:57">
      <c r="A577">
        <v>201</v>
      </c>
      <c r="B577" t="s">
        <v>379</v>
      </c>
      <c r="C577">
        <v>143</v>
      </c>
      <c r="D577" t="s">
        <v>271</v>
      </c>
      <c r="E577">
        <v>303</v>
      </c>
      <c r="F577">
        <v>512960003</v>
      </c>
      <c r="G577" t="s">
        <v>197</v>
      </c>
      <c r="H577">
        <v>602</v>
      </c>
      <c r="I577" t="s">
        <v>380</v>
      </c>
      <c r="J577">
        <v>2960</v>
      </c>
      <c r="K577" t="s">
        <v>329</v>
      </c>
      <c r="L577">
        <v>2000</v>
      </c>
      <c r="M577" t="s">
        <v>113</v>
      </c>
      <c r="N577">
        <v>7</v>
      </c>
      <c r="O577" t="s">
        <v>310</v>
      </c>
      <c r="P577">
        <v>423</v>
      </c>
      <c r="Q577" t="s">
        <v>381</v>
      </c>
      <c r="R577">
        <v>121</v>
      </c>
      <c r="S577" t="s">
        <v>312</v>
      </c>
      <c r="T577">
        <v>1</v>
      </c>
      <c r="U577" t="s">
        <v>313</v>
      </c>
      <c r="V577" s="4">
        <v>0</v>
      </c>
      <c r="W577" s="4">
        <v>0</v>
      </c>
      <c r="X577" s="4">
        <v>3872</v>
      </c>
      <c r="Y577" s="4">
        <v>4150</v>
      </c>
      <c r="Z577" s="4">
        <v>4850</v>
      </c>
      <c r="AA577" s="4">
        <v>0</v>
      </c>
      <c r="AB577" s="4">
        <v>0</v>
      </c>
      <c r="AC577" s="4">
        <v>0</v>
      </c>
      <c r="AD577" s="4">
        <v>1914</v>
      </c>
      <c r="AE577" s="4">
        <v>0</v>
      </c>
      <c r="AF577" s="4">
        <v>0</v>
      </c>
      <c r="AG577" s="4">
        <v>0</v>
      </c>
      <c r="AH577" s="4">
        <v>4586.3100000000004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2310.29</v>
      </c>
      <c r="AO577" s="4">
        <v>2411.23</v>
      </c>
      <c r="AP577" s="4">
        <v>0</v>
      </c>
      <c r="AQ577" s="4">
        <v>5084.09</v>
      </c>
      <c r="AR577" s="4">
        <v>1439.19</v>
      </c>
      <c r="AS577" s="4">
        <v>1439.19</v>
      </c>
      <c r="AT577" s="4">
        <v>-1000</v>
      </c>
      <c r="AU577" s="4">
        <v>0</v>
      </c>
      <c r="AV577" s="4">
        <v>1385.69</v>
      </c>
      <c r="AW577" s="4">
        <v>3050.1</v>
      </c>
      <c r="AX577" s="4">
        <v>4849.8999999999996</v>
      </c>
      <c r="AY577" s="4">
        <v>1</v>
      </c>
      <c r="AZ577" s="4">
        <v>-2310.29</v>
      </c>
      <c r="BA577" s="4">
        <v>1591.78</v>
      </c>
      <c r="BB577" s="4">
        <v>0</v>
      </c>
      <c r="BC577" s="4">
        <v>0</v>
      </c>
      <c r="BD577" s="4">
        <v>0</v>
      </c>
      <c r="BE577" s="4">
        <v>-10052.48</v>
      </c>
    </row>
    <row r="578" spans="1:57">
      <c r="A578">
        <v>941</v>
      </c>
      <c r="B578" t="s">
        <v>484</v>
      </c>
      <c r="C578">
        <v>116</v>
      </c>
      <c r="D578" t="s">
        <v>485</v>
      </c>
      <c r="E578">
        <v>302</v>
      </c>
      <c r="F578">
        <v>512960003</v>
      </c>
      <c r="G578" t="s">
        <v>197</v>
      </c>
      <c r="H578">
        <v>101</v>
      </c>
      <c r="I578" t="s">
        <v>308</v>
      </c>
      <c r="J578">
        <v>2960</v>
      </c>
      <c r="K578" t="s">
        <v>329</v>
      </c>
      <c r="L578">
        <v>2000</v>
      </c>
      <c r="M578" t="s">
        <v>113</v>
      </c>
      <c r="N578">
        <v>8</v>
      </c>
      <c r="O578" t="s">
        <v>486</v>
      </c>
      <c r="P578">
        <v>131</v>
      </c>
      <c r="Q578" t="s">
        <v>449</v>
      </c>
      <c r="R578">
        <v>121</v>
      </c>
      <c r="S578" t="s">
        <v>312</v>
      </c>
      <c r="T578">
        <v>1</v>
      </c>
      <c r="U578" t="s">
        <v>313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2945.79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294.58</v>
      </c>
      <c r="AS578" s="4">
        <v>294.58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-1979.14</v>
      </c>
      <c r="BB578" s="4">
        <v>-966.65</v>
      </c>
      <c r="BC578" s="4">
        <v>0</v>
      </c>
      <c r="BD578" s="4">
        <v>-294.58</v>
      </c>
      <c r="BE578" s="4">
        <v>-294.58</v>
      </c>
    </row>
    <row r="579" spans="1:57">
      <c r="A579">
        <v>942</v>
      </c>
      <c r="B579" t="s">
        <v>487</v>
      </c>
      <c r="C579">
        <v>117</v>
      </c>
      <c r="D579" t="s">
        <v>488</v>
      </c>
      <c r="E579">
        <v>302</v>
      </c>
      <c r="F579">
        <v>512960003</v>
      </c>
      <c r="G579" t="s">
        <v>197</v>
      </c>
      <c r="H579">
        <v>101</v>
      </c>
      <c r="I579" t="s">
        <v>308</v>
      </c>
      <c r="J579">
        <v>2960</v>
      </c>
      <c r="K579" t="s">
        <v>329</v>
      </c>
      <c r="L579">
        <v>2000</v>
      </c>
      <c r="M579" t="s">
        <v>113</v>
      </c>
      <c r="N579">
        <v>8</v>
      </c>
      <c r="O579" t="s">
        <v>486</v>
      </c>
      <c r="P579">
        <v>183</v>
      </c>
      <c r="Q579" t="s">
        <v>489</v>
      </c>
      <c r="R579">
        <v>121</v>
      </c>
      <c r="S579" t="s">
        <v>312</v>
      </c>
      <c r="T579">
        <v>1</v>
      </c>
      <c r="U579" t="s">
        <v>313</v>
      </c>
      <c r="V579" s="4">
        <v>0</v>
      </c>
      <c r="W579" s="4">
        <v>1872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0</v>
      </c>
      <c r="AU579" s="4">
        <v>1872</v>
      </c>
      <c r="AV579" s="4">
        <v>0</v>
      </c>
      <c r="AW579" s="4">
        <v>0</v>
      </c>
      <c r="AX579" s="4">
        <v>0</v>
      </c>
      <c r="AY579" s="4">
        <v>0</v>
      </c>
      <c r="AZ579" s="4">
        <v>0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</row>
    <row r="580" spans="1:57">
      <c r="A580">
        <v>992</v>
      </c>
      <c r="B580" t="s">
        <v>543</v>
      </c>
      <c r="C580">
        <v>137</v>
      </c>
      <c r="D580" t="s">
        <v>544</v>
      </c>
      <c r="E580">
        <v>302</v>
      </c>
      <c r="F580">
        <v>512960003</v>
      </c>
      <c r="G580" t="s">
        <v>197</v>
      </c>
      <c r="H580">
        <v>101</v>
      </c>
      <c r="I580" t="s">
        <v>308</v>
      </c>
      <c r="J580">
        <v>2960</v>
      </c>
      <c r="K580" t="s">
        <v>329</v>
      </c>
      <c r="L580">
        <v>2000</v>
      </c>
      <c r="M580" t="s">
        <v>113</v>
      </c>
      <c r="N580">
        <v>10</v>
      </c>
      <c r="O580" t="s">
        <v>540</v>
      </c>
      <c r="P580">
        <v>371</v>
      </c>
      <c r="Q580" t="s">
        <v>545</v>
      </c>
      <c r="R580">
        <v>121</v>
      </c>
      <c r="S580" t="s">
        <v>312</v>
      </c>
      <c r="T580">
        <v>1</v>
      </c>
      <c r="U580" t="s">
        <v>313</v>
      </c>
      <c r="V580" s="4">
        <v>0</v>
      </c>
      <c r="W580" s="4">
        <v>0</v>
      </c>
      <c r="X580" s="4">
        <v>0</v>
      </c>
      <c r="Y580" s="4">
        <v>3200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0</v>
      </c>
      <c r="AT580" s="4">
        <v>0</v>
      </c>
      <c r="AU580" s="4">
        <v>0</v>
      </c>
      <c r="AV580" s="4">
        <v>3200</v>
      </c>
      <c r="AW580" s="4">
        <v>0</v>
      </c>
      <c r="AX580" s="4">
        <v>0</v>
      </c>
      <c r="AY580" s="4">
        <v>0</v>
      </c>
      <c r="AZ580" s="4">
        <v>0</v>
      </c>
      <c r="BA580" s="4">
        <v>0</v>
      </c>
      <c r="BB580" s="4">
        <v>0</v>
      </c>
      <c r="BC580" s="4">
        <v>0</v>
      </c>
      <c r="BD580" s="4">
        <v>0</v>
      </c>
      <c r="BE580" s="4">
        <v>0</v>
      </c>
    </row>
    <row r="581" spans="1:57">
      <c r="A581">
        <v>962</v>
      </c>
      <c r="B581" t="s">
        <v>513</v>
      </c>
      <c r="C581">
        <v>126</v>
      </c>
      <c r="D581" t="s">
        <v>225</v>
      </c>
      <c r="E581">
        <v>302</v>
      </c>
      <c r="F581">
        <v>512960003</v>
      </c>
      <c r="G581" t="s">
        <v>197</v>
      </c>
      <c r="H581">
        <v>101</v>
      </c>
      <c r="I581" t="s">
        <v>308</v>
      </c>
      <c r="J581">
        <v>2960</v>
      </c>
      <c r="K581" t="s">
        <v>329</v>
      </c>
      <c r="L581">
        <v>2000</v>
      </c>
      <c r="M581" t="s">
        <v>113</v>
      </c>
      <c r="N581">
        <v>11</v>
      </c>
      <c r="O581" t="s">
        <v>509</v>
      </c>
      <c r="P581">
        <v>241</v>
      </c>
      <c r="Q581" t="s">
        <v>445</v>
      </c>
      <c r="R581">
        <v>124</v>
      </c>
      <c r="S581" t="s">
        <v>510</v>
      </c>
      <c r="T581">
        <v>1</v>
      </c>
      <c r="U581" t="s">
        <v>313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1995.85</v>
      </c>
      <c r="AE581" s="4">
        <v>2450</v>
      </c>
      <c r="AF581" s="4">
        <v>0</v>
      </c>
      <c r="AG581" s="4">
        <v>0</v>
      </c>
      <c r="AH581" s="4">
        <v>2090.9</v>
      </c>
      <c r="AI581" s="4">
        <v>0</v>
      </c>
      <c r="AJ581" s="4">
        <v>1555.3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364.62</v>
      </c>
      <c r="AS581" s="4">
        <v>364.62</v>
      </c>
      <c r="AT581" s="4">
        <v>0</v>
      </c>
      <c r="AU581" s="4">
        <v>0</v>
      </c>
      <c r="AV581" s="4">
        <v>-3646.2</v>
      </c>
      <c r="AW581" s="4">
        <v>0</v>
      </c>
      <c r="AX581" s="4">
        <v>0</v>
      </c>
      <c r="AY581" s="4">
        <v>1</v>
      </c>
      <c r="AZ581" s="4">
        <v>1994.85</v>
      </c>
      <c r="BA581" s="4">
        <v>0</v>
      </c>
      <c r="BB581" s="4">
        <v>2450</v>
      </c>
      <c r="BC581" s="4">
        <v>0</v>
      </c>
      <c r="BD581" s="4">
        <v>-364.62</v>
      </c>
      <c r="BE581" s="4">
        <v>-364.62</v>
      </c>
    </row>
    <row r="582" spans="1:57">
      <c r="A582">
        <v>952</v>
      </c>
      <c r="B582" t="s">
        <v>498</v>
      </c>
      <c r="C582">
        <v>120</v>
      </c>
      <c r="D582" t="s">
        <v>499</v>
      </c>
      <c r="E582">
        <v>302</v>
      </c>
      <c r="F582">
        <v>512960003</v>
      </c>
      <c r="G582" t="s">
        <v>197</v>
      </c>
      <c r="H582">
        <v>101</v>
      </c>
      <c r="I582" t="s">
        <v>308</v>
      </c>
      <c r="J582">
        <v>2960</v>
      </c>
      <c r="K582" t="s">
        <v>329</v>
      </c>
      <c r="L582">
        <v>2000</v>
      </c>
      <c r="M582" t="s">
        <v>113</v>
      </c>
      <c r="N582">
        <v>12</v>
      </c>
      <c r="O582" t="s">
        <v>401</v>
      </c>
      <c r="P582">
        <v>222</v>
      </c>
      <c r="Q582" t="s">
        <v>500</v>
      </c>
      <c r="R582">
        <v>125</v>
      </c>
      <c r="S582" t="s">
        <v>464</v>
      </c>
      <c r="T582">
        <v>1</v>
      </c>
      <c r="U582" t="s">
        <v>313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1230.8499999999999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123.09</v>
      </c>
      <c r="AS582" s="4">
        <v>123.09</v>
      </c>
      <c r="AT582" s="4">
        <v>0</v>
      </c>
      <c r="AU582" s="4">
        <v>0</v>
      </c>
      <c r="AV582" s="4">
        <v>0</v>
      </c>
      <c r="AW582" s="4">
        <v>0</v>
      </c>
      <c r="AX582" s="4">
        <v>0</v>
      </c>
      <c r="AY582" s="4">
        <v>0</v>
      </c>
      <c r="AZ582" s="4">
        <v>0</v>
      </c>
      <c r="BA582" s="4">
        <v>-1230.8499999999999</v>
      </c>
      <c r="BB582" s="4">
        <v>0</v>
      </c>
      <c r="BC582" s="4">
        <v>0</v>
      </c>
      <c r="BD582" s="4">
        <v>-123.09</v>
      </c>
      <c r="BE582" s="4">
        <v>-123.09</v>
      </c>
    </row>
    <row r="583" spans="1:57">
      <c r="A583">
        <v>953</v>
      </c>
      <c r="B583" t="s">
        <v>259</v>
      </c>
      <c r="C583">
        <v>121</v>
      </c>
      <c r="D583" t="s">
        <v>196</v>
      </c>
      <c r="E583">
        <v>302</v>
      </c>
      <c r="F583">
        <v>512960003</v>
      </c>
      <c r="G583" t="s">
        <v>197</v>
      </c>
      <c r="H583">
        <v>101</v>
      </c>
      <c r="I583" t="s">
        <v>308</v>
      </c>
      <c r="J583">
        <v>2960</v>
      </c>
      <c r="K583" t="s">
        <v>329</v>
      </c>
      <c r="L583">
        <v>2000</v>
      </c>
      <c r="M583" t="s">
        <v>113</v>
      </c>
      <c r="N583">
        <v>12</v>
      </c>
      <c r="O583" t="s">
        <v>401</v>
      </c>
      <c r="P583">
        <v>214</v>
      </c>
      <c r="Q583" t="s">
        <v>446</v>
      </c>
      <c r="R583">
        <v>125</v>
      </c>
      <c r="S583" t="s">
        <v>464</v>
      </c>
      <c r="T583">
        <v>1</v>
      </c>
      <c r="U583" t="s">
        <v>313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3648.15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2310.29</v>
      </c>
      <c r="AR583" s="4">
        <v>595.84</v>
      </c>
      <c r="AS583" s="4">
        <v>595.84</v>
      </c>
      <c r="AT583" s="4">
        <v>0</v>
      </c>
      <c r="AU583" s="4">
        <v>-1940.46</v>
      </c>
      <c r="AV583" s="4">
        <v>-149</v>
      </c>
      <c r="AW583" s="4">
        <v>0</v>
      </c>
      <c r="AX583" s="4">
        <v>0</v>
      </c>
      <c r="AY583" s="4">
        <v>-36</v>
      </c>
      <c r="AZ583" s="4">
        <v>-1522.69</v>
      </c>
      <c r="BA583" s="4">
        <v>0</v>
      </c>
      <c r="BB583" s="4">
        <v>0</v>
      </c>
      <c r="BC583" s="4">
        <v>-1025.2</v>
      </c>
      <c r="BD583" s="4">
        <v>-1880.93</v>
      </c>
      <c r="BE583" s="4">
        <v>-595.84</v>
      </c>
    </row>
    <row r="584" spans="1:57">
      <c r="A584">
        <v>954</v>
      </c>
      <c r="B584" t="s">
        <v>502</v>
      </c>
      <c r="C584">
        <v>122</v>
      </c>
      <c r="D584" t="s">
        <v>503</v>
      </c>
      <c r="E584">
        <v>302</v>
      </c>
      <c r="F584">
        <v>512960003</v>
      </c>
      <c r="G584" t="s">
        <v>197</v>
      </c>
      <c r="H584">
        <v>101</v>
      </c>
      <c r="I584" t="s">
        <v>308</v>
      </c>
      <c r="J584">
        <v>2960</v>
      </c>
      <c r="K584" t="s">
        <v>329</v>
      </c>
      <c r="L584">
        <v>2000</v>
      </c>
      <c r="M584" t="s">
        <v>113</v>
      </c>
      <c r="N584">
        <v>12</v>
      </c>
      <c r="O584" t="s">
        <v>401</v>
      </c>
      <c r="P584">
        <v>226</v>
      </c>
      <c r="Q584" t="s">
        <v>504</v>
      </c>
      <c r="R584">
        <v>121</v>
      </c>
      <c r="S584" t="s">
        <v>312</v>
      </c>
      <c r="T584">
        <v>1</v>
      </c>
      <c r="U584" t="s">
        <v>313</v>
      </c>
      <c r="V584" s="4">
        <v>0</v>
      </c>
      <c r="W584" s="4">
        <v>2800</v>
      </c>
      <c r="X584" s="4">
        <v>0</v>
      </c>
      <c r="Y584" s="4">
        <v>4892</v>
      </c>
      <c r="Z584" s="4">
        <v>2341</v>
      </c>
      <c r="AA584" s="4">
        <v>0</v>
      </c>
      <c r="AB584" s="4">
        <v>0</v>
      </c>
      <c r="AC584" s="4">
        <v>0</v>
      </c>
      <c r="AD584" s="4">
        <v>17256.89</v>
      </c>
      <c r="AE584" s="4">
        <v>2355.96</v>
      </c>
      <c r="AF584" s="4">
        <v>8350.4</v>
      </c>
      <c r="AG584" s="4">
        <v>0</v>
      </c>
      <c r="AH584" s="4">
        <v>1230.8499999999999</v>
      </c>
      <c r="AI584" s="4">
        <v>0</v>
      </c>
      <c r="AJ584" s="4">
        <v>1555.3</v>
      </c>
      <c r="AK584" s="4">
        <v>0</v>
      </c>
      <c r="AL584" s="4">
        <v>7931</v>
      </c>
      <c r="AM584" s="4">
        <v>0</v>
      </c>
      <c r="AN584" s="4">
        <v>1788.08</v>
      </c>
      <c r="AO584" s="4">
        <v>1788.08</v>
      </c>
      <c r="AP584" s="4">
        <v>11213.61</v>
      </c>
      <c r="AQ584" s="4">
        <v>0</v>
      </c>
      <c r="AR584" s="4">
        <v>2550.69</v>
      </c>
      <c r="AS584" s="4">
        <v>2550.69</v>
      </c>
      <c r="AT584" s="4">
        <v>10000</v>
      </c>
      <c r="AU584" s="4">
        <v>0</v>
      </c>
      <c r="AV584" s="4">
        <v>-5093.1499999999996</v>
      </c>
      <c r="AW584" s="4">
        <v>2340</v>
      </c>
      <c r="AX584" s="4">
        <v>-7930</v>
      </c>
      <c r="AY584" s="4">
        <v>0.01</v>
      </c>
      <c r="AZ584" s="4">
        <v>-1788.04</v>
      </c>
      <c r="BA584" s="4">
        <v>15361.19</v>
      </c>
      <c r="BB584" s="4">
        <v>-9139.19</v>
      </c>
      <c r="BC584" s="4">
        <v>8739.57</v>
      </c>
      <c r="BD584" s="4">
        <v>-2550.69</v>
      </c>
      <c r="BE584" s="4">
        <v>-2550.69</v>
      </c>
    </row>
    <row r="585" spans="1:57">
      <c r="A585">
        <v>111</v>
      </c>
      <c r="B585" t="s">
        <v>84</v>
      </c>
      <c r="C585">
        <v>141</v>
      </c>
      <c r="D585" t="s">
        <v>260</v>
      </c>
      <c r="E585">
        <v>302</v>
      </c>
      <c r="F585">
        <v>512960003</v>
      </c>
      <c r="G585" t="s">
        <v>197</v>
      </c>
      <c r="H585">
        <v>101</v>
      </c>
      <c r="I585" t="s">
        <v>308</v>
      </c>
      <c r="J585">
        <v>2960</v>
      </c>
      <c r="K585" t="s">
        <v>329</v>
      </c>
      <c r="L585">
        <v>2000</v>
      </c>
      <c r="M585" t="s">
        <v>113</v>
      </c>
      <c r="N585">
        <v>13</v>
      </c>
      <c r="O585" t="s">
        <v>353</v>
      </c>
      <c r="P585">
        <v>263</v>
      </c>
      <c r="Q585" t="s">
        <v>354</v>
      </c>
      <c r="R585">
        <v>121</v>
      </c>
      <c r="S585" t="s">
        <v>312</v>
      </c>
      <c r="T585">
        <v>1</v>
      </c>
      <c r="U585" t="s">
        <v>313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1850</v>
      </c>
      <c r="AD585" s="4">
        <v>0</v>
      </c>
      <c r="AE585" s="4">
        <v>0</v>
      </c>
      <c r="AF585" s="4">
        <v>0</v>
      </c>
      <c r="AG585" s="4">
        <v>0</v>
      </c>
      <c r="AH585" s="4">
        <v>2250.5500000000002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2214.5</v>
      </c>
      <c r="AP585" s="4">
        <v>1133</v>
      </c>
      <c r="AQ585" s="4">
        <v>1858.12</v>
      </c>
      <c r="AR585" s="4">
        <v>745.62</v>
      </c>
      <c r="AS585" s="4">
        <v>745.62</v>
      </c>
      <c r="AT585" s="4">
        <v>0</v>
      </c>
      <c r="AU585" s="4">
        <v>0</v>
      </c>
      <c r="AV585" s="4">
        <v>0</v>
      </c>
      <c r="AW585" s="4">
        <v>-1280.6300000000001</v>
      </c>
      <c r="AX585" s="4">
        <v>-969.92</v>
      </c>
      <c r="AY585" s="4">
        <v>1850</v>
      </c>
      <c r="AZ585" s="4">
        <v>0</v>
      </c>
      <c r="BA585" s="4">
        <v>-2214.5</v>
      </c>
      <c r="BB585" s="4">
        <v>-1133</v>
      </c>
      <c r="BC585" s="4">
        <v>-1858.12</v>
      </c>
      <c r="BD585" s="4">
        <v>-745.62</v>
      </c>
      <c r="BE585" s="4">
        <v>-745.62</v>
      </c>
    </row>
    <row r="586" spans="1:57">
      <c r="A586">
        <v>201</v>
      </c>
      <c r="B586" t="s">
        <v>379</v>
      </c>
      <c r="C586">
        <v>143</v>
      </c>
      <c r="D586" t="s">
        <v>271</v>
      </c>
      <c r="E586">
        <v>555</v>
      </c>
      <c r="F586">
        <v>512970001</v>
      </c>
      <c r="G586" t="s">
        <v>703</v>
      </c>
      <c r="H586">
        <v>602</v>
      </c>
      <c r="I586" t="s">
        <v>380</v>
      </c>
      <c r="J586">
        <v>2970</v>
      </c>
      <c r="K586" t="s">
        <v>702</v>
      </c>
      <c r="L586">
        <v>2000</v>
      </c>
      <c r="M586" t="s">
        <v>113</v>
      </c>
      <c r="N586">
        <v>7</v>
      </c>
      <c r="O586" t="s">
        <v>310</v>
      </c>
      <c r="P586">
        <v>423</v>
      </c>
      <c r="Q586" t="s">
        <v>381</v>
      </c>
      <c r="R586">
        <v>121</v>
      </c>
      <c r="S586" t="s">
        <v>312</v>
      </c>
      <c r="T586">
        <v>1</v>
      </c>
      <c r="U586" t="s">
        <v>313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168813.68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168813.68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</row>
    <row r="587" spans="1:57">
      <c r="A587">
        <v>911</v>
      </c>
      <c r="B587" t="s">
        <v>447</v>
      </c>
      <c r="C587">
        <v>107</v>
      </c>
      <c r="D587" t="s">
        <v>120</v>
      </c>
      <c r="E587">
        <v>306</v>
      </c>
      <c r="F587">
        <v>512990001</v>
      </c>
      <c r="G587" t="s">
        <v>117</v>
      </c>
      <c r="H587">
        <v>101</v>
      </c>
      <c r="I587" t="s">
        <v>308</v>
      </c>
      <c r="J587">
        <v>2990</v>
      </c>
      <c r="K587" t="s">
        <v>330</v>
      </c>
      <c r="L587">
        <v>2000</v>
      </c>
      <c r="M587" t="s">
        <v>113</v>
      </c>
      <c r="N587">
        <v>1</v>
      </c>
      <c r="O587" t="s">
        <v>448</v>
      </c>
      <c r="P587">
        <v>131</v>
      </c>
      <c r="Q587" t="s">
        <v>449</v>
      </c>
      <c r="R587">
        <v>121</v>
      </c>
      <c r="S587" t="s">
        <v>312</v>
      </c>
      <c r="T587">
        <v>1</v>
      </c>
      <c r="U587" t="s">
        <v>313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45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537.66</v>
      </c>
      <c r="AI587" s="4">
        <v>0</v>
      </c>
      <c r="AJ587" s="4">
        <v>0</v>
      </c>
      <c r="AK587" s="4">
        <v>0</v>
      </c>
      <c r="AL587" s="4">
        <v>573.5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111.12</v>
      </c>
      <c r="AS587" s="4">
        <v>111.12</v>
      </c>
      <c r="AT587" s="4">
        <v>0</v>
      </c>
      <c r="AU587" s="4">
        <v>0</v>
      </c>
      <c r="AV587" s="4">
        <v>-537.66</v>
      </c>
      <c r="AW587" s="4">
        <v>0</v>
      </c>
      <c r="AX587" s="4">
        <v>-573.5</v>
      </c>
      <c r="AY587" s="4">
        <v>45</v>
      </c>
      <c r="AZ587" s="4">
        <v>0</v>
      </c>
      <c r="BA587" s="4">
        <v>0</v>
      </c>
      <c r="BB587" s="4">
        <v>0</v>
      </c>
      <c r="BC587" s="4">
        <v>0</v>
      </c>
      <c r="BD587" s="4">
        <v>-111.12</v>
      </c>
      <c r="BE587" s="4">
        <v>-111.12</v>
      </c>
    </row>
    <row r="588" spans="1:57">
      <c r="A588">
        <v>902</v>
      </c>
      <c r="B588" t="s">
        <v>439</v>
      </c>
      <c r="C588">
        <v>101</v>
      </c>
      <c r="D588" t="s">
        <v>110</v>
      </c>
      <c r="E588">
        <v>306</v>
      </c>
      <c r="F588">
        <v>512990001</v>
      </c>
      <c r="G588" t="s">
        <v>117</v>
      </c>
      <c r="H588">
        <v>101</v>
      </c>
      <c r="I588" t="s">
        <v>308</v>
      </c>
      <c r="J588">
        <v>2990</v>
      </c>
      <c r="K588" t="s">
        <v>330</v>
      </c>
      <c r="L588">
        <v>2000</v>
      </c>
      <c r="M588" t="s">
        <v>113</v>
      </c>
      <c r="N588">
        <v>3</v>
      </c>
      <c r="O588" t="s">
        <v>440</v>
      </c>
      <c r="P588">
        <v>111</v>
      </c>
      <c r="Q588" t="s">
        <v>438</v>
      </c>
      <c r="R588">
        <v>121</v>
      </c>
      <c r="S588" t="s">
        <v>312</v>
      </c>
      <c r="T588">
        <v>1</v>
      </c>
      <c r="U588" t="s">
        <v>313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7400.54</v>
      </c>
      <c r="AO588" s="4">
        <v>0</v>
      </c>
      <c r="AP588" s="4">
        <v>485.71</v>
      </c>
      <c r="AQ588" s="4">
        <v>0</v>
      </c>
      <c r="AR588" s="4">
        <v>788.62</v>
      </c>
      <c r="AS588" s="4">
        <v>788.62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Y588" s="4">
        <v>0</v>
      </c>
      <c r="AZ588" s="4">
        <v>0</v>
      </c>
      <c r="BA588" s="4">
        <v>0</v>
      </c>
      <c r="BB588" s="4">
        <v>-0.02</v>
      </c>
      <c r="BC588" s="4">
        <v>0</v>
      </c>
      <c r="BD588" s="4">
        <v>0</v>
      </c>
      <c r="BE588" s="4">
        <v>-9463.44</v>
      </c>
    </row>
    <row r="589" spans="1:57">
      <c r="A589">
        <v>102</v>
      </c>
      <c r="B589" t="s">
        <v>343</v>
      </c>
      <c r="C589">
        <v>140</v>
      </c>
      <c r="D589" t="s">
        <v>344</v>
      </c>
      <c r="E589">
        <v>306</v>
      </c>
      <c r="F589">
        <v>512990001</v>
      </c>
      <c r="G589" t="s">
        <v>117</v>
      </c>
      <c r="H589">
        <v>101</v>
      </c>
      <c r="I589" t="s">
        <v>308</v>
      </c>
      <c r="J589">
        <v>2990</v>
      </c>
      <c r="K589" t="s">
        <v>330</v>
      </c>
      <c r="L589">
        <v>2000</v>
      </c>
      <c r="M589" t="s">
        <v>113</v>
      </c>
      <c r="N589">
        <v>4</v>
      </c>
      <c r="O589" t="s">
        <v>345</v>
      </c>
      <c r="P589">
        <v>172</v>
      </c>
      <c r="Q589" t="s">
        <v>281</v>
      </c>
      <c r="R589">
        <v>121</v>
      </c>
      <c r="S589" t="s">
        <v>312</v>
      </c>
      <c r="T589">
        <v>1</v>
      </c>
      <c r="U589" t="s">
        <v>313</v>
      </c>
      <c r="V589" s="4">
        <v>341.4</v>
      </c>
      <c r="W589" s="4">
        <v>930.69</v>
      </c>
      <c r="X589" s="4">
        <v>0</v>
      </c>
      <c r="Y589" s="4">
        <v>97.68</v>
      </c>
      <c r="Z589" s="4">
        <v>0</v>
      </c>
      <c r="AA589" s="4">
        <v>1198.98</v>
      </c>
      <c r="AB589" s="4">
        <v>64.959999999999994</v>
      </c>
      <c r="AC589" s="4">
        <v>572.4</v>
      </c>
      <c r="AD589" s="4">
        <v>4703.1899999999996</v>
      </c>
      <c r="AE589" s="4">
        <v>1967.52</v>
      </c>
      <c r="AF589" s="4">
        <v>13730.45</v>
      </c>
      <c r="AG589" s="4">
        <v>2017.83</v>
      </c>
      <c r="AH589" s="4">
        <v>0</v>
      </c>
      <c r="AI589" s="4">
        <v>1254.07</v>
      </c>
      <c r="AJ589" s="4">
        <v>716.88</v>
      </c>
      <c r="AK589" s="4">
        <v>1858.26</v>
      </c>
      <c r="AL589" s="4">
        <v>1665.31</v>
      </c>
      <c r="AM589" s="4">
        <v>300</v>
      </c>
      <c r="AN589" s="4">
        <v>1538.43</v>
      </c>
      <c r="AO589" s="4">
        <v>1961.04</v>
      </c>
      <c r="AP589" s="4">
        <v>1051.3499999999999</v>
      </c>
      <c r="AQ589" s="4">
        <v>1648.82</v>
      </c>
      <c r="AR589" s="4">
        <v>1199.42</v>
      </c>
      <c r="AS589" s="4">
        <v>1199.42</v>
      </c>
      <c r="AT589" s="4">
        <v>2668.4</v>
      </c>
      <c r="AU589" s="4">
        <v>0</v>
      </c>
      <c r="AV589" s="4">
        <v>-1500.02</v>
      </c>
      <c r="AW589" s="4">
        <v>-3627.82</v>
      </c>
      <c r="AX589" s="4">
        <v>-1665.31</v>
      </c>
      <c r="AY589" s="4">
        <v>923.13</v>
      </c>
      <c r="AZ589" s="4">
        <v>-12.77</v>
      </c>
      <c r="BA589" s="4">
        <v>-357.02</v>
      </c>
      <c r="BB589" s="4">
        <v>2552.88</v>
      </c>
      <c r="BC589" s="4">
        <v>6234.27</v>
      </c>
      <c r="BD589" s="4">
        <v>7215.8</v>
      </c>
      <c r="BE589" s="4">
        <v>-1199.45</v>
      </c>
    </row>
    <row r="590" spans="1:57">
      <c r="A590">
        <v>921</v>
      </c>
      <c r="B590" t="s">
        <v>454</v>
      </c>
      <c r="C590">
        <v>108</v>
      </c>
      <c r="D590" t="s">
        <v>455</v>
      </c>
      <c r="E590">
        <v>306</v>
      </c>
      <c r="F590">
        <v>512990001</v>
      </c>
      <c r="G590" t="s">
        <v>117</v>
      </c>
      <c r="H590">
        <v>101</v>
      </c>
      <c r="I590" t="s">
        <v>308</v>
      </c>
      <c r="J590">
        <v>2990</v>
      </c>
      <c r="K590" t="s">
        <v>330</v>
      </c>
      <c r="L590">
        <v>2000</v>
      </c>
      <c r="M590" t="s">
        <v>113</v>
      </c>
      <c r="N590">
        <v>4</v>
      </c>
      <c r="O590" t="s">
        <v>345</v>
      </c>
      <c r="P590">
        <v>132</v>
      </c>
      <c r="Q590" t="s">
        <v>456</v>
      </c>
      <c r="R590">
        <v>121</v>
      </c>
      <c r="S590" t="s">
        <v>312</v>
      </c>
      <c r="T590">
        <v>1</v>
      </c>
      <c r="U590" t="s">
        <v>313</v>
      </c>
      <c r="V590" s="4">
        <v>1790</v>
      </c>
      <c r="W590" s="4">
        <v>0</v>
      </c>
      <c r="X590" s="4">
        <v>652.01</v>
      </c>
      <c r="Y590" s="4">
        <v>0</v>
      </c>
      <c r="Z590" s="4">
        <v>0</v>
      </c>
      <c r="AA590" s="4">
        <v>0</v>
      </c>
      <c r="AB590" s="4">
        <v>158.55000000000001</v>
      </c>
      <c r="AC590" s="4">
        <v>0</v>
      </c>
      <c r="AD590" s="4">
        <v>2088</v>
      </c>
      <c r="AE590" s="4">
        <v>250</v>
      </c>
      <c r="AF590" s="4">
        <v>0</v>
      </c>
      <c r="AG590" s="4">
        <v>0</v>
      </c>
      <c r="AH590" s="4">
        <v>0</v>
      </c>
      <c r="AI590" s="4">
        <v>807.84</v>
      </c>
      <c r="AJ590" s="4">
        <v>197.75</v>
      </c>
      <c r="AK590" s="4">
        <v>0</v>
      </c>
      <c r="AL590" s="4">
        <v>9014.17</v>
      </c>
      <c r="AM590" s="4">
        <v>0</v>
      </c>
      <c r="AN590" s="4">
        <v>8317.7199999999993</v>
      </c>
      <c r="AO590" s="4">
        <v>0</v>
      </c>
      <c r="AP590" s="4">
        <v>0</v>
      </c>
      <c r="AQ590" s="4">
        <v>1431.7</v>
      </c>
      <c r="AR590" s="4">
        <v>1976.92</v>
      </c>
      <c r="AS590" s="4">
        <v>1976.92</v>
      </c>
      <c r="AT590" s="4">
        <v>2090</v>
      </c>
      <c r="AU590" s="4">
        <v>0</v>
      </c>
      <c r="AV590" s="4">
        <v>0</v>
      </c>
      <c r="AW590" s="4">
        <v>0</v>
      </c>
      <c r="AX590" s="4">
        <v>0</v>
      </c>
      <c r="AY590" s="4">
        <v>-2411.3200000000002</v>
      </c>
      <c r="AZ590" s="4">
        <v>-7.0000000000000007E-2</v>
      </c>
      <c r="BA590" s="4">
        <v>0</v>
      </c>
      <c r="BB590" s="4">
        <v>0</v>
      </c>
      <c r="BC590" s="4">
        <v>-1914.2</v>
      </c>
      <c r="BD590" s="4">
        <v>0</v>
      </c>
      <c r="BE590" s="4">
        <v>-16548.87</v>
      </c>
    </row>
    <row r="591" spans="1:57">
      <c r="A591">
        <v>922</v>
      </c>
      <c r="B591" t="s">
        <v>458</v>
      </c>
      <c r="C591">
        <v>109</v>
      </c>
      <c r="D591" t="s">
        <v>459</v>
      </c>
      <c r="E591">
        <v>306</v>
      </c>
      <c r="F591">
        <v>512990001</v>
      </c>
      <c r="G591" t="s">
        <v>117</v>
      </c>
      <c r="H591">
        <v>101</v>
      </c>
      <c r="I591" t="s">
        <v>308</v>
      </c>
      <c r="J591">
        <v>2990</v>
      </c>
      <c r="K591" t="s">
        <v>330</v>
      </c>
      <c r="L591">
        <v>2000</v>
      </c>
      <c r="M591" t="s">
        <v>113</v>
      </c>
      <c r="N591">
        <v>4</v>
      </c>
      <c r="O591" t="s">
        <v>345</v>
      </c>
      <c r="P591">
        <v>135</v>
      </c>
      <c r="Q591" t="s">
        <v>460</v>
      </c>
      <c r="R591">
        <v>121</v>
      </c>
      <c r="S591" t="s">
        <v>312</v>
      </c>
      <c r="T591">
        <v>1</v>
      </c>
      <c r="U591" t="s">
        <v>313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473.8</v>
      </c>
      <c r="AO591" s="4">
        <v>0</v>
      </c>
      <c r="AP591" s="4">
        <v>0</v>
      </c>
      <c r="AQ591" s="4">
        <v>0</v>
      </c>
      <c r="AR591" s="4">
        <v>47.38</v>
      </c>
      <c r="AS591" s="4">
        <v>47.38</v>
      </c>
      <c r="AT591" s="4">
        <v>0</v>
      </c>
      <c r="AU591" s="4">
        <v>0</v>
      </c>
      <c r="AV591" s="4">
        <v>0</v>
      </c>
      <c r="AW591" s="4">
        <v>0</v>
      </c>
      <c r="AX591" s="4">
        <v>0</v>
      </c>
      <c r="AY591" s="4">
        <v>0</v>
      </c>
      <c r="AZ591" s="4">
        <v>0</v>
      </c>
      <c r="BA591" s="4">
        <v>0</v>
      </c>
      <c r="BB591" s="4">
        <v>-473.8</v>
      </c>
      <c r="BC591" s="4">
        <v>0</v>
      </c>
      <c r="BD591" s="4">
        <v>-47.38</v>
      </c>
      <c r="BE591" s="4">
        <v>-47.38</v>
      </c>
    </row>
    <row r="592" spans="1:57">
      <c r="A592">
        <v>923</v>
      </c>
      <c r="B592" t="s">
        <v>461</v>
      </c>
      <c r="C592">
        <v>110</v>
      </c>
      <c r="D592" t="s">
        <v>462</v>
      </c>
      <c r="E592">
        <v>306</v>
      </c>
      <c r="F592">
        <v>512990001</v>
      </c>
      <c r="G592" t="s">
        <v>117</v>
      </c>
      <c r="H592">
        <v>101</v>
      </c>
      <c r="I592" t="s">
        <v>308</v>
      </c>
      <c r="J592">
        <v>2990</v>
      </c>
      <c r="K592" t="s">
        <v>330</v>
      </c>
      <c r="L592">
        <v>2000</v>
      </c>
      <c r="M592" t="s">
        <v>113</v>
      </c>
      <c r="N592">
        <v>4</v>
      </c>
      <c r="O592" t="s">
        <v>345</v>
      </c>
      <c r="P592">
        <v>311</v>
      </c>
      <c r="Q592" t="s">
        <v>463</v>
      </c>
      <c r="R592">
        <v>125</v>
      </c>
      <c r="S592" t="s">
        <v>464</v>
      </c>
      <c r="T592">
        <v>1</v>
      </c>
      <c r="U592" t="s">
        <v>313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416.02</v>
      </c>
      <c r="AC592" s="4">
        <v>0</v>
      </c>
      <c r="AD592" s="4">
        <v>2088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4561.7299999999996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456.17</v>
      </c>
      <c r="AS592" s="4">
        <v>456.17</v>
      </c>
      <c r="AT592" s="4">
        <v>0</v>
      </c>
      <c r="AU592" s="4">
        <v>0</v>
      </c>
      <c r="AV592" s="4">
        <v>0</v>
      </c>
      <c r="AW592" s="4">
        <v>0</v>
      </c>
      <c r="AX592" s="4">
        <v>0</v>
      </c>
      <c r="AY592" s="4">
        <v>-4561.7299999999996</v>
      </c>
      <c r="AZ592" s="4">
        <v>416.02</v>
      </c>
      <c r="BA592" s="4">
        <v>2088</v>
      </c>
      <c r="BB592" s="4">
        <v>0</v>
      </c>
      <c r="BC592" s="4">
        <v>0</v>
      </c>
      <c r="BD592" s="4">
        <v>-456.17</v>
      </c>
      <c r="BE592" s="4">
        <v>-456.17</v>
      </c>
    </row>
    <row r="593" spans="1:57">
      <c r="A593">
        <v>924</v>
      </c>
      <c r="B593" t="s">
        <v>574</v>
      </c>
      <c r="C593">
        <v>159</v>
      </c>
      <c r="D593" t="s">
        <v>574</v>
      </c>
      <c r="E593">
        <v>306</v>
      </c>
      <c r="F593">
        <v>512990001</v>
      </c>
      <c r="G593" t="s">
        <v>117</v>
      </c>
      <c r="H593">
        <v>101</v>
      </c>
      <c r="I593" t="s">
        <v>308</v>
      </c>
      <c r="J593">
        <v>2990</v>
      </c>
      <c r="K593" t="s">
        <v>330</v>
      </c>
      <c r="L593">
        <v>2000</v>
      </c>
      <c r="M593" t="s">
        <v>113</v>
      </c>
      <c r="N593">
        <v>4</v>
      </c>
      <c r="O593" t="s">
        <v>345</v>
      </c>
      <c r="P593">
        <v>111</v>
      </c>
      <c r="Q593" t="s">
        <v>438</v>
      </c>
      <c r="R593">
        <v>121</v>
      </c>
      <c r="S593" t="s">
        <v>312</v>
      </c>
      <c r="T593">
        <v>1</v>
      </c>
      <c r="U593" t="s">
        <v>313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246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4">
        <v>0</v>
      </c>
      <c r="AX593" s="4">
        <v>0</v>
      </c>
      <c r="AY593" s="4">
        <v>246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</row>
    <row r="594" spans="1:57">
      <c r="A594">
        <v>931</v>
      </c>
      <c r="B594" t="s">
        <v>465</v>
      </c>
      <c r="C594">
        <v>111</v>
      </c>
      <c r="D594" t="s">
        <v>466</v>
      </c>
      <c r="E594">
        <v>306</v>
      </c>
      <c r="F594">
        <v>512990001</v>
      </c>
      <c r="G594" t="s">
        <v>117</v>
      </c>
      <c r="H594">
        <v>101</v>
      </c>
      <c r="I594" t="s">
        <v>308</v>
      </c>
      <c r="J594">
        <v>2990</v>
      </c>
      <c r="K594" t="s">
        <v>330</v>
      </c>
      <c r="L594">
        <v>2000</v>
      </c>
      <c r="M594" t="s">
        <v>113</v>
      </c>
      <c r="N594">
        <v>5</v>
      </c>
      <c r="O594" t="s">
        <v>467</v>
      </c>
      <c r="P594">
        <v>152</v>
      </c>
      <c r="Q594" t="s">
        <v>468</v>
      </c>
      <c r="R594">
        <v>121</v>
      </c>
      <c r="S594" t="s">
        <v>312</v>
      </c>
      <c r="T594">
        <v>1</v>
      </c>
      <c r="U594" t="s">
        <v>313</v>
      </c>
      <c r="V594" s="4">
        <v>641.48</v>
      </c>
      <c r="W594" s="4">
        <v>3550</v>
      </c>
      <c r="X594" s="4">
        <v>0</v>
      </c>
      <c r="Y594" s="4">
        <v>760</v>
      </c>
      <c r="Z594" s="4">
        <v>0</v>
      </c>
      <c r="AA594" s="4">
        <v>8.67</v>
      </c>
      <c r="AB594" s="4">
        <v>86.7</v>
      </c>
      <c r="AC594" s="4">
        <v>2510.9</v>
      </c>
      <c r="AD594" s="4">
        <v>83.52</v>
      </c>
      <c r="AE594" s="4">
        <v>4651.99</v>
      </c>
      <c r="AF594" s="4">
        <v>1044</v>
      </c>
      <c r="AG594" s="4">
        <v>145.44999999999999</v>
      </c>
      <c r="AH594" s="4">
        <v>1500.75</v>
      </c>
      <c r="AI594" s="4">
        <v>0</v>
      </c>
      <c r="AJ594" s="4">
        <v>75.37</v>
      </c>
      <c r="AK594" s="4">
        <v>0</v>
      </c>
      <c r="AL594" s="4">
        <v>0</v>
      </c>
      <c r="AM594" s="4">
        <v>2472.0100000000002</v>
      </c>
      <c r="AN594" s="4">
        <v>0</v>
      </c>
      <c r="AO594" s="4">
        <v>707.61</v>
      </c>
      <c r="AP594" s="4">
        <v>0</v>
      </c>
      <c r="AQ594" s="4">
        <v>0</v>
      </c>
      <c r="AR594" s="4">
        <v>475.57</v>
      </c>
      <c r="AS594" s="4">
        <v>475.57</v>
      </c>
      <c r="AT594" s="4">
        <v>0</v>
      </c>
      <c r="AU594" s="4">
        <v>3550</v>
      </c>
      <c r="AV594" s="4">
        <v>-8</v>
      </c>
      <c r="AW594" s="4">
        <v>0</v>
      </c>
      <c r="AX594" s="4">
        <v>0</v>
      </c>
      <c r="AY594" s="4">
        <v>-2400</v>
      </c>
      <c r="AZ594" s="4">
        <v>2306.7199999999998</v>
      </c>
      <c r="BA594" s="4">
        <v>-646.71</v>
      </c>
      <c r="BB594" s="4">
        <v>3545.54</v>
      </c>
      <c r="BC594" s="4">
        <v>1189.97</v>
      </c>
      <c r="BD594" s="4">
        <v>713.88</v>
      </c>
      <c r="BE594" s="4">
        <v>-475.57</v>
      </c>
    </row>
    <row r="595" spans="1:57">
      <c r="A595">
        <v>932</v>
      </c>
      <c r="B595" t="s">
        <v>477</v>
      </c>
      <c r="C595">
        <v>113</v>
      </c>
      <c r="D595" t="s">
        <v>478</v>
      </c>
      <c r="E595">
        <v>306</v>
      </c>
      <c r="F595">
        <v>512990001</v>
      </c>
      <c r="G595" t="s">
        <v>117</v>
      </c>
      <c r="H595">
        <v>101</v>
      </c>
      <c r="I595" t="s">
        <v>308</v>
      </c>
      <c r="J595">
        <v>2990</v>
      </c>
      <c r="K595" t="s">
        <v>330</v>
      </c>
      <c r="L595">
        <v>2000</v>
      </c>
      <c r="M595" t="s">
        <v>113</v>
      </c>
      <c r="N595">
        <v>5</v>
      </c>
      <c r="O595" t="s">
        <v>467</v>
      </c>
      <c r="P595">
        <v>152</v>
      </c>
      <c r="Q595" t="s">
        <v>468</v>
      </c>
      <c r="R595">
        <v>121</v>
      </c>
      <c r="S595" t="s">
        <v>312</v>
      </c>
      <c r="T595">
        <v>1</v>
      </c>
      <c r="U595" t="s">
        <v>313</v>
      </c>
      <c r="V595" s="4">
        <v>0</v>
      </c>
      <c r="W595" s="4">
        <v>730</v>
      </c>
      <c r="X595" s="4">
        <v>0</v>
      </c>
      <c r="Y595" s="4">
        <v>0</v>
      </c>
      <c r="Z595" s="4">
        <v>0</v>
      </c>
      <c r="AA595" s="4">
        <v>1200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0</v>
      </c>
      <c r="AU595" s="4">
        <v>730</v>
      </c>
      <c r="AV595" s="4">
        <v>0</v>
      </c>
      <c r="AW595" s="4">
        <v>0</v>
      </c>
      <c r="AX595" s="4">
        <v>0</v>
      </c>
      <c r="AY595" s="4">
        <v>1200</v>
      </c>
      <c r="AZ595" s="4">
        <v>0</v>
      </c>
      <c r="BA595" s="4">
        <v>0</v>
      </c>
      <c r="BB595" s="4">
        <v>0</v>
      </c>
      <c r="BC595" s="4">
        <v>0</v>
      </c>
      <c r="BD595" s="4">
        <v>0</v>
      </c>
      <c r="BE595" s="4">
        <v>0</v>
      </c>
    </row>
    <row r="596" spans="1:57">
      <c r="A596">
        <v>981</v>
      </c>
      <c r="B596" t="s">
        <v>532</v>
      </c>
      <c r="C596">
        <v>134</v>
      </c>
      <c r="D596" t="s">
        <v>245</v>
      </c>
      <c r="E596">
        <v>306</v>
      </c>
      <c r="F596">
        <v>512990001</v>
      </c>
      <c r="G596" t="s">
        <v>117</v>
      </c>
      <c r="H596">
        <v>101</v>
      </c>
      <c r="I596" t="s">
        <v>308</v>
      </c>
      <c r="J596">
        <v>2990</v>
      </c>
      <c r="K596" t="s">
        <v>330</v>
      </c>
      <c r="L596">
        <v>2000</v>
      </c>
      <c r="M596" t="s">
        <v>113</v>
      </c>
      <c r="N596">
        <v>6</v>
      </c>
      <c r="O596" t="s">
        <v>533</v>
      </c>
      <c r="P596">
        <v>134</v>
      </c>
      <c r="Q596" t="s">
        <v>534</v>
      </c>
      <c r="R596">
        <v>132</v>
      </c>
      <c r="S596" t="s">
        <v>535</v>
      </c>
      <c r="T596">
        <v>1</v>
      </c>
      <c r="U596" t="s">
        <v>313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669.51</v>
      </c>
      <c r="AI596" s="4">
        <v>0</v>
      </c>
      <c r="AJ596" s="4">
        <v>681.04</v>
      </c>
      <c r="AK596" s="4">
        <v>0</v>
      </c>
      <c r="AL596" s="4">
        <v>0</v>
      </c>
      <c r="AM596" s="4">
        <v>0</v>
      </c>
      <c r="AN596" s="4">
        <v>79.98</v>
      </c>
      <c r="AO596" s="4">
        <v>0</v>
      </c>
      <c r="AP596" s="4">
        <v>0</v>
      </c>
      <c r="AQ596" s="4">
        <v>1028.97</v>
      </c>
      <c r="AR596" s="4">
        <v>245.95</v>
      </c>
      <c r="AS596" s="4">
        <v>245.95</v>
      </c>
      <c r="AT596" s="4">
        <v>0</v>
      </c>
      <c r="AU596" s="4">
        <v>2333.2800000000002</v>
      </c>
      <c r="AV596" s="4">
        <v>0</v>
      </c>
      <c r="AW596" s="4">
        <v>-38.520000000000003</v>
      </c>
      <c r="AX596" s="4">
        <v>0</v>
      </c>
      <c r="AY596" s="4">
        <v>0</v>
      </c>
      <c r="AZ596" s="4">
        <v>0</v>
      </c>
      <c r="BA596" s="4">
        <v>-722.5</v>
      </c>
      <c r="BB596" s="4">
        <v>0</v>
      </c>
      <c r="BC596" s="4">
        <v>0</v>
      </c>
      <c r="BD596" s="4">
        <v>-1274.92</v>
      </c>
      <c r="BE596" s="4">
        <v>-245.95</v>
      </c>
    </row>
    <row r="597" spans="1:57">
      <c r="A597">
        <v>982</v>
      </c>
      <c r="B597" t="s">
        <v>536</v>
      </c>
      <c r="C597">
        <v>135</v>
      </c>
      <c r="D597" t="s">
        <v>537</v>
      </c>
      <c r="E597">
        <v>306</v>
      </c>
      <c r="F597">
        <v>512990001</v>
      </c>
      <c r="G597" t="s">
        <v>117</v>
      </c>
      <c r="H597">
        <v>101</v>
      </c>
      <c r="I597" t="s">
        <v>308</v>
      </c>
      <c r="J597">
        <v>2990</v>
      </c>
      <c r="K597" t="s">
        <v>330</v>
      </c>
      <c r="L597">
        <v>2000</v>
      </c>
      <c r="M597" t="s">
        <v>113</v>
      </c>
      <c r="N597">
        <v>6</v>
      </c>
      <c r="O597" t="s">
        <v>533</v>
      </c>
      <c r="P597">
        <v>181</v>
      </c>
      <c r="Q597" t="s">
        <v>523</v>
      </c>
      <c r="R597">
        <v>131</v>
      </c>
      <c r="S597" t="s">
        <v>524</v>
      </c>
      <c r="T597">
        <v>1</v>
      </c>
      <c r="U597" t="s">
        <v>313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255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0</v>
      </c>
      <c r="AU597" s="4">
        <v>0</v>
      </c>
      <c r="AV597" s="4">
        <v>0</v>
      </c>
      <c r="AW597" s="4">
        <v>0</v>
      </c>
      <c r="AX597" s="4">
        <v>0</v>
      </c>
      <c r="AY597" s="4">
        <v>0</v>
      </c>
      <c r="AZ597" s="4">
        <v>0</v>
      </c>
      <c r="BA597" s="4">
        <v>7.0000000000000007E-2</v>
      </c>
      <c r="BB597" s="4">
        <v>254.93</v>
      </c>
      <c r="BC597" s="4">
        <v>0</v>
      </c>
      <c r="BD597" s="4">
        <v>0</v>
      </c>
      <c r="BE597" s="4">
        <v>0</v>
      </c>
    </row>
    <row r="598" spans="1:57">
      <c r="A598">
        <v>101</v>
      </c>
      <c r="B598" t="s">
        <v>306</v>
      </c>
      <c r="C598">
        <v>139</v>
      </c>
      <c r="D598" t="s">
        <v>307</v>
      </c>
      <c r="E598">
        <v>306</v>
      </c>
      <c r="F598">
        <v>512990001</v>
      </c>
      <c r="G598" t="s">
        <v>117</v>
      </c>
      <c r="H598">
        <v>101</v>
      </c>
      <c r="I598" t="s">
        <v>308</v>
      </c>
      <c r="J598">
        <v>2990</v>
      </c>
      <c r="K598" t="s">
        <v>330</v>
      </c>
      <c r="L598">
        <v>2000</v>
      </c>
      <c r="M598" t="s">
        <v>113</v>
      </c>
      <c r="N598">
        <v>7</v>
      </c>
      <c r="O598" t="s">
        <v>310</v>
      </c>
      <c r="P598">
        <v>171</v>
      </c>
      <c r="Q598" t="s">
        <v>311</v>
      </c>
      <c r="R598">
        <v>121</v>
      </c>
      <c r="S598" t="s">
        <v>312</v>
      </c>
      <c r="T598">
        <v>1</v>
      </c>
      <c r="U598" t="s">
        <v>313</v>
      </c>
      <c r="V598" s="4">
        <v>577.94000000000005</v>
      </c>
      <c r="W598" s="4">
        <v>522</v>
      </c>
      <c r="X598" s="4">
        <v>0</v>
      </c>
      <c r="Y598" s="4">
        <v>0</v>
      </c>
      <c r="Z598" s="4">
        <v>524.70000000000005</v>
      </c>
      <c r="AA598" s="4">
        <v>866.93</v>
      </c>
      <c r="AB598" s="4">
        <v>413.1</v>
      </c>
      <c r="AC598" s="4">
        <v>888.87</v>
      </c>
      <c r="AD598" s="4">
        <v>3881.56</v>
      </c>
      <c r="AE598" s="4">
        <v>16388.98</v>
      </c>
      <c r="AF598" s="4">
        <v>19045.900000000001</v>
      </c>
      <c r="AG598" s="4">
        <v>10557.93</v>
      </c>
      <c r="AH598" s="4">
        <v>0</v>
      </c>
      <c r="AI598" s="4">
        <v>308.88</v>
      </c>
      <c r="AJ598" s="4">
        <v>3931.23</v>
      </c>
      <c r="AK598" s="4">
        <v>429.15</v>
      </c>
      <c r="AL598" s="4">
        <v>2205.7600000000002</v>
      </c>
      <c r="AM598" s="4">
        <v>3313.55</v>
      </c>
      <c r="AN598" s="4">
        <v>7118.59</v>
      </c>
      <c r="AO598" s="4">
        <v>369.34</v>
      </c>
      <c r="AP598" s="4">
        <v>3243.46</v>
      </c>
      <c r="AQ598" s="4">
        <v>621</v>
      </c>
      <c r="AR598" s="4">
        <v>2154.09</v>
      </c>
      <c r="AS598" s="4">
        <v>2154.09</v>
      </c>
      <c r="AT598" s="4">
        <v>3000</v>
      </c>
      <c r="AU598" s="4">
        <v>0</v>
      </c>
      <c r="AV598" s="4">
        <v>0</v>
      </c>
      <c r="AW598" s="4">
        <v>0</v>
      </c>
      <c r="AX598" s="4">
        <v>0</v>
      </c>
      <c r="AY598" s="4">
        <v>0</v>
      </c>
      <c r="AZ598" s="4">
        <v>-3000</v>
      </c>
      <c r="BA598" s="4">
        <v>0</v>
      </c>
      <c r="BB598" s="4">
        <v>1675.1</v>
      </c>
      <c r="BC598" s="4">
        <v>15331.76</v>
      </c>
      <c r="BD598" s="4">
        <v>13992.43</v>
      </c>
      <c r="BE598" s="4">
        <v>-3180.49</v>
      </c>
    </row>
    <row r="599" spans="1:57">
      <c r="A599">
        <v>201</v>
      </c>
      <c r="B599" t="s">
        <v>379</v>
      </c>
      <c r="C599">
        <v>143</v>
      </c>
      <c r="D599" t="s">
        <v>271</v>
      </c>
      <c r="E599">
        <v>307</v>
      </c>
      <c r="F599">
        <v>512990001</v>
      </c>
      <c r="G599" t="s">
        <v>117</v>
      </c>
      <c r="H599">
        <v>602</v>
      </c>
      <c r="I599" t="s">
        <v>380</v>
      </c>
      <c r="J599">
        <v>2990</v>
      </c>
      <c r="K599" t="s">
        <v>330</v>
      </c>
      <c r="L599">
        <v>2000</v>
      </c>
      <c r="M599" t="s">
        <v>113</v>
      </c>
      <c r="N599">
        <v>7</v>
      </c>
      <c r="O599" t="s">
        <v>310</v>
      </c>
      <c r="P599">
        <v>423</v>
      </c>
      <c r="Q599" t="s">
        <v>381</v>
      </c>
      <c r="R599">
        <v>121</v>
      </c>
      <c r="S599" t="s">
        <v>312</v>
      </c>
      <c r="T599">
        <v>1</v>
      </c>
      <c r="U599" t="s">
        <v>313</v>
      </c>
      <c r="V599" s="4">
        <v>2488.4299999999998</v>
      </c>
      <c r="W599" s="4">
        <v>16059.4</v>
      </c>
      <c r="X599" s="4">
        <v>1621.46</v>
      </c>
      <c r="Y599" s="4">
        <v>2641.34</v>
      </c>
      <c r="Z599" s="4">
        <v>285</v>
      </c>
      <c r="AA599" s="4">
        <v>26429.39</v>
      </c>
      <c r="AB599" s="4">
        <v>26976.81</v>
      </c>
      <c r="AC599" s="4">
        <v>23886.959999999999</v>
      </c>
      <c r="AD599" s="4">
        <v>52536.47</v>
      </c>
      <c r="AE599" s="4">
        <v>0</v>
      </c>
      <c r="AF599" s="4">
        <v>0</v>
      </c>
      <c r="AG599" s="4">
        <v>0</v>
      </c>
      <c r="AH599" s="4">
        <v>21559.42</v>
      </c>
      <c r="AI599" s="4">
        <v>320.37</v>
      </c>
      <c r="AJ599" s="4">
        <v>259.02</v>
      </c>
      <c r="AK599" s="4">
        <v>0</v>
      </c>
      <c r="AL599" s="4">
        <v>0</v>
      </c>
      <c r="AM599" s="4">
        <v>0</v>
      </c>
      <c r="AN599" s="4">
        <v>2833.61</v>
      </c>
      <c r="AO599" s="4">
        <v>41.2</v>
      </c>
      <c r="AP599" s="4">
        <v>1531.86</v>
      </c>
      <c r="AQ599" s="4">
        <v>16103.74</v>
      </c>
      <c r="AR599" s="4">
        <v>4264.92</v>
      </c>
      <c r="AS599" s="4">
        <v>4264.92</v>
      </c>
      <c r="AT599" s="4">
        <v>-405.47</v>
      </c>
      <c r="AU599" s="4">
        <v>164455</v>
      </c>
      <c r="AV599" s="4">
        <v>-1539.99</v>
      </c>
      <c r="AW599" s="4">
        <v>-133543.51999999999</v>
      </c>
      <c r="AX599" s="4">
        <v>3702.75</v>
      </c>
      <c r="AY599" s="4">
        <v>42079.42</v>
      </c>
      <c r="AZ599" s="4">
        <v>9512.6</v>
      </c>
      <c r="BA599" s="4">
        <v>71103</v>
      </c>
      <c r="BB599" s="4">
        <v>3630.1</v>
      </c>
      <c r="BC599" s="4">
        <v>-13000</v>
      </c>
      <c r="BD599" s="4">
        <v>-37064.660000000003</v>
      </c>
      <c r="BE599" s="4">
        <v>-7059.61</v>
      </c>
    </row>
    <row r="600" spans="1:57">
      <c r="A600">
        <v>941</v>
      </c>
      <c r="B600" t="s">
        <v>484</v>
      </c>
      <c r="C600">
        <v>116</v>
      </c>
      <c r="D600" t="s">
        <v>485</v>
      </c>
      <c r="E600">
        <v>306</v>
      </c>
      <c r="F600">
        <v>512990001</v>
      </c>
      <c r="G600" t="s">
        <v>117</v>
      </c>
      <c r="H600">
        <v>101</v>
      </c>
      <c r="I600" t="s">
        <v>308</v>
      </c>
      <c r="J600">
        <v>2990</v>
      </c>
      <c r="K600" t="s">
        <v>330</v>
      </c>
      <c r="L600">
        <v>2000</v>
      </c>
      <c r="M600" t="s">
        <v>113</v>
      </c>
      <c r="N600">
        <v>8</v>
      </c>
      <c r="O600" t="s">
        <v>486</v>
      </c>
      <c r="P600">
        <v>131</v>
      </c>
      <c r="Q600" t="s">
        <v>449</v>
      </c>
      <c r="R600">
        <v>121</v>
      </c>
      <c r="S600" t="s">
        <v>312</v>
      </c>
      <c r="T600">
        <v>1</v>
      </c>
      <c r="U600" t="s">
        <v>313</v>
      </c>
      <c r="V600" s="4">
        <v>0</v>
      </c>
      <c r="W600" s="4">
        <v>0</v>
      </c>
      <c r="X600" s="4">
        <v>623.51</v>
      </c>
      <c r="Y600" s="4">
        <v>329</v>
      </c>
      <c r="Z600" s="4">
        <v>0</v>
      </c>
      <c r="AA600" s="4">
        <v>0</v>
      </c>
      <c r="AB600" s="4">
        <v>1455</v>
      </c>
      <c r="AC600" s="4">
        <v>72</v>
      </c>
      <c r="AD600" s="4">
        <v>0</v>
      </c>
      <c r="AE600" s="4">
        <v>0</v>
      </c>
      <c r="AF600" s="4">
        <v>0</v>
      </c>
      <c r="AG600" s="4">
        <v>0</v>
      </c>
      <c r="AH600" s="4">
        <v>494.4</v>
      </c>
      <c r="AI600" s="4">
        <v>519.05999999999995</v>
      </c>
      <c r="AJ600" s="4">
        <v>0</v>
      </c>
      <c r="AK600" s="4">
        <v>2980.13</v>
      </c>
      <c r="AL600" s="4">
        <v>5552.67</v>
      </c>
      <c r="AM600" s="4">
        <v>336.6</v>
      </c>
      <c r="AN600" s="4">
        <v>0</v>
      </c>
      <c r="AO600" s="4">
        <v>0</v>
      </c>
      <c r="AP600" s="4">
        <v>0</v>
      </c>
      <c r="AQ600" s="4">
        <v>0</v>
      </c>
      <c r="AR600" s="4">
        <v>988.29</v>
      </c>
      <c r="AS600" s="4">
        <v>988.29</v>
      </c>
      <c r="AT600" s="4">
        <v>0</v>
      </c>
      <c r="AU600" s="4">
        <v>0</v>
      </c>
      <c r="AV600" s="4">
        <v>0</v>
      </c>
      <c r="AW600" s="4">
        <v>0</v>
      </c>
      <c r="AX600" s="4">
        <v>0</v>
      </c>
      <c r="AY600" s="4">
        <v>0</v>
      </c>
      <c r="AZ600" s="4">
        <v>0</v>
      </c>
      <c r="BA600" s="4">
        <v>0</v>
      </c>
      <c r="BB600" s="4">
        <v>0</v>
      </c>
      <c r="BC600" s="4">
        <v>0</v>
      </c>
      <c r="BD600" s="4">
        <v>0</v>
      </c>
      <c r="BE600" s="4">
        <v>-9379.93</v>
      </c>
    </row>
    <row r="601" spans="1:57">
      <c r="A601">
        <v>942</v>
      </c>
      <c r="B601" t="s">
        <v>487</v>
      </c>
      <c r="C601">
        <v>117</v>
      </c>
      <c r="D601" t="s">
        <v>488</v>
      </c>
      <c r="E601">
        <v>306</v>
      </c>
      <c r="F601">
        <v>512990001</v>
      </c>
      <c r="G601" t="s">
        <v>117</v>
      </c>
      <c r="H601">
        <v>101</v>
      </c>
      <c r="I601" t="s">
        <v>308</v>
      </c>
      <c r="J601">
        <v>2990</v>
      </c>
      <c r="K601" t="s">
        <v>330</v>
      </c>
      <c r="L601">
        <v>2000</v>
      </c>
      <c r="M601" t="s">
        <v>113</v>
      </c>
      <c r="N601">
        <v>8</v>
      </c>
      <c r="O601" t="s">
        <v>486</v>
      </c>
      <c r="P601">
        <v>183</v>
      </c>
      <c r="Q601" t="s">
        <v>489</v>
      </c>
      <c r="R601">
        <v>121</v>
      </c>
      <c r="S601" t="s">
        <v>312</v>
      </c>
      <c r="T601">
        <v>1</v>
      </c>
      <c r="U601" t="s">
        <v>313</v>
      </c>
      <c r="V601" s="4">
        <v>0</v>
      </c>
      <c r="W601" s="4">
        <v>0</v>
      </c>
      <c r="X601" s="4">
        <v>0</v>
      </c>
      <c r="Y601" s="4">
        <v>0</v>
      </c>
      <c r="Z601" s="4">
        <v>332.43</v>
      </c>
      <c r="AA601" s="4">
        <v>0</v>
      </c>
      <c r="AB601" s="4">
        <v>790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4861.3999999999996</v>
      </c>
      <c r="AJ601" s="4">
        <v>439.19</v>
      </c>
      <c r="AK601" s="4">
        <v>0</v>
      </c>
      <c r="AL601" s="4">
        <v>0</v>
      </c>
      <c r="AM601" s="4">
        <v>5107.7700000000004</v>
      </c>
      <c r="AN601" s="4">
        <v>0</v>
      </c>
      <c r="AO601" s="4">
        <v>0</v>
      </c>
      <c r="AP601" s="4">
        <v>13861.74</v>
      </c>
      <c r="AQ601" s="4">
        <v>10753.2</v>
      </c>
      <c r="AR601" s="4">
        <v>3502.33</v>
      </c>
      <c r="AS601" s="4">
        <v>3502.33</v>
      </c>
      <c r="AT601" s="4">
        <v>0</v>
      </c>
      <c r="AU601" s="4">
        <v>0</v>
      </c>
      <c r="AV601" s="4">
        <v>0</v>
      </c>
      <c r="AW601" s="4">
        <v>-5300.59</v>
      </c>
      <c r="AX601" s="4">
        <v>332.43</v>
      </c>
      <c r="AY601" s="4">
        <v>-5107.7700000000004</v>
      </c>
      <c r="AZ601" s="4">
        <v>790</v>
      </c>
      <c r="BA601" s="4">
        <v>0</v>
      </c>
      <c r="BB601" s="4">
        <v>-13861.74</v>
      </c>
      <c r="BC601" s="4">
        <v>-10753.2</v>
      </c>
      <c r="BD601" s="4">
        <v>-3502.33</v>
      </c>
      <c r="BE601" s="4">
        <v>-3502.33</v>
      </c>
    </row>
    <row r="602" spans="1:57">
      <c r="A602">
        <v>972</v>
      </c>
      <c r="B602" t="s">
        <v>527</v>
      </c>
      <c r="C602">
        <v>132</v>
      </c>
      <c r="D602" t="s">
        <v>528</v>
      </c>
      <c r="E602">
        <v>306</v>
      </c>
      <c r="F602">
        <v>512990001</v>
      </c>
      <c r="G602" t="s">
        <v>117</v>
      </c>
      <c r="H602">
        <v>101</v>
      </c>
      <c r="I602" t="s">
        <v>308</v>
      </c>
      <c r="J602">
        <v>2990</v>
      </c>
      <c r="K602" t="s">
        <v>330</v>
      </c>
      <c r="L602">
        <v>2000</v>
      </c>
      <c r="M602" t="s">
        <v>113</v>
      </c>
      <c r="N602">
        <v>9</v>
      </c>
      <c r="O602" t="s">
        <v>422</v>
      </c>
      <c r="P602">
        <v>181</v>
      </c>
      <c r="Q602" t="s">
        <v>523</v>
      </c>
      <c r="R602">
        <v>131</v>
      </c>
      <c r="S602" t="s">
        <v>524</v>
      </c>
      <c r="T602">
        <v>1</v>
      </c>
      <c r="U602" t="s">
        <v>313</v>
      </c>
      <c r="V602" s="4">
        <v>0</v>
      </c>
      <c r="W602" s="4">
        <v>0</v>
      </c>
      <c r="X602" s="4">
        <v>0</v>
      </c>
      <c r="Y602" s="4">
        <v>0</v>
      </c>
      <c r="Z602" s="4">
        <v>2940.64</v>
      </c>
      <c r="AA602" s="4">
        <v>464</v>
      </c>
      <c r="AB602" s="4">
        <v>0</v>
      </c>
      <c r="AC602" s="4">
        <v>0</v>
      </c>
      <c r="AD602" s="4">
        <v>1499</v>
      </c>
      <c r="AE602" s="4">
        <v>754</v>
      </c>
      <c r="AF602" s="4">
        <v>3051.12</v>
      </c>
      <c r="AG602" s="4">
        <v>0</v>
      </c>
      <c r="AH602" s="4">
        <v>0</v>
      </c>
      <c r="AI602" s="4">
        <v>1634.45</v>
      </c>
      <c r="AJ602" s="4">
        <v>178.73</v>
      </c>
      <c r="AK602" s="4">
        <v>573.5</v>
      </c>
      <c r="AL602" s="4">
        <v>269.41000000000003</v>
      </c>
      <c r="AM602" s="4">
        <v>0</v>
      </c>
      <c r="AN602" s="4">
        <v>2879.89</v>
      </c>
      <c r="AO602" s="4">
        <v>0</v>
      </c>
      <c r="AP602" s="4">
        <v>454.38</v>
      </c>
      <c r="AQ602" s="4">
        <v>4934.5200000000004</v>
      </c>
      <c r="AR602" s="4">
        <v>1092.49</v>
      </c>
      <c r="AS602" s="4">
        <v>1092.49</v>
      </c>
      <c r="AT602" s="4">
        <v>0</v>
      </c>
      <c r="AU602" s="4">
        <v>0</v>
      </c>
      <c r="AV602" s="4">
        <v>-1813.18</v>
      </c>
      <c r="AW602" s="4">
        <v>925.5</v>
      </c>
      <c r="AX602" s="4">
        <v>2671.23</v>
      </c>
      <c r="AY602" s="4">
        <v>464</v>
      </c>
      <c r="AZ602" s="4">
        <v>-2879.89</v>
      </c>
      <c r="BA602" s="4">
        <v>0</v>
      </c>
      <c r="BB602" s="4">
        <v>299.62</v>
      </c>
      <c r="BC602" s="4">
        <v>-1883.4</v>
      </c>
      <c r="BD602" s="4">
        <v>-1092.49</v>
      </c>
      <c r="BE602" s="4">
        <v>-1092.49</v>
      </c>
    </row>
    <row r="603" spans="1:57">
      <c r="A603">
        <v>991</v>
      </c>
      <c r="B603" t="s">
        <v>538</v>
      </c>
      <c r="C603">
        <v>136</v>
      </c>
      <c r="D603" t="s">
        <v>539</v>
      </c>
      <c r="E603">
        <v>306</v>
      </c>
      <c r="F603">
        <v>512990001</v>
      </c>
      <c r="G603" t="s">
        <v>117</v>
      </c>
      <c r="H603">
        <v>101</v>
      </c>
      <c r="I603" t="s">
        <v>308</v>
      </c>
      <c r="J603">
        <v>2990</v>
      </c>
      <c r="K603" t="s">
        <v>330</v>
      </c>
      <c r="L603">
        <v>2000</v>
      </c>
      <c r="M603" t="s">
        <v>113</v>
      </c>
      <c r="N603">
        <v>10</v>
      </c>
      <c r="O603" t="s">
        <v>540</v>
      </c>
      <c r="P603">
        <v>311</v>
      </c>
      <c r="Q603" t="s">
        <v>463</v>
      </c>
      <c r="R603">
        <v>121</v>
      </c>
      <c r="S603" t="s">
        <v>312</v>
      </c>
      <c r="T603">
        <v>1</v>
      </c>
      <c r="U603" t="s">
        <v>313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1300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537.66</v>
      </c>
      <c r="AJ603" s="4">
        <v>621.72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1326.23</v>
      </c>
      <c r="AQ603" s="4">
        <v>0</v>
      </c>
      <c r="AR603" s="4">
        <v>248.56</v>
      </c>
      <c r="AS603" s="4">
        <v>248.56</v>
      </c>
      <c r="AT603" s="4">
        <v>0</v>
      </c>
      <c r="AU603" s="4">
        <v>0</v>
      </c>
      <c r="AV603" s="4">
        <v>-328.4</v>
      </c>
      <c r="AW603" s="4">
        <v>-830.98</v>
      </c>
      <c r="AX603" s="4">
        <v>0</v>
      </c>
      <c r="AY603" s="4">
        <v>1300</v>
      </c>
      <c r="AZ603" s="4">
        <v>0</v>
      </c>
      <c r="BA603" s="4">
        <v>1300</v>
      </c>
      <c r="BB603" s="4">
        <v>-1326.23</v>
      </c>
      <c r="BC603" s="4">
        <v>0</v>
      </c>
      <c r="BD603" s="4">
        <v>-248.56</v>
      </c>
      <c r="BE603" s="4">
        <v>-248.56</v>
      </c>
    </row>
    <row r="604" spans="1:57">
      <c r="A604">
        <v>992</v>
      </c>
      <c r="B604" t="s">
        <v>543</v>
      </c>
      <c r="C604">
        <v>137</v>
      </c>
      <c r="D604" t="s">
        <v>544</v>
      </c>
      <c r="E604">
        <v>306</v>
      </c>
      <c r="F604">
        <v>512990001</v>
      </c>
      <c r="G604" t="s">
        <v>117</v>
      </c>
      <c r="H604">
        <v>101</v>
      </c>
      <c r="I604" t="s">
        <v>308</v>
      </c>
      <c r="J604">
        <v>2990</v>
      </c>
      <c r="K604" t="s">
        <v>330</v>
      </c>
      <c r="L604">
        <v>2000</v>
      </c>
      <c r="M604" t="s">
        <v>113</v>
      </c>
      <c r="N604">
        <v>10</v>
      </c>
      <c r="O604" t="s">
        <v>540</v>
      </c>
      <c r="P604">
        <v>371</v>
      </c>
      <c r="Q604" t="s">
        <v>545</v>
      </c>
      <c r="R604">
        <v>121</v>
      </c>
      <c r="S604" t="s">
        <v>312</v>
      </c>
      <c r="T604">
        <v>1</v>
      </c>
      <c r="U604" t="s">
        <v>313</v>
      </c>
      <c r="V604" s="4">
        <v>0</v>
      </c>
      <c r="W604" s="4">
        <v>0</v>
      </c>
      <c r="X604" s="4">
        <v>225.27</v>
      </c>
      <c r="Y604" s="4">
        <v>7045.45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1545.57</v>
      </c>
      <c r="AG604" s="4">
        <v>289</v>
      </c>
      <c r="AH604" s="4">
        <v>0</v>
      </c>
      <c r="AI604" s="4">
        <v>0</v>
      </c>
      <c r="AJ604" s="4">
        <v>32.200000000000003</v>
      </c>
      <c r="AK604" s="4">
        <v>0</v>
      </c>
      <c r="AL604" s="4">
        <v>745.56</v>
      </c>
      <c r="AM604" s="4">
        <v>0</v>
      </c>
      <c r="AN604" s="4">
        <v>0</v>
      </c>
      <c r="AO604" s="4">
        <v>48.32</v>
      </c>
      <c r="AP604" s="4">
        <v>0</v>
      </c>
      <c r="AQ604" s="4">
        <v>0</v>
      </c>
      <c r="AR604" s="4">
        <v>82.61</v>
      </c>
      <c r="AS604" s="4">
        <v>82.61</v>
      </c>
      <c r="AT604" s="4">
        <v>0</v>
      </c>
      <c r="AU604" s="4">
        <v>0</v>
      </c>
      <c r="AV604" s="4">
        <v>7036.68</v>
      </c>
      <c r="AW604" s="4">
        <v>201.84</v>
      </c>
      <c r="AX604" s="4">
        <v>-240.06</v>
      </c>
      <c r="AY604" s="4">
        <v>0</v>
      </c>
      <c r="AZ604" s="4">
        <v>0</v>
      </c>
      <c r="BA604" s="4">
        <v>0</v>
      </c>
      <c r="BB604" s="4">
        <v>-552.99</v>
      </c>
      <c r="BC604" s="4">
        <v>1544.74</v>
      </c>
      <c r="BD604" s="4">
        <v>-82.61</v>
      </c>
      <c r="BE604" s="4">
        <v>206.39</v>
      </c>
    </row>
    <row r="605" spans="1:57">
      <c r="A605">
        <v>961</v>
      </c>
      <c r="B605" t="s">
        <v>80</v>
      </c>
      <c r="C605">
        <v>124</v>
      </c>
      <c r="D605" t="s">
        <v>508</v>
      </c>
      <c r="E605">
        <v>306</v>
      </c>
      <c r="F605">
        <v>512990001</v>
      </c>
      <c r="G605" t="s">
        <v>117</v>
      </c>
      <c r="H605">
        <v>101</v>
      </c>
      <c r="I605" t="s">
        <v>308</v>
      </c>
      <c r="J605">
        <v>2990</v>
      </c>
      <c r="K605" t="s">
        <v>330</v>
      </c>
      <c r="L605">
        <v>2000</v>
      </c>
      <c r="M605" t="s">
        <v>113</v>
      </c>
      <c r="N605">
        <v>11</v>
      </c>
      <c r="O605" t="s">
        <v>509</v>
      </c>
      <c r="P605">
        <v>241</v>
      </c>
      <c r="Q605" t="s">
        <v>445</v>
      </c>
      <c r="R605">
        <v>124</v>
      </c>
      <c r="S605" t="s">
        <v>510</v>
      </c>
      <c r="T605">
        <v>1</v>
      </c>
      <c r="U605" t="s">
        <v>313</v>
      </c>
      <c r="V605" s="4">
        <v>165</v>
      </c>
      <c r="W605" s="4">
        <v>2552</v>
      </c>
      <c r="X605" s="4">
        <v>800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15572.4</v>
      </c>
      <c r="AF605" s="4">
        <v>0</v>
      </c>
      <c r="AG605" s="4">
        <v>0</v>
      </c>
      <c r="AH605" s="4">
        <v>3575.13</v>
      </c>
      <c r="AI605" s="4">
        <v>616.28</v>
      </c>
      <c r="AJ605" s="4">
        <v>1765.12</v>
      </c>
      <c r="AK605" s="4">
        <v>1127</v>
      </c>
      <c r="AL605" s="4">
        <v>570.66</v>
      </c>
      <c r="AM605" s="4">
        <v>151.53</v>
      </c>
      <c r="AN605" s="4">
        <v>651.84</v>
      </c>
      <c r="AO605" s="4">
        <v>0</v>
      </c>
      <c r="AP605" s="4">
        <v>0</v>
      </c>
      <c r="AQ605" s="4">
        <v>15823.68</v>
      </c>
      <c r="AR605" s="4">
        <v>2428.12</v>
      </c>
      <c r="AS605" s="4">
        <v>2428.12</v>
      </c>
      <c r="AT605" s="4">
        <v>0</v>
      </c>
      <c r="AU605" s="4">
        <v>0</v>
      </c>
      <c r="AV605" s="4">
        <v>0</v>
      </c>
      <c r="AW605" s="4">
        <v>0</v>
      </c>
      <c r="AX605" s="4">
        <v>0</v>
      </c>
      <c r="AY605" s="4">
        <v>0</v>
      </c>
      <c r="AZ605" s="4">
        <v>0</v>
      </c>
      <c r="BA605" s="4">
        <v>1891.84</v>
      </c>
      <c r="BB605" s="4">
        <v>1200</v>
      </c>
      <c r="BC605" s="4">
        <v>0</v>
      </c>
      <c r="BD605" s="4">
        <v>-7998</v>
      </c>
      <c r="BE605" s="4">
        <v>-5141.92</v>
      </c>
    </row>
    <row r="606" spans="1:57">
      <c r="A606">
        <v>962</v>
      </c>
      <c r="B606" t="s">
        <v>513</v>
      </c>
      <c r="C606">
        <v>126</v>
      </c>
      <c r="D606" t="s">
        <v>225</v>
      </c>
      <c r="E606">
        <v>306</v>
      </c>
      <c r="F606">
        <v>512990001</v>
      </c>
      <c r="G606" t="s">
        <v>117</v>
      </c>
      <c r="H606">
        <v>101</v>
      </c>
      <c r="I606" t="s">
        <v>308</v>
      </c>
      <c r="J606">
        <v>2990</v>
      </c>
      <c r="K606" t="s">
        <v>330</v>
      </c>
      <c r="L606">
        <v>2000</v>
      </c>
      <c r="M606" t="s">
        <v>113</v>
      </c>
      <c r="N606">
        <v>11</v>
      </c>
      <c r="O606" t="s">
        <v>509</v>
      </c>
      <c r="P606">
        <v>241</v>
      </c>
      <c r="Q606" t="s">
        <v>445</v>
      </c>
      <c r="R606">
        <v>124</v>
      </c>
      <c r="S606" t="s">
        <v>510</v>
      </c>
      <c r="T606">
        <v>1</v>
      </c>
      <c r="U606" t="s">
        <v>313</v>
      </c>
      <c r="V606" s="4">
        <v>1661.36</v>
      </c>
      <c r="W606" s="4">
        <v>16314.13</v>
      </c>
      <c r="X606" s="4">
        <v>0</v>
      </c>
      <c r="Y606" s="4">
        <v>10444.01</v>
      </c>
      <c r="Z606" s="4">
        <v>0</v>
      </c>
      <c r="AA606" s="4">
        <v>550.61</v>
      </c>
      <c r="AB606" s="4">
        <v>0</v>
      </c>
      <c r="AC606" s="4">
        <v>7421.81</v>
      </c>
      <c r="AD606" s="4">
        <v>6463.99</v>
      </c>
      <c r="AE606" s="4">
        <v>16929.32</v>
      </c>
      <c r="AF606" s="4">
        <v>18321.07</v>
      </c>
      <c r="AG606" s="4">
        <v>1624.06</v>
      </c>
      <c r="AH606" s="4">
        <v>208.64</v>
      </c>
      <c r="AI606" s="4">
        <v>883.73</v>
      </c>
      <c r="AJ606" s="4">
        <v>550.92999999999995</v>
      </c>
      <c r="AK606" s="4">
        <v>393.62</v>
      </c>
      <c r="AL606" s="4">
        <v>7682.2</v>
      </c>
      <c r="AM606" s="4">
        <v>8857.6200000000008</v>
      </c>
      <c r="AN606" s="4">
        <v>1411.05</v>
      </c>
      <c r="AO606" s="4">
        <v>1326.63</v>
      </c>
      <c r="AP606" s="4">
        <v>7207.26</v>
      </c>
      <c r="AQ606" s="4">
        <v>9774.44</v>
      </c>
      <c r="AR606" s="4">
        <v>3829.61</v>
      </c>
      <c r="AS606" s="4">
        <v>3829.61</v>
      </c>
      <c r="AT606" s="4">
        <v>1452.72</v>
      </c>
      <c r="AU606" s="4">
        <v>15965.89</v>
      </c>
      <c r="AV606" s="4">
        <v>7362.36</v>
      </c>
      <c r="AW606" s="4">
        <v>1946.47</v>
      </c>
      <c r="AX606" s="4">
        <v>0</v>
      </c>
      <c r="AY606" s="4">
        <v>-3665.89</v>
      </c>
      <c r="AZ606" s="4">
        <v>0</v>
      </c>
      <c r="BA606" s="4">
        <v>-4699.2299999999996</v>
      </c>
      <c r="BB606" s="4">
        <v>11607.22</v>
      </c>
      <c r="BC606" s="4">
        <v>-3938.28</v>
      </c>
      <c r="BD606" s="4">
        <v>10185.290000000001</v>
      </c>
      <c r="BE606" s="4">
        <v>-2372.54</v>
      </c>
    </row>
    <row r="607" spans="1:57">
      <c r="A607">
        <v>965</v>
      </c>
      <c r="B607" t="s">
        <v>521</v>
      </c>
      <c r="C607">
        <v>129</v>
      </c>
      <c r="D607" t="s">
        <v>236</v>
      </c>
      <c r="E607">
        <v>306</v>
      </c>
      <c r="F607">
        <v>512990001</v>
      </c>
      <c r="G607" t="s">
        <v>117</v>
      </c>
      <c r="H607">
        <v>101</v>
      </c>
      <c r="I607" t="s">
        <v>308</v>
      </c>
      <c r="J607">
        <v>2990</v>
      </c>
      <c r="K607" t="s">
        <v>330</v>
      </c>
      <c r="L607">
        <v>2000</v>
      </c>
      <c r="M607" t="s">
        <v>113</v>
      </c>
      <c r="N607">
        <v>11</v>
      </c>
      <c r="O607" t="s">
        <v>509</v>
      </c>
      <c r="P607">
        <v>242</v>
      </c>
      <c r="Q607" t="s">
        <v>283</v>
      </c>
      <c r="R607">
        <v>124</v>
      </c>
      <c r="S607" t="s">
        <v>510</v>
      </c>
      <c r="T607">
        <v>1</v>
      </c>
      <c r="U607" t="s">
        <v>313</v>
      </c>
      <c r="V607" s="4">
        <v>0</v>
      </c>
      <c r="W607" s="4">
        <v>40716</v>
      </c>
      <c r="X607" s="4">
        <v>29990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632.05999999999995</v>
      </c>
      <c r="AI607" s="4">
        <v>0</v>
      </c>
      <c r="AJ607" s="4">
        <v>398.54</v>
      </c>
      <c r="AK607" s="4">
        <v>0</v>
      </c>
      <c r="AL607" s="4">
        <v>512.35</v>
      </c>
      <c r="AM607" s="4">
        <v>0</v>
      </c>
      <c r="AN607" s="4">
        <v>727.7</v>
      </c>
      <c r="AO607" s="4">
        <v>0</v>
      </c>
      <c r="AP607" s="4">
        <v>78.959999999999994</v>
      </c>
      <c r="AQ607" s="4">
        <v>9673.1200000000008</v>
      </c>
      <c r="AR607" s="4">
        <v>1202.27</v>
      </c>
      <c r="AS607" s="4">
        <v>1202.27</v>
      </c>
      <c r="AT607" s="4">
        <v>100000</v>
      </c>
      <c r="AU607" s="4">
        <v>-27613.48</v>
      </c>
      <c r="AV607" s="4">
        <v>-2711.12</v>
      </c>
      <c r="AW607" s="4">
        <v>0</v>
      </c>
      <c r="AX607" s="4">
        <v>0</v>
      </c>
      <c r="AY607" s="4">
        <v>0</v>
      </c>
      <c r="AZ607" s="4">
        <v>0</v>
      </c>
      <c r="BA607" s="4">
        <v>0</v>
      </c>
      <c r="BB607" s="4">
        <v>0</v>
      </c>
      <c r="BC607" s="4">
        <v>-10992.13</v>
      </c>
      <c r="BD607" s="4">
        <v>-1202.27</v>
      </c>
      <c r="BE607" s="4">
        <v>-1202.27</v>
      </c>
    </row>
    <row r="608" spans="1:57">
      <c r="A608">
        <v>951</v>
      </c>
      <c r="B608" t="s">
        <v>491</v>
      </c>
      <c r="C608">
        <v>118</v>
      </c>
      <c r="D608" t="s">
        <v>178</v>
      </c>
      <c r="E608">
        <v>306</v>
      </c>
      <c r="F608">
        <v>512990001</v>
      </c>
      <c r="G608" t="s">
        <v>117</v>
      </c>
      <c r="H608">
        <v>101</v>
      </c>
      <c r="I608" t="s">
        <v>308</v>
      </c>
      <c r="J608">
        <v>2990</v>
      </c>
      <c r="K608" t="s">
        <v>330</v>
      </c>
      <c r="L608">
        <v>2000</v>
      </c>
      <c r="M608" t="s">
        <v>113</v>
      </c>
      <c r="N608">
        <v>12</v>
      </c>
      <c r="O608" t="s">
        <v>401</v>
      </c>
      <c r="P608">
        <v>221</v>
      </c>
      <c r="Q608" t="s">
        <v>492</v>
      </c>
      <c r="R608">
        <v>128</v>
      </c>
      <c r="S608" t="s">
        <v>404</v>
      </c>
      <c r="T608">
        <v>1</v>
      </c>
      <c r="U608" t="s">
        <v>313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180.87</v>
      </c>
      <c r="AK608" s="4">
        <v>0</v>
      </c>
      <c r="AL608" s="4">
        <v>2196.69</v>
      </c>
      <c r="AM608" s="4">
        <v>2024.51</v>
      </c>
      <c r="AN608" s="4">
        <v>2477.92</v>
      </c>
      <c r="AO608" s="4">
        <v>12305.36</v>
      </c>
      <c r="AP608" s="4">
        <v>2632.61</v>
      </c>
      <c r="AQ608" s="4">
        <v>0</v>
      </c>
      <c r="AR608" s="4">
        <v>2181.8000000000002</v>
      </c>
      <c r="AS608" s="4">
        <v>2181.8000000000002</v>
      </c>
      <c r="AT608" s="4">
        <v>0</v>
      </c>
      <c r="AU608" s="4">
        <v>0</v>
      </c>
      <c r="AV608" s="4">
        <v>-180.87</v>
      </c>
      <c r="AW608" s="4">
        <v>0</v>
      </c>
      <c r="AX608" s="4">
        <v>0</v>
      </c>
      <c r="AY608" s="4">
        <v>0</v>
      </c>
      <c r="AZ608" s="4">
        <v>0</v>
      </c>
      <c r="BA608" s="4">
        <v>-19004.48</v>
      </c>
      <c r="BB608" s="4">
        <v>-2632.61</v>
      </c>
      <c r="BC608" s="4">
        <v>0</v>
      </c>
      <c r="BD608" s="4">
        <v>-2181.8000000000002</v>
      </c>
      <c r="BE608" s="4">
        <v>-2181.8000000000002</v>
      </c>
    </row>
    <row r="609" spans="1:57">
      <c r="A609">
        <v>952</v>
      </c>
      <c r="B609" t="s">
        <v>498</v>
      </c>
      <c r="C609">
        <v>120</v>
      </c>
      <c r="D609" t="s">
        <v>499</v>
      </c>
      <c r="E609">
        <v>306</v>
      </c>
      <c r="F609">
        <v>512990001</v>
      </c>
      <c r="G609" t="s">
        <v>117</v>
      </c>
      <c r="H609">
        <v>101</v>
      </c>
      <c r="I609" t="s">
        <v>308</v>
      </c>
      <c r="J609">
        <v>2990</v>
      </c>
      <c r="K609" t="s">
        <v>330</v>
      </c>
      <c r="L609">
        <v>2000</v>
      </c>
      <c r="M609" t="s">
        <v>113</v>
      </c>
      <c r="N609">
        <v>12</v>
      </c>
      <c r="O609" t="s">
        <v>401</v>
      </c>
      <c r="P609">
        <v>222</v>
      </c>
      <c r="Q609" t="s">
        <v>500</v>
      </c>
      <c r="R609">
        <v>125</v>
      </c>
      <c r="S609" t="s">
        <v>464</v>
      </c>
      <c r="T609">
        <v>1</v>
      </c>
      <c r="U609" t="s">
        <v>313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460.01</v>
      </c>
      <c r="AD609" s="4">
        <v>1856</v>
      </c>
      <c r="AE609" s="4">
        <v>260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729.73</v>
      </c>
      <c r="AO609" s="4">
        <v>0</v>
      </c>
      <c r="AP609" s="4">
        <v>0</v>
      </c>
      <c r="AQ609" s="4">
        <v>1362.38</v>
      </c>
      <c r="AR609" s="4">
        <v>209.21</v>
      </c>
      <c r="AS609" s="4">
        <v>209.21</v>
      </c>
      <c r="AT609" s="4">
        <v>0</v>
      </c>
      <c r="AU609" s="4">
        <v>0</v>
      </c>
      <c r="AV609" s="4">
        <v>0</v>
      </c>
      <c r="AW609" s="4">
        <v>0</v>
      </c>
      <c r="AX609" s="4">
        <v>0</v>
      </c>
      <c r="AY609" s="4">
        <v>0</v>
      </c>
      <c r="AZ609" s="4">
        <v>0</v>
      </c>
      <c r="BA609" s="4">
        <v>1587.28</v>
      </c>
      <c r="BB609" s="4">
        <v>260</v>
      </c>
      <c r="BC609" s="4">
        <v>0</v>
      </c>
      <c r="BD609" s="4">
        <v>-1571.59</v>
      </c>
      <c r="BE609" s="4">
        <v>-209.21</v>
      </c>
    </row>
    <row r="610" spans="1:57">
      <c r="A610">
        <v>953</v>
      </c>
      <c r="B610" t="s">
        <v>259</v>
      </c>
      <c r="C610">
        <v>121</v>
      </c>
      <c r="D610" t="s">
        <v>196</v>
      </c>
      <c r="E610">
        <v>306</v>
      </c>
      <c r="F610">
        <v>512990001</v>
      </c>
      <c r="G610" t="s">
        <v>117</v>
      </c>
      <c r="H610">
        <v>101</v>
      </c>
      <c r="I610" t="s">
        <v>308</v>
      </c>
      <c r="J610">
        <v>2990</v>
      </c>
      <c r="K610" t="s">
        <v>330</v>
      </c>
      <c r="L610">
        <v>2000</v>
      </c>
      <c r="M610" t="s">
        <v>113</v>
      </c>
      <c r="N610">
        <v>12</v>
      </c>
      <c r="O610" t="s">
        <v>401</v>
      </c>
      <c r="P610">
        <v>214</v>
      </c>
      <c r="Q610" t="s">
        <v>446</v>
      </c>
      <c r="R610">
        <v>125</v>
      </c>
      <c r="S610" t="s">
        <v>464</v>
      </c>
      <c r="T610">
        <v>1</v>
      </c>
      <c r="U610" t="s">
        <v>313</v>
      </c>
      <c r="V610" s="4">
        <v>4408</v>
      </c>
      <c r="W610" s="4">
        <v>5531.46</v>
      </c>
      <c r="X610" s="4">
        <v>6174.2</v>
      </c>
      <c r="Y610" s="4">
        <v>317.13</v>
      </c>
      <c r="Z610" s="4">
        <v>0</v>
      </c>
      <c r="AA610" s="4">
        <v>1898.38</v>
      </c>
      <c r="AB610" s="4">
        <v>25376.22</v>
      </c>
      <c r="AC610" s="4">
        <v>0</v>
      </c>
      <c r="AD610" s="4">
        <v>37898.67</v>
      </c>
      <c r="AE610" s="4">
        <v>12758.09</v>
      </c>
      <c r="AF610" s="4">
        <v>8126.61</v>
      </c>
      <c r="AG610" s="4">
        <v>2665.1</v>
      </c>
      <c r="AH610" s="4">
        <v>3521.13</v>
      </c>
      <c r="AI610" s="4">
        <v>1182.05</v>
      </c>
      <c r="AJ610" s="4">
        <v>1056.9000000000001</v>
      </c>
      <c r="AK610" s="4">
        <v>0</v>
      </c>
      <c r="AL610" s="4">
        <v>13642.99</v>
      </c>
      <c r="AM610" s="4">
        <v>0</v>
      </c>
      <c r="AN610" s="4">
        <v>3924.31</v>
      </c>
      <c r="AO610" s="4">
        <v>1107.52</v>
      </c>
      <c r="AP610" s="4">
        <v>8732.42</v>
      </c>
      <c r="AQ610" s="4">
        <v>10074.549999999999</v>
      </c>
      <c r="AR610" s="4">
        <v>4324.1899999999996</v>
      </c>
      <c r="AS610" s="4">
        <v>4324.1899999999996</v>
      </c>
      <c r="AT610" s="4">
        <v>27759.3</v>
      </c>
      <c r="AU610" s="4">
        <v>4524.4399999999996</v>
      </c>
      <c r="AV610" s="4">
        <v>4481.66</v>
      </c>
      <c r="AW610" s="4">
        <v>0</v>
      </c>
      <c r="AX610" s="4">
        <v>-10000</v>
      </c>
      <c r="AY610" s="4">
        <v>8933.66</v>
      </c>
      <c r="AZ610" s="4">
        <v>8825.92</v>
      </c>
      <c r="BA610" s="4">
        <v>34621.370000000003</v>
      </c>
      <c r="BB610" s="4">
        <v>-7547.26</v>
      </c>
      <c r="BC610" s="4">
        <v>-10000</v>
      </c>
      <c r="BD610" s="4">
        <v>0</v>
      </c>
      <c r="BE610" s="4">
        <v>-8317.44</v>
      </c>
    </row>
    <row r="611" spans="1:57">
      <c r="A611">
        <v>954</v>
      </c>
      <c r="B611" t="s">
        <v>502</v>
      </c>
      <c r="C611">
        <v>122</v>
      </c>
      <c r="D611" t="s">
        <v>503</v>
      </c>
      <c r="E611">
        <v>306</v>
      </c>
      <c r="F611">
        <v>512990001</v>
      </c>
      <c r="G611" t="s">
        <v>117</v>
      </c>
      <c r="H611">
        <v>101</v>
      </c>
      <c r="I611" t="s">
        <v>308</v>
      </c>
      <c r="J611">
        <v>2990</v>
      </c>
      <c r="K611" t="s">
        <v>330</v>
      </c>
      <c r="L611">
        <v>2000</v>
      </c>
      <c r="M611" t="s">
        <v>113</v>
      </c>
      <c r="N611">
        <v>12</v>
      </c>
      <c r="O611" t="s">
        <v>401</v>
      </c>
      <c r="P611">
        <v>226</v>
      </c>
      <c r="Q611" t="s">
        <v>504</v>
      </c>
      <c r="R611">
        <v>121</v>
      </c>
      <c r="S611" t="s">
        <v>312</v>
      </c>
      <c r="T611">
        <v>1</v>
      </c>
      <c r="U611" t="s">
        <v>313</v>
      </c>
      <c r="V611" s="4">
        <v>2552.2600000000002</v>
      </c>
      <c r="W611" s="4">
        <v>88196.37</v>
      </c>
      <c r="X611" s="4">
        <v>46853.09</v>
      </c>
      <c r="Y611" s="4">
        <v>39497.629999999997</v>
      </c>
      <c r="Z611" s="4">
        <v>35129.54</v>
      </c>
      <c r="AA611" s="4">
        <v>63214.43</v>
      </c>
      <c r="AB611" s="4">
        <v>29906.560000000001</v>
      </c>
      <c r="AC611" s="4">
        <v>16604.669999999998</v>
      </c>
      <c r="AD611" s="4">
        <v>144095.37</v>
      </c>
      <c r="AE611" s="4">
        <v>22154.27</v>
      </c>
      <c r="AF611" s="4">
        <v>100094.68</v>
      </c>
      <c r="AG611" s="4">
        <v>31759.84</v>
      </c>
      <c r="AH611" s="4">
        <v>8140.1</v>
      </c>
      <c r="AI611" s="4">
        <v>60519.56</v>
      </c>
      <c r="AJ611" s="4">
        <v>56280.23</v>
      </c>
      <c r="AK611" s="4">
        <v>3490.81</v>
      </c>
      <c r="AL611" s="4">
        <v>11886.24</v>
      </c>
      <c r="AM611" s="4">
        <v>31721.19</v>
      </c>
      <c r="AN611" s="4">
        <v>53024.46</v>
      </c>
      <c r="AO611" s="4">
        <v>44856.85</v>
      </c>
      <c r="AP611" s="4">
        <v>33195.07</v>
      </c>
      <c r="AQ611" s="4">
        <v>7356.03</v>
      </c>
      <c r="AR611" s="4">
        <v>31047.05</v>
      </c>
      <c r="AS611" s="4">
        <v>31047.05</v>
      </c>
      <c r="AT611" s="4">
        <v>140234.94</v>
      </c>
      <c r="AU611" s="4">
        <v>-40342.660000000003</v>
      </c>
      <c r="AV611" s="4">
        <v>-739.83</v>
      </c>
      <c r="AW611" s="4">
        <v>14308.4</v>
      </c>
      <c r="AX611" s="4">
        <v>30383.77</v>
      </c>
      <c r="AY611" s="4">
        <v>31007.73</v>
      </c>
      <c r="AZ611" s="4">
        <v>-8992.85</v>
      </c>
      <c r="BA611" s="4">
        <v>34370.120000000003</v>
      </c>
      <c r="BB611" s="4">
        <v>61730.59</v>
      </c>
      <c r="BC611" s="4">
        <v>39043.949999999997</v>
      </c>
      <c r="BD611" s="4">
        <v>1841.71</v>
      </c>
      <c r="BE611" s="4">
        <v>-35060.74</v>
      </c>
    </row>
    <row r="612" spans="1:57">
      <c r="A612">
        <v>111</v>
      </c>
      <c r="B612" t="s">
        <v>84</v>
      </c>
      <c r="C612">
        <v>141</v>
      </c>
      <c r="D612" t="s">
        <v>260</v>
      </c>
      <c r="E612">
        <v>306</v>
      </c>
      <c r="F612">
        <v>512990001</v>
      </c>
      <c r="G612" t="s">
        <v>117</v>
      </c>
      <c r="H612">
        <v>101</v>
      </c>
      <c r="I612" t="s">
        <v>308</v>
      </c>
      <c r="J612">
        <v>2990</v>
      </c>
      <c r="K612" t="s">
        <v>330</v>
      </c>
      <c r="L612">
        <v>2000</v>
      </c>
      <c r="M612" t="s">
        <v>113</v>
      </c>
      <c r="N612">
        <v>13</v>
      </c>
      <c r="O612" t="s">
        <v>353</v>
      </c>
      <c r="P612">
        <v>263</v>
      </c>
      <c r="Q612" t="s">
        <v>354</v>
      </c>
      <c r="R612">
        <v>121</v>
      </c>
      <c r="S612" t="s">
        <v>312</v>
      </c>
      <c r="T612">
        <v>1</v>
      </c>
      <c r="U612" t="s">
        <v>313</v>
      </c>
      <c r="V612" s="4">
        <v>9393.34</v>
      </c>
      <c r="W612" s="4">
        <v>13086.87</v>
      </c>
      <c r="X612" s="4">
        <v>4709.68</v>
      </c>
      <c r="Y612" s="4">
        <v>13247.45</v>
      </c>
      <c r="Z612" s="4">
        <v>1764.1</v>
      </c>
      <c r="AA612" s="4">
        <v>5074.04</v>
      </c>
      <c r="AB612" s="4">
        <v>2799.58</v>
      </c>
      <c r="AC612" s="4">
        <v>812.91</v>
      </c>
      <c r="AD612" s="4">
        <v>4549.16</v>
      </c>
      <c r="AE612" s="4">
        <v>8907.2000000000007</v>
      </c>
      <c r="AF612" s="4">
        <v>14496.39</v>
      </c>
      <c r="AG612" s="4">
        <v>7310.76</v>
      </c>
      <c r="AH612" s="4">
        <v>3240.94</v>
      </c>
      <c r="AI612" s="4">
        <v>907.76</v>
      </c>
      <c r="AJ612" s="4">
        <v>1601.4</v>
      </c>
      <c r="AK612" s="4">
        <v>0</v>
      </c>
      <c r="AL612" s="4">
        <v>25114.99</v>
      </c>
      <c r="AM612" s="4">
        <v>15983.21</v>
      </c>
      <c r="AN612" s="4">
        <v>6607.99</v>
      </c>
      <c r="AO612" s="4">
        <v>6649.47</v>
      </c>
      <c r="AP612" s="4">
        <v>8032.29</v>
      </c>
      <c r="AQ612" s="4">
        <v>8236.33</v>
      </c>
      <c r="AR612" s="4">
        <v>7637.44</v>
      </c>
      <c r="AS612" s="4">
        <v>7637.44</v>
      </c>
      <c r="AT612" s="4">
        <v>5606.27</v>
      </c>
      <c r="AU612" s="4">
        <v>10615.74</v>
      </c>
      <c r="AV612" s="4">
        <v>6503.92</v>
      </c>
      <c r="AW612" s="4">
        <v>10564.01</v>
      </c>
      <c r="AX612" s="4">
        <v>0</v>
      </c>
      <c r="AY612" s="4">
        <v>0</v>
      </c>
      <c r="AZ612" s="4">
        <v>0</v>
      </c>
      <c r="BA612" s="4">
        <v>0</v>
      </c>
      <c r="BB612" s="4">
        <v>-2914.77</v>
      </c>
      <c r="BC612" s="4">
        <v>21295.55</v>
      </c>
      <c r="BD612" s="4">
        <v>-55083.07</v>
      </c>
      <c r="BE612" s="4">
        <v>-5110.41</v>
      </c>
    </row>
    <row r="613" spans="1:57">
      <c r="A613">
        <v>963</v>
      </c>
      <c r="B613" t="s">
        <v>515</v>
      </c>
      <c r="C613">
        <v>127</v>
      </c>
      <c r="D613" t="s">
        <v>516</v>
      </c>
      <c r="E613">
        <v>306</v>
      </c>
      <c r="F613">
        <v>512990001</v>
      </c>
      <c r="G613" t="s">
        <v>117</v>
      </c>
      <c r="H613">
        <v>101</v>
      </c>
      <c r="I613" t="s">
        <v>308</v>
      </c>
      <c r="J613">
        <v>2990</v>
      </c>
      <c r="K613" t="s">
        <v>330</v>
      </c>
      <c r="L613">
        <v>2000</v>
      </c>
      <c r="M613" t="s">
        <v>113</v>
      </c>
      <c r="N613">
        <v>13</v>
      </c>
      <c r="O613" t="s">
        <v>353</v>
      </c>
      <c r="P613">
        <v>231</v>
      </c>
      <c r="Q613" t="s">
        <v>517</v>
      </c>
      <c r="R613">
        <v>124</v>
      </c>
      <c r="S613" t="s">
        <v>510</v>
      </c>
      <c r="T613">
        <v>1</v>
      </c>
      <c r="U613" t="s">
        <v>313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450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537.66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53.77</v>
      </c>
      <c r="AS613" s="4">
        <v>53.77</v>
      </c>
      <c r="AT613" s="4">
        <v>0</v>
      </c>
      <c r="AU613" s="4">
        <v>0</v>
      </c>
      <c r="AV613" s="4">
        <v>0</v>
      </c>
      <c r="AW613" s="4">
        <v>-302.98</v>
      </c>
      <c r="AX613" s="4">
        <v>-234.68</v>
      </c>
      <c r="AY613" s="4">
        <v>0</v>
      </c>
      <c r="AZ613" s="4">
        <v>0</v>
      </c>
      <c r="BA613" s="4">
        <v>0</v>
      </c>
      <c r="BB613" s="4">
        <v>450</v>
      </c>
      <c r="BC613" s="4">
        <v>0</v>
      </c>
      <c r="BD613" s="4">
        <v>-53.77</v>
      </c>
      <c r="BE613" s="4">
        <v>-53.77</v>
      </c>
    </row>
    <row r="614" spans="1:57">
      <c r="A614">
        <v>102</v>
      </c>
      <c r="B614" t="s">
        <v>343</v>
      </c>
      <c r="C614">
        <v>140</v>
      </c>
      <c r="D614" t="s">
        <v>344</v>
      </c>
      <c r="E614">
        <v>308</v>
      </c>
      <c r="F614">
        <v>512990002</v>
      </c>
      <c r="G614" t="s">
        <v>251</v>
      </c>
      <c r="H614">
        <v>101</v>
      </c>
      <c r="I614" t="s">
        <v>308</v>
      </c>
      <c r="J614">
        <v>2990</v>
      </c>
      <c r="K614" t="s">
        <v>330</v>
      </c>
      <c r="L614">
        <v>2000</v>
      </c>
      <c r="M614" t="s">
        <v>113</v>
      </c>
      <c r="N614">
        <v>4</v>
      </c>
      <c r="O614" t="s">
        <v>345</v>
      </c>
      <c r="P614">
        <v>172</v>
      </c>
      <c r="Q614" t="s">
        <v>281</v>
      </c>
      <c r="R614">
        <v>121</v>
      </c>
      <c r="S614" t="s">
        <v>312</v>
      </c>
      <c r="T614">
        <v>1</v>
      </c>
      <c r="U614" t="s">
        <v>313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1367.22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0</v>
      </c>
      <c r="AU614" s="4">
        <v>0</v>
      </c>
      <c r="AV614" s="4">
        <v>0</v>
      </c>
      <c r="AW614" s="4">
        <v>0</v>
      </c>
      <c r="AX614" s="4">
        <v>0</v>
      </c>
      <c r="AY614" s="4">
        <v>0</v>
      </c>
      <c r="AZ614" s="4">
        <v>0</v>
      </c>
      <c r="BA614" s="4">
        <v>0</v>
      </c>
      <c r="BB614" s="4">
        <v>1367.22</v>
      </c>
      <c r="BC614" s="4">
        <v>0</v>
      </c>
      <c r="BD614" s="4">
        <v>0</v>
      </c>
      <c r="BE614" s="4">
        <v>0</v>
      </c>
    </row>
    <row r="615" spans="1:57">
      <c r="A615">
        <v>101</v>
      </c>
      <c r="B615" t="s">
        <v>306</v>
      </c>
      <c r="C615">
        <v>139</v>
      </c>
      <c r="D615" t="s">
        <v>307</v>
      </c>
      <c r="E615">
        <v>308</v>
      </c>
      <c r="F615">
        <v>512990002</v>
      </c>
      <c r="G615" t="s">
        <v>251</v>
      </c>
      <c r="H615">
        <v>101</v>
      </c>
      <c r="I615" t="s">
        <v>308</v>
      </c>
      <c r="J615">
        <v>2990</v>
      </c>
      <c r="K615" t="s">
        <v>330</v>
      </c>
      <c r="L615">
        <v>2000</v>
      </c>
      <c r="M615" t="s">
        <v>113</v>
      </c>
      <c r="N615">
        <v>7</v>
      </c>
      <c r="O615" t="s">
        <v>310</v>
      </c>
      <c r="P615">
        <v>171</v>
      </c>
      <c r="Q615" t="s">
        <v>311</v>
      </c>
      <c r="R615">
        <v>121</v>
      </c>
      <c r="S615" t="s">
        <v>312</v>
      </c>
      <c r="T615">
        <v>1</v>
      </c>
      <c r="U615" t="s">
        <v>313</v>
      </c>
      <c r="V615" s="4">
        <v>1856</v>
      </c>
      <c r="W615" s="4">
        <v>0</v>
      </c>
      <c r="X615" s="4">
        <v>440.8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6600</v>
      </c>
      <c r="AE615" s="4">
        <v>4019.4</v>
      </c>
      <c r="AF615" s="4">
        <v>4185.74</v>
      </c>
      <c r="AG615" s="4">
        <v>0</v>
      </c>
      <c r="AH615" s="4">
        <v>1547.27</v>
      </c>
      <c r="AI615" s="4">
        <v>5349.77</v>
      </c>
      <c r="AJ615" s="4">
        <v>34498.53</v>
      </c>
      <c r="AK615" s="4">
        <v>61799.78</v>
      </c>
      <c r="AL615" s="4">
        <v>32668.01</v>
      </c>
      <c r="AM615" s="4">
        <v>124455.08</v>
      </c>
      <c r="AN615" s="4">
        <v>9254.0499999999993</v>
      </c>
      <c r="AO615" s="4">
        <v>2580.77</v>
      </c>
      <c r="AP615" s="4">
        <v>11509.99</v>
      </c>
      <c r="AQ615" s="4">
        <v>5406.47</v>
      </c>
      <c r="AR615" s="4">
        <v>28906.97</v>
      </c>
      <c r="AS615" s="4">
        <v>28906.97</v>
      </c>
      <c r="AT615" s="4">
        <v>400</v>
      </c>
      <c r="AU615" s="4">
        <v>0</v>
      </c>
      <c r="AV615" s="4">
        <v>0</v>
      </c>
      <c r="AW615" s="4">
        <v>-60000</v>
      </c>
      <c r="AX615" s="4">
        <v>0</v>
      </c>
      <c r="AY615" s="4">
        <v>-110000</v>
      </c>
      <c r="AZ615" s="4">
        <v>0</v>
      </c>
      <c r="BA615" s="4">
        <v>-20000</v>
      </c>
      <c r="BB615" s="4">
        <v>0</v>
      </c>
      <c r="BC615" s="4">
        <v>-82367.78</v>
      </c>
      <c r="BD615" s="4">
        <v>-17740.93</v>
      </c>
      <c r="BE615" s="4">
        <v>-40072.910000000003</v>
      </c>
    </row>
    <row r="616" spans="1:57">
      <c r="A616">
        <v>201</v>
      </c>
      <c r="B616" t="s">
        <v>379</v>
      </c>
      <c r="C616">
        <v>143</v>
      </c>
      <c r="D616" t="s">
        <v>271</v>
      </c>
      <c r="E616">
        <v>309</v>
      </c>
      <c r="F616">
        <v>512990002</v>
      </c>
      <c r="G616" t="s">
        <v>251</v>
      </c>
      <c r="H616">
        <v>602</v>
      </c>
      <c r="I616" t="s">
        <v>380</v>
      </c>
      <c r="J616">
        <v>2990</v>
      </c>
      <c r="K616" t="s">
        <v>330</v>
      </c>
      <c r="L616">
        <v>2000</v>
      </c>
      <c r="M616" t="s">
        <v>113</v>
      </c>
      <c r="N616">
        <v>7</v>
      </c>
      <c r="O616" t="s">
        <v>310</v>
      </c>
      <c r="P616">
        <v>423</v>
      </c>
      <c r="Q616" t="s">
        <v>381</v>
      </c>
      <c r="R616">
        <v>121</v>
      </c>
      <c r="S616" t="s">
        <v>312</v>
      </c>
      <c r="T616">
        <v>1</v>
      </c>
      <c r="U616" t="s">
        <v>313</v>
      </c>
      <c r="V616" s="4">
        <v>0</v>
      </c>
      <c r="W616" s="4">
        <v>11880.49</v>
      </c>
      <c r="X616" s="4">
        <v>18157.59</v>
      </c>
      <c r="Y616" s="4">
        <v>4145.84</v>
      </c>
      <c r="Z616" s="4">
        <v>421112.71</v>
      </c>
      <c r="AA616" s="4">
        <v>2175</v>
      </c>
      <c r="AB616" s="4">
        <v>51562</v>
      </c>
      <c r="AC616" s="4">
        <v>0</v>
      </c>
      <c r="AD616" s="4">
        <v>2621.6</v>
      </c>
      <c r="AE616" s="4">
        <v>0</v>
      </c>
      <c r="AF616" s="4">
        <v>-205804.88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16392.53</v>
      </c>
      <c r="AU616" s="4">
        <v>30348.97</v>
      </c>
      <c r="AV616" s="4">
        <v>456089.61</v>
      </c>
      <c r="AW616" s="4">
        <v>4149.32</v>
      </c>
      <c r="AX616" s="4">
        <v>2960.32</v>
      </c>
      <c r="AY616" s="4">
        <v>0</v>
      </c>
      <c r="AZ616" s="4">
        <v>0</v>
      </c>
      <c r="BA616" s="4">
        <v>1948.9</v>
      </c>
      <c r="BB616" s="4">
        <v>672.8</v>
      </c>
      <c r="BC616" s="4">
        <v>0</v>
      </c>
      <c r="BD616" s="4">
        <v>0</v>
      </c>
      <c r="BE616" s="4">
        <v>-0.1</v>
      </c>
    </row>
    <row r="617" spans="1:57">
      <c r="A617">
        <v>954</v>
      </c>
      <c r="B617" t="s">
        <v>502</v>
      </c>
      <c r="C617">
        <v>122</v>
      </c>
      <c r="D617" t="s">
        <v>503</v>
      </c>
      <c r="E617">
        <v>308</v>
      </c>
      <c r="F617">
        <v>512990002</v>
      </c>
      <c r="G617" t="s">
        <v>251</v>
      </c>
      <c r="H617">
        <v>101</v>
      </c>
      <c r="I617" t="s">
        <v>308</v>
      </c>
      <c r="J617">
        <v>2990</v>
      </c>
      <c r="K617" t="s">
        <v>330</v>
      </c>
      <c r="L617">
        <v>2000</v>
      </c>
      <c r="M617" t="s">
        <v>113</v>
      </c>
      <c r="N617">
        <v>12</v>
      </c>
      <c r="O617" t="s">
        <v>401</v>
      </c>
      <c r="P617">
        <v>226</v>
      </c>
      <c r="Q617" t="s">
        <v>504</v>
      </c>
      <c r="R617">
        <v>121</v>
      </c>
      <c r="S617" t="s">
        <v>312</v>
      </c>
      <c r="T617">
        <v>1</v>
      </c>
      <c r="U617" t="s">
        <v>313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4356.96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435.7</v>
      </c>
      <c r="AS617" s="4">
        <v>435.7</v>
      </c>
      <c r="AT617" s="4">
        <v>0</v>
      </c>
      <c r="AU617" s="4">
        <v>0</v>
      </c>
      <c r="AV617" s="4">
        <v>-4356.96</v>
      </c>
      <c r="AW617" s="4">
        <v>0</v>
      </c>
      <c r="AX617" s="4">
        <v>0</v>
      </c>
      <c r="AY617" s="4">
        <v>0</v>
      </c>
      <c r="AZ617" s="4">
        <v>0</v>
      </c>
      <c r="BA617" s="4">
        <v>0</v>
      </c>
      <c r="BB617" s="4">
        <v>0</v>
      </c>
      <c r="BC617" s="4">
        <v>0</v>
      </c>
      <c r="BD617" s="4">
        <v>-435.7</v>
      </c>
      <c r="BE617" s="4">
        <v>-435.7</v>
      </c>
    </row>
    <row r="618" spans="1:57">
      <c r="A618">
        <v>911</v>
      </c>
      <c r="B618" t="s">
        <v>447</v>
      </c>
      <c r="C618">
        <v>107</v>
      </c>
      <c r="D618" t="s">
        <v>120</v>
      </c>
      <c r="E618">
        <v>311</v>
      </c>
      <c r="F618">
        <v>513110001</v>
      </c>
      <c r="G618" t="s">
        <v>130</v>
      </c>
      <c r="H618">
        <v>101</v>
      </c>
      <c r="I618" t="s">
        <v>308</v>
      </c>
      <c r="J618">
        <v>3110</v>
      </c>
      <c r="K618" t="s">
        <v>331</v>
      </c>
      <c r="L618">
        <v>3000</v>
      </c>
      <c r="M618" t="s">
        <v>118</v>
      </c>
      <c r="N618">
        <v>1</v>
      </c>
      <c r="O618" t="s">
        <v>448</v>
      </c>
      <c r="P618">
        <v>131</v>
      </c>
      <c r="Q618" t="s">
        <v>449</v>
      </c>
      <c r="R618">
        <v>121</v>
      </c>
      <c r="S618" t="s">
        <v>312</v>
      </c>
      <c r="T618">
        <v>1</v>
      </c>
      <c r="U618" t="s">
        <v>313</v>
      </c>
      <c r="V618" s="4">
        <v>148907</v>
      </c>
      <c r="W618" s="4">
        <v>133682.97</v>
      </c>
      <c r="X618" s="4">
        <v>92406</v>
      </c>
      <c r="Y618" s="4">
        <v>133716</v>
      </c>
      <c r="Z618" s="4">
        <v>159614</v>
      </c>
      <c r="AA618" s="4">
        <v>67565</v>
      </c>
      <c r="AB618" s="4">
        <v>129395</v>
      </c>
      <c r="AC618" s="4">
        <v>36226</v>
      </c>
      <c r="AD618" s="4">
        <v>132418.71</v>
      </c>
      <c r="AE618" s="4">
        <v>109760</v>
      </c>
      <c r="AF618" s="4">
        <v>173834</v>
      </c>
      <c r="AG618" s="4">
        <v>65949</v>
      </c>
      <c r="AH618" s="4">
        <v>92113.93</v>
      </c>
      <c r="AI618" s="4">
        <v>137128.01999999999</v>
      </c>
      <c r="AJ618" s="4">
        <v>195705.15</v>
      </c>
      <c r="AK618" s="4">
        <v>163383.75</v>
      </c>
      <c r="AL618" s="4">
        <v>216732.6</v>
      </c>
      <c r="AM618" s="4">
        <v>109182.06</v>
      </c>
      <c r="AN618" s="4">
        <v>194582.45</v>
      </c>
      <c r="AO618" s="4">
        <v>139808.07999999999</v>
      </c>
      <c r="AP618" s="4">
        <v>120010.45</v>
      </c>
      <c r="AQ618" s="4">
        <v>161136.29</v>
      </c>
      <c r="AR618" s="4">
        <v>152978.28</v>
      </c>
      <c r="AS618" s="4">
        <v>152978.28</v>
      </c>
      <c r="AT618" s="4">
        <v>100000</v>
      </c>
      <c r="AU618" s="4">
        <v>0</v>
      </c>
      <c r="AV618" s="4">
        <v>0</v>
      </c>
      <c r="AW618" s="4">
        <v>-30943.17</v>
      </c>
      <c r="AX618" s="4">
        <v>-115823.5</v>
      </c>
      <c r="AY618" s="4">
        <v>-36811.19</v>
      </c>
      <c r="AZ618" s="4">
        <v>-19342.63</v>
      </c>
      <c r="BA618" s="4">
        <v>0</v>
      </c>
      <c r="BB618" s="4">
        <v>0</v>
      </c>
      <c r="BC618" s="4">
        <v>-3450</v>
      </c>
      <c r="BD618" s="4">
        <v>-103646</v>
      </c>
      <c r="BE618" s="4">
        <v>-242249.17</v>
      </c>
    </row>
    <row r="619" spans="1:57">
      <c r="A619">
        <v>101</v>
      </c>
      <c r="B619" t="s">
        <v>306</v>
      </c>
      <c r="C619">
        <v>139</v>
      </c>
      <c r="D619" t="s">
        <v>307</v>
      </c>
      <c r="E619">
        <v>311</v>
      </c>
      <c r="F619">
        <v>513110001</v>
      </c>
      <c r="G619" t="s">
        <v>130</v>
      </c>
      <c r="H619">
        <v>101</v>
      </c>
      <c r="I619" t="s">
        <v>308</v>
      </c>
      <c r="J619">
        <v>3110</v>
      </c>
      <c r="K619" t="s">
        <v>331</v>
      </c>
      <c r="L619">
        <v>3000</v>
      </c>
      <c r="M619" t="s">
        <v>118</v>
      </c>
      <c r="N619">
        <v>7</v>
      </c>
      <c r="O619" t="s">
        <v>310</v>
      </c>
      <c r="P619">
        <v>171</v>
      </c>
      <c r="Q619" t="s">
        <v>311</v>
      </c>
      <c r="R619">
        <v>121</v>
      </c>
      <c r="S619" t="s">
        <v>312</v>
      </c>
      <c r="T619">
        <v>1</v>
      </c>
      <c r="U619" t="s">
        <v>313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34102.800000000003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0</v>
      </c>
      <c r="AU619" s="4">
        <v>0</v>
      </c>
      <c r="AV619" s="4">
        <v>0</v>
      </c>
      <c r="AW619" s="4">
        <v>0</v>
      </c>
      <c r="AX619" s="4">
        <v>0</v>
      </c>
      <c r="AY619" s="4">
        <v>0</v>
      </c>
      <c r="AZ619" s="4">
        <v>0</v>
      </c>
      <c r="BA619" s="4">
        <v>34102.800000000003</v>
      </c>
      <c r="BB619" s="4">
        <v>0</v>
      </c>
      <c r="BC619" s="4">
        <v>0</v>
      </c>
      <c r="BD619" s="4">
        <v>0</v>
      </c>
      <c r="BE619" s="4">
        <v>0</v>
      </c>
    </row>
    <row r="620" spans="1:57">
      <c r="A620">
        <v>201</v>
      </c>
      <c r="B620" t="s">
        <v>379</v>
      </c>
      <c r="C620">
        <v>143</v>
      </c>
      <c r="D620" t="s">
        <v>271</v>
      </c>
      <c r="E620">
        <v>312</v>
      </c>
      <c r="F620">
        <v>513110001</v>
      </c>
      <c r="G620" t="s">
        <v>130</v>
      </c>
      <c r="H620">
        <v>602</v>
      </c>
      <c r="I620" t="s">
        <v>380</v>
      </c>
      <c r="J620">
        <v>3110</v>
      </c>
      <c r="K620" t="s">
        <v>331</v>
      </c>
      <c r="L620">
        <v>3000</v>
      </c>
      <c r="M620" t="s">
        <v>118</v>
      </c>
      <c r="N620">
        <v>7</v>
      </c>
      <c r="O620" t="s">
        <v>310</v>
      </c>
      <c r="P620">
        <v>423</v>
      </c>
      <c r="Q620" t="s">
        <v>381</v>
      </c>
      <c r="R620">
        <v>121</v>
      </c>
      <c r="S620" t="s">
        <v>312</v>
      </c>
      <c r="T620">
        <v>1</v>
      </c>
      <c r="U620" t="s">
        <v>313</v>
      </c>
      <c r="V620" s="4">
        <v>52912</v>
      </c>
      <c r="W620" s="4">
        <v>0</v>
      </c>
      <c r="X620" s="4">
        <v>604</v>
      </c>
      <c r="Y620" s="4">
        <v>49542</v>
      </c>
      <c r="Z620" s="4">
        <v>66459</v>
      </c>
      <c r="AA620" s="4">
        <v>16732</v>
      </c>
      <c r="AB620" s="4">
        <v>89563</v>
      </c>
      <c r="AC620" s="4">
        <v>6999</v>
      </c>
      <c r="AD620" s="4">
        <v>112572</v>
      </c>
      <c r="AE620" s="4">
        <v>17203</v>
      </c>
      <c r="AF620" s="4">
        <v>65173</v>
      </c>
      <c r="AG620" s="4">
        <v>0</v>
      </c>
      <c r="AH620" s="4">
        <v>33061.97</v>
      </c>
      <c r="AI620" s="4">
        <v>10566.77</v>
      </c>
      <c r="AJ620" s="4">
        <v>54863.98</v>
      </c>
      <c r="AK620" s="4">
        <v>0</v>
      </c>
      <c r="AL620" s="4">
        <v>48483.13</v>
      </c>
      <c r="AM620" s="4">
        <v>6164.55</v>
      </c>
      <c r="AN620" s="4">
        <v>91550.52</v>
      </c>
      <c r="AO620" s="4">
        <v>9608.8700000000008</v>
      </c>
      <c r="AP620" s="4">
        <v>75304.33</v>
      </c>
      <c r="AQ620" s="4">
        <v>24970.29</v>
      </c>
      <c r="AR620" s="4">
        <v>35457.440000000002</v>
      </c>
      <c r="AS620" s="4">
        <v>35457.440000000002</v>
      </c>
      <c r="AT620" s="4">
        <v>50000</v>
      </c>
      <c r="AU620" s="4">
        <v>0</v>
      </c>
      <c r="AV620" s="4">
        <v>0</v>
      </c>
      <c r="AW620" s="4">
        <v>-11667.45</v>
      </c>
      <c r="AX620" s="4">
        <v>392.6</v>
      </c>
      <c r="AY620" s="4">
        <v>-5616.55</v>
      </c>
      <c r="AZ620" s="4">
        <v>-1987.52</v>
      </c>
      <c r="BA620" s="4">
        <v>12690.13</v>
      </c>
      <c r="BB620" s="4">
        <v>39170.67</v>
      </c>
      <c r="BC620" s="4">
        <v>0</v>
      </c>
      <c r="BD620" s="4">
        <v>4745.2700000000004</v>
      </c>
      <c r="BE620" s="4">
        <v>0</v>
      </c>
    </row>
    <row r="621" spans="1:57">
      <c r="A621">
        <v>111</v>
      </c>
      <c r="B621" t="s">
        <v>84</v>
      </c>
      <c r="C621">
        <v>141</v>
      </c>
      <c r="D621" t="s">
        <v>260</v>
      </c>
      <c r="E621">
        <v>311</v>
      </c>
      <c r="F621">
        <v>513110001</v>
      </c>
      <c r="G621" t="s">
        <v>130</v>
      </c>
      <c r="H621">
        <v>101</v>
      </c>
      <c r="I621" t="s">
        <v>308</v>
      </c>
      <c r="J621">
        <v>3110</v>
      </c>
      <c r="K621" t="s">
        <v>331</v>
      </c>
      <c r="L621">
        <v>3000</v>
      </c>
      <c r="M621" t="s">
        <v>118</v>
      </c>
      <c r="N621">
        <v>13</v>
      </c>
      <c r="O621" t="s">
        <v>353</v>
      </c>
      <c r="P621">
        <v>263</v>
      </c>
      <c r="Q621" t="s">
        <v>354</v>
      </c>
      <c r="R621">
        <v>121</v>
      </c>
      <c r="S621" t="s">
        <v>312</v>
      </c>
      <c r="T621">
        <v>1</v>
      </c>
      <c r="U621" t="s">
        <v>313</v>
      </c>
      <c r="V621" s="4">
        <v>2399</v>
      </c>
      <c r="W621" s="4">
        <v>0</v>
      </c>
      <c r="X621" s="4">
        <v>2842</v>
      </c>
      <c r="Y621" s="4">
        <v>0</v>
      </c>
      <c r="Z621" s="4">
        <v>5325.44</v>
      </c>
      <c r="AA621" s="4">
        <v>0</v>
      </c>
      <c r="AB621" s="4">
        <v>3218.01</v>
      </c>
      <c r="AC621" s="4">
        <v>0</v>
      </c>
      <c r="AD621" s="4">
        <v>2399</v>
      </c>
      <c r="AE621" s="4">
        <v>0</v>
      </c>
      <c r="AF621" s="4">
        <v>3227</v>
      </c>
      <c r="AG621" s="4">
        <v>0</v>
      </c>
      <c r="AH621" s="4">
        <v>5279.78</v>
      </c>
      <c r="AI621" s="4">
        <v>0</v>
      </c>
      <c r="AJ621" s="4">
        <v>5692.81</v>
      </c>
      <c r="AK621" s="4">
        <v>3860.44</v>
      </c>
      <c r="AL621" s="4">
        <v>6520.93</v>
      </c>
      <c r="AM621" s="4">
        <v>38204.76</v>
      </c>
      <c r="AN621" s="4">
        <v>43524.56</v>
      </c>
      <c r="AO621" s="4">
        <v>0</v>
      </c>
      <c r="AP621" s="4">
        <v>12264.21</v>
      </c>
      <c r="AQ621" s="4">
        <v>5852.46</v>
      </c>
      <c r="AR621" s="4">
        <v>12119.99</v>
      </c>
      <c r="AS621" s="4">
        <v>12119.99</v>
      </c>
      <c r="AT621" s="4">
        <v>0</v>
      </c>
      <c r="AU621" s="4">
        <v>0</v>
      </c>
      <c r="AV621" s="4">
        <v>0</v>
      </c>
      <c r="AW621" s="4">
        <v>0</v>
      </c>
      <c r="AX621" s="4">
        <v>0</v>
      </c>
      <c r="AY621" s="4">
        <v>0</v>
      </c>
      <c r="AZ621" s="4">
        <v>0</v>
      </c>
      <c r="BA621" s="4">
        <v>0</v>
      </c>
      <c r="BB621" s="4">
        <v>0</v>
      </c>
      <c r="BC621" s="4">
        <v>0</v>
      </c>
      <c r="BD621" s="4">
        <v>-80000</v>
      </c>
      <c r="BE621" s="4">
        <v>-46029.48</v>
      </c>
    </row>
    <row r="622" spans="1:57">
      <c r="A622">
        <v>911</v>
      </c>
      <c r="B622" t="s">
        <v>447</v>
      </c>
      <c r="C622">
        <v>107</v>
      </c>
      <c r="D622" t="s">
        <v>120</v>
      </c>
      <c r="E622">
        <v>315</v>
      </c>
      <c r="F622">
        <v>513110002</v>
      </c>
      <c r="G622" t="s">
        <v>86</v>
      </c>
      <c r="H622">
        <v>101</v>
      </c>
      <c r="I622" t="s">
        <v>308</v>
      </c>
      <c r="J622">
        <v>3110</v>
      </c>
      <c r="K622" t="s">
        <v>331</v>
      </c>
      <c r="L622">
        <v>3000</v>
      </c>
      <c r="M622" t="s">
        <v>118</v>
      </c>
      <c r="N622">
        <v>1</v>
      </c>
      <c r="O622" t="s">
        <v>448</v>
      </c>
      <c r="P622">
        <v>131</v>
      </c>
      <c r="Q622" t="s">
        <v>449</v>
      </c>
      <c r="R622">
        <v>121</v>
      </c>
      <c r="S622" t="s">
        <v>312</v>
      </c>
      <c r="T622">
        <v>1</v>
      </c>
      <c r="U622" t="s">
        <v>313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435084.36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43508.44</v>
      </c>
      <c r="AS622" s="4">
        <v>43508.44</v>
      </c>
      <c r="AT622" s="4">
        <v>0</v>
      </c>
      <c r="AU622" s="4">
        <v>0</v>
      </c>
      <c r="AV622" s="4">
        <v>-54198</v>
      </c>
      <c r="AW622" s="4">
        <v>-101409.29</v>
      </c>
      <c r="AX622" s="4">
        <v>-148912.85</v>
      </c>
      <c r="AY622" s="4">
        <v>-121660.78</v>
      </c>
      <c r="AZ622" s="4">
        <v>-1553.04</v>
      </c>
      <c r="BA622" s="4">
        <v>0</v>
      </c>
      <c r="BB622" s="4">
        <v>0</v>
      </c>
      <c r="BC622" s="4">
        <v>-7350.4</v>
      </c>
      <c r="BD622" s="4">
        <v>0</v>
      </c>
      <c r="BE622" s="4">
        <v>-87016.88</v>
      </c>
    </row>
    <row r="623" spans="1:57">
      <c r="A623">
        <v>201</v>
      </c>
      <c r="B623" t="s">
        <v>379</v>
      </c>
      <c r="C623">
        <v>143</v>
      </c>
      <c r="D623" t="s">
        <v>271</v>
      </c>
      <c r="E623">
        <v>314</v>
      </c>
      <c r="F623">
        <v>513110002</v>
      </c>
      <c r="G623" t="s">
        <v>86</v>
      </c>
      <c r="H623">
        <v>602</v>
      </c>
      <c r="I623" t="s">
        <v>380</v>
      </c>
      <c r="J623">
        <v>3110</v>
      </c>
      <c r="K623" t="s">
        <v>331</v>
      </c>
      <c r="L623">
        <v>3000</v>
      </c>
      <c r="M623" t="s">
        <v>118</v>
      </c>
      <c r="N623">
        <v>7</v>
      </c>
      <c r="O623" t="s">
        <v>310</v>
      </c>
      <c r="P623">
        <v>423</v>
      </c>
      <c r="Q623" t="s">
        <v>381</v>
      </c>
      <c r="R623">
        <v>121</v>
      </c>
      <c r="S623" t="s">
        <v>312</v>
      </c>
      <c r="T623">
        <v>1</v>
      </c>
      <c r="U623" t="s">
        <v>313</v>
      </c>
      <c r="V623" s="4">
        <v>1025833</v>
      </c>
      <c r="W623" s="4">
        <v>520089</v>
      </c>
      <c r="X623" s="4">
        <v>143996</v>
      </c>
      <c r="Y623" s="4">
        <v>809709</v>
      </c>
      <c r="Z623" s="4">
        <v>1086862</v>
      </c>
      <c r="AA623" s="4">
        <v>746260.06</v>
      </c>
      <c r="AB623" s="4">
        <v>652056</v>
      </c>
      <c r="AC623" s="4">
        <v>175427</v>
      </c>
      <c r="AD623" s="4">
        <v>1135492</v>
      </c>
      <c r="AE623" s="4">
        <v>615571</v>
      </c>
      <c r="AF623" s="4">
        <v>640678</v>
      </c>
      <c r="AG623" s="4">
        <v>655175</v>
      </c>
      <c r="AH623" s="4">
        <v>717929.57</v>
      </c>
      <c r="AI623" s="4">
        <v>1054164.83</v>
      </c>
      <c r="AJ623" s="4">
        <v>146035.46</v>
      </c>
      <c r="AK623" s="4">
        <v>652154.80000000005</v>
      </c>
      <c r="AL623" s="4">
        <v>935559.3</v>
      </c>
      <c r="AM623" s="4">
        <v>501787.16</v>
      </c>
      <c r="AN623" s="4">
        <v>658676.76</v>
      </c>
      <c r="AO623" s="4">
        <v>719925.71</v>
      </c>
      <c r="AP623" s="4">
        <v>666045.25</v>
      </c>
      <c r="AQ623" s="4">
        <v>569958.74</v>
      </c>
      <c r="AR623" s="4">
        <v>662223.76</v>
      </c>
      <c r="AS623" s="4">
        <v>662223.76</v>
      </c>
      <c r="AT623" s="4">
        <v>4564285.42</v>
      </c>
      <c r="AU623" s="4">
        <v>0</v>
      </c>
      <c r="AV623" s="4">
        <v>-408024</v>
      </c>
      <c r="AW623" s="4">
        <v>-1766.68</v>
      </c>
      <c r="AX623" s="4">
        <v>-153250.26999999999</v>
      </c>
      <c r="AY623" s="4">
        <v>-279750.51</v>
      </c>
      <c r="AZ623" s="4">
        <v>-554131.80000000005</v>
      </c>
      <c r="BA623" s="4">
        <v>-55082.17</v>
      </c>
      <c r="BB623" s="4">
        <v>-232174</v>
      </c>
      <c r="BC623" s="4">
        <v>-2445432.5099999998</v>
      </c>
      <c r="BD623" s="4">
        <v>-167161.76</v>
      </c>
      <c r="BE623" s="4">
        <v>-7048.76</v>
      </c>
    </row>
    <row r="624" spans="1:57">
      <c r="A624">
        <v>911</v>
      </c>
      <c r="B624" t="s">
        <v>447</v>
      </c>
      <c r="C624">
        <v>107</v>
      </c>
      <c r="D624" t="s">
        <v>120</v>
      </c>
      <c r="E624">
        <v>317</v>
      </c>
      <c r="F624">
        <v>513130001</v>
      </c>
      <c r="G624" t="s">
        <v>131</v>
      </c>
      <c r="H624">
        <v>101</v>
      </c>
      <c r="I624" t="s">
        <v>308</v>
      </c>
      <c r="J624">
        <v>3130</v>
      </c>
      <c r="K624" t="s">
        <v>360</v>
      </c>
      <c r="L624">
        <v>3000</v>
      </c>
      <c r="M624" t="s">
        <v>118</v>
      </c>
      <c r="N624">
        <v>1</v>
      </c>
      <c r="O624" t="s">
        <v>448</v>
      </c>
      <c r="P624">
        <v>131</v>
      </c>
      <c r="Q624" t="s">
        <v>449</v>
      </c>
      <c r="R624">
        <v>121</v>
      </c>
      <c r="S624" t="s">
        <v>312</v>
      </c>
      <c r="T624">
        <v>1</v>
      </c>
      <c r="U624" t="s">
        <v>313</v>
      </c>
      <c r="V624" s="4">
        <v>56870</v>
      </c>
      <c r="W624" s="4">
        <v>74432</v>
      </c>
      <c r="X624" s="4">
        <v>0</v>
      </c>
      <c r="Y624" s="4">
        <v>0</v>
      </c>
      <c r="Z624" s="4">
        <v>0</v>
      </c>
      <c r="AA624" s="4">
        <v>150244</v>
      </c>
      <c r="AB624" s="4">
        <v>87198</v>
      </c>
      <c r="AC624" s="4">
        <v>-43599</v>
      </c>
      <c r="AD624" s="4">
        <v>57300</v>
      </c>
      <c r="AE624" s="4">
        <v>147102</v>
      </c>
      <c r="AF624" s="4">
        <v>45260</v>
      </c>
      <c r="AG624" s="4">
        <v>47382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81768.61</v>
      </c>
      <c r="AQ624" s="4">
        <v>76963.66</v>
      </c>
      <c r="AR624" s="4">
        <v>15873.23</v>
      </c>
      <c r="AS624" s="4">
        <v>15873.23</v>
      </c>
      <c r="AT624" s="4">
        <v>80000</v>
      </c>
      <c r="AU624" s="4">
        <v>51302</v>
      </c>
      <c r="AV624" s="4">
        <v>54198</v>
      </c>
      <c r="AW624" s="4">
        <v>18218</v>
      </c>
      <c r="AX624" s="4">
        <v>0</v>
      </c>
      <c r="AY624" s="4">
        <v>150244</v>
      </c>
      <c r="AZ624" s="4">
        <v>100000</v>
      </c>
      <c r="BA624" s="4">
        <v>899</v>
      </c>
      <c r="BB624" s="4">
        <v>-28816.61</v>
      </c>
      <c r="BC624" s="4">
        <v>17186.34</v>
      </c>
      <c r="BD624" s="4">
        <v>29386.77</v>
      </c>
      <c r="BE624" s="4">
        <v>31508.77</v>
      </c>
    </row>
    <row r="625" spans="1:57">
      <c r="A625">
        <v>101</v>
      </c>
      <c r="B625" t="s">
        <v>306</v>
      </c>
      <c r="C625">
        <v>139</v>
      </c>
      <c r="D625" t="s">
        <v>307</v>
      </c>
      <c r="E625">
        <v>317</v>
      </c>
      <c r="F625">
        <v>513130001</v>
      </c>
      <c r="G625" t="s">
        <v>131</v>
      </c>
      <c r="H625">
        <v>101</v>
      </c>
      <c r="I625" t="s">
        <v>308</v>
      </c>
      <c r="J625">
        <v>3130</v>
      </c>
      <c r="K625" t="s">
        <v>360</v>
      </c>
      <c r="L625">
        <v>3000</v>
      </c>
      <c r="M625" t="s">
        <v>118</v>
      </c>
      <c r="N625">
        <v>7</v>
      </c>
      <c r="O625" t="s">
        <v>310</v>
      </c>
      <c r="P625">
        <v>171</v>
      </c>
      <c r="Q625" t="s">
        <v>311</v>
      </c>
      <c r="R625">
        <v>121</v>
      </c>
      <c r="S625" t="s">
        <v>312</v>
      </c>
      <c r="T625">
        <v>1</v>
      </c>
      <c r="U625" t="s">
        <v>313</v>
      </c>
      <c r="V625" s="4">
        <v>0</v>
      </c>
      <c r="W625" s="4">
        <v>0</v>
      </c>
      <c r="X625" s="4">
        <v>0</v>
      </c>
      <c r="Y625" s="4">
        <v>0</v>
      </c>
      <c r="Z625" s="4">
        <v>4432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0</v>
      </c>
      <c r="AU625" s="4">
        <v>0</v>
      </c>
      <c r="AV625" s="4">
        <v>0</v>
      </c>
      <c r="AW625" s="4">
        <v>0</v>
      </c>
      <c r="AX625" s="4">
        <v>4432</v>
      </c>
      <c r="AY625" s="4">
        <v>0</v>
      </c>
      <c r="AZ625" s="4">
        <v>0</v>
      </c>
      <c r="BA625" s="4">
        <v>0</v>
      </c>
      <c r="BB625" s="4">
        <v>0</v>
      </c>
      <c r="BC625" s="4">
        <v>0</v>
      </c>
      <c r="BD625" s="4">
        <v>0</v>
      </c>
      <c r="BE625" s="4">
        <v>0</v>
      </c>
    </row>
    <row r="626" spans="1:57">
      <c r="A626">
        <v>201</v>
      </c>
      <c r="B626" t="s">
        <v>379</v>
      </c>
      <c r="C626">
        <v>143</v>
      </c>
      <c r="D626" t="s">
        <v>271</v>
      </c>
      <c r="E626">
        <v>546</v>
      </c>
      <c r="F626">
        <v>513130001</v>
      </c>
      <c r="G626" t="s">
        <v>131</v>
      </c>
      <c r="H626">
        <v>602</v>
      </c>
      <c r="I626" t="s">
        <v>380</v>
      </c>
      <c r="J626">
        <v>3130</v>
      </c>
      <c r="K626" t="s">
        <v>360</v>
      </c>
      <c r="L626">
        <v>3000</v>
      </c>
      <c r="M626" t="s">
        <v>118</v>
      </c>
      <c r="N626">
        <v>7</v>
      </c>
      <c r="O626" t="s">
        <v>310</v>
      </c>
      <c r="P626">
        <v>423</v>
      </c>
      <c r="Q626" t="s">
        <v>381</v>
      </c>
      <c r="R626">
        <v>121</v>
      </c>
      <c r="S626" t="s">
        <v>312</v>
      </c>
      <c r="T626">
        <v>1</v>
      </c>
      <c r="U626" t="s">
        <v>313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0</v>
      </c>
      <c r="AU626" s="4">
        <v>0</v>
      </c>
      <c r="AV626" s="4">
        <v>4432</v>
      </c>
      <c r="AW626" s="4">
        <v>0</v>
      </c>
      <c r="AX626" s="4">
        <v>-130.84</v>
      </c>
      <c r="AY626" s="4">
        <v>-4301.16</v>
      </c>
      <c r="AZ626" s="4">
        <v>0</v>
      </c>
      <c r="BA626" s="4">
        <v>0</v>
      </c>
      <c r="BB626" s="4">
        <v>0</v>
      </c>
      <c r="BC626" s="4">
        <v>0</v>
      </c>
      <c r="BD626" s="4">
        <v>0</v>
      </c>
      <c r="BE626" s="4">
        <v>0</v>
      </c>
    </row>
    <row r="627" spans="1:57">
      <c r="A627">
        <v>962</v>
      </c>
      <c r="B627" t="s">
        <v>513</v>
      </c>
      <c r="C627">
        <v>126</v>
      </c>
      <c r="D627" t="s">
        <v>225</v>
      </c>
      <c r="E627">
        <v>317</v>
      </c>
      <c r="F627">
        <v>513130001</v>
      </c>
      <c r="G627" t="s">
        <v>131</v>
      </c>
      <c r="H627">
        <v>101</v>
      </c>
      <c r="I627" t="s">
        <v>308</v>
      </c>
      <c r="J627">
        <v>3130</v>
      </c>
      <c r="K627" t="s">
        <v>360</v>
      </c>
      <c r="L627">
        <v>3000</v>
      </c>
      <c r="M627" t="s">
        <v>118</v>
      </c>
      <c r="N627">
        <v>11</v>
      </c>
      <c r="O627" t="s">
        <v>509</v>
      </c>
      <c r="P627">
        <v>241</v>
      </c>
      <c r="Q627" t="s">
        <v>445</v>
      </c>
      <c r="R627">
        <v>124</v>
      </c>
      <c r="S627" t="s">
        <v>510</v>
      </c>
      <c r="T627">
        <v>1</v>
      </c>
      <c r="U627" t="s">
        <v>313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148.32</v>
      </c>
      <c r="AJ627" s="4">
        <v>0</v>
      </c>
      <c r="AK627" s="4">
        <v>97.85</v>
      </c>
      <c r="AL627" s="4">
        <v>50.47</v>
      </c>
      <c r="AM627" s="4">
        <v>0</v>
      </c>
      <c r="AN627" s="4">
        <v>0</v>
      </c>
      <c r="AO627" s="4">
        <v>143.16999999999999</v>
      </c>
      <c r="AP627" s="4">
        <v>0</v>
      </c>
      <c r="AQ627" s="4">
        <v>0</v>
      </c>
      <c r="AR627" s="4">
        <v>43.98</v>
      </c>
      <c r="AS627" s="4">
        <v>43.98</v>
      </c>
      <c r="AT627" s="4">
        <v>0</v>
      </c>
      <c r="AU627" s="4">
        <v>0</v>
      </c>
      <c r="AV627" s="4">
        <v>-148.32</v>
      </c>
      <c r="AW627" s="4">
        <v>-97.85</v>
      </c>
      <c r="AX627" s="4">
        <v>0</v>
      </c>
      <c r="AY627" s="4">
        <v>-50.47</v>
      </c>
      <c r="AZ627" s="4">
        <v>0</v>
      </c>
      <c r="BA627" s="4">
        <v>-143.16999999999999</v>
      </c>
      <c r="BB627" s="4">
        <v>0</v>
      </c>
      <c r="BC627" s="4">
        <v>0</v>
      </c>
      <c r="BD627" s="4">
        <v>-43.98</v>
      </c>
      <c r="BE627" s="4">
        <v>-43.98</v>
      </c>
    </row>
    <row r="628" spans="1:57">
      <c r="A628">
        <v>111</v>
      </c>
      <c r="B628" t="s">
        <v>84</v>
      </c>
      <c r="C628">
        <v>141</v>
      </c>
      <c r="D628" t="s">
        <v>260</v>
      </c>
      <c r="E628">
        <v>317</v>
      </c>
      <c r="F628">
        <v>513130001</v>
      </c>
      <c r="G628" t="s">
        <v>131</v>
      </c>
      <c r="H628">
        <v>101</v>
      </c>
      <c r="I628" t="s">
        <v>308</v>
      </c>
      <c r="J628">
        <v>3130</v>
      </c>
      <c r="K628" t="s">
        <v>360</v>
      </c>
      <c r="L628">
        <v>3000</v>
      </c>
      <c r="M628" t="s">
        <v>118</v>
      </c>
      <c r="N628">
        <v>13</v>
      </c>
      <c r="O628" t="s">
        <v>353</v>
      </c>
      <c r="P628">
        <v>263</v>
      </c>
      <c r="Q628" t="s">
        <v>354</v>
      </c>
      <c r="R628">
        <v>121</v>
      </c>
      <c r="S628" t="s">
        <v>312</v>
      </c>
      <c r="T628">
        <v>1</v>
      </c>
      <c r="U628" t="s">
        <v>313</v>
      </c>
      <c r="V628" s="4">
        <v>1940</v>
      </c>
      <c r="W628" s="4">
        <v>699</v>
      </c>
      <c r="X628" s="4">
        <v>1964</v>
      </c>
      <c r="Y628" s="4">
        <v>0</v>
      </c>
      <c r="Z628" s="4">
        <v>0</v>
      </c>
      <c r="AA628" s="4">
        <v>2101</v>
      </c>
      <c r="AB628" s="4">
        <v>839</v>
      </c>
      <c r="AC628" s="4">
        <v>881</v>
      </c>
      <c r="AD628" s="4">
        <v>0</v>
      </c>
      <c r="AE628" s="4">
        <v>1506</v>
      </c>
      <c r="AF628" s="4">
        <v>825</v>
      </c>
      <c r="AG628" s="4">
        <v>834</v>
      </c>
      <c r="AH628" s="4">
        <v>0</v>
      </c>
      <c r="AI628" s="4">
        <v>691.13</v>
      </c>
      <c r="AJ628" s="4">
        <v>871.38</v>
      </c>
      <c r="AK628" s="4">
        <v>1337.97</v>
      </c>
      <c r="AL628" s="4">
        <v>383.16</v>
      </c>
      <c r="AM628" s="4">
        <v>0</v>
      </c>
      <c r="AN628" s="4">
        <v>706.58</v>
      </c>
      <c r="AO628" s="4">
        <v>730.27</v>
      </c>
      <c r="AP628" s="4">
        <v>1093.8599999999999</v>
      </c>
      <c r="AQ628" s="4">
        <v>0</v>
      </c>
      <c r="AR628" s="4">
        <v>581.44000000000005</v>
      </c>
      <c r="AS628" s="4">
        <v>581.44000000000005</v>
      </c>
      <c r="AT628" s="4">
        <v>5000</v>
      </c>
      <c r="AU628" s="4">
        <v>0</v>
      </c>
      <c r="AV628" s="4">
        <v>0</v>
      </c>
      <c r="AW628" s="4">
        <v>0</v>
      </c>
      <c r="AX628" s="4">
        <v>0</v>
      </c>
      <c r="AY628" s="4">
        <v>0</v>
      </c>
      <c r="AZ628" s="4">
        <v>-401.8</v>
      </c>
      <c r="BA628" s="4">
        <v>-894.69</v>
      </c>
      <c r="BB628" s="4">
        <v>412.14</v>
      </c>
      <c r="BC628" s="4">
        <v>825</v>
      </c>
      <c r="BD628" s="4">
        <v>-581.44000000000005</v>
      </c>
      <c r="BE628" s="4">
        <v>252.56</v>
      </c>
    </row>
    <row r="629" spans="1:57">
      <c r="A629">
        <v>911</v>
      </c>
      <c r="B629" t="s">
        <v>447</v>
      </c>
      <c r="C629">
        <v>107</v>
      </c>
      <c r="D629" t="s">
        <v>120</v>
      </c>
      <c r="E629">
        <v>318</v>
      </c>
      <c r="F629">
        <v>513140001</v>
      </c>
      <c r="G629" t="s">
        <v>132</v>
      </c>
      <c r="H629">
        <v>101</v>
      </c>
      <c r="I629" t="s">
        <v>308</v>
      </c>
      <c r="J629">
        <v>3140</v>
      </c>
      <c r="K629" t="s">
        <v>361</v>
      </c>
      <c r="L629">
        <v>3000</v>
      </c>
      <c r="M629" t="s">
        <v>118</v>
      </c>
      <c r="N629">
        <v>1</v>
      </c>
      <c r="O629" t="s">
        <v>448</v>
      </c>
      <c r="P629">
        <v>131</v>
      </c>
      <c r="Q629" t="s">
        <v>449</v>
      </c>
      <c r="R629">
        <v>121</v>
      </c>
      <c r="S629" t="s">
        <v>312</v>
      </c>
      <c r="T629">
        <v>1</v>
      </c>
      <c r="U629" t="s">
        <v>313</v>
      </c>
      <c r="V629" s="4">
        <v>60344.89</v>
      </c>
      <c r="W629" s="4">
        <v>60937.39</v>
      </c>
      <c r="X629" s="4">
        <v>60971.12</v>
      </c>
      <c r="Y629" s="4">
        <v>0</v>
      </c>
      <c r="Z629" s="4">
        <v>0</v>
      </c>
      <c r="AA629" s="4">
        <v>182148.32</v>
      </c>
      <c r="AB629" s="4">
        <v>30926.560000000001</v>
      </c>
      <c r="AC629" s="4">
        <v>0</v>
      </c>
      <c r="AD629" s="4">
        <v>131191.35</v>
      </c>
      <c r="AE629" s="4">
        <v>67914.009999999995</v>
      </c>
      <c r="AF629" s="4">
        <v>67908.67</v>
      </c>
      <c r="AG629" s="4">
        <v>0</v>
      </c>
      <c r="AH629" s="4">
        <v>60610.87</v>
      </c>
      <c r="AI629" s="4">
        <v>64266.58</v>
      </c>
      <c r="AJ629" s="4">
        <v>64089.33</v>
      </c>
      <c r="AK629" s="4">
        <v>62244.25</v>
      </c>
      <c r="AL629" s="4">
        <v>62518.98</v>
      </c>
      <c r="AM629" s="4">
        <v>0</v>
      </c>
      <c r="AN629" s="4">
        <v>124899.38</v>
      </c>
      <c r="AO629" s="4">
        <v>61819.75</v>
      </c>
      <c r="AP629" s="4">
        <v>61813.18</v>
      </c>
      <c r="AQ629" s="4">
        <v>69431.55</v>
      </c>
      <c r="AR629" s="4">
        <v>63169.39</v>
      </c>
      <c r="AS629" s="4">
        <v>63169.39</v>
      </c>
      <c r="AT629" s="4">
        <v>0</v>
      </c>
      <c r="AU629" s="4">
        <v>0</v>
      </c>
      <c r="AV629" s="4">
        <v>0</v>
      </c>
      <c r="AW629" s="4">
        <v>0</v>
      </c>
      <c r="AX629" s="4">
        <v>-47622.1</v>
      </c>
      <c r="AY629" s="4">
        <v>98293.81</v>
      </c>
      <c r="AZ629" s="4">
        <v>-2132.54</v>
      </c>
      <c r="BA629" s="4">
        <v>0</v>
      </c>
      <c r="BB629" s="4">
        <v>0</v>
      </c>
      <c r="BC629" s="4">
        <v>-72</v>
      </c>
      <c r="BD629" s="4">
        <v>0</v>
      </c>
      <c r="BE629" s="4">
        <v>-144157.51</v>
      </c>
    </row>
    <row r="630" spans="1:57">
      <c r="A630">
        <v>982</v>
      </c>
      <c r="B630" t="s">
        <v>536</v>
      </c>
      <c r="C630">
        <v>135</v>
      </c>
      <c r="D630" t="s">
        <v>537</v>
      </c>
      <c r="E630">
        <v>318</v>
      </c>
      <c r="F630">
        <v>513140001</v>
      </c>
      <c r="G630" t="s">
        <v>132</v>
      </c>
      <c r="H630">
        <v>101</v>
      </c>
      <c r="I630" t="s">
        <v>308</v>
      </c>
      <c r="J630">
        <v>3140</v>
      </c>
      <c r="K630" t="s">
        <v>361</v>
      </c>
      <c r="L630">
        <v>3000</v>
      </c>
      <c r="M630" t="s">
        <v>118</v>
      </c>
      <c r="N630">
        <v>6</v>
      </c>
      <c r="O630" t="s">
        <v>533</v>
      </c>
      <c r="P630">
        <v>181</v>
      </c>
      <c r="Q630" t="s">
        <v>523</v>
      </c>
      <c r="R630">
        <v>131</v>
      </c>
      <c r="S630" t="s">
        <v>524</v>
      </c>
      <c r="T630">
        <v>1</v>
      </c>
      <c r="U630" t="s">
        <v>313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0</v>
      </c>
      <c r="AU630" s="4">
        <v>0</v>
      </c>
      <c r="AV630" s="4">
        <v>0</v>
      </c>
      <c r="AW630" s="4">
        <v>0</v>
      </c>
      <c r="AX630" s="4">
        <v>0</v>
      </c>
      <c r="AY630" s="4">
        <v>0</v>
      </c>
      <c r="AZ630" s="4">
        <v>0</v>
      </c>
      <c r="BA630" s="4">
        <v>0</v>
      </c>
      <c r="BB630" s="4">
        <v>11530.4</v>
      </c>
      <c r="BC630" s="4">
        <v>0</v>
      </c>
      <c r="BD630" s="4">
        <v>0</v>
      </c>
      <c r="BE630" s="4">
        <v>-11530.4</v>
      </c>
    </row>
    <row r="631" spans="1:57">
      <c r="A631">
        <v>101</v>
      </c>
      <c r="B631" t="s">
        <v>306</v>
      </c>
      <c r="C631">
        <v>139</v>
      </c>
      <c r="D631" t="s">
        <v>307</v>
      </c>
      <c r="E631">
        <v>318</v>
      </c>
      <c r="F631">
        <v>513140001</v>
      </c>
      <c r="G631" t="s">
        <v>132</v>
      </c>
      <c r="H631">
        <v>101</v>
      </c>
      <c r="I631" t="s">
        <v>308</v>
      </c>
      <c r="J631">
        <v>3140</v>
      </c>
      <c r="K631" t="s">
        <v>361</v>
      </c>
      <c r="L631">
        <v>3000</v>
      </c>
      <c r="M631" t="s">
        <v>118</v>
      </c>
      <c r="N631">
        <v>7</v>
      </c>
      <c r="O631" t="s">
        <v>310</v>
      </c>
      <c r="P631">
        <v>171</v>
      </c>
      <c r="Q631" t="s">
        <v>311</v>
      </c>
      <c r="R631">
        <v>121</v>
      </c>
      <c r="S631" t="s">
        <v>312</v>
      </c>
      <c r="T631">
        <v>1</v>
      </c>
      <c r="U631" t="s">
        <v>313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0</v>
      </c>
      <c r="AU631" s="4">
        <v>0</v>
      </c>
      <c r="AV631" s="4">
        <v>0</v>
      </c>
      <c r="AW631" s="4">
        <v>0</v>
      </c>
      <c r="AX631" s="4">
        <v>0</v>
      </c>
      <c r="AY631" s="4">
        <v>0</v>
      </c>
      <c r="AZ631" s="4">
        <v>0</v>
      </c>
      <c r="BA631" s="4">
        <v>0</v>
      </c>
      <c r="BB631" s="4">
        <v>35291.839999999997</v>
      </c>
      <c r="BC631" s="4">
        <v>-35291.839999999997</v>
      </c>
      <c r="BD631" s="4">
        <v>0</v>
      </c>
      <c r="BE631" s="4">
        <v>0</v>
      </c>
    </row>
    <row r="632" spans="1:57">
      <c r="A632">
        <v>201</v>
      </c>
      <c r="B632" t="s">
        <v>379</v>
      </c>
      <c r="C632">
        <v>143</v>
      </c>
      <c r="D632" t="s">
        <v>271</v>
      </c>
      <c r="E632">
        <v>319</v>
      </c>
      <c r="F632">
        <v>513140001</v>
      </c>
      <c r="G632" t="s">
        <v>132</v>
      </c>
      <c r="H632">
        <v>602</v>
      </c>
      <c r="I632" t="s">
        <v>380</v>
      </c>
      <c r="J632">
        <v>3140</v>
      </c>
      <c r="K632" t="s">
        <v>361</v>
      </c>
      <c r="L632">
        <v>3000</v>
      </c>
      <c r="M632" t="s">
        <v>118</v>
      </c>
      <c r="N632">
        <v>7</v>
      </c>
      <c r="O632" t="s">
        <v>310</v>
      </c>
      <c r="P632">
        <v>423</v>
      </c>
      <c r="Q632" t="s">
        <v>381</v>
      </c>
      <c r="R632">
        <v>121</v>
      </c>
      <c r="S632" t="s">
        <v>312</v>
      </c>
      <c r="T632">
        <v>1</v>
      </c>
      <c r="U632" t="s">
        <v>313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6028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1.1599999999999999</v>
      </c>
      <c r="AU632" s="4">
        <v>0</v>
      </c>
      <c r="AV632" s="4">
        <v>0</v>
      </c>
      <c r="AW632" s="4">
        <v>0</v>
      </c>
      <c r="AX632" s="4">
        <v>0</v>
      </c>
      <c r="AY632" s="4">
        <v>0</v>
      </c>
      <c r="AZ632" s="4">
        <v>0</v>
      </c>
      <c r="BA632" s="4">
        <v>0</v>
      </c>
      <c r="BB632" s="4">
        <v>0</v>
      </c>
      <c r="BC632" s="4">
        <v>0</v>
      </c>
      <c r="BD632" s="4">
        <v>0</v>
      </c>
      <c r="BE632" s="4">
        <v>6028</v>
      </c>
    </row>
    <row r="633" spans="1:57">
      <c r="A633">
        <v>941</v>
      </c>
      <c r="B633" t="s">
        <v>484</v>
      </c>
      <c r="C633">
        <v>116</v>
      </c>
      <c r="D633" t="s">
        <v>485</v>
      </c>
      <c r="E633">
        <v>318</v>
      </c>
      <c r="F633">
        <v>513140001</v>
      </c>
      <c r="G633" t="s">
        <v>132</v>
      </c>
      <c r="H633">
        <v>101</v>
      </c>
      <c r="I633" t="s">
        <v>308</v>
      </c>
      <c r="J633">
        <v>3140</v>
      </c>
      <c r="K633" t="s">
        <v>361</v>
      </c>
      <c r="L633">
        <v>3000</v>
      </c>
      <c r="M633" t="s">
        <v>118</v>
      </c>
      <c r="N633">
        <v>8</v>
      </c>
      <c r="O633" t="s">
        <v>486</v>
      </c>
      <c r="P633">
        <v>131</v>
      </c>
      <c r="Q633" t="s">
        <v>449</v>
      </c>
      <c r="R633">
        <v>121</v>
      </c>
      <c r="S633" t="s">
        <v>312</v>
      </c>
      <c r="T633">
        <v>1</v>
      </c>
      <c r="U633" t="s">
        <v>313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1080.47</v>
      </c>
      <c r="AP633" s="4">
        <v>0</v>
      </c>
      <c r="AQ633" s="4">
        <v>0</v>
      </c>
      <c r="AR633" s="4">
        <v>108.05</v>
      </c>
      <c r="AS633" s="4">
        <v>108.05</v>
      </c>
      <c r="AT633" s="4">
        <v>0</v>
      </c>
      <c r="AU633" s="4">
        <v>0</v>
      </c>
      <c r="AV633" s="4">
        <v>0</v>
      </c>
      <c r="AW633" s="4">
        <v>0</v>
      </c>
      <c r="AX633" s="4">
        <v>0</v>
      </c>
      <c r="AY633" s="4">
        <v>0</v>
      </c>
      <c r="AZ633" s="4">
        <v>0</v>
      </c>
      <c r="BA633" s="4">
        <v>-1080.47</v>
      </c>
      <c r="BB633" s="4">
        <v>0</v>
      </c>
      <c r="BC633" s="4">
        <v>0</v>
      </c>
      <c r="BD633" s="4">
        <v>-108.05</v>
      </c>
      <c r="BE633" s="4">
        <v>-108.05</v>
      </c>
    </row>
    <row r="634" spans="1:57">
      <c r="A634">
        <v>972</v>
      </c>
      <c r="B634" t="s">
        <v>527</v>
      </c>
      <c r="C634">
        <v>132</v>
      </c>
      <c r="D634" t="s">
        <v>528</v>
      </c>
      <c r="E634">
        <v>318</v>
      </c>
      <c r="F634">
        <v>513140001</v>
      </c>
      <c r="G634" t="s">
        <v>132</v>
      </c>
      <c r="H634">
        <v>101</v>
      </c>
      <c r="I634" t="s">
        <v>308</v>
      </c>
      <c r="J634">
        <v>3140</v>
      </c>
      <c r="K634" t="s">
        <v>361</v>
      </c>
      <c r="L634">
        <v>3000</v>
      </c>
      <c r="M634" t="s">
        <v>118</v>
      </c>
      <c r="N634">
        <v>9</v>
      </c>
      <c r="O634" t="s">
        <v>422</v>
      </c>
      <c r="P634">
        <v>181</v>
      </c>
      <c r="Q634" t="s">
        <v>523</v>
      </c>
      <c r="R634">
        <v>131</v>
      </c>
      <c r="S634" t="s">
        <v>524</v>
      </c>
      <c r="T634">
        <v>1</v>
      </c>
      <c r="U634" t="s">
        <v>313</v>
      </c>
      <c r="V634" s="4">
        <v>0</v>
      </c>
      <c r="W634" s="4">
        <v>0</v>
      </c>
      <c r="X634" s="4">
        <v>0</v>
      </c>
      <c r="Y634" s="4">
        <v>0</v>
      </c>
      <c r="Z634" s="4">
        <v>103356.41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5841.13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584.11</v>
      </c>
      <c r="AS634" s="4">
        <v>584.11</v>
      </c>
      <c r="AT634" s="4">
        <v>0</v>
      </c>
      <c r="AU634" s="4">
        <v>0</v>
      </c>
      <c r="AV634" s="4">
        <v>0</v>
      </c>
      <c r="AW634" s="4">
        <v>0</v>
      </c>
      <c r="AX634" s="4">
        <v>97515.28</v>
      </c>
      <c r="AY634" s="4">
        <v>0</v>
      </c>
      <c r="AZ634" s="4">
        <v>0</v>
      </c>
      <c r="BA634" s="4">
        <v>0</v>
      </c>
      <c r="BB634" s="4">
        <v>0</v>
      </c>
      <c r="BC634" s="4">
        <v>0</v>
      </c>
      <c r="BD634" s="4">
        <v>-584.11</v>
      </c>
      <c r="BE634" s="4">
        <v>-584.11</v>
      </c>
    </row>
    <row r="635" spans="1:57">
      <c r="A635">
        <v>953</v>
      </c>
      <c r="B635" t="s">
        <v>259</v>
      </c>
      <c r="C635">
        <v>121</v>
      </c>
      <c r="D635" t="s">
        <v>196</v>
      </c>
      <c r="E635">
        <v>318</v>
      </c>
      <c r="F635">
        <v>513140001</v>
      </c>
      <c r="G635" t="s">
        <v>132</v>
      </c>
      <c r="H635">
        <v>101</v>
      </c>
      <c r="I635" t="s">
        <v>308</v>
      </c>
      <c r="J635">
        <v>3140</v>
      </c>
      <c r="K635" t="s">
        <v>361</v>
      </c>
      <c r="L635">
        <v>3000</v>
      </c>
      <c r="M635" t="s">
        <v>118</v>
      </c>
      <c r="N635">
        <v>12</v>
      </c>
      <c r="O635" t="s">
        <v>401</v>
      </c>
      <c r="P635">
        <v>214</v>
      </c>
      <c r="Q635" t="s">
        <v>446</v>
      </c>
      <c r="R635">
        <v>125</v>
      </c>
      <c r="S635" t="s">
        <v>464</v>
      </c>
      <c r="T635">
        <v>1</v>
      </c>
      <c r="U635" t="s">
        <v>313</v>
      </c>
      <c r="V635" s="4">
        <v>0</v>
      </c>
      <c r="W635" s="4">
        <v>0</v>
      </c>
      <c r="X635" s="4">
        <v>150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1</v>
      </c>
      <c r="AU635" s="4">
        <v>0</v>
      </c>
      <c r="AV635" s="4">
        <v>300</v>
      </c>
      <c r="AW635" s="4">
        <v>0</v>
      </c>
      <c r="AX635" s="4">
        <v>0</v>
      </c>
      <c r="AY635" s="4">
        <v>0</v>
      </c>
      <c r="AZ635" s="4">
        <v>0</v>
      </c>
      <c r="BA635" s="4">
        <v>0</v>
      </c>
      <c r="BB635" s="4">
        <v>0</v>
      </c>
      <c r="BC635" s="4">
        <v>-150</v>
      </c>
      <c r="BD635" s="4">
        <v>0</v>
      </c>
      <c r="BE635" s="4">
        <v>0</v>
      </c>
    </row>
    <row r="636" spans="1:57">
      <c r="A636">
        <v>954</v>
      </c>
      <c r="B636" t="s">
        <v>502</v>
      </c>
      <c r="C636">
        <v>122</v>
      </c>
      <c r="D636" t="s">
        <v>503</v>
      </c>
      <c r="E636">
        <v>318</v>
      </c>
      <c r="F636">
        <v>513140001</v>
      </c>
      <c r="G636" t="s">
        <v>132</v>
      </c>
      <c r="H636">
        <v>101</v>
      </c>
      <c r="I636" t="s">
        <v>308</v>
      </c>
      <c r="J636">
        <v>3140</v>
      </c>
      <c r="K636" t="s">
        <v>361</v>
      </c>
      <c r="L636">
        <v>3000</v>
      </c>
      <c r="M636" t="s">
        <v>118</v>
      </c>
      <c r="N636">
        <v>12</v>
      </c>
      <c r="O636" t="s">
        <v>401</v>
      </c>
      <c r="P636">
        <v>226</v>
      </c>
      <c r="Q636" t="s">
        <v>504</v>
      </c>
      <c r="R636">
        <v>121</v>
      </c>
      <c r="S636" t="s">
        <v>312</v>
      </c>
      <c r="T636">
        <v>1</v>
      </c>
      <c r="U636" t="s">
        <v>313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0</v>
      </c>
      <c r="AU636" s="4">
        <v>0</v>
      </c>
      <c r="AV636" s="4">
        <v>0</v>
      </c>
      <c r="AW636" s="4">
        <v>0</v>
      </c>
      <c r="AX636" s="4">
        <v>0</v>
      </c>
      <c r="AY636" s="4">
        <v>0.01</v>
      </c>
      <c r="AZ636" s="4">
        <v>0</v>
      </c>
      <c r="BA636" s="4">
        <v>0</v>
      </c>
      <c r="BB636" s="4">
        <v>0</v>
      </c>
      <c r="BC636" s="4">
        <v>0</v>
      </c>
      <c r="BD636" s="4">
        <v>0</v>
      </c>
      <c r="BE636" s="4">
        <v>0</v>
      </c>
    </row>
    <row r="637" spans="1:57">
      <c r="A637">
        <v>111</v>
      </c>
      <c r="B637" t="s">
        <v>84</v>
      </c>
      <c r="C637">
        <v>141</v>
      </c>
      <c r="D637" t="s">
        <v>260</v>
      </c>
      <c r="E637">
        <v>318</v>
      </c>
      <c r="F637">
        <v>513140001</v>
      </c>
      <c r="G637" t="s">
        <v>132</v>
      </c>
      <c r="H637">
        <v>101</v>
      </c>
      <c r="I637" t="s">
        <v>308</v>
      </c>
      <c r="J637">
        <v>3140</v>
      </c>
      <c r="K637" t="s">
        <v>361</v>
      </c>
      <c r="L637">
        <v>3000</v>
      </c>
      <c r="M637" t="s">
        <v>118</v>
      </c>
      <c r="N637">
        <v>13</v>
      </c>
      <c r="O637" t="s">
        <v>353</v>
      </c>
      <c r="P637">
        <v>263</v>
      </c>
      <c r="Q637" t="s">
        <v>354</v>
      </c>
      <c r="R637">
        <v>121</v>
      </c>
      <c r="S637" t="s">
        <v>312</v>
      </c>
      <c r="T637">
        <v>1</v>
      </c>
      <c r="U637" t="s">
        <v>313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721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72.099999999999994</v>
      </c>
      <c r="AS637" s="4">
        <v>72.099999999999994</v>
      </c>
      <c r="AT637" s="4">
        <v>0</v>
      </c>
      <c r="AU637" s="4">
        <v>0</v>
      </c>
      <c r="AV637" s="4">
        <v>0</v>
      </c>
      <c r="AW637" s="4">
        <v>-721</v>
      </c>
      <c r="AX637" s="4">
        <v>0</v>
      </c>
      <c r="AY637" s="4">
        <v>0</v>
      </c>
      <c r="AZ637" s="4">
        <v>0</v>
      </c>
      <c r="BA637" s="4">
        <v>0</v>
      </c>
      <c r="BB637" s="4">
        <v>0</v>
      </c>
      <c r="BC637" s="4">
        <v>0</v>
      </c>
      <c r="BD637" s="4">
        <v>-72.099999999999994</v>
      </c>
      <c r="BE637" s="4">
        <v>-72.099999999999994</v>
      </c>
    </row>
    <row r="638" spans="1:57">
      <c r="A638">
        <v>963</v>
      </c>
      <c r="B638" t="s">
        <v>515</v>
      </c>
      <c r="C638">
        <v>127</v>
      </c>
      <c r="D638" t="s">
        <v>516</v>
      </c>
      <c r="E638">
        <v>318</v>
      </c>
      <c r="F638">
        <v>513140001</v>
      </c>
      <c r="G638" t="s">
        <v>132</v>
      </c>
      <c r="H638">
        <v>101</v>
      </c>
      <c r="I638" t="s">
        <v>308</v>
      </c>
      <c r="J638">
        <v>3140</v>
      </c>
      <c r="K638" t="s">
        <v>361</v>
      </c>
      <c r="L638">
        <v>3000</v>
      </c>
      <c r="M638" t="s">
        <v>118</v>
      </c>
      <c r="N638">
        <v>13</v>
      </c>
      <c r="O638" t="s">
        <v>353</v>
      </c>
      <c r="P638">
        <v>231</v>
      </c>
      <c r="Q638" t="s">
        <v>517</v>
      </c>
      <c r="R638">
        <v>124</v>
      </c>
      <c r="S638" t="s">
        <v>510</v>
      </c>
      <c r="T638">
        <v>1</v>
      </c>
      <c r="U638" t="s">
        <v>313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206</v>
      </c>
      <c r="AL638" s="4">
        <v>0</v>
      </c>
      <c r="AM638" s="4">
        <v>206</v>
      </c>
      <c r="AN638" s="4">
        <v>0</v>
      </c>
      <c r="AO638" s="4">
        <v>0</v>
      </c>
      <c r="AP638" s="4">
        <v>0</v>
      </c>
      <c r="AQ638" s="4">
        <v>0</v>
      </c>
      <c r="AR638" s="4">
        <v>41.2</v>
      </c>
      <c r="AS638" s="4">
        <v>41.2</v>
      </c>
      <c r="AT638" s="4">
        <v>0</v>
      </c>
      <c r="AU638" s="4">
        <v>0</v>
      </c>
      <c r="AV638" s="4">
        <v>0</v>
      </c>
      <c r="AW638" s="4">
        <v>-206</v>
      </c>
      <c r="AX638" s="4">
        <v>0</v>
      </c>
      <c r="AY638" s="4">
        <v>-206</v>
      </c>
      <c r="AZ638" s="4">
        <v>0</v>
      </c>
      <c r="BA638" s="4">
        <v>0</v>
      </c>
      <c r="BB638" s="4">
        <v>0</v>
      </c>
      <c r="BC638" s="4">
        <v>0</v>
      </c>
      <c r="BD638" s="4">
        <v>-41.2</v>
      </c>
      <c r="BE638" s="4">
        <v>-41.2</v>
      </c>
    </row>
    <row r="639" spans="1:57">
      <c r="A639">
        <v>911</v>
      </c>
      <c r="B639" t="s">
        <v>447</v>
      </c>
      <c r="C639">
        <v>107</v>
      </c>
      <c r="D639" t="s">
        <v>120</v>
      </c>
      <c r="E639">
        <v>320</v>
      </c>
      <c r="F639">
        <v>513150001</v>
      </c>
      <c r="G639" t="s">
        <v>572</v>
      </c>
      <c r="H639">
        <v>101</v>
      </c>
      <c r="I639" t="s">
        <v>308</v>
      </c>
      <c r="J639">
        <v>3150</v>
      </c>
      <c r="K639" t="s">
        <v>573</v>
      </c>
      <c r="L639">
        <v>3000</v>
      </c>
      <c r="M639" t="s">
        <v>118</v>
      </c>
      <c r="N639">
        <v>1</v>
      </c>
      <c r="O639" t="s">
        <v>448</v>
      </c>
      <c r="P639">
        <v>131</v>
      </c>
      <c r="Q639" t="s">
        <v>449</v>
      </c>
      <c r="R639">
        <v>121</v>
      </c>
      <c r="S639" t="s">
        <v>312</v>
      </c>
      <c r="T639">
        <v>1</v>
      </c>
      <c r="U639" t="s">
        <v>313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2294.84</v>
      </c>
      <c r="AM639" s="4">
        <v>1080.47</v>
      </c>
      <c r="AN639" s="4">
        <v>2294.84</v>
      </c>
      <c r="AO639" s="4">
        <v>0</v>
      </c>
      <c r="AP639" s="4">
        <v>0</v>
      </c>
      <c r="AQ639" s="4">
        <v>0</v>
      </c>
      <c r="AR639" s="4">
        <v>567.02</v>
      </c>
      <c r="AS639" s="4">
        <v>567.02</v>
      </c>
      <c r="AT639" s="4">
        <v>0</v>
      </c>
      <c r="AU639" s="4">
        <v>0</v>
      </c>
      <c r="AV639" s="4">
        <v>0</v>
      </c>
      <c r="AW639" s="4">
        <v>0</v>
      </c>
      <c r="AX639" s="4">
        <v>0</v>
      </c>
      <c r="AY639" s="4">
        <v>0</v>
      </c>
      <c r="AZ639" s="4">
        <v>0</v>
      </c>
      <c r="BA639" s="4">
        <v>0</v>
      </c>
      <c r="BB639" s="4">
        <v>0</v>
      </c>
      <c r="BC639" s="4">
        <v>0</v>
      </c>
      <c r="BD639" s="4">
        <v>0</v>
      </c>
      <c r="BE639" s="4">
        <v>-6804.19</v>
      </c>
    </row>
    <row r="640" spans="1:57">
      <c r="A640">
        <v>924</v>
      </c>
      <c r="B640" t="s">
        <v>574</v>
      </c>
      <c r="C640">
        <v>159</v>
      </c>
      <c r="D640" t="s">
        <v>574</v>
      </c>
      <c r="E640">
        <v>320</v>
      </c>
      <c r="F640">
        <v>513150001</v>
      </c>
      <c r="G640" t="s">
        <v>572</v>
      </c>
      <c r="H640">
        <v>101</v>
      </c>
      <c r="I640" t="s">
        <v>308</v>
      </c>
      <c r="J640">
        <v>3150</v>
      </c>
      <c r="K640" t="s">
        <v>573</v>
      </c>
      <c r="L640">
        <v>3000</v>
      </c>
      <c r="M640" t="s">
        <v>118</v>
      </c>
      <c r="N640">
        <v>4</v>
      </c>
      <c r="O640" t="s">
        <v>345</v>
      </c>
      <c r="P640">
        <v>111</v>
      </c>
      <c r="Q640" t="s">
        <v>438</v>
      </c>
      <c r="R640">
        <v>121</v>
      </c>
      <c r="S640" t="s">
        <v>312</v>
      </c>
      <c r="T640">
        <v>1</v>
      </c>
      <c r="U640" t="s">
        <v>313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548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0</v>
      </c>
      <c r="AU640" s="4">
        <v>0</v>
      </c>
      <c r="AV640" s="4">
        <v>0</v>
      </c>
      <c r="AW640" s="4">
        <v>0</v>
      </c>
      <c r="AX640" s="4">
        <v>0</v>
      </c>
      <c r="AY640" s="4">
        <v>0</v>
      </c>
      <c r="AZ640" s="4">
        <v>0</v>
      </c>
      <c r="BA640" s="4">
        <v>0</v>
      </c>
      <c r="BB640" s="4">
        <v>0</v>
      </c>
      <c r="BC640" s="4">
        <v>0</v>
      </c>
      <c r="BD640" s="4">
        <v>0</v>
      </c>
      <c r="BE640" s="4">
        <v>548</v>
      </c>
    </row>
    <row r="641" spans="1:57">
      <c r="A641">
        <v>931</v>
      </c>
      <c r="B641" t="s">
        <v>465</v>
      </c>
      <c r="C641">
        <v>111</v>
      </c>
      <c r="D641" t="s">
        <v>466</v>
      </c>
      <c r="E641">
        <v>320</v>
      </c>
      <c r="F641">
        <v>513150001</v>
      </c>
      <c r="G641" t="s">
        <v>572</v>
      </c>
      <c r="H641">
        <v>101</v>
      </c>
      <c r="I641" t="s">
        <v>308</v>
      </c>
      <c r="J641">
        <v>3150</v>
      </c>
      <c r="K641" t="s">
        <v>573</v>
      </c>
      <c r="L641">
        <v>3000</v>
      </c>
      <c r="M641" t="s">
        <v>118</v>
      </c>
      <c r="N641">
        <v>5</v>
      </c>
      <c r="O641" t="s">
        <v>467</v>
      </c>
      <c r="P641">
        <v>152</v>
      </c>
      <c r="Q641" t="s">
        <v>468</v>
      </c>
      <c r="R641">
        <v>121</v>
      </c>
      <c r="S641" t="s">
        <v>312</v>
      </c>
      <c r="T641">
        <v>1</v>
      </c>
      <c r="U641" t="s">
        <v>313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100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0</v>
      </c>
      <c r="AU641" s="4">
        <v>0</v>
      </c>
      <c r="AV641" s="4">
        <v>0</v>
      </c>
      <c r="AW641" s="4">
        <v>0</v>
      </c>
      <c r="AX641" s="4">
        <v>0</v>
      </c>
      <c r="AY641" s="4">
        <v>0</v>
      </c>
      <c r="AZ641" s="4">
        <v>0</v>
      </c>
      <c r="BA641" s="4">
        <v>0</v>
      </c>
      <c r="BB641" s="4">
        <v>100</v>
      </c>
      <c r="BC641" s="4">
        <v>0</v>
      </c>
      <c r="BD641" s="4">
        <v>0</v>
      </c>
      <c r="BE641" s="4">
        <v>0</v>
      </c>
    </row>
    <row r="642" spans="1:57">
      <c r="A642">
        <v>101</v>
      </c>
      <c r="B642" t="s">
        <v>306</v>
      </c>
      <c r="C642">
        <v>139</v>
      </c>
      <c r="D642" t="s">
        <v>307</v>
      </c>
      <c r="E642">
        <v>320</v>
      </c>
      <c r="F642">
        <v>513150001</v>
      </c>
      <c r="G642" t="s">
        <v>572</v>
      </c>
      <c r="H642">
        <v>101</v>
      </c>
      <c r="I642" t="s">
        <v>308</v>
      </c>
      <c r="J642">
        <v>3150</v>
      </c>
      <c r="K642" t="s">
        <v>573</v>
      </c>
      <c r="L642">
        <v>3000</v>
      </c>
      <c r="M642" t="s">
        <v>118</v>
      </c>
      <c r="N642">
        <v>7</v>
      </c>
      <c r="O642" t="s">
        <v>310</v>
      </c>
      <c r="P642">
        <v>171</v>
      </c>
      <c r="Q642" t="s">
        <v>311</v>
      </c>
      <c r="R642">
        <v>121</v>
      </c>
      <c r="S642" t="s">
        <v>312</v>
      </c>
      <c r="T642">
        <v>1</v>
      </c>
      <c r="U642" t="s">
        <v>313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200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0</v>
      </c>
      <c r="AU642" s="4">
        <v>0</v>
      </c>
      <c r="AV642" s="4">
        <v>0</v>
      </c>
      <c r="AW642" s="4">
        <v>0</v>
      </c>
      <c r="AX642" s="4">
        <v>0</v>
      </c>
      <c r="AY642" s="4">
        <v>0</v>
      </c>
      <c r="AZ642" s="4">
        <v>200</v>
      </c>
      <c r="BA642" s="4">
        <v>0</v>
      </c>
      <c r="BB642" s="4">
        <v>0</v>
      </c>
      <c r="BC642" s="4">
        <v>0</v>
      </c>
      <c r="BD642" s="4">
        <v>0</v>
      </c>
      <c r="BE642" s="4">
        <v>0</v>
      </c>
    </row>
    <row r="643" spans="1:57">
      <c r="A643">
        <v>941</v>
      </c>
      <c r="B643" t="s">
        <v>484</v>
      </c>
      <c r="C643">
        <v>116</v>
      </c>
      <c r="D643" t="s">
        <v>485</v>
      </c>
      <c r="E643">
        <v>320</v>
      </c>
      <c r="F643">
        <v>513150001</v>
      </c>
      <c r="G643" t="s">
        <v>572</v>
      </c>
      <c r="H643">
        <v>101</v>
      </c>
      <c r="I643" t="s">
        <v>308</v>
      </c>
      <c r="J643">
        <v>3150</v>
      </c>
      <c r="K643" t="s">
        <v>573</v>
      </c>
      <c r="L643">
        <v>3000</v>
      </c>
      <c r="M643" t="s">
        <v>118</v>
      </c>
      <c r="N643">
        <v>8</v>
      </c>
      <c r="O643" t="s">
        <v>486</v>
      </c>
      <c r="P643">
        <v>131</v>
      </c>
      <c r="Q643" t="s">
        <v>449</v>
      </c>
      <c r="R643">
        <v>121</v>
      </c>
      <c r="S643" t="s">
        <v>312</v>
      </c>
      <c r="T643">
        <v>1</v>
      </c>
      <c r="U643" t="s">
        <v>313</v>
      </c>
      <c r="V643" s="4">
        <v>6030</v>
      </c>
      <c r="W643" s="4">
        <v>6234</v>
      </c>
      <c r="X643" s="4">
        <v>6230</v>
      </c>
      <c r="Y643" s="4">
        <v>11479</v>
      </c>
      <c r="Z643" s="4">
        <v>329</v>
      </c>
      <c r="AA643" s="4">
        <v>5697</v>
      </c>
      <c r="AB643" s="4">
        <v>5986</v>
      </c>
      <c r="AC643" s="4">
        <v>5687</v>
      </c>
      <c r="AD643" s="4">
        <v>5687</v>
      </c>
      <c r="AE643" s="4">
        <v>5887</v>
      </c>
      <c r="AF643" s="4">
        <v>5886</v>
      </c>
      <c r="AG643" s="4">
        <v>5257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5404.41</v>
      </c>
      <c r="AP643" s="4">
        <v>4907.95</v>
      </c>
      <c r="AQ643" s="4">
        <v>6413.81</v>
      </c>
      <c r="AR643" s="4">
        <v>1672.62</v>
      </c>
      <c r="AS643" s="4">
        <v>1672.62</v>
      </c>
      <c r="AT643" s="4">
        <v>30000</v>
      </c>
      <c r="AU643" s="4">
        <v>0</v>
      </c>
      <c r="AV643" s="4">
        <v>0</v>
      </c>
      <c r="AW643" s="4">
        <v>647</v>
      </c>
      <c r="AX643" s="4">
        <v>0</v>
      </c>
      <c r="AY643" s="4">
        <v>5352</v>
      </c>
      <c r="AZ643" s="4">
        <v>5986</v>
      </c>
      <c r="BA643" s="4">
        <v>282.58999999999997</v>
      </c>
      <c r="BB643" s="4">
        <v>779.05</v>
      </c>
      <c r="BC643" s="4">
        <v>-526.80999999999995</v>
      </c>
      <c r="BD643" s="4">
        <v>9293.01</v>
      </c>
      <c r="BE643" s="4">
        <v>-1495.25</v>
      </c>
    </row>
    <row r="644" spans="1:57">
      <c r="A644">
        <v>942</v>
      </c>
      <c r="B644" t="s">
        <v>487</v>
      </c>
      <c r="C644">
        <v>117</v>
      </c>
      <c r="D644" t="s">
        <v>488</v>
      </c>
      <c r="E644">
        <v>320</v>
      </c>
      <c r="F644">
        <v>513150001</v>
      </c>
      <c r="G644" t="s">
        <v>572</v>
      </c>
      <c r="H644">
        <v>101</v>
      </c>
      <c r="I644" t="s">
        <v>308</v>
      </c>
      <c r="J644">
        <v>3150</v>
      </c>
      <c r="K644" t="s">
        <v>573</v>
      </c>
      <c r="L644">
        <v>3000</v>
      </c>
      <c r="M644" t="s">
        <v>118</v>
      </c>
      <c r="N644">
        <v>8</v>
      </c>
      <c r="O644" t="s">
        <v>486</v>
      </c>
      <c r="P644">
        <v>183</v>
      </c>
      <c r="Q644" t="s">
        <v>489</v>
      </c>
      <c r="R644">
        <v>121</v>
      </c>
      <c r="S644" t="s">
        <v>312</v>
      </c>
      <c r="T644">
        <v>1</v>
      </c>
      <c r="U644" t="s">
        <v>313</v>
      </c>
      <c r="V644" s="4">
        <v>300</v>
      </c>
      <c r="W644" s="4">
        <v>0</v>
      </c>
      <c r="X644" s="4">
        <v>600</v>
      </c>
      <c r="Y644" s="4">
        <v>0</v>
      </c>
      <c r="Z644" s="4">
        <v>600</v>
      </c>
      <c r="AA644" s="4">
        <v>600</v>
      </c>
      <c r="AB644" s="4">
        <v>900</v>
      </c>
      <c r="AC644" s="4">
        <v>1800</v>
      </c>
      <c r="AD644" s="4">
        <v>900</v>
      </c>
      <c r="AE644" s="4">
        <v>900</v>
      </c>
      <c r="AF644" s="4">
        <v>0</v>
      </c>
      <c r="AG644" s="4">
        <v>2022</v>
      </c>
      <c r="AH644" s="4">
        <v>0</v>
      </c>
      <c r="AI644" s="4">
        <v>618</v>
      </c>
      <c r="AJ644" s="4">
        <v>618</v>
      </c>
      <c r="AK644" s="4">
        <v>618</v>
      </c>
      <c r="AL644" s="4">
        <v>0</v>
      </c>
      <c r="AM644" s="4">
        <v>618</v>
      </c>
      <c r="AN644" s="4">
        <v>0</v>
      </c>
      <c r="AO644" s="4">
        <v>618</v>
      </c>
      <c r="AP644" s="4">
        <v>618</v>
      </c>
      <c r="AQ644" s="4">
        <v>927</v>
      </c>
      <c r="AR644" s="4">
        <v>463.5</v>
      </c>
      <c r="AS644" s="4">
        <v>463.5</v>
      </c>
      <c r="AT644" s="4">
        <v>400</v>
      </c>
      <c r="AU644" s="4">
        <v>0</v>
      </c>
      <c r="AV644" s="4">
        <v>-736</v>
      </c>
      <c r="AW644" s="4">
        <v>0</v>
      </c>
      <c r="AX644" s="4">
        <v>-18</v>
      </c>
      <c r="AY644" s="4">
        <v>-18</v>
      </c>
      <c r="AZ644" s="4">
        <v>900</v>
      </c>
      <c r="BA644" s="4">
        <v>1182</v>
      </c>
      <c r="BB644" s="4">
        <v>282</v>
      </c>
      <c r="BC644" s="4">
        <v>-27</v>
      </c>
      <c r="BD644" s="4">
        <v>736.5</v>
      </c>
      <c r="BE644" s="4">
        <v>358.5</v>
      </c>
    </row>
    <row r="645" spans="1:57">
      <c r="A645">
        <v>971</v>
      </c>
      <c r="B645" t="s">
        <v>522</v>
      </c>
      <c r="C645">
        <v>161</v>
      </c>
      <c r="D645" t="s">
        <v>592</v>
      </c>
      <c r="E645">
        <v>320</v>
      </c>
      <c r="F645">
        <v>513150001</v>
      </c>
      <c r="G645" t="s">
        <v>572</v>
      </c>
      <c r="H645">
        <v>101</v>
      </c>
      <c r="I645" t="s">
        <v>308</v>
      </c>
      <c r="J645">
        <v>3150</v>
      </c>
      <c r="K645" t="s">
        <v>573</v>
      </c>
      <c r="L645">
        <v>3000</v>
      </c>
      <c r="M645" t="s">
        <v>118</v>
      </c>
      <c r="N645">
        <v>9</v>
      </c>
      <c r="O645" t="s">
        <v>422</v>
      </c>
      <c r="P645">
        <v>181</v>
      </c>
      <c r="Q645" t="s">
        <v>523</v>
      </c>
      <c r="R645">
        <v>131</v>
      </c>
      <c r="S645" t="s">
        <v>524</v>
      </c>
      <c r="T645">
        <v>1</v>
      </c>
      <c r="U645" t="s">
        <v>313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412</v>
      </c>
      <c r="AP645" s="4">
        <v>0</v>
      </c>
      <c r="AQ645" s="4">
        <v>0</v>
      </c>
      <c r="AR645" s="4">
        <v>41.2</v>
      </c>
      <c r="AS645" s="4">
        <v>41.2</v>
      </c>
      <c r="AT645" s="4">
        <v>0</v>
      </c>
      <c r="AU645" s="4">
        <v>0</v>
      </c>
      <c r="AV645" s="4">
        <v>0</v>
      </c>
      <c r="AW645" s="4">
        <v>0</v>
      </c>
      <c r="AX645" s="4">
        <v>0</v>
      </c>
      <c r="AY645" s="4">
        <v>0</v>
      </c>
      <c r="AZ645" s="4">
        <v>0</v>
      </c>
      <c r="BA645" s="4">
        <v>0</v>
      </c>
      <c r="BB645" s="4">
        <v>0</v>
      </c>
      <c r="BC645" s="4">
        <v>0</v>
      </c>
      <c r="BD645" s="4">
        <v>-453.2</v>
      </c>
      <c r="BE645" s="4">
        <v>-41.2</v>
      </c>
    </row>
    <row r="646" spans="1:57">
      <c r="A646">
        <v>991</v>
      </c>
      <c r="B646" t="s">
        <v>538</v>
      </c>
      <c r="C646">
        <v>136</v>
      </c>
      <c r="D646" t="s">
        <v>539</v>
      </c>
      <c r="E646">
        <v>320</v>
      </c>
      <c r="F646">
        <v>513150001</v>
      </c>
      <c r="G646" t="s">
        <v>572</v>
      </c>
      <c r="H646">
        <v>101</v>
      </c>
      <c r="I646" t="s">
        <v>308</v>
      </c>
      <c r="J646">
        <v>3150</v>
      </c>
      <c r="K646" t="s">
        <v>573</v>
      </c>
      <c r="L646">
        <v>3000</v>
      </c>
      <c r="M646" t="s">
        <v>118</v>
      </c>
      <c r="N646">
        <v>10</v>
      </c>
      <c r="O646" t="s">
        <v>540</v>
      </c>
      <c r="P646">
        <v>311</v>
      </c>
      <c r="Q646" t="s">
        <v>463</v>
      </c>
      <c r="R646">
        <v>121</v>
      </c>
      <c r="S646" t="s">
        <v>312</v>
      </c>
      <c r="T646">
        <v>1</v>
      </c>
      <c r="U646" t="s">
        <v>313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200</v>
      </c>
      <c r="AC646" s="4">
        <v>0</v>
      </c>
      <c r="AD646" s="4">
        <v>0</v>
      </c>
      <c r="AE646" s="4">
        <v>0</v>
      </c>
      <c r="AF646" s="4">
        <v>0</v>
      </c>
      <c r="AG646" s="4">
        <v>274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0</v>
      </c>
      <c r="AU646" s="4">
        <v>0</v>
      </c>
      <c r="AV646" s="4">
        <v>0</v>
      </c>
      <c r="AW646" s="4">
        <v>0</v>
      </c>
      <c r="AX646" s="4">
        <v>0</v>
      </c>
      <c r="AY646" s="4">
        <v>0</v>
      </c>
      <c r="AZ646" s="4">
        <v>200</v>
      </c>
      <c r="BA646" s="4">
        <v>0</v>
      </c>
      <c r="BB646" s="4">
        <v>0</v>
      </c>
      <c r="BC646" s="4">
        <v>0</v>
      </c>
      <c r="BD646" s="4">
        <v>0</v>
      </c>
      <c r="BE646" s="4">
        <v>274</v>
      </c>
    </row>
    <row r="647" spans="1:57">
      <c r="A647">
        <v>992</v>
      </c>
      <c r="B647" t="s">
        <v>543</v>
      </c>
      <c r="C647">
        <v>137</v>
      </c>
      <c r="D647" t="s">
        <v>544</v>
      </c>
      <c r="E647">
        <v>320</v>
      </c>
      <c r="F647">
        <v>513150001</v>
      </c>
      <c r="G647" t="s">
        <v>572</v>
      </c>
      <c r="H647">
        <v>101</v>
      </c>
      <c r="I647" t="s">
        <v>308</v>
      </c>
      <c r="J647">
        <v>3150</v>
      </c>
      <c r="K647" t="s">
        <v>573</v>
      </c>
      <c r="L647">
        <v>3000</v>
      </c>
      <c r="M647" t="s">
        <v>118</v>
      </c>
      <c r="N647">
        <v>10</v>
      </c>
      <c r="O647" t="s">
        <v>540</v>
      </c>
      <c r="P647">
        <v>371</v>
      </c>
      <c r="Q647" t="s">
        <v>545</v>
      </c>
      <c r="R647">
        <v>121</v>
      </c>
      <c r="S647" t="s">
        <v>312</v>
      </c>
      <c r="T647">
        <v>1</v>
      </c>
      <c r="U647" t="s">
        <v>313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548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548</v>
      </c>
    </row>
    <row r="648" spans="1:57">
      <c r="A648">
        <v>961</v>
      </c>
      <c r="B648" t="s">
        <v>80</v>
      </c>
      <c r="C648">
        <v>124</v>
      </c>
      <c r="D648" t="s">
        <v>508</v>
      </c>
      <c r="E648">
        <v>320</v>
      </c>
      <c r="F648">
        <v>513150001</v>
      </c>
      <c r="G648" t="s">
        <v>572</v>
      </c>
      <c r="H648">
        <v>101</v>
      </c>
      <c r="I648" t="s">
        <v>308</v>
      </c>
      <c r="J648">
        <v>3150</v>
      </c>
      <c r="K648" t="s">
        <v>573</v>
      </c>
      <c r="L648">
        <v>3000</v>
      </c>
      <c r="M648" t="s">
        <v>118</v>
      </c>
      <c r="N648">
        <v>11</v>
      </c>
      <c r="O648" t="s">
        <v>509</v>
      </c>
      <c r="P648">
        <v>241</v>
      </c>
      <c r="Q648" t="s">
        <v>445</v>
      </c>
      <c r="R648">
        <v>124</v>
      </c>
      <c r="S648" t="s">
        <v>510</v>
      </c>
      <c r="T648">
        <v>1</v>
      </c>
      <c r="U648" t="s">
        <v>313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548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0</v>
      </c>
      <c r="AU648" s="4">
        <v>0</v>
      </c>
      <c r="AV648" s="4">
        <v>0</v>
      </c>
      <c r="AW648" s="4">
        <v>0</v>
      </c>
      <c r="AX648" s="4">
        <v>0</v>
      </c>
      <c r="AY648" s="4">
        <v>0</v>
      </c>
      <c r="AZ648" s="4">
        <v>0</v>
      </c>
      <c r="BA648" s="4">
        <v>0</v>
      </c>
      <c r="BB648" s="4">
        <v>0</v>
      </c>
      <c r="BC648" s="4">
        <v>0</v>
      </c>
      <c r="BD648" s="4">
        <v>0</v>
      </c>
      <c r="BE648" s="4">
        <v>548</v>
      </c>
    </row>
    <row r="649" spans="1:57">
      <c r="A649">
        <v>953</v>
      </c>
      <c r="B649" t="s">
        <v>259</v>
      </c>
      <c r="C649">
        <v>121</v>
      </c>
      <c r="D649" t="s">
        <v>196</v>
      </c>
      <c r="E649">
        <v>320</v>
      </c>
      <c r="F649">
        <v>513150001</v>
      </c>
      <c r="G649" t="s">
        <v>572</v>
      </c>
      <c r="H649">
        <v>101</v>
      </c>
      <c r="I649" t="s">
        <v>308</v>
      </c>
      <c r="J649">
        <v>3150</v>
      </c>
      <c r="K649" t="s">
        <v>573</v>
      </c>
      <c r="L649">
        <v>3000</v>
      </c>
      <c r="M649" t="s">
        <v>118</v>
      </c>
      <c r="N649">
        <v>12</v>
      </c>
      <c r="O649" t="s">
        <v>401</v>
      </c>
      <c r="P649">
        <v>214</v>
      </c>
      <c r="Q649" t="s">
        <v>446</v>
      </c>
      <c r="R649">
        <v>125</v>
      </c>
      <c r="S649" t="s">
        <v>464</v>
      </c>
      <c r="T649">
        <v>1</v>
      </c>
      <c r="U649" t="s">
        <v>313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150</v>
      </c>
      <c r="AF649" s="4">
        <v>0</v>
      </c>
      <c r="AG649" s="4">
        <v>150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154.5</v>
      </c>
      <c r="AR649" s="4">
        <v>15.45</v>
      </c>
      <c r="AS649" s="4">
        <v>15.45</v>
      </c>
      <c r="AT649" s="4">
        <v>0</v>
      </c>
      <c r="AU649" s="4">
        <v>0</v>
      </c>
      <c r="AV649" s="4">
        <v>0</v>
      </c>
      <c r="AW649" s="4">
        <v>0</v>
      </c>
      <c r="AX649" s="4">
        <v>0</v>
      </c>
      <c r="AY649" s="4">
        <v>0</v>
      </c>
      <c r="AZ649" s="4">
        <v>0</v>
      </c>
      <c r="BA649" s="4">
        <v>0</v>
      </c>
      <c r="BB649" s="4">
        <v>0</v>
      </c>
      <c r="BC649" s="4">
        <v>-4.4000000000000004</v>
      </c>
      <c r="BD649" s="4">
        <v>134.44999999999999</v>
      </c>
      <c r="BE649" s="4">
        <v>-15.45</v>
      </c>
    </row>
    <row r="650" spans="1:57">
      <c r="A650">
        <v>954</v>
      </c>
      <c r="B650" t="s">
        <v>502</v>
      </c>
      <c r="C650">
        <v>122</v>
      </c>
      <c r="D650" t="s">
        <v>503</v>
      </c>
      <c r="E650">
        <v>320</v>
      </c>
      <c r="F650">
        <v>513150001</v>
      </c>
      <c r="G650" t="s">
        <v>572</v>
      </c>
      <c r="H650">
        <v>101</v>
      </c>
      <c r="I650" t="s">
        <v>308</v>
      </c>
      <c r="J650">
        <v>3150</v>
      </c>
      <c r="K650" t="s">
        <v>573</v>
      </c>
      <c r="L650">
        <v>3000</v>
      </c>
      <c r="M650" t="s">
        <v>118</v>
      </c>
      <c r="N650">
        <v>12</v>
      </c>
      <c r="O650" t="s">
        <v>401</v>
      </c>
      <c r="P650">
        <v>226</v>
      </c>
      <c r="Q650" t="s">
        <v>504</v>
      </c>
      <c r="R650">
        <v>121</v>
      </c>
      <c r="S650" t="s">
        <v>312</v>
      </c>
      <c r="T650">
        <v>1</v>
      </c>
      <c r="U650" t="s">
        <v>313</v>
      </c>
      <c r="V650" s="4">
        <v>0</v>
      </c>
      <c r="W650" s="4">
        <v>1500</v>
      </c>
      <c r="X650" s="4">
        <v>0</v>
      </c>
      <c r="Y650" s="4">
        <v>0</v>
      </c>
      <c r="Z650" s="4">
        <v>0</v>
      </c>
      <c r="AA650" s="4">
        <v>1650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824.01</v>
      </c>
      <c r="AM650" s="4">
        <v>0</v>
      </c>
      <c r="AN650" s="4">
        <v>1030</v>
      </c>
      <c r="AO650" s="4">
        <v>0</v>
      </c>
      <c r="AP650" s="4">
        <v>1854.01</v>
      </c>
      <c r="AQ650" s="4">
        <v>2472</v>
      </c>
      <c r="AR650" s="4">
        <v>618</v>
      </c>
      <c r="AS650" s="4">
        <v>618</v>
      </c>
      <c r="AT650" s="4">
        <v>1650</v>
      </c>
      <c r="AU650" s="4">
        <v>1350</v>
      </c>
      <c r="AV650" s="4">
        <v>0</v>
      </c>
      <c r="AW650" s="4">
        <v>0</v>
      </c>
      <c r="AX650" s="4">
        <v>525.99</v>
      </c>
      <c r="AY650" s="4">
        <v>300</v>
      </c>
      <c r="AZ650" s="4">
        <v>-1030</v>
      </c>
      <c r="BA650" s="4">
        <v>0</v>
      </c>
      <c r="BB650" s="4">
        <v>-1854.01</v>
      </c>
      <c r="BC650" s="4">
        <v>-3505.32</v>
      </c>
      <c r="BD650" s="4">
        <v>-579.98</v>
      </c>
      <c r="BE650" s="4">
        <v>-0.01</v>
      </c>
    </row>
    <row r="651" spans="1:57">
      <c r="A651">
        <v>111</v>
      </c>
      <c r="B651" t="s">
        <v>84</v>
      </c>
      <c r="C651">
        <v>141</v>
      </c>
      <c r="D651" t="s">
        <v>260</v>
      </c>
      <c r="E651">
        <v>320</v>
      </c>
      <c r="F651">
        <v>513150001</v>
      </c>
      <c r="G651" t="s">
        <v>572</v>
      </c>
      <c r="H651">
        <v>101</v>
      </c>
      <c r="I651" t="s">
        <v>308</v>
      </c>
      <c r="J651">
        <v>3150</v>
      </c>
      <c r="K651" t="s">
        <v>573</v>
      </c>
      <c r="L651">
        <v>3000</v>
      </c>
      <c r="M651" t="s">
        <v>118</v>
      </c>
      <c r="N651">
        <v>13</v>
      </c>
      <c r="O651" t="s">
        <v>353</v>
      </c>
      <c r="P651">
        <v>263</v>
      </c>
      <c r="Q651" t="s">
        <v>354</v>
      </c>
      <c r="R651">
        <v>121</v>
      </c>
      <c r="S651" t="s">
        <v>312</v>
      </c>
      <c r="T651">
        <v>1</v>
      </c>
      <c r="U651" t="s">
        <v>313</v>
      </c>
      <c r="V651" s="4">
        <v>0</v>
      </c>
      <c r="W651" s="4">
        <v>0</v>
      </c>
      <c r="X651" s="4">
        <v>0</v>
      </c>
      <c r="Y651" s="4">
        <v>400</v>
      </c>
      <c r="Z651" s="4">
        <v>150</v>
      </c>
      <c r="AA651" s="4">
        <v>355</v>
      </c>
      <c r="AB651" s="4">
        <v>0</v>
      </c>
      <c r="AC651" s="4">
        <v>1699</v>
      </c>
      <c r="AD651" s="4">
        <v>600</v>
      </c>
      <c r="AE651" s="4">
        <v>700</v>
      </c>
      <c r="AF651" s="4">
        <v>630</v>
      </c>
      <c r="AG651" s="4">
        <v>600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0</v>
      </c>
      <c r="AU651" s="4">
        <v>0</v>
      </c>
      <c r="AV651" s="4">
        <v>250</v>
      </c>
      <c r="AW651" s="4">
        <v>150</v>
      </c>
      <c r="AX651" s="4">
        <v>150</v>
      </c>
      <c r="AY651" s="4">
        <v>355</v>
      </c>
      <c r="AZ651" s="4">
        <v>0</v>
      </c>
      <c r="BA651" s="4">
        <v>1699</v>
      </c>
      <c r="BB651" s="4">
        <v>700</v>
      </c>
      <c r="BC651" s="4">
        <v>630</v>
      </c>
      <c r="BD651" s="4">
        <v>600</v>
      </c>
      <c r="BE651" s="4">
        <v>600</v>
      </c>
    </row>
    <row r="652" spans="1:57">
      <c r="A652">
        <v>963</v>
      </c>
      <c r="B652" t="s">
        <v>515</v>
      </c>
      <c r="C652">
        <v>127</v>
      </c>
      <c r="D652" t="s">
        <v>516</v>
      </c>
      <c r="E652">
        <v>320</v>
      </c>
      <c r="F652">
        <v>513150001</v>
      </c>
      <c r="G652" t="s">
        <v>572</v>
      </c>
      <c r="H652">
        <v>101</v>
      </c>
      <c r="I652" t="s">
        <v>308</v>
      </c>
      <c r="J652">
        <v>3150</v>
      </c>
      <c r="K652" t="s">
        <v>573</v>
      </c>
      <c r="L652">
        <v>3000</v>
      </c>
      <c r="M652" t="s">
        <v>118</v>
      </c>
      <c r="N652">
        <v>13</v>
      </c>
      <c r="O652" t="s">
        <v>353</v>
      </c>
      <c r="P652">
        <v>231</v>
      </c>
      <c r="Q652" t="s">
        <v>517</v>
      </c>
      <c r="R652">
        <v>124</v>
      </c>
      <c r="S652" t="s">
        <v>510</v>
      </c>
      <c r="T652">
        <v>1</v>
      </c>
      <c r="U652" t="s">
        <v>313</v>
      </c>
      <c r="V652" s="4">
        <v>200</v>
      </c>
      <c r="W652" s="4">
        <v>0</v>
      </c>
      <c r="X652" s="4">
        <v>200</v>
      </c>
      <c r="Y652" s="4">
        <v>0</v>
      </c>
      <c r="Z652" s="4">
        <v>200</v>
      </c>
      <c r="AA652" s="4">
        <v>400</v>
      </c>
      <c r="AB652" s="4">
        <v>200</v>
      </c>
      <c r="AC652" s="4">
        <v>0</v>
      </c>
      <c r="AD652" s="4">
        <v>0</v>
      </c>
      <c r="AE652" s="4">
        <v>600</v>
      </c>
      <c r="AF652" s="4">
        <v>0</v>
      </c>
      <c r="AG652" s="4">
        <v>200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206</v>
      </c>
      <c r="AQ652" s="4">
        <v>0</v>
      </c>
      <c r="AR652" s="4">
        <v>20.6</v>
      </c>
      <c r="AS652" s="4">
        <v>20.6</v>
      </c>
      <c r="AT652" s="4">
        <v>2000</v>
      </c>
      <c r="AU652" s="4">
        <v>0</v>
      </c>
      <c r="AV652" s="4">
        <v>0</v>
      </c>
      <c r="AW652" s="4">
        <v>0</v>
      </c>
      <c r="AX652" s="4">
        <v>-1400</v>
      </c>
      <c r="AY652" s="4">
        <v>400</v>
      </c>
      <c r="AZ652" s="4">
        <v>200</v>
      </c>
      <c r="BA652" s="4">
        <v>0</v>
      </c>
      <c r="BB652" s="4">
        <v>-6</v>
      </c>
      <c r="BC652" s="4">
        <v>400</v>
      </c>
      <c r="BD652" s="4">
        <v>179.4</v>
      </c>
      <c r="BE652" s="4">
        <v>-20.6</v>
      </c>
    </row>
    <row r="653" spans="1:57">
      <c r="A653">
        <v>982</v>
      </c>
      <c r="B653" t="s">
        <v>536</v>
      </c>
      <c r="C653">
        <v>135</v>
      </c>
      <c r="D653" t="s">
        <v>537</v>
      </c>
      <c r="E653">
        <v>321</v>
      </c>
      <c r="F653">
        <v>513170001</v>
      </c>
      <c r="G653" t="s">
        <v>246</v>
      </c>
      <c r="H653">
        <v>101</v>
      </c>
      <c r="I653" t="s">
        <v>308</v>
      </c>
      <c r="J653">
        <v>3170</v>
      </c>
      <c r="K653" t="s">
        <v>541</v>
      </c>
      <c r="L653">
        <v>3000</v>
      </c>
      <c r="M653" t="s">
        <v>118</v>
      </c>
      <c r="N653">
        <v>6</v>
      </c>
      <c r="O653" t="s">
        <v>533</v>
      </c>
      <c r="P653">
        <v>181</v>
      </c>
      <c r="Q653" t="s">
        <v>523</v>
      </c>
      <c r="R653">
        <v>131</v>
      </c>
      <c r="S653" t="s">
        <v>524</v>
      </c>
      <c r="T653">
        <v>1</v>
      </c>
      <c r="U653" t="s">
        <v>313</v>
      </c>
      <c r="V653" s="4">
        <v>0</v>
      </c>
      <c r="W653" s="4">
        <v>0</v>
      </c>
      <c r="X653" s="4">
        <v>0</v>
      </c>
      <c r="Y653" s="4">
        <v>0</v>
      </c>
      <c r="Z653" s="4">
        <v>2900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2900</v>
      </c>
      <c r="AX653" s="4">
        <v>0</v>
      </c>
      <c r="AY653" s="4">
        <v>0</v>
      </c>
      <c r="AZ653" s="4">
        <v>0</v>
      </c>
      <c r="BA653" s="4">
        <v>0</v>
      </c>
      <c r="BB653" s="4">
        <v>0</v>
      </c>
      <c r="BC653" s="4">
        <v>0</v>
      </c>
      <c r="BD653" s="4">
        <v>0</v>
      </c>
      <c r="BE653" s="4">
        <v>0</v>
      </c>
    </row>
    <row r="654" spans="1:57">
      <c r="A654">
        <v>962</v>
      </c>
      <c r="B654" t="s">
        <v>513</v>
      </c>
      <c r="C654">
        <v>126</v>
      </c>
      <c r="D654" t="s">
        <v>225</v>
      </c>
      <c r="E654">
        <v>321</v>
      </c>
      <c r="F654">
        <v>513170001</v>
      </c>
      <c r="G654" t="s">
        <v>246</v>
      </c>
      <c r="H654">
        <v>101</v>
      </c>
      <c r="I654" t="s">
        <v>308</v>
      </c>
      <c r="J654">
        <v>3170</v>
      </c>
      <c r="K654" t="s">
        <v>541</v>
      </c>
      <c r="L654">
        <v>3000</v>
      </c>
      <c r="M654" t="s">
        <v>118</v>
      </c>
      <c r="N654">
        <v>11</v>
      </c>
      <c r="O654" t="s">
        <v>509</v>
      </c>
      <c r="P654">
        <v>241</v>
      </c>
      <c r="Q654" t="s">
        <v>445</v>
      </c>
      <c r="R654">
        <v>124</v>
      </c>
      <c r="S654" t="s">
        <v>510</v>
      </c>
      <c r="T654">
        <v>1</v>
      </c>
      <c r="U654" t="s">
        <v>313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2060</v>
      </c>
      <c r="AN654" s="4">
        <v>0</v>
      </c>
      <c r="AO654" s="4">
        <v>0</v>
      </c>
      <c r="AP654" s="4">
        <v>0</v>
      </c>
      <c r="AQ654" s="4">
        <v>0</v>
      </c>
      <c r="AR654" s="4">
        <v>206</v>
      </c>
      <c r="AS654" s="4">
        <v>206</v>
      </c>
      <c r="AT654" s="4">
        <v>0</v>
      </c>
      <c r="AU654" s="4">
        <v>0</v>
      </c>
      <c r="AV654" s="4">
        <v>0</v>
      </c>
      <c r="AW654" s="4">
        <v>0</v>
      </c>
      <c r="AX654" s="4">
        <v>0</v>
      </c>
      <c r="AY654" s="4">
        <v>-819.98</v>
      </c>
      <c r="AZ654" s="4">
        <v>-1240.02</v>
      </c>
      <c r="BA654" s="4">
        <v>0</v>
      </c>
      <c r="BB654" s="4">
        <v>0</v>
      </c>
      <c r="BC654" s="4">
        <v>0</v>
      </c>
      <c r="BD654" s="4">
        <v>-206</v>
      </c>
      <c r="BE654" s="4">
        <v>-206</v>
      </c>
    </row>
    <row r="655" spans="1:57">
      <c r="A655">
        <v>111</v>
      </c>
      <c r="B655" t="s">
        <v>84</v>
      </c>
      <c r="C655">
        <v>141</v>
      </c>
      <c r="D655" t="s">
        <v>260</v>
      </c>
      <c r="E655">
        <v>321</v>
      </c>
      <c r="F655">
        <v>513170001</v>
      </c>
      <c r="G655" t="s">
        <v>246</v>
      </c>
      <c r="H655">
        <v>101</v>
      </c>
      <c r="I655" t="s">
        <v>308</v>
      </c>
      <c r="J655">
        <v>3170</v>
      </c>
      <c r="K655" t="s">
        <v>541</v>
      </c>
      <c r="L655">
        <v>3000</v>
      </c>
      <c r="M655" t="s">
        <v>118</v>
      </c>
      <c r="N655">
        <v>13</v>
      </c>
      <c r="O655" t="s">
        <v>353</v>
      </c>
      <c r="P655">
        <v>263</v>
      </c>
      <c r="Q655" t="s">
        <v>354</v>
      </c>
      <c r="R655">
        <v>121</v>
      </c>
      <c r="S655" t="s">
        <v>312</v>
      </c>
      <c r="T655">
        <v>1</v>
      </c>
      <c r="U655" t="s">
        <v>313</v>
      </c>
      <c r="V655" s="4">
        <v>0</v>
      </c>
      <c r="W655" s="4">
        <v>0</v>
      </c>
      <c r="X655" s="4">
        <v>939</v>
      </c>
      <c r="Y655" s="4">
        <v>1098</v>
      </c>
      <c r="Z655" s="4">
        <v>549</v>
      </c>
      <c r="AA655" s="4">
        <v>0</v>
      </c>
      <c r="AB655" s="4">
        <v>449</v>
      </c>
      <c r="AC655" s="4">
        <v>0</v>
      </c>
      <c r="AD655" s="4">
        <v>449</v>
      </c>
      <c r="AE655" s="4">
        <v>449</v>
      </c>
      <c r="AF655" s="4">
        <v>0</v>
      </c>
      <c r="AG655" s="4">
        <v>1047.99</v>
      </c>
      <c r="AH655" s="4">
        <v>0</v>
      </c>
      <c r="AI655" s="4">
        <v>0</v>
      </c>
      <c r="AJ655" s="4">
        <v>36050.449999999997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3605.05</v>
      </c>
      <c r="AS655" s="4">
        <v>3605.05</v>
      </c>
      <c r="AT655" s="4">
        <v>0</v>
      </c>
      <c r="AU655" s="4">
        <v>0</v>
      </c>
      <c r="AV655" s="4">
        <v>0</v>
      </c>
      <c r="AW655" s="4">
        <v>0</v>
      </c>
      <c r="AX655" s="4">
        <v>0</v>
      </c>
      <c r="AY655" s="4">
        <v>0</v>
      </c>
      <c r="AZ655" s="4">
        <v>-6196</v>
      </c>
      <c r="BA655" s="4">
        <v>0</v>
      </c>
      <c r="BB655" s="4">
        <v>0</v>
      </c>
      <c r="BC655" s="4">
        <v>-25921.45</v>
      </c>
      <c r="BD655" s="4">
        <v>-3605.05</v>
      </c>
      <c r="BE655" s="4">
        <v>-2557.06</v>
      </c>
    </row>
    <row r="656" spans="1:57">
      <c r="A656">
        <v>922</v>
      </c>
      <c r="B656" t="s">
        <v>458</v>
      </c>
      <c r="C656">
        <v>109</v>
      </c>
      <c r="D656" t="s">
        <v>459</v>
      </c>
      <c r="E656">
        <v>322</v>
      </c>
      <c r="F656">
        <v>513180001</v>
      </c>
      <c r="G656" t="s">
        <v>147</v>
      </c>
      <c r="H656">
        <v>101</v>
      </c>
      <c r="I656" t="s">
        <v>308</v>
      </c>
      <c r="J656">
        <v>3180</v>
      </c>
      <c r="K656" t="s">
        <v>457</v>
      </c>
      <c r="L656">
        <v>3000</v>
      </c>
      <c r="M656" t="s">
        <v>118</v>
      </c>
      <c r="N656">
        <v>4</v>
      </c>
      <c r="O656" t="s">
        <v>345</v>
      </c>
      <c r="P656">
        <v>135</v>
      </c>
      <c r="Q656" t="s">
        <v>460</v>
      </c>
      <c r="R656">
        <v>121</v>
      </c>
      <c r="S656" t="s">
        <v>312</v>
      </c>
      <c r="T656">
        <v>1</v>
      </c>
      <c r="U656" t="s">
        <v>313</v>
      </c>
      <c r="V656" s="4">
        <v>0</v>
      </c>
      <c r="W656" s="4">
        <v>0</v>
      </c>
      <c r="X656" s="4">
        <v>510.01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0</v>
      </c>
      <c r="AU656" s="4">
        <v>0</v>
      </c>
      <c r="AV656" s="4">
        <v>510.01</v>
      </c>
      <c r="AW656" s="4">
        <v>0</v>
      </c>
      <c r="AX656" s="4">
        <v>0</v>
      </c>
      <c r="AY656" s="4">
        <v>0</v>
      </c>
      <c r="AZ656" s="4">
        <v>0</v>
      </c>
      <c r="BA656" s="4">
        <v>0</v>
      </c>
      <c r="BB656" s="4">
        <v>0</v>
      </c>
      <c r="BC656" s="4">
        <v>0</v>
      </c>
      <c r="BD656" s="4">
        <v>0</v>
      </c>
      <c r="BE656" s="4">
        <v>0</v>
      </c>
    </row>
    <row r="657" spans="1:57">
      <c r="A657">
        <v>981</v>
      </c>
      <c r="B657" t="s">
        <v>532</v>
      </c>
      <c r="C657">
        <v>134</v>
      </c>
      <c r="D657" t="s">
        <v>245</v>
      </c>
      <c r="E657">
        <v>322</v>
      </c>
      <c r="F657">
        <v>513180001</v>
      </c>
      <c r="G657" t="s">
        <v>147</v>
      </c>
      <c r="H657">
        <v>101</v>
      </c>
      <c r="I657" t="s">
        <v>308</v>
      </c>
      <c r="J657">
        <v>3180</v>
      </c>
      <c r="K657" t="s">
        <v>457</v>
      </c>
      <c r="L657">
        <v>3000</v>
      </c>
      <c r="M657" t="s">
        <v>118</v>
      </c>
      <c r="N657">
        <v>6</v>
      </c>
      <c r="O657" t="s">
        <v>533</v>
      </c>
      <c r="P657">
        <v>134</v>
      </c>
      <c r="Q657" t="s">
        <v>534</v>
      </c>
      <c r="R657">
        <v>132</v>
      </c>
      <c r="S657" t="s">
        <v>535</v>
      </c>
      <c r="T657">
        <v>1</v>
      </c>
      <c r="U657" t="s">
        <v>313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329.6</v>
      </c>
      <c r="AN657" s="4">
        <v>0</v>
      </c>
      <c r="AO657" s="4">
        <v>0</v>
      </c>
      <c r="AP657" s="4">
        <v>0</v>
      </c>
      <c r="AQ657" s="4">
        <v>0</v>
      </c>
      <c r="AR657" s="4">
        <v>32.96</v>
      </c>
      <c r="AS657" s="4">
        <v>32.96</v>
      </c>
      <c r="AT657" s="4">
        <v>0</v>
      </c>
      <c r="AU657" s="4">
        <v>0</v>
      </c>
      <c r="AV657" s="4">
        <v>0</v>
      </c>
      <c r="AW657" s="4">
        <v>0</v>
      </c>
      <c r="AX657" s="4">
        <v>0</v>
      </c>
      <c r="AY657" s="4">
        <v>0</v>
      </c>
      <c r="AZ657" s="4">
        <v>-329.6</v>
      </c>
      <c r="BA657" s="4">
        <v>0</v>
      </c>
      <c r="BB657" s="4">
        <v>0</v>
      </c>
      <c r="BC657" s="4">
        <v>0</v>
      </c>
      <c r="BD657" s="4">
        <v>-32.96</v>
      </c>
      <c r="BE657" s="4">
        <v>-32.96</v>
      </c>
    </row>
    <row r="658" spans="1:57">
      <c r="A658">
        <v>101</v>
      </c>
      <c r="B658" t="s">
        <v>306</v>
      </c>
      <c r="C658">
        <v>139</v>
      </c>
      <c r="D658" t="s">
        <v>307</v>
      </c>
      <c r="E658">
        <v>322</v>
      </c>
      <c r="F658">
        <v>513180001</v>
      </c>
      <c r="G658" t="s">
        <v>147</v>
      </c>
      <c r="H658">
        <v>101</v>
      </c>
      <c r="I658" t="s">
        <v>308</v>
      </c>
      <c r="J658">
        <v>3180</v>
      </c>
      <c r="K658" t="s">
        <v>457</v>
      </c>
      <c r="L658">
        <v>3000</v>
      </c>
      <c r="M658" t="s">
        <v>118</v>
      </c>
      <c r="N658">
        <v>7</v>
      </c>
      <c r="O658" t="s">
        <v>310</v>
      </c>
      <c r="P658">
        <v>171</v>
      </c>
      <c r="Q658" t="s">
        <v>311</v>
      </c>
      <c r="R658">
        <v>121</v>
      </c>
      <c r="S658" t="s">
        <v>312</v>
      </c>
      <c r="T658">
        <v>1</v>
      </c>
      <c r="U658" t="s">
        <v>313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278.38</v>
      </c>
      <c r="AP658" s="4">
        <v>0</v>
      </c>
      <c r="AQ658" s="4">
        <v>277.45999999999998</v>
      </c>
      <c r="AR658" s="4">
        <v>55.58</v>
      </c>
      <c r="AS658" s="4">
        <v>55.58</v>
      </c>
      <c r="AT658" s="4">
        <v>0</v>
      </c>
      <c r="AU658" s="4">
        <v>0</v>
      </c>
      <c r="AV658" s="4">
        <v>0</v>
      </c>
      <c r="AW658" s="4">
        <v>0</v>
      </c>
      <c r="AX658" s="4">
        <v>0</v>
      </c>
      <c r="AY658" s="4">
        <v>0</v>
      </c>
      <c r="AZ658" s="4">
        <v>0</v>
      </c>
      <c r="BA658" s="4">
        <v>-278.38</v>
      </c>
      <c r="BB658" s="4">
        <v>0</v>
      </c>
      <c r="BC658" s="4">
        <v>-277.45999999999998</v>
      </c>
      <c r="BD658" s="4">
        <v>-55.58</v>
      </c>
      <c r="BE658" s="4">
        <v>-55.58</v>
      </c>
    </row>
    <row r="659" spans="1:57">
      <c r="A659">
        <v>941</v>
      </c>
      <c r="B659" t="s">
        <v>484</v>
      </c>
      <c r="C659">
        <v>116</v>
      </c>
      <c r="D659" t="s">
        <v>485</v>
      </c>
      <c r="E659">
        <v>322</v>
      </c>
      <c r="F659">
        <v>513180001</v>
      </c>
      <c r="G659" t="s">
        <v>147</v>
      </c>
      <c r="H659">
        <v>101</v>
      </c>
      <c r="I659" t="s">
        <v>308</v>
      </c>
      <c r="J659">
        <v>3180</v>
      </c>
      <c r="K659" t="s">
        <v>457</v>
      </c>
      <c r="L659">
        <v>3000</v>
      </c>
      <c r="M659" t="s">
        <v>118</v>
      </c>
      <c r="N659">
        <v>8</v>
      </c>
      <c r="O659" t="s">
        <v>486</v>
      </c>
      <c r="P659">
        <v>131</v>
      </c>
      <c r="Q659" t="s">
        <v>449</v>
      </c>
      <c r="R659">
        <v>121</v>
      </c>
      <c r="S659" t="s">
        <v>312</v>
      </c>
      <c r="T659">
        <v>1</v>
      </c>
      <c r="U659" t="s">
        <v>313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330.98</v>
      </c>
      <c r="AN659" s="4">
        <v>0</v>
      </c>
      <c r="AO659" s="4">
        <v>0</v>
      </c>
      <c r="AP659" s="4">
        <v>0</v>
      </c>
      <c r="AQ659" s="4">
        <v>0</v>
      </c>
      <c r="AR659" s="4">
        <v>33.1</v>
      </c>
      <c r="AS659" s="4">
        <v>33.1</v>
      </c>
      <c r="AT659" s="4">
        <v>0</v>
      </c>
      <c r="AU659" s="4">
        <v>0</v>
      </c>
      <c r="AV659" s="4">
        <v>0</v>
      </c>
      <c r="AW659" s="4">
        <v>0</v>
      </c>
      <c r="AX659" s="4">
        <v>0</v>
      </c>
      <c r="AY659" s="4">
        <v>0</v>
      </c>
      <c r="AZ659" s="4">
        <v>-330.98</v>
      </c>
      <c r="BA659" s="4">
        <v>0</v>
      </c>
      <c r="BB659" s="4">
        <v>0</v>
      </c>
      <c r="BC659" s="4">
        <v>0</v>
      </c>
      <c r="BD659" s="4">
        <v>-33.1</v>
      </c>
      <c r="BE659" s="4">
        <v>-33.1</v>
      </c>
    </row>
    <row r="660" spans="1:57">
      <c r="A660">
        <v>972</v>
      </c>
      <c r="B660" t="s">
        <v>527</v>
      </c>
      <c r="C660">
        <v>132</v>
      </c>
      <c r="D660" t="s">
        <v>528</v>
      </c>
      <c r="E660">
        <v>322</v>
      </c>
      <c r="F660">
        <v>513180001</v>
      </c>
      <c r="G660" t="s">
        <v>147</v>
      </c>
      <c r="H660">
        <v>101</v>
      </c>
      <c r="I660" t="s">
        <v>308</v>
      </c>
      <c r="J660">
        <v>3180</v>
      </c>
      <c r="K660" t="s">
        <v>457</v>
      </c>
      <c r="L660">
        <v>3000</v>
      </c>
      <c r="M660" t="s">
        <v>118</v>
      </c>
      <c r="N660">
        <v>9</v>
      </c>
      <c r="O660" t="s">
        <v>422</v>
      </c>
      <c r="P660">
        <v>181</v>
      </c>
      <c r="Q660" t="s">
        <v>523</v>
      </c>
      <c r="R660">
        <v>131</v>
      </c>
      <c r="S660" t="s">
        <v>524</v>
      </c>
      <c r="T660">
        <v>1</v>
      </c>
      <c r="U660" t="s">
        <v>313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347.14</v>
      </c>
      <c r="AQ660" s="4">
        <v>0</v>
      </c>
      <c r="AR660" s="4">
        <v>34.71</v>
      </c>
      <c r="AS660" s="4">
        <v>34.71</v>
      </c>
      <c r="AT660" s="4">
        <v>0</v>
      </c>
      <c r="AU660" s="4">
        <v>0</v>
      </c>
      <c r="AV660" s="4">
        <v>0</v>
      </c>
      <c r="AW660" s="4">
        <v>0</v>
      </c>
      <c r="AX660" s="4">
        <v>0</v>
      </c>
      <c r="AY660" s="4">
        <v>0</v>
      </c>
      <c r="AZ660" s="4">
        <v>0</v>
      </c>
      <c r="BA660" s="4">
        <v>0</v>
      </c>
      <c r="BB660" s="4">
        <v>-347.14</v>
      </c>
      <c r="BC660" s="4">
        <v>0</v>
      </c>
      <c r="BD660" s="4">
        <v>-34.71</v>
      </c>
      <c r="BE660" s="4">
        <v>-34.71</v>
      </c>
    </row>
    <row r="661" spans="1:57">
      <c r="A661">
        <v>951</v>
      </c>
      <c r="B661" t="s">
        <v>491</v>
      </c>
      <c r="C661">
        <v>118</v>
      </c>
      <c r="D661" t="s">
        <v>178</v>
      </c>
      <c r="E661">
        <v>322</v>
      </c>
      <c r="F661">
        <v>513180001</v>
      </c>
      <c r="G661" t="s">
        <v>147</v>
      </c>
      <c r="H661">
        <v>101</v>
      </c>
      <c r="I661" t="s">
        <v>308</v>
      </c>
      <c r="J661">
        <v>3180</v>
      </c>
      <c r="K661" t="s">
        <v>457</v>
      </c>
      <c r="L661">
        <v>3000</v>
      </c>
      <c r="M661" t="s">
        <v>118</v>
      </c>
      <c r="N661">
        <v>12</v>
      </c>
      <c r="O661" t="s">
        <v>401</v>
      </c>
      <c r="P661">
        <v>221</v>
      </c>
      <c r="Q661" t="s">
        <v>492</v>
      </c>
      <c r="R661">
        <v>128</v>
      </c>
      <c r="S661" t="s">
        <v>404</v>
      </c>
      <c r="T661">
        <v>1</v>
      </c>
      <c r="U661" t="s">
        <v>313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530.46</v>
      </c>
      <c r="AQ661" s="4">
        <v>0</v>
      </c>
      <c r="AR661" s="4">
        <v>53.05</v>
      </c>
      <c r="AS661" s="4">
        <v>53.05</v>
      </c>
      <c r="AT661" s="4">
        <v>0</v>
      </c>
      <c r="AU661" s="4">
        <v>0</v>
      </c>
      <c r="AV661" s="4">
        <v>0</v>
      </c>
      <c r="AW661" s="4">
        <v>0</v>
      </c>
      <c r="AX661" s="4">
        <v>0</v>
      </c>
      <c r="AY661" s="4">
        <v>0</v>
      </c>
      <c r="AZ661" s="4">
        <v>0</v>
      </c>
      <c r="BA661" s="4">
        <v>0</v>
      </c>
      <c r="BB661" s="4">
        <v>-530.46</v>
      </c>
      <c r="BC661" s="4">
        <v>0</v>
      </c>
      <c r="BD661" s="4">
        <v>-53.05</v>
      </c>
      <c r="BE661" s="4">
        <v>-53.05</v>
      </c>
    </row>
    <row r="662" spans="1:57">
      <c r="A662">
        <v>111</v>
      </c>
      <c r="B662" t="s">
        <v>84</v>
      </c>
      <c r="C662">
        <v>141</v>
      </c>
      <c r="D662" t="s">
        <v>260</v>
      </c>
      <c r="E662">
        <v>322</v>
      </c>
      <c r="F662">
        <v>513180001</v>
      </c>
      <c r="G662" t="s">
        <v>147</v>
      </c>
      <c r="H662">
        <v>101</v>
      </c>
      <c r="I662" t="s">
        <v>308</v>
      </c>
      <c r="J662">
        <v>3180</v>
      </c>
      <c r="K662" t="s">
        <v>457</v>
      </c>
      <c r="L662">
        <v>3000</v>
      </c>
      <c r="M662" t="s">
        <v>118</v>
      </c>
      <c r="N662">
        <v>13</v>
      </c>
      <c r="O662" t="s">
        <v>353</v>
      </c>
      <c r="P662">
        <v>263</v>
      </c>
      <c r="Q662" t="s">
        <v>354</v>
      </c>
      <c r="R662">
        <v>121</v>
      </c>
      <c r="S662" t="s">
        <v>312</v>
      </c>
      <c r="T662">
        <v>1</v>
      </c>
      <c r="U662" t="s">
        <v>313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458.35</v>
      </c>
      <c r="AN662" s="4">
        <v>0</v>
      </c>
      <c r="AO662" s="4">
        <v>0</v>
      </c>
      <c r="AP662" s="4">
        <v>0</v>
      </c>
      <c r="AQ662" s="4">
        <v>0</v>
      </c>
      <c r="AR662" s="4">
        <v>45.84</v>
      </c>
      <c r="AS662" s="4">
        <v>45.84</v>
      </c>
      <c r="AT662" s="4">
        <v>0</v>
      </c>
      <c r="AU662" s="4">
        <v>0</v>
      </c>
      <c r="AV662" s="4">
        <v>0</v>
      </c>
      <c r="AW662" s="4">
        <v>0</v>
      </c>
      <c r="AX662" s="4">
        <v>0</v>
      </c>
      <c r="AY662" s="4">
        <v>-458.35</v>
      </c>
      <c r="AZ662" s="4">
        <v>0</v>
      </c>
      <c r="BA662" s="4">
        <v>0</v>
      </c>
      <c r="BB662" s="4">
        <v>0</v>
      </c>
      <c r="BC662" s="4">
        <v>0</v>
      </c>
      <c r="BD662" s="4">
        <v>-45.84</v>
      </c>
      <c r="BE662" s="4">
        <v>-45.84</v>
      </c>
    </row>
    <row r="663" spans="1:57">
      <c r="A663">
        <v>921</v>
      </c>
      <c r="B663" t="s">
        <v>454</v>
      </c>
      <c r="C663">
        <v>108</v>
      </c>
      <c r="D663" t="s">
        <v>455</v>
      </c>
      <c r="E663">
        <v>323</v>
      </c>
      <c r="F663">
        <v>513190001</v>
      </c>
      <c r="G663" t="s">
        <v>585</v>
      </c>
      <c r="H663">
        <v>101</v>
      </c>
      <c r="I663" t="s">
        <v>308</v>
      </c>
      <c r="J663">
        <v>3190</v>
      </c>
      <c r="K663" t="s">
        <v>586</v>
      </c>
      <c r="L663">
        <v>3000</v>
      </c>
      <c r="M663" t="s">
        <v>118</v>
      </c>
      <c r="N663">
        <v>4</v>
      </c>
      <c r="O663" t="s">
        <v>345</v>
      </c>
      <c r="P663">
        <v>132</v>
      </c>
      <c r="Q663" t="s">
        <v>456</v>
      </c>
      <c r="R663">
        <v>121</v>
      </c>
      <c r="S663" t="s">
        <v>312</v>
      </c>
      <c r="T663">
        <v>1</v>
      </c>
      <c r="U663" t="s">
        <v>313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15000.01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0</v>
      </c>
      <c r="AU663" s="4">
        <v>0</v>
      </c>
      <c r="AV663" s="4">
        <v>0</v>
      </c>
      <c r="AW663" s="4">
        <v>0</v>
      </c>
      <c r="AX663" s="4">
        <v>0</v>
      </c>
      <c r="AY663" s="4">
        <v>0</v>
      </c>
      <c r="AZ663" s="4">
        <v>0</v>
      </c>
      <c r="BA663" s="4">
        <v>0</v>
      </c>
      <c r="BB663" s="4">
        <v>0</v>
      </c>
      <c r="BC663" s="4">
        <v>15000.01</v>
      </c>
      <c r="BD663" s="4">
        <v>0</v>
      </c>
      <c r="BE663" s="4">
        <v>0</v>
      </c>
    </row>
    <row r="664" spans="1:57">
      <c r="A664">
        <v>101</v>
      </c>
      <c r="B664" t="s">
        <v>306</v>
      </c>
      <c r="C664">
        <v>139</v>
      </c>
      <c r="D664" t="s">
        <v>307</v>
      </c>
      <c r="E664">
        <v>323</v>
      </c>
      <c r="F664">
        <v>513190001</v>
      </c>
      <c r="G664" t="s">
        <v>585</v>
      </c>
      <c r="H664">
        <v>101</v>
      </c>
      <c r="I664" t="s">
        <v>308</v>
      </c>
      <c r="J664">
        <v>3190</v>
      </c>
      <c r="K664" t="s">
        <v>586</v>
      </c>
      <c r="L664">
        <v>3000</v>
      </c>
      <c r="M664" t="s">
        <v>118</v>
      </c>
      <c r="N664">
        <v>7</v>
      </c>
      <c r="O664" t="s">
        <v>310</v>
      </c>
      <c r="P664">
        <v>171</v>
      </c>
      <c r="Q664" t="s">
        <v>311</v>
      </c>
      <c r="R664">
        <v>121</v>
      </c>
      <c r="S664" t="s">
        <v>312</v>
      </c>
      <c r="T664">
        <v>1</v>
      </c>
      <c r="U664" t="s">
        <v>313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0</v>
      </c>
      <c r="AU664" s="4">
        <v>0</v>
      </c>
      <c r="AV664" s="4">
        <v>0</v>
      </c>
      <c r="AW664" s="4">
        <v>0</v>
      </c>
      <c r="AX664" s="4">
        <v>0</v>
      </c>
      <c r="AY664" s="4">
        <v>0</v>
      </c>
      <c r="AZ664" s="4">
        <v>0</v>
      </c>
      <c r="BA664" s="4">
        <v>0</v>
      </c>
      <c r="BB664" s="4">
        <v>41296</v>
      </c>
      <c r="BC664" s="4">
        <v>0</v>
      </c>
      <c r="BD664" s="4">
        <v>0</v>
      </c>
      <c r="BE664" s="4">
        <v>0</v>
      </c>
    </row>
    <row r="665" spans="1:57">
      <c r="A665">
        <v>972</v>
      </c>
      <c r="B665" t="s">
        <v>527</v>
      </c>
      <c r="C665">
        <v>132</v>
      </c>
      <c r="D665" t="s">
        <v>528</v>
      </c>
      <c r="E665">
        <v>323</v>
      </c>
      <c r="F665">
        <v>513190001</v>
      </c>
      <c r="G665" t="s">
        <v>585</v>
      </c>
      <c r="H665">
        <v>101</v>
      </c>
      <c r="I665" t="s">
        <v>308</v>
      </c>
      <c r="J665">
        <v>3190</v>
      </c>
      <c r="K665" t="s">
        <v>586</v>
      </c>
      <c r="L665">
        <v>3000</v>
      </c>
      <c r="M665" t="s">
        <v>118</v>
      </c>
      <c r="N665">
        <v>9</v>
      </c>
      <c r="O665" t="s">
        <v>422</v>
      </c>
      <c r="P665">
        <v>181</v>
      </c>
      <c r="Q665" t="s">
        <v>523</v>
      </c>
      <c r="R665">
        <v>131</v>
      </c>
      <c r="S665" t="s">
        <v>524</v>
      </c>
      <c r="T665">
        <v>1</v>
      </c>
      <c r="U665" t="s">
        <v>313</v>
      </c>
      <c r="V665" s="4">
        <v>10179</v>
      </c>
      <c r="W665" s="4">
        <v>0</v>
      </c>
      <c r="X665" s="4">
        <v>9947</v>
      </c>
      <c r="Y665" s="4">
        <v>0</v>
      </c>
      <c r="Z665" s="4">
        <v>4147</v>
      </c>
      <c r="AA665" s="4">
        <v>10788</v>
      </c>
      <c r="AB665" s="4">
        <v>870</v>
      </c>
      <c r="AC665" s="4">
        <v>0</v>
      </c>
      <c r="AD665" s="4">
        <v>0</v>
      </c>
      <c r="AE665" s="4">
        <v>0</v>
      </c>
      <c r="AF665" s="4">
        <v>0</v>
      </c>
      <c r="AG665" s="4">
        <v>11600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7013.48</v>
      </c>
      <c r="AQ665" s="4">
        <v>0</v>
      </c>
      <c r="AR665" s="4">
        <v>701.35</v>
      </c>
      <c r="AS665" s="4">
        <v>701.35</v>
      </c>
      <c r="AT665" s="4">
        <v>24632</v>
      </c>
      <c r="AU665" s="4">
        <v>0</v>
      </c>
      <c r="AV665" s="4">
        <v>-4506</v>
      </c>
      <c r="AW665" s="4">
        <v>0</v>
      </c>
      <c r="AX665" s="4">
        <v>14935</v>
      </c>
      <c r="AY665" s="4">
        <v>0</v>
      </c>
      <c r="AZ665" s="4">
        <v>870</v>
      </c>
      <c r="BA665" s="4">
        <v>0</v>
      </c>
      <c r="BB665" s="4">
        <v>-7013.48</v>
      </c>
      <c r="BC665" s="4">
        <v>0</v>
      </c>
      <c r="BD665" s="4">
        <v>-701.35</v>
      </c>
      <c r="BE665" s="4">
        <v>10898.65</v>
      </c>
    </row>
    <row r="666" spans="1:57">
      <c r="A666">
        <v>991</v>
      </c>
      <c r="B666" t="s">
        <v>538</v>
      </c>
      <c r="C666">
        <v>136</v>
      </c>
      <c r="D666" t="s">
        <v>539</v>
      </c>
      <c r="E666">
        <v>323</v>
      </c>
      <c r="F666">
        <v>513190001</v>
      </c>
      <c r="G666" t="s">
        <v>585</v>
      </c>
      <c r="H666">
        <v>101</v>
      </c>
      <c r="I666" t="s">
        <v>308</v>
      </c>
      <c r="J666">
        <v>3190</v>
      </c>
      <c r="K666" t="s">
        <v>586</v>
      </c>
      <c r="L666">
        <v>3000</v>
      </c>
      <c r="M666" t="s">
        <v>118</v>
      </c>
      <c r="N666">
        <v>10</v>
      </c>
      <c r="O666" t="s">
        <v>540</v>
      </c>
      <c r="P666">
        <v>311</v>
      </c>
      <c r="Q666" t="s">
        <v>463</v>
      </c>
      <c r="R666">
        <v>121</v>
      </c>
      <c r="S666" t="s">
        <v>312</v>
      </c>
      <c r="T666">
        <v>1</v>
      </c>
      <c r="U666" t="s">
        <v>313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80340</v>
      </c>
      <c r="AR666" s="4">
        <v>8034</v>
      </c>
      <c r="AS666" s="4">
        <v>8034</v>
      </c>
      <c r="AT666" s="4">
        <v>0</v>
      </c>
      <c r="AU666" s="4">
        <v>0</v>
      </c>
      <c r="AV666" s="4">
        <v>0</v>
      </c>
      <c r="AW666" s="4">
        <v>0</v>
      </c>
      <c r="AX666" s="4">
        <v>0</v>
      </c>
      <c r="AY666" s="4">
        <v>0</v>
      </c>
      <c r="AZ666" s="4">
        <v>0</v>
      </c>
      <c r="BA666" s="4">
        <v>0</v>
      </c>
      <c r="BB666" s="4">
        <v>0</v>
      </c>
      <c r="BC666" s="4">
        <v>0</v>
      </c>
      <c r="BD666" s="4">
        <v>-88371.86</v>
      </c>
      <c r="BE666" s="4">
        <v>-8000</v>
      </c>
    </row>
    <row r="667" spans="1:57">
      <c r="A667">
        <v>962</v>
      </c>
      <c r="B667" t="s">
        <v>513</v>
      </c>
      <c r="C667">
        <v>126</v>
      </c>
      <c r="D667" t="s">
        <v>225</v>
      </c>
      <c r="E667">
        <v>323</v>
      </c>
      <c r="F667">
        <v>513190001</v>
      </c>
      <c r="G667" t="s">
        <v>585</v>
      </c>
      <c r="H667">
        <v>101</v>
      </c>
      <c r="I667" t="s">
        <v>308</v>
      </c>
      <c r="J667">
        <v>3190</v>
      </c>
      <c r="K667" t="s">
        <v>586</v>
      </c>
      <c r="L667">
        <v>3000</v>
      </c>
      <c r="M667" t="s">
        <v>118</v>
      </c>
      <c r="N667">
        <v>11</v>
      </c>
      <c r="O667" t="s">
        <v>509</v>
      </c>
      <c r="P667">
        <v>241</v>
      </c>
      <c r="Q667" t="s">
        <v>445</v>
      </c>
      <c r="R667">
        <v>124</v>
      </c>
      <c r="S667" t="s">
        <v>510</v>
      </c>
      <c r="T667">
        <v>1</v>
      </c>
      <c r="U667" t="s">
        <v>313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7766.2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776.62</v>
      </c>
      <c r="AS667" s="4">
        <v>776.62</v>
      </c>
      <c r="AT667" s="4">
        <v>0</v>
      </c>
      <c r="AU667" s="4">
        <v>0</v>
      </c>
      <c r="AV667" s="4">
        <v>0</v>
      </c>
      <c r="AW667" s="4">
        <v>0</v>
      </c>
      <c r="AX667" s="4">
        <v>0</v>
      </c>
      <c r="AY667" s="4">
        <v>0</v>
      </c>
      <c r="AZ667" s="4">
        <v>0</v>
      </c>
      <c r="BA667" s="4">
        <v>0</v>
      </c>
      <c r="BB667" s="4">
        <v>-7766.2</v>
      </c>
      <c r="BC667" s="4">
        <v>0</v>
      </c>
      <c r="BD667" s="4">
        <v>-776.62</v>
      </c>
      <c r="BE667" s="4">
        <v>-776.62</v>
      </c>
    </row>
    <row r="668" spans="1:57">
      <c r="A668">
        <v>301</v>
      </c>
      <c r="B668" t="s">
        <v>411</v>
      </c>
      <c r="C668">
        <v>165</v>
      </c>
      <c r="D668" t="s">
        <v>562</v>
      </c>
      <c r="E668">
        <v>537</v>
      </c>
      <c r="F668">
        <v>513190001</v>
      </c>
      <c r="G668" t="s">
        <v>585</v>
      </c>
      <c r="H668">
        <v>502</v>
      </c>
      <c r="I668" t="s">
        <v>413</v>
      </c>
      <c r="J668">
        <v>3190</v>
      </c>
      <c r="K668" t="s">
        <v>586</v>
      </c>
      <c r="L668">
        <v>3000</v>
      </c>
      <c r="M668" t="s">
        <v>118</v>
      </c>
      <c r="N668">
        <v>12</v>
      </c>
      <c r="O668" t="s">
        <v>401</v>
      </c>
      <c r="P668">
        <v>423</v>
      </c>
      <c r="Q668" t="s">
        <v>381</v>
      </c>
      <c r="R668">
        <v>161</v>
      </c>
      <c r="S668" t="s">
        <v>414</v>
      </c>
      <c r="T668">
        <v>1</v>
      </c>
      <c r="U668" t="s">
        <v>313</v>
      </c>
      <c r="V668" s="4">
        <v>17509.43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17509.43</v>
      </c>
      <c r="AU668" s="4">
        <v>0</v>
      </c>
      <c r="AV668" s="4">
        <v>0</v>
      </c>
      <c r="AW668" s="4">
        <v>0</v>
      </c>
      <c r="AX668" s="4">
        <v>0</v>
      </c>
      <c r="AY668" s="4">
        <v>0</v>
      </c>
      <c r="AZ668" s="4">
        <v>0</v>
      </c>
      <c r="BA668" s="4">
        <v>0</v>
      </c>
      <c r="BB668" s="4">
        <v>0</v>
      </c>
      <c r="BC668" s="4">
        <v>0</v>
      </c>
      <c r="BD668" s="4">
        <v>0</v>
      </c>
      <c r="BE668" s="4">
        <v>0</v>
      </c>
    </row>
    <row r="669" spans="1:57">
      <c r="A669">
        <v>951</v>
      </c>
      <c r="B669" t="s">
        <v>491</v>
      </c>
      <c r="C669">
        <v>118</v>
      </c>
      <c r="D669" t="s">
        <v>178</v>
      </c>
      <c r="E669">
        <v>323</v>
      </c>
      <c r="F669">
        <v>513190001</v>
      </c>
      <c r="G669" t="s">
        <v>585</v>
      </c>
      <c r="H669">
        <v>101</v>
      </c>
      <c r="I669" t="s">
        <v>308</v>
      </c>
      <c r="J669">
        <v>3190</v>
      </c>
      <c r="K669" t="s">
        <v>586</v>
      </c>
      <c r="L669">
        <v>3000</v>
      </c>
      <c r="M669" t="s">
        <v>118</v>
      </c>
      <c r="N669">
        <v>12</v>
      </c>
      <c r="O669" t="s">
        <v>401</v>
      </c>
      <c r="P669">
        <v>221</v>
      </c>
      <c r="Q669" t="s">
        <v>492</v>
      </c>
      <c r="R669">
        <v>128</v>
      </c>
      <c r="S669" t="s">
        <v>404</v>
      </c>
      <c r="T669">
        <v>1</v>
      </c>
      <c r="U669" t="s">
        <v>313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14337.6</v>
      </c>
      <c r="AR669" s="4">
        <v>1433.76</v>
      </c>
      <c r="AS669" s="4">
        <v>1433.76</v>
      </c>
      <c r="AT669" s="4">
        <v>0</v>
      </c>
      <c r="AU669" s="4">
        <v>0</v>
      </c>
      <c r="AV669" s="4">
        <v>0</v>
      </c>
      <c r="AW669" s="4">
        <v>0</v>
      </c>
      <c r="AX669" s="4">
        <v>0</v>
      </c>
      <c r="AY669" s="4">
        <v>0</v>
      </c>
      <c r="AZ669" s="4">
        <v>0</v>
      </c>
      <c r="BA669" s="4">
        <v>0</v>
      </c>
      <c r="BB669" s="4">
        <v>0</v>
      </c>
      <c r="BC669" s="4">
        <v>-14337.6</v>
      </c>
      <c r="BD669" s="4">
        <v>-1433.76</v>
      </c>
      <c r="BE669" s="4">
        <v>-1433.76</v>
      </c>
    </row>
    <row r="670" spans="1:57">
      <c r="A670">
        <v>972</v>
      </c>
      <c r="B670" t="s">
        <v>527</v>
      </c>
      <c r="C670">
        <v>132</v>
      </c>
      <c r="D670" t="s">
        <v>528</v>
      </c>
      <c r="E670">
        <v>324</v>
      </c>
      <c r="F670">
        <v>513220001</v>
      </c>
      <c r="G670" t="s">
        <v>227</v>
      </c>
      <c r="H670">
        <v>101</v>
      </c>
      <c r="I670" t="s">
        <v>308</v>
      </c>
      <c r="J670">
        <v>3220</v>
      </c>
      <c r="K670" t="s">
        <v>362</v>
      </c>
      <c r="L670">
        <v>3000</v>
      </c>
      <c r="M670" t="s">
        <v>118</v>
      </c>
      <c r="N670">
        <v>9</v>
      </c>
      <c r="O670" t="s">
        <v>422</v>
      </c>
      <c r="P670">
        <v>181</v>
      </c>
      <c r="Q670" t="s">
        <v>523</v>
      </c>
      <c r="R670">
        <v>131</v>
      </c>
      <c r="S670" t="s">
        <v>524</v>
      </c>
      <c r="T670">
        <v>1</v>
      </c>
      <c r="U670" t="s">
        <v>313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23200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0</v>
      </c>
      <c r="AU670" s="4">
        <v>0</v>
      </c>
      <c r="AV670" s="4">
        <v>0</v>
      </c>
      <c r="AW670" s="4">
        <v>0</v>
      </c>
      <c r="AX670" s="4">
        <v>23200</v>
      </c>
      <c r="AY670" s="4">
        <v>0</v>
      </c>
      <c r="AZ670" s="4">
        <v>0</v>
      </c>
      <c r="BA670" s="4">
        <v>0</v>
      </c>
      <c r="BB670" s="4">
        <v>0</v>
      </c>
      <c r="BC670" s="4">
        <v>0</v>
      </c>
      <c r="BD670" s="4">
        <v>0</v>
      </c>
      <c r="BE670" s="4">
        <v>0</v>
      </c>
    </row>
    <row r="671" spans="1:57">
      <c r="A671">
        <v>962</v>
      </c>
      <c r="B671" t="s">
        <v>513</v>
      </c>
      <c r="C671">
        <v>126</v>
      </c>
      <c r="D671" t="s">
        <v>225</v>
      </c>
      <c r="E671">
        <v>324</v>
      </c>
      <c r="F671">
        <v>513220001</v>
      </c>
      <c r="G671" t="s">
        <v>227</v>
      </c>
      <c r="H671">
        <v>101</v>
      </c>
      <c r="I671" t="s">
        <v>308</v>
      </c>
      <c r="J671">
        <v>3220</v>
      </c>
      <c r="K671" t="s">
        <v>362</v>
      </c>
      <c r="L671">
        <v>3000</v>
      </c>
      <c r="M671" t="s">
        <v>118</v>
      </c>
      <c r="N671">
        <v>11</v>
      </c>
      <c r="O671" t="s">
        <v>509</v>
      </c>
      <c r="P671">
        <v>241</v>
      </c>
      <c r="Q671" t="s">
        <v>445</v>
      </c>
      <c r="R671">
        <v>124</v>
      </c>
      <c r="S671" t="s">
        <v>510</v>
      </c>
      <c r="T671">
        <v>1</v>
      </c>
      <c r="U671" t="s">
        <v>313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3815.47</v>
      </c>
      <c r="AI671" s="4">
        <v>4046.79</v>
      </c>
      <c r="AJ671" s="4">
        <v>4046.79</v>
      </c>
      <c r="AK671" s="4">
        <v>4046.79</v>
      </c>
      <c r="AL671" s="4">
        <v>4046.79</v>
      </c>
      <c r="AM671" s="4">
        <v>4046.79</v>
      </c>
      <c r="AN671" s="4">
        <v>0</v>
      </c>
      <c r="AO671" s="4">
        <v>0</v>
      </c>
      <c r="AP671" s="4">
        <v>0</v>
      </c>
      <c r="AQ671" s="4">
        <v>4046.79</v>
      </c>
      <c r="AR671" s="4">
        <v>2809.62</v>
      </c>
      <c r="AS671" s="4">
        <v>2809.62</v>
      </c>
      <c r="AT671" s="4">
        <v>-2823.82</v>
      </c>
      <c r="AU671" s="4">
        <v>0</v>
      </c>
      <c r="AV671" s="4">
        <v>-9085.23</v>
      </c>
      <c r="AW671" s="4">
        <v>-304.95999999999998</v>
      </c>
      <c r="AX671" s="4">
        <v>0</v>
      </c>
      <c r="AY671" s="4">
        <v>0</v>
      </c>
      <c r="AZ671" s="4">
        <v>0</v>
      </c>
      <c r="BA671" s="4">
        <v>0</v>
      </c>
      <c r="BB671" s="4">
        <v>0</v>
      </c>
      <c r="BC671" s="4">
        <v>-106.25</v>
      </c>
      <c r="BD671" s="4">
        <v>-18585.57</v>
      </c>
      <c r="BE671" s="4">
        <v>-2809.62</v>
      </c>
    </row>
    <row r="672" spans="1:57">
      <c r="A672">
        <v>111</v>
      </c>
      <c r="B672" t="s">
        <v>84</v>
      </c>
      <c r="C672">
        <v>141</v>
      </c>
      <c r="D672" t="s">
        <v>260</v>
      </c>
      <c r="E672">
        <v>324</v>
      </c>
      <c r="F672">
        <v>513220001</v>
      </c>
      <c r="G672" t="s">
        <v>227</v>
      </c>
      <c r="H672">
        <v>101</v>
      </c>
      <c r="I672" t="s">
        <v>308</v>
      </c>
      <c r="J672">
        <v>3220</v>
      </c>
      <c r="K672" t="s">
        <v>362</v>
      </c>
      <c r="L672">
        <v>3000</v>
      </c>
      <c r="M672" t="s">
        <v>118</v>
      </c>
      <c r="N672">
        <v>13</v>
      </c>
      <c r="O672" t="s">
        <v>353</v>
      </c>
      <c r="P672">
        <v>263</v>
      </c>
      <c r="Q672" t="s">
        <v>354</v>
      </c>
      <c r="R672">
        <v>121</v>
      </c>
      <c r="S672" t="s">
        <v>312</v>
      </c>
      <c r="T672">
        <v>1</v>
      </c>
      <c r="U672" t="s">
        <v>313</v>
      </c>
      <c r="V672" s="4">
        <v>11228.68</v>
      </c>
      <c r="W672" s="4">
        <v>39068.68</v>
      </c>
      <c r="X672" s="4">
        <v>30947.78</v>
      </c>
      <c r="Y672" s="4">
        <v>11227.64</v>
      </c>
      <c r="Z672" s="4">
        <v>0</v>
      </c>
      <c r="AA672" s="4">
        <v>0</v>
      </c>
      <c r="AB672" s="4">
        <v>0</v>
      </c>
      <c r="AC672" s="4">
        <v>11227.64</v>
      </c>
      <c r="AD672" s="4">
        <v>74827.64</v>
      </c>
      <c r="AE672" s="4">
        <v>11227.64</v>
      </c>
      <c r="AF672" s="4">
        <v>52987.64</v>
      </c>
      <c r="AG672" s="4">
        <v>25147.64</v>
      </c>
      <c r="AH672" s="4">
        <v>22962.799999999999</v>
      </c>
      <c r="AI672" s="4">
        <v>25352.400000000001</v>
      </c>
      <c r="AJ672" s="4">
        <v>25352.400000000001</v>
      </c>
      <c r="AK672" s="4">
        <v>25352.400000000001</v>
      </c>
      <c r="AL672" s="4">
        <v>25352.400000000001</v>
      </c>
      <c r="AM672" s="4">
        <v>11014.8</v>
      </c>
      <c r="AN672" s="4">
        <v>11014.8</v>
      </c>
      <c r="AO672" s="4">
        <v>25352.400000000001</v>
      </c>
      <c r="AP672" s="4">
        <v>54027.59</v>
      </c>
      <c r="AQ672" s="4">
        <v>25352.400000000001</v>
      </c>
      <c r="AR672" s="4">
        <v>25113.439999999999</v>
      </c>
      <c r="AS672" s="4">
        <v>25113.439999999999</v>
      </c>
      <c r="AT672" s="4">
        <v>25000</v>
      </c>
      <c r="AU672" s="4">
        <v>0</v>
      </c>
      <c r="AV672" s="4">
        <v>72606.16</v>
      </c>
      <c r="AW672" s="4">
        <v>0</v>
      </c>
      <c r="AX672" s="4">
        <v>-1</v>
      </c>
      <c r="AY672" s="4">
        <v>-15770.03</v>
      </c>
      <c r="AZ672" s="4">
        <v>0</v>
      </c>
      <c r="BA672" s="4">
        <v>-7705.5</v>
      </c>
      <c r="BB672" s="4">
        <v>0</v>
      </c>
      <c r="BC672" s="4">
        <v>0</v>
      </c>
      <c r="BD672" s="4">
        <v>-65888</v>
      </c>
      <c r="BE672" s="4">
        <v>-41711.919999999998</v>
      </c>
    </row>
    <row r="673" spans="1:57">
      <c r="A673">
        <v>961</v>
      </c>
      <c r="B673" t="s">
        <v>80</v>
      </c>
      <c r="C673">
        <v>124</v>
      </c>
      <c r="D673" t="s">
        <v>508</v>
      </c>
      <c r="E673">
        <v>325</v>
      </c>
      <c r="F673">
        <v>513220002</v>
      </c>
      <c r="G673" t="s">
        <v>209</v>
      </c>
      <c r="H673">
        <v>101</v>
      </c>
      <c r="I673" t="s">
        <v>308</v>
      </c>
      <c r="J673">
        <v>3220</v>
      </c>
      <c r="K673" t="s">
        <v>362</v>
      </c>
      <c r="L673">
        <v>3000</v>
      </c>
      <c r="M673" t="s">
        <v>118</v>
      </c>
      <c r="N673">
        <v>11</v>
      </c>
      <c r="O673" t="s">
        <v>509</v>
      </c>
      <c r="P673">
        <v>241</v>
      </c>
      <c r="Q673" t="s">
        <v>445</v>
      </c>
      <c r="R673">
        <v>124</v>
      </c>
      <c r="S673" t="s">
        <v>510</v>
      </c>
      <c r="T673">
        <v>1</v>
      </c>
      <c r="U673" t="s">
        <v>313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4377.5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437.75</v>
      </c>
      <c r="AS673" s="4">
        <v>437.75</v>
      </c>
      <c r="AT673" s="4">
        <v>0</v>
      </c>
      <c r="AU673" s="4">
        <v>0</v>
      </c>
      <c r="AV673" s="4">
        <v>-4377.5</v>
      </c>
      <c r="AW673" s="4">
        <v>0</v>
      </c>
      <c r="AX673" s="4">
        <v>0</v>
      </c>
      <c r="AY673" s="4">
        <v>0</v>
      </c>
      <c r="AZ673" s="4">
        <v>0</v>
      </c>
      <c r="BA673" s="4">
        <v>0</v>
      </c>
      <c r="BB673" s="4">
        <v>0</v>
      </c>
      <c r="BC673" s="4">
        <v>0</v>
      </c>
      <c r="BD673" s="4">
        <v>-437.75</v>
      </c>
      <c r="BE673" s="4">
        <v>-437.75</v>
      </c>
    </row>
    <row r="674" spans="1:57">
      <c r="A674">
        <v>111</v>
      </c>
      <c r="B674" t="s">
        <v>84</v>
      </c>
      <c r="C674">
        <v>141</v>
      </c>
      <c r="D674" t="s">
        <v>260</v>
      </c>
      <c r="E674">
        <v>325</v>
      </c>
      <c r="F674">
        <v>513220002</v>
      </c>
      <c r="G674" t="s">
        <v>209</v>
      </c>
      <c r="H674">
        <v>101</v>
      </c>
      <c r="I674" t="s">
        <v>308</v>
      </c>
      <c r="J674">
        <v>3220</v>
      </c>
      <c r="K674" t="s">
        <v>362</v>
      </c>
      <c r="L674">
        <v>3000</v>
      </c>
      <c r="M674" t="s">
        <v>118</v>
      </c>
      <c r="N674">
        <v>13</v>
      </c>
      <c r="O674" t="s">
        <v>353</v>
      </c>
      <c r="P674">
        <v>263</v>
      </c>
      <c r="Q674" t="s">
        <v>354</v>
      </c>
      <c r="R674">
        <v>121</v>
      </c>
      <c r="S674" t="s">
        <v>312</v>
      </c>
      <c r="T674">
        <v>1</v>
      </c>
      <c r="U674" t="s">
        <v>313</v>
      </c>
      <c r="V674" s="4">
        <v>0</v>
      </c>
      <c r="W674" s="4">
        <v>0</v>
      </c>
      <c r="X674" s="4">
        <v>0</v>
      </c>
      <c r="Y674" s="4">
        <v>0</v>
      </c>
      <c r="Z674" s="4">
        <v>11227.64</v>
      </c>
      <c r="AA674" s="4">
        <v>11227.64</v>
      </c>
      <c r="AB674" s="4">
        <v>11227.64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0</v>
      </c>
      <c r="AU674" s="4">
        <v>0</v>
      </c>
      <c r="AV674" s="4">
        <v>0</v>
      </c>
      <c r="AW674" s="4">
        <v>0</v>
      </c>
      <c r="AX674" s="4">
        <v>11227.64</v>
      </c>
      <c r="AY674" s="4">
        <v>11227.64</v>
      </c>
      <c r="AZ674" s="4">
        <v>11227.64</v>
      </c>
      <c r="BA674" s="4">
        <v>0</v>
      </c>
      <c r="BB674" s="4">
        <v>0</v>
      </c>
      <c r="BC674" s="4">
        <v>0</v>
      </c>
      <c r="BD674" s="4">
        <v>0</v>
      </c>
      <c r="BE674" s="4">
        <v>0</v>
      </c>
    </row>
    <row r="675" spans="1:57">
      <c r="A675">
        <v>972</v>
      </c>
      <c r="B675" t="s">
        <v>527</v>
      </c>
      <c r="C675">
        <v>132</v>
      </c>
      <c r="D675" t="s">
        <v>528</v>
      </c>
      <c r="E675">
        <v>326</v>
      </c>
      <c r="F675">
        <v>513230001</v>
      </c>
      <c r="G675" t="s">
        <v>239</v>
      </c>
      <c r="H675">
        <v>101</v>
      </c>
      <c r="I675" t="s">
        <v>308</v>
      </c>
      <c r="J675">
        <v>3230</v>
      </c>
      <c r="K675" t="s">
        <v>529</v>
      </c>
      <c r="L675">
        <v>3000</v>
      </c>
      <c r="M675" t="s">
        <v>118</v>
      </c>
      <c r="N675">
        <v>9</v>
      </c>
      <c r="O675" t="s">
        <v>422</v>
      </c>
      <c r="P675">
        <v>181</v>
      </c>
      <c r="Q675" t="s">
        <v>523</v>
      </c>
      <c r="R675">
        <v>131</v>
      </c>
      <c r="S675" t="s">
        <v>524</v>
      </c>
      <c r="T675">
        <v>1</v>
      </c>
      <c r="U675" t="s">
        <v>313</v>
      </c>
      <c r="V675" s="4">
        <v>17864</v>
      </c>
      <c r="W675" s="4">
        <v>17864</v>
      </c>
      <c r="X675" s="4">
        <v>17864</v>
      </c>
      <c r="Y675" s="4">
        <v>18464</v>
      </c>
      <c r="Z675" s="4">
        <v>18464</v>
      </c>
      <c r="AA675" s="4">
        <v>18464</v>
      </c>
      <c r="AB675" s="4">
        <v>18464</v>
      </c>
      <c r="AC675" s="4">
        <v>18464</v>
      </c>
      <c r="AD675" s="4">
        <v>20088</v>
      </c>
      <c r="AE675" s="4">
        <v>20088</v>
      </c>
      <c r="AF675" s="4">
        <v>20088</v>
      </c>
      <c r="AG675" s="4">
        <v>0</v>
      </c>
      <c r="AH675" s="4">
        <v>13381.76</v>
      </c>
      <c r="AI675" s="4">
        <v>13381.76</v>
      </c>
      <c r="AJ675" s="4">
        <v>13381.76</v>
      </c>
      <c r="AK675" s="4">
        <v>13381.76</v>
      </c>
      <c r="AL675" s="4">
        <v>16727.2</v>
      </c>
      <c r="AM675" s="4">
        <v>18399.919999999998</v>
      </c>
      <c r="AN675" s="4">
        <v>18399.919999999998</v>
      </c>
      <c r="AO675" s="4">
        <v>18399.919999999998</v>
      </c>
      <c r="AP675" s="4">
        <v>18399.919999999998</v>
      </c>
      <c r="AQ675" s="4">
        <v>18399.919999999998</v>
      </c>
      <c r="AR675" s="4">
        <v>16225.38</v>
      </c>
      <c r="AS675" s="4">
        <v>16225.38</v>
      </c>
      <c r="AT675" s="4">
        <v>50000</v>
      </c>
      <c r="AU675" s="4">
        <v>0</v>
      </c>
      <c r="AV675" s="4">
        <v>0</v>
      </c>
      <c r="AW675" s="4">
        <v>-20184</v>
      </c>
      <c r="AX675" s="4">
        <v>-9550.24</v>
      </c>
      <c r="AY675" s="4">
        <v>64.08</v>
      </c>
      <c r="AZ675" s="4">
        <v>64.08</v>
      </c>
      <c r="BA675" s="4">
        <v>64.08</v>
      </c>
      <c r="BB675" s="4">
        <v>1688.08</v>
      </c>
      <c r="BC675" s="4">
        <v>1688.08</v>
      </c>
      <c r="BD675" s="4">
        <v>3862.62</v>
      </c>
      <c r="BE675" s="4">
        <v>-16225.38</v>
      </c>
    </row>
    <row r="676" spans="1:57">
      <c r="A676">
        <v>932</v>
      </c>
      <c r="B676" t="s">
        <v>477</v>
      </c>
      <c r="C676">
        <v>113</v>
      </c>
      <c r="D676" t="s">
        <v>478</v>
      </c>
      <c r="E676">
        <v>327</v>
      </c>
      <c r="F676">
        <v>513230002</v>
      </c>
      <c r="G676" t="s">
        <v>581</v>
      </c>
      <c r="H676">
        <v>101</v>
      </c>
      <c r="I676" t="s">
        <v>308</v>
      </c>
      <c r="J676">
        <v>3230</v>
      </c>
      <c r="K676" t="s">
        <v>529</v>
      </c>
      <c r="L676">
        <v>3000</v>
      </c>
      <c r="M676" t="s">
        <v>118</v>
      </c>
      <c r="N676">
        <v>5</v>
      </c>
      <c r="O676" t="s">
        <v>467</v>
      </c>
      <c r="P676">
        <v>152</v>
      </c>
      <c r="Q676" t="s">
        <v>468</v>
      </c>
      <c r="R676">
        <v>121</v>
      </c>
      <c r="S676" t="s">
        <v>312</v>
      </c>
      <c r="T676">
        <v>1</v>
      </c>
      <c r="U676" t="s">
        <v>313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2389.6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238.96</v>
      </c>
      <c r="AS676" s="4">
        <v>238.96</v>
      </c>
      <c r="AT676" s="4">
        <v>0</v>
      </c>
      <c r="AU676" s="4">
        <v>0</v>
      </c>
      <c r="AV676" s="4">
        <v>0</v>
      </c>
      <c r="AW676" s="4">
        <v>0</v>
      </c>
      <c r="AX676" s="4">
        <v>0</v>
      </c>
      <c r="AY676" s="4">
        <v>0</v>
      </c>
      <c r="AZ676" s="4">
        <v>0</v>
      </c>
      <c r="BA676" s="4">
        <v>0</v>
      </c>
      <c r="BB676" s="4">
        <v>0</v>
      </c>
      <c r="BC676" s="4">
        <v>0</v>
      </c>
      <c r="BD676" s="4">
        <v>-2628.56</v>
      </c>
      <c r="BE676" s="4">
        <v>-238.96</v>
      </c>
    </row>
    <row r="677" spans="1:57">
      <c r="A677">
        <v>941</v>
      </c>
      <c r="B677" t="s">
        <v>484</v>
      </c>
      <c r="C677">
        <v>116</v>
      </c>
      <c r="D677" t="s">
        <v>485</v>
      </c>
      <c r="E677">
        <v>327</v>
      </c>
      <c r="F677">
        <v>513230002</v>
      </c>
      <c r="G677" t="s">
        <v>581</v>
      </c>
      <c r="H677">
        <v>101</v>
      </c>
      <c r="I677" t="s">
        <v>308</v>
      </c>
      <c r="J677">
        <v>3230</v>
      </c>
      <c r="K677" t="s">
        <v>529</v>
      </c>
      <c r="L677">
        <v>3000</v>
      </c>
      <c r="M677" t="s">
        <v>118</v>
      </c>
      <c r="N677">
        <v>8</v>
      </c>
      <c r="O677" t="s">
        <v>486</v>
      </c>
      <c r="P677">
        <v>131</v>
      </c>
      <c r="Q677" t="s">
        <v>449</v>
      </c>
      <c r="R677">
        <v>121</v>
      </c>
      <c r="S677" t="s">
        <v>312</v>
      </c>
      <c r="T677">
        <v>1</v>
      </c>
      <c r="U677" t="s">
        <v>313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716.88</v>
      </c>
      <c r="AR677" s="4">
        <v>71.69</v>
      </c>
      <c r="AS677" s="4">
        <v>71.69</v>
      </c>
      <c r="AT677" s="4">
        <v>0</v>
      </c>
      <c r="AU677" s="4">
        <v>0</v>
      </c>
      <c r="AV677" s="4">
        <v>0</v>
      </c>
      <c r="AW677" s="4">
        <v>0</v>
      </c>
      <c r="AX677" s="4">
        <v>0</v>
      </c>
      <c r="AY677" s="4">
        <v>0</v>
      </c>
      <c r="AZ677" s="4">
        <v>0</v>
      </c>
      <c r="BA677" s="4">
        <v>0</v>
      </c>
      <c r="BB677" s="4">
        <v>0</v>
      </c>
      <c r="BC677" s="4">
        <v>-716.88</v>
      </c>
      <c r="BD677" s="4">
        <v>-71.69</v>
      </c>
      <c r="BE677" s="4">
        <v>-71.69</v>
      </c>
    </row>
    <row r="678" spans="1:57">
      <c r="A678">
        <v>954</v>
      </c>
      <c r="B678" t="s">
        <v>502</v>
      </c>
      <c r="C678">
        <v>122</v>
      </c>
      <c r="D678" t="s">
        <v>503</v>
      </c>
      <c r="E678">
        <v>327</v>
      </c>
      <c r="F678">
        <v>513230002</v>
      </c>
      <c r="G678" t="s">
        <v>581</v>
      </c>
      <c r="H678">
        <v>101</v>
      </c>
      <c r="I678" t="s">
        <v>308</v>
      </c>
      <c r="J678">
        <v>3230</v>
      </c>
      <c r="K678" t="s">
        <v>529</v>
      </c>
      <c r="L678">
        <v>3000</v>
      </c>
      <c r="M678" t="s">
        <v>118</v>
      </c>
      <c r="N678">
        <v>12</v>
      </c>
      <c r="O678" t="s">
        <v>401</v>
      </c>
      <c r="P678">
        <v>226</v>
      </c>
      <c r="Q678" t="s">
        <v>504</v>
      </c>
      <c r="R678">
        <v>121</v>
      </c>
      <c r="S678" t="s">
        <v>312</v>
      </c>
      <c r="T678">
        <v>1</v>
      </c>
      <c r="U678" t="s">
        <v>313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3584.4</v>
      </c>
      <c r="AR678" s="4">
        <v>358.44</v>
      </c>
      <c r="AS678" s="4">
        <v>358.44</v>
      </c>
      <c r="AT678" s="4">
        <v>0</v>
      </c>
      <c r="AU678" s="4">
        <v>0</v>
      </c>
      <c r="AV678" s="4">
        <v>0</v>
      </c>
      <c r="AW678" s="4">
        <v>0</v>
      </c>
      <c r="AX678" s="4">
        <v>0</v>
      </c>
      <c r="AY678" s="4">
        <v>0</v>
      </c>
      <c r="AZ678" s="4">
        <v>0</v>
      </c>
      <c r="BA678" s="4">
        <v>0</v>
      </c>
      <c r="BB678" s="4">
        <v>0</v>
      </c>
      <c r="BC678" s="4">
        <v>-3584.4</v>
      </c>
      <c r="BD678" s="4">
        <v>-358.44</v>
      </c>
      <c r="BE678" s="4">
        <v>-358.44</v>
      </c>
    </row>
    <row r="679" spans="1:57">
      <c r="A679">
        <v>111</v>
      </c>
      <c r="B679" t="s">
        <v>84</v>
      </c>
      <c r="C679">
        <v>141</v>
      </c>
      <c r="D679" t="s">
        <v>260</v>
      </c>
      <c r="E679">
        <v>327</v>
      </c>
      <c r="F679">
        <v>513230002</v>
      </c>
      <c r="G679" t="s">
        <v>581</v>
      </c>
      <c r="H679">
        <v>101</v>
      </c>
      <c r="I679" t="s">
        <v>308</v>
      </c>
      <c r="J679">
        <v>3230</v>
      </c>
      <c r="K679" t="s">
        <v>529</v>
      </c>
      <c r="L679">
        <v>3000</v>
      </c>
      <c r="M679" t="s">
        <v>118</v>
      </c>
      <c r="N679">
        <v>13</v>
      </c>
      <c r="O679" t="s">
        <v>353</v>
      </c>
      <c r="P679">
        <v>263</v>
      </c>
      <c r="Q679" t="s">
        <v>354</v>
      </c>
      <c r="R679">
        <v>121</v>
      </c>
      <c r="S679" t="s">
        <v>312</v>
      </c>
      <c r="T679">
        <v>1</v>
      </c>
      <c r="U679" t="s">
        <v>313</v>
      </c>
      <c r="V679" s="4">
        <v>0</v>
      </c>
      <c r="W679" s="4">
        <v>0</v>
      </c>
      <c r="X679" s="4">
        <v>0</v>
      </c>
      <c r="Y679" s="4">
        <v>928</v>
      </c>
      <c r="Z679" s="4">
        <v>0</v>
      </c>
      <c r="AA679" s="4">
        <v>0</v>
      </c>
      <c r="AB679" s="4">
        <v>0</v>
      </c>
      <c r="AC679" s="4">
        <v>0</v>
      </c>
      <c r="AD679" s="4">
        <v>3480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0</v>
      </c>
      <c r="AU679" s="4">
        <v>0</v>
      </c>
      <c r="AV679" s="4">
        <v>3481</v>
      </c>
      <c r="AW679" s="4">
        <v>928</v>
      </c>
      <c r="AX679" s="4">
        <v>0</v>
      </c>
      <c r="AY679" s="4">
        <v>0</v>
      </c>
      <c r="AZ679" s="4">
        <v>0</v>
      </c>
      <c r="BA679" s="4">
        <v>0</v>
      </c>
      <c r="BB679" s="4">
        <v>0</v>
      </c>
      <c r="BC679" s="4">
        <v>0</v>
      </c>
      <c r="BD679" s="4">
        <v>0</v>
      </c>
      <c r="BE679" s="4">
        <v>0</v>
      </c>
    </row>
    <row r="680" spans="1:57">
      <c r="A680">
        <v>942</v>
      </c>
      <c r="B680" t="s">
        <v>487</v>
      </c>
      <c r="C680">
        <v>117</v>
      </c>
      <c r="D680" t="s">
        <v>488</v>
      </c>
      <c r="E680">
        <v>328</v>
      </c>
      <c r="F680">
        <v>513250001</v>
      </c>
      <c r="G680" t="s">
        <v>187</v>
      </c>
      <c r="H680">
        <v>101</v>
      </c>
      <c r="I680" t="s">
        <v>308</v>
      </c>
      <c r="J680">
        <v>3250</v>
      </c>
      <c r="K680" t="s">
        <v>493</v>
      </c>
      <c r="L680">
        <v>3000</v>
      </c>
      <c r="M680" t="s">
        <v>118</v>
      </c>
      <c r="N680">
        <v>8</v>
      </c>
      <c r="O680" t="s">
        <v>486</v>
      </c>
      <c r="P680">
        <v>183</v>
      </c>
      <c r="Q680" t="s">
        <v>489</v>
      </c>
      <c r="R680">
        <v>121</v>
      </c>
      <c r="S680" t="s">
        <v>312</v>
      </c>
      <c r="T680">
        <v>1</v>
      </c>
      <c r="U680" t="s">
        <v>313</v>
      </c>
      <c r="V680" s="4">
        <v>0</v>
      </c>
      <c r="W680" s="4">
        <v>0</v>
      </c>
      <c r="X680" s="4">
        <v>0</v>
      </c>
      <c r="Y680" s="4">
        <v>14500</v>
      </c>
      <c r="Z680" s="4">
        <v>0</v>
      </c>
      <c r="AA680" s="4">
        <v>7540</v>
      </c>
      <c r="AB680" s="4">
        <v>2320</v>
      </c>
      <c r="AC680" s="4">
        <v>0</v>
      </c>
      <c r="AD680" s="4">
        <v>6786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0</v>
      </c>
      <c r="AU680" s="4">
        <v>0</v>
      </c>
      <c r="AV680" s="4">
        <v>0</v>
      </c>
      <c r="AW680" s="4">
        <v>14500</v>
      </c>
      <c r="AX680" s="4">
        <v>0</v>
      </c>
      <c r="AY680" s="4">
        <v>7540</v>
      </c>
      <c r="AZ680" s="4">
        <v>2320</v>
      </c>
      <c r="BA680" s="4">
        <v>0</v>
      </c>
      <c r="BB680" s="4">
        <v>6786</v>
      </c>
      <c r="BC680" s="4">
        <v>0</v>
      </c>
      <c r="BD680" s="4">
        <v>0</v>
      </c>
      <c r="BE680" s="4">
        <v>0</v>
      </c>
    </row>
    <row r="681" spans="1:57">
      <c r="A681">
        <v>961</v>
      </c>
      <c r="B681" t="s">
        <v>80</v>
      </c>
      <c r="C681">
        <v>124</v>
      </c>
      <c r="D681" t="s">
        <v>508</v>
      </c>
      <c r="E681">
        <v>328</v>
      </c>
      <c r="F681">
        <v>513250001</v>
      </c>
      <c r="G681" t="s">
        <v>187</v>
      </c>
      <c r="H681">
        <v>101</v>
      </c>
      <c r="I681" t="s">
        <v>308</v>
      </c>
      <c r="J681">
        <v>3250</v>
      </c>
      <c r="K681" t="s">
        <v>493</v>
      </c>
      <c r="L681">
        <v>3000</v>
      </c>
      <c r="M681" t="s">
        <v>118</v>
      </c>
      <c r="N681">
        <v>11</v>
      </c>
      <c r="O681" t="s">
        <v>509</v>
      </c>
      <c r="P681">
        <v>241</v>
      </c>
      <c r="Q681" t="s">
        <v>445</v>
      </c>
      <c r="R681">
        <v>124</v>
      </c>
      <c r="S681" t="s">
        <v>510</v>
      </c>
      <c r="T681">
        <v>1</v>
      </c>
      <c r="U681" t="s">
        <v>313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2389.6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4779.2</v>
      </c>
      <c r="AP681" s="4">
        <v>0</v>
      </c>
      <c r="AQ681" s="4">
        <v>0</v>
      </c>
      <c r="AR681" s="4">
        <v>716.88</v>
      </c>
      <c r="AS681" s="4">
        <v>716.88</v>
      </c>
      <c r="AT681" s="4">
        <v>0</v>
      </c>
      <c r="AU681" s="4">
        <v>0</v>
      </c>
      <c r="AV681" s="4">
        <v>-2389.6</v>
      </c>
      <c r="AW681" s="4">
        <v>0</v>
      </c>
      <c r="AX681" s="4">
        <v>0</v>
      </c>
      <c r="AY681" s="4">
        <v>0</v>
      </c>
      <c r="AZ681" s="4">
        <v>0</v>
      </c>
      <c r="BA681" s="4">
        <v>0</v>
      </c>
      <c r="BB681" s="4">
        <v>-4779.2</v>
      </c>
      <c r="BC681" s="4">
        <v>0</v>
      </c>
      <c r="BD681" s="4">
        <v>-716.88</v>
      </c>
      <c r="BE681" s="4">
        <v>-716.88</v>
      </c>
    </row>
    <row r="682" spans="1:57">
      <c r="A682">
        <v>962</v>
      </c>
      <c r="B682" t="s">
        <v>513</v>
      </c>
      <c r="C682">
        <v>126</v>
      </c>
      <c r="D682" t="s">
        <v>225</v>
      </c>
      <c r="E682">
        <v>328</v>
      </c>
      <c r="F682">
        <v>513250001</v>
      </c>
      <c r="G682" t="s">
        <v>187</v>
      </c>
      <c r="H682">
        <v>101</v>
      </c>
      <c r="I682" t="s">
        <v>308</v>
      </c>
      <c r="J682">
        <v>3250</v>
      </c>
      <c r="K682" t="s">
        <v>493</v>
      </c>
      <c r="L682">
        <v>3000</v>
      </c>
      <c r="M682" t="s">
        <v>118</v>
      </c>
      <c r="N682">
        <v>11</v>
      </c>
      <c r="O682" t="s">
        <v>509</v>
      </c>
      <c r="P682">
        <v>241</v>
      </c>
      <c r="Q682" t="s">
        <v>445</v>
      </c>
      <c r="R682">
        <v>124</v>
      </c>
      <c r="S682" t="s">
        <v>510</v>
      </c>
      <c r="T682">
        <v>1</v>
      </c>
      <c r="U682" t="s">
        <v>313</v>
      </c>
      <c r="V682" s="4">
        <v>0</v>
      </c>
      <c r="W682" s="4">
        <v>5160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5800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5376.6</v>
      </c>
      <c r="AP682" s="4">
        <v>0</v>
      </c>
      <c r="AQ682" s="4">
        <v>0</v>
      </c>
      <c r="AR682" s="4">
        <v>537.66</v>
      </c>
      <c r="AS682" s="4">
        <v>537.66</v>
      </c>
      <c r="AT682" s="4">
        <v>0</v>
      </c>
      <c r="AU682" s="4">
        <v>5160</v>
      </c>
      <c r="AV682" s="4">
        <v>0</v>
      </c>
      <c r="AW682" s="4">
        <v>0</v>
      </c>
      <c r="AX682" s="4">
        <v>0</v>
      </c>
      <c r="AY682" s="4">
        <v>0</v>
      </c>
      <c r="AZ682" s="4">
        <v>0</v>
      </c>
      <c r="BA682" s="4">
        <v>-5376.6</v>
      </c>
      <c r="BB682" s="4">
        <v>0</v>
      </c>
      <c r="BC682" s="4">
        <v>5800</v>
      </c>
      <c r="BD682" s="4">
        <v>-537.66</v>
      </c>
      <c r="BE682" s="4">
        <v>-537.66</v>
      </c>
    </row>
    <row r="683" spans="1:57">
      <c r="A683">
        <v>951</v>
      </c>
      <c r="B683" t="s">
        <v>491</v>
      </c>
      <c r="C683">
        <v>118</v>
      </c>
      <c r="D683" t="s">
        <v>178</v>
      </c>
      <c r="E683">
        <v>328</v>
      </c>
      <c r="F683">
        <v>513250001</v>
      </c>
      <c r="G683" t="s">
        <v>187</v>
      </c>
      <c r="H683">
        <v>101</v>
      </c>
      <c r="I683" t="s">
        <v>308</v>
      </c>
      <c r="J683">
        <v>3250</v>
      </c>
      <c r="K683" t="s">
        <v>493</v>
      </c>
      <c r="L683">
        <v>3000</v>
      </c>
      <c r="M683" t="s">
        <v>118</v>
      </c>
      <c r="N683">
        <v>12</v>
      </c>
      <c r="O683" t="s">
        <v>401</v>
      </c>
      <c r="P683">
        <v>221</v>
      </c>
      <c r="Q683" t="s">
        <v>492</v>
      </c>
      <c r="R683">
        <v>128</v>
      </c>
      <c r="S683" t="s">
        <v>404</v>
      </c>
      <c r="T683">
        <v>1</v>
      </c>
      <c r="U683" t="s">
        <v>313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29631.040000000001</v>
      </c>
      <c r="AM683" s="4">
        <v>26883</v>
      </c>
      <c r="AN683" s="4">
        <v>0</v>
      </c>
      <c r="AO683" s="4">
        <v>0</v>
      </c>
      <c r="AP683" s="4">
        <v>0</v>
      </c>
      <c r="AQ683" s="4">
        <v>0</v>
      </c>
      <c r="AR683" s="4">
        <v>5651.4</v>
      </c>
      <c r="AS683" s="4">
        <v>5651.4</v>
      </c>
      <c r="AT683" s="4">
        <v>0</v>
      </c>
      <c r="AU683" s="4">
        <v>0</v>
      </c>
      <c r="AV683" s="4">
        <v>0</v>
      </c>
      <c r="AW683" s="4">
        <v>0</v>
      </c>
      <c r="AX683" s="4">
        <v>0</v>
      </c>
      <c r="AY683" s="4">
        <v>-56514.04</v>
      </c>
      <c r="AZ683" s="4">
        <v>0</v>
      </c>
      <c r="BA683" s="4">
        <v>0</v>
      </c>
      <c r="BB683" s="4">
        <v>0</v>
      </c>
      <c r="BC683" s="4">
        <v>0</v>
      </c>
      <c r="BD683" s="4">
        <v>-547.65</v>
      </c>
      <c r="BE683" s="4">
        <v>-10755.15</v>
      </c>
    </row>
    <row r="684" spans="1:57">
      <c r="A684">
        <v>953</v>
      </c>
      <c r="B684" t="s">
        <v>259</v>
      </c>
      <c r="C684">
        <v>121</v>
      </c>
      <c r="D684" t="s">
        <v>196</v>
      </c>
      <c r="E684">
        <v>328</v>
      </c>
      <c r="F684">
        <v>513250001</v>
      </c>
      <c r="G684" t="s">
        <v>187</v>
      </c>
      <c r="H684">
        <v>101</v>
      </c>
      <c r="I684" t="s">
        <v>308</v>
      </c>
      <c r="J684">
        <v>3250</v>
      </c>
      <c r="K684" t="s">
        <v>493</v>
      </c>
      <c r="L684">
        <v>3000</v>
      </c>
      <c r="M684" t="s">
        <v>118</v>
      </c>
      <c r="N684">
        <v>12</v>
      </c>
      <c r="O684" t="s">
        <v>401</v>
      </c>
      <c r="P684">
        <v>214</v>
      </c>
      <c r="Q684" t="s">
        <v>446</v>
      </c>
      <c r="R684">
        <v>125</v>
      </c>
      <c r="S684" t="s">
        <v>464</v>
      </c>
      <c r="T684">
        <v>1</v>
      </c>
      <c r="U684" t="s">
        <v>313</v>
      </c>
      <c r="V684" s="4">
        <v>0</v>
      </c>
      <c r="W684" s="4">
        <v>0</v>
      </c>
      <c r="X684" s="4">
        <v>23200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0</v>
      </c>
      <c r="AU684" s="4">
        <v>0</v>
      </c>
      <c r="AV684" s="4">
        <v>23200</v>
      </c>
      <c r="AW684" s="4">
        <v>0</v>
      </c>
      <c r="AX684" s="4">
        <v>0</v>
      </c>
      <c r="AY684" s="4">
        <v>0</v>
      </c>
      <c r="AZ684" s="4">
        <v>0</v>
      </c>
      <c r="BA684" s="4">
        <v>0</v>
      </c>
      <c r="BB684" s="4">
        <v>0</v>
      </c>
      <c r="BC684" s="4">
        <v>0</v>
      </c>
      <c r="BD684" s="4">
        <v>0</v>
      </c>
      <c r="BE684" s="4">
        <v>0</v>
      </c>
    </row>
    <row r="685" spans="1:57">
      <c r="A685">
        <v>954</v>
      </c>
      <c r="B685" t="s">
        <v>502</v>
      </c>
      <c r="C685">
        <v>122</v>
      </c>
      <c r="D685" t="s">
        <v>503</v>
      </c>
      <c r="E685">
        <v>328</v>
      </c>
      <c r="F685">
        <v>513250001</v>
      </c>
      <c r="G685" t="s">
        <v>187</v>
      </c>
      <c r="H685">
        <v>101</v>
      </c>
      <c r="I685" t="s">
        <v>308</v>
      </c>
      <c r="J685">
        <v>3250</v>
      </c>
      <c r="K685" t="s">
        <v>493</v>
      </c>
      <c r="L685">
        <v>3000</v>
      </c>
      <c r="M685" t="s">
        <v>118</v>
      </c>
      <c r="N685">
        <v>12</v>
      </c>
      <c r="O685" t="s">
        <v>401</v>
      </c>
      <c r="P685">
        <v>226</v>
      </c>
      <c r="Q685" t="s">
        <v>504</v>
      </c>
      <c r="R685">
        <v>121</v>
      </c>
      <c r="S685" t="s">
        <v>312</v>
      </c>
      <c r="T685">
        <v>1</v>
      </c>
      <c r="U685" t="s">
        <v>313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167504</v>
      </c>
      <c r="AD685" s="4">
        <v>146160</v>
      </c>
      <c r="AE685" s="4">
        <v>65540</v>
      </c>
      <c r="AF685" s="4">
        <v>27260</v>
      </c>
      <c r="AG685" s="4">
        <v>31320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0</v>
      </c>
      <c r="AU685" s="4">
        <v>0</v>
      </c>
      <c r="AV685" s="4">
        <v>0</v>
      </c>
      <c r="AW685" s="4">
        <v>0</v>
      </c>
      <c r="AX685" s="4">
        <v>0</v>
      </c>
      <c r="AY685" s="4">
        <v>0</v>
      </c>
      <c r="AZ685" s="4">
        <v>46284</v>
      </c>
      <c r="BA685" s="4">
        <v>153700</v>
      </c>
      <c r="BB685" s="4">
        <v>113680</v>
      </c>
      <c r="BC685" s="4">
        <v>82940</v>
      </c>
      <c r="BD685" s="4">
        <v>37700</v>
      </c>
      <c r="BE685" s="4">
        <v>3480</v>
      </c>
    </row>
    <row r="686" spans="1:57">
      <c r="A686">
        <v>951</v>
      </c>
      <c r="B686" t="s">
        <v>491</v>
      </c>
      <c r="C686">
        <v>118</v>
      </c>
      <c r="D686" t="s">
        <v>178</v>
      </c>
      <c r="E686">
        <v>329</v>
      </c>
      <c r="F686">
        <v>513260001</v>
      </c>
      <c r="G686" t="s">
        <v>198</v>
      </c>
      <c r="H686">
        <v>101</v>
      </c>
      <c r="I686" t="s">
        <v>308</v>
      </c>
      <c r="J686">
        <v>3260</v>
      </c>
      <c r="K686" t="s">
        <v>387</v>
      </c>
      <c r="L686">
        <v>3000</v>
      </c>
      <c r="M686" t="s">
        <v>118</v>
      </c>
      <c r="N686">
        <v>12</v>
      </c>
      <c r="O686" t="s">
        <v>401</v>
      </c>
      <c r="P686">
        <v>221</v>
      </c>
      <c r="Q686" t="s">
        <v>492</v>
      </c>
      <c r="R686">
        <v>128</v>
      </c>
      <c r="S686" t="s">
        <v>404</v>
      </c>
      <c r="T686">
        <v>1</v>
      </c>
      <c r="U686" t="s">
        <v>313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19140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17563.560000000001</v>
      </c>
      <c r="AQ686" s="4">
        <v>0</v>
      </c>
      <c r="AR686" s="4">
        <v>1756.36</v>
      </c>
      <c r="AS686" s="4">
        <v>1756.36</v>
      </c>
      <c r="AT686" s="4">
        <v>0</v>
      </c>
      <c r="AU686" s="4">
        <v>0</v>
      </c>
      <c r="AV686" s="4">
        <v>0</v>
      </c>
      <c r="AW686" s="4">
        <v>0</v>
      </c>
      <c r="AX686" s="4">
        <v>0</v>
      </c>
      <c r="AY686" s="4">
        <v>0</v>
      </c>
      <c r="AZ686" s="4">
        <v>0</v>
      </c>
      <c r="BA686" s="4">
        <v>0</v>
      </c>
      <c r="BB686" s="4">
        <v>1576.44</v>
      </c>
      <c r="BC686" s="4">
        <v>0</v>
      </c>
      <c r="BD686" s="4">
        <v>-1756.36</v>
      </c>
      <c r="BE686" s="4">
        <v>-1756.36</v>
      </c>
    </row>
    <row r="687" spans="1:57">
      <c r="A687">
        <v>954</v>
      </c>
      <c r="B687" t="s">
        <v>502</v>
      </c>
      <c r="C687">
        <v>122</v>
      </c>
      <c r="D687" t="s">
        <v>503</v>
      </c>
      <c r="E687">
        <v>329</v>
      </c>
      <c r="F687">
        <v>513260001</v>
      </c>
      <c r="G687" t="s">
        <v>198</v>
      </c>
      <c r="H687">
        <v>101</v>
      </c>
      <c r="I687" t="s">
        <v>308</v>
      </c>
      <c r="J687">
        <v>3260</v>
      </c>
      <c r="K687" t="s">
        <v>387</v>
      </c>
      <c r="L687">
        <v>3000</v>
      </c>
      <c r="M687" t="s">
        <v>118</v>
      </c>
      <c r="N687">
        <v>12</v>
      </c>
      <c r="O687" t="s">
        <v>401</v>
      </c>
      <c r="P687">
        <v>226</v>
      </c>
      <c r="Q687" t="s">
        <v>504</v>
      </c>
      <c r="R687">
        <v>121</v>
      </c>
      <c r="S687" t="s">
        <v>312</v>
      </c>
      <c r="T687">
        <v>1</v>
      </c>
      <c r="U687" t="s">
        <v>313</v>
      </c>
      <c r="V687" s="4">
        <v>0</v>
      </c>
      <c r="W687" s="4">
        <v>1740</v>
      </c>
      <c r="X687" s="4">
        <v>0</v>
      </c>
      <c r="Y687" s="4">
        <v>0</v>
      </c>
      <c r="Z687" s="4">
        <v>0</v>
      </c>
      <c r="AA687" s="4">
        <v>29696</v>
      </c>
      <c r="AB687" s="4">
        <v>27057</v>
      </c>
      <c r="AC687" s="4">
        <v>82766</v>
      </c>
      <c r="AD687" s="4">
        <v>9454</v>
      </c>
      <c r="AE687" s="4">
        <v>51040</v>
      </c>
      <c r="AF687" s="4">
        <v>49300</v>
      </c>
      <c r="AG687" s="4">
        <v>50344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1740</v>
      </c>
      <c r="AU687" s="4">
        <v>0</v>
      </c>
      <c r="AV687" s="4">
        <v>0</v>
      </c>
      <c r="AW687" s="4">
        <v>0</v>
      </c>
      <c r="AX687" s="4">
        <v>0</v>
      </c>
      <c r="AY687" s="4">
        <v>29696</v>
      </c>
      <c r="AZ687" s="4">
        <v>27057</v>
      </c>
      <c r="BA687" s="4">
        <v>82766</v>
      </c>
      <c r="BB687" s="4">
        <v>9454</v>
      </c>
      <c r="BC687" s="4">
        <v>86420</v>
      </c>
      <c r="BD687" s="4">
        <v>33872</v>
      </c>
      <c r="BE687" s="4">
        <v>30392</v>
      </c>
    </row>
    <row r="688" spans="1:57">
      <c r="A688">
        <v>921</v>
      </c>
      <c r="B688" t="s">
        <v>454</v>
      </c>
      <c r="C688">
        <v>108</v>
      </c>
      <c r="D688" t="s">
        <v>455</v>
      </c>
      <c r="E688">
        <v>330</v>
      </c>
      <c r="F688">
        <v>513260002</v>
      </c>
      <c r="G688" t="s">
        <v>203</v>
      </c>
      <c r="H688">
        <v>101</v>
      </c>
      <c r="I688" t="s">
        <v>308</v>
      </c>
      <c r="J688">
        <v>3260</v>
      </c>
      <c r="K688" t="s">
        <v>387</v>
      </c>
      <c r="L688">
        <v>3000</v>
      </c>
      <c r="M688" t="s">
        <v>118</v>
      </c>
      <c r="N688">
        <v>4</v>
      </c>
      <c r="O688" t="s">
        <v>345</v>
      </c>
      <c r="P688">
        <v>132</v>
      </c>
      <c r="Q688" t="s">
        <v>456</v>
      </c>
      <c r="R688">
        <v>121</v>
      </c>
      <c r="S688" t="s">
        <v>312</v>
      </c>
      <c r="T688">
        <v>1</v>
      </c>
      <c r="U688" t="s">
        <v>313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6960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0</v>
      </c>
      <c r="AU688" s="4">
        <v>0</v>
      </c>
      <c r="AV688" s="4">
        <v>0</v>
      </c>
      <c r="AW688" s="4">
        <v>0</v>
      </c>
      <c r="AX688" s="4">
        <v>0</v>
      </c>
      <c r="AY688" s="4">
        <v>0</v>
      </c>
      <c r="AZ688" s="4">
        <v>0</v>
      </c>
      <c r="BA688" s="4">
        <v>0</v>
      </c>
      <c r="BB688" s="4">
        <v>0</v>
      </c>
      <c r="BC688" s="4">
        <v>0</v>
      </c>
      <c r="BD688" s="4">
        <v>6960</v>
      </c>
      <c r="BE688" s="4">
        <v>0</v>
      </c>
    </row>
    <row r="689" spans="1:57">
      <c r="A689">
        <v>101</v>
      </c>
      <c r="B689" t="s">
        <v>306</v>
      </c>
      <c r="C689">
        <v>139</v>
      </c>
      <c r="D689" t="s">
        <v>307</v>
      </c>
      <c r="E689">
        <v>330</v>
      </c>
      <c r="F689">
        <v>513260002</v>
      </c>
      <c r="G689" t="s">
        <v>203</v>
      </c>
      <c r="H689">
        <v>101</v>
      </c>
      <c r="I689" t="s">
        <v>308</v>
      </c>
      <c r="J689">
        <v>3260</v>
      </c>
      <c r="K689" t="s">
        <v>387</v>
      </c>
      <c r="L689">
        <v>3000</v>
      </c>
      <c r="M689" t="s">
        <v>118</v>
      </c>
      <c r="N689">
        <v>7</v>
      </c>
      <c r="O689" t="s">
        <v>310</v>
      </c>
      <c r="P689">
        <v>171</v>
      </c>
      <c r="Q689" t="s">
        <v>311</v>
      </c>
      <c r="R689">
        <v>121</v>
      </c>
      <c r="S689" t="s">
        <v>312</v>
      </c>
      <c r="T689">
        <v>1</v>
      </c>
      <c r="U689" t="s">
        <v>313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6344.39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634.44000000000005</v>
      </c>
      <c r="AS689" s="4">
        <v>634.44000000000005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-750.01</v>
      </c>
      <c r="BB689" s="4">
        <v>-5594.38</v>
      </c>
      <c r="BC689" s="4">
        <v>0</v>
      </c>
      <c r="BD689" s="4">
        <v>-634.44000000000005</v>
      </c>
      <c r="BE689" s="4">
        <v>-634.44000000000005</v>
      </c>
    </row>
    <row r="690" spans="1:57">
      <c r="A690">
        <v>941</v>
      </c>
      <c r="B690" t="s">
        <v>484</v>
      </c>
      <c r="C690">
        <v>116</v>
      </c>
      <c r="D690" t="s">
        <v>485</v>
      </c>
      <c r="E690">
        <v>330</v>
      </c>
      <c r="F690">
        <v>513260002</v>
      </c>
      <c r="G690" t="s">
        <v>203</v>
      </c>
      <c r="H690">
        <v>101</v>
      </c>
      <c r="I690" t="s">
        <v>308</v>
      </c>
      <c r="J690">
        <v>3260</v>
      </c>
      <c r="K690" t="s">
        <v>387</v>
      </c>
      <c r="L690">
        <v>3000</v>
      </c>
      <c r="M690" t="s">
        <v>118</v>
      </c>
      <c r="N690">
        <v>8</v>
      </c>
      <c r="O690" t="s">
        <v>486</v>
      </c>
      <c r="P690">
        <v>131</v>
      </c>
      <c r="Q690" t="s">
        <v>449</v>
      </c>
      <c r="R690">
        <v>121</v>
      </c>
      <c r="S690" t="s">
        <v>312</v>
      </c>
      <c r="T690">
        <v>1</v>
      </c>
      <c r="U690" t="s">
        <v>313</v>
      </c>
      <c r="V690" s="4">
        <v>0</v>
      </c>
      <c r="W690" s="4">
        <v>0</v>
      </c>
      <c r="X690" s="4">
        <v>2900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2900</v>
      </c>
      <c r="AW690" s="4">
        <v>0</v>
      </c>
      <c r="AX690" s="4">
        <v>0</v>
      </c>
      <c r="AY690" s="4">
        <v>0</v>
      </c>
      <c r="AZ690" s="4">
        <v>0</v>
      </c>
      <c r="BA690" s="4">
        <v>0</v>
      </c>
      <c r="BB690" s="4">
        <v>0</v>
      </c>
      <c r="BC690" s="4">
        <v>0</v>
      </c>
      <c r="BD690" s="4">
        <v>0</v>
      </c>
      <c r="BE690" s="4">
        <v>0</v>
      </c>
    </row>
    <row r="691" spans="1:57">
      <c r="A691">
        <v>942</v>
      </c>
      <c r="B691" t="s">
        <v>487</v>
      </c>
      <c r="C691">
        <v>117</v>
      </c>
      <c r="D691" t="s">
        <v>488</v>
      </c>
      <c r="E691">
        <v>330</v>
      </c>
      <c r="F691">
        <v>513260002</v>
      </c>
      <c r="G691" t="s">
        <v>203</v>
      </c>
      <c r="H691">
        <v>101</v>
      </c>
      <c r="I691" t="s">
        <v>308</v>
      </c>
      <c r="J691">
        <v>3260</v>
      </c>
      <c r="K691" t="s">
        <v>387</v>
      </c>
      <c r="L691">
        <v>3000</v>
      </c>
      <c r="M691" t="s">
        <v>118</v>
      </c>
      <c r="N691">
        <v>8</v>
      </c>
      <c r="O691" t="s">
        <v>486</v>
      </c>
      <c r="P691">
        <v>183</v>
      </c>
      <c r="Q691" t="s">
        <v>489</v>
      </c>
      <c r="R691">
        <v>121</v>
      </c>
      <c r="S691" t="s">
        <v>312</v>
      </c>
      <c r="T691">
        <v>1</v>
      </c>
      <c r="U691" t="s">
        <v>313</v>
      </c>
      <c r="V691" s="4">
        <v>0</v>
      </c>
      <c r="W691" s="4">
        <v>0</v>
      </c>
      <c r="X691" s="4">
        <v>0</v>
      </c>
      <c r="Y691" s="4">
        <v>12250</v>
      </c>
      <c r="Z691" s="4">
        <v>0</v>
      </c>
      <c r="AA691" s="4">
        <v>0</v>
      </c>
      <c r="AB691" s="4">
        <v>2900</v>
      </c>
      <c r="AC691" s="4">
        <v>0</v>
      </c>
      <c r="AD691" s="4">
        <v>20472</v>
      </c>
      <c r="AE691" s="4">
        <v>22356</v>
      </c>
      <c r="AF691" s="4">
        <v>8120</v>
      </c>
      <c r="AG691" s="4">
        <v>5000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0</v>
      </c>
      <c r="AU691" s="4">
        <v>0</v>
      </c>
      <c r="AV691" s="4">
        <v>0</v>
      </c>
      <c r="AW691" s="4">
        <v>12250</v>
      </c>
      <c r="AX691" s="4">
        <v>0</v>
      </c>
      <c r="AY691" s="4">
        <v>0</v>
      </c>
      <c r="AZ691" s="4">
        <v>2900</v>
      </c>
      <c r="BA691" s="4">
        <v>5742</v>
      </c>
      <c r="BB691" s="4">
        <v>14730</v>
      </c>
      <c r="BC691" s="4">
        <v>22526.55</v>
      </c>
      <c r="BD691" s="4">
        <v>17949.45</v>
      </c>
      <c r="BE691" s="4">
        <v>-5000</v>
      </c>
    </row>
    <row r="692" spans="1:57">
      <c r="A692">
        <v>961</v>
      </c>
      <c r="B692" t="s">
        <v>80</v>
      </c>
      <c r="C692">
        <v>124</v>
      </c>
      <c r="D692" t="s">
        <v>508</v>
      </c>
      <c r="E692">
        <v>330</v>
      </c>
      <c r="F692">
        <v>513260002</v>
      </c>
      <c r="G692" t="s">
        <v>203</v>
      </c>
      <c r="H692">
        <v>101</v>
      </c>
      <c r="I692" t="s">
        <v>308</v>
      </c>
      <c r="J692">
        <v>3260</v>
      </c>
      <c r="K692" t="s">
        <v>387</v>
      </c>
      <c r="L692">
        <v>3000</v>
      </c>
      <c r="M692" t="s">
        <v>118</v>
      </c>
      <c r="N692">
        <v>11</v>
      </c>
      <c r="O692" t="s">
        <v>509</v>
      </c>
      <c r="P692">
        <v>241</v>
      </c>
      <c r="Q692" t="s">
        <v>445</v>
      </c>
      <c r="R692">
        <v>124</v>
      </c>
      <c r="S692" t="s">
        <v>510</v>
      </c>
      <c r="T692">
        <v>1</v>
      </c>
      <c r="U692" t="s">
        <v>313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1911.68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191.17</v>
      </c>
      <c r="AS692" s="4">
        <v>191.17</v>
      </c>
      <c r="AT692" s="4">
        <v>0</v>
      </c>
      <c r="AU692" s="4">
        <v>0</v>
      </c>
      <c r="AV692" s="4">
        <v>-1911.68</v>
      </c>
      <c r="AW692" s="4">
        <v>0</v>
      </c>
      <c r="AX692" s="4">
        <v>0</v>
      </c>
      <c r="AY692" s="4">
        <v>0</v>
      </c>
      <c r="AZ692" s="4">
        <v>0</v>
      </c>
      <c r="BA692" s="4">
        <v>0</v>
      </c>
      <c r="BB692" s="4">
        <v>0</v>
      </c>
      <c r="BC692" s="4">
        <v>0</v>
      </c>
      <c r="BD692" s="4">
        <v>-191.17</v>
      </c>
      <c r="BE692" s="4">
        <v>-191.17</v>
      </c>
    </row>
    <row r="693" spans="1:57">
      <c r="A693">
        <v>953</v>
      </c>
      <c r="B693" t="s">
        <v>259</v>
      </c>
      <c r="C693">
        <v>121</v>
      </c>
      <c r="D693" t="s">
        <v>196</v>
      </c>
      <c r="E693">
        <v>330</v>
      </c>
      <c r="F693">
        <v>513260002</v>
      </c>
      <c r="G693" t="s">
        <v>203</v>
      </c>
      <c r="H693">
        <v>101</v>
      </c>
      <c r="I693" t="s">
        <v>308</v>
      </c>
      <c r="J693">
        <v>3260</v>
      </c>
      <c r="K693" t="s">
        <v>387</v>
      </c>
      <c r="L693">
        <v>3000</v>
      </c>
      <c r="M693" t="s">
        <v>118</v>
      </c>
      <c r="N693">
        <v>12</v>
      </c>
      <c r="O693" t="s">
        <v>401</v>
      </c>
      <c r="P693">
        <v>214</v>
      </c>
      <c r="Q693" t="s">
        <v>446</v>
      </c>
      <c r="R693">
        <v>125</v>
      </c>
      <c r="S693" t="s">
        <v>464</v>
      </c>
      <c r="T693">
        <v>1</v>
      </c>
      <c r="U693" t="s">
        <v>313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51615.360000000001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5161.54</v>
      </c>
      <c r="AS693" s="4">
        <v>5161.54</v>
      </c>
      <c r="AT693" s="4">
        <v>0</v>
      </c>
      <c r="AU693" s="4">
        <v>0</v>
      </c>
      <c r="AV693" s="4">
        <v>36</v>
      </c>
      <c r="AW693" s="4">
        <v>0</v>
      </c>
      <c r="AX693" s="4">
        <v>-51615.360000000001</v>
      </c>
      <c r="AY693" s="4">
        <v>0</v>
      </c>
      <c r="AZ693" s="4">
        <v>0</v>
      </c>
      <c r="BA693" s="4">
        <v>0</v>
      </c>
      <c r="BB693" s="4">
        <v>0</v>
      </c>
      <c r="BC693" s="4">
        <v>0</v>
      </c>
      <c r="BD693" s="4">
        <v>-5161.54</v>
      </c>
      <c r="BE693" s="4">
        <v>-5161.54</v>
      </c>
    </row>
    <row r="694" spans="1:57">
      <c r="A694">
        <v>954</v>
      </c>
      <c r="B694" t="s">
        <v>502</v>
      </c>
      <c r="C694">
        <v>122</v>
      </c>
      <c r="D694" t="s">
        <v>503</v>
      </c>
      <c r="E694">
        <v>330</v>
      </c>
      <c r="F694">
        <v>513260002</v>
      </c>
      <c r="G694" t="s">
        <v>203</v>
      </c>
      <c r="H694">
        <v>101</v>
      </c>
      <c r="I694" t="s">
        <v>308</v>
      </c>
      <c r="J694">
        <v>3260</v>
      </c>
      <c r="K694" t="s">
        <v>387</v>
      </c>
      <c r="L694">
        <v>3000</v>
      </c>
      <c r="M694" t="s">
        <v>118</v>
      </c>
      <c r="N694">
        <v>12</v>
      </c>
      <c r="O694" t="s">
        <v>401</v>
      </c>
      <c r="P694">
        <v>226</v>
      </c>
      <c r="Q694" t="s">
        <v>504</v>
      </c>
      <c r="R694">
        <v>121</v>
      </c>
      <c r="S694" t="s">
        <v>312</v>
      </c>
      <c r="T694">
        <v>1</v>
      </c>
      <c r="U694" t="s">
        <v>313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1672.72</v>
      </c>
      <c r="AM694" s="4">
        <v>298.7</v>
      </c>
      <c r="AN694" s="4">
        <v>0</v>
      </c>
      <c r="AO694" s="4">
        <v>0</v>
      </c>
      <c r="AP694" s="4">
        <v>0</v>
      </c>
      <c r="AQ694" s="4">
        <v>0</v>
      </c>
      <c r="AR694" s="4">
        <v>197.14</v>
      </c>
      <c r="AS694" s="4">
        <v>197.14</v>
      </c>
      <c r="AT694" s="4">
        <v>0</v>
      </c>
      <c r="AU694" s="4">
        <v>0</v>
      </c>
      <c r="AV694" s="4">
        <v>0</v>
      </c>
      <c r="AW694" s="4">
        <v>0</v>
      </c>
      <c r="AX694" s="4">
        <v>-1672.72</v>
      </c>
      <c r="AY694" s="4">
        <v>-298.7</v>
      </c>
      <c r="AZ694" s="4">
        <v>0</v>
      </c>
      <c r="BA694" s="4">
        <v>0</v>
      </c>
      <c r="BB694" s="4">
        <v>0</v>
      </c>
      <c r="BC694" s="4">
        <v>0</v>
      </c>
      <c r="BD694" s="4">
        <v>-197.14</v>
      </c>
      <c r="BE694" s="4">
        <v>-197.14</v>
      </c>
    </row>
    <row r="695" spans="1:57">
      <c r="A695">
        <v>931</v>
      </c>
      <c r="B695" t="s">
        <v>465</v>
      </c>
      <c r="C695">
        <v>111</v>
      </c>
      <c r="D695" t="s">
        <v>466</v>
      </c>
      <c r="E695">
        <v>332</v>
      </c>
      <c r="F695">
        <v>513270001</v>
      </c>
      <c r="G695" t="s">
        <v>199</v>
      </c>
      <c r="H695">
        <v>101</v>
      </c>
      <c r="I695" t="s">
        <v>308</v>
      </c>
      <c r="J695">
        <v>3270</v>
      </c>
      <c r="K695" t="s">
        <v>388</v>
      </c>
      <c r="L695">
        <v>3000</v>
      </c>
      <c r="M695" t="s">
        <v>118</v>
      </c>
      <c r="N695">
        <v>5</v>
      </c>
      <c r="O695" t="s">
        <v>467</v>
      </c>
      <c r="P695">
        <v>152</v>
      </c>
      <c r="Q695" t="s">
        <v>468</v>
      </c>
      <c r="R695">
        <v>121</v>
      </c>
      <c r="S695" t="s">
        <v>312</v>
      </c>
      <c r="T695">
        <v>1</v>
      </c>
      <c r="U695" t="s">
        <v>313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4139.9799999999996</v>
      </c>
      <c r="AK695" s="4">
        <v>18583.919999999998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2272.39</v>
      </c>
      <c r="AS695" s="4">
        <v>2272.39</v>
      </c>
      <c r="AT695" s="4">
        <v>0</v>
      </c>
      <c r="AU695" s="4">
        <v>0</v>
      </c>
      <c r="AV695" s="4">
        <v>0</v>
      </c>
      <c r="AW695" s="4">
        <v>0</v>
      </c>
      <c r="AX695" s="4">
        <v>0</v>
      </c>
      <c r="AY695" s="4">
        <v>0</v>
      </c>
      <c r="AZ695" s="4">
        <v>0</v>
      </c>
      <c r="BA695" s="4">
        <v>0</v>
      </c>
      <c r="BB695" s="4">
        <v>0</v>
      </c>
      <c r="BC695" s="4">
        <v>-22723.9</v>
      </c>
      <c r="BD695" s="4">
        <v>-2272.39</v>
      </c>
      <c r="BE695" s="4">
        <v>-2272.39</v>
      </c>
    </row>
    <row r="696" spans="1:57">
      <c r="A696">
        <v>982</v>
      </c>
      <c r="B696" t="s">
        <v>536</v>
      </c>
      <c r="C696">
        <v>135</v>
      </c>
      <c r="D696" t="s">
        <v>537</v>
      </c>
      <c r="E696">
        <v>332</v>
      </c>
      <c r="F696">
        <v>513270001</v>
      </c>
      <c r="G696" t="s">
        <v>199</v>
      </c>
      <c r="H696">
        <v>101</v>
      </c>
      <c r="I696" t="s">
        <v>308</v>
      </c>
      <c r="J696">
        <v>3270</v>
      </c>
      <c r="K696" t="s">
        <v>388</v>
      </c>
      <c r="L696">
        <v>3000</v>
      </c>
      <c r="M696" t="s">
        <v>118</v>
      </c>
      <c r="N696">
        <v>6</v>
      </c>
      <c r="O696" t="s">
        <v>533</v>
      </c>
      <c r="P696">
        <v>181</v>
      </c>
      <c r="Q696" t="s">
        <v>523</v>
      </c>
      <c r="R696">
        <v>131</v>
      </c>
      <c r="S696" t="s">
        <v>524</v>
      </c>
      <c r="T696">
        <v>1</v>
      </c>
      <c r="U696" t="s">
        <v>313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19073.88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0</v>
      </c>
      <c r="AW696" s="4">
        <v>0</v>
      </c>
      <c r="AX696" s="4">
        <v>0</v>
      </c>
      <c r="AY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19073.88</v>
      </c>
    </row>
    <row r="697" spans="1:57">
      <c r="A697">
        <v>941</v>
      </c>
      <c r="B697" t="s">
        <v>484</v>
      </c>
      <c r="C697">
        <v>116</v>
      </c>
      <c r="D697" t="s">
        <v>485</v>
      </c>
      <c r="E697">
        <v>332</v>
      </c>
      <c r="F697">
        <v>513270001</v>
      </c>
      <c r="G697" t="s">
        <v>199</v>
      </c>
      <c r="H697">
        <v>101</v>
      </c>
      <c r="I697" t="s">
        <v>308</v>
      </c>
      <c r="J697">
        <v>3270</v>
      </c>
      <c r="K697" t="s">
        <v>388</v>
      </c>
      <c r="L697">
        <v>3000</v>
      </c>
      <c r="M697" t="s">
        <v>118</v>
      </c>
      <c r="N697">
        <v>8</v>
      </c>
      <c r="O697" t="s">
        <v>486</v>
      </c>
      <c r="P697">
        <v>131</v>
      </c>
      <c r="Q697" t="s">
        <v>449</v>
      </c>
      <c r="R697">
        <v>121</v>
      </c>
      <c r="S697" t="s">
        <v>312</v>
      </c>
      <c r="T697">
        <v>1</v>
      </c>
      <c r="U697" t="s">
        <v>313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1400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0</v>
      </c>
      <c r="AU697" s="4">
        <v>0</v>
      </c>
      <c r="AV697" s="4">
        <v>0</v>
      </c>
      <c r="AW697" s="4">
        <v>0</v>
      </c>
      <c r="AX697" s="4">
        <v>0</v>
      </c>
      <c r="AY697" s="4">
        <v>0</v>
      </c>
      <c r="AZ697" s="4">
        <v>0</v>
      </c>
      <c r="BA697" s="4">
        <v>0</v>
      </c>
      <c r="BB697" s="4">
        <v>0</v>
      </c>
      <c r="BC697" s="4">
        <v>0</v>
      </c>
      <c r="BD697" s="4">
        <v>1400</v>
      </c>
      <c r="BE697" s="4">
        <v>0</v>
      </c>
    </row>
    <row r="698" spans="1:57">
      <c r="A698">
        <v>972</v>
      </c>
      <c r="B698" t="s">
        <v>527</v>
      </c>
      <c r="C698">
        <v>132</v>
      </c>
      <c r="D698" t="s">
        <v>528</v>
      </c>
      <c r="E698">
        <v>332</v>
      </c>
      <c r="F698">
        <v>513270001</v>
      </c>
      <c r="G698" t="s">
        <v>199</v>
      </c>
      <c r="H698">
        <v>101</v>
      </c>
      <c r="I698" t="s">
        <v>308</v>
      </c>
      <c r="J698">
        <v>3270</v>
      </c>
      <c r="K698" t="s">
        <v>388</v>
      </c>
      <c r="L698">
        <v>3000</v>
      </c>
      <c r="M698" t="s">
        <v>118</v>
      </c>
      <c r="N698">
        <v>9</v>
      </c>
      <c r="O698" t="s">
        <v>422</v>
      </c>
      <c r="P698">
        <v>181</v>
      </c>
      <c r="Q698" t="s">
        <v>523</v>
      </c>
      <c r="R698">
        <v>131</v>
      </c>
      <c r="S698" t="s">
        <v>524</v>
      </c>
      <c r="T698">
        <v>1</v>
      </c>
      <c r="U698" t="s">
        <v>313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9582.2999999999993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958.23</v>
      </c>
      <c r="AS698" s="4">
        <v>958.23</v>
      </c>
      <c r="AT698" s="4">
        <v>0</v>
      </c>
      <c r="AU698" s="4">
        <v>0</v>
      </c>
      <c r="AV698" s="4">
        <v>-9582.2999999999993</v>
      </c>
      <c r="AW698" s="4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-958.23</v>
      </c>
      <c r="BE698" s="4">
        <v>-958.23</v>
      </c>
    </row>
    <row r="699" spans="1:57">
      <c r="A699">
        <v>101</v>
      </c>
      <c r="B699" t="s">
        <v>306</v>
      </c>
      <c r="C699">
        <v>139</v>
      </c>
      <c r="D699" t="s">
        <v>307</v>
      </c>
      <c r="E699">
        <v>334</v>
      </c>
      <c r="F699">
        <v>513290002</v>
      </c>
      <c r="G699" t="s">
        <v>548</v>
      </c>
      <c r="H699">
        <v>101</v>
      </c>
      <c r="I699" t="s">
        <v>308</v>
      </c>
      <c r="J699">
        <v>3290</v>
      </c>
      <c r="K699" t="s">
        <v>549</v>
      </c>
      <c r="L699">
        <v>3000</v>
      </c>
      <c r="M699" t="s">
        <v>118</v>
      </c>
      <c r="N699">
        <v>7</v>
      </c>
      <c r="O699" t="s">
        <v>310</v>
      </c>
      <c r="P699">
        <v>171</v>
      </c>
      <c r="Q699" t="s">
        <v>311</v>
      </c>
      <c r="R699">
        <v>121</v>
      </c>
      <c r="S699" t="s">
        <v>312</v>
      </c>
      <c r="T699">
        <v>1</v>
      </c>
      <c r="U699" t="s">
        <v>313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6212.96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621.29999999999995</v>
      </c>
      <c r="AS699" s="4">
        <v>621.29999999999995</v>
      </c>
      <c r="AT699" s="4">
        <v>0</v>
      </c>
      <c r="AU699" s="4">
        <v>0</v>
      </c>
      <c r="AV699" s="4">
        <v>0</v>
      </c>
      <c r="AW699" s="4">
        <v>0</v>
      </c>
      <c r="AX699" s="4">
        <v>0</v>
      </c>
      <c r="AY699" s="4">
        <v>0</v>
      </c>
      <c r="AZ699" s="4">
        <v>0</v>
      </c>
      <c r="BA699" s="4">
        <v>-6212.96</v>
      </c>
      <c r="BB699" s="4">
        <v>0</v>
      </c>
      <c r="BC699" s="4">
        <v>0</v>
      </c>
      <c r="BD699" s="4">
        <v>-621.29999999999995</v>
      </c>
      <c r="BE699" s="4">
        <v>-621.29999999999995</v>
      </c>
    </row>
    <row r="700" spans="1:57">
      <c r="A700">
        <v>921</v>
      </c>
      <c r="B700" t="s">
        <v>454</v>
      </c>
      <c r="C700">
        <v>108</v>
      </c>
      <c r="D700" t="s">
        <v>455</v>
      </c>
      <c r="E700">
        <v>335</v>
      </c>
      <c r="F700">
        <v>513310001</v>
      </c>
      <c r="G700" t="s">
        <v>158</v>
      </c>
      <c r="H700">
        <v>101</v>
      </c>
      <c r="I700" t="s">
        <v>308</v>
      </c>
      <c r="J700">
        <v>3310</v>
      </c>
      <c r="K700" t="s">
        <v>441</v>
      </c>
      <c r="L700">
        <v>3000</v>
      </c>
      <c r="M700" t="s">
        <v>118</v>
      </c>
      <c r="N700">
        <v>4</v>
      </c>
      <c r="O700" t="s">
        <v>345</v>
      </c>
      <c r="P700">
        <v>132</v>
      </c>
      <c r="Q700" t="s">
        <v>456</v>
      </c>
      <c r="R700">
        <v>121</v>
      </c>
      <c r="S700" t="s">
        <v>312</v>
      </c>
      <c r="T700">
        <v>1</v>
      </c>
      <c r="U700" t="s">
        <v>313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77662</v>
      </c>
      <c r="AO700" s="4">
        <v>38233.599999999999</v>
      </c>
      <c r="AP700" s="4">
        <v>0</v>
      </c>
      <c r="AQ700" s="4">
        <v>0</v>
      </c>
      <c r="AR700" s="4">
        <v>11589.56</v>
      </c>
      <c r="AS700" s="4">
        <v>11589.56</v>
      </c>
      <c r="AT700" s="4">
        <v>0</v>
      </c>
      <c r="AU700" s="4">
        <v>0</v>
      </c>
      <c r="AV700" s="4">
        <v>0</v>
      </c>
      <c r="AW700" s="4">
        <v>0</v>
      </c>
      <c r="AX700" s="4">
        <v>0</v>
      </c>
      <c r="AY700" s="4">
        <v>0</v>
      </c>
      <c r="AZ700" s="4">
        <v>-8506</v>
      </c>
      <c r="BA700" s="4">
        <v>0</v>
      </c>
      <c r="BB700" s="4">
        <v>0</v>
      </c>
      <c r="BC700" s="4">
        <v>-35637.69</v>
      </c>
      <c r="BD700" s="4">
        <v>-67152.31</v>
      </c>
      <c r="BE700" s="4">
        <v>-27778.720000000001</v>
      </c>
    </row>
    <row r="701" spans="1:57">
      <c r="A701">
        <v>922</v>
      </c>
      <c r="B701" t="s">
        <v>458</v>
      </c>
      <c r="C701">
        <v>109</v>
      </c>
      <c r="D701" t="s">
        <v>459</v>
      </c>
      <c r="E701">
        <v>335</v>
      </c>
      <c r="F701">
        <v>513310001</v>
      </c>
      <c r="G701" t="s">
        <v>158</v>
      </c>
      <c r="H701">
        <v>101</v>
      </c>
      <c r="I701" t="s">
        <v>308</v>
      </c>
      <c r="J701">
        <v>3310</v>
      </c>
      <c r="K701" t="s">
        <v>441</v>
      </c>
      <c r="L701">
        <v>3000</v>
      </c>
      <c r="M701" t="s">
        <v>118</v>
      </c>
      <c r="N701">
        <v>4</v>
      </c>
      <c r="O701" t="s">
        <v>345</v>
      </c>
      <c r="P701">
        <v>135</v>
      </c>
      <c r="Q701" t="s">
        <v>460</v>
      </c>
      <c r="R701">
        <v>121</v>
      </c>
      <c r="S701" t="s">
        <v>312</v>
      </c>
      <c r="T701">
        <v>1</v>
      </c>
      <c r="U701" t="s">
        <v>313</v>
      </c>
      <c r="V701" s="4">
        <v>40000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46400</v>
      </c>
      <c r="AG701" s="4">
        <v>0</v>
      </c>
      <c r="AH701" s="4">
        <v>47792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4779.2</v>
      </c>
      <c r="AS701" s="4">
        <v>4779.2</v>
      </c>
      <c r="AT701" s="4">
        <v>0</v>
      </c>
      <c r="AU701" s="4">
        <v>0</v>
      </c>
      <c r="AV701" s="4">
        <v>0</v>
      </c>
      <c r="AW701" s="4">
        <v>0</v>
      </c>
      <c r="AX701" s="4">
        <v>0</v>
      </c>
      <c r="AY701" s="4">
        <v>-234.9</v>
      </c>
      <c r="AZ701" s="4">
        <v>0</v>
      </c>
      <c r="BA701" s="4">
        <v>0</v>
      </c>
      <c r="BB701" s="4">
        <v>0</v>
      </c>
      <c r="BC701" s="4">
        <v>38842.9</v>
      </c>
      <c r="BD701" s="4">
        <v>0</v>
      </c>
      <c r="BE701" s="4">
        <v>-9558.4</v>
      </c>
    </row>
    <row r="702" spans="1:57">
      <c r="A702">
        <v>931</v>
      </c>
      <c r="B702" t="s">
        <v>465</v>
      </c>
      <c r="C702">
        <v>111</v>
      </c>
      <c r="D702" t="s">
        <v>466</v>
      </c>
      <c r="E702">
        <v>335</v>
      </c>
      <c r="F702">
        <v>513310001</v>
      </c>
      <c r="G702" t="s">
        <v>158</v>
      </c>
      <c r="H702">
        <v>101</v>
      </c>
      <c r="I702" t="s">
        <v>308</v>
      </c>
      <c r="J702">
        <v>3310</v>
      </c>
      <c r="K702" t="s">
        <v>441</v>
      </c>
      <c r="L702">
        <v>3000</v>
      </c>
      <c r="M702" t="s">
        <v>118</v>
      </c>
      <c r="N702">
        <v>5</v>
      </c>
      <c r="O702" t="s">
        <v>467</v>
      </c>
      <c r="P702">
        <v>152</v>
      </c>
      <c r="Q702" t="s">
        <v>468</v>
      </c>
      <c r="R702">
        <v>121</v>
      </c>
      <c r="S702" t="s">
        <v>312</v>
      </c>
      <c r="T702">
        <v>1</v>
      </c>
      <c r="U702" t="s">
        <v>313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269327.12</v>
      </c>
      <c r="AL702" s="4">
        <v>14289.56</v>
      </c>
      <c r="AM702" s="4">
        <v>0</v>
      </c>
      <c r="AN702" s="4">
        <v>0</v>
      </c>
      <c r="AO702" s="4">
        <v>18842.990000000002</v>
      </c>
      <c r="AP702" s="4">
        <v>0</v>
      </c>
      <c r="AQ702" s="4">
        <v>0</v>
      </c>
      <c r="AR702" s="4">
        <v>30245.97</v>
      </c>
      <c r="AS702" s="4">
        <v>30245.97</v>
      </c>
      <c r="AT702" s="4">
        <v>0</v>
      </c>
      <c r="AU702" s="4">
        <v>0</v>
      </c>
      <c r="AV702" s="4">
        <v>0</v>
      </c>
      <c r="AW702" s="4">
        <v>-269327.12</v>
      </c>
      <c r="AX702" s="4">
        <v>0</v>
      </c>
      <c r="AY702" s="4">
        <v>0</v>
      </c>
      <c r="AZ702" s="4">
        <v>0</v>
      </c>
      <c r="BA702" s="4">
        <v>0</v>
      </c>
      <c r="BB702" s="4">
        <v>0</v>
      </c>
      <c r="BC702" s="4">
        <v>-33132.550000000003</v>
      </c>
      <c r="BD702" s="4">
        <v>-30245.97</v>
      </c>
      <c r="BE702" s="4">
        <v>-30245.97</v>
      </c>
    </row>
    <row r="703" spans="1:57">
      <c r="A703">
        <v>932</v>
      </c>
      <c r="B703" t="s">
        <v>477</v>
      </c>
      <c r="C703">
        <v>113</v>
      </c>
      <c r="D703" t="s">
        <v>478</v>
      </c>
      <c r="E703">
        <v>335</v>
      </c>
      <c r="F703">
        <v>513310001</v>
      </c>
      <c r="G703" t="s">
        <v>158</v>
      </c>
      <c r="H703">
        <v>101</v>
      </c>
      <c r="I703" t="s">
        <v>308</v>
      </c>
      <c r="J703">
        <v>3310</v>
      </c>
      <c r="K703" t="s">
        <v>441</v>
      </c>
      <c r="L703">
        <v>3000</v>
      </c>
      <c r="M703" t="s">
        <v>118</v>
      </c>
      <c r="N703">
        <v>5</v>
      </c>
      <c r="O703" t="s">
        <v>467</v>
      </c>
      <c r="P703">
        <v>152</v>
      </c>
      <c r="Q703" t="s">
        <v>468</v>
      </c>
      <c r="R703">
        <v>121</v>
      </c>
      <c r="S703" t="s">
        <v>312</v>
      </c>
      <c r="T703">
        <v>1</v>
      </c>
      <c r="U703" t="s">
        <v>313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2389.6</v>
      </c>
      <c r="AJ703" s="4">
        <v>0</v>
      </c>
      <c r="AK703" s="4">
        <v>0</v>
      </c>
      <c r="AL703" s="4">
        <v>2389.6</v>
      </c>
      <c r="AM703" s="4">
        <v>1194.8</v>
      </c>
      <c r="AN703" s="4">
        <v>0</v>
      </c>
      <c r="AO703" s="4">
        <v>1194.8</v>
      </c>
      <c r="AP703" s="4">
        <v>1194.8</v>
      </c>
      <c r="AQ703" s="4">
        <v>0</v>
      </c>
      <c r="AR703" s="4">
        <v>836.36</v>
      </c>
      <c r="AS703" s="4">
        <v>836.36</v>
      </c>
      <c r="AT703" s="4">
        <v>0</v>
      </c>
      <c r="AU703" s="4">
        <v>0</v>
      </c>
      <c r="AV703" s="4">
        <v>0</v>
      </c>
      <c r="AW703" s="4">
        <v>0</v>
      </c>
      <c r="AX703" s="4">
        <v>0</v>
      </c>
      <c r="AY703" s="4">
        <v>0</v>
      </c>
      <c r="AZ703" s="4">
        <v>0</v>
      </c>
      <c r="BA703" s="4">
        <v>0</v>
      </c>
      <c r="BB703" s="4">
        <v>0</v>
      </c>
      <c r="BC703" s="4">
        <v>0</v>
      </c>
      <c r="BD703" s="4">
        <v>0</v>
      </c>
      <c r="BE703" s="4">
        <v>-10036.32</v>
      </c>
    </row>
    <row r="704" spans="1:57">
      <c r="A704">
        <v>981</v>
      </c>
      <c r="B704" t="s">
        <v>532</v>
      </c>
      <c r="C704">
        <v>134</v>
      </c>
      <c r="D704" t="s">
        <v>245</v>
      </c>
      <c r="E704">
        <v>335</v>
      </c>
      <c r="F704">
        <v>513310001</v>
      </c>
      <c r="G704" t="s">
        <v>158</v>
      </c>
      <c r="H704">
        <v>101</v>
      </c>
      <c r="I704" t="s">
        <v>308</v>
      </c>
      <c r="J704">
        <v>3310</v>
      </c>
      <c r="K704" t="s">
        <v>441</v>
      </c>
      <c r="L704">
        <v>3000</v>
      </c>
      <c r="M704" t="s">
        <v>118</v>
      </c>
      <c r="N704">
        <v>6</v>
      </c>
      <c r="O704" t="s">
        <v>533</v>
      </c>
      <c r="P704">
        <v>134</v>
      </c>
      <c r="Q704" t="s">
        <v>534</v>
      </c>
      <c r="R704">
        <v>132</v>
      </c>
      <c r="S704" t="s">
        <v>535</v>
      </c>
      <c r="T704">
        <v>1</v>
      </c>
      <c r="U704" t="s">
        <v>313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66894.240000000005</v>
      </c>
      <c r="AJ704" s="4">
        <v>77850.990000000005</v>
      </c>
      <c r="AK704" s="4">
        <v>0</v>
      </c>
      <c r="AL704" s="4">
        <v>66894.240000000005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21163.95</v>
      </c>
      <c r="AS704" s="4">
        <v>21163.95</v>
      </c>
      <c r="AT704" s="4">
        <v>0</v>
      </c>
      <c r="AU704" s="4">
        <v>0</v>
      </c>
      <c r="AV704" s="4">
        <v>0</v>
      </c>
      <c r="AW704" s="4">
        <v>0</v>
      </c>
      <c r="AX704" s="4">
        <v>-124811.18</v>
      </c>
      <c r="AY704" s="4">
        <v>-10010</v>
      </c>
      <c r="AZ704" s="4">
        <v>0</v>
      </c>
      <c r="BA704" s="4">
        <v>-50000</v>
      </c>
      <c r="BB704" s="4">
        <v>0</v>
      </c>
      <c r="BC704" s="4">
        <v>-26818.29</v>
      </c>
      <c r="BD704" s="4">
        <v>-21163.95</v>
      </c>
      <c r="BE704" s="4">
        <v>-21163.95</v>
      </c>
    </row>
    <row r="705" spans="1:57">
      <c r="A705">
        <v>931</v>
      </c>
      <c r="B705" t="s">
        <v>465</v>
      </c>
      <c r="C705">
        <v>111</v>
      </c>
      <c r="D705" t="s">
        <v>466</v>
      </c>
      <c r="E705">
        <v>336</v>
      </c>
      <c r="F705">
        <v>513310002</v>
      </c>
      <c r="G705" t="s">
        <v>159</v>
      </c>
      <c r="H705">
        <v>101</v>
      </c>
      <c r="I705" t="s">
        <v>308</v>
      </c>
      <c r="J705">
        <v>3310</v>
      </c>
      <c r="K705" t="s">
        <v>441</v>
      </c>
      <c r="L705">
        <v>3000</v>
      </c>
      <c r="M705" t="s">
        <v>118</v>
      </c>
      <c r="N705">
        <v>5</v>
      </c>
      <c r="O705" t="s">
        <v>467</v>
      </c>
      <c r="P705">
        <v>152</v>
      </c>
      <c r="Q705" t="s">
        <v>468</v>
      </c>
      <c r="R705">
        <v>121</v>
      </c>
      <c r="S705" t="s">
        <v>312</v>
      </c>
      <c r="T705">
        <v>1</v>
      </c>
      <c r="U705" t="s">
        <v>313</v>
      </c>
      <c r="V705" s="4">
        <v>0</v>
      </c>
      <c r="W705" s="4">
        <v>324800</v>
      </c>
      <c r="X705" s="4">
        <v>92800</v>
      </c>
      <c r="Y705" s="4">
        <v>0</v>
      </c>
      <c r="Z705" s="4">
        <v>92800</v>
      </c>
      <c r="AA705" s="4">
        <v>0</v>
      </c>
      <c r="AB705" s="4">
        <v>250560</v>
      </c>
      <c r="AC705" s="4">
        <v>127600</v>
      </c>
      <c r="AD705" s="4">
        <v>58000</v>
      </c>
      <c r="AE705" s="4">
        <v>433840</v>
      </c>
      <c r="AF705" s="4">
        <v>92800</v>
      </c>
      <c r="AG705" s="4">
        <v>626400</v>
      </c>
      <c r="AH705" s="4">
        <v>0</v>
      </c>
      <c r="AI705" s="4">
        <v>39510.92</v>
      </c>
      <c r="AJ705" s="4">
        <v>5592.31</v>
      </c>
      <c r="AK705" s="4">
        <v>0</v>
      </c>
      <c r="AL705" s="4">
        <v>48142.54</v>
      </c>
      <c r="AM705" s="4">
        <v>67594.070000000007</v>
      </c>
      <c r="AN705" s="4">
        <v>51789.7</v>
      </c>
      <c r="AO705" s="4">
        <v>73186.38</v>
      </c>
      <c r="AP705" s="4">
        <v>21396.68</v>
      </c>
      <c r="AQ705" s="4">
        <v>12157.21</v>
      </c>
      <c r="AR705" s="4">
        <v>31936.98</v>
      </c>
      <c r="AS705" s="4">
        <v>31936.98</v>
      </c>
      <c r="AT705" s="4">
        <v>130000</v>
      </c>
      <c r="AU705" s="4">
        <v>155289.07999999999</v>
      </c>
      <c r="AV705" s="4">
        <v>232000</v>
      </c>
      <c r="AW705" s="4">
        <v>0</v>
      </c>
      <c r="AX705" s="4">
        <v>0</v>
      </c>
      <c r="AY705" s="4">
        <v>0</v>
      </c>
      <c r="AZ705" s="4">
        <v>50000</v>
      </c>
      <c r="BA705" s="4">
        <v>35455</v>
      </c>
      <c r="BB705" s="4">
        <v>58000</v>
      </c>
      <c r="BC705" s="4">
        <v>400286.11</v>
      </c>
      <c r="BD705" s="4">
        <v>60863.02</v>
      </c>
      <c r="BE705" s="4">
        <v>594463.02</v>
      </c>
    </row>
    <row r="706" spans="1:57">
      <c r="A706">
        <v>981</v>
      </c>
      <c r="B706" t="s">
        <v>532</v>
      </c>
      <c r="C706">
        <v>134</v>
      </c>
      <c r="D706" t="s">
        <v>245</v>
      </c>
      <c r="E706">
        <v>336</v>
      </c>
      <c r="F706">
        <v>513310002</v>
      </c>
      <c r="G706" t="s">
        <v>159</v>
      </c>
      <c r="H706">
        <v>101</v>
      </c>
      <c r="I706" t="s">
        <v>308</v>
      </c>
      <c r="J706">
        <v>3310</v>
      </c>
      <c r="K706" t="s">
        <v>441</v>
      </c>
      <c r="L706">
        <v>3000</v>
      </c>
      <c r="M706" t="s">
        <v>118</v>
      </c>
      <c r="N706">
        <v>6</v>
      </c>
      <c r="O706" t="s">
        <v>533</v>
      </c>
      <c r="P706">
        <v>134</v>
      </c>
      <c r="Q706" t="s">
        <v>534</v>
      </c>
      <c r="R706">
        <v>132</v>
      </c>
      <c r="S706" t="s">
        <v>535</v>
      </c>
      <c r="T706">
        <v>1</v>
      </c>
      <c r="U706" t="s">
        <v>313</v>
      </c>
      <c r="V706" s="4">
        <v>471540</v>
      </c>
      <c r="W706" s="4">
        <v>870000</v>
      </c>
      <c r="X706" s="4">
        <v>0</v>
      </c>
      <c r="Y706" s="4">
        <v>0</v>
      </c>
      <c r="Z706" s="4">
        <v>870000</v>
      </c>
      <c r="AA706" s="4">
        <v>0</v>
      </c>
      <c r="AB706" s="4">
        <v>0</v>
      </c>
      <c r="AC706" s="4">
        <v>0</v>
      </c>
      <c r="AD706" s="4">
        <v>278400</v>
      </c>
      <c r="AE706" s="4">
        <v>240700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396076.2</v>
      </c>
      <c r="AQ706" s="4">
        <v>246726.2</v>
      </c>
      <c r="AR706" s="4">
        <v>64280.24</v>
      </c>
      <c r="AS706" s="4">
        <v>64280.24</v>
      </c>
      <c r="AT706" s="4">
        <v>471540</v>
      </c>
      <c r="AU706" s="4">
        <v>870001.48</v>
      </c>
      <c r="AV706" s="4">
        <v>0</v>
      </c>
      <c r="AW706" s="4">
        <v>-1.48</v>
      </c>
      <c r="AX706" s="4">
        <v>870000</v>
      </c>
      <c r="AY706" s="4">
        <v>0</v>
      </c>
      <c r="AZ706" s="4">
        <v>0</v>
      </c>
      <c r="BA706" s="4">
        <v>0</v>
      </c>
      <c r="BB706" s="4">
        <v>-117676.2</v>
      </c>
      <c r="BC706" s="4">
        <v>-6026.2</v>
      </c>
      <c r="BD706" s="4">
        <v>-64280.24</v>
      </c>
      <c r="BE706" s="4">
        <v>-64280.24</v>
      </c>
    </row>
    <row r="707" spans="1:57">
      <c r="A707">
        <v>972</v>
      </c>
      <c r="B707" t="s">
        <v>527</v>
      </c>
      <c r="C707">
        <v>132</v>
      </c>
      <c r="D707" t="s">
        <v>528</v>
      </c>
      <c r="E707">
        <v>336</v>
      </c>
      <c r="F707">
        <v>513310002</v>
      </c>
      <c r="G707" t="s">
        <v>159</v>
      </c>
      <c r="H707">
        <v>101</v>
      </c>
      <c r="I707" t="s">
        <v>308</v>
      </c>
      <c r="J707">
        <v>3310</v>
      </c>
      <c r="K707" t="s">
        <v>441</v>
      </c>
      <c r="L707">
        <v>3000</v>
      </c>
      <c r="M707" t="s">
        <v>118</v>
      </c>
      <c r="N707">
        <v>9</v>
      </c>
      <c r="O707" t="s">
        <v>422</v>
      </c>
      <c r="P707">
        <v>181</v>
      </c>
      <c r="Q707" t="s">
        <v>523</v>
      </c>
      <c r="R707">
        <v>131</v>
      </c>
      <c r="S707" t="s">
        <v>524</v>
      </c>
      <c r="T707">
        <v>1</v>
      </c>
      <c r="U707" t="s">
        <v>313</v>
      </c>
      <c r="V707" s="4">
        <v>0</v>
      </c>
      <c r="W707" s="4">
        <v>46400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46400</v>
      </c>
      <c r="AU707" s="4">
        <v>0</v>
      </c>
      <c r="AV707" s="4">
        <v>0</v>
      </c>
      <c r="AW707" s="4">
        <v>0</v>
      </c>
      <c r="AX707" s="4">
        <v>0</v>
      </c>
      <c r="AY707" s="4">
        <v>0</v>
      </c>
      <c r="AZ707" s="4">
        <v>0</v>
      </c>
      <c r="BA707" s="4">
        <v>0</v>
      </c>
      <c r="BB707" s="4">
        <v>0</v>
      </c>
      <c r="BC707" s="4">
        <v>0</v>
      </c>
      <c r="BD707" s="4">
        <v>0</v>
      </c>
      <c r="BE707" s="4">
        <v>0</v>
      </c>
    </row>
    <row r="708" spans="1:57">
      <c r="A708">
        <v>921</v>
      </c>
      <c r="B708" t="s">
        <v>454</v>
      </c>
      <c r="C708">
        <v>108</v>
      </c>
      <c r="D708" t="s">
        <v>455</v>
      </c>
      <c r="E708">
        <v>337</v>
      </c>
      <c r="F708">
        <v>513310004</v>
      </c>
      <c r="G708" t="s">
        <v>160</v>
      </c>
      <c r="H708">
        <v>101</v>
      </c>
      <c r="I708" t="s">
        <v>308</v>
      </c>
      <c r="J708">
        <v>3310</v>
      </c>
      <c r="K708" t="s">
        <v>441</v>
      </c>
      <c r="L708">
        <v>3000</v>
      </c>
      <c r="M708" t="s">
        <v>118</v>
      </c>
      <c r="N708">
        <v>4</v>
      </c>
      <c r="O708" t="s">
        <v>345</v>
      </c>
      <c r="P708">
        <v>132</v>
      </c>
      <c r="Q708" t="s">
        <v>456</v>
      </c>
      <c r="R708">
        <v>121</v>
      </c>
      <c r="S708" t="s">
        <v>312</v>
      </c>
      <c r="T708">
        <v>1</v>
      </c>
      <c r="U708" t="s">
        <v>313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64566.04</v>
      </c>
      <c r="AG708" s="4">
        <v>59000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0</v>
      </c>
      <c r="AU708" s="4">
        <v>0</v>
      </c>
      <c r="AV708" s="4">
        <v>0</v>
      </c>
      <c r="AW708" s="4">
        <v>0</v>
      </c>
      <c r="AX708" s="4">
        <v>0</v>
      </c>
      <c r="AY708" s="4">
        <v>0</v>
      </c>
      <c r="AZ708" s="4">
        <v>0</v>
      </c>
      <c r="BA708" s="4">
        <v>0</v>
      </c>
      <c r="BB708" s="4">
        <v>0</v>
      </c>
      <c r="BC708" s="4">
        <v>0</v>
      </c>
      <c r="BD708" s="4">
        <v>64566.04</v>
      </c>
      <c r="BE708" s="4">
        <v>59000</v>
      </c>
    </row>
    <row r="709" spans="1:57">
      <c r="A709">
        <v>931</v>
      </c>
      <c r="B709" t="s">
        <v>465</v>
      </c>
      <c r="C709">
        <v>111</v>
      </c>
      <c r="D709" t="s">
        <v>466</v>
      </c>
      <c r="E709">
        <v>337</v>
      </c>
      <c r="F709">
        <v>513310004</v>
      </c>
      <c r="G709" t="s">
        <v>160</v>
      </c>
      <c r="H709">
        <v>101</v>
      </c>
      <c r="I709" t="s">
        <v>308</v>
      </c>
      <c r="J709">
        <v>3310</v>
      </c>
      <c r="K709" t="s">
        <v>441</v>
      </c>
      <c r="L709">
        <v>3000</v>
      </c>
      <c r="M709" t="s">
        <v>118</v>
      </c>
      <c r="N709">
        <v>5</v>
      </c>
      <c r="O709" t="s">
        <v>467</v>
      </c>
      <c r="P709">
        <v>152</v>
      </c>
      <c r="Q709" t="s">
        <v>468</v>
      </c>
      <c r="R709">
        <v>121</v>
      </c>
      <c r="S709" t="s">
        <v>312</v>
      </c>
      <c r="T709">
        <v>1</v>
      </c>
      <c r="U709" t="s">
        <v>313</v>
      </c>
      <c r="V709" s="4">
        <v>0</v>
      </c>
      <c r="W709" s="4">
        <v>0</v>
      </c>
      <c r="X709" s="4">
        <v>0</v>
      </c>
      <c r="Y709" s="4">
        <v>0</v>
      </c>
      <c r="Z709" s="4">
        <v>4147</v>
      </c>
      <c r="AA709" s="4">
        <v>0</v>
      </c>
      <c r="AB709" s="4">
        <v>0</v>
      </c>
      <c r="AC709" s="4">
        <v>0</v>
      </c>
      <c r="AD709" s="4">
        <v>6960</v>
      </c>
      <c r="AE709" s="4">
        <v>3480</v>
      </c>
      <c r="AF709" s="4">
        <v>0</v>
      </c>
      <c r="AG709" s="4">
        <v>2320</v>
      </c>
      <c r="AH709" s="4">
        <v>0</v>
      </c>
      <c r="AI709" s="4">
        <v>0</v>
      </c>
      <c r="AJ709" s="4">
        <v>6870.1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334544</v>
      </c>
      <c r="AR709" s="4">
        <v>34141.410000000003</v>
      </c>
      <c r="AS709" s="4">
        <v>34141.410000000003</v>
      </c>
      <c r="AT709" s="4">
        <v>0</v>
      </c>
      <c r="AU709" s="4">
        <v>0</v>
      </c>
      <c r="AV709" s="4">
        <v>0</v>
      </c>
      <c r="AW709" s="4">
        <v>0</v>
      </c>
      <c r="AX709" s="4">
        <v>0</v>
      </c>
      <c r="AY709" s="4">
        <v>0</v>
      </c>
      <c r="AZ709" s="4">
        <v>0</v>
      </c>
      <c r="BA709" s="4">
        <v>4236.8999999999996</v>
      </c>
      <c r="BB709" s="4">
        <v>0</v>
      </c>
      <c r="BC709" s="4">
        <v>-330000</v>
      </c>
      <c r="BD709" s="4">
        <v>-20000</v>
      </c>
      <c r="BE709" s="4">
        <v>-47026.82</v>
      </c>
    </row>
    <row r="710" spans="1:57">
      <c r="A710">
        <v>972</v>
      </c>
      <c r="B710" t="s">
        <v>527</v>
      </c>
      <c r="C710">
        <v>132</v>
      </c>
      <c r="D710" t="s">
        <v>528</v>
      </c>
      <c r="E710">
        <v>337</v>
      </c>
      <c r="F710">
        <v>513310004</v>
      </c>
      <c r="G710" t="s">
        <v>160</v>
      </c>
      <c r="H710">
        <v>101</v>
      </c>
      <c r="I710" t="s">
        <v>308</v>
      </c>
      <c r="J710">
        <v>3310</v>
      </c>
      <c r="K710" t="s">
        <v>441</v>
      </c>
      <c r="L710">
        <v>3000</v>
      </c>
      <c r="M710" t="s">
        <v>118</v>
      </c>
      <c r="N710">
        <v>9</v>
      </c>
      <c r="O710" t="s">
        <v>422</v>
      </c>
      <c r="P710">
        <v>181</v>
      </c>
      <c r="Q710" t="s">
        <v>523</v>
      </c>
      <c r="R710">
        <v>131</v>
      </c>
      <c r="S710" t="s">
        <v>524</v>
      </c>
      <c r="T710">
        <v>1</v>
      </c>
      <c r="U710" t="s">
        <v>313</v>
      </c>
      <c r="V710" s="4">
        <v>0</v>
      </c>
      <c r="W710" s="4">
        <v>6960</v>
      </c>
      <c r="X710" s="4">
        <v>0</v>
      </c>
      <c r="Y710" s="4">
        <v>0</v>
      </c>
      <c r="Z710" s="4">
        <v>6960</v>
      </c>
      <c r="AA710" s="4">
        <v>0</v>
      </c>
      <c r="AB710" s="4">
        <v>0</v>
      </c>
      <c r="AC710" s="4">
        <v>0</v>
      </c>
      <c r="AD710" s="4">
        <v>0</v>
      </c>
      <c r="AE710" s="4">
        <v>4176</v>
      </c>
      <c r="AF710" s="4">
        <v>0</v>
      </c>
      <c r="AG710" s="4">
        <v>0</v>
      </c>
      <c r="AH710" s="4">
        <v>3584.4</v>
      </c>
      <c r="AI710" s="4">
        <v>11948</v>
      </c>
      <c r="AJ710" s="4">
        <v>0</v>
      </c>
      <c r="AK710" s="4">
        <v>0</v>
      </c>
      <c r="AL710" s="4">
        <v>0</v>
      </c>
      <c r="AM710" s="4">
        <v>0</v>
      </c>
      <c r="AN710" s="4">
        <v>3106.48</v>
      </c>
      <c r="AO710" s="4">
        <v>28675.200000000001</v>
      </c>
      <c r="AP710" s="4">
        <v>0</v>
      </c>
      <c r="AQ710" s="4">
        <v>7168.8</v>
      </c>
      <c r="AR710" s="4">
        <v>5448.29</v>
      </c>
      <c r="AS710" s="4">
        <v>5448.29</v>
      </c>
      <c r="AT710" s="4">
        <v>0</v>
      </c>
      <c r="AU710" s="4">
        <v>0</v>
      </c>
      <c r="AV710" s="4">
        <v>-8572.4</v>
      </c>
      <c r="AW710" s="4">
        <v>0</v>
      </c>
      <c r="AX710" s="4">
        <v>6960</v>
      </c>
      <c r="AY710" s="4">
        <v>0</v>
      </c>
      <c r="AZ710" s="4">
        <v>-3106.48</v>
      </c>
      <c r="BA710" s="4">
        <v>-17190.63</v>
      </c>
      <c r="BB710" s="4">
        <v>-11484.57</v>
      </c>
      <c r="BC710" s="4">
        <v>-2992.8</v>
      </c>
      <c r="BD710" s="4">
        <v>-5448.29</v>
      </c>
      <c r="BE710" s="4">
        <v>-5448.29</v>
      </c>
    </row>
    <row r="711" spans="1:57">
      <c r="A711">
        <v>961</v>
      </c>
      <c r="B711" t="s">
        <v>80</v>
      </c>
      <c r="C711">
        <v>124</v>
      </c>
      <c r="D711" t="s">
        <v>508</v>
      </c>
      <c r="E711">
        <v>337</v>
      </c>
      <c r="F711">
        <v>513310004</v>
      </c>
      <c r="G711" t="s">
        <v>160</v>
      </c>
      <c r="H711">
        <v>101</v>
      </c>
      <c r="I711" t="s">
        <v>308</v>
      </c>
      <c r="J711">
        <v>3310</v>
      </c>
      <c r="K711" t="s">
        <v>441</v>
      </c>
      <c r="L711">
        <v>3000</v>
      </c>
      <c r="M711" t="s">
        <v>118</v>
      </c>
      <c r="N711">
        <v>11</v>
      </c>
      <c r="O711" t="s">
        <v>509</v>
      </c>
      <c r="P711">
        <v>241</v>
      </c>
      <c r="Q711" t="s">
        <v>445</v>
      </c>
      <c r="R711">
        <v>124</v>
      </c>
      <c r="S711" t="s">
        <v>510</v>
      </c>
      <c r="T711">
        <v>1</v>
      </c>
      <c r="U711" t="s">
        <v>313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59740</v>
      </c>
      <c r="AJ711" s="4">
        <v>29870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8961</v>
      </c>
      <c r="AS711" s="4">
        <v>8961</v>
      </c>
      <c r="AT711" s="4">
        <v>0</v>
      </c>
      <c r="AU711" s="4">
        <v>-32016.61</v>
      </c>
      <c r="AV711" s="4">
        <v>-57593.39</v>
      </c>
      <c r="AW711" s="4">
        <v>0</v>
      </c>
      <c r="AX711" s="4">
        <v>0</v>
      </c>
      <c r="AY711" s="4">
        <v>0</v>
      </c>
      <c r="AZ711" s="4">
        <v>0</v>
      </c>
      <c r="BA711" s="4">
        <v>0</v>
      </c>
      <c r="BB711" s="4">
        <v>0</v>
      </c>
      <c r="BC711" s="4">
        <v>0</v>
      </c>
      <c r="BD711" s="4">
        <v>-8961</v>
      </c>
      <c r="BE711" s="4">
        <v>-8961</v>
      </c>
    </row>
    <row r="712" spans="1:57">
      <c r="A712">
        <v>951</v>
      </c>
      <c r="B712" t="s">
        <v>491</v>
      </c>
      <c r="C712">
        <v>118</v>
      </c>
      <c r="D712" t="s">
        <v>178</v>
      </c>
      <c r="E712">
        <v>337</v>
      </c>
      <c r="F712">
        <v>513310004</v>
      </c>
      <c r="G712" t="s">
        <v>160</v>
      </c>
      <c r="H712">
        <v>101</v>
      </c>
      <c r="I712" t="s">
        <v>308</v>
      </c>
      <c r="J712">
        <v>3310</v>
      </c>
      <c r="K712" t="s">
        <v>441</v>
      </c>
      <c r="L712">
        <v>3000</v>
      </c>
      <c r="M712" t="s">
        <v>118</v>
      </c>
      <c r="N712">
        <v>12</v>
      </c>
      <c r="O712" t="s">
        <v>401</v>
      </c>
      <c r="P712">
        <v>221</v>
      </c>
      <c r="Q712" t="s">
        <v>492</v>
      </c>
      <c r="R712">
        <v>128</v>
      </c>
      <c r="S712" t="s">
        <v>404</v>
      </c>
      <c r="T712">
        <v>1</v>
      </c>
      <c r="U712" t="s">
        <v>313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40600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63563.360000000001</v>
      </c>
      <c r="AI712" s="4">
        <v>0</v>
      </c>
      <c r="AJ712" s="4">
        <v>0</v>
      </c>
      <c r="AK712" s="4">
        <v>44207.6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10777.1</v>
      </c>
      <c r="AS712" s="4">
        <v>10777.1</v>
      </c>
      <c r="AT712" s="4">
        <v>0</v>
      </c>
      <c r="AU712" s="4">
        <v>0</v>
      </c>
      <c r="AV712" s="4">
        <v>-63563.360000000001</v>
      </c>
      <c r="AW712" s="4">
        <v>0</v>
      </c>
      <c r="AX712" s="4">
        <v>0</v>
      </c>
      <c r="AY712" s="4">
        <v>-3607.6</v>
      </c>
      <c r="AZ712" s="4">
        <v>0</v>
      </c>
      <c r="BA712" s="4">
        <v>0</v>
      </c>
      <c r="BB712" s="4">
        <v>0</v>
      </c>
      <c r="BC712" s="4">
        <v>0</v>
      </c>
      <c r="BD712" s="4">
        <v>-7634.21</v>
      </c>
      <c r="BE712" s="4">
        <v>-13919.99</v>
      </c>
    </row>
    <row r="713" spans="1:57">
      <c r="A713">
        <v>951</v>
      </c>
      <c r="B713" t="s">
        <v>491</v>
      </c>
      <c r="C713">
        <v>118</v>
      </c>
      <c r="D713" t="s">
        <v>178</v>
      </c>
      <c r="E713">
        <v>338</v>
      </c>
      <c r="F713">
        <v>513320002</v>
      </c>
      <c r="G713" t="s">
        <v>188</v>
      </c>
      <c r="H713">
        <v>101</v>
      </c>
      <c r="I713" t="s">
        <v>308</v>
      </c>
      <c r="J713">
        <v>3320</v>
      </c>
      <c r="K713" t="s">
        <v>415</v>
      </c>
      <c r="L713">
        <v>3000</v>
      </c>
      <c r="M713" t="s">
        <v>118</v>
      </c>
      <c r="N713">
        <v>12</v>
      </c>
      <c r="O713" t="s">
        <v>401</v>
      </c>
      <c r="P713">
        <v>221</v>
      </c>
      <c r="Q713" t="s">
        <v>492</v>
      </c>
      <c r="R713">
        <v>128</v>
      </c>
      <c r="S713" t="s">
        <v>404</v>
      </c>
      <c r="T713">
        <v>1</v>
      </c>
      <c r="U713" t="s">
        <v>313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41760</v>
      </c>
      <c r="AF713" s="4">
        <v>29000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0</v>
      </c>
      <c r="AU713" s="4">
        <v>0</v>
      </c>
      <c r="AV713" s="4">
        <v>0</v>
      </c>
      <c r="AW713" s="4">
        <v>0</v>
      </c>
      <c r="AX713" s="4">
        <v>0</v>
      </c>
      <c r="AY713" s="4">
        <v>0</v>
      </c>
      <c r="AZ713" s="4">
        <v>0</v>
      </c>
      <c r="BA713" s="4">
        <v>0</v>
      </c>
      <c r="BB713" s="4">
        <v>0</v>
      </c>
      <c r="BC713" s="4">
        <v>41760</v>
      </c>
      <c r="BD713" s="4">
        <v>29000</v>
      </c>
      <c r="BE713" s="4">
        <v>0</v>
      </c>
    </row>
    <row r="714" spans="1:57">
      <c r="A714">
        <v>952</v>
      </c>
      <c r="B714" t="s">
        <v>498</v>
      </c>
      <c r="C714">
        <v>120</v>
      </c>
      <c r="D714" t="s">
        <v>499</v>
      </c>
      <c r="E714">
        <v>545</v>
      </c>
      <c r="F714">
        <v>513320003</v>
      </c>
      <c r="G714" t="s">
        <v>695</v>
      </c>
      <c r="H714">
        <v>101</v>
      </c>
      <c r="I714" t="s">
        <v>308</v>
      </c>
      <c r="J714">
        <v>3320</v>
      </c>
      <c r="K714" t="s">
        <v>415</v>
      </c>
      <c r="L714">
        <v>3000</v>
      </c>
      <c r="M714" t="s">
        <v>118</v>
      </c>
      <c r="N714">
        <v>12</v>
      </c>
      <c r="O714" t="s">
        <v>401</v>
      </c>
      <c r="P714">
        <v>222</v>
      </c>
      <c r="Q714" t="s">
        <v>500</v>
      </c>
      <c r="R714">
        <v>125</v>
      </c>
      <c r="S714" t="s">
        <v>464</v>
      </c>
      <c r="T714">
        <v>1</v>
      </c>
      <c r="U714" t="s">
        <v>313</v>
      </c>
      <c r="V714" s="4">
        <v>0</v>
      </c>
      <c r="W714" s="4">
        <v>0</v>
      </c>
      <c r="X714" s="4">
        <v>226200</v>
      </c>
      <c r="Y714" s="4">
        <v>0</v>
      </c>
      <c r="Z714" s="4">
        <v>0</v>
      </c>
      <c r="AA714" s="4">
        <v>0</v>
      </c>
      <c r="AB714" s="4">
        <v>0</v>
      </c>
      <c r="AC714" s="4">
        <v>226200</v>
      </c>
      <c r="AD714" s="4">
        <v>0</v>
      </c>
      <c r="AE714" s="4">
        <v>0</v>
      </c>
      <c r="AF714" s="4">
        <v>226200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0</v>
      </c>
      <c r="AU714" s="4">
        <v>0</v>
      </c>
      <c r="AV714" s="4">
        <v>226200</v>
      </c>
      <c r="AW714" s="4">
        <v>0</v>
      </c>
      <c r="AX714" s="4">
        <v>0</v>
      </c>
      <c r="AY714" s="4">
        <v>226200</v>
      </c>
      <c r="AZ714" s="4">
        <v>0</v>
      </c>
      <c r="BA714" s="4">
        <v>0</v>
      </c>
      <c r="BB714" s="4">
        <v>0</v>
      </c>
      <c r="BC714" s="4">
        <v>0</v>
      </c>
      <c r="BD714" s="4">
        <v>226200</v>
      </c>
      <c r="BE714" s="4">
        <v>0</v>
      </c>
    </row>
    <row r="715" spans="1:57">
      <c r="A715">
        <v>981</v>
      </c>
      <c r="B715" t="s">
        <v>532</v>
      </c>
      <c r="C715">
        <v>134</v>
      </c>
      <c r="D715" t="s">
        <v>245</v>
      </c>
      <c r="E715">
        <v>340</v>
      </c>
      <c r="F715">
        <v>513330001</v>
      </c>
      <c r="G715" t="s">
        <v>168</v>
      </c>
      <c r="H715">
        <v>101</v>
      </c>
      <c r="I715" t="s">
        <v>308</v>
      </c>
      <c r="J715">
        <v>3330</v>
      </c>
      <c r="K715" t="s">
        <v>481</v>
      </c>
      <c r="L715">
        <v>3000</v>
      </c>
      <c r="M715" t="s">
        <v>118</v>
      </c>
      <c r="N715">
        <v>6</v>
      </c>
      <c r="O715" t="s">
        <v>533</v>
      </c>
      <c r="P715">
        <v>134</v>
      </c>
      <c r="Q715" t="s">
        <v>534</v>
      </c>
      <c r="R715">
        <v>132</v>
      </c>
      <c r="S715" t="s">
        <v>535</v>
      </c>
      <c r="T715">
        <v>1</v>
      </c>
      <c r="U715" t="s">
        <v>313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7908.64</v>
      </c>
      <c r="AK715" s="4">
        <v>0</v>
      </c>
      <c r="AL715" s="4">
        <v>0</v>
      </c>
      <c r="AM715" s="4">
        <v>0</v>
      </c>
      <c r="AN715" s="4">
        <v>0</v>
      </c>
      <c r="AO715" s="4">
        <v>175080.53</v>
      </c>
      <c r="AP715" s="4">
        <v>0</v>
      </c>
      <c r="AQ715" s="4">
        <v>0</v>
      </c>
      <c r="AR715" s="4">
        <v>18298.919999999998</v>
      </c>
      <c r="AS715" s="4">
        <v>18298.919999999998</v>
      </c>
      <c r="AT715" s="4">
        <v>0</v>
      </c>
      <c r="AU715" s="4">
        <v>0</v>
      </c>
      <c r="AV715" s="4">
        <v>0</v>
      </c>
      <c r="AW715" s="4">
        <v>0</v>
      </c>
      <c r="AX715" s="4">
        <v>0</v>
      </c>
      <c r="AY715" s="4">
        <v>0</v>
      </c>
      <c r="AZ715" s="4">
        <v>0</v>
      </c>
      <c r="BA715" s="4">
        <v>-150000</v>
      </c>
      <c r="BB715" s="4">
        <v>0</v>
      </c>
      <c r="BC715" s="4">
        <v>-32989.17</v>
      </c>
      <c r="BD715" s="4">
        <v>0</v>
      </c>
      <c r="BE715" s="4">
        <v>-36597.839999999997</v>
      </c>
    </row>
    <row r="716" spans="1:57">
      <c r="A716">
        <v>982</v>
      </c>
      <c r="B716" t="s">
        <v>536</v>
      </c>
      <c r="C716">
        <v>135</v>
      </c>
      <c r="D716" t="s">
        <v>537</v>
      </c>
      <c r="E716">
        <v>340</v>
      </c>
      <c r="F716">
        <v>513330001</v>
      </c>
      <c r="G716" t="s">
        <v>168</v>
      </c>
      <c r="H716">
        <v>101</v>
      </c>
      <c r="I716" t="s">
        <v>308</v>
      </c>
      <c r="J716">
        <v>3330</v>
      </c>
      <c r="K716" t="s">
        <v>481</v>
      </c>
      <c r="L716">
        <v>3000</v>
      </c>
      <c r="M716" t="s">
        <v>118</v>
      </c>
      <c r="N716">
        <v>6</v>
      </c>
      <c r="O716" t="s">
        <v>533</v>
      </c>
      <c r="P716">
        <v>181</v>
      </c>
      <c r="Q716" t="s">
        <v>523</v>
      </c>
      <c r="R716">
        <v>131</v>
      </c>
      <c r="S716" t="s">
        <v>524</v>
      </c>
      <c r="T716">
        <v>1</v>
      </c>
      <c r="U716" t="s">
        <v>313</v>
      </c>
      <c r="V716" s="4">
        <v>0</v>
      </c>
      <c r="W716" s="4">
        <v>14732</v>
      </c>
      <c r="X716" s="4">
        <v>0</v>
      </c>
      <c r="Y716" s="4">
        <v>0</v>
      </c>
      <c r="Z716" s="4">
        <v>0</v>
      </c>
      <c r="AA716" s="4">
        <v>4484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0</v>
      </c>
      <c r="AU716" s="4">
        <v>14732</v>
      </c>
      <c r="AV716" s="4">
        <v>0</v>
      </c>
      <c r="AW716" s="4">
        <v>0</v>
      </c>
      <c r="AX716" s="4">
        <v>0</v>
      </c>
      <c r="AY716" s="4">
        <v>4484</v>
      </c>
      <c r="AZ716" s="4">
        <v>0</v>
      </c>
      <c r="BA716" s="4">
        <v>0</v>
      </c>
      <c r="BB716" s="4">
        <v>0</v>
      </c>
      <c r="BC716" s="4">
        <v>0</v>
      </c>
      <c r="BD716" s="4">
        <v>0</v>
      </c>
      <c r="BE716" s="4">
        <v>0</v>
      </c>
    </row>
    <row r="717" spans="1:57">
      <c r="A717">
        <v>942</v>
      </c>
      <c r="B717" t="s">
        <v>487</v>
      </c>
      <c r="C717">
        <v>117</v>
      </c>
      <c r="D717" t="s">
        <v>488</v>
      </c>
      <c r="E717">
        <v>340</v>
      </c>
      <c r="F717">
        <v>513330001</v>
      </c>
      <c r="G717" t="s">
        <v>168</v>
      </c>
      <c r="H717">
        <v>101</v>
      </c>
      <c r="I717" t="s">
        <v>308</v>
      </c>
      <c r="J717">
        <v>3330</v>
      </c>
      <c r="K717" t="s">
        <v>481</v>
      </c>
      <c r="L717">
        <v>3000</v>
      </c>
      <c r="M717" t="s">
        <v>118</v>
      </c>
      <c r="N717">
        <v>8</v>
      </c>
      <c r="O717" t="s">
        <v>486</v>
      </c>
      <c r="P717">
        <v>183</v>
      </c>
      <c r="Q717" t="s">
        <v>489</v>
      </c>
      <c r="R717">
        <v>121</v>
      </c>
      <c r="S717" t="s">
        <v>312</v>
      </c>
      <c r="T717">
        <v>1</v>
      </c>
      <c r="U717" t="s">
        <v>313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139050</v>
      </c>
      <c r="AL717" s="4">
        <v>0</v>
      </c>
      <c r="AM717" s="4">
        <v>92700</v>
      </c>
      <c r="AN717" s="4">
        <v>0</v>
      </c>
      <c r="AO717" s="4">
        <v>0</v>
      </c>
      <c r="AP717" s="4">
        <v>0</v>
      </c>
      <c r="AQ717" s="4">
        <v>0</v>
      </c>
      <c r="AR717" s="4">
        <v>23175</v>
      </c>
      <c r="AS717" s="4">
        <v>23175</v>
      </c>
      <c r="AT717" s="4">
        <v>0</v>
      </c>
      <c r="AU717" s="4">
        <v>0</v>
      </c>
      <c r="AV717" s="4">
        <v>0</v>
      </c>
      <c r="AW717" s="4">
        <v>-74240</v>
      </c>
      <c r="AX717" s="4">
        <v>-6960</v>
      </c>
      <c r="AY717" s="4">
        <v>-70296</v>
      </c>
      <c r="AZ717" s="4">
        <v>-70771.199999999997</v>
      </c>
      <c r="BA717" s="4">
        <v>-9482.7999999999993</v>
      </c>
      <c r="BB717" s="4">
        <v>0</v>
      </c>
      <c r="BC717" s="4">
        <v>0</v>
      </c>
      <c r="BD717" s="4">
        <v>-23175</v>
      </c>
      <c r="BE717" s="4">
        <v>-23175</v>
      </c>
    </row>
    <row r="718" spans="1:57">
      <c r="A718">
        <v>932</v>
      </c>
      <c r="B718" t="s">
        <v>477</v>
      </c>
      <c r="C718">
        <v>113</v>
      </c>
      <c r="D718" t="s">
        <v>478</v>
      </c>
      <c r="E718">
        <v>495</v>
      </c>
      <c r="F718">
        <v>513330002</v>
      </c>
      <c r="G718" t="s">
        <v>582</v>
      </c>
      <c r="H718">
        <v>101</v>
      </c>
      <c r="I718" t="s">
        <v>308</v>
      </c>
      <c r="J718">
        <v>3330</v>
      </c>
      <c r="K718" t="s">
        <v>481</v>
      </c>
      <c r="L718">
        <v>3000</v>
      </c>
      <c r="M718" t="s">
        <v>118</v>
      </c>
      <c r="N718">
        <v>5</v>
      </c>
      <c r="O718" t="s">
        <v>467</v>
      </c>
      <c r="P718">
        <v>152</v>
      </c>
      <c r="Q718" t="s">
        <v>468</v>
      </c>
      <c r="R718">
        <v>121</v>
      </c>
      <c r="S718" t="s">
        <v>312</v>
      </c>
      <c r="T718">
        <v>1</v>
      </c>
      <c r="U718" t="s">
        <v>313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25090.799999999999</v>
      </c>
      <c r="AP718" s="4">
        <v>0</v>
      </c>
      <c r="AQ718" s="4">
        <v>0</v>
      </c>
      <c r="AR718" s="4">
        <v>2509.08</v>
      </c>
      <c r="AS718" s="4">
        <v>2509.08</v>
      </c>
      <c r="AT718" s="4">
        <v>0</v>
      </c>
      <c r="AU718" s="4">
        <v>0</v>
      </c>
      <c r="AV718" s="4">
        <v>0</v>
      </c>
      <c r="AW718" s="4">
        <v>0</v>
      </c>
      <c r="AX718" s="4">
        <v>0</v>
      </c>
      <c r="AY718" s="4">
        <v>0</v>
      </c>
      <c r="AZ718" s="4">
        <v>0</v>
      </c>
      <c r="BA718" s="4">
        <v>0</v>
      </c>
      <c r="BB718" s="4">
        <v>0</v>
      </c>
      <c r="BC718" s="4">
        <v>0</v>
      </c>
      <c r="BD718" s="4">
        <v>0</v>
      </c>
      <c r="BE718" s="4">
        <v>-30108.959999999999</v>
      </c>
    </row>
    <row r="719" spans="1:57">
      <c r="A719">
        <v>101</v>
      </c>
      <c r="B719" t="s">
        <v>306</v>
      </c>
      <c r="C719">
        <v>139</v>
      </c>
      <c r="D719" t="s">
        <v>307</v>
      </c>
      <c r="E719">
        <v>341</v>
      </c>
      <c r="F719">
        <v>513340001</v>
      </c>
      <c r="G719" t="s">
        <v>82</v>
      </c>
      <c r="H719">
        <v>101</v>
      </c>
      <c r="I719" t="s">
        <v>308</v>
      </c>
      <c r="J719">
        <v>3340</v>
      </c>
      <c r="K719" t="s">
        <v>332</v>
      </c>
      <c r="L719">
        <v>3000</v>
      </c>
      <c r="M719" t="s">
        <v>118</v>
      </c>
      <c r="N719">
        <v>7</v>
      </c>
      <c r="O719" t="s">
        <v>310</v>
      </c>
      <c r="P719">
        <v>171</v>
      </c>
      <c r="Q719" t="s">
        <v>311</v>
      </c>
      <c r="R719">
        <v>121</v>
      </c>
      <c r="S719" t="s">
        <v>312</v>
      </c>
      <c r="T719">
        <v>1</v>
      </c>
      <c r="U719" t="s">
        <v>313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577680</v>
      </c>
      <c r="AG719" s="4">
        <v>192560</v>
      </c>
      <c r="AH719" s="4">
        <v>0</v>
      </c>
      <c r="AI719" s="4">
        <v>0</v>
      </c>
      <c r="AJ719" s="4">
        <v>0</v>
      </c>
      <c r="AK719" s="4">
        <v>0</v>
      </c>
      <c r="AL719" s="4">
        <v>98333.41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9833.34</v>
      </c>
      <c r="AS719" s="4">
        <v>9833.34</v>
      </c>
      <c r="AT719" s="4">
        <v>0</v>
      </c>
      <c r="AU719" s="4">
        <v>0</v>
      </c>
      <c r="AV719" s="4">
        <v>0</v>
      </c>
      <c r="AW719" s="4">
        <v>0</v>
      </c>
      <c r="AX719" s="4">
        <v>0</v>
      </c>
      <c r="AY719" s="4">
        <v>0</v>
      </c>
      <c r="AZ719" s="4">
        <v>0</v>
      </c>
      <c r="BA719" s="4">
        <v>0</v>
      </c>
      <c r="BB719" s="4">
        <v>94226.59</v>
      </c>
      <c r="BC719" s="4">
        <v>192560</v>
      </c>
      <c r="BD719" s="4">
        <v>182726.66</v>
      </c>
      <c r="BE719" s="4">
        <v>182726.66</v>
      </c>
    </row>
    <row r="720" spans="1:57">
      <c r="A720">
        <v>201</v>
      </c>
      <c r="B720" t="s">
        <v>379</v>
      </c>
      <c r="C720">
        <v>143</v>
      </c>
      <c r="D720" t="s">
        <v>271</v>
      </c>
      <c r="E720">
        <v>342</v>
      </c>
      <c r="F720">
        <v>513340001</v>
      </c>
      <c r="G720" t="s">
        <v>82</v>
      </c>
      <c r="H720">
        <v>602</v>
      </c>
      <c r="I720" t="s">
        <v>380</v>
      </c>
      <c r="J720">
        <v>3340</v>
      </c>
      <c r="K720" t="s">
        <v>332</v>
      </c>
      <c r="L720">
        <v>3000</v>
      </c>
      <c r="M720" t="s">
        <v>118</v>
      </c>
      <c r="N720">
        <v>7</v>
      </c>
      <c r="O720" t="s">
        <v>310</v>
      </c>
      <c r="P720">
        <v>423</v>
      </c>
      <c r="Q720" t="s">
        <v>381</v>
      </c>
      <c r="R720">
        <v>121</v>
      </c>
      <c r="S720" t="s">
        <v>312</v>
      </c>
      <c r="T720">
        <v>1</v>
      </c>
      <c r="U720" t="s">
        <v>313</v>
      </c>
      <c r="V720" s="4">
        <v>0</v>
      </c>
      <c r="W720" s="4">
        <v>0</v>
      </c>
      <c r="X720" s="4">
        <v>232000</v>
      </c>
      <c r="Y720" s="4">
        <v>0</v>
      </c>
      <c r="Z720" s="4">
        <v>0</v>
      </c>
      <c r="AA720" s="4">
        <v>0</v>
      </c>
      <c r="AB720" s="4">
        <v>0</v>
      </c>
      <c r="AC720" s="4">
        <v>192560</v>
      </c>
      <c r="AD720" s="4">
        <v>192560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0</v>
      </c>
      <c r="AU720" s="4">
        <v>0</v>
      </c>
      <c r="AV720" s="4">
        <v>232000</v>
      </c>
      <c r="AW720" s="4">
        <v>0</v>
      </c>
      <c r="AX720" s="4">
        <v>0</v>
      </c>
      <c r="AY720" s="4">
        <v>0</v>
      </c>
      <c r="AZ720" s="4">
        <v>292320</v>
      </c>
      <c r="BA720" s="4">
        <v>92800</v>
      </c>
      <c r="BB720" s="4">
        <v>0</v>
      </c>
      <c r="BC720" s="4">
        <v>0</v>
      </c>
      <c r="BD720" s="4">
        <v>0</v>
      </c>
      <c r="BE720" s="4">
        <v>0</v>
      </c>
    </row>
    <row r="721" spans="1:57">
      <c r="A721">
        <v>111</v>
      </c>
      <c r="B721" t="s">
        <v>84</v>
      </c>
      <c r="C721">
        <v>141</v>
      </c>
      <c r="D721" t="s">
        <v>260</v>
      </c>
      <c r="E721">
        <v>341</v>
      </c>
      <c r="F721">
        <v>513340001</v>
      </c>
      <c r="G721" t="s">
        <v>82</v>
      </c>
      <c r="H721">
        <v>101</v>
      </c>
      <c r="I721" t="s">
        <v>308</v>
      </c>
      <c r="J721">
        <v>3340</v>
      </c>
      <c r="K721" t="s">
        <v>332</v>
      </c>
      <c r="L721">
        <v>3000</v>
      </c>
      <c r="M721" t="s">
        <v>118</v>
      </c>
      <c r="N721">
        <v>13</v>
      </c>
      <c r="O721" t="s">
        <v>353</v>
      </c>
      <c r="P721">
        <v>263</v>
      </c>
      <c r="Q721" t="s">
        <v>354</v>
      </c>
      <c r="R721">
        <v>121</v>
      </c>
      <c r="S721" t="s">
        <v>312</v>
      </c>
      <c r="T721">
        <v>1</v>
      </c>
      <c r="U721" t="s">
        <v>313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3480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4">
        <v>0</v>
      </c>
      <c r="AX721" s="4">
        <v>0</v>
      </c>
      <c r="AY721" s="4">
        <v>0</v>
      </c>
      <c r="AZ721" s="4">
        <v>0</v>
      </c>
      <c r="BA721" s="4">
        <v>0</v>
      </c>
      <c r="BB721" s="4">
        <v>0</v>
      </c>
      <c r="BC721" s="4">
        <v>0</v>
      </c>
      <c r="BD721" s="4">
        <v>0</v>
      </c>
      <c r="BE721" s="4">
        <v>3480</v>
      </c>
    </row>
    <row r="722" spans="1:57">
      <c r="A722">
        <v>111</v>
      </c>
      <c r="B722" t="s">
        <v>84</v>
      </c>
      <c r="C722">
        <v>175</v>
      </c>
      <c r="D722" t="s">
        <v>712</v>
      </c>
      <c r="E722">
        <v>342</v>
      </c>
      <c r="F722">
        <v>513340001</v>
      </c>
      <c r="G722" t="s">
        <v>82</v>
      </c>
      <c r="H722">
        <v>602</v>
      </c>
      <c r="I722" t="s">
        <v>380</v>
      </c>
      <c r="J722">
        <v>3340</v>
      </c>
      <c r="K722" t="s">
        <v>332</v>
      </c>
      <c r="L722">
        <v>3000</v>
      </c>
      <c r="M722" t="s">
        <v>118</v>
      </c>
      <c r="N722">
        <v>13</v>
      </c>
      <c r="O722" t="s">
        <v>353</v>
      </c>
      <c r="P722">
        <v>263</v>
      </c>
      <c r="Q722" t="s">
        <v>354</v>
      </c>
      <c r="R722">
        <v>121</v>
      </c>
      <c r="S722" t="s">
        <v>312</v>
      </c>
      <c r="T722">
        <v>1</v>
      </c>
      <c r="U722" t="s">
        <v>313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20000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4">
        <v>0</v>
      </c>
      <c r="AX722" s="4">
        <v>0</v>
      </c>
      <c r="AY722" s="4">
        <v>0</v>
      </c>
      <c r="AZ722" s="4">
        <v>0</v>
      </c>
      <c r="BA722" s="4">
        <v>20000</v>
      </c>
      <c r="BB722" s="4">
        <v>0</v>
      </c>
      <c r="BC722" s="4">
        <v>0</v>
      </c>
      <c r="BD722" s="4">
        <v>0</v>
      </c>
      <c r="BE722" s="4">
        <v>0</v>
      </c>
    </row>
    <row r="723" spans="1:57">
      <c r="A723">
        <v>101</v>
      </c>
      <c r="B723" t="s">
        <v>306</v>
      </c>
      <c r="C723">
        <v>139</v>
      </c>
      <c r="D723" t="s">
        <v>307</v>
      </c>
      <c r="E723">
        <v>343</v>
      </c>
      <c r="F723">
        <v>513390001</v>
      </c>
      <c r="G723" t="s">
        <v>252</v>
      </c>
      <c r="H723">
        <v>101</v>
      </c>
      <c r="I723" t="s">
        <v>308</v>
      </c>
      <c r="J723">
        <v>3390</v>
      </c>
      <c r="K723" t="s">
        <v>333</v>
      </c>
      <c r="L723">
        <v>3000</v>
      </c>
      <c r="M723" t="s">
        <v>118</v>
      </c>
      <c r="N723">
        <v>7</v>
      </c>
      <c r="O723" t="s">
        <v>310</v>
      </c>
      <c r="P723">
        <v>171</v>
      </c>
      <c r="Q723" t="s">
        <v>311</v>
      </c>
      <c r="R723">
        <v>121</v>
      </c>
      <c r="S723" t="s">
        <v>312</v>
      </c>
      <c r="T723">
        <v>1</v>
      </c>
      <c r="U723" t="s">
        <v>313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14152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3823.36</v>
      </c>
      <c r="AP723" s="4">
        <v>25750</v>
      </c>
      <c r="AQ723" s="4">
        <v>0</v>
      </c>
      <c r="AR723" s="4">
        <v>2957.34</v>
      </c>
      <c r="AS723" s="4">
        <v>2957.34</v>
      </c>
      <c r="AT723" s="4">
        <v>0</v>
      </c>
      <c r="AU723" s="4">
        <v>0</v>
      </c>
      <c r="AV723" s="4">
        <v>0</v>
      </c>
      <c r="AW723" s="4">
        <v>0</v>
      </c>
      <c r="AX723" s="4">
        <v>0</v>
      </c>
      <c r="AY723" s="4">
        <v>0</v>
      </c>
      <c r="AZ723" s="4">
        <v>0</v>
      </c>
      <c r="BA723" s="4">
        <v>-3823.36</v>
      </c>
      <c r="BB723" s="4">
        <v>-8582</v>
      </c>
      <c r="BC723" s="4">
        <v>0</v>
      </c>
      <c r="BD723" s="4">
        <v>-5973.34</v>
      </c>
      <c r="BE723" s="4">
        <v>-2957.34</v>
      </c>
    </row>
    <row r="724" spans="1:57">
      <c r="A724">
        <v>201</v>
      </c>
      <c r="B724" t="s">
        <v>379</v>
      </c>
      <c r="C724">
        <v>143</v>
      </c>
      <c r="D724" t="s">
        <v>271</v>
      </c>
      <c r="E724">
        <v>344</v>
      </c>
      <c r="F724">
        <v>513390001</v>
      </c>
      <c r="G724" t="s">
        <v>252</v>
      </c>
      <c r="H724">
        <v>602</v>
      </c>
      <c r="I724" t="s">
        <v>380</v>
      </c>
      <c r="J724">
        <v>3390</v>
      </c>
      <c r="K724" t="s">
        <v>333</v>
      </c>
      <c r="L724">
        <v>3000</v>
      </c>
      <c r="M724" t="s">
        <v>118</v>
      </c>
      <c r="N724">
        <v>7</v>
      </c>
      <c r="O724" t="s">
        <v>310</v>
      </c>
      <c r="P724">
        <v>423</v>
      </c>
      <c r="Q724" t="s">
        <v>381</v>
      </c>
      <c r="R724">
        <v>121</v>
      </c>
      <c r="S724" t="s">
        <v>312</v>
      </c>
      <c r="T724">
        <v>1</v>
      </c>
      <c r="U724" t="s">
        <v>313</v>
      </c>
      <c r="V724" s="4">
        <v>0</v>
      </c>
      <c r="W724" s="4">
        <v>0</v>
      </c>
      <c r="X724" s="4">
        <v>0</v>
      </c>
      <c r="Y724" s="4">
        <v>1624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0</v>
      </c>
      <c r="AU724" s="4">
        <v>0</v>
      </c>
      <c r="AV724" s="4">
        <v>0</v>
      </c>
      <c r="AW724" s="4">
        <v>1624</v>
      </c>
      <c r="AX724" s="4">
        <v>0</v>
      </c>
      <c r="AY724" s="4">
        <v>0</v>
      </c>
      <c r="AZ724" s="4">
        <v>0</v>
      </c>
      <c r="BA724" s="4">
        <v>0</v>
      </c>
      <c r="BB724" s="4">
        <v>0.74</v>
      </c>
      <c r="BC724" s="4">
        <v>0</v>
      </c>
      <c r="BD724" s="4">
        <v>0</v>
      </c>
      <c r="BE724" s="4">
        <v>-0.74</v>
      </c>
    </row>
    <row r="725" spans="1:57">
      <c r="A725">
        <v>111</v>
      </c>
      <c r="B725" t="s">
        <v>84</v>
      </c>
      <c r="C725">
        <v>141</v>
      </c>
      <c r="D725" t="s">
        <v>260</v>
      </c>
      <c r="E725">
        <v>343</v>
      </c>
      <c r="F725">
        <v>513390001</v>
      </c>
      <c r="G725" t="s">
        <v>252</v>
      </c>
      <c r="H725">
        <v>101</v>
      </c>
      <c r="I725" t="s">
        <v>308</v>
      </c>
      <c r="J725">
        <v>3390</v>
      </c>
      <c r="K725" t="s">
        <v>333</v>
      </c>
      <c r="L725">
        <v>3000</v>
      </c>
      <c r="M725" t="s">
        <v>118</v>
      </c>
      <c r="N725">
        <v>13</v>
      </c>
      <c r="O725" t="s">
        <v>353</v>
      </c>
      <c r="P725">
        <v>263</v>
      </c>
      <c r="Q725" t="s">
        <v>354</v>
      </c>
      <c r="R725">
        <v>121</v>
      </c>
      <c r="S725" t="s">
        <v>312</v>
      </c>
      <c r="T725">
        <v>1</v>
      </c>
      <c r="U725" t="s">
        <v>313</v>
      </c>
      <c r="V725" s="4">
        <v>0</v>
      </c>
      <c r="W725" s="4">
        <v>350</v>
      </c>
      <c r="X725" s="4">
        <v>0</v>
      </c>
      <c r="Y725" s="4">
        <v>0</v>
      </c>
      <c r="Z725" s="4">
        <v>0</v>
      </c>
      <c r="AA725" s="4">
        <v>0</v>
      </c>
      <c r="AB725" s="4">
        <v>370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2523.5</v>
      </c>
      <c r="AQ725" s="4">
        <v>2523.5100000000002</v>
      </c>
      <c r="AR725" s="4">
        <v>504.7</v>
      </c>
      <c r="AS725" s="4">
        <v>504.7</v>
      </c>
      <c r="AT725" s="4">
        <v>0</v>
      </c>
      <c r="AU725" s="4">
        <v>350</v>
      </c>
      <c r="AV725" s="4">
        <v>0</v>
      </c>
      <c r="AW725" s="4">
        <v>0</v>
      </c>
      <c r="AX725" s="4">
        <v>0</v>
      </c>
      <c r="AY725" s="4">
        <v>0</v>
      </c>
      <c r="AZ725" s="4">
        <v>370</v>
      </c>
      <c r="BA725" s="4">
        <v>0</v>
      </c>
      <c r="BB725" s="4">
        <v>-2523.5</v>
      </c>
      <c r="BC725" s="4">
        <v>-2523.5100000000002</v>
      </c>
      <c r="BD725" s="4">
        <v>-504.7</v>
      </c>
      <c r="BE725" s="4">
        <v>-504.7</v>
      </c>
    </row>
    <row r="726" spans="1:57">
      <c r="A726">
        <v>111</v>
      </c>
      <c r="B726" t="s">
        <v>84</v>
      </c>
      <c r="C726">
        <v>141</v>
      </c>
      <c r="D726" t="s">
        <v>260</v>
      </c>
      <c r="E726">
        <v>561</v>
      </c>
      <c r="F726">
        <v>513390004</v>
      </c>
      <c r="G726" t="s">
        <v>705</v>
      </c>
      <c r="H726">
        <v>101</v>
      </c>
      <c r="I726" t="s">
        <v>308</v>
      </c>
      <c r="J726">
        <v>3390</v>
      </c>
      <c r="K726" t="s">
        <v>333</v>
      </c>
      <c r="L726">
        <v>3000</v>
      </c>
      <c r="M726" t="s">
        <v>118</v>
      </c>
      <c r="N726">
        <v>13</v>
      </c>
      <c r="O726" t="s">
        <v>353</v>
      </c>
      <c r="P726">
        <v>263</v>
      </c>
      <c r="Q726" t="s">
        <v>354</v>
      </c>
      <c r="R726">
        <v>121</v>
      </c>
      <c r="S726" t="s">
        <v>312</v>
      </c>
      <c r="T726">
        <v>1</v>
      </c>
      <c r="U726" t="s">
        <v>313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77720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0</v>
      </c>
      <c r="AU726" s="4">
        <v>0</v>
      </c>
      <c r="AV726" s="4">
        <v>0</v>
      </c>
      <c r="AW726" s="4">
        <v>0</v>
      </c>
      <c r="AX726" s="4">
        <v>0</v>
      </c>
      <c r="AY726" s="4">
        <v>0</v>
      </c>
      <c r="AZ726" s="4">
        <v>0</v>
      </c>
      <c r="BA726" s="4">
        <v>0</v>
      </c>
      <c r="BB726" s="4">
        <v>77720</v>
      </c>
      <c r="BC726" s="4">
        <v>0</v>
      </c>
      <c r="BD726" s="4">
        <v>0</v>
      </c>
      <c r="BE726" s="4">
        <v>0</v>
      </c>
    </row>
    <row r="727" spans="1:57">
      <c r="A727">
        <v>972</v>
      </c>
      <c r="B727" t="s">
        <v>527</v>
      </c>
      <c r="C727">
        <v>132</v>
      </c>
      <c r="D727" t="s">
        <v>528</v>
      </c>
      <c r="E727">
        <v>346</v>
      </c>
      <c r="F727">
        <v>513390008</v>
      </c>
      <c r="G727" t="s">
        <v>258</v>
      </c>
      <c r="H727">
        <v>101</v>
      </c>
      <c r="I727" t="s">
        <v>308</v>
      </c>
      <c r="J727">
        <v>3390</v>
      </c>
      <c r="K727" t="s">
        <v>333</v>
      </c>
      <c r="L727">
        <v>3000</v>
      </c>
      <c r="M727" t="s">
        <v>118</v>
      </c>
      <c r="N727">
        <v>9</v>
      </c>
      <c r="O727" t="s">
        <v>422</v>
      </c>
      <c r="P727">
        <v>181</v>
      </c>
      <c r="Q727" t="s">
        <v>523</v>
      </c>
      <c r="R727">
        <v>131</v>
      </c>
      <c r="S727" t="s">
        <v>524</v>
      </c>
      <c r="T727">
        <v>1</v>
      </c>
      <c r="U727" t="s">
        <v>313</v>
      </c>
      <c r="V727" s="4">
        <v>0</v>
      </c>
      <c r="W727" s="4">
        <v>0</v>
      </c>
      <c r="X727" s="4">
        <v>8333.33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0</v>
      </c>
      <c r="AU727" s="4">
        <v>0</v>
      </c>
      <c r="AV727" s="4">
        <v>8333.33</v>
      </c>
      <c r="AW727" s="4">
        <v>0</v>
      </c>
      <c r="AX727" s="4">
        <v>0</v>
      </c>
      <c r="AY727" s="4">
        <v>0</v>
      </c>
      <c r="AZ727" s="4">
        <v>0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</row>
    <row r="728" spans="1:57">
      <c r="A728">
        <v>111</v>
      </c>
      <c r="B728" t="s">
        <v>84</v>
      </c>
      <c r="C728">
        <v>141</v>
      </c>
      <c r="D728" t="s">
        <v>260</v>
      </c>
      <c r="E728">
        <v>346</v>
      </c>
      <c r="F728">
        <v>513390008</v>
      </c>
      <c r="G728" t="s">
        <v>258</v>
      </c>
      <c r="H728">
        <v>101</v>
      </c>
      <c r="I728" t="s">
        <v>308</v>
      </c>
      <c r="J728">
        <v>3390</v>
      </c>
      <c r="K728" t="s">
        <v>333</v>
      </c>
      <c r="L728">
        <v>3000</v>
      </c>
      <c r="M728" t="s">
        <v>118</v>
      </c>
      <c r="N728">
        <v>13</v>
      </c>
      <c r="O728" t="s">
        <v>353</v>
      </c>
      <c r="P728">
        <v>263</v>
      </c>
      <c r="Q728" t="s">
        <v>354</v>
      </c>
      <c r="R728">
        <v>121</v>
      </c>
      <c r="S728" t="s">
        <v>312</v>
      </c>
      <c r="T728">
        <v>1</v>
      </c>
      <c r="U728" t="s">
        <v>313</v>
      </c>
      <c r="V728" s="4">
        <v>16666.66</v>
      </c>
      <c r="W728" s="4">
        <v>16666.66</v>
      </c>
      <c r="X728" s="4">
        <v>16666.66</v>
      </c>
      <c r="Y728" s="4">
        <v>8333.33</v>
      </c>
      <c r="Z728" s="4">
        <v>16666.66</v>
      </c>
      <c r="AA728" s="4">
        <v>8333.33</v>
      </c>
      <c r="AB728" s="4">
        <v>24999.99</v>
      </c>
      <c r="AC728" s="4">
        <v>16666.66</v>
      </c>
      <c r="AD728" s="4">
        <v>16666.66</v>
      </c>
      <c r="AE728" s="4">
        <v>16666.66</v>
      </c>
      <c r="AF728" s="4">
        <v>33333.32</v>
      </c>
      <c r="AG728" s="4">
        <v>16666.669999999998</v>
      </c>
      <c r="AH728" s="4">
        <v>8583.33</v>
      </c>
      <c r="AI728" s="4">
        <v>17166.66</v>
      </c>
      <c r="AJ728" s="4">
        <v>25749.99</v>
      </c>
      <c r="AK728" s="4">
        <v>17166.66</v>
      </c>
      <c r="AL728" s="4">
        <v>17166.66</v>
      </c>
      <c r="AM728" s="4">
        <v>8583.33</v>
      </c>
      <c r="AN728" s="4">
        <v>25749.99</v>
      </c>
      <c r="AO728" s="4">
        <v>18608.66</v>
      </c>
      <c r="AP728" s="4">
        <v>17166.66</v>
      </c>
      <c r="AQ728" s="4">
        <v>17166.66</v>
      </c>
      <c r="AR728" s="4">
        <v>17310.86</v>
      </c>
      <c r="AS728" s="4">
        <v>17310.86</v>
      </c>
      <c r="AT728" s="4">
        <v>45000</v>
      </c>
      <c r="AU728" s="4">
        <v>0</v>
      </c>
      <c r="AV728" s="4">
        <v>0</v>
      </c>
      <c r="AW728" s="4">
        <v>0</v>
      </c>
      <c r="AX728" s="4">
        <v>0</v>
      </c>
      <c r="AY728" s="4">
        <v>0</v>
      </c>
      <c r="AZ728" s="4">
        <v>0</v>
      </c>
      <c r="BA728" s="4">
        <v>-15000</v>
      </c>
      <c r="BB728" s="4">
        <v>-15000</v>
      </c>
      <c r="BC728" s="4">
        <v>-15000</v>
      </c>
      <c r="BD728" s="4">
        <v>17913.8</v>
      </c>
      <c r="BE728" s="4">
        <v>-17310.86</v>
      </c>
    </row>
    <row r="729" spans="1:57">
      <c r="A729">
        <v>931</v>
      </c>
      <c r="B729" t="s">
        <v>465</v>
      </c>
      <c r="C729">
        <v>111</v>
      </c>
      <c r="D729" t="s">
        <v>466</v>
      </c>
      <c r="E729">
        <v>348</v>
      </c>
      <c r="F729">
        <v>513410001</v>
      </c>
      <c r="G729" t="s">
        <v>161</v>
      </c>
      <c r="H729">
        <v>101</v>
      </c>
      <c r="I729" t="s">
        <v>308</v>
      </c>
      <c r="J729">
        <v>3410</v>
      </c>
      <c r="K729" t="s">
        <v>390</v>
      </c>
      <c r="L729">
        <v>3000</v>
      </c>
      <c r="M729" t="s">
        <v>118</v>
      </c>
      <c r="N729">
        <v>5</v>
      </c>
      <c r="O729" t="s">
        <v>467</v>
      </c>
      <c r="P729">
        <v>152</v>
      </c>
      <c r="Q729" t="s">
        <v>468</v>
      </c>
      <c r="R729">
        <v>121</v>
      </c>
      <c r="S729" t="s">
        <v>312</v>
      </c>
      <c r="T729">
        <v>1</v>
      </c>
      <c r="U729" t="s">
        <v>313</v>
      </c>
      <c r="V729" s="4">
        <v>161648.97</v>
      </c>
      <c r="W729" s="4">
        <v>100944.3</v>
      </c>
      <c r="X729" s="4">
        <v>101262.89</v>
      </c>
      <c r="Y729" s="4">
        <v>81477.77</v>
      </c>
      <c r="Z729" s="4">
        <v>70050.3</v>
      </c>
      <c r="AA729" s="4">
        <v>64618.5</v>
      </c>
      <c r="AB729" s="4">
        <v>56762.52</v>
      </c>
      <c r="AC729" s="4">
        <v>40914.21</v>
      </c>
      <c r="AD729" s="4">
        <v>24686.639999999999</v>
      </c>
      <c r="AE729" s="4">
        <v>26793.37</v>
      </c>
      <c r="AF729" s="4">
        <v>20194.400000000001</v>
      </c>
      <c r="AG729" s="4">
        <v>22254.12</v>
      </c>
      <c r="AH729" s="4">
        <v>167041.12</v>
      </c>
      <c r="AI729" s="4">
        <v>85246.96</v>
      </c>
      <c r="AJ729" s="4">
        <v>70334.58</v>
      </c>
      <c r="AK729" s="4">
        <v>67686.899999999994</v>
      </c>
      <c r="AL729" s="4">
        <v>55771.41</v>
      </c>
      <c r="AM729" s="4">
        <v>48307</v>
      </c>
      <c r="AN729" s="4">
        <v>43903.75</v>
      </c>
      <c r="AO729" s="4">
        <v>35965.54</v>
      </c>
      <c r="AP729" s="4">
        <v>76807.539999999994</v>
      </c>
      <c r="AQ729" s="4">
        <v>51685.7</v>
      </c>
      <c r="AR729" s="4">
        <v>70275.05</v>
      </c>
      <c r="AS729" s="4">
        <v>70275.05</v>
      </c>
      <c r="AT729" s="4">
        <v>40132.33</v>
      </c>
      <c r="AU729" s="4">
        <v>15697.34</v>
      </c>
      <c r="AV729" s="4">
        <v>70000</v>
      </c>
      <c r="AW729" s="4">
        <v>0</v>
      </c>
      <c r="AX729" s="4">
        <v>0</v>
      </c>
      <c r="AY729" s="4">
        <v>0</v>
      </c>
      <c r="AZ729" s="4">
        <v>0</v>
      </c>
      <c r="BA729" s="4">
        <v>24978.52</v>
      </c>
      <c r="BB729" s="4">
        <v>-95687.73</v>
      </c>
      <c r="BC729" s="4">
        <v>-24978.52</v>
      </c>
      <c r="BD729" s="4">
        <v>-70000</v>
      </c>
      <c r="BE729" s="4">
        <v>-32503.55</v>
      </c>
    </row>
    <row r="730" spans="1:57">
      <c r="A730">
        <v>931</v>
      </c>
      <c r="B730" t="s">
        <v>465</v>
      </c>
      <c r="C730">
        <v>111</v>
      </c>
      <c r="D730" t="s">
        <v>466</v>
      </c>
      <c r="E730">
        <v>562</v>
      </c>
      <c r="F730">
        <v>513410002</v>
      </c>
      <c r="G730" t="s">
        <v>696</v>
      </c>
      <c r="H730">
        <v>101</v>
      </c>
      <c r="I730" t="s">
        <v>308</v>
      </c>
      <c r="J730">
        <v>3410</v>
      </c>
      <c r="K730" t="s">
        <v>390</v>
      </c>
      <c r="L730">
        <v>3000</v>
      </c>
      <c r="M730" t="s">
        <v>118</v>
      </c>
      <c r="N730">
        <v>5</v>
      </c>
      <c r="O730" t="s">
        <v>467</v>
      </c>
      <c r="P730">
        <v>152</v>
      </c>
      <c r="Q730" t="s">
        <v>468</v>
      </c>
      <c r="R730">
        <v>121</v>
      </c>
      <c r="S730" t="s">
        <v>312</v>
      </c>
      <c r="T730">
        <v>1</v>
      </c>
      <c r="U730" t="s">
        <v>313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20.73</v>
      </c>
      <c r="AE730" s="4">
        <v>0</v>
      </c>
      <c r="AF730" s="4">
        <v>71.28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0</v>
      </c>
      <c r="AU730" s="4">
        <v>0</v>
      </c>
      <c r="AV730" s="4">
        <v>0</v>
      </c>
      <c r="AW730" s="4">
        <v>0</v>
      </c>
      <c r="AX730" s="4">
        <v>0</v>
      </c>
      <c r="AY730" s="4">
        <v>0</v>
      </c>
      <c r="AZ730" s="4">
        <v>0</v>
      </c>
      <c r="BA730" s="4">
        <v>0</v>
      </c>
      <c r="BB730" s="4">
        <v>20.73</v>
      </c>
      <c r="BC730" s="4">
        <v>0</v>
      </c>
      <c r="BD730" s="4">
        <v>0</v>
      </c>
      <c r="BE730" s="4">
        <v>71.28</v>
      </c>
    </row>
    <row r="731" spans="1:57">
      <c r="A731">
        <v>911</v>
      </c>
      <c r="B731" t="s">
        <v>447</v>
      </c>
      <c r="C731">
        <v>107</v>
      </c>
      <c r="D731" t="s">
        <v>120</v>
      </c>
      <c r="E731">
        <v>352</v>
      </c>
      <c r="F731">
        <v>513450001</v>
      </c>
      <c r="G731" t="s">
        <v>133</v>
      </c>
      <c r="H731">
        <v>101</v>
      </c>
      <c r="I731" t="s">
        <v>308</v>
      </c>
      <c r="J731">
        <v>3450</v>
      </c>
      <c r="K731" t="s">
        <v>391</v>
      </c>
      <c r="L731">
        <v>3000</v>
      </c>
      <c r="M731" t="s">
        <v>118</v>
      </c>
      <c r="N731">
        <v>1</v>
      </c>
      <c r="O731" t="s">
        <v>448</v>
      </c>
      <c r="P731">
        <v>131</v>
      </c>
      <c r="Q731" t="s">
        <v>449</v>
      </c>
      <c r="R731">
        <v>121</v>
      </c>
      <c r="S731" t="s">
        <v>312</v>
      </c>
      <c r="T731">
        <v>1</v>
      </c>
      <c r="U731" t="s">
        <v>313</v>
      </c>
      <c r="V731" s="4">
        <v>0</v>
      </c>
      <c r="W731" s="4">
        <v>9510.56</v>
      </c>
      <c r="X731" s="4">
        <v>0</v>
      </c>
      <c r="Y731" s="4">
        <v>0</v>
      </c>
      <c r="Z731" s="4">
        <v>0</v>
      </c>
      <c r="AA731" s="4">
        <v>305385.67</v>
      </c>
      <c r="AB731" s="4">
        <v>5353.3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162716.35</v>
      </c>
      <c r="AI731" s="4">
        <v>75962.539999999994</v>
      </c>
      <c r="AJ731" s="4">
        <v>136374.43</v>
      </c>
      <c r="AK731" s="4">
        <v>0</v>
      </c>
      <c r="AL731" s="4">
        <v>67212.19</v>
      </c>
      <c r="AM731" s="4">
        <v>77514.240000000005</v>
      </c>
      <c r="AN731" s="4">
        <v>73917.86</v>
      </c>
      <c r="AO731" s="4">
        <v>72618.39</v>
      </c>
      <c r="AP731" s="4">
        <v>65918.19</v>
      </c>
      <c r="AQ731" s="4">
        <v>69913.05</v>
      </c>
      <c r="AR731" s="4">
        <v>80214.720000000001</v>
      </c>
      <c r="AS731" s="4">
        <v>80214.720000000001</v>
      </c>
      <c r="AT731" s="4">
        <v>-124841.26</v>
      </c>
      <c r="AU731" s="4">
        <v>-59526</v>
      </c>
      <c r="AV731" s="4">
        <v>0</v>
      </c>
      <c r="AW731" s="4">
        <v>-22190.89</v>
      </c>
      <c r="AX731" s="4">
        <v>-29127.23</v>
      </c>
      <c r="AY731" s="4">
        <v>30801.86</v>
      </c>
      <c r="AZ731" s="4">
        <v>-68564.56</v>
      </c>
      <c r="BA731" s="4">
        <v>-70899</v>
      </c>
      <c r="BB731" s="4">
        <v>-60594</v>
      </c>
      <c r="BC731" s="4">
        <v>-76956.63</v>
      </c>
      <c r="BD731" s="4">
        <v>-80214.720000000001</v>
      </c>
      <c r="BE731" s="4">
        <v>-80214.720000000001</v>
      </c>
    </row>
    <row r="732" spans="1:57">
      <c r="A732">
        <v>102</v>
      </c>
      <c r="B732" t="s">
        <v>343</v>
      </c>
      <c r="C732">
        <v>140</v>
      </c>
      <c r="D732" t="s">
        <v>344</v>
      </c>
      <c r="E732">
        <v>352</v>
      </c>
      <c r="F732">
        <v>513450001</v>
      </c>
      <c r="G732" t="s">
        <v>133</v>
      </c>
      <c r="H732">
        <v>101</v>
      </c>
      <c r="I732" t="s">
        <v>308</v>
      </c>
      <c r="J732">
        <v>3450</v>
      </c>
      <c r="K732" t="s">
        <v>391</v>
      </c>
      <c r="L732">
        <v>3000</v>
      </c>
      <c r="M732" t="s">
        <v>118</v>
      </c>
      <c r="N732">
        <v>4</v>
      </c>
      <c r="O732" t="s">
        <v>345</v>
      </c>
      <c r="P732">
        <v>172</v>
      </c>
      <c r="Q732" t="s">
        <v>281</v>
      </c>
      <c r="R732">
        <v>121</v>
      </c>
      <c r="S732" t="s">
        <v>312</v>
      </c>
      <c r="T732">
        <v>1</v>
      </c>
      <c r="U732" t="s">
        <v>313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4141.8500000000004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0</v>
      </c>
      <c r="AU732" s="4">
        <v>0</v>
      </c>
      <c r="AV732" s="4">
        <v>0</v>
      </c>
      <c r="AW732" s="4">
        <v>0</v>
      </c>
      <c r="AX732" s="4">
        <v>0</v>
      </c>
      <c r="AY732" s="4">
        <v>0</v>
      </c>
      <c r="AZ732" s="4">
        <v>0</v>
      </c>
      <c r="BA732" s="4">
        <v>0</v>
      </c>
      <c r="BB732" s="4">
        <v>4141.8500000000004</v>
      </c>
      <c r="BC732" s="4">
        <v>0</v>
      </c>
      <c r="BD732" s="4">
        <v>0</v>
      </c>
      <c r="BE732" s="4">
        <v>0</v>
      </c>
    </row>
    <row r="733" spans="1:57">
      <c r="A733">
        <v>201</v>
      </c>
      <c r="B733" t="s">
        <v>379</v>
      </c>
      <c r="C733">
        <v>143</v>
      </c>
      <c r="D733" t="s">
        <v>271</v>
      </c>
      <c r="E733">
        <v>353</v>
      </c>
      <c r="F733">
        <v>513450001</v>
      </c>
      <c r="G733" t="s">
        <v>133</v>
      </c>
      <c r="H733">
        <v>602</v>
      </c>
      <c r="I733" t="s">
        <v>380</v>
      </c>
      <c r="J733">
        <v>3450</v>
      </c>
      <c r="K733" t="s">
        <v>391</v>
      </c>
      <c r="L733">
        <v>3000</v>
      </c>
      <c r="M733" t="s">
        <v>118</v>
      </c>
      <c r="N733">
        <v>7</v>
      </c>
      <c r="O733" t="s">
        <v>310</v>
      </c>
      <c r="P733">
        <v>423</v>
      </c>
      <c r="Q733" t="s">
        <v>381</v>
      </c>
      <c r="R733">
        <v>121</v>
      </c>
      <c r="S733" t="s">
        <v>312</v>
      </c>
      <c r="T733">
        <v>1</v>
      </c>
      <c r="U733" t="s">
        <v>313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2749.27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0</v>
      </c>
      <c r="AU733" s="4">
        <v>0</v>
      </c>
      <c r="AV733" s="4">
        <v>0</v>
      </c>
      <c r="AW733" s="4">
        <v>0</v>
      </c>
      <c r="AX733" s="4">
        <v>0</v>
      </c>
      <c r="AY733" s="4">
        <v>0</v>
      </c>
      <c r="AZ733" s="4">
        <v>0</v>
      </c>
      <c r="BA733" s="4">
        <v>2749.27</v>
      </c>
      <c r="BB733" s="4">
        <v>0</v>
      </c>
      <c r="BC733" s="4">
        <v>0</v>
      </c>
      <c r="BD733" s="4">
        <v>0</v>
      </c>
      <c r="BE733" s="4">
        <v>0</v>
      </c>
    </row>
    <row r="734" spans="1:57">
      <c r="A734">
        <v>101</v>
      </c>
      <c r="B734" t="s">
        <v>306</v>
      </c>
      <c r="C734">
        <v>139</v>
      </c>
      <c r="D734" t="s">
        <v>307</v>
      </c>
      <c r="E734">
        <v>355</v>
      </c>
      <c r="F734">
        <v>513470001</v>
      </c>
      <c r="G734" t="s">
        <v>275</v>
      </c>
      <c r="H734">
        <v>101</v>
      </c>
      <c r="I734" t="s">
        <v>308</v>
      </c>
      <c r="J734">
        <v>3470</v>
      </c>
      <c r="K734" t="s">
        <v>392</v>
      </c>
      <c r="L734">
        <v>3000</v>
      </c>
      <c r="M734" t="s">
        <v>118</v>
      </c>
      <c r="N734">
        <v>7</v>
      </c>
      <c r="O734" t="s">
        <v>310</v>
      </c>
      <c r="P734">
        <v>171</v>
      </c>
      <c r="Q734" t="s">
        <v>311</v>
      </c>
      <c r="R734">
        <v>121</v>
      </c>
      <c r="S734" t="s">
        <v>312</v>
      </c>
      <c r="T734">
        <v>1</v>
      </c>
      <c r="U734" t="s">
        <v>313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696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0</v>
      </c>
      <c r="AU734" s="4">
        <v>0</v>
      </c>
      <c r="AV734" s="4">
        <v>0</v>
      </c>
      <c r="AW734" s="4">
        <v>0</v>
      </c>
      <c r="AX734" s="4">
        <v>0</v>
      </c>
      <c r="AY734" s="4">
        <v>0</v>
      </c>
      <c r="AZ734" s="4">
        <v>0</v>
      </c>
      <c r="BA734" s="4">
        <v>0</v>
      </c>
      <c r="BB734" s="4">
        <v>0</v>
      </c>
      <c r="BC734" s="4">
        <v>0</v>
      </c>
      <c r="BD734" s="4">
        <v>696</v>
      </c>
      <c r="BE734" s="4">
        <v>0</v>
      </c>
    </row>
    <row r="735" spans="1:57">
      <c r="A735">
        <v>962</v>
      </c>
      <c r="B735" t="s">
        <v>513</v>
      </c>
      <c r="C735">
        <v>126</v>
      </c>
      <c r="D735" t="s">
        <v>225</v>
      </c>
      <c r="E735">
        <v>355</v>
      </c>
      <c r="F735">
        <v>513470001</v>
      </c>
      <c r="G735" t="s">
        <v>275</v>
      </c>
      <c r="H735">
        <v>101</v>
      </c>
      <c r="I735" t="s">
        <v>308</v>
      </c>
      <c r="J735">
        <v>3470</v>
      </c>
      <c r="K735" t="s">
        <v>392</v>
      </c>
      <c r="L735">
        <v>3000</v>
      </c>
      <c r="M735" t="s">
        <v>118</v>
      </c>
      <c r="N735">
        <v>11</v>
      </c>
      <c r="O735" t="s">
        <v>509</v>
      </c>
      <c r="P735">
        <v>241</v>
      </c>
      <c r="Q735" t="s">
        <v>445</v>
      </c>
      <c r="R735">
        <v>124</v>
      </c>
      <c r="S735" t="s">
        <v>510</v>
      </c>
      <c r="T735">
        <v>1</v>
      </c>
      <c r="U735" t="s">
        <v>313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5149.99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515</v>
      </c>
      <c r="AS735" s="4">
        <v>515</v>
      </c>
      <c r="AT735" s="4">
        <v>0</v>
      </c>
      <c r="AU735" s="4">
        <v>0</v>
      </c>
      <c r="AV735" s="4">
        <v>0</v>
      </c>
      <c r="AW735" s="4">
        <v>0</v>
      </c>
      <c r="AX735" s="4">
        <v>0</v>
      </c>
      <c r="AY735" s="4">
        <v>0</v>
      </c>
      <c r="AZ735" s="4">
        <v>0</v>
      </c>
      <c r="BA735" s="4">
        <v>-440.44</v>
      </c>
      <c r="BB735" s="4">
        <v>-4709.55</v>
      </c>
      <c r="BC735" s="4">
        <v>0</v>
      </c>
      <c r="BD735" s="4">
        <v>-515</v>
      </c>
      <c r="BE735" s="4">
        <v>-515</v>
      </c>
    </row>
    <row r="736" spans="1:57">
      <c r="A736">
        <v>902</v>
      </c>
      <c r="B736" t="s">
        <v>439</v>
      </c>
      <c r="C736">
        <v>101</v>
      </c>
      <c r="D736" t="s">
        <v>110</v>
      </c>
      <c r="E736">
        <v>356</v>
      </c>
      <c r="F736">
        <v>513510002</v>
      </c>
      <c r="G736" t="s">
        <v>134</v>
      </c>
      <c r="H736">
        <v>101</v>
      </c>
      <c r="I736" t="s">
        <v>308</v>
      </c>
      <c r="J736">
        <v>3510</v>
      </c>
      <c r="K736" t="s">
        <v>334</v>
      </c>
      <c r="L736">
        <v>3000</v>
      </c>
      <c r="M736" t="s">
        <v>118</v>
      </c>
      <c r="N736">
        <v>3</v>
      </c>
      <c r="O736" t="s">
        <v>440</v>
      </c>
      <c r="P736">
        <v>111</v>
      </c>
      <c r="Q736" t="s">
        <v>438</v>
      </c>
      <c r="R736">
        <v>121</v>
      </c>
      <c r="S736" t="s">
        <v>312</v>
      </c>
      <c r="T736">
        <v>1</v>
      </c>
      <c r="U736" t="s">
        <v>313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1044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0</v>
      </c>
      <c r="AU736" s="4">
        <v>0</v>
      </c>
      <c r="AV736" s="4">
        <v>0</v>
      </c>
      <c r="AW736" s="4">
        <v>0</v>
      </c>
      <c r="AX736" s="4">
        <v>0</v>
      </c>
      <c r="AY736" s="4">
        <v>0</v>
      </c>
      <c r="AZ736" s="4">
        <v>1044</v>
      </c>
      <c r="BA736" s="4">
        <v>0</v>
      </c>
      <c r="BB736" s="4">
        <v>0</v>
      </c>
      <c r="BC736" s="4">
        <v>0</v>
      </c>
      <c r="BD736" s="4">
        <v>0</v>
      </c>
      <c r="BE736" s="4">
        <v>0</v>
      </c>
    </row>
    <row r="737" spans="1:57">
      <c r="A737">
        <v>931</v>
      </c>
      <c r="B737" t="s">
        <v>465</v>
      </c>
      <c r="C737">
        <v>111</v>
      </c>
      <c r="D737" t="s">
        <v>466</v>
      </c>
      <c r="E737">
        <v>356</v>
      </c>
      <c r="F737">
        <v>513510002</v>
      </c>
      <c r="G737" t="s">
        <v>134</v>
      </c>
      <c r="H737">
        <v>101</v>
      </c>
      <c r="I737" t="s">
        <v>308</v>
      </c>
      <c r="J737">
        <v>3510</v>
      </c>
      <c r="K737" t="s">
        <v>334</v>
      </c>
      <c r="L737">
        <v>3000</v>
      </c>
      <c r="M737" t="s">
        <v>118</v>
      </c>
      <c r="N737">
        <v>5</v>
      </c>
      <c r="O737" t="s">
        <v>467</v>
      </c>
      <c r="P737">
        <v>152</v>
      </c>
      <c r="Q737" t="s">
        <v>468</v>
      </c>
      <c r="R737">
        <v>121</v>
      </c>
      <c r="S737" t="s">
        <v>312</v>
      </c>
      <c r="T737">
        <v>1</v>
      </c>
      <c r="U737" t="s">
        <v>313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290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0</v>
      </c>
      <c r="AU737" s="4">
        <v>0</v>
      </c>
      <c r="AV737" s="4">
        <v>0</v>
      </c>
      <c r="AW737" s="4">
        <v>0</v>
      </c>
      <c r="AX737" s="4">
        <v>0</v>
      </c>
      <c r="AY737" s="4">
        <v>0</v>
      </c>
      <c r="AZ737" s="4">
        <v>0</v>
      </c>
      <c r="BA737" s="4">
        <v>0</v>
      </c>
      <c r="BB737" s="4">
        <v>0</v>
      </c>
      <c r="BC737" s="4">
        <v>290</v>
      </c>
      <c r="BD737" s="4">
        <v>0</v>
      </c>
      <c r="BE737" s="4">
        <v>0</v>
      </c>
    </row>
    <row r="738" spans="1:57">
      <c r="A738">
        <v>932</v>
      </c>
      <c r="B738" t="s">
        <v>477</v>
      </c>
      <c r="C738">
        <v>113</v>
      </c>
      <c r="D738" t="s">
        <v>478</v>
      </c>
      <c r="E738">
        <v>356</v>
      </c>
      <c r="F738">
        <v>513510002</v>
      </c>
      <c r="G738" t="s">
        <v>134</v>
      </c>
      <c r="H738">
        <v>101</v>
      </c>
      <c r="I738" t="s">
        <v>308</v>
      </c>
      <c r="J738">
        <v>3510</v>
      </c>
      <c r="K738" t="s">
        <v>334</v>
      </c>
      <c r="L738">
        <v>3000</v>
      </c>
      <c r="M738" t="s">
        <v>118</v>
      </c>
      <c r="N738">
        <v>5</v>
      </c>
      <c r="O738" t="s">
        <v>467</v>
      </c>
      <c r="P738">
        <v>152</v>
      </c>
      <c r="Q738" t="s">
        <v>468</v>
      </c>
      <c r="R738">
        <v>121</v>
      </c>
      <c r="S738" t="s">
        <v>312</v>
      </c>
      <c r="T738">
        <v>1</v>
      </c>
      <c r="U738" t="s">
        <v>313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928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0</v>
      </c>
      <c r="AU738" s="4">
        <v>0</v>
      </c>
      <c r="AV738" s="4">
        <v>0</v>
      </c>
      <c r="AW738" s="4">
        <v>0</v>
      </c>
      <c r="AX738" s="4">
        <v>0</v>
      </c>
      <c r="AY738" s="4">
        <v>0</v>
      </c>
      <c r="AZ738" s="4">
        <v>928</v>
      </c>
      <c r="BA738" s="4">
        <v>0</v>
      </c>
      <c r="BB738" s="4">
        <v>0</v>
      </c>
      <c r="BC738" s="4">
        <v>0</v>
      </c>
      <c r="BD738" s="4">
        <v>0</v>
      </c>
      <c r="BE738" s="4">
        <v>0</v>
      </c>
    </row>
    <row r="739" spans="1:57">
      <c r="A739">
        <v>981</v>
      </c>
      <c r="B739" t="s">
        <v>532</v>
      </c>
      <c r="C739">
        <v>134</v>
      </c>
      <c r="D739" t="s">
        <v>245</v>
      </c>
      <c r="E739">
        <v>356</v>
      </c>
      <c r="F739">
        <v>513510002</v>
      </c>
      <c r="G739" t="s">
        <v>134</v>
      </c>
      <c r="H739">
        <v>101</v>
      </c>
      <c r="I739" t="s">
        <v>308</v>
      </c>
      <c r="J739">
        <v>3510</v>
      </c>
      <c r="K739" t="s">
        <v>334</v>
      </c>
      <c r="L739">
        <v>3000</v>
      </c>
      <c r="M739" t="s">
        <v>118</v>
      </c>
      <c r="N739">
        <v>6</v>
      </c>
      <c r="O739" t="s">
        <v>533</v>
      </c>
      <c r="P739">
        <v>134</v>
      </c>
      <c r="Q739" t="s">
        <v>534</v>
      </c>
      <c r="R739">
        <v>132</v>
      </c>
      <c r="S739" t="s">
        <v>535</v>
      </c>
      <c r="T739">
        <v>1</v>
      </c>
      <c r="U739" t="s">
        <v>313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350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0</v>
      </c>
      <c r="AU739" s="4">
        <v>0</v>
      </c>
      <c r="AV739" s="4">
        <v>0</v>
      </c>
      <c r="AW739" s="4">
        <v>0</v>
      </c>
      <c r="AX739" s="4">
        <v>0</v>
      </c>
      <c r="AY739" s="4">
        <v>0</v>
      </c>
      <c r="AZ739" s="4">
        <v>350</v>
      </c>
      <c r="BA739" s="4">
        <v>0</v>
      </c>
      <c r="BB739" s="4">
        <v>0</v>
      </c>
      <c r="BC739" s="4">
        <v>0</v>
      </c>
      <c r="BD739" s="4">
        <v>0</v>
      </c>
      <c r="BE739" s="4">
        <v>0</v>
      </c>
    </row>
    <row r="740" spans="1:57">
      <c r="A740">
        <v>982</v>
      </c>
      <c r="B740" t="s">
        <v>536</v>
      </c>
      <c r="C740">
        <v>135</v>
      </c>
      <c r="D740" t="s">
        <v>537</v>
      </c>
      <c r="E740">
        <v>356</v>
      </c>
      <c r="F740">
        <v>513510002</v>
      </c>
      <c r="G740" t="s">
        <v>134</v>
      </c>
      <c r="H740">
        <v>101</v>
      </c>
      <c r="I740" t="s">
        <v>308</v>
      </c>
      <c r="J740">
        <v>3510</v>
      </c>
      <c r="K740" t="s">
        <v>334</v>
      </c>
      <c r="L740">
        <v>3000</v>
      </c>
      <c r="M740" t="s">
        <v>118</v>
      </c>
      <c r="N740">
        <v>6</v>
      </c>
      <c r="O740" t="s">
        <v>533</v>
      </c>
      <c r="P740">
        <v>181</v>
      </c>
      <c r="Q740" t="s">
        <v>523</v>
      </c>
      <c r="R740">
        <v>131</v>
      </c>
      <c r="S740" t="s">
        <v>524</v>
      </c>
      <c r="T740">
        <v>1</v>
      </c>
      <c r="U740" t="s">
        <v>313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19952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0</v>
      </c>
      <c r="AU740" s="4">
        <v>0</v>
      </c>
      <c r="AV740" s="4">
        <v>0</v>
      </c>
      <c r="AW740" s="4">
        <v>0</v>
      </c>
      <c r="AX740" s="4">
        <v>0</v>
      </c>
      <c r="AY740" s="4">
        <v>0</v>
      </c>
      <c r="AZ740" s="4">
        <v>0</v>
      </c>
      <c r="BA740" s="4">
        <v>0</v>
      </c>
      <c r="BB740" s="4">
        <v>0</v>
      </c>
      <c r="BC740" s="4">
        <v>0</v>
      </c>
      <c r="BD740" s="4">
        <v>19952</v>
      </c>
      <c r="BE740" s="4">
        <v>0</v>
      </c>
    </row>
    <row r="741" spans="1:57">
      <c r="A741">
        <v>101</v>
      </c>
      <c r="B741" t="s">
        <v>306</v>
      </c>
      <c r="C741">
        <v>139</v>
      </c>
      <c r="D741" t="s">
        <v>307</v>
      </c>
      <c r="E741">
        <v>356</v>
      </c>
      <c r="F741">
        <v>513510002</v>
      </c>
      <c r="G741" t="s">
        <v>134</v>
      </c>
      <c r="H741">
        <v>101</v>
      </c>
      <c r="I741" t="s">
        <v>308</v>
      </c>
      <c r="J741">
        <v>3510</v>
      </c>
      <c r="K741" t="s">
        <v>334</v>
      </c>
      <c r="L741">
        <v>3000</v>
      </c>
      <c r="M741" t="s">
        <v>118</v>
      </c>
      <c r="N741">
        <v>7</v>
      </c>
      <c r="O741" t="s">
        <v>310</v>
      </c>
      <c r="P741">
        <v>171</v>
      </c>
      <c r="Q741" t="s">
        <v>311</v>
      </c>
      <c r="R741">
        <v>121</v>
      </c>
      <c r="S741" t="s">
        <v>312</v>
      </c>
      <c r="T741">
        <v>1</v>
      </c>
      <c r="U741" t="s">
        <v>313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72593.960000000006</v>
      </c>
      <c r="AG741" s="4">
        <v>62460.49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118464.77</v>
      </c>
      <c r="AO741" s="4">
        <v>0</v>
      </c>
      <c r="AP741" s="4">
        <v>0</v>
      </c>
      <c r="AQ741" s="4">
        <v>0</v>
      </c>
      <c r="AR741" s="4">
        <v>11846.48</v>
      </c>
      <c r="AS741" s="4">
        <v>11846.48</v>
      </c>
      <c r="AT741" s="4">
        <v>0</v>
      </c>
      <c r="AU741" s="4">
        <v>0</v>
      </c>
      <c r="AV741" s="4">
        <v>0</v>
      </c>
      <c r="AW741" s="4">
        <v>0</v>
      </c>
      <c r="AX741" s="4">
        <v>0</v>
      </c>
      <c r="AY741" s="4">
        <v>0</v>
      </c>
      <c r="AZ741" s="4">
        <v>0</v>
      </c>
      <c r="BA741" s="4">
        <v>0</v>
      </c>
      <c r="BB741" s="4">
        <v>-10000</v>
      </c>
      <c r="BC741" s="4">
        <v>28793.68</v>
      </c>
      <c r="BD741" s="4">
        <v>-11846.48</v>
      </c>
      <c r="BE741" s="4">
        <v>-11785.66</v>
      </c>
    </row>
    <row r="742" spans="1:57">
      <c r="A742">
        <v>201</v>
      </c>
      <c r="B742" t="s">
        <v>379</v>
      </c>
      <c r="C742">
        <v>143</v>
      </c>
      <c r="D742" t="s">
        <v>271</v>
      </c>
      <c r="E742">
        <v>489</v>
      </c>
      <c r="F742">
        <v>513510002</v>
      </c>
      <c r="G742" t="s">
        <v>134</v>
      </c>
      <c r="H742">
        <v>602</v>
      </c>
      <c r="I742" t="s">
        <v>380</v>
      </c>
      <c r="J742">
        <v>3510</v>
      </c>
      <c r="K742" t="s">
        <v>334</v>
      </c>
      <c r="L742">
        <v>3000</v>
      </c>
      <c r="M742" t="s">
        <v>118</v>
      </c>
      <c r="N742">
        <v>7</v>
      </c>
      <c r="O742" t="s">
        <v>310</v>
      </c>
      <c r="P742">
        <v>423</v>
      </c>
      <c r="Q742" t="s">
        <v>381</v>
      </c>
      <c r="R742">
        <v>121</v>
      </c>
      <c r="S742" t="s">
        <v>312</v>
      </c>
      <c r="T742">
        <v>1</v>
      </c>
      <c r="U742" t="s">
        <v>313</v>
      </c>
      <c r="V742" s="4">
        <v>0</v>
      </c>
      <c r="W742" s="4">
        <v>0</v>
      </c>
      <c r="X742" s="4">
        <v>0</v>
      </c>
      <c r="Y742" s="4">
        <v>111411.55</v>
      </c>
      <c r="Z742" s="4">
        <v>0</v>
      </c>
      <c r="AA742" s="4">
        <v>5800</v>
      </c>
      <c r="AB742" s="4">
        <v>27892.2</v>
      </c>
      <c r="AC742" s="4">
        <v>132192.93</v>
      </c>
      <c r="AD742" s="4">
        <v>10400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0</v>
      </c>
      <c r="AU742" s="4">
        <v>1740</v>
      </c>
      <c r="AV742" s="4">
        <v>111411.55</v>
      </c>
      <c r="AW742" s="4">
        <v>0</v>
      </c>
      <c r="AX742" s="4">
        <v>0</v>
      </c>
      <c r="AY742" s="4">
        <v>118316.6</v>
      </c>
      <c r="AZ742" s="4">
        <v>15314.64</v>
      </c>
      <c r="BA742" s="4">
        <v>44393.99</v>
      </c>
      <c r="BB742" s="4">
        <v>5452</v>
      </c>
      <c r="BC742" s="4">
        <v>0</v>
      </c>
      <c r="BD742" s="4">
        <v>0</v>
      </c>
      <c r="BE742" s="4">
        <v>-8932</v>
      </c>
    </row>
    <row r="743" spans="1:57">
      <c r="A743">
        <v>941</v>
      </c>
      <c r="B743" t="s">
        <v>484</v>
      </c>
      <c r="C743">
        <v>116</v>
      </c>
      <c r="D743" t="s">
        <v>485</v>
      </c>
      <c r="E743">
        <v>356</v>
      </c>
      <c r="F743">
        <v>513510002</v>
      </c>
      <c r="G743" t="s">
        <v>134</v>
      </c>
      <c r="H743">
        <v>101</v>
      </c>
      <c r="I743" t="s">
        <v>308</v>
      </c>
      <c r="J743">
        <v>3510</v>
      </c>
      <c r="K743" t="s">
        <v>334</v>
      </c>
      <c r="L743">
        <v>3000</v>
      </c>
      <c r="M743" t="s">
        <v>118</v>
      </c>
      <c r="N743">
        <v>8</v>
      </c>
      <c r="O743" t="s">
        <v>486</v>
      </c>
      <c r="P743">
        <v>131</v>
      </c>
      <c r="Q743" t="s">
        <v>449</v>
      </c>
      <c r="R743">
        <v>121</v>
      </c>
      <c r="S743" t="s">
        <v>312</v>
      </c>
      <c r="T743">
        <v>1</v>
      </c>
      <c r="U743" t="s">
        <v>313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3862.51</v>
      </c>
      <c r="AI743" s="4">
        <v>0</v>
      </c>
      <c r="AJ743" s="4">
        <v>0</v>
      </c>
      <c r="AK743" s="4">
        <v>0</v>
      </c>
      <c r="AL743" s="4">
        <v>3481.4</v>
      </c>
      <c r="AM743" s="4">
        <v>6571.4</v>
      </c>
      <c r="AN743" s="4">
        <v>0</v>
      </c>
      <c r="AO743" s="4">
        <v>0</v>
      </c>
      <c r="AP743" s="4">
        <v>0</v>
      </c>
      <c r="AQ743" s="4">
        <v>0</v>
      </c>
      <c r="AR743" s="4">
        <v>1391.53</v>
      </c>
      <c r="AS743" s="4">
        <v>1391.53</v>
      </c>
      <c r="AT743" s="4">
        <v>0</v>
      </c>
      <c r="AU743" s="4">
        <v>0</v>
      </c>
      <c r="AV743" s="4">
        <v>-2117.2800000000002</v>
      </c>
      <c r="AW743" s="4">
        <v>0</v>
      </c>
      <c r="AX743" s="4">
        <v>0</v>
      </c>
      <c r="AY743" s="4">
        <v>0</v>
      </c>
      <c r="AZ743" s="4">
        <v>0</v>
      </c>
      <c r="BA743" s="4">
        <v>0</v>
      </c>
      <c r="BB743" s="4">
        <v>0</v>
      </c>
      <c r="BC743" s="4">
        <v>0</v>
      </c>
      <c r="BD743" s="4">
        <v>0</v>
      </c>
      <c r="BE743" s="4">
        <v>-14581.09</v>
      </c>
    </row>
    <row r="744" spans="1:57">
      <c r="A744">
        <v>942</v>
      </c>
      <c r="B744" t="s">
        <v>487</v>
      </c>
      <c r="C744">
        <v>117</v>
      </c>
      <c r="D744" t="s">
        <v>488</v>
      </c>
      <c r="E744">
        <v>356</v>
      </c>
      <c r="F744">
        <v>513510002</v>
      </c>
      <c r="G744" t="s">
        <v>134</v>
      </c>
      <c r="H744">
        <v>101</v>
      </c>
      <c r="I744" t="s">
        <v>308</v>
      </c>
      <c r="J744">
        <v>3510</v>
      </c>
      <c r="K744" t="s">
        <v>334</v>
      </c>
      <c r="L744">
        <v>3000</v>
      </c>
      <c r="M744" t="s">
        <v>118</v>
      </c>
      <c r="N744">
        <v>8</v>
      </c>
      <c r="O744" t="s">
        <v>486</v>
      </c>
      <c r="P744">
        <v>183</v>
      </c>
      <c r="Q744" t="s">
        <v>489</v>
      </c>
      <c r="R744">
        <v>121</v>
      </c>
      <c r="S744" t="s">
        <v>312</v>
      </c>
      <c r="T744">
        <v>1</v>
      </c>
      <c r="U744" t="s">
        <v>313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2088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  <c r="AO744" s="4">
        <v>585.45000000000005</v>
      </c>
      <c r="AP744" s="4">
        <v>0</v>
      </c>
      <c r="AQ744" s="4">
        <v>0</v>
      </c>
      <c r="AR744" s="4">
        <v>58.55</v>
      </c>
      <c r="AS744" s="4">
        <v>58.55</v>
      </c>
      <c r="AT744" s="4">
        <v>0</v>
      </c>
      <c r="AU744" s="4">
        <v>0</v>
      </c>
      <c r="AV744" s="4">
        <v>0</v>
      </c>
      <c r="AW744" s="4">
        <v>0</v>
      </c>
      <c r="AX744" s="4">
        <v>0</v>
      </c>
      <c r="AY744" s="4">
        <v>0</v>
      </c>
      <c r="AZ744" s="4">
        <v>0</v>
      </c>
      <c r="BA744" s="4">
        <v>-585.45000000000005</v>
      </c>
      <c r="BB744" s="4">
        <v>2088</v>
      </c>
      <c r="BC744" s="4">
        <v>0</v>
      </c>
      <c r="BD744" s="4">
        <v>-58.55</v>
      </c>
      <c r="BE744" s="4">
        <v>-58.55</v>
      </c>
    </row>
    <row r="745" spans="1:57">
      <c r="A745">
        <v>992</v>
      </c>
      <c r="B745" t="s">
        <v>543</v>
      </c>
      <c r="C745">
        <v>137</v>
      </c>
      <c r="D745" t="s">
        <v>544</v>
      </c>
      <c r="E745">
        <v>356</v>
      </c>
      <c r="F745">
        <v>513510002</v>
      </c>
      <c r="G745" t="s">
        <v>134</v>
      </c>
      <c r="H745">
        <v>101</v>
      </c>
      <c r="I745" t="s">
        <v>308</v>
      </c>
      <c r="J745">
        <v>3510</v>
      </c>
      <c r="K745" t="s">
        <v>334</v>
      </c>
      <c r="L745">
        <v>3000</v>
      </c>
      <c r="M745" t="s">
        <v>118</v>
      </c>
      <c r="N745">
        <v>10</v>
      </c>
      <c r="O745" t="s">
        <v>540</v>
      </c>
      <c r="P745">
        <v>371</v>
      </c>
      <c r="Q745" t="s">
        <v>545</v>
      </c>
      <c r="R745">
        <v>121</v>
      </c>
      <c r="S745" t="s">
        <v>312</v>
      </c>
      <c r="T745">
        <v>1</v>
      </c>
      <c r="U745" t="s">
        <v>313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463.5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46.35</v>
      </c>
      <c r="AS745" s="4">
        <v>46.35</v>
      </c>
      <c r="AT745" s="4">
        <v>0</v>
      </c>
      <c r="AU745" s="4">
        <v>0</v>
      </c>
      <c r="AV745" s="4">
        <v>-463.5</v>
      </c>
      <c r="AW745" s="4">
        <v>0</v>
      </c>
      <c r="AX745" s="4">
        <v>0</v>
      </c>
      <c r="AY745" s="4">
        <v>0</v>
      </c>
      <c r="AZ745" s="4">
        <v>0</v>
      </c>
      <c r="BA745" s="4">
        <v>0</v>
      </c>
      <c r="BB745" s="4">
        <v>0</v>
      </c>
      <c r="BC745" s="4">
        <v>0</v>
      </c>
      <c r="BD745" s="4">
        <v>-46.35</v>
      </c>
      <c r="BE745" s="4">
        <v>-46.35</v>
      </c>
    </row>
    <row r="746" spans="1:57">
      <c r="A746">
        <v>961</v>
      </c>
      <c r="B746" t="s">
        <v>80</v>
      </c>
      <c r="C746">
        <v>124</v>
      </c>
      <c r="D746" t="s">
        <v>508</v>
      </c>
      <c r="E746">
        <v>356</v>
      </c>
      <c r="F746">
        <v>513510002</v>
      </c>
      <c r="G746" t="s">
        <v>134</v>
      </c>
      <c r="H746">
        <v>101</v>
      </c>
      <c r="I746" t="s">
        <v>308</v>
      </c>
      <c r="J746">
        <v>3510</v>
      </c>
      <c r="K746" t="s">
        <v>334</v>
      </c>
      <c r="L746">
        <v>3000</v>
      </c>
      <c r="M746" t="s">
        <v>118</v>
      </c>
      <c r="N746">
        <v>11</v>
      </c>
      <c r="O746" t="s">
        <v>509</v>
      </c>
      <c r="P746">
        <v>241</v>
      </c>
      <c r="Q746" t="s">
        <v>445</v>
      </c>
      <c r="R746">
        <v>124</v>
      </c>
      <c r="S746" t="s">
        <v>510</v>
      </c>
      <c r="T746">
        <v>1</v>
      </c>
      <c r="U746" t="s">
        <v>313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600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920</v>
      </c>
      <c r="AN746" s="4">
        <v>0</v>
      </c>
      <c r="AO746" s="4">
        <v>0</v>
      </c>
      <c r="AP746" s="4">
        <v>0</v>
      </c>
      <c r="AQ746" s="4">
        <v>0</v>
      </c>
      <c r="AR746" s="4">
        <v>92</v>
      </c>
      <c r="AS746" s="4">
        <v>92</v>
      </c>
      <c r="AT746" s="4">
        <v>0</v>
      </c>
      <c r="AU746" s="4">
        <v>0</v>
      </c>
      <c r="AV746" s="4">
        <v>0</v>
      </c>
      <c r="AW746" s="4">
        <v>0</v>
      </c>
      <c r="AX746" s="4">
        <v>0</v>
      </c>
      <c r="AY746" s="4">
        <v>0</v>
      </c>
      <c r="AZ746" s="4">
        <v>0</v>
      </c>
      <c r="BA746" s="4">
        <v>-316.66000000000003</v>
      </c>
      <c r="BB746" s="4">
        <v>-3.34</v>
      </c>
      <c r="BC746" s="4">
        <v>0</v>
      </c>
      <c r="BD746" s="4">
        <v>-92</v>
      </c>
      <c r="BE746" s="4">
        <v>-92</v>
      </c>
    </row>
    <row r="747" spans="1:57">
      <c r="A747">
        <v>962</v>
      </c>
      <c r="B747" t="s">
        <v>513</v>
      </c>
      <c r="C747">
        <v>126</v>
      </c>
      <c r="D747" t="s">
        <v>225</v>
      </c>
      <c r="E747">
        <v>356</v>
      </c>
      <c r="F747">
        <v>513510002</v>
      </c>
      <c r="G747" t="s">
        <v>134</v>
      </c>
      <c r="H747">
        <v>101</v>
      </c>
      <c r="I747" t="s">
        <v>308</v>
      </c>
      <c r="J747">
        <v>3510</v>
      </c>
      <c r="K747" t="s">
        <v>334</v>
      </c>
      <c r="L747">
        <v>3000</v>
      </c>
      <c r="M747" t="s">
        <v>118</v>
      </c>
      <c r="N747">
        <v>11</v>
      </c>
      <c r="O747" t="s">
        <v>509</v>
      </c>
      <c r="P747">
        <v>241</v>
      </c>
      <c r="Q747" t="s">
        <v>445</v>
      </c>
      <c r="R747">
        <v>124</v>
      </c>
      <c r="S747" t="s">
        <v>510</v>
      </c>
      <c r="T747">
        <v>1</v>
      </c>
      <c r="U747" t="s">
        <v>313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4176</v>
      </c>
      <c r="AB747" s="4">
        <v>450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7049.32</v>
      </c>
      <c r="AQ747" s="4">
        <v>0</v>
      </c>
      <c r="AR747" s="4">
        <v>704.93</v>
      </c>
      <c r="AS747" s="4">
        <v>704.93</v>
      </c>
      <c r="AT747" s="4">
        <v>0</v>
      </c>
      <c r="AU747" s="4">
        <v>0</v>
      </c>
      <c r="AV747" s="4">
        <v>0</v>
      </c>
      <c r="AW747" s="4">
        <v>0</v>
      </c>
      <c r="AX747" s="4">
        <v>0</v>
      </c>
      <c r="AY747" s="4">
        <v>4176</v>
      </c>
      <c r="AZ747" s="4">
        <v>450</v>
      </c>
      <c r="BA747" s="4">
        <v>0</v>
      </c>
      <c r="BB747" s="4">
        <v>-7049.32</v>
      </c>
      <c r="BC747" s="4">
        <v>0</v>
      </c>
      <c r="BD747" s="4">
        <v>-704.93</v>
      </c>
      <c r="BE747" s="4">
        <v>-704.93</v>
      </c>
    </row>
    <row r="748" spans="1:57">
      <c r="A748">
        <v>965</v>
      </c>
      <c r="B748" t="s">
        <v>521</v>
      </c>
      <c r="C748">
        <v>129</v>
      </c>
      <c r="D748" t="s">
        <v>236</v>
      </c>
      <c r="E748">
        <v>356</v>
      </c>
      <c r="F748">
        <v>513510002</v>
      </c>
      <c r="G748" t="s">
        <v>134</v>
      </c>
      <c r="H748">
        <v>101</v>
      </c>
      <c r="I748" t="s">
        <v>308</v>
      </c>
      <c r="J748">
        <v>3510</v>
      </c>
      <c r="K748" t="s">
        <v>334</v>
      </c>
      <c r="L748">
        <v>3000</v>
      </c>
      <c r="M748" t="s">
        <v>118</v>
      </c>
      <c r="N748">
        <v>11</v>
      </c>
      <c r="O748" t="s">
        <v>509</v>
      </c>
      <c r="P748">
        <v>242</v>
      </c>
      <c r="Q748" t="s">
        <v>283</v>
      </c>
      <c r="R748">
        <v>124</v>
      </c>
      <c r="S748" t="s">
        <v>510</v>
      </c>
      <c r="T748">
        <v>1</v>
      </c>
      <c r="U748" t="s">
        <v>313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12992</v>
      </c>
      <c r="AB748" s="4">
        <v>12992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28718.720000000001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2871.87</v>
      </c>
      <c r="AS748" s="4">
        <v>2871.87</v>
      </c>
      <c r="AT748" s="4">
        <v>0</v>
      </c>
      <c r="AU748" s="4">
        <v>0</v>
      </c>
      <c r="AV748" s="4">
        <v>0</v>
      </c>
      <c r="AW748" s="4">
        <v>0</v>
      </c>
      <c r="AX748" s="4">
        <v>-538.25</v>
      </c>
      <c r="AY748" s="4">
        <v>0</v>
      </c>
      <c r="AZ748" s="4">
        <v>0</v>
      </c>
      <c r="BA748" s="4">
        <v>0</v>
      </c>
      <c r="BB748" s="4">
        <v>0</v>
      </c>
      <c r="BC748" s="4">
        <v>-2196.4699999999998</v>
      </c>
      <c r="BD748" s="4">
        <v>0</v>
      </c>
      <c r="BE748" s="4">
        <v>-5743.74</v>
      </c>
    </row>
    <row r="749" spans="1:57">
      <c r="A749">
        <v>951</v>
      </c>
      <c r="B749" t="s">
        <v>491</v>
      </c>
      <c r="C749">
        <v>118</v>
      </c>
      <c r="D749" t="s">
        <v>178</v>
      </c>
      <c r="E749">
        <v>356</v>
      </c>
      <c r="F749">
        <v>513510002</v>
      </c>
      <c r="G749" t="s">
        <v>134</v>
      </c>
      <c r="H749">
        <v>101</v>
      </c>
      <c r="I749" t="s">
        <v>308</v>
      </c>
      <c r="J749">
        <v>3510</v>
      </c>
      <c r="K749" t="s">
        <v>334</v>
      </c>
      <c r="L749">
        <v>3000</v>
      </c>
      <c r="M749" t="s">
        <v>118</v>
      </c>
      <c r="N749">
        <v>12</v>
      </c>
      <c r="O749" t="s">
        <v>401</v>
      </c>
      <c r="P749">
        <v>221</v>
      </c>
      <c r="Q749" t="s">
        <v>492</v>
      </c>
      <c r="R749">
        <v>128</v>
      </c>
      <c r="S749" t="s">
        <v>404</v>
      </c>
      <c r="T749">
        <v>1</v>
      </c>
      <c r="U749" t="s">
        <v>313</v>
      </c>
      <c r="V749" s="4">
        <v>389100.56</v>
      </c>
      <c r="W749" s="4">
        <v>719799.77</v>
      </c>
      <c r="X749" s="4">
        <v>713342</v>
      </c>
      <c r="Y749" s="4">
        <v>18808.82</v>
      </c>
      <c r="Z749" s="4">
        <v>29116</v>
      </c>
      <c r="AA749" s="4">
        <v>267554</v>
      </c>
      <c r="AB749" s="4">
        <v>0</v>
      </c>
      <c r="AC749" s="4">
        <v>0</v>
      </c>
      <c r="AD749" s="4">
        <v>0</v>
      </c>
      <c r="AE749" s="4">
        <v>6902</v>
      </c>
      <c r="AF749" s="4">
        <v>20064.439999999999</v>
      </c>
      <c r="AG749" s="4">
        <v>176353.71</v>
      </c>
      <c r="AH749" s="4">
        <v>0</v>
      </c>
      <c r="AI749" s="4">
        <v>0</v>
      </c>
      <c r="AJ749" s="4">
        <v>0</v>
      </c>
      <c r="AK749" s="4">
        <v>0</v>
      </c>
      <c r="AL749" s="4">
        <v>39154.06</v>
      </c>
      <c r="AM749" s="4">
        <v>0</v>
      </c>
      <c r="AN749" s="4">
        <v>0</v>
      </c>
      <c r="AO749" s="4">
        <v>0</v>
      </c>
      <c r="AP749" s="4">
        <v>0</v>
      </c>
      <c r="AQ749" s="4">
        <v>14935</v>
      </c>
      <c r="AR749" s="4">
        <v>5408.91</v>
      </c>
      <c r="AS749" s="4">
        <v>5408.91</v>
      </c>
      <c r="AT749" s="4">
        <v>1286408.56</v>
      </c>
      <c r="AU749" s="4">
        <v>141491.76999999999</v>
      </c>
      <c r="AV749" s="4">
        <v>413150.82</v>
      </c>
      <c r="AW749" s="4">
        <v>0</v>
      </c>
      <c r="AX749" s="4">
        <v>137165.94</v>
      </c>
      <c r="AY749" s="4">
        <v>120350</v>
      </c>
      <c r="AZ749" s="4">
        <v>0</v>
      </c>
      <c r="BA749" s="4">
        <v>0</v>
      </c>
      <c r="BB749" s="4">
        <v>0</v>
      </c>
      <c r="BC749" s="4">
        <v>-1656.56</v>
      </c>
      <c r="BD749" s="4">
        <v>11874.95</v>
      </c>
      <c r="BE749" s="4">
        <v>167348.94</v>
      </c>
    </row>
    <row r="750" spans="1:57">
      <c r="A750">
        <v>952</v>
      </c>
      <c r="B750" t="s">
        <v>498</v>
      </c>
      <c r="C750">
        <v>120</v>
      </c>
      <c r="D750" t="s">
        <v>499</v>
      </c>
      <c r="E750">
        <v>356</v>
      </c>
      <c r="F750">
        <v>513510002</v>
      </c>
      <c r="G750" t="s">
        <v>134</v>
      </c>
      <c r="H750">
        <v>101</v>
      </c>
      <c r="I750" t="s">
        <v>308</v>
      </c>
      <c r="J750">
        <v>3510</v>
      </c>
      <c r="K750" t="s">
        <v>334</v>
      </c>
      <c r="L750">
        <v>3000</v>
      </c>
      <c r="M750" t="s">
        <v>118</v>
      </c>
      <c r="N750">
        <v>12</v>
      </c>
      <c r="O750" t="s">
        <v>401</v>
      </c>
      <c r="P750">
        <v>222</v>
      </c>
      <c r="Q750" t="s">
        <v>500</v>
      </c>
      <c r="R750">
        <v>125</v>
      </c>
      <c r="S750" t="s">
        <v>464</v>
      </c>
      <c r="T750">
        <v>1</v>
      </c>
      <c r="U750" t="s">
        <v>313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3016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0</v>
      </c>
      <c r="AU750" s="4">
        <v>0</v>
      </c>
      <c r="AV750" s="4">
        <v>0</v>
      </c>
      <c r="AW750" s="4">
        <v>0</v>
      </c>
      <c r="AX750" s="4">
        <v>0</v>
      </c>
      <c r="AY750" s="4">
        <v>0</v>
      </c>
      <c r="AZ750" s="4">
        <v>3132</v>
      </c>
      <c r="BA750" s="4">
        <v>1972</v>
      </c>
      <c r="BB750" s="4">
        <v>-57.23</v>
      </c>
      <c r="BC750" s="4">
        <v>0</v>
      </c>
      <c r="BD750" s="4">
        <v>-2030.77</v>
      </c>
      <c r="BE750" s="4">
        <v>0</v>
      </c>
    </row>
    <row r="751" spans="1:57">
      <c r="A751">
        <v>953</v>
      </c>
      <c r="B751" t="s">
        <v>259</v>
      </c>
      <c r="C751">
        <v>121</v>
      </c>
      <c r="D751" t="s">
        <v>196</v>
      </c>
      <c r="E751">
        <v>356</v>
      </c>
      <c r="F751">
        <v>513510002</v>
      </c>
      <c r="G751" t="s">
        <v>134</v>
      </c>
      <c r="H751">
        <v>101</v>
      </c>
      <c r="I751" t="s">
        <v>308</v>
      </c>
      <c r="J751">
        <v>3510</v>
      </c>
      <c r="K751" t="s">
        <v>334</v>
      </c>
      <c r="L751">
        <v>3000</v>
      </c>
      <c r="M751" t="s">
        <v>118</v>
      </c>
      <c r="N751">
        <v>12</v>
      </c>
      <c r="O751" t="s">
        <v>401</v>
      </c>
      <c r="P751">
        <v>214</v>
      </c>
      <c r="Q751" t="s">
        <v>446</v>
      </c>
      <c r="R751">
        <v>125</v>
      </c>
      <c r="S751" t="s">
        <v>464</v>
      </c>
      <c r="T751">
        <v>1</v>
      </c>
      <c r="U751" t="s">
        <v>313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597.4</v>
      </c>
      <c r="AQ751" s="4">
        <v>0</v>
      </c>
      <c r="AR751" s="4">
        <v>59.74</v>
      </c>
      <c r="AS751" s="4">
        <v>59.74</v>
      </c>
      <c r="AT751" s="4">
        <v>0</v>
      </c>
      <c r="AU751" s="4">
        <v>0</v>
      </c>
      <c r="AV751" s="4">
        <v>0</v>
      </c>
      <c r="AW751" s="4">
        <v>0</v>
      </c>
      <c r="AX751" s="4">
        <v>0</v>
      </c>
      <c r="AY751" s="4">
        <v>0</v>
      </c>
      <c r="AZ751" s="4">
        <v>2088</v>
      </c>
      <c r="BA751" s="4">
        <v>-2088</v>
      </c>
      <c r="BB751" s="4">
        <v>-597.4</v>
      </c>
      <c r="BC751" s="4">
        <v>0</v>
      </c>
      <c r="BD751" s="4">
        <v>-59.74</v>
      </c>
      <c r="BE751" s="4">
        <v>-59.74</v>
      </c>
    </row>
    <row r="752" spans="1:57">
      <c r="A752">
        <v>954</v>
      </c>
      <c r="B752" t="s">
        <v>502</v>
      </c>
      <c r="C752">
        <v>122</v>
      </c>
      <c r="D752" t="s">
        <v>503</v>
      </c>
      <c r="E752">
        <v>356</v>
      </c>
      <c r="F752">
        <v>513510002</v>
      </c>
      <c r="G752" t="s">
        <v>134</v>
      </c>
      <c r="H752">
        <v>101</v>
      </c>
      <c r="I752" t="s">
        <v>308</v>
      </c>
      <c r="J752">
        <v>3510</v>
      </c>
      <c r="K752" t="s">
        <v>334</v>
      </c>
      <c r="L752">
        <v>3000</v>
      </c>
      <c r="M752" t="s">
        <v>118</v>
      </c>
      <c r="N752">
        <v>12</v>
      </c>
      <c r="O752" t="s">
        <v>401</v>
      </c>
      <c r="P752">
        <v>226</v>
      </c>
      <c r="Q752" t="s">
        <v>504</v>
      </c>
      <c r="R752">
        <v>121</v>
      </c>
      <c r="S752" t="s">
        <v>312</v>
      </c>
      <c r="T752">
        <v>1</v>
      </c>
      <c r="U752" t="s">
        <v>313</v>
      </c>
      <c r="V752" s="4">
        <v>0</v>
      </c>
      <c r="W752" s="4">
        <v>0</v>
      </c>
      <c r="X752" s="4">
        <v>0</v>
      </c>
      <c r="Y752" s="4">
        <v>258100</v>
      </c>
      <c r="Z752" s="4">
        <v>0</v>
      </c>
      <c r="AA752" s="4">
        <v>9220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258100</v>
      </c>
      <c r="AX752" s="4">
        <v>0</v>
      </c>
      <c r="AY752" s="4">
        <v>9220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</row>
    <row r="753" spans="1:57">
      <c r="A753">
        <v>111</v>
      </c>
      <c r="B753" t="s">
        <v>84</v>
      </c>
      <c r="C753">
        <v>141</v>
      </c>
      <c r="D753" t="s">
        <v>260</v>
      </c>
      <c r="E753">
        <v>356</v>
      </c>
      <c r="F753">
        <v>513510002</v>
      </c>
      <c r="G753" t="s">
        <v>134</v>
      </c>
      <c r="H753">
        <v>101</v>
      </c>
      <c r="I753" t="s">
        <v>308</v>
      </c>
      <c r="J753">
        <v>3510</v>
      </c>
      <c r="K753" t="s">
        <v>334</v>
      </c>
      <c r="L753">
        <v>3000</v>
      </c>
      <c r="M753" t="s">
        <v>118</v>
      </c>
      <c r="N753">
        <v>13</v>
      </c>
      <c r="O753" t="s">
        <v>353</v>
      </c>
      <c r="P753">
        <v>263</v>
      </c>
      <c r="Q753" t="s">
        <v>354</v>
      </c>
      <c r="R753">
        <v>121</v>
      </c>
      <c r="S753" t="s">
        <v>312</v>
      </c>
      <c r="T753">
        <v>1</v>
      </c>
      <c r="U753" t="s">
        <v>313</v>
      </c>
      <c r="V753" s="4">
        <v>0</v>
      </c>
      <c r="W753" s="4">
        <v>604.22</v>
      </c>
      <c r="X753" s="4">
        <v>0</v>
      </c>
      <c r="Y753" s="4">
        <v>2360.46</v>
      </c>
      <c r="Z753" s="4">
        <v>0</v>
      </c>
      <c r="AA753" s="4">
        <v>3358.57</v>
      </c>
      <c r="AB753" s="4">
        <v>0</v>
      </c>
      <c r="AC753" s="4">
        <v>0</v>
      </c>
      <c r="AD753" s="4">
        <v>0</v>
      </c>
      <c r="AE753" s="4">
        <v>7348.95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15677.63</v>
      </c>
      <c r="AM753" s="4">
        <v>10826.03</v>
      </c>
      <c r="AN753" s="4">
        <v>73706.95</v>
      </c>
      <c r="AO753" s="4">
        <v>1050.03</v>
      </c>
      <c r="AP753" s="4">
        <v>10400.200000000001</v>
      </c>
      <c r="AQ753" s="4">
        <v>23322.5</v>
      </c>
      <c r="AR753" s="4">
        <v>13498.33</v>
      </c>
      <c r="AS753" s="4">
        <v>13498.33</v>
      </c>
      <c r="AT753" s="4">
        <v>62.36</v>
      </c>
      <c r="AU753" s="4">
        <v>2039.27</v>
      </c>
      <c r="AV753" s="4">
        <v>863.05</v>
      </c>
      <c r="AW753" s="4">
        <v>0</v>
      </c>
      <c r="AX753" s="4">
        <v>0</v>
      </c>
      <c r="AY753" s="4">
        <v>0</v>
      </c>
      <c r="AZ753" s="4">
        <v>0</v>
      </c>
      <c r="BA753" s="4">
        <v>0</v>
      </c>
      <c r="BB753" s="4">
        <v>0</v>
      </c>
      <c r="BC753" s="4">
        <v>-71300</v>
      </c>
      <c r="BD753" s="4">
        <v>-19834.98</v>
      </c>
      <c r="BE753" s="4">
        <v>-60137.5</v>
      </c>
    </row>
    <row r="754" spans="1:57">
      <c r="A754">
        <v>962</v>
      </c>
      <c r="B754" t="s">
        <v>513</v>
      </c>
      <c r="C754">
        <v>126</v>
      </c>
      <c r="D754" t="s">
        <v>225</v>
      </c>
      <c r="E754">
        <v>357</v>
      </c>
      <c r="F754">
        <v>513510004</v>
      </c>
      <c r="G754" t="s">
        <v>228</v>
      </c>
      <c r="H754">
        <v>101</v>
      </c>
      <c r="I754" t="s">
        <v>308</v>
      </c>
      <c r="J754">
        <v>3510</v>
      </c>
      <c r="K754" t="s">
        <v>334</v>
      </c>
      <c r="L754">
        <v>3000</v>
      </c>
      <c r="M754" t="s">
        <v>118</v>
      </c>
      <c r="N754">
        <v>11</v>
      </c>
      <c r="O754" t="s">
        <v>509</v>
      </c>
      <c r="P754">
        <v>241</v>
      </c>
      <c r="Q754" t="s">
        <v>445</v>
      </c>
      <c r="R754">
        <v>124</v>
      </c>
      <c r="S754" t="s">
        <v>510</v>
      </c>
      <c r="T754">
        <v>1</v>
      </c>
      <c r="U754" t="s">
        <v>313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499.99</v>
      </c>
      <c r="AC754" s="4">
        <v>0</v>
      </c>
      <c r="AD754" s="4">
        <v>0</v>
      </c>
      <c r="AE754" s="4">
        <v>0</v>
      </c>
      <c r="AF754" s="4">
        <v>5220</v>
      </c>
      <c r="AG754" s="4">
        <v>155800</v>
      </c>
      <c r="AH754" s="4">
        <v>0</v>
      </c>
      <c r="AI754" s="4">
        <v>8360.06</v>
      </c>
      <c r="AJ754" s="4">
        <v>0</v>
      </c>
      <c r="AK754" s="4">
        <v>0</v>
      </c>
      <c r="AL754" s="4">
        <v>0</v>
      </c>
      <c r="AM754" s="4">
        <v>8778.81</v>
      </c>
      <c r="AN754" s="4">
        <v>0</v>
      </c>
      <c r="AO754" s="4">
        <v>0</v>
      </c>
      <c r="AP754" s="4">
        <v>0</v>
      </c>
      <c r="AQ754" s="4">
        <v>0</v>
      </c>
      <c r="AR754" s="4">
        <v>1713.89</v>
      </c>
      <c r="AS754" s="4">
        <v>1713.89</v>
      </c>
      <c r="AT754" s="4">
        <v>0</v>
      </c>
      <c r="AU754" s="4">
        <v>0</v>
      </c>
      <c r="AV754" s="4">
        <v>-8360.06</v>
      </c>
      <c r="AW754" s="4">
        <v>0</v>
      </c>
      <c r="AX754" s="4">
        <v>0</v>
      </c>
      <c r="AY754" s="4">
        <v>0</v>
      </c>
      <c r="AZ754" s="4">
        <v>0</v>
      </c>
      <c r="BA754" s="4">
        <v>0</v>
      </c>
      <c r="BB754" s="4">
        <v>-1441.42</v>
      </c>
      <c r="BC754" s="4">
        <v>-6836.4</v>
      </c>
      <c r="BD754" s="4">
        <v>203505.11</v>
      </c>
      <c r="BE754" s="4">
        <v>-45913.89</v>
      </c>
    </row>
    <row r="755" spans="1:57">
      <c r="A755">
        <v>951</v>
      </c>
      <c r="B755" t="s">
        <v>491</v>
      </c>
      <c r="C755">
        <v>118</v>
      </c>
      <c r="D755" t="s">
        <v>178</v>
      </c>
      <c r="E755">
        <v>357</v>
      </c>
      <c r="F755">
        <v>513510004</v>
      </c>
      <c r="G755" t="s">
        <v>228</v>
      </c>
      <c r="H755">
        <v>101</v>
      </c>
      <c r="I755" t="s">
        <v>308</v>
      </c>
      <c r="J755">
        <v>3510</v>
      </c>
      <c r="K755" t="s">
        <v>334</v>
      </c>
      <c r="L755">
        <v>3000</v>
      </c>
      <c r="M755" t="s">
        <v>118</v>
      </c>
      <c r="N755">
        <v>12</v>
      </c>
      <c r="O755" t="s">
        <v>401</v>
      </c>
      <c r="P755">
        <v>221</v>
      </c>
      <c r="Q755" t="s">
        <v>492</v>
      </c>
      <c r="R755">
        <v>128</v>
      </c>
      <c r="S755" t="s">
        <v>404</v>
      </c>
      <c r="T755">
        <v>1</v>
      </c>
      <c r="U755" t="s">
        <v>313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64997.120000000003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6499.71</v>
      </c>
      <c r="AS755" s="4">
        <v>6499.71</v>
      </c>
      <c r="AT755" s="4">
        <v>0</v>
      </c>
      <c r="AU755" s="4">
        <v>0</v>
      </c>
      <c r="AV755" s="4">
        <v>-54467.64</v>
      </c>
      <c r="AW755" s="4">
        <v>0</v>
      </c>
      <c r="AX755" s="4">
        <v>0</v>
      </c>
      <c r="AY755" s="4">
        <v>109820.52</v>
      </c>
      <c r="AZ755" s="4">
        <v>0</v>
      </c>
      <c r="BA755" s="4">
        <v>0</v>
      </c>
      <c r="BB755" s="4">
        <v>0</v>
      </c>
      <c r="BC755" s="4">
        <v>-11885.5</v>
      </c>
      <c r="BD755" s="4">
        <v>-114964.21</v>
      </c>
      <c r="BE755" s="4">
        <v>-6499.71</v>
      </c>
    </row>
    <row r="756" spans="1:57">
      <c r="A756">
        <v>101</v>
      </c>
      <c r="B756" t="s">
        <v>306</v>
      </c>
      <c r="C756">
        <v>139</v>
      </c>
      <c r="D756" t="s">
        <v>307</v>
      </c>
      <c r="E756">
        <v>358</v>
      </c>
      <c r="F756">
        <v>513510005</v>
      </c>
      <c r="G756" t="s">
        <v>276</v>
      </c>
      <c r="H756">
        <v>101</v>
      </c>
      <c r="I756" t="s">
        <v>308</v>
      </c>
      <c r="J756">
        <v>3510</v>
      </c>
      <c r="K756" t="s">
        <v>334</v>
      </c>
      <c r="L756">
        <v>3000</v>
      </c>
      <c r="M756" t="s">
        <v>118</v>
      </c>
      <c r="N756">
        <v>7</v>
      </c>
      <c r="O756" t="s">
        <v>310</v>
      </c>
      <c r="P756">
        <v>171</v>
      </c>
      <c r="Q756" t="s">
        <v>311</v>
      </c>
      <c r="R756">
        <v>121</v>
      </c>
      <c r="S756" t="s">
        <v>312</v>
      </c>
      <c r="T756">
        <v>1</v>
      </c>
      <c r="U756" t="s">
        <v>313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8445.44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  <c r="AO756" s="4">
        <v>0</v>
      </c>
      <c r="AP756" s="4">
        <v>15198.88</v>
      </c>
      <c r="AQ756" s="4">
        <v>0</v>
      </c>
      <c r="AR756" s="4">
        <v>2364.4299999999998</v>
      </c>
      <c r="AS756" s="4">
        <v>2364.4299999999998</v>
      </c>
      <c r="AT756" s="4">
        <v>0</v>
      </c>
      <c r="AU756" s="4">
        <v>0</v>
      </c>
      <c r="AV756" s="4">
        <v>0</v>
      </c>
      <c r="AW756" s="4">
        <v>0</v>
      </c>
      <c r="AX756" s="4">
        <v>0</v>
      </c>
      <c r="AY756" s="4">
        <v>0</v>
      </c>
      <c r="AZ756" s="4">
        <v>0</v>
      </c>
      <c r="BA756" s="4">
        <v>0</v>
      </c>
      <c r="BB756" s="4">
        <v>-23644.32</v>
      </c>
      <c r="BC756" s="4">
        <v>0</v>
      </c>
      <c r="BD756" s="4">
        <v>-2364.4299999999998</v>
      </c>
      <c r="BE756" s="4">
        <v>-2364.4299999999998</v>
      </c>
    </row>
    <row r="757" spans="1:57">
      <c r="A757">
        <v>965</v>
      </c>
      <c r="B757" t="s">
        <v>521</v>
      </c>
      <c r="C757">
        <v>129</v>
      </c>
      <c r="D757" t="s">
        <v>236</v>
      </c>
      <c r="E757">
        <v>358</v>
      </c>
      <c r="F757">
        <v>513510005</v>
      </c>
      <c r="G757" t="s">
        <v>276</v>
      </c>
      <c r="H757">
        <v>101</v>
      </c>
      <c r="I757" t="s">
        <v>308</v>
      </c>
      <c r="J757">
        <v>3510</v>
      </c>
      <c r="K757" t="s">
        <v>334</v>
      </c>
      <c r="L757">
        <v>3000</v>
      </c>
      <c r="M757" t="s">
        <v>118</v>
      </c>
      <c r="N757">
        <v>11</v>
      </c>
      <c r="O757" t="s">
        <v>509</v>
      </c>
      <c r="P757">
        <v>242</v>
      </c>
      <c r="Q757" t="s">
        <v>283</v>
      </c>
      <c r="R757">
        <v>124</v>
      </c>
      <c r="S757" t="s">
        <v>510</v>
      </c>
      <c r="T757">
        <v>1</v>
      </c>
      <c r="U757" t="s">
        <v>313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19902.689999999999</v>
      </c>
      <c r="AQ757" s="4">
        <v>0</v>
      </c>
      <c r="AR757" s="4">
        <v>1990.27</v>
      </c>
      <c r="AS757" s="4">
        <v>1990.27</v>
      </c>
      <c r="AT757" s="4">
        <v>0</v>
      </c>
      <c r="AU757" s="4">
        <v>0</v>
      </c>
      <c r="AV757" s="4">
        <v>0</v>
      </c>
      <c r="AW757" s="4">
        <v>0</v>
      </c>
      <c r="AX757" s="4">
        <v>0</v>
      </c>
      <c r="AY757" s="4">
        <v>0</v>
      </c>
      <c r="AZ757" s="4">
        <v>0</v>
      </c>
      <c r="BA757" s="4">
        <v>0</v>
      </c>
      <c r="BB757" s="4">
        <v>0</v>
      </c>
      <c r="BC757" s="4">
        <v>-19902.689999999999</v>
      </c>
      <c r="BD757" s="4">
        <v>-1990.27</v>
      </c>
      <c r="BE757" s="4">
        <v>-1990.27</v>
      </c>
    </row>
    <row r="758" spans="1:57">
      <c r="A758">
        <v>951</v>
      </c>
      <c r="B758" t="s">
        <v>491</v>
      </c>
      <c r="C758">
        <v>118</v>
      </c>
      <c r="D758" t="s">
        <v>178</v>
      </c>
      <c r="E758">
        <v>358</v>
      </c>
      <c r="F758">
        <v>513510005</v>
      </c>
      <c r="G758" t="s">
        <v>276</v>
      </c>
      <c r="H758">
        <v>101</v>
      </c>
      <c r="I758" t="s">
        <v>308</v>
      </c>
      <c r="J758">
        <v>3510</v>
      </c>
      <c r="K758" t="s">
        <v>334</v>
      </c>
      <c r="L758">
        <v>3000</v>
      </c>
      <c r="M758" t="s">
        <v>118</v>
      </c>
      <c r="N758">
        <v>12</v>
      </c>
      <c r="O758" t="s">
        <v>401</v>
      </c>
      <c r="P758">
        <v>221</v>
      </c>
      <c r="Q758" t="s">
        <v>492</v>
      </c>
      <c r="R758">
        <v>128</v>
      </c>
      <c r="S758" t="s">
        <v>404</v>
      </c>
      <c r="T758">
        <v>1</v>
      </c>
      <c r="U758" t="s">
        <v>313</v>
      </c>
      <c r="V758" s="4">
        <v>72620.639999999999</v>
      </c>
      <c r="W758" s="4">
        <v>155730</v>
      </c>
      <c r="X758" s="4">
        <v>495252.14</v>
      </c>
      <c r="Y758" s="4">
        <v>201608</v>
      </c>
      <c r="Z758" s="4">
        <v>38214.53</v>
      </c>
      <c r="AA758" s="4">
        <v>124932</v>
      </c>
      <c r="AB758" s="4">
        <v>89320</v>
      </c>
      <c r="AC758" s="4">
        <v>147552</v>
      </c>
      <c r="AD758" s="4">
        <v>331122.01</v>
      </c>
      <c r="AE758" s="4">
        <v>133980</v>
      </c>
      <c r="AF758" s="4">
        <v>74066</v>
      </c>
      <c r="AG758" s="4">
        <v>242324</v>
      </c>
      <c r="AH758" s="4">
        <v>0</v>
      </c>
      <c r="AI758" s="4">
        <v>53578.13</v>
      </c>
      <c r="AJ758" s="4">
        <v>13183.6</v>
      </c>
      <c r="AK758" s="4">
        <v>115305.57</v>
      </c>
      <c r="AL758" s="4">
        <v>153391.13</v>
      </c>
      <c r="AM758" s="4">
        <v>425500.54</v>
      </c>
      <c r="AN758" s="4">
        <v>201709.01</v>
      </c>
      <c r="AO758" s="4">
        <v>251575.96</v>
      </c>
      <c r="AP758" s="4">
        <v>512995.22</v>
      </c>
      <c r="AQ758" s="4">
        <v>329919.21000000002</v>
      </c>
      <c r="AR758" s="4">
        <v>205715.84</v>
      </c>
      <c r="AS758" s="4">
        <v>205715.84</v>
      </c>
      <c r="AT758" s="4">
        <v>500000</v>
      </c>
      <c r="AU758" s="4">
        <v>-130254.79</v>
      </c>
      <c r="AV758" s="4">
        <v>558581.15</v>
      </c>
      <c r="AW758" s="4">
        <v>0</v>
      </c>
      <c r="AX758" s="4">
        <v>-150000</v>
      </c>
      <c r="AY758" s="4">
        <v>-292477.24</v>
      </c>
      <c r="AZ758" s="4">
        <v>-98817.01</v>
      </c>
      <c r="BA758" s="4">
        <v>0</v>
      </c>
      <c r="BB758" s="4">
        <v>-286477.17</v>
      </c>
      <c r="BC758" s="4">
        <v>-187007.21</v>
      </c>
      <c r="BD758" s="4">
        <v>163048.16</v>
      </c>
      <c r="BE758" s="4">
        <v>36608.160000000003</v>
      </c>
    </row>
    <row r="759" spans="1:57">
      <c r="A759">
        <v>954</v>
      </c>
      <c r="B759" t="s">
        <v>502</v>
      </c>
      <c r="C759">
        <v>122</v>
      </c>
      <c r="D759" t="s">
        <v>503</v>
      </c>
      <c r="E759">
        <v>358</v>
      </c>
      <c r="F759">
        <v>513510005</v>
      </c>
      <c r="G759" t="s">
        <v>276</v>
      </c>
      <c r="H759">
        <v>101</v>
      </c>
      <c r="I759" t="s">
        <v>308</v>
      </c>
      <c r="J759">
        <v>3510</v>
      </c>
      <c r="K759" t="s">
        <v>334</v>
      </c>
      <c r="L759">
        <v>3000</v>
      </c>
      <c r="M759" t="s">
        <v>118</v>
      </c>
      <c r="N759">
        <v>12</v>
      </c>
      <c r="O759" t="s">
        <v>401</v>
      </c>
      <c r="P759">
        <v>226</v>
      </c>
      <c r="Q759" t="s">
        <v>504</v>
      </c>
      <c r="R759">
        <v>121</v>
      </c>
      <c r="S759" t="s">
        <v>312</v>
      </c>
      <c r="T759">
        <v>1</v>
      </c>
      <c r="U759" t="s">
        <v>313</v>
      </c>
      <c r="V759" s="4">
        <v>144420</v>
      </c>
      <c r="W759" s="4">
        <v>0</v>
      </c>
      <c r="X759" s="4">
        <v>49753.56</v>
      </c>
      <c r="Y759" s="4">
        <v>399475</v>
      </c>
      <c r="Z759" s="4">
        <v>0</v>
      </c>
      <c r="AA759" s="4">
        <v>65972.100000000006</v>
      </c>
      <c r="AB759" s="4">
        <v>24128</v>
      </c>
      <c r="AC759" s="4">
        <v>7540</v>
      </c>
      <c r="AD759" s="4">
        <v>193768</v>
      </c>
      <c r="AE759" s="4">
        <v>0</v>
      </c>
      <c r="AF759" s="4">
        <v>0</v>
      </c>
      <c r="AG759" s="4">
        <v>244080</v>
      </c>
      <c r="AH759" s="4">
        <v>0</v>
      </c>
      <c r="AI759" s="4">
        <v>0</v>
      </c>
      <c r="AJ759" s="4">
        <v>12110.21</v>
      </c>
      <c r="AK759" s="4">
        <v>0</v>
      </c>
      <c r="AL759" s="4">
        <v>0</v>
      </c>
      <c r="AM759" s="4">
        <v>0</v>
      </c>
      <c r="AN759" s="4">
        <v>31423.24</v>
      </c>
      <c r="AO759" s="4">
        <v>0</v>
      </c>
      <c r="AP759" s="4">
        <v>0</v>
      </c>
      <c r="AQ759" s="4">
        <v>6193.8</v>
      </c>
      <c r="AR759" s="4">
        <v>4972.7299999999996</v>
      </c>
      <c r="AS759" s="4">
        <v>4972.7299999999996</v>
      </c>
      <c r="AT759" s="4">
        <v>300000</v>
      </c>
      <c r="AU759" s="4">
        <v>0</v>
      </c>
      <c r="AV759" s="4">
        <v>-45196</v>
      </c>
      <c r="AW759" s="4">
        <v>326734.34999999998</v>
      </c>
      <c r="AX759" s="4">
        <v>30345.599999999999</v>
      </c>
      <c r="AY759" s="4">
        <v>73882.990000000005</v>
      </c>
      <c r="AZ759" s="4">
        <v>-10867.73</v>
      </c>
      <c r="BA759" s="4">
        <v>193768</v>
      </c>
      <c r="BB759" s="4">
        <v>0</v>
      </c>
      <c r="BC759" s="4">
        <v>-6193.8</v>
      </c>
      <c r="BD759" s="4">
        <v>15907.27</v>
      </c>
      <c r="BE759" s="4">
        <v>221939.27</v>
      </c>
    </row>
    <row r="760" spans="1:57">
      <c r="A760">
        <v>954</v>
      </c>
      <c r="B760" t="s">
        <v>502</v>
      </c>
      <c r="C760">
        <v>122</v>
      </c>
      <c r="D760" t="s">
        <v>503</v>
      </c>
      <c r="E760">
        <v>360</v>
      </c>
      <c r="F760">
        <v>513510006</v>
      </c>
      <c r="G760" t="s">
        <v>204</v>
      </c>
      <c r="H760">
        <v>101</v>
      </c>
      <c r="I760" t="s">
        <v>308</v>
      </c>
      <c r="J760">
        <v>3510</v>
      </c>
      <c r="K760" t="s">
        <v>334</v>
      </c>
      <c r="L760">
        <v>3000</v>
      </c>
      <c r="M760" t="s">
        <v>118</v>
      </c>
      <c r="N760">
        <v>12</v>
      </c>
      <c r="O760" t="s">
        <v>401</v>
      </c>
      <c r="P760">
        <v>226</v>
      </c>
      <c r="Q760" t="s">
        <v>504</v>
      </c>
      <c r="R760">
        <v>121</v>
      </c>
      <c r="S760" t="s">
        <v>312</v>
      </c>
      <c r="T760">
        <v>1</v>
      </c>
      <c r="U760" t="s">
        <v>313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889.2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0</v>
      </c>
      <c r="AU760" s="4">
        <v>0</v>
      </c>
      <c r="AV760" s="4">
        <v>0</v>
      </c>
      <c r="AW760" s="4">
        <v>0</v>
      </c>
      <c r="AX760" s="4">
        <v>0</v>
      </c>
      <c r="AY760" s="4">
        <v>0</v>
      </c>
      <c r="AZ760" s="4">
        <v>0</v>
      </c>
      <c r="BA760" s="4">
        <v>0</v>
      </c>
      <c r="BB760" s="4">
        <v>0</v>
      </c>
      <c r="BC760" s="4">
        <v>0</v>
      </c>
      <c r="BD760" s="4">
        <v>889.2</v>
      </c>
      <c r="BE760" s="4">
        <v>0</v>
      </c>
    </row>
    <row r="761" spans="1:57">
      <c r="A761">
        <v>101</v>
      </c>
      <c r="B761" t="s">
        <v>306</v>
      </c>
      <c r="C761">
        <v>139</v>
      </c>
      <c r="D761" t="s">
        <v>307</v>
      </c>
      <c r="E761">
        <v>362</v>
      </c>
      <c r="F761">
        <v>513520001</v>
      </c>
      <c r="G761" t="s">
        <v>173</v>
      </c>
      <c r="H761">
        <v>101</v>
      </c>
      <c r="I761" t="s">
        <v>308</v>
      </c>
      <c r="J761">
        <v>3520</v>
      </c>
      <c r="K761" t="s">
        <v>363</v>
      </c>
      <c r="L761">
        <v>3000</v>
      </c>
      <c r="M761" t="s">
        <v>118</v>
      </c>
      <c r="N761">
        <v>7</v>
      </c>
      <c r="O761" t="s">
        <v>310</v>
      </c>
      <c r="P761">
        <v>171</v>
      </c>
      <c r="Q761" t="s">
        <v>311</v>
      </c>
      <c r="R761">
        <v>121</v>
      </c>
      <c r="S761" t="s">
        <v>312</v>
      </c>
      <c r="T761">
        <v>1</v>
      </c>
      <c r="U761" t="s">
        <v>313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2146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0</v>
      </c>
      <c r="AU761" s="4">
        <v>0</v>
      </c>
      <c r="AV761" s="4">
        <v>0</v>
      </c>
      <c r="AW761" s="4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1682.01</v>
      </c>
      <c r="BD761" s="4">
        <v>463.99</v>
      </c>
      <c r="BE761" s="4">
        <v>0</v>
      </c>
    </row>
    <row r="762" spans="1:57">
      <c r="A762">
        <v>972</v>
      </c>
      <c r="B762" t="s">
        <v>527</v>
      </c>
      <c r="C762">
        <v>132</v>
      </c>
      <c r="D762" t="s">
        <v>528</v>
      </c>
      <c r="E762">
        <v>362</v>
      </c>
      <c r="F762">
        <v>513520001</v>
      </c>
      <c r="G762" t="s">
        <v>173</v>
      </c>
      <c r="H762">
        <v>101</v>
      </c>
      <c r="I762" t="s">
        <v>308</v>
      </c>
      <c r="J762">
        <v>3520</v>
      </c>
      <c r="K762" t="s">
        <v>363</v>
      </c>
      <c r="L762">
        <v>3000</v>
      </c>
      <c r="M762" t="s">
        <v>118</v>
      </c>
      <c r="N762">
        <v>9</v>
      </c>
      <c r="O762" t="s">
        <v>422</v>
      </c>
      <c r="P762">
        <v>181</v>
      </c>
      <c r="Q762" t="s">
        <v>523</v>
      </c>
      <c r="R762">
        <v>131</v>
      </c>
      <c r="S762" t="s">
        <v>524</v>
      </c>
      <c r="T762">
        <v>1</v>
      </c>
      <c r="U762" t="s">
        <v>313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621.29999999999995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62.13</v>
      </c>
      <c r="AS762" s="4">
        <v>62.13</v>
      </c>
      <c r="AT762" s="4">
        <v>0</v>
      </c>
      <c r="AU762" s="4">
        <v>0</v>
      </c>
      <c r="AV762" s="4">
        <v>-621.29999999999995</v>
      </c>
      <c r="AW762" s="4">
        <v>0</v>
      </c>
      <c r="AX762" s="4">
        <v>0</v>
      </c>
      <c r="AY762" s="4">
        <v>0</v>
      </c>
      <c r="AZ762" s="4">
        <v>0</v>
      </c>
      <c r="BA762" s="4">
        <v>0</v>
      </c>
      <c r="BB762" s="4">
        <v>0</v>
      </c>
      <c r="BC762" s="4">
        <v>0</v>
      </c>
      <c r="BD762" s="4">
        <v>-62.13</v>
      </c>
      <c r="BE762" s="4">
        <v>-62.13</v>
      </c>
    </row>
    <row r="763" spans="1:57">
      <c r="A763">
        <v>961</v>
      </c>
      <c r="B763" t="s">
        <v>80</v>
      </c>
      <c r="C763">
        <v>124</v>
      </c>
      <c r="D763" t="s">
        <v>508</v>
      </c>
      <c r="E763">
        <v>362</v>
      </c>
      <c r="F763">
        <v>513520001</v>
      </c>
      <c r="G763" t="s">
        <v>173</v>
      </c>
      <c r="H763">
        <v>101</v>
      </c>
      <c r="I763" t="s">
        <v>308</v>
      </c>
      <c r="J763">
        <v>3520</v>
      </c>
      <c r="K763" t="s">
        <v>363</v>
      </c>
      <c r="L763">
        <v>3000</v>
      </c>
      <c r="M763" t="s">
        <v>118</v>
      </c>
      <c r="N763">
        <v>11</v>
      </c>
      <c r="O763" t="s">
        <v>509</v>
      </c>
      <c r="P763">
        <v>241</v>
      </c>
      <c r="Q763" t="s">
        <v>445</v>
      </c>
      <c r="R763">
        <v>124</v>
      </c>
      <c r="S763" t="s">
        <v>510</v>
      </c>
      <c r="T763">
        <v>1</v>
      </c>
      <c r="U763" t="s">
        <v>313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1740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4">
        <v>0</v>
      </c>
      <c r="AX763" s="4">
        <v>0</v>
      </c>
      <c r="AY763" s="4">
        <v>1</v>
      </c>
      <c r="AZ763" s="4">
        <v>0</v>
      </c>
      <c r="BA763" s="4">
        <v>0</v>
      </c>
      <c r="BB763" s="4">
        <v>1739</v>
      </c>
      <c r="BC763" s="4">
        <v>0</v>
      </c>
      <c r="BD763" s="4">
        <v>0</v>
      </c>
      <c r="BE763" s="4">
        <v>0</v>
      </c>
    </row>
    <row r="764" spans="1:57">
      <c r="A764">
        <v>111</v>
      </c>
      <c r="B764" t="s">
        <v>84</v>
      </c>
      <c r="C764">
        <v>141</v>
      </c>
      <c r="D764" t="s">
        <v>260</v>
      </c>
      <c r="E764">
        <v>362</v>
      </c>
      <c r="F764">
        <v>513520001</v>
      </c>
      <c r="G764" t="s">
        <v>173</v>
      </c>
      <c r="H764">
        <v>101</v>
      </c>
      <c r="I764" t="s">
        <v>308</v>
      </c>
      <c r="J764">
        <v>3520</v>
      </c>
      <c r="K764" t="s">
        <v>363</v>
      </c>
      <c r="L764">
        <v>3000</v>
      </c>
      <c r="M764" t="s">
        <v>118</v>
      </c>
      <c r="N764">
        <v>13</v>
      </c>
      <c r="O764" t="s">
        <v>353</v>
      </c>
      <c r="P764">
        <v>263</v>
      </c>
      <c r="Q764" t="s">
        <v>354</v>
      </c>
      <c r="R764">
        <v>121</v>
      </c>
      <c r="S764" t="s">
        <v>312</v>
      </c>
      <c r="T764">
        <v>1</v>
      </c>
      <c r="U764" t="s">
        <v>313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979.74</v>
      </c>
      <c r="AI764" s="4">
        <v>0</v>
      </c>
      <c r="AJ764" s="4">
        <v>0</v>
      </c>
      <c r="AK764" s="4">
        <v>0</v>
      </c>
      <c r="AL764" s="4">
        <v>0</v>
      </c>
      <c r="AM764" s="4">
        <v>215.06</v>
      </c>
      <c r="AN764" s="4">
        <v>0</v>
      </c>
      <c r="AO764" s="4">
        <v>0</v>
      </c>
      <c r="AP764" s="4">
        <v>0</v>
      </c>
      <c r="AQ764" s="4">
        <v>0</v>
      </c>
      <c r="AR764" s="4">
        <v>119.48</v>
      </c>
      <c r="AS764" s="4">
        <v>119.48</v>
      </c>
      <c r="AT764" s="4">
        <v>0</v>
      </c>
      <c r="AU764" s="4">
        <v>0</v>
      </c>
      <c r="AV764" s="4">
        <v>-979.74</v>
      </c>
      <c r="AW764" s="4">
        <v>0</v>
      </c>
      <c r="AX764" s="4">
        <v>0</v>
      </c>
      <c r="AY764" s="4">
        <v>-215.06</v>
      </c>
      <c r="AZ764" s="4">
        <v>0</v>
      </c>
      <c r="BA764" s="4">
        <v>0</v>
      </c>
      <c r="BB764" s="4">
        <v>0</v>
      </c>
      <c r="BC764" s="4">
        <v>0</v>
      </c>
      <c r="BD764" s="4">
        <v>-119.48</v>
      </c>
      <c r="BE764" s="4">
        <v>-119.48</v>
      </c>
    </row>
    <row r="765" spans="1:57">
      <c r="A765">
        <v>102</v>
      </c>
      <c r="B765" t="s">
        <v>343</v>
      </c>
      <c r="C765">
        <v>140</v>
      </c>
      <c r="D765" t="s">
        <v>344</v>
      </c>
      <c r="E765">
        <v>363</v>
      </c>
      <c r="F765">
        <v>513520002</v>
      </c>
      <c r="G765" t="s">
        <v>167</v>
      </c>
      <c r="H765">
        <v>101</v>
      </c>
      <c r="I765" t="s">
        <v>308</v>
      </c>
      <c r="J765">
        <v>3520</v>
      </c>
      <c r="K765" t="s">
        <v>363</v>
      </c>
      <c r="L765">
        <v>3000</v>
      </c>
      <c r="M765" t="s">
        <v>118</v>
      </c>
      <c r="N765">
        <v>4</v>
      </c>
      <c r="O765" t="s">
        <v>345</v>
      </c>
      <c r="P765">
        <v>172</v>
      </c>
      <c r="Q765" t="s">
        <v>281</v>
      </c>
      <c r="R765">
        <v>121</v>
      </c>
      <c r="S765" t="s">
        <v>312</v>
      </c>
      <c r="T765">
        <v>1</v>
      </c>
      <c r="U765" t="s">
        <v>313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2200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1995.32</v>
      </c>
      <c r="AI765" s="4">
        <v>2628.56</v>
      </c>
      <c r="AJ765" s="4">
        <v>842.33</v>
      </c>
      <c r="AK765" s="4">
        <v>0</v>
      </c>
      <c r="AL765" s="4">
        <v>0</v>
      </c>
      <c r="AM765" s="4">
        <v>0</v>
      </c>
      <c r="AN765" s="4">
        <v>1810.12</v>
      </c>
      <c r="AO765" s="4">
        <v>0</v>
      </c>
      <c r="AP765" s="4">
        <v>0</v>
      </c>
      <c r="AQ765" s="4">
        <v>0</v>
      </c>
      <c r="AR765" s="4">
        <v>727.63</v>
      </c>
      <c r="AS765" s="4">
        <v>727.63</v>
      </c>
      <c r="AT765" s="4">
        <v>-1580</v>
      </c>
      <c r="AU765" s="4">
        <v>0</v>
      </c>
      <c r="AV765" s="4">
        <v>0</v>
      </c>
      <c r="AW765" s="4">
        <v>-3886.21</v>
      </c>
      <c r="AX765" s="4">
        <v>0</v>
      </c>
      <c r="AY765" s="4">
        <v>2200</v>
      </c>
      <c r="AZ765" s="4">
        <v>-1810.12</v>
      </c>
      <c r="BA765" s="4">
        <v>0</v>
      </c>
      <c r="BB765" s="4">
        <v>0</v>
      </c>
      <c r="BC765" s="4">
        <v>0</v>
      </c>
      <c r="BD765" s="4">
        <v>-727.63</v>
      </c>
      <c r="BE765" s="4">
        <v>-727.63</v>
      </c>
    </row>
    <row r="766" spans="1:57">
      <c r="A766">
        <v>921</v>
      </c>
      <c r="B766" t="s">
        <v>454</v>
      </c>
      <c r="C766">
        <v>108</v>
      </c>
      <c r="D766" t="s">
        <v>455</v>
      </c>
      <c r="E766">
        <v>363</v>
      </c>
      <c r="F766">
        <v>513520002</v>
      </c>
      <c r="G766" t="s">
        <v>167</v>
      </c>
      <c r="H766">
        <v>101</v>
      </c>
      <c r="I766" t="s">
        <v>308</v>
      </c>
      <c r="J766">
        <v>3520</v>
      </c>
      <c r="K766" t="s">
        <v>363</v>
      </c>
      <c r="L766">
        <v>3000</v>
      </c>
      <c r="M766" t="s">
        <v>118</v>
      </c>
      <c r="N766">
        <v>4</v>
      </c>
      <c r="O766" t="s">
        <v>345</v>
      </c>
      <c r="P766">
        <v>132</v>
      </c>
      <c r="Q766" t="s">
        <v>456</v>
      </c>
      <c r="R766">
        <v>121</v>
      </c>
      <c r="S766" t="s">
        <v>312</v>
      </c>
      <c r="T766">
        <v>1</v>
      </c>
      <c r="U766" t="s">
        <v>313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1200</v>
      </c>
      <c r="AB766" s="4">
        <v>0</v>
      </c>
      <c r="AC766" s="4">
        <v>0</v>
      </c>
      <c r="AD766" s="4">
        <v>1392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0</v>
      </c>
      <c r="AU766" s="4">
        <v>0</v>
      </c>
      <c r="AV766" s="4">
        <v>0</v>
      </c>
      <c r="AW766" s="4">
        <v>0</v>
      </c>
      <c r="AX766" s="4">
        <v>0</v>
      </c>
      <c r="AY766" s="4">
        <v>1200</v>
      </c>
      <c r="AZ766" s="4">
        <v>0</v>
      </c>
      <c r="BA766" s="4">
        <v>1392</v>
      </c>
      <c r="BB766" s="4">
        <v>0</v>
      </c>
      <c r="BC766" s="4">
        <v>0</v>
      </c>
      <c r="BD766" s="4">
        <v>0</v>
      </c>
      <c r="BE766" s="4">
        <v>0</v>
      </c>
    </row>
    <row r="767" spans="1:57">
      <c r="A767">
        <v>923</v>
      </c>
      <c r="B767" t="s">
        <v>461</v>
      </c>
      <c r="C767">
        <v>110</v>
      </c>
      <c r="D767" t="s">
        <v>462</v>
      </c>
      <c r="E767">
        <v>363</v>
      </c>
      <c r="F767">
        <v>513520002</v>
      </c>
      <c r="G767" t="s">
        <v>167</v>
      </c>
      <c r="H767">
        <v>101</v>
      </c>
      <c r="I767" t="s">
        <v>308</v>
      </c>
      <c r="J767">
        <v>3520</v>
      </c>
      <c r="K767" t="s">
        <v>363</v>
      </c>
      <c r="L767">
        <v>3000</v>
      </c>
      <c r="M767" t="s">
        <v>118</v>
      </c>
      <c r="N767">
        <v>4</v>
      </c>
      <c r="O767" t="s">
        <v>345</v>
      </c>
      <c r="P767">
        <v>311</v>
      </c>
      <c r="Q767" t="s">
        <v>463</v>
      </c>
      <c r="R767">
        <v>125</v>
      </c>
      <c r="S767" t="s">
        <v>464</v>
      </c>
      <c r="T767">
        <v>1</v>
      </c>
      <c r="U767" t="s">
        <v>313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499.99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0</v>
      </c>
      <c r="AU767" s="4">
        <v>0</v>
      </c>
      <c r="AV767" s="4">
        <v>0</v>
      </c>
      <c r="AW767" s="4">
        <v>0</v>
      </c>
      <c r="AX767" s="4">
        <v>0</v>
      </c>
      <c r="AY767" s="4">
        <v>499.99</v>
      </c>
      <c r="AZ767" s="4">
        <v>0</v>
      </c>
      <c r="BA767" s="4">
        <v>0</v>
      </c>
      <c r="BB767" s="4">
        <v>0</v>
      </c>
      <c r="BC767" s="4">
        <v>0</v>
      </c>
      <c r="BD767" s="4">
        <v>0</v>
      </c>
      <c r="BE767" s="4">
        <v>0</v>
      </c>
    </row>
    <row r="768" spans="1:57">
      <c r="A768">
        <v>201</v>
      </c>
      <c r="B768" t="s">
        <v>379</v>
      </c>
      <c r="C768">
        <v>143</v>
      </c>
      <c r="D768" t="s">
        <v>271</v>
      </c>
      <c r="E768">
        <v>364</v>
      </c>
      <c r="F768">
        <v>513520002</v>
      </c>
      <c r="G768" t="s">
        <v>167</v>
      </c>
      <c r="H768">
        <v>602</v>
      </c>
      <c r="I768" t="s">
        <v>380</v>
      </c>
      <c r="J768">
        <v>3520</v>
      </c>
      <c r="K768" t="s">
        <v>363</v>
      </c>
      <c r="L768">
        <v>3000</v>
      </c>
      <c r="M768" t="s">
        <v>118</v>
      </c>
      <c r="N768">
        <v>7</v>
      </c>
      <c r="O768" t="s">
        <v>310</v>
      </c>
      <c r="P768">
        <v>423</v>
      </c>
      <c r="Q768" t="s">
        <v>381</v>
      </c>
      <c r="R768">
        <v>121</v>
      </c>
      <c r="S768" t="s">
        <v>312</v>
      </c>
      <c r="T768">
        <v>1</v>
      </c>
      <c r="U768" t="s">
        <v>313</v>
      </c>
      <c r="V768" s="4">
        <v>0</v>
      </c>
      <c r="W768" s="4">
        <v>0</v>
      </c>
      <c r="X768" s="4">
        <v>0</v>
      </c>
      <c r="Y768" s="4">
        <v>0</v>
      </c>
      <c r="Z768" s="4">
        <v>68801.72</v>
      </c>
      <c r="AA768" s="4">
        <v>0</v>
      </c>
      <c r="AB768" s="4">
        <v>6300.01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0</v>
      </c>
      <c r="AU768" s="4">
        <v>68801.72</v>
      </c>
      <c r="AV768" s="4">
        <v>0</v>
      </c>
      <c r="AW768" s="4">
        <v>0</v>
      </c>
      <c r="AX768" s="4">
        <v>0</v>
      </c>
      <c r="AY768" s="4">
        <v>0</v>
      </c>
      <c r="AZ768" s="4">
        <v>6300.01</v>
      </c>
      <c r="BA768" s="4">
        <v>0</v>
      </c>
      <c r="BB768" s="4">
        <v>0</v>
      </c>
      <c r="BC768" s="4">
        <v>0</v>
      </c>
      <c r="BD768" s="4">
        <v>0</v>
      </c>
      <c r="BE768" s="4">
        <v>0</v>
      </c>
    </row>
    <row r="769" spans="1:57">
      <c r="A769">
        <v>961</v>
      </c>
      <c r="B769" t="s">
        <v>80</v>
      </c>
      <c r="C769">
        <v>124</v>
      </c>
      <c r="D769" t="s">
        <v>508</v>
      </c>
      <c r="E769">
        <v>363</v>
      </c>
      <c r="F769">
        <v>513520002</v>
      </c>
      <c r="G769" t="s">
        <v>167</v>
      </c>
      <c r="H769">
        <v>101</v>
      </c>
      <c r="I769" t="s">
        <v>308</v>
      </c>
      <c r="J769">
        <v>3520</v>
      </c>
      <c r="K769" t="s">
        <v>363</v>
      </c>
      <c r="L769">
        <v>3000</v>
      </c>
      <c r="M769" t="s">
        <v>118</v>
      </c>
      <c r="N769">
        <v>11</v>
      </c>
      <c r="O769" t="s">
        <v>509</v>
      </c>
      <c r="P769">
        <v>241</v>
      </c>
      <c r="Q769" t="s">
        <v>445</v>
      </c>
      <c r="R769">
        <v>124</v>
      </c>
      <c r="S769" t="s">
        <v>510</v>
      </c>
      <c r="T769">
        <v>1</v>
      </c>
      <c r="U769" t="s">
        <v>313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2050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10155.799999999999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1015.58</v>
      </c>
      <c r="AS769" s="4">
        <v>1015.58</v>
      </c>
      <c r="AT769" s="4">
        <v>0</v>
      </c>
      <c r="AU769" s="4">
        <v>0</v>
      </c>
      <c r="AV769" s="4">
        <v>-10155.799999999999</v>
      </c>
      <c r="AW769" s="4">
        <v>0</v>
      </c>
      <c r="AX769" s="4">
        <v>0</v>
      </c>
      <c r="AY769" s="4">
        <v>3</v>
      </c>
      <c r="AZ769" s="4">
        <v>2047</v>
      </c>
      <c r="BA769" s="4">
        <v>0</v>
      </c>
      <c r="BB769" s="4">
        <v>0</v>
      </c>
      <c r="BC769" s="4">
        <v>0</v>
      </c>
      <c r="BD769" s="4">
        <v>-1015.58</v>
      </c>
      <c r="BE769" s="4">
        <v>-1015.58</v>
      </c>
    </row>
    <row r="770" spans="1:57">
      <c r="A770">
        <v>962</v>
      </c>
      <c r="B770" t="s">
        <v>513</v>
      </c>
      <c r="C770">
        <v>126</v>
      </c>
      <c r="D770" t="s">
        <v>225</v>
      </c>
      <c r="E770">
        <v>363</v>
      </c>
      <c r="F770">
        <v>513520002</v>
      </c>
      <c r="G770" t="s">
        <v>167</v>
      </c>
      <c r="H770">
        <v>101</v>
      </c>
      <c r="I770" t="s">
        <v>308</v>
      </c>
      <c r="J770">
        <v>3520</v>
      </c>
      <c r="K770" t="s">
        <v>363</v>
      </c>
      <c r="L770">
        <v>3000</v>
      </c>
      <c r="M770" t="s">
        <v>118</v>
      </c>
      <c r="N770">
        <v>11</v>
      </c>
      <c r="O770" t="s">
        <v>509</v>
      </c>
      <c r="P770">
        <v>241</v>
      </c>
      <c r="Q770" t="s">
        <v>445</v>
      </c>
      <c r="R770">
        <v>124</v>
      </c>
      <c r="S770" t="s">
        <v>510</v>
      </c>
      <c r="T770">
        <v>1</v>
      </c>
      <c r="U770" t="s">
        <v>313</v>
      </c>
      <c r="V770" s="4">
        <v>0</v>
      </c>
      <c r="W770" s="4">
        <v>3364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0</v>
      </c>
      <c r="AU770" s="4">
        <v>3364</v>
      </c>
      <c r="AV770" s="4">
        <v>0</v>
      </c>
      <c r="AW770" s="4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</row>
    <row r="771" spans="1:57">
      <c r="A771">
        <v>951</v>
      </c>
      <c r="B771" t="s">
        <v>491</v>
      </c>
      <c r="C771">
        <v>118</v>
      </c>
      <c r="D771" t="s">
        <v>178</v>
      </c>
      <c r="E771">
        <v>363</v>
      </c>
      <c r="F771">
        <v>513520002</v>
      </c>
      <c r="G771" t="s">
        <v>167</v>
      </c>
      <c r="H771">
        <v>101</v>
      </c>
      <c r="I771" t="s">
        <v>308</v>
      </c>
      <c r="J771">
        <v>3520</v>
      </c>
      <c r="K771" t="s">
        <v>363</v>
      </c>
      <c r="L771">
        <v>3000</v>
      </c>
      <c r="M771" t="s">
        <v>118</v>
      </c>
      <c r="N771">
        <v>12</v>
      </c>
      <c r="O771" t="s">
        <v>401</v>
      </c>
      <c r="P771">
        <v>221</v>
      </c>
      <c r="Q771" t="s">
        <v>492</v>
      </c>
      <c r="R771">
        <v>128</v>
      </c>
      <c r="S771" t="s">
        <v>404</v>
      </c>
      <c r="T771">
        <v>1</v>
      </c>
      <c r="U771" t="s">
        <v>313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13978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0</v>
      </c>
      <c r="AU771" s="4">
        <v>0</v>
      </c>
      <c r="AV771" s="4">
        <v>0</v>
      </c>
      <c r="AW771" s="4">
        <v>0</v>
      </c>
      <c r="AX771" s="4">
        <v>0</v>
      </c>
      <c r="AY771" s="4">
        <v>3</v>
      </c>
      <c r="AZ771" s="4">
        <v>0</v>
      </c>
      <c r="BA771" s="4">
        <v>11310</v>
      </c>
      <c r="BB771" s="4">
        <v>2665</v>
      </c>
      <c r="BC771" s="4">
        <v>0</v>
      </c>
      <c r="BD771" s="4">
        <v>0</v>
      </c>
      <c r="BE771" s="4">
        <v>0</v>
      </c>
    </row>
    <row r="772" spans="1:57">
      <c r="A772">
        <v>952</v>
      </c>
      <c r="B772" t="s">
        <v>498</v>
      </c>
      <c r="C772">
        <v>120</v>
      </c>
      <c r="D772" t="s">
        <v>499</v>
      </c>
      <c r="E772">
        <v>363</v>
      </c>
      <c r="F772">
        <v>513520002</v>
      </c>
      <c r="G772" t="s">
        <v>167</v>
      </c>
      <c r="H772">
        <v>101</v>
      </c>
      <c r="I772" t="s">
        <v>308</v>
      </c>
      <c r="J772">
        <v>3520</v>
      </c>
      <c r="K772" t="s">
        <v>363</v>
      </c>
      <c r="L772">
        <v>3000</v>
      </c>
      <c r="M772" t="s">
        <v>118</v>
      </c>
      <c r="N772">
        <v>12</v>
      </c>
      <c r="O772" t="s">
        <v>401</v>
      </c>
      <c r="P772">
        <v>222</v>
      </c>
      <c r="Q772" t="s">
        <v>500</v>
      </c>
      <c r="R772">
        <v>125</v>
      </c>
      <c r="S772" t="s">
        <v>464</v>
      </c>
      <c r="T772">
        <v>1</v>
      </c>
      <c r="U772" t="s">
        <v>313</v>
      </c>
      <c r="V772" s="4">
        <v>0</v>
      </c>
      <c r="W772" s="4">
        <v>1310.8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0</v>
      </c>
      <c r="AU772" s="4">
        <v>1310.8</v>
      </c>
      <c r="AV772" s="4">
        <v>0</v>
      </c>
      <c r="AW772" s="4">
        <v>0</v>
      </c>
      <c r="AX772" s="4">
        <v>0</v>
      </c>
      <c r="AY772" s="4">
        <v>0</v>
      </c>
      <c r="AZ772" s="4">
        <v>0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</row>
    <row r="773" spans="1:57">
      <c r="A773">
        <v>111</v>
      </c>
      <c r="B773" t="s">
        <v>84</v>
      </c>
      <c r="C773">
        <v>141</v>
      </c>
      <c r="D773" t="s">
        <v>260</v>
      </c>
      <c r="E773">
        <v>363</v>
      </c>
      <c r="F773">
        <v>513520002</v>
      </c>
      <c r="G773" t="s">
        <v>167</v>
      </c>
      <c r="H773">
        <v>101</v>
      </c>
      <c r="I773" t="s">
        <v>308</v>
      </c>
      <c r="J773">
        <v>3520</v>
      </c>
      <c r="K773" t="s">
        <v>363</v>
      </c>
      <c r="L773">
        <v>3000</v>
      </c>
      <c r="M773" t="s">
        <v>118</v>
      </c>
      <c r="N773">
        <v>13</v>
      </c>
      <c r="O773" t="s">
        <v>353</v>
      </c>
      <c r="P773">
        <v>263</v>
      </c>
      <c r="Q773" t="s">
        <v>354</v>
      </c>
      <c r="R773">
        <v>121</v>
      </c>
      <c r="S773" t="s">
        <v>312</v>
      </c>
      <c r="T773">
        <v>1</v>
      </c>
      <c r="U773" t="s">
        <v>313</v>
      </c>
      <c r="V773" s="4">
        <v>0</v>
      </c>
      <c r="W773" s="4">
        <v>0</v>
      </c>
      <c r="X773" s="4">
        <v>522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5452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537.66</v>
      </c>
      <c r="AQ773" s="4">
        <v>0</v>
      </c>
      <c r="AR773" s="4">
        <v>53.77</v>
      </c>
      <c r="AS773" s="4">
        <v>53.77</v>
      </c>
      <c r="AT773" s="4">
        <v>0</v>
      </c>
      <c r="AU773" s="4">
        <v>0</v>
      </c>
      <c r="AV773" s="4">
        <v>522</v>
      </c>
      <c r="AW773" s="4">
        <v>0</v>
      </c>
      <c r="AX773" s="4">
        <v>0</v>
      </c>
      <c r="AY773" s="4">
        <v>2</v>
      </c>
      <c r="AZ773" s="4">
        <v>0</v>
      </c>
      <c r="BA773" s="4">
        <v>0</v>
      </c>
      <c r="BB773" s="4">
        <v>4912.34</v>
      </c>
      <c r="BC773" s="4">
        <v>0</v>
      </c>
      <c r="BD773" s="4">
        <v>-53.77</v>
      </c>
      <c r="BE773" s="4">
        <v>-53.77</v>
      </c>
    </row>
    <row r="774" spans="1:57">
      <c r="A774">
        <v>902</v>
      </c>
      <c r="B774" t="s">
        <v>439</v>
      </c>
      <c r="C774">
        <v>101</v>
      </c>
      <c r="D774" t="s">
        <v>110</v>
      </c>
      <c r="E774">
        <v>365</v>
      </c>
      <c r="F774">
        <v>513520003</v>
      </c>
      <c r="G774" t="s">
        <v>205</v>
      </c>
      <c r="H774">
        <v>101</v>
      </c>
      <c r="I774" t="s">
        <v>308</v>
      </c>
      <c r="J774">
        <v>3520</v>
      </c>
      <c r="K774" t="s">
        <v>363</v>
      </c>
      <c r="L774">
        <v>3000</v>
      </c>
      <c r="M774" t="s">
        <v>118</v>
      </c>
      <c r="N774">
        <v>3</v>
      </c>
      <c r="O774" t="s">
        <v>440</v>
      </c>
      <c r="P774">
        <v>111</v>
      </c>
      <c r="Q774" t="s">
        <v>438</v>
      </c>
      <c r="R774">
        <v>121</v>
      </c>
      <c r="S774" t="s">
        <v>312</v>
      </c>
      <c r="T774">
        <v>1</v>
      </c>
      <c r="U774" t="s">
        <v>313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928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4">
        <v>0</v>
      </c>
      <c r="AY774" s="4">
        <v>0</v>
      </c>
      <c r="AZ774" s="4">
        <v>0</v>
      </c>
      <c r="BA774" s="4">
        <v>0</v>
      </c>
      <c r="BB774" s="4">
        <v>928</v>
      </c>
      <c r="BC774" s="4">
        <v>0</v>
      </c>
      <c r="BD774" s="4">
        <v>0</v>
      </c>
      <c r="BE774" s="4">
        <v>0</v>
      </c>
    </row>
    <row r="775" spans="1:57">
      <c r="A775">
        <v>102</v>
      </c>
      <c r="B775" t="s">
        <v>343</v>
      </c>
      <c r="C775">
        <v>140</v>
      </c>
      <c r="D775" t="s">
        <v>344</v>
      </c>
      <c r="E775">
        <v>365</v>
      </c>
      <c r="F775">
        <v>513520003</v>
      </c>
      <c r="G775" t="s">
        <v>205</v>
      </c>
      <c r="H775">
        <v>101</v>
      </c>
      <c r="I775" t="s">
        <v>308</v>
      </c>
      <c r="J775">
        <v>3520</v>
      </c>
      <c r="K775" t="s">
        <v>363</v>
      </c>
      <c r="L775">
        <v>3000</v>
      </c>
      <c r="M775" t="s">
        <v>118</v>
      </c>
      <c r="N775">
        <v>4</v>
      </c>
      <c r="O775" t="s">
        <v>345</v>
      </c>
      <c r="P775">
        <v>172</v>
      </c>
      <c r="Q775" t="s">
        <v>281</v>
      </c>
      <c r="R775">
        <v>121</v>
      </c>
      <c r="S775" t="s">
        <v>312</v>
      </c>
      <c r="T775">
        <v>1</v>
      </c>
      <c r="U775" t="s">
        <v>313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3480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0</v>
      </c>
      <c r="AU775" s="4">
        <v>0</v>
      </c>
      <c r="AV775" s="4">
        <v>0</v>
      </c>
      <c r="AW775" s="4">
        <v>0</v>
      </c>
      <c r="AX775" s="4">
        <v>0</v>
      </c>
      <c r="AY775" s="4">
        <v>0</v>
      </c>
      <c r="AZ775" s="4">
        <v>0</v>
      </c>
      <c r="BA775" s="4">
        <v>0</v>
      </c>
      <c r="BB775" s="4">
        <v>3480</v>
      </c>
      <c r="BC775" s="4">
        <v>0</v>
      </c>
      <c r="BD775" s="4">
        <v>0</v>
      </c>
      <c r="BE775" s="4">
        <v>0</v>
      </c>
    </row>
    <row r="776" spans="1:57">
      <c r="A776">
        <v>921</v>
      </c>
      <c r="B776" t="s">
        <v>454</v>
      </c>
      <c r="C776">
        <v>108</v>
      </c>
      <c r="D776" t="s">
        <v>455</v>
      </c>
      <c r="E776">
        <v>365</v>
      </c>
      <c r="F776">
        <v>513520003</v>
      </c>
      <c r="G776" t="s">
        <v>205</v>
      </c>
      <c r="H776">
        <v>101</v>
      </c>
      <c r="I776" t="s">
        <v>308</v>
      </c>
      <c r="J776">
        <v>3520</v>
      </c>
      <c r="K776" t="s">
        <v>363</v>
      </c>
      <c r="L776">
        <v>3000</v>
      </c>
      <c r="M776" t="s">
        <v>118</v>
      </c>
      <c r="N776">
        <v>4</v>
      </c>
      <c r="O776" t="s">
        <v>345</v>
      </c>
      <c r="P776">
        <v>132</v>
      </c>
      <c r="Q776" t="s">
        <v>456</v>
      </c>
      <c r="R776">
        <v>121</v>
      </c>
      <c r="S776" t="s">
        <v>312</v>
      </c>
      <c r="T776">
        <v>1</v>
      </c>
      <c r="U776" t="s">
        <v>313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464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4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464</v>
      </c>
      <c r="BC776" s="4">
        <v>0</v>
      </c>
      <c r="BD776" s="4">
        <v>0</v>
      </c>
      <c r="BE776" s="4">
        <v>0</v>
      </c>
    </row>
    <row r="777" spans="1:57">
      <c r="A777">
        <v>981</v>
      </c>
      <c r="B777" t="s">
        <v>532</v>
      </c>
      <c r="C777">
        <v>134</v>
      </c>
      <c r="D777" t="s">
        <v>245</v>
      </c>
      <c r="E777">
        <v>365</v>
      </c>
      <c r="F777">
        <v>513520003</v>
      </c>
      <c r="G777" t="s">
        <v>205</v>
      </c>
      <c r="H777">
        <v>101</v>
      </c>
      <c r="I777" t="s">
        <v>308</v>
      </c>
      <c r="J777">
        <v>3520</v>
      </c>
      <c r="K777" t="s">
        <v>363</v>
      </c>
      <c r="L777">
        <v>3000</v>
      </c>
      <c r="M777" t="s">
        <v>118</v>
      </c>
      <c r="N777">
        <v>6</v>
      </c>
      <c r="O777" t="s">
        <v>533</v>
      </c>
      <c r="P777">
        <v>134</v>
      </c>
      <c r="Q777" t="s">
        <v>534</v>
      </c>
      <c r="R777">
        <v>132</v>
      </c>
      <c r="S777" t="s">
        <v>535</v>
      </c>
      <c r="T777">
        <v>1</v>
      </c>
      <c r="U777" t="s">
        <v>313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2784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0</v>
      </c>
      <c r="AU777" s="4">
        <v>0</v>
      </c>
      <c r="AV777" s="4">
        <v>0</v>
      </c>
      <c r="AW777" s="4">
        <v>0</v>
      </c>
      <c r="AX777" s="4">
        <v>0</v>
      </c>
      <c r="AY777" s="4">
        <v>0</v>
      </c>
      <c r="AZ777" s="4">
        <v>0</v>
      </c>
      <c r="BA777" s="4">
        <v>0</v>
      </c>
      <c r="BB777" s="4">
        <v>2784</v>
      </c>
      <c r="BC777" s="4">
        <v>0</v>
      </c>
      <c r="BD777" s="4">
        <v>0</v>
      </c>
      <c r="BE777" s="4">
        <v>0</v>
      </c>
    </row>
    <row r="778" spans="1:57">
      <c r="A778">
        <v>972</v>
      </c>
      <c r="B778" t="s">
        <v>527</v>
      </c>
      <c r="C778">
        <v>132</v>
      </c>
      <c r="D778" t="s">
        <v>528</v>
      </c>
      <c r="E778">
        <v>365</v>
      </c>
      <c r="F778">
        <v>513520003</v>
      </c>
      <c r="G778" t="s">
        <v>205</v>
      </c>
      <c r="H778">
        <v>101</v>
      </c>
      <c r="I778" t="s">
        <v>308</v>
      </c>
      <c r="J778">
        <v>3520</v>
      </c>
      <c r="K778" t="s">
        <v>363</v>
      </c>
      <c r="L778">
        <v>3000</v>
      </c>
      <c r="M778" t="s">
        <v>118</v>
      </c>
      <c r="N778">
        <v>9</v>
      </c>
      <c r="O778" t="s">
        <v>422</v>
      </c>
      <c r="P778">
        <v>181</v>
      </c>
      <c r="Q778" t="s">
        <v>523</v>
      </c>
      <c r="R778">
        <v>131</v>
      </c>
      <c r="S778" t="s">
        <v>524</v>
      </c>
      <c r="T778">
        <v>1</v>
      </c>
      <c r="U778" t="s">
        <v>313</v>
      </c>
      <c r="V778" s="4">
        <v>0</v>
      </c>
      <c r="W778" s="4">
        <v>0</v>
      </c>
      <c r="X778" s="4">
        <v>0</v>
      </c>
      <c r="Y778" s="4">
        <v>788.8</v>
      </c>
      <c r="Z778" s="4">
        <v>0</v>
      </c>
      <c r="AA778" s="4">
        <v>0</v>
      </c>
      <c r="AB778" s="4">
        <v>0</v>
      </c>
      <c r="AC778" s="4">
        <v>7772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0</v>
      </c>
      <c r="AU778" s="4">
        <v>0</v>
      </c>
      <c r="AV778" s="4">
        <v>0</v>
      </c>
      <c r="AW778" s="4">
        <v>788.8</v>
      </c>
      <c r="AX778" s="4">
        <v>0</v>
      </c>
      <c r="AY778" s="4">
        <v>0</v>
      </c>
      <c r="AZ778" s="4">
        <v>0</v>
      </c>
      <c r="BA778" s="4">
        <v>7772</v>
      </c>
      <c r="BB778" s="4">
        <v>0</v>
      </c>
      <c r="BC778" s="4">
        <v>0</v>
      </c>
      <c r="BD778" s="4">
        <v>0</v>
      </c>
      <c r="BE778" s="4">
        <v>0</v>
      </c>
    </row>
    <row r="779" spans="1:57">
      <c r="A779">
        <v>961</v>
      </c>
      <c r="B779" t="s">
        <v>80</v>
      </c>
      <c r="C779">
        <v>124</v>
      </c>
      <c r="D779" t="s">
        <v>508</v>
      </c>
      <c r="E779">
        <v>365</v>
      </c>
      <c r="F779">
        <v>513520003</v>
      </c>
      <c r="G779" t="s">
        <v>205</v>
      </c>
      <c r="H779">
        <v>101</v>
      </c>
      <c r="I779" t="s">
        <v>308</v>
      </c>
      <c r="J779">
        <v>3520</v>
      </c>
      <c r="K779" t="s">
        <v>363</v>
      </c>
      <c r="L779">
        <v>3000</v>
      </c>
      <c r="M779" t="s">
        <v>118</v>
      </c>
      <c r="N779">
        <v>11</v>
      </c>
      <c r="O779" t="s">
        <v>509</v>
      </c>
      <c r="P779">
        <v>241</v>
      </c>
      <c r="Q779" t="s">
        <v>445</v>
      </c>
      <c r="R779">
        <v>124</v>
      </c>
      <c r="S779" t="s">
        <v>510</v>
      </c>
      <c r="T779">
        <v>1</v>
      </c>
      <c r="U779" t="s">
        <v>313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2748.04</v>
      </c>
      <c r="AP779" s="4">
        <v>0</v>
      </c>
      <c r="AQ779" s="4">
        <v>0</v>
      </c>
      <c r="AR779" s="4">
        <v>274.8</v>
      </c>
      <c r="AS779" s="4">
        <v>274.8</v>
      </c>
      <c r="AT779" s="4">
        <v>0</v>
      </c>
      <c r="AU779" s="4">
        <v>0</v>
      </c>
      <c r="AV779" s="4">
        <v>0</v>
      </c>
      <c r="AW779" s="4">
        <v>0</v>
      </c>
      <c r="AX779" s="4">
        <v>0</v>
      </c>
      <c r="AY779" s="4">
        <v>0</v>
      </c>
      <c r="AZ779" s="4">
        <v>0</v>
      </c>
      <c r="BA779" s="4">
        <v>0</v>
      </c>
      <c r="BB779" s="4">
        <v>-2748.04</v>
      </c>
      <c r="BC779" s="4">
        <v>0</v>
      </c>
      <c r="BD779" s="4">
        <v>-274.8</v>
      </c>
      <c r="BE779" s="4">
        <v>-274.8</v>
      </c>
    </row>
    <row r="780" spans="1:57">
      <c r="A780">
        <v>962</v>
      </c>
      <c r="B780" t="s">
        <v>513</v>
      </c>
      <c r="C780">
        <v>126</v>
      </c>
      <c r="D780" t="s">
        <v>225</v>
      </c>
      <c r="E780">
        <v>365</v>
      </c>
      <c r="F780">
        <v>513520003</v>
      </c>
      <c r="G780" t="s">
        <v>205</v>
      </c>
      <c r="H780">
        <v>101</v>
      </c>
      <c r="I780" t="s">
        <v>308</v>
      </c>
      <c r="J780">
        <v>3520</v>
      </c>
      <c r="K780" t="s">
        <v>363</v>
      </c>
      <c r="L780">
        <v>3000</v>
      </c>
      <c r="M780" t="s">
        <v>118</v>
      </c>
      <c r="N780">
        <v>11</v>
      </c>
      <c r="O780" t="s">
        <v>509</v>
      </c>
      <c r="P780">
        <v>241</v>
      </c>
      <c r="Q780" t="s">
        <v>445</v>
      </c>
      <c r="R780">
        <v>124</v>
      </c>
      <c r="S780" t="s">
        <v>510</v>
      </c>
      <c r="T780">
        <v>1</v>
      </c>
      <c r="U780" t="s">
        <v>313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19966.18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1996.62</v>
      </c>
      <c r="AS780" s="4">
        <v>1996.62</v>
      </c>
      <c r="AT780" s="4">
        <v>-19966.18</v>
      </c>
      <c r="AU780" s="4">
        <v>0</v>
      </c>
      <c r="AV780" s="4">
        <v>0</v>
      </c>
      <c r="AW780" s="4">
        <v>0</v>
      </c>
      <c r="AX780" s="4">
        <v>0</v>
      </c>
      <c r="AY780" s="4">
        <v>0</v>
      </c>
      <c r="AZ780" s="4">
        <v>0</v>
      </c>
      <c r="BA780" s="4">
        <v>0</v>
      </c>
      <c r="BB780" s="4">
        <v>0</v>
      </c>
      <c r="BC780" s="4">
        <v>0</v>
      </c>
      <c r="BD780" s="4">
        <v>-1996.62</v>
      </c>
      <c r="BE780" s="4">
        <v>-1996.62</v>
      </c>
    </row>
    <row r="781" spans="1:57">
      <c r="A781">
        <v>111</v>
      </c>
      <c r="B781" t="s">
        <v>84</v>
      </c>
      <c r="C781">
        <v>141</v>
      </c>
      <c r="D781" t="s">
        <v>260</v>
      </c>
      <c r="E781">
        <v>365</v>
      </c>
      <c r="F781">
        <v>513520003</v>
      </c>
      <c r="G781" t="s">
        <v>205</v>
      </c>
      <c r="H781">
        <v>101</v>
      </c>
      <c r="I781" t="s">
        <v>308</v>
      </c>
      <c r="J781">
        <v>3520</v>
      </c>
      <c r="K781" t="s">
        <v>363</v>
      </c>
      <c r="L781">
        <v>3000</v>
      </c>
      <c r="M781" t="s">
        <v>118</v>
      </c>
      <c r="N781">
        <v>13</v>
      </c>
      <c r="O781" t="s">
        <v>353</v>
      </c>
      <c r="P781">
        <v>263</v>
      </c>
      <c r="Q781" t="s">
        <v>354</v>
      </c>
      <c r="R781">
        <v>121</v>
      </c>
      <c r="S781" t="s">
        <v>312</v>
      </c>
      <c r="T781">
        <v>1</v>
      </c>
      <c r="U781" t="s">
        <v>313</v>
      </c>
      <c r="V781" s="4">
        <v>0</v>
      </c>
      <c r="W781" s="4">
        <v>0</v>
      </c>
      <c r="X781" s="4">
        <v>0</v>
      </c>
      <c r="Y781" s="4">
        <v>1200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2951.16</v>
      </c>
      <c r="AJ781" s="4">
        <v>0</v>
      </c>
      <c r="AK781" s="4">
        <v>418.18</v>
      </c>
      <c r="AL781" s="4">
        <v>0</v>
      </c>
      <c r="AM781" s="4">
        <v>0</v>
      </c>
      <c r="AN781" s="4">
        <v>1314.28</v>
      </c>
      <c r="AO781" s="4">
        <v>2150.64</v>
      </c>
      <c r="AP781" s="4">
        <v>0</v>
      </c>
      <c r="AQ781" s="4">
        <v>0</v>
      </c>
      <c r="AR781" s="4">
        <v>683.43</v>
      </c>
      <c r="AS781" s="4">
        <v>683.43</v>
      </c>
      <c r="AT781" s="4">
        <v>0</v>
      </c>
      <c r="AU781" s="4">
        <v>0</v>
      </c>
      <c r="AV781" s="4">
        <v>-1751.16</v>
      </c>
      <c r="AW781" s="4">
        <v>-418.18</v>
      </c>
      <c r="AX781" s="4">
        <v>0</v>
      </c>
      <c r="AY781" s="4">
        <v>0</v>
      </c>
      <c r="AZ781" s="4">
        <v>-1314.28</v>
      </c>
      <c r="BA781" s="4">
        <v>-2150.64</v>
      </c>
      <c r="BB781" s="4">
        <v>0</v>
      </c>
      <c r="BC781" s="4">
        <v>0</v>
      </c>
      <c r="BD781" s="4">
        <v>-683.43</v>
      </c>
      <c r="BE781" s="4">
        <v>-683.43</v>
      </c>
    </row>
    <row r="782" spans="1:57">
      <c r="A782">
        <v>963</v>
      </c>
      <c r="B782" t="s">
        <v>515</v>
      </c>
      <c r="C782">
        <v>127</v>
      </c>
      <c r="D782" t="s">
        <v>516</v>
      </c>
      <c r="E782">
        <v>365</v>
      </c>
      <c r="F782">
        <v>513520003</v>
      </c>
      <c r="G782" t="s">
        <v>205</v>
      </c>
      <c r="H782">
        <v>101</v>
      </c>
      <c r="I782" t="s">
        <v>308</v>
      </c>
      <c r="J782">
        <v>3520</v>
      </c>
      <c r="K782" t="s">
        <v>363</v>
      </c>
      <c r="L782">
        <v>3000</v>
      </c>
      <c r="M782" t="s">
        <v>118</v>
      </c>
      <c r="N782">
        <v>13</v>
      </c>
      <c r="O782" t="s">
        <v>353</v>
      </c>
      <c r="P782">
        <v>231</v>
      </c>
      <c r="Q782" t="s">
        <v>517</v>
      </c>
      <c r="R782">
        <v>124</v>
      </c>
      <c r="S782" t="s">
        <v>510</v>
      </c>
      <c r="T782">
        <v>1</v>
      </c>
      <c r="U782" t="s">
        <v>313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11716.01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0</v>
      </c>
      <c r="AU782" s="4">
        <v>0</v>
      </c>
      <c r="AV782" s="4">
        <v>0</v>
      </c>
      <c r="AW782" s="4">
        <v>0</v>
      </c>
      <c r="AX782" s="4">
        <v>0</v>
      </c>
      <c r="AY782" s="4">
        <v>0</v>
      </c>
      <c r="AZ782" s="4">
        <v>0</v>
      </c>
      <c r="BA782" s="4">
        <v>11716.01</v>
      </c>
      <c r="BB782" s="4">
        <v>0</v>
      </c>
      <c r="BC782" s="4">
        <v>0</v>
      </c>
      <c r="BD782" s="4">
        <v>0</v>
      </c>
      <c r="BE782" s="4">
        <v>0</v>
      </c>
    </row>
    <row r="783" spans="1:57">
      <c r="A783">
        <v>102</v>
      </c>
      <c r="B783" t="s">
        <v>343</v>
      </c>
      <c r="C783">
        <v>140</v>
      </c>
      <c r="D783" t="s">
        <v>344</v>
      </c>
      <c r="E783">
        <v>366</v>
      </c>
      <c r="F783">
        <v>513530001</v>
      </c>
      <c r="G783" t="s">
        <v>162</v>
      </c>
      <c r="H783">
        <v>101</v>
      </c>
      <c r="I783" t="s">
        <v>308</v>
      </c>
      <c r="J783">
        <v>3530</v>
      </c>
      <c r="K783" t="s">
        <v>393</v>
      </c>
      <c r="L783">
        <v>3000</v>
      </c>
      <c r="M783" t="s">
        <v>118</v>
      </c>
      <c r="N783">
        <v>4</v>
      </c>
      <c r="O783" t="s">
        <v>345</v>
      </c>
      <c r="P783">
        <v>172</v>
      </c>
      <c r="Q783" t="s">
        <v>281</v>
      </c>
      <c r="R783">
        <v>121</v>
      </c>
      <c r="S783" t="s">
        <v>312</v>
      </c>
      <c r="T783">
        <v>1</v>
      </c>
      <c r="U783" t="s">
        <v>313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903.1</v>
      </c>
      <c r="AR783" s="4">
        <v>90.31</v>
      </c>
      <c r="AS783" s="4">
        <v>90.31</v>
      </c>
      <c r="AT783" s="4">
        <v>0</v>
      </c>
      <c r="AU783" s="4">
        <v>0</v>
      </c>
      <c r="AV783" s="4">
        <v>0</v>
      </c>
      <c r="AW783" s="4">
        <v>0</v>
      </c>
      <c r="AX783" s="4">
        <v>0</v>
      </c>
      <c r="AY783" s="4">
        <v>0</v>
      </c>
      <c r="AZ783" s="4">
        <v>0</v>
      </c>
      <c r="BA783" s="4">
        <v>0</v>
      </c>
      <c r="BB783" s="4">
        <v>0</v>
      </c>
      <c r="BC783" s="4">
        <v>-903.1</v>
      </c>
      <c r="BD783" s="4">
        <v>-90.31</v>
      </c>
      <c r="BE783" s="4">
        <v>-90.31</v>
      </c>
    </row>
    <row r="784" spans="1:57">
      <c r="A784">
        <v>923</v>
      </c>
      <c r="B784" t="s">
        <v>461</v>
      </c>
      <c r="C784">
        <v>110</v>
      </c>
      <c r="D784" t="s">
        <v>462</v>
      </c>
      <c r="E784">
        <v>366</v>
      </c>
      <c r="F784">
        <v>513530001</v>
      </c>
      <c r="G784" t="s">
        <v>162</v>
      </c>
      <c r="H784">
        <v>101</v>
      </c>
      <c r="I784" t="s">
        <v>308</v>
      </c>
      <c r="J784">
        <v>3530</v>
      </c>
      <c r="K784" t="s">
        <v>393</v>
      </c>
      <c r="L784">
        <v>3000</v>
      </c>
      <c r="M784" t="s">
        <v>118</v>
      </c>
      <c r="N784">
        <v>4</v>
      </c>
      <c r="O784" t="s">
        <v>345</v>
      </c>
      <c r="P784">
        <v>311</v>
      </c>
      <c r="Q784" t="s">
        <v>463</v>
      </c>
      <c r="R784">
        <v>125</v>
      </c>
      <c r="S784" t="s">
        <v>464</v>
      </c>
      <c r="T784">
        <v>1</v>
      </c>
      <c r="U784" t="s">
        <v>313</v>
      </c>
      <c r="V784" s="4">
        <v>522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522</v>
      </c>
      <c r="AU784" s="4">
        <v>0</v>
      </c>
      <c r="AV784" s="4">
        <v>0</v>
      </c>
      <c r="AW784" s="4">
        <v>0</v>
      </c>
      <c r="AX784" s="4">
        <v>0</v>
      </c>
      <c r="AY784" s="4">
        <v>0</v>
      </c>
      <c r="AZ784" s="4">
        <v>0</v>
      </c>
      <c r="BA784" s="4">
        <v>0</v>
      </c>
      <c r="BB784" s="4">
        <v>0</v>
      </c>
      <c r="BC784" s="4">
        <v>0</v>
      </c>
      <c r="BD784" s="4">
        <v>0</v>
      </c>
      <c r="BE784" s="4">
        <v>0</v>
      </c>
    </row>
    <row r="785" spans="1:57">
      <c r="A785">
        <v>931</v>
      </c>
      <c r="B785" t="s">
        <v>465</v>
      </c>
      <c r="C785">
        <v>111</v>
      </c>
      <c r="D785" t="s">
        <v>466</v>
      </c>
      <c r="E785">
        <v>366</v>
      </c>
      <c r="F785">
        <v>513530001</v>
      </c>
      <c r="G785" t="s">
        <v>162</v>
      </c>
      <c r="H785">
        <v>101</v>
      </c>
      <c r="I785" t="s">
        <v>308</v>
      </c>
      <c r="J785">
        <v>3530</v>
      </c>
      <c r="K785" t="s">
        <v>393</v>
      </c>
      <c r="L785">
        <v>3000</v>
      </c>
      <c r="M785" t="s">
        <v>118</v>
      </c>
      <c r="N785">
        <v>5</v>
      </c>
      <c r="O785" t="s">
        <v>467</v>
      </c>
      <c r="P785">
        <v>152</v>
      </c>
      <c r="Q785" t="s">
        <v>468</v>
      </c>
      <c r="R785">
        <v>121</v>
      </c>
      <c r="S785" t="s">
        <v>312</v>
      </c>
      <c r="T785">
        <v>1</v>
      </c>
      <c r="U785" t="s">
        <v>313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537.66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53.77</v>
      </c>
      <c r="AS785" s="4">
        <v>53.77</v>
      </c>
      <c r="AT785" s="4">
        <v>0</v>
      </c>
      <c r="AU785" s="4">
        <v>0</v>
      </c>
      <c r="AV785" s="4">
        <v>-468.93</v>
      </c>
      <c r="AW785" s="4">
        <v>0</v>
      </c>
      <c r="AX785" s="4">
        <v>0</v>
      </c>
      <c r="AY785" s="4">
        <v>0</v>
      </c>
      <c r="AZ785" s="4">
        <v>0</v>
      </c>
      <c r="BA785" s="4">
        <v>-68.73</v>
      </c>
      <c r="BB785" s="4">
        <v>0</v>
      </c>
      <c r="BC785" s="4">
        <v>0</v>
      </c>
      <c r="BD785" s="4">
        <v>-53.77</v>
      </c>
      <c r="BE785" s="4">
        <v>-53.77</v>
      </c>
    </row>
    <row r="786" spans="1:57">
      <c r="A786">
        <v>972</v>
      </c>
      <c r="B786" t="s">
        <v>527</v>
      </c>
      <c r="C786">
        <v>132</v>
      </c>
      <c r="D786" t="s">
        <v>528</v>
      </c>
      <c r="E786">
        <v>366</v>
      </c>
      <c r="F786">
        <v>513530001</v>
      </c>
      <c r="G786" t="s">
        <v>162</v>
      </c>
      <c r="H786">
        <v>101</v>
      </c>
      <c r="I786" t="s">
        <v>308</v>
      </c>
      <c r="J786">
        <v>3530</v>
      </c>
      <c r="K786" t="s">
        <v>393</v>
      </c>
      <c r="L786">
        <v>3000</v>
      </c>
      <c r="M786" t="s">
        <v>118</v>
      </c>
      <c r="N786">
        <v>9</v>
      </c>
      <c r="O786" t="s">
        <v>422</v>
      </c>
      <c r="P786">
        <v>181</v>
      </c>
      <c r="Q786" t="s">
        <v>523</v>
      </c>
      <c r="R786">
        <v>131</v>
      </c>
      <c r="S786" t="s">
        <v>524</v>
      </c>
      <c r="T786">
        <v>1</v>
      </c>
      <c r="U786" t="s">
        <v>313</v>
      </c>
      <c r="V786" s="4">
        <v>6960</v>
      </c>
      <c r="W786" s="4">
        <v>0</v>
      </c>
      <c r="X786" s="4">
        <v>0</v>
      </c>
      <c r="Y786" s="4">
        <v>6960</v>
      </c>
      <c r="Z786" s="4">
        <v>0</v>
      </c>
      <c r="AA786" s="4">
        <v>6960</v>
      </c>
      <c r="AB786" s="4">
        <v>6960</v>
      </c>
      <c r="AC786" s="4">
        <v>6960</v>
      </c>
      <c r="AD786" s="4">
        <v>6960</v>
      </c>
      <c r="AE786" s="4">
        <v>6960</v>
      </c>
      <c r="AF786" s="4">
        <v>13920</v>
      </c>
      <c r="AG786" s="4">
        <v>0</v>
      </c>
      <c r="AH786" s="4">
        <v>0</v>
      </c>
      <c r="AI786" s="4">
        <v>47792</v>
      </c>
      <c r="AJ786" s="4">
        <v>0</v>
      </c>
      <c r="AK786" s="4">
        <v>0</v>
      </c>
      <c r="AL786" s="4">
        <v>7168.8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5496.08</v>
      </c>
      <c r="AS786" s="4">
        <v>5496.08</v>
      </c>
      <c r="AT786" s="4">
        <v>10000</v>
      </c>
      <c r="AU786" s="4">
        <v>-20000</v>
      </c>
      <c r="AV786" s="4">
        <v>-8333.33</v>
      </c>
      <c r="AW786" s="4">
        <v>-15538.67</v>
      </c>
      <c r="AX786" s="4">
        <v>-7168.8</v>
      </c>
      <c r="AY786" s="4">
        <v>6960</v>
      </c>
      <c r="AZ786" s="4">
        <v>6960</v>
      </c>
      <c r="BA786" s="4">
        <v>6960</v>
      </c>
      <c r="BB786" s="4">
        <v>6960</v>
      </c>
      <c r="BC786" s="4">
        <v>6960</v>
      </c>
      <c r="BD786" s="4">
        <v>8423.92</v>
      </c>
      <c r="BE786" s="4">
        <v>-5496.08</v>
      </c>
    </row>
    <row r="787" spans="1:57">
      <c r="A787">
        <v>962</v>
      </c>
      <c r="B787" t="s">
        <v>513</v>
      </c>
      <c r="C787">
        <v>126</v>
      </c>
      <c r="D787" t="s">
        <v>225</v>
      </c>
      <c r="E787">
        <v>366</v>
      </c>
      <c r="F787">
        <v>513530001</v>
      </c>
      <c r="G787" t="s">
        <v>162</v>
      </c>
      <c r="H787">
        <v>101</v>
      </c>
      <c r="I787" t="s">
        <v>308</v>
      </c>
      <c r="J787">
        <v>3530</v>
      </c>
      <c r="K787" t="s">
        <v>393</v>
      </c>
      <c r="L787">
        <v>3000</v>
      </c>
      <c r="M787" t="s">
        <v>118</v>
      </c>
      <c r="N787">
        <v>11</v>
      </c>
      <c r="O787" t="s">
        <v>509</v>
      </c>
      <c r="P787">
        <v>241</v>
      </c>
      <c r="Q787" t="s">
        <v>445</v>
      </c>
      <c r="R787">
        <v>124</v>
      </c>
      <c r="S787" t="s">
        <v>510</v>
      </c>
      <c r="T787">
        <v>1</v>
      </c>
      <c r="U787" t="s">
        <v>313</v>
      </c>
      <c r="V787" s="4">
        <v>0</v>
      </c>
      <c r="W787" s="4">
        <v>0</v>
      </c>
      <c r="X787" s="4">
        <v>0</v>
      </c>
      <c r="Y787" s="4">
        <v>0</v>
      </c>
      <c r="Z787" s="4">
        <v>92.8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0</v>
      </c>
      <c r="AU787" s="4">
        <v>0</v>
      </c>
      <c r="AV787" s="4">
        <v>0</v>
      </c>
      <c r="AW787" s="4">
        <v>0</v>
      </c>
      <c r="AX787" s="4">
        <v>92.8</v>
      </c>
      <c r="AY787" s="4">
        <v>0</v>
      </c>
      <c r="AZ787" s="4">
        <v>0</v>
      </c>
      <c r="BA787" s="4">
        <v>0</v>
      </c>
      <c r="BB787" s="4">
        <v>0</v>
      </c>
      <c r="BC787" s="4">
        <v>0</v>
      </c>
      <c r="BD787" s="4">
        <v>0</v>
      </c>
      <c r="BE787" s="4">
        <v>0</v>
      </c>
    </row>
    <row r="788" spans="1:57">
      <c r="A788">
        <v>111</v>
      </c>
      <c r="B788" t="s">
        <v>84</v>
      </c>
      <c r="C788">
        <v>141</v>
      </c>
      <c r="D788" t="s">
        <v>260</v>
      </c>
      <c r="E788">
        <v>366</v>
      </c>
      <c r="F788">
        <v>513530001</v>
      </c>
      <c r="G788" t="s">
        <v>162</v>
      </c>
      <c r="H788">
        <v>101</v>
      </c>
      <c r="I788" t="s">
        <v>308</v>
      </c>
      <c r="J788">
        <v>3530</v>
      </c>
      <c r="K788" t="s">
        <v>393</v>
      </c>
      <c r="L788">
        <v>3000</v>
      </c>
      <c r="M788" t="s">
        <v>118</v>
      </c>
      <c r="N788">
        <v>13</v>
      </c>
      <c r="O788" t="s">
        <v>353</v>
      </c>
      <c r="P788">
        <v>263</v>
      </c>
      <c r="Q788" t="s">
        <v>354</v>
      </c>
      <c r="R788">
        <v>121</v>
      </c>
      <c r="S788" t="s">
        <v>312</v>
      </c>
      <c r="T788">
        <v>1</v>
      </c>
      <c r="U788" t="s">
        <v>313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324.8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0</v>
      </c>
      <c r="AU788" s="4">
        <v>0</v>
      </c>
      <c r="AV788" s="4">
        <v>0</v>
      </c>
      <c r="AW788" s="4">
        <v>0</v>
      </c>
      <c r="AX788" s="4">
        <v>0</v>
      </c>
      <c r="AY788" s="4">
        <v>0</v>
      </c>
      <c r="AZ788" s="4">
        <v>0</v>
      </c>
      <c r="BA788" s="4">
        <v>0</v>
      </c>
      <c r="BB788" s="4">
        <v>0</v>
      </c>
      <c r="BC788" s="4">
        <v>324.8</v>
      </c>
      <c r="BD788" s="4">
        <v>0</v>
      </c>
      <c r="BE788" s="4">
        <v>0</v>
      </c>
    </row>
    <row r="789" spans="1:57">
      <c r="A789">
        <v>911</v>
      </c>
      <c r="B789" t="s">
        <v>447</v>
      </c>
      <c r="C789">
        <v>107</v>
      </c>
      <c r="D789" t="s">
        <v>120</v>
      </c>
      <c r="E789">
        <v>369</v>
      </c>
      <c r="F789">
        <v>513550001</v>
      </c>
      <c r="G789" t="s">
        <v>135</v>
      </c>
      <c r="H789">
        <v>101</v>
      </c>
      <c r="I789" t="s">
        <v>308</v>
      </c>
      <c r="J789">
        <v>3550</v>
      </c>
      <c r="K789" t="s">
        <v>335</v>
      </c>
      <c r="L789">
        <v>3000</v>
      </c>
      <c r="M789" t="s">
        <v>118</v>
      </c>
      <c r="N789">
        <v>1</v>
      </c>
      <c r="O789" t="s">
        <v>448</v>
      </c>
      <c r="P789">
        <v>131</v>
      </c>
      <c r="Q789" t="s">
        <v>449</v>
      </c>
      <c r="R789">
        <v>121</v>
      </c>
      <c r="S789" t="s">
        <v>312</v>
      </c>
      <c r="T789">
        <v>1</v>
      </c>
      <c r="U789" t="s">
        <v>313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8722.0400000000009</v>
      </c>
      <c r="AI789" s="4">
        <v>2031.16</v>
      </c>
      <c r="AJ789" s="4">
        <v>0</v>
      </c>
      <c r="AK789" s="4">
        <v>5149.59</v>
      </c>
      <c r="AL789" s="4">
        <v>19101.73</v>
      </c>
      <c r="AM789" s="4">
        <v>0</v>
      </c>
      <c r="AN789" s="4">
        <v>0</v>
      </c>
      <c r="AO789" s="4">
        <v>0</v>
      </c>
      <c r="AP789" s="4">
        <v>4205.7</v>
      </c>
      <c r="AQ789" s="4">
        <v>0</v>
      </c>
      <c r="AR789" s="4">
        <v>3921.02</v>
      </c>
      <c r="AS789" s="4">
        <v>3921.02</v>
      </c>
      <c r="AT789" s="4">
        <v>0</v>
      </c>
      <c r="AU789" s="4">
        <v>0</v>
      </c>
      <c r="AV789" s="4">
        <v>0</v>
      </c>
      <c r="AW789" s="4">
        <v>0</v>
      </c>
      <c r="AX789" s="4">
        <v>0</v>
      </c>
      <c r="AY789" s="4">
        <v>-35004.519999999997</v>
      </c>
      <c r="AZ789" s="4">
        <v>0</v>
      </c>
      <c r="BA789" s="4">
        <v>0</v>
      </c>
      <c r="BB789" s="4">
        <v>-4205.7</v>
      </c>
      <c r="BC789" s="4">
        <v>0</v>
      </c>
      <c r="BD789" s="4">
        <v>-228</v>
      </c>
      <c r="BE789" s="4">
        <v>-7614.04</v>
      </c>
    </row>
    <row r="790" spans="1:57">
      <c r="A790">
        <v>102</v>
      </c>
      <c r="B790" t="s">
        <v>343</v>
      </c>
      <c r="C790">
        <v>140</v>
      </c>
      <c r="D790" t="s">
        <v>344</v>
      </c>
      <c r="E790">
        <v>369</v>
      </c>
      <c r="F790">
        <v>513550001</v>
      </c>
      <c r="G790" t="s">
        <v>135</v>
      </c>
      <c r="H790">
        <v>101</v>
      </c>
      <c r="I790" t="s">
        <v>308</v>
      </c>
      <c r="J790">
        <v>3550</v>
      </c>
      <c r="K790" t="s">
        <v>335</v>
      </c>
      <c r="L790">
        <v>3000</v>
      </c>
      <c r="M790" t="s">
        <v>118</v>
      </c>
      <c r="N790">
        <v>4</v>
      </c>
      <c r="O790" t="s">
        <v>345</v>
      </c>
      <c r="P790">
        <v>172</v>
      </c>
      <c r="Q790" t="s">
        <v>281</v>
      </c>
      <c r="R790">
        <v>121</v>
      </c>
      <c r="S790" t="s">
        <v>312</v>
      </c>
      <c r="T790">
        <v>1</v>
      </c>
      <c r="U790" t="s">
        <v>313</v>
      </c>
      <c r="V790" s="4">
        <v>0</v>
      </c>
      <c r="W790" s="4">
        <v>0</v>
      </c>
      <c r="X790" s="4">
        <v>0</v>
      </c>
      <c r="Y790" s="4">
        <v>4078.52</v>
      </c>
      <c r="Z790" s="4">
        <v>0</v>
      </c>
      <c r="AA790" s="4">
        <v>1999.99</v>
      </c>
      <c r="AB790" s="4">
        <v>522</v>
      </c>
      <c r="AC790" s="4">
        <v>0</v>
      </c>
      <c r="AD790" s="4">
        <v>28768</v>
      </c>
      <c r="AE790" s="4">
        <v>27051.200000000001</v>
      </c>
      <c r="AF790" s="4">
        <v>4640</v>
      </c>
      <c r="AG790" s="4">
        <v>0</v>
      </c>
      <c r="AH790" s="4">
        <v>955.84</v>
      </c>
      <c r="AI790" s="4">
        <v>0</v>
      </c>
      <c r="AJ790" s="4">
        <v>0</v>
      </c>
      <c r="AK790" s="4">
        <v>0</v>
      </c>
      <c r="AL790" s="4">
        <v>8043.02</v>
      </c>
      <c r="AM790" s="4">
        <v>0</v>
      </c>
      <c r="AN790" s="4">
        <v>0</v>
      </c>
      <c r="AO790" s="4">
        <v>0</v>
      </c>
      <c r="AP790" s="4">
        <v>1792.2</v>
      </c>
      <c r="AQ790" s="4">
        <v>24645.47</v>
      </c>
      <c r="AR790" s="4">
        <v>3543.65</v>
      </c>
      <c r="AS790" s="4">
        <v>3543.65</v>
      </c>
      <c r="AT790" s="4">
        <v>0</v>
      </c>
      <c r="AU790" s="4">
        <v>0</v>
      </c>
      <c r="AV790" s="4">
        <v>0</v>
      </c>
      <c r="AW790" s="4">
        <v>3122.68</v>
      </c>
      <c r="AX790" s="4">
        <v>-6853.98</v>
      </c>
      <c r="AY790" s="4">
        <v>810.95</v>
      </c>
      <c r="AZ790" s="4">
        <v>522</v>
      </c>
      <c r="BA790" s="4">
        <v>0.01</v>
      </c>
      <c r="BB790" s="4">
        <v>32056.61</v>
      </c>
      <c r="BC790" s="4">
        <v>1964.93</v>
      </c>
      <c r="BD790" s="4">
        <v>-3543.64</v>
      </c>
      <c r="BE790" s="4">
        <v>-3543.65</v>
      </c>
    </row>
    <row r="791" spans="1:57">
      <c r="A791">
        <v>921</v>
      </c>
      <c r="B791" t="s">
        <v>454</v>
      </c>
      <c r="C791">
        <v>108</v>
      </c>
      <c r="D791" t="s">
        <v>455</v>
      </c>
      <c r="E791">
        <v>369</v>
      </c>
      <c r="F791">
        <v>513550001</v>
      </c>
      <c r="G791" t="s">
        <v>135</v>
      </c>
      <c r="H791">
        <v>101</v>
      </c>
      <c r="I791" t="s">
        <v>308</v>
      </c>
      <c r="J791">
        <v>3550</v>
      </c>
      <c r="K791" t="s">
        <v>335</v>
      </c>
      <c r="L791">
        <v>3000</v>
      </c>
      <c r="M791" t="s">
        <v>118</v>
      </c>
      <c r="N791">
        <v>4</v>
      </c>
      <c r="O791" t="s">
        <v>345</v>
      </c>
      <c r="P791">
        <v>132</v>
      </c>
      <c r="Q791" t="s">
        <v>456</v>
      </c>
      <c r="R791">
        <v>121</v>
      </c>
      <c r="S791" t="s">
        <v>312</v>
      </c>
      <c r="T791">
        <v>1</v>
      </c>
      <c r="U791" t="s">
        <v>313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2054</v>
      </c>
      <c r="AF791" s="4">
        <v>0</v>
      </c>
      <c r="AG791" s="4">
        <v>2600</v>
      </c>
      <c r="AH791" s="4">
        <v>597.4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59.74</v>
      </c>
      <c r="AS791" s="4">
        <v>59.74</v>
      </c>
      <c r="AT791" s="4">
        <v>0</v>
      </c>
      <c r="AU791" s="4">
        <v>0</v>
      </c>
      <c r="AV791" s="4">
        <v>0</v>
      </c>
      <c r="AW791" s="4">
        <v>0</v>
      </c>
      <c r="AX791" s="4">
        <v>0</v>
      </c>
      <c r="AY791" s="4">
        <v>1456.6</v>
      </c>
      <c r="AZ791" s="4">
        <v>0</v>
      </c>
      <c r="BA791" s="4">
        <v>0</v>
      </c>
      <c r="BB791" s="4">
        <v>0</v>
      </c>
      <c r="BC791" s="4">
        <v>0</v>
      </c>
      <c r="BD791" s="4">
        <v>-59.74</v>
      </c>
      <c r="BE791" s="4">
        <v>2540.2600000000002</v>
      </c>
    </row>
    <row r="792" spans="1:57">
      <c r="A792">
        <v>923</v>
      </c>
      <c r="B792" t="s">
        <v>461</v>
      </c>
      <c r="C792">
        <v>110</v>
      </c>
      <c r="D792" t="s">
        <v>462</v>
      </c>
      <c r="E792">
        <v>369</v>
      </c>
      <c r="F792">
        <v>513550001</v>
      </c>
      <c r="G792" t="s">
        <v>135</v>
      </c>
      <c r="H792">
        <v>101</v>
      </c>
      <c r="I792" t="s">
        <v>308</v>
      </c>
      <c r="J792">
        <v>3550</v>
      </c>
      <c r="K792" t="s">
        <v>335</v>
      </c>
      <c r="L792">
        <v>3000</v>
      </c>
      <c r="M792" t="s">
        <v>118</v>
      </c>
      <c r="N792">
        <v>4</v>
      </c>
      <c r="O792" t="s">
        <v>345</v>
      </c>
      <c r="P792">
        <v>311</v>
      </c>
      <c r="Q792" t="s">
        <v>463</v>
      </c>
      <c r="R792">
        <v>125</v>
      </c>
      <c r="S792" t="s">
        <v>464</v>
      </c>
      <c r="T792">
        <v>1</v>
      </c>
      <c r="U792" t="s">
        <v>313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1472.9</v>
      </c>
      <c r="AK792" s="4">
        <v>0</v>
      </c>
      <c r="AL792" s="4">
        <v>0</v>
      </c>
      <c r="AM792" s="4">
        <v>0</v>
      </c>
      <c r="AN792" s="4">
        <v>0</v>
      </c>
      <c r="AO792" s="4">
        <v>1314.28</v>
      </c>
      <c r="AP792" s="4">
        <v>0</v>
      </c>
      <c r="AQ792" s="4">
        <v>0</v>
      </c>
      <c r="AR792" s="4">
        <v>278.72000000000003</v>
      </c>
      <c r="AS792" s="4">
        <v>278.72000000000003</v>
      </c>
      <c r="AT792" s="4">
        <v>0</v>
      </c>
      <c r="AU792" s="4">
        <v>0</v>
      </c>
      <c r="AV792" s="4">
        <v>0</v>
      </c>
      <c r="AW792" s="4">
        <v>0</v>
      </c>
      <c r="AX792" s="4">
        <v>0</v>
      </c>
      <c r="AY792" s="4">
        <v>-1472.9</v>
      </c>
      <c r="AZ792" s="4">
        <v>0</v>
      </c>
      <c r="BA792" s="4">
        <v>-1314.28</v>
      </c>
      <c r="BB792" s="4">
        <v>0</v>
      </c>
      <c r="BC792" s="4">
        <v>0</v>
      </c>
      <c r="BD792" s="4">
        <v>-278.72000000000003</v>
      </c>
      <c r="BE792" s="4">
        <v>-278.72000000000003</v>
      </c>
    </row>
    <row r="793" spans="1:57">
      <c r="A793">
        <v>101</v>
      </c>
      <c r="B793" t="s">
        <v>306</v>
      </c>
      <c r="C793">
        <v>139</v>
      </c>
      <c r="D793" t="s">
        <v>307</v>
      </c>
      <c r="E793">
        <v>369</v>
      </c>
      <c r="F793">
        <v>513550001</v>
      </c>
      <c r="G793" t="s">
        <v>135</v>
      </c>
      <c r="H793">
        <v>101</v>
      </c>
      <c r="I793" t="s">
        <v>308</v>
      </c>
      <c r="J793">
        <v>3550</v>
      </c>
      <c r="K793" t="s">
        <v>335</v>
      </c>
      <c r="L793">
        <v>3000</v>
      </c>
      <c r="M793" t="s">
        <v>118</v>
      </c>
      <c r="N793">
        <v>7</v>
      </c>
      <c r="O793" t="s">
        <v>310</v>
      </c>
      <c r="P793">
        <v>171</v>
      </c>
      <c r="Q793" t="s">
        <v>311</v>
      </c>
      <c r="R793">
        <v>121</v>
      </c>
      <c r="S793" t="s">
        <v>312</v>
      </c>
      <c r="T793">
        <v>1</v>
      </c>
      <c r="U793" t="s">
        <v>313</v>
      </c>
      <c r="V793" s="4">
        <v>9222</v>
      </c>
      <c r="W793" s="4">
        <v>0</v>
      </c>
      <c r="X793" s="4">
        <v>0</v>
      </c>
      <c r="Y793" s="4">
        <v>3074</v>
      </c>
      <c r="Z793" s="4">
        <v>2668</v>
      </c>
      <c r="AA793" s="4">
        <v>0</v>
      </c>
      <c r="AB793" s="4">
        <v>2273.6</v>
      </c>
      <c r="AC793" s="4">
        <v>0</v>
      </c>
      <c r="AD793" s="4">
        <v>7078.32</v>
      </c>
      <c r="AE793" s="4">
        <v>7593.36</v>
      </c>
      <c r="AF793" s="4">
        <v>8663.67</v>
      </c>
      <c r="AG793" s="4">
        <v>0</v>
      </c>
      <c r="AH793" s="4">
        <v>5000.66</v>
      </c>
      <c r="AI793" s="4">
        <v>19444.39</v>
      </c>
      <c r="AJ793" s="4">
        <v>0</v>
      </c>
      <c r="AK793" s="4">
        <v>12911.01</v>
      </c>
      <c r="AL793" s="4">
        <v>28176.959999999999</v>
      </c>
      <c r="AM793" s="4">
        <v>16488.240000000002</v>
      </c>
      <c r="AN793" s="4">
        <v>21253.63</v>
      </c>
      <c r="AO793" s="4">
        <v>19898.2</v>
      </c>
      <c r="AP793" s="4">
        <v>12270.6</v>
      </c>
      <c r="AQ793" s="4">
        <v>23569.75</v>
      </c>
      <c r="AR793" s="4">
        <v>15901.34</v>
      </c>
      <c r="AS793" s="4">
        <v>15901.34</v>
      </c>
      <c r="AT793" s="4">
        <v>16399.34</v>
      </c>
      <c r="AU793" s="4">
        <v>0</v>
      </c>
      <c r="AV793" s="4">
        <v>0</v>
      </c>
      <c r="AW793" s="4">
        <v>0</v>
      </c>
      <c r="AX793" s="4">
        <v>0</v>
      </c>
      <c r="AY793" s="4">
        <v>0</v>
      </c>
      <c r="AZ793" s="4">
        <v>0</v>
      </c>
      <c r="BA793" s="4">
        <v>0</v>
      </c>
      <c r="BB793" s="4">
        <v>-36441.96</v>
      </c>
      <c r="BC793" s="4">
        <v>-103903.23</v>
      </c>
      <c r="BD793" s="4">
        <v>-10395.98</v>
      </c>
      <c r="BE793" s="4">
        <v>-15901.34</v>
      </c>
    </row>
    <row r="794" spans="1:57">
      <c r="A794">
        <v>201</v>
      </c>
      <c r="B794" t="s">
        <v>379</v>
      </c>
      <c r="C794">
        <v>143</v>
      </c>
      <c r="D794" t="s">
        <v>271</v>
      </c>
      <c r="E794">
        <v>370</v>
      </c>
      <c r="F794">
        <v>513550001</v>
      </c>
      <c r="G794" t="s">
        <v>135</v>
      </c>
      <c r="H794">
        <v>602</v>
      </c>
      <c r="I794" t="s">
        <v>380</v>
      </c>
      <c r="J794">
        <v>3550</v>
      </c>
      <c r="K794" t="s">
        <v>335</v>
      </c>
      <c r="L794">
        <v>3000</v>
      </c>
      <c r="M794" t="s">
        <v>118</v>
      </c>
      <c r="N794">
        <v>7</v>
      </c>
      <c r="O794" t="s">
        <v>310</v>
      </c>
      <c r="P794">
        <v>423</v>
      </c>
      <c r="Q794" t="s">
        <v>381</v>
      </c>
      <c r="R794">
        <v>121</v>
      </c>
      <c r="S794" t="s">
        <v>312</v>
      </c>
      <c r="T794">
        <v>1</v>
      </c>
      <c r="U794" t="s">
        <v>313</v>
      </c>
      <c r="V794" s="4">
        <v>10231</v>
      </c>
      <c r="W794" s="4">
        <v>36363.629999999997</v>
      </c>
      <c r="X794" s="4">
        <v>40925</v>
      </c>
      <c r="Y794" s="4">
        <v>60521.02</v>
      </c>
      <c r="Z794" s="4">
        <v>27541.29</v>
      </c>
      <c r="AA794" s="4">
        <v>24626.2</v>
      </c>
      <c r="AB794" s="4">
        <v>11783.28</v>
      </c>
      <c r="AC794" s="4">
        <v>9762.42</v>
      </c>
      <c r="AD794" s="4">
        <v>3046.8</v>
      </c>
      <c r="AE794" s="4">
        <v>0</v>
      </c>
      <c r="AF794" s="4">
        <v>0</v>
      </c>
      <c r="AG794" s="4">
        <v>5505.36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53281.08</v>
      </c>
      <c r="AU794" s="4">
        <v>80714.48</v>
      </c>
      <c r="AV794" s="4">
        <v>0</v>
      </c>
      <c r="AW794" s="4">
        <v>26565.53</v>
      </c>
      <c r="AX794" s="4">
        <v>18696.189999999999</v>
      </c>
      <c r="AY794" s="4">
        <v>24198</v>
      </c>
      <c r="AZ794" s="4">
        <v>11533.88</v>
      </c>
      <c r="BA794" s="4">
        <v>10125.120000000001</v>
      </c>
      <c r="BB794" s="4">
        <v>0</v>
      </c>
      <c r="BC794" s="4">
        <v>0</v>
      </c>
      <c r="BD794" s="4">
        <v>0</v>
      </c>
      <c r="BE794" s="4">
        <v>5226.62</v>
      </c>
    </row>
    <row r="795" spans="1:57">
      <c r="A795">
        <v>941</v>
      </c>
      <c r="B795" t="s">
        <v>484</v>
      </c>
      <c r="C795">
        <v>116</v>
      </c>
      <c r="D795" t="s">
        <v>485</v>
      </c>
      <c r="E795">
        <v>369</v>
      </c>
      <c r="F795">
        <v>513550001</v>
      </c>
      <c r="G795" t="s">
        <v>135</v>
      </c>
      <c r="H795">
        <v>101</v>
      </c>
      <c r="I795" t="s">
        <v>308</v>
      </c>
      <c r="J795">
        <v>3550</v>
      </c>
      <c r="K795" t="s">
        <v>335</v>
      </c>
      <c r="L795">
        <v>3000</v>
      </c>
      <c r="M795" t="s">
        <v>118</v>
      </c>
      <c r="N795">
        <v>8</v>
      </c>
      <c r="O795" t="s">
        <v>486</v>
      </c>
      <c r="P795">
        <v>131</v>
      </c>
      <c r="Q795" t="s">
        <v>449</v>
      </c>
      <c r="R795">
        <v>121</v>
      </c>
      <c r="S795" t="s">
        <v>312</v>
      </c>
      <c r="T795">
        <v>1</v>
      </c>
      <c r="U795" t="s">
        <v>313</v>
      </c>
      <c r="V795" s="4">
        <v>0</v>
      </c>
      <c r="W795" s="4">
        <v>0</v>
      </c>
      <c r="X795" s="4">
        <v>0</v>
      </c>
      <c r="Y795" s="4">
        <v>116</v>
      </c>
      <c r="Z795" s="4">
        <v>0</v>
      </c>
      <c r="AA795" s="4">
        <v>6153.28</v>
      </c>
      <c r="AB795" s="4">
        <v>0</v>
      </c>
      <c r="AC795" s="4">
        <v>0</v>
      </c>
      <c r="AD795" s="4">
        <v>5800</v>
      </c>
      <c r="AE795" s="4">
        <v>3244</v>
      </c>
      <c r="AF795" s="4">
        <v>1810.32</v>
      </c>
      <c r="AG795" s="4">
        <v>7413.83</v>
      </c>
      <c r="AH795" s="4">
        <v>5742.64</v>
      </c>
      <c r="AI795" s="4">
        <v>0</v>
      </c>
      <c r="AJ795" s="4">
        <v>28065.85</v>
      </c>
      <c r="AK795" s="4">
        <v>0</v>
      </c>
      <c r="AL795" s="4">
        <v>0</v>
      </c>
      <c r="AM795" s="4">
        <v>4131.34</v>
      </c>
      <c r="AN795" s="4">
        <v>0</v>
      </c>
      <c r="AO795" s="4">
        <v>0</v>
      </c>
      <c r="AP795" s="4">
        <v>0</v>
      </c>
      <c r="AQ795" s="4">
        <v>52679.5</v>
      </c>
      <c r="AR795" s="4">
        <v>9061.93</v>
      </c>
      <c r="AS795" s="4">
        <v>9061.93</v>
      </c>
      <c r="AT795" s="4">
        <v>0</v>
      </c>
      <c r="AU795" s="4">
        <v>0</v>
      </c>
      <c r="AV795" s="4">
        <v>0</v>
      </c>
      <c r="AW795" s="4">
        <v>0</v>
      </c>
      <c r="AX795" s="4">
        <v>0</v>
      </c>
      <c r="AY795" s="4">
        <v>0</v>
      </c>
      <c r="AZ795" s="4">
        <v>0</v>
      </c>
      <c r="BA795" s="4">
        <v>0</v>
      </c>
      <c r="BB795" s="4">
        <v>0</v>
      </c>
      <c r="BC795" s="4">
        <v>0</v>
      </c>
      <c r="BD795" s="4">
        <v>-75000</v>
      </c>
      <c r="BE795" s="4">
        <v>-9205.76</v>
      </c>
    </row>
    <row r="796" spans="1:57">
      <c r="A796">
        <v>942</v>
      </c>
      <c r="B796" t="s">
        <v>487</v>
      </c>
      <c r="C796">
        <v>117</v>
      </c>
      <c r="D796" t="s">
        <v>488</v>
      </c>
      <c r="E796">
        <v>369</v>
      </c>
      <c r="F796">
        <v>513550001</v>
      </c>
      <c r="G796" t="s">
        <v>135</v>
      </c>
      <c r="H796">
        <v>101</v>
      </c>
      <c r="I796" t="s">
        <v>308</v>
      </c>
      <c r="J796">
        <v>3550</v>
      </c>
      <c r="K796" t="s">
        <v>335</v>
      </c>
      <c r="L796">
        <v>3000</v>
      </c>
      <c r="M796" t="s">
        <v>118</v>
      </c>
      <c r="N796">
        <v>8</v>
      </c>
      <c r="O796" t="s">
        <v>486</v>
      </c>
      <c r="P796">
        <v>183</v>
      </c>
      <c r="Q796" t="s">
        <v>489</v>
      </c>
      <c r="R796">
        <v>121</v>
      </c>
      <c r="S796" t="s">
        <v>312</v>
      </c>
      <c r="T796">
        <v>1</v>
      </c>
      <c r="U796" t="s">
        <v>313</v>
      </c>
      <c r="V796" s="4">
        <v>100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100</v>
      </c>
      <c r="AU796" s="4">
        <v>0</v>
      </c>
      <c r="AV796" s="4">
        <v>0</v>
      </c>
      <c r="AW796" s="4">
        <v>0</v>
      </c>
      <c r="AX796" s="4">
        <v>0</v>
      </c>
      <c r="AY796" s="4">
        <v>0</v>
      </c>
      <c r="AZ796" s="4">
        <v>0</v>
      </c>
      <c r="BA796" s="4">
        <v>0</v>
      </c>
      <c r="BB796" s="4">
        <v>0</v>
      </c>
      <c r="BC796" s="4">
        <v>0</v>
      </c>
      <c r="BD796" s="4">
        <v>0</v>
      </c>
      <c r="BE796" s="4">
        <v>0</v>
      </c>
    </row>
    <row r="797" spans="1:57">
      <c r="A797">
        <v>992</v>
      </c>
      <c r="B797" t="s">
        <v>543</v>
      </c>
      <c r="C797">
        <v>137</v>
      </c>
      <c r="D797" t="s">
        <v>544</v>
      </c>
      <c r="E797">
        <v>369</v>
      </c>
      <c r="F797">
        <v>513550001</v>
      </c>
      <c r="G797" t="s">
        <v>135</v>
      </c>
      <c r="H797">
        <v>101</v>
      </c>
      <c r="I797" t="s">
        <v>308</v>
      </c>
      <c r="J797">
        <v>3550</v>
      </c>
      <c r="K797" t="s">
        <v>335</v>
      </c>
      <c r="L797">
        <v>3000</v>
      </c>
      <c r="M797" t="s">
        <v>118</v>
      </c>
      <c r="N797">
        <v>10</v>
      </c>
      <c r="O797" t="s">
        <v>540</v>
      </c>
      <c r="P797">
        <v>371</v>
      </c>
      <c r="Q797" t="s">
        <v>545</v>
      </c>
      <c r="R797">
        <v>121</v>
      </c>
      <c r="S797" t="s">
        <v>312</v>
      </c>
      <c r="T797">
        <v>1</v>
      </c>
      <c r="U797" t="s">
        <v>313</v>
      </c>
      <c r="V797" s="4">
        <v>0</v>
      </c>
      <c r="W797" s="4">
        <v>0</v>
      </c>
      <c r="X797" s="4">
        <v>3016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0</v>
      </c>
      <c r="AU797" s="4">
        <v>0</v>
      </c>
      <c r="AV797" s="4">
        <v>3016</v>
      </c>
      <c r="AW797" s="4">
        <v>0</v>
      </c>
      <c r="AX797" s="4">
        <v>348</v>
      </c>
      <c r="AY797" s="4">
        <v>0</v>
      </c>
      <c r="AZ797" s="4">
        <v>0</v>
      </c>
      <c r="BA797" s="4">
        <v>0</v>
      </c>
      <c r="BB797" s="4">
        <v>-348</v>
      </c>
      <c r="BC797" s="4">
        <v>0</v>
      </c>
      <c r="BD797" s="4">
        <v>0</v>
      </c>
      <c r="BE797" s="4">
        <v>0</v>
      </c>
    </row>
    <row r="798" spans="1:57">
      <c r="A798">
        <v>961</v>
      </c>
      <c r="B798" t="s">
        <v>80</v>
      </c>
      <c r="C798">
        <v>124</v>
      </c>
      <c r="D798" t="s">
        <v>508</v>
      </c>
      <c r="E798">
        <v>369</v>
      </c>
      <c r="F798">
        <v>513550001</v>
      </c>
      <c r="G798" t="s">
        <v>135</v>
      </c>
      <c r="H798">
        <v>101</v>
      </c>
      <c r="I798" t="s">
        <v>308</v>
      </c>
      <c r="J798">
        <v>3550</v>
      </c>
      <c r="K798" t="s">
        <v>335</v>
      </c>
      <c r="L798">
        <v>3000</v>
      </c>
      <c r="M798" t="s">
        <v>118</v>
      </c>
      <c r="N798">
        <v>11</v>
      </c>
      <c r="O798" t="s">
        <v>509</v>
      </c>
      <c r="P798">
        <v>241</v>
      </c>
      <c r="Q798" t="s">
        <v>445</v>
      </c>
      <c r="R798">
        <v>124</v>
      </c>
      <c r="S798" t="s">
        <v>510</v>
      </c>
      <c r="T798">
        <v>1</v>
      </c>
      <c r="U798" t="s">
        <v>313</v>
      </c>
      <c r="V798" s="4">
        <v>0</v>
      </c>
      <c r="W798" s="4">
        <v>2890</v>
      </c>
      <c r="X798" s="4">
        <v>406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3470.07</v>
      </c>
      <c r="AJ798" s="4">
        <v>0</v>
      </c>
      <c r="AK798" s="4">
        <v>0</v>
      </c>
      <c r="AL798" s="4">
        <v>1308.0999999999999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477.82</v>
      </c>
      <c r="AS798" s="4">
        <v>477.82</v>
      </c>
      <c r="AT798" s="4">
        <v>3296</v>
      </c>
      <c r="AU798" s="4">
        <v>0</v>
      </c>
      <c r="AV798" s="4">
        <v>0</v>
      </c>
      <c r="AW798" s="4">
        <v>0</v>
      </c>
      <c r="AX798" s="4">
        <v>0</v>
      </c>
      <c r="AY798" s="4">
        <v>0</v>
      </c>
      <c r="AZ798" s="4">
        <v>0</v>
      </c>
      <c r="BA798" s="4">
        <v>0</v>
      </c>
      <c r="BB798" s="4">
        <v>-4369.17</v>
      </c>
      <c r="BC798" s="4">
        <v>0</v>
      </c>
      <c r="BD798" s="4">
        <v>-477.82</v>
      </c>
      <c r="BE798" s="4">
        <v>-477.82</v>
      </c>
    </row>
    <row r="799" spans="1:57">
      <c r="A799">
        <v>962</v>
      </c>
      <c r="B799" t="s">
        <v>513</v>
      </c>
      <c r="C799">
        <v>126</v>
      </c>
      <c r="D799" t="s">
        <v>225</v>
      </c>
      <c r="E799">
        <v>369</v>
      </c>
      <c r="F799">
        <v>513550001</v>
      </c>
      <c r="G799" t="s">
        <v>135</v>
      </c>
      <c r="H799">
        <v>101</v>
      </c>
      <c r="I799" t="s">
        <v>308</v>
      </c>
      <c r="J799">
        <v>3550</v>
      </c>
      <c r="K799" t="s">
        <v>335</v>
      </c>
      <c r="L799">
        <v>3000</v>
      </c>
      <c r="M799" t="s">
        <v>118</v>
      </c>
      <c r="N799">
        <v>11</v>
      </c>
      <c r="O799" t="s">
        <v>509</v>
      </c>
      <c r="P799">
        <v>241</v>
      </c>
      <c r="Q799" t="s">
        <v>445</v>
      </c>
      <c r="R799">
        <v>124</v>
      </c>
      <c r="S799" t="s">
        <v>510</v>
      </c>
      <c r="T799">
        <v>1</v>
      </c>
      <c r="U799" t="s">
        <v>313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116</v>
      </c>
      <c r="AF799" s="4">
        <v>464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334.54</v>
      </c>
      <c r="AR799" s="4">
        <v>33.450000000000003</v>
      </c>
      <c r="AS799" s="4">
        <v>33.450000000000003</v>
      </c>
      <c r="AT799" s="4">
        <v>0</v>
      </c>
      <c r="AU799" s="4">
        <v>0</v>
      </c>
      <c r="AV799" s="4">
        <v>0</v>
      </c>
      <c r="AW799" s="4">
        <v>0</v>
      </c>
      <c r="AX799" s="4">
        <v>0</v>
      </c>
      <c r="AY799" s="4">
        <v>4</v>
      </c>
      <c r="AZ799" s="4">
        <v>0</v>
      </c>
      <c r="BA799" s="4">
        <v>460</v>
      </c>
      <c r="BB799" s="4">
        <v>116</v>
      </c>
      <c r="BC799" s="4">
        <v>-334.54</v>
      </c>
      <c r="BD799" s="4">
        <v>-33.450000000000003</v>
      </c>
      <c r="BE799" s="4">
        <v>-33.450000000000003</v>
      </c>
    </row>
    <row r="800" spans="1:57">
      <c r="A800">
        <v>301</v>
      </c>
      <c r="B800" t="s">
        <v>411</v>
      </c>
      <c r="C800">
        <v>165</v>
      </c>
      <c r="D800" t="s">
        <v>562</v>
      </c>
      <c r="E800">
        <v>371</v>
      </c>
      <c r="F800">
        <v>513550001</v>
      </c>
      <c r="G800" t="s">
        <v>135</v>
      </c>
      <c r="H800">
        <v>502</v>
      </c>
      <c r="I800" t="s">
        <v>413</v>
      </c>
      <c r="J800">
        <v>3550</v>
      </c>
      <c r="K800" t="s">
        <v>335</v>
      </c>
      <c r="L800">
        <v>3000</v>
      </c>
      <c r="M800" t="s">
        <v>118</v>
      </c>
      <c r="N800">
        <v>12</v>
      </c>
      <c r="O800" t="s">
        <v>401</v>
      </c>
      <c r="P800">
        <v>423</v>
      </c>
      <c r="Q800" t="s">
        <v>381</v>
      </c>
      <c r="R800">
        <v>161</v>
      </c>
      <c r="S800" t="s">
        <v>414</v>
      </c>
      <c r="T800">
        <v>1</v>
      </c>
      <c r="U800" t="s">
        <v>313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159946.74</v>
      </c>
      <c r="AU800" s="4">
        <v>0</v>
      </c>
      <c r="AV800" s="4">
        <v>0</v>
      </c>
      <c r="AW800" s="4">
        <v>0</v>
      </c>
      <c r="AX800" s="4">
        <v>0</v>
      </c>
      <c r="AY800" s="4">
        <v>0</v>
      </c>
      <c r="AZ800" s="4">
        <v>0</v>
      </c>
      <c r="BA800" s="4">
        <v>0</v>
      </c>
      <c r="BB800" s="4">
        <v>0</v>
      </c>
      <c r="BC800" s="4">
        <v>0</v>
      </c>
      <c r="BD800" s="4">
        <v>0</v>
      </c>
      <c r="BE800" s="4">
        <v>0</v>
      </c>
    </row>
    <row r="801" spans="1:57">
      <c r="A801">
        <v>951</v>
      </c>
      <c r="B801" t="s">
        <v>491</v>
      </c>
      <c r="C801">
        <v>118</v>
      </c>
      <c r="D801" t="s">
        <v>178</v>
      </c>
      <c r="E801">
        <v>369</v>
      </c>
      <c r="F801">
        <v>513550001</v>
      </c>
      <c r="G801" t="s">
        <v>135</v>
      </c>
      <c r="H801">
        <v>101</v>
      </c>
      <c r="I801" t="s">
        <v>308</v>
      </c>
      <c r="J801">
        <v>3550</v>
      </c>
      <c r="K801" t="s">
        <v>335</v>
      </c>
      <c r="L801">
        <v>3000</v>
      </c>
      <c r="M801" t="s">
        <v>118</v>
      </c>
      <c r="N801">
        <v>12</v>
      </c>
      <c r="O801" t="s">
        <v>401</v>
      </c>
      <c r="P801">
        <v>221</v>
      </c>
      <c r="Q801" t="s">
        <v>492</v>
      </c>
      <c r="R801">
        <v>128</v>
      </c>
      <c r="S801" t="s">
        <v>404</v>
      </c>
      <c r="T801">
        <v>1</v>
      </c>
      <c r="U801" t="s">
        <v>313</v>
      </c>
      <c r="V801" s="4">
        <v>0</v>
      </c>
      <c r="W801" s="4">
        <v>0</v>
      </c>
      <c r="X801" s="4">
        <v>0</v>
      </c>
      <c r="Y801" s="4">
        <v>116</v>
      </c>
      <c r="Z801" s="4">
        <v>0</v>
      </c>
      <c r="AA801" s="4">
        <v>0</v>
      </c>
      <c r="AB801" s="4">
        <v>417.6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1480.42</v>
      </c>
      <c r="AJ801" s="4">
        <v>1658.3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2150.64</v>
      </c>
      <c r="AR801" s="4">
        <v>528.94000000000005</v>
      </c>
      <c r="AS801" s="4">
        <v>528.94000000000005</v>
      </c>
      <c r="AT801" s="4">
        <v>0</v>
      </c>
      <c r="AU801" s="4">
        <v>-1056</v>
      </c>
      <c r="AV801" s="4">
        <v>-1982.72</v>
      </c>
      <c r="AW801" s="4">
        <v>16</v>
      </c>
      <c r="AX801" s="4">
        <v>0</v>
      </c>
      <c r="AY801" s="4">
        <v>0</v>
      </c>
      <c r="AZ801" s="4">
        <v>417.6</v>
      </c>
      <c r="BA801" s="4">
        <v>0</v>
      </c>
      <c r="BB801" s="4">
        <v>0</v>
      </c>
      <c r="BC801" s="4">
        <v>-2150.64</v>
      </c>
      <c r="BD801" s="4">
        <v>-528.94000000000005</v>
      </c>
      <c r="BE801" s="4">
        <v>-528.94000000000005</v>
      </c>
    </row>
    <row r="802" spans="1:57">
      <c r="A802">
        <v>952</v>
      </c>
      <c r="B802" t="s">
        <v>498</v>
      </c>
      <c r="C802">
        <v>120</v>
      </c>
      <c r="D802" t="s">
        <v>499</v>
      </c>
      <c r="E802">
        <v>369</v>
      </c>
      <c r="F802">
        <v>513550001</v>
      </c>
      <c r="G802" t="s">
        <v>135</v>
      </c>
      <c r="H802">
        <v>101</v>
      </c>
      <c r="I802" t="s">
        <v>308</v>
      </c>
      <c r="J802">
        <v>3550</v>
      </c>
      <c r="K802" t="s">
        <v>335</v>
      </c>
      <c r="L802">
        <v>3000</v>
      </c>
      <c r="M802" t="s">
        <v>118</v>
      </c>
      <c r="N802">
        <v>12</v>
      </c>
      <c r="O802" t="s">
        <v>401</v>
      </c>
      <c r="P802">
        <v>222</v>
      </c>
      <c r="Q802" t="s">
        <v>500</v>
      </c>
      <c r="R802">
        <v>125</v>
      </c>
      <c r="S802" t="s">
        <v>464</v>
      </c>
      <c r="T802">
        <v>1</v>
      </c>
      <c r="U802" t="s">
        <v>313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95.58</v>
      </c>
      <c r="AR802" s="4">
        <v>9.56</v>
      </c>
      <c r="AS802" s="4">
        <v>9.56</v>
      </c>
      <c r="AT802" s="4">
        <v>0</v>
      </c>
      <c r="AU802" s="4">
        <v>0</v>
      </c>
      <c r="AV802" s="4">
        <v>0</v>
      </c>
      <c r="AW802" s="4">
        <v>0</v>
      </c>
      <c r="AX802" s="4">
        <v>0</v>
      </c>
      <c r="AY802" s="4">
        <v>0</v>
      </c>
      <c r="AZ802" s="4">
        <v>0</v>
      </c>
      <c r="BA802" s="4">
        <v>0</v>
      </c>
      <c r="BB802" s="4">
        <v>0</v>
      </c>
      <c r="BC802" s="4">
        <v>-95.58</v>
      </c>
      <c r="BD802" s="4">
        <v>-9.56</v>
      </c>
      <c r="BE802" s="4">
        <v>-9.56</v>
      </c>
    </row>
    <row r="803" spans="1:57">
      <c r="A803">
        <v>953</v>
      </c>
      <c r="B803" t="s">
        <v>259</v>
      </c>
      <c r="C803">
        <v>121</v>
      </c>
      <c r="D803" t="s">
        <v>196</v>
      </c>
      <c r="E803">
        <v>369</v>
      </c>
      <c r="F803">
        <v>513550001</v>
      </c>
      <c r="G803" t="s">
        <v>135</v>
      </c>
      <c r="H803">
        <v>101</v>
      </c>
      <c r="I803" t="s">
        <v>308</v>
      </c>
      <c r="J803">
        <v>3550</v>
      </c>
      <c r="K803" t="s">
        <v>335</v>
      </c>
      <c r="L803">
        <v>3000</v>
      </c>
      <c r="M803" t="s">
        <v>118</v>
      </c>
      <c r="N803">
        <v>12</v>
      </c>
      <c r="O803" t="s">
        <v>401</v>
      </c>
      <c r="P803">
        <v>214</v>
      </c>
      <c r="Q803" t="s">
        <v>446</v>
      </c>
      <c r="R803">
        <v>125</v>
      </c>
      <c r="S803" t="s">
        <v>464</v>
      </c>
      <c r="T803">
        <v>1</v>
      </c>
      <c r="U803" t="s">
        <v>313</v>
      </c>
      <c r="V803" s="4">
        <v>0</v>
      </c>
      <c r="W803" s="4">
        <v>0</v>
      </c>
      <c r="X803" s="4">
        <v>0</v>
      </c>
      <c r="Y803" s="4">
        <v>359.6</v>
      </c>
      <c r="Z803" s="4">
        <v>0</v>
      </c>
      <c r="AA803" s="4">
        <v>0</v>
      </c>
      <c r="AB803" s="4">
        <v>232</v>
      </c>
      <c r="AC803" s="4">
        <v>0</v>
      </c>
      <c r="AD803" s="4">
        <v>0</v>
      </c>
      <c r="AE803" s="4">
        <v>0</v>
      </c>
      <c r="AF803" s="4">
        <v>0</v>
      </c>
      <c r="AG803" s="4">
        <v>668.16</v>
      </c>
      <c r="AH803" s="4">
        <v>1553.24</v>
      </c>
      <c r="AI803" s="4">
        <v>0</v>
      </c>
      <c r="AJ803" s="4">
        <v>2729.51</v>
      </c>
      <c r="AK803" s="4">
        <v>0</v>
      </c>
      <c r="AL803" s="4">
        <v>0</v>
      </c>
      <c r="AM803" s="4">
        <v>0</v>
      </c>
      <c r="AN803" s="4">
        <v>0</v>
      </c>
      <c r="AO803" s="4">
        <v>6537.85</v>
      </c>
      <c r="AP803" s="4">
        <v>0</v>
      </c>
      <c r="AQ803" s="4">
        <v>119.48</v>
      </c>
      <c r="AR803" s="4">
        <v>1094.01</v>
      </c>
      <c r="AS803" s="4">
        <v>1094.01</v>
      </c>
      <c r="AT803" s="4">
        <v>0</v>
      </c>
      <c r="AU803" s="4">
        <v>-1553.24</v>
      </c>
      <c r="AV803" s="4">
        <v>0</v>
      </c>
      <c r="AW803" s="4">
        <v>0</v>
      </c>
      <c r="AX803" s="4">
        <v>0</v>
      </c>
      <c r="AY803" s="4">
        <v>0</v>
      </c>
      <c r="AZ803" s="4">
        <v>0</v>
      </c>
      <c r="BA803" s="4">
        <v>0</v>
      </c>
      <c r="BB803" s="4">
        <v>0</v>
      </c>
      <c r="BC803" s="4">
        <v>0</v>
      </c>
      <c r="BD803" s="4">
        <v>0</v>
      </c>
      <c r="BE803" s="4">
        <v>-10314.1</v>
      </c>
    </row>
    <row r="804" spans="1:57">
      <c r="A804">
        <v>954</v>
      </c>
      <c r="B804" t="s">
        <v>502</v>
      </c>
      <c r="C804">
        <v>122</v>
      </c>
      <c r="D804" t="s">
        <v>503</v>
      </c>
      <c r="E804">
        <v>369</v>
      </c>
      <c r="F804">
        <v>513550001</v>
      </c>
      <c r="G804" t="s">
        <v>135</v>
      </c>
      <c r="H804">
        <v>101</v>
      </c>
      <c r="I804" t="s">
        <v>308</v>
      </c>
      <c r="J804">
        <v>3550</v>
      </c>
      <c r="K804" t="s">
        <v>335</v>
      </c>
      <c r="L804">
        <v>3000</v>
      </c>
      <c r="M804" t="s">
        <v>118</v>
      </c>
      <c r="N804">
        <v>12</v>
      </c>
      <c r="O804" t="s">
        <v>401</v>
      </c>
      <c r="P804">
        <v>226</v>
      </c>
      <c r="Q804" t="s">
        <v>504</v>
      </c>
      <c r="R804">
        <v>121</v>
      </c>
      <c r="S804" t="s">
        <v>312</v>
      </c>
      <c r="T804">
        <v>1</v>
      </c>
      <c r="U804" t="s">
        <v>313</v>
      </c>
      <c r="V804" s="4">
        <v>4304</v>
      </c>
      <c r="W804" s="4">
        <v>34556.58</v>
      </c>
      <c r="X804" s="4">
        <v>6797.6</v>
      </c>
      <c r="Y804" s="4">
        <v>28464.83</v>
      </c>
      <c r="Z804" s="4">
        <v>6013.42</v>
      </c>
      <c r="AA804" s="4">
        <v>38642.199999999997</v>
      </c>
      <c r="AB804" s="4">
        <v>32712</v>
      </c>
      <c r="AC804" s="4">
        <v>23896</v>
      </c>
      <c r="AD804" s="4">
        <v>9290</v>
      </c>
      <c r="AE804" s="4">
        <v>13479.2</v>
      </c>
      <c r="AF804" s="4">
        <v>15150.76</v>
      </c>
      <c r="AG804" s="4">
        <v>34433.279999999999</v>
      </c>
      <c r="AH804" s="4">
        <v>14776.36</v>
      </c>
      <c r="AI804" s="4">
        <v>11289.61</v>
      </c>
      <c r="AJ804" s="4">
        <v>6057.43</v>
      </c>
      <c r="AK804" s="4">
        <v>0</v>
      </c>
      <c r="AL804" s="4">
        <v>32070.85</v>
      </c>
      <c r="AM804" s="4">
        <v>27517.27</v>
      </c>
      <c r="AN804" s="4">
        <v>18595.84</v>
      </c>
      <c r="AO804" s="4">
        <v>37709.32</v>
      </c>
      <c r="AP804" s="4">
        <v>32358.13</v>
      </c>
      <c r="AQ804" s="4">
        <v>8419.02</v>
      </c>
      <c r="AR804" s="4">
        <v>18879.38</v>
      </c>
      <c r="AS804" s="4">
        <v>18879.38</v>
      </c>
      <c r="AT804" s="4">
        <v>63108.25</v>
      </c>
      <c r="AU804" s="4">
        <v>0</v>
      </c>
      <c r="AV804" s="4">
        <v>0</v>
      </c>
      <c r="AW804" s="4">
        <v>0</v>
      </c>
      <c r="AX804" s="4">
        <v>-10000</v>
      </c>
      <c r="AY804" s="4">
        <v>-9328.1299999999992</v>
      </c>
      <c r="AZ804" s="4">
        <v>17712.22</v>
      </c>
      <c r="BA804" s="4">
        <v>-15901.33</v>
      </c>
      <c r="BB804" s="4">
        <v>-12651.33</v>
      </c>
      <c r="BC804" s="4">
        <v>1243.78</v>
      </c>
      <c r="BD804" s="4">
        <v>-12960.22</v>
      </c>
      <c r="BE804" s="4">
        <v>10064.1</v>
      </c>
    </row>
    <row r="805" spans="1:57">
      <c r="A805">
        <v>111</v>
      </c>
      <c r="B805" t="s">
        <v>84</v>
      </c>
      <c r="C805">
        <v>141</v>
      </c>
      <c r="D805" t="s">
        <v>260</v>
      </c>
      <c r="E805">
        <v>369</v>
      </c>
      <c r="F805">
        <v>513550001</v>
      </c>
      <c r="G805" t="s">
        <v>135</v>
      </c>
      <c r="H805">
        <v>101</v>
      </c>
      <c r="I805" t="s">
        <v>308</v>
      </c>
      <c r="J805">
        <v>3550</v>
      </c>
      <c r="K805" t="s">
        <v>335</v>
      </c>
      <c r="L805">
        <v>3000</v>
      </c>
      <c r="M805" t="s">
        <v>118</v>
      </c>
      <c r="N805">
        <v>13</v>
      </c>
      <c r="O805" t="s">
        <v>353</v>
      </c>
      <c r="P805">
        <v>263</v>
      </c>
      <c r="Q805" t="s">
        <v>354</v>
      </c>
      <c r="R805">
        <v>121</v>
      </c>
      <c r="S805" t="s">
        <v>312</v>
      </c>
      <c r="T805">
        <v>1</v>
      </c>
      <c r="U805" t="s">
        <v>313</v>
      </c>
      <c r="V805" s="4">
        <v>300</v>
      </c>
      <c r="W805" s="4">
        <v>6865.36</v>
      </c>
      <c r="X805" s="4">
        <v>152.27000000000001</v>
      </c>
      <c r="Y805" s="4">
        <v>576</v>
      </c>
      <c r="Z805" s="4">
        <v>0</v>
      </c>
      <c r="AA805" s="4">
        <v>6587.28</v>
      </c>
      <c r="AB805" s="4">
        <v>499</v>
      </c>
      <c r="AC805" s="4">
        <v>0</v>
      </c>
      <c r="AD805" s="4">
        <v>0</v>
      </c>
      <c r="AE805" s="4">
        <v>580</v>
      </c>
      <c r="AF805" s="4">
        <v>6050</v>
      </c>
      <c r="AG805" s="4">
        <v>0</v>
      </c>
      <c r="AH805" s="4">
        <v>7613.27</v>
      </c>
      <c r="AI805" s="4">
        <v>5055.24</v>
      </c>
      <c r="AJ805" s="4">
        <v>1357.55</v>
      </c>
      <c r="AK805" s="4">
        <v>3345.44</v>
      </c>
      <c r="AL805" s="4">
        <v>15020.49</v>
      </c>
      <c r="AM805" s="4">
        <v>0</v>
      </c>
      <c r="AN805" s="4">
        <v>0</v>
      </c>
      <c r="AO805" s="4">
        <v>0</v>
      </c>
      <c r="AP805" s="4">
        <v>7120.18</v>
      </c>
      <c r="AQ805" s="4">
        <v>7158.11</v>
      </c>
      <c r="AR805" s="4">
        <v>4667.03</v>
      </c>
      <c r="AS805" s="4">
        <v>4667.03</v>
      </c>
      <c r="AT805" s="4">
        <v>0</v>
      </c>
      <c r="AU805" s="4">
        <v>0</v>
      </c>
      <c r="AV805" s="4">
        <v>0</v>
      </c>
      <c r="AW805" s="4">
        <v>0</v>
      </c>
      <c r="AX805" s="4">
        <v>0</v>
      </c>
      <c r="AY805" s="4">
        <v>-3165.72</v>
      </c>
      <c r="AZ805" s="4">
        <v>0</v>
      </c>
      <c r="BA805" s="4">
        <v>0</v>
      </c>
      <c r="BB805" s="4">
        <v>-16627.88</v>
      </c>
      <c r="BC805" s="4">
        <v>-3790.8</v>
      </c>
      <c r="BD805" s="4">
        <v>-4667.03</v>
      </c>
      <c r="BE805" s="4">
        <v>-6140</v>
      </c>
    </row>
    <row r="806" spans="1:57">
      <c r="A806">
        <v>931</v>
      </c>
      <c r="B806" t="s">
        <v>465</v>
      </c>
      <c r="C806">
        <v>111</v>
      </c>
      <c r="D806" t="s">
        <v>466</v>
      </c>
      <c r="E806">
        <v>372</v>
      </c>
      <c r="F806">
        <v>513550003</v>
      </c>
      <c r="G806" t="s">
        <v>174</v>
      </c>
      <c r="H806">
        <v>101</v>
      </c>
      <c r="I806" t="s">
        <v>308</v>
      </c>
      <c r="J806">
        <v>3550</v>
      </c>
      <c r="K806" t="s">
        <v>335</v>
      </c>
      <c r="L806">
        <v>3000</v>
      </c>
      <c r="M806" t="s">
        <v>118</v>
      </c>
      <c r="N806">
        <v>5</v>
      </c>
      <c r="O806" t="s">
        <v>467</v>
      </c>
      <c r="P806">
        <v>152</v>
      </c>
      <c r="Q806" t="s">
        <v>468</v>
      </c>
      <c r="R806">
        <v>121</v>
      </c>
      <c r="S806" t="s">
        <v>312</v>
      </c>
      <c r="T806">
        <v>1</v>
      </c>
      <c r="U806" t="s">
        <v>313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154.5</v>
      </c>
      <c r="AN806" s="4">
        <v>0</v>
      </c>
      <c r="AO806" s="4">
        <v>0</v>
      </c>
      <c r="AP806" s="4">
        <v>0</v>
      </c>
      <c r="AQ806" s="4">
        <v>0</v>
      </c>
      <c r="AR806" s="4">
        <v>15.45</v>
      </c>
      <c r="AS806" s="4">
        <v>15.45</v>
      </c>
      <c r="AT806" s="4">
        <v>0</v>
      </c>
      <c r="AU806" s="4">
        <v>0</v>
      </c>
      <c r="AV806" s="4">
        <v>0</v>
      </c>
      <c r="AW806" s="4">
        <v>0</v>
      </c>
      <c r="AX806" s="4">
        <v>0</v>
      </c>
      <c r="AY806" s="4">
        <v>0</v>
      </c>
      <c r="AZ806" s="4">
        <v>0</v>
      </c>
      <c r="BA806" s="4">
        <v>-154.5</v>
      </c>
      <c r="BB806" s="4">
        <v>0</v>
      </c>
      <c r="BC806" s="4">
        <v>0</v>
      </c>
      <c r="BD806" s="4">
        <v>-15.45</v>
      </c>
      <c r="BE806" s="4">
        <v>-15.45</v>
      </c>
    </row>
    <row r="807" spans="1:57">
      <c r="A807">
        <v>102</v>
      </c>
      <c r="B807" t="s">
        <v>343</v>
      </c>
      <c r="C807">
        <v>140</v>
      </c>
      <c r="D807" t="s">
        <v>344</v>
      </c>
      <c r="E807">
        <v>373</v>
      </c>
      <c r="F807">
        <v>513550004</v>
      </c>
      <c r="G807" t="s">
        <v>200</v>
      </c>
      <c r="H807">
        <v>101</v>
      </c>
      <c r="I807" t="s">
        <v>308</v>
      </c>
      <c r="J807">
        <v>3550</v>
      </c>
      <c r="K807" t="s">
        <v>335</v>
      </c>
      <c r="L807">
        <v>3000</v>
      </c>
      <c r="M807" t="s">
        <v>118</v>
      </c>
      <c r="N807">
        <v>4</v>
      </c>
      <c r="O807" t="s">
        <v>345</v>
      </c>
      <c r="P807">
        <v>172</v>
      </c>
      <c r="Q807" t="s">
        <v>281</v>
      </c>
      <c r="R807">
        <v>121</v>
      </c>
      <c r="S807" t="s">
        <v>312</v>
      </c>
      <c r="T807">
        <v>1</v>
      </c>
      <c r="U807" t="s">
        <v>313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116</v>
      </c>
      <c r="AB807" s="4">
        <v>0</v>
      </c>
      <c r="AC807" s="4">
        <v>0</v>
      </c>
      <c r="AD807" s="4">
        <v>0</v>
      </c>
      <c r="AE807" s="4">
        <v>0</v>
      </c>
      <c r="AF807" s="4">
        <v>812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0</v>
      </c>
      <c r="AU807" s="4">
        <v>0</v>
      </c>
      <c r="AV807" s="4">
        <v>0</v>
      </c>
      <c r="AW807" s="4">
        <v>0</v>
      </c>
      <c r="AX807" s="4">
        <v>0</v>
      </c>
      <c r="AY807" s="4">
        <v>116</v>
      </c>
      <c r="AZ807" s="4">
        <v>0</v>
      </c>
      <c r="BA807" s="4">
        <v>0</v>
      </c>
      <c r="BB807" s="4">
        <v>0</v>
      </c>
      <c r="BC807" s="4">
        <v>0</v>
      </c>
      <c r="BD807" s="4">
        <v>812</v>
      </c>
      <c r="BE807" s="4">
        <v>0</v>
      </c>
    </row>
    <row r="808" spans="1:57">
      <c r="A808">
        <v>101</v>
      </c>
      <c r="B808" t="s">
        <v>306</v>
      </c>
      <c r="C808">
        <v>139</v>
      </c>
      <c r="D808" t="s">
        <v>307</v>
      </c>
      <c r="E808">
        <v>373</v>
      </c>
      <c r="F808">
        <v>513550004</v>
      </c>
      <c r="G808" t="s">
        <v>200</v>
      </c>
      <c r="H808">
        <v>101</v>
      </c>
      <c r="I808" t="s">
        <v>308</v>
      </c>
      <c r="J808">
        <v>3550</v>
      </c>
      <c r="K808" t="s">
        <v>335</v>
      </c>
      <c r="L808">
        <v>3000</v>
      </c>
      <c r="M808" t="s">
        <v>118</v>
      </c>
      <c r="N808">
        <v>7</v>
      </c>
      <c r="O808" t="s">
        <v>310</v>
      </c>
      <c r="P808">
        <v>171</v>
      </c>
      <c r="Q808" t="s">
        <v>311</v>
      </c>
      <c r="R808">
        <v>121</v>
      </c>
      <c r="S808" t="s">
        <v>312</v>
      </c>
      <c r="T808">
        <v>1</v>
      </c>
      <c r="U808" t="s">
        <v>313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2494</v>
      </c>
      <c r="AB808" s="4">
        <v>0</v>
      </c>
      <c r="AC808" s="4">
        <v>0</v>
      </c>
      <c r="AD808" s="4">
        <v>1276</v>
      </c>
      <c r="AE808" s="4">
        <v>0</v>
      </c>
      <c r="AF808" s="4">
        <v>858.4</v>
      </c>
      <c r="AG808" s="4">
        <v>464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0</v>
      </c>
      <c r="AU808" s="4">
        <v>0</v>
      </c>
      <c r="AV808" s="4">
        <v>0</v>
      </c>
      <c r="AW808" s="4">
        <v>0</v>
      </c>
      <c r="AX808" s="4">
        <v>0</v>
      </c>
      <c r="AY808" s="4">
        <v>2494</v>
      </c>
      <c r="AZ808" s="4">
        <v>0</v>
      </c>
      <c r="BA808" s="4">
        <v>1276</v>
      </c>
      <c r="BB808" s="4">
        <v>0</v>
      </c>
      <c r="BC808" s="4">
        <v>0</v>
      </c>
      <c r="BD808" s="4">
        <v>858.4</v>
      </c>
      <c r="BE808" s="4">
        <v>464</v>
      </c>
    </row>
    <row r="809" spans="1:57">
      <c r="A809">
        <v>942</v>
      </c>
      <c r="B809" t="s">
        <v>487</v>
      </c>
      <c r="C809">
        <v>117</v>
      </c>
      <c r="D809" t="s">
        <v>488</v>
      </c>
      <c r="E809">
        <v>373</v>
      </c>
      <c r="F809">
        <v>513550004</v>
      </c>
      <c r="G809" t="s">
        <v>200</v>
      </c>
      <c r="H809">
        <v>101</v>
      </c>
      <c r="I809" t="s">
        <v>308</v>
      </c>
      <c r="J809">
        <v>3550</v>
      </c>
      <c r="K809" t="s">
        <v>335</v>
      </c>
      <c r="L809">
        <v>3000</v>
      </c>
      <c r="M809" t="s">
        <v>118</v>
      </c>
      <c r="N809">
        <v>8</v>
      </c>
      <c r="O809" t="s">
        <v>486</v>
      </c>
      <c r="P809">
        <v>183</v>
      </c>
      <c r="Q809" t="s">
        <v>489</v>
      </c>
      <c r="R809">
        <v>121</v>
      </c>
      <c r="S809" t="s">
        <v>312</v>
      </c>
      <c r="T809">
        <v>1</v>
      </c>
      <c r="U809" t="s">
        <v>313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116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0</v>
      </c>
      <c r="AU809" s="4">
        <v>0</v>
      </c>
      <c r="AV809" s="4">
        <v>0</v>
      </c>
      <c r="AW809" s="4">
        <v>0</v>
      </c>
      <c r="AX809" s="4">
        <v>0</v>
      </c>
      <c r="AY809" s="4">
        <v>0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116</v>
      </c>
    </row>
    <row r="810" spans="1:57">
      <c r="A810">
        <v>972</v>
      </c>
      <c r="B810" t="s">
        <v>527</v>
      </c>
      <c r="C810">
        <v>132</v>
      </c>
      <c r="D810" t="s">
        <v>528</v>
      </c>
      <c r="E810">
        <v>373</v>
      </c>
      <c r="F810">
        <v>513550004</v>
      </c>
      <c r="G810" t="s">
        <v>200</v>
      </c>
      <c r="H810">
        <v>101</v>
      </c>
      <c r="I810" t="s">
        <v>308</v>
      </c>
      <c r="J810">
        <v>3550</v>
      </c>
      <c r="K810" t="s">
        <v>335</v>
      </c>
      <c r="L810">
        <v>3000</v>
      </c>
      <c r="M810" t="s">
        <v>118</v>
      </c>
      <c r="N810">
        <v>9</v>
      </c>
      <c r="O810" t="s">
        <v>422</v>
      </c>
      <c r="P810">
        <v>181</v>
      </c>
      <c r="Q810" t="s">
        <v>523</v>
      </c>
      <c r="R810">
        <v>131</v>
      </c>
      <c r="S810" t="s">
        <v>524</v>
      </c>
      <c r="T810">
        <v>1</v>
      </c>
      <c r="U810" t="s">
        <v>313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232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0</v>
      </c>
      <c r="AU810" s="4">
        <v>0</v>
      </c>
      <c r="AV810" s="4">
        <v>0</v>
      </c>
      <c r="AW810" s="4">
        <v>0</v>
      </c>
      <c r="AX810" s="4">
        <v>0</v>
      </c>
      <c r="AY810" s="4">
        <v>232</v>
      </c>
      <c r="AZ810" s="4">
        <v>0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</row>
    <row r="811" spans="1:57">
      <c r="A811">
        <v>992</v>
      </c>
      <c r="B811" t="s">
        <v>543</v>
      </c>
      <c r="C811">
        <v>137</v>
      </c>
      <c r="D811" t="s">
        <v>544</v>
      </c>
      <c r="E811">
        <v>373</v>
      </c>
      <c r="F811">
        <v>513550004</v>
      </c>
      <c r="G811" t="s">
        <v>200</v>
      </c>
      <c r="H811">
        <v>101</v>
      </c>
      <c r="I811" t="s">
        <v>308</v>
      </c>
      <c r="J811">
        <v>3550</v>
      </c>
      <c r="K811" t="s">
        <v>335</v>
      </c>
      <c r="L811">
        <v>3000</v>
      </c>
      <c r="M811" t="s">
        <v>118</v>
      </c>
      <c r="N811">
        <v>10</v>
      </c>
      <c r="O811" t="s">
        <v>540</v>
      </c>
      <c r="P811">
        <v>371</v>
      </c>
      <c r="Q811" t="s">
        <v>545</v>
      </c>
      <c r="R811">
        <v>121</v>
      </c>
      <c r="S811" t="s">
        <v>312</v>
      </c>
      <c r="T811">
        <v>1</v>
      </c>
      <c r="U811" t="s">
        <v>313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116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0</v>
      </c>
      <c r="AU811" s="4">
        <v>0</v>
      </c>
      <c r="AV811" s="4">
        <v>0</v>
      </c>
      <c r="AW811" s="4">
        <v>0</v>
      </c>
      <c r="AX811" s="4">
        <v>0</v>
      </c>
      <c r="AY811" s="4">
        <v>0</v>
      </c>
      <c r="AZ811" s="4">
        <v>0</v>
      </c>
      <c r="BA811" s="4">
        <v>0</v>
      </c>
      <c r="BB811" s="4">
        <v>0</v>
      </c>
      <c r="BC811" s="4">
        <v>0</v>
      </c>
      <c r="BD811" s="4">
        <v>116</v>
      </c>
      <c r="BE811" s="4">
        <v>0</v>
      </c>
    </row>
    <row r="812" spans="1:57">
      <c r="A812">
        <v>961</v>
      </c>
      <c r="B812" t="s">
        <v>80</v>
      </c>
      <c r="C812">
        <v>124</v>
      </c>
      <c r="D812" t="s">
        <v>508</v>
      </c>
      <c r="E812">
        <v>373</v>
      </c>
      <c r="F812">
        <v>513550004</v>
      </c>
      <c r="G812" t="s">
        <v>200</v>
      </c>
      <c r="H812">
        <v>101</v>
      </c>
      <c r="I812" t="s">
        <v>308</v>
      </c>
      <c r="J812">
        <v>3550</v>
      </c>
      <c r="K812" t="s">
        <v>335</v>
      </c>
      <c r="L812">
        <v>3000</v>
      </c>
      <c r="M812" t="s">
        <v>118</v>
      </c>
      <c r="N812">
        <v>11</v>
      </c>
      <c r="O812" t="s">
        <v>509</v>
      </c>
      <c r="P812">
        <v>241</v>
      </c>
      <c r="Q812" t="s">
        <v>445</v>
      </c>
      <c r="R812">
        <v>124</v>
      </c>
      <c r="S812" t="s">
        <v>510</v>
      </c>
      <c r="T812">
        <v>1</v>
      </c>
      <c r="U812" t="s">
        <v>313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116</v>
      </c>
      <c r="AG812" s="4">
        <v>139.19999999999999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0</v>
      </c>
      <c r="AU812" s="4">
        <v>0</v>
      </c>
      <c r="AV812" s="4">
        <v>0</v>
      </c>
      <c r="AW812" s="4">
        <v>0</v>
      </c>
      <c r="AX812" s="4">
        <v>0</v>
      </c>
      <c r="AY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116</v>
      </c>
      <c r="BE812" s="4">
        <v>139.19999999999999</v>
      </c>
    </row>
    <row r="813" spans="1:57">
      <c r="A813">
        <v>962</v>
      </c>
      <c r="B813" t="s">
        <v>513</v>
      </c>
      <c r="C813">
        <v>126</v>
      </c>
      <c r="D813" t="s">
        <v>225</v>
      </c>
      <c r="E813">
        <v>373</v>
      </c>
      <c r="F813">
        <v>513550004</v>
      </c>
      <c r="G813" t="s">
        <v>200</v>
      </c>
      <c r="H813">
        <v>101</v>
      </c>
      <c r="I813" t="s">
        <v>308</v>
      </c>
      <c r="J813">
        <v>3550</v>
      </c>
      <c r="K813" t="s">
        <v>335</v>
      </c>
      <c r="L813">
        <v>3000</v>
      </c>
      <c r="M813" t="s">
        <v>118</v>
      </c>
      <c r="N813">
        <v>11</v>
      </c>
      <c r="O813" t="s">
        <v>509</v>
      </c>
      <c r="P813">
        <v>241</v>
      </c>
      <c r="Q813" t="s">
        <v>445</v>
      </c>
      <c r="R813">
        <v>124</v>
      </c>
      <c r="S813" t="s">
        <v>510</v>
      </c>
      <c r="T813">
        <v>1</v>
      </c>
      <c r="U813" t="s">
        <v>313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116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0</v>
      </c>
      <c r="AU813" s="4">
        <v>0</v>
      </c>
      <c r="AV813" s="4">
        <v>0</v>
      </c>
      <c r="AW813" s="4">
        <v>0</v>
      </c>
      <c r="AX813" s="4">
        <v>0</v>
      </c>
      <c r="AY813" s="4">
        <v>0</v>
      </c>
      <c r="AZ813" s="4">
        <v>0</v>
      </c>
      <c r="BA813" s="4">
        <v>0</v>
      </c>
      <c r="BB813" s="4">
        <v>0</v>
      </c>
      <c r="BC813" s="4">
        <v>0</v>
      </c>
      <c r="BD813" s="4">
        <v>0</v>
      </c>
      <c r="BE813" s="4">
        <v>116</v>
      </c>
    </row>
    <row r="814" spans="1:57">
      <c r="A814">
        <v>951</v>
      </c>
      <c r="B814" t="s">
        <v>491</v>
      </c>
      <c r="C814">
        <v>118</v>
      </c>
      <c r="D814" t="s">
        <v>178</v>
      </c>
      <c r="E814">
        <v>373</v>
      </c>
      <c r="F814">
        <v>513550004</v>
      </c>
      <c r="G814" t="s">
        <v>200</v>
      </c>
      <c r="H814">
        <v>101</v>
      </c>
      <c r="I814" t="s">
        <v>308</v>
      </c>
      <c r="J814">
        <v>3550</v>
      </c>
      <c r="K814" t="s">
        <v>335</v>
      </c>
      <c r="L814">
        <v>3000</v>
      </c>
      <c r="M814" t="s">
        <v>118</v>
      </c>
      <c r="N814">
        <v>12</v>
      </c>
      <c r="O814" t="s">
        <v>401</v>
      </c>
      <c r="P814">
        <v>221</v>
      </c>
      <c r="Q814" t="s">
        <v>492</v>
      </c>
      <c r="R814">
        <v>128</v>
      </c>
      <c r="S814" t="s">
        <v>404</v>
      </c>
      <c r="T814">
        <v>1</v>
      </c>
      <c r="U814" t="s">
        <v>313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232</v>
      </c>
      <c r="AB814" s="4">
        <v>0</v>
      </c>
      <c r="AC814" s="4">
        <v>0</v>
      </c>
      <c r="AD814" s="4">
        <v>116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0</v>
      </c>
      <c r="AU814" s="4">
        <v>0</v>
      </c>
      <c r="AV814" s="4">
        <v>0</v>
      </c>
      <c r="AW814" s="4">
        <v>0</v>
      </c>
      <c r="AX814" s="4">
        <v>0</v>
      </c>
      <c r="AY814" s="4">
        <v>232</v>
      </c>
      <c r="AZ814" s="4">
        <v>0</v>
      </c>
      <c r="BA814" s="4">
        <v>116</v>
      </c>
      <c r="BB814" s="4">
        <v>0</v>
      </c>
      <c r="BC814" s="4">
        <v>0</v>
      </c>
      <c r="BD814" s="4">
        <v>0</v>
      </c>
      <c r="BE814" s="4">
        <v>0</v>
      </c>
    </row>
    <row r="815" spans="1:57">
      <c r="A815">
        <v>952</v>
      </c>
      <c r="B815" t="s">
        <v>498</v>
      </c>
      <c r="C815">
        <v>120</v>
      </c>
      <c r="D815" t="s">
        <v>499</v>
      </c>
      <c r="E815">
        <v>373</v>
      </c>
      <c r="F815">
        <v>513550004</v>
      </c>
      <c r="G815" t="s">
        <v>200</v>
      </c>
      <c r="H815">
        <v>101</v>
      </c>
      <c r="I815" t="s">
        <v>308</v>
      </c>
      <c r="J815">
        <v>3550</v>
      </c>
      <c r="K815" t="s">
        <v>335</v>
      </c>
      <c r="L815">
        <v>3000</v>
      </c>
      <c r="M815" t="s">
        <v>118</v>
      </c>
      <c r="N815">
        <v>12</v>
      </c>
      <c r="O815" t="s">
        <v>401</v>
      </c>
      <c r="P815">
        <v>222</v>
      </c>
      <c r="Q815" t="s">
        <v>500</v>
      </c>
      <c r="R815">
        <v>125</v>
      </c>
      <c r="S815" t="s">
        <v>464</v>
      </c>
      <c r="T815">
        <v>1</v>
      </c>
      <c r="U815" t="s">
        <v>313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116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0</v>
      </c>
      <c r="AX815" s="4">
        <v>0</v>
      </c>
      <c r="AY815" s="4">
        <v>0</v>
      </c>
      <c r="AZ815" s="4">
        <v>0</v>
      </c>
      <c r="BA815" s="4">
        <v>116</v>
      </c>
      <c r="BB815" s="4">
        <v>0</v>
      </c>
      <c r="BC815" s="4">
        <v>0</v>
      </c>
      <c r="BD815" s="4">
        <v>0</v>
      </c>
      <c r="BE815" s="4">
        <v>0</v>
      </c>
    </row>
    <row r="816" spans="1:57">
      <c r="A816">
        <v>953</v>
      </c>
      <c r="B816" t="s">
        <v>259</v>
      </c>
      <c r="C816">
        <v>121</v>
      </c>
      <c r="D816" t="s">
        <v>196</v>
      </c>
      <c r="E816">
        <v>373</v>
      </c>
      <c r="F816">
        <v>513550004</v>
      </c>
      <c r="G816" t="s">
        <v>200</v>
      </c>
      <c r="H816">
        <v>101</v>
      </c>
      <c r="I816" t="s">
        <v>308</v>
      </c>
      <c r="J816">
        <v>3550</v>
      </c>
      <c r="K816" t="s">
        <v>335</v>
      </c>
      <c r="L816">
        <v>3000</v>
      </c>
      <c r="M816" t="s">
        <v>118</v>
      </c>
      <c r="N816">
        <v>12</v>
      </c>
      <c r="O816" t="s">
        <v>401</v>
      </c>
      <c r="P816">
        <v>214</v>
      </c>
      <c r="Q816" t="s">
        <v>446</v>
      </c>
      <c r="R816">
        <v>125</v>
      </c>
      <c r="S816" t="s">
        <v>464</v>
      </c>
      <c r="T816">
        <v>1</v>
      </c>
      <c r="U816" t="s">
        <v>313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1925.6</v>
      </c>
      <c r="AG816" s="4">
        <v>1519.6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0</v>
      </c>
      <c r="AU816" s="4">
        <v>0</v>
      </c>
      <c r="AV816" s="4">
        <v>0</v>
      </c>
      <c r="AW816" s="4">
        <v>0</v>
      </c>
      <c r="AX816" s="4">
        <v>0</v>
      </c>
      <c r="AY816" s="4">
        <v>0</v>
      </c>
      <c r="AZ816" s="4">
        <v>0</v>
      </c>
      <c r="BA816" s="4">
        <v>0</v>
      </c>
      <c r="BB816" s="4">
        <v>0</v>
      </c>
      <c r="BC816" s="4">
        <v>0</v>
      </c>
      <c r="BD816" s="4">
        <v>1925.6</v>
      </c>
      <c r="BE816" s="4">
        <v>1519.6</v>
      </c>
    </row>
    <row r="817" spans="1:57">
      <c r="A817">
        <v>954</v>
      </c>
      <c r="B817" t="s">
        <v>502</v>
      </c>
      <c r="C817">
        <v>122</v>
      </c>
      <c r="D817" t="s">
        <v>503</v>
      </c>
      <c r="E817">
        <v>373</v>
      </c>
      <c r="F817">
        <v>513550004</v>
      </c>
      <c r="G817" t="s">
        <v>200</v>
      </c>
      <c r="H817">
        <v>101</v>
      </c>
      <c r="I817" t="s">
        <v>308</v>
      </c>
      <c r="J817">
        <v>3550</v>
      </c>
      <c r="K817" t="s">
        <v>335</v>
      </c>
      <c r="L817">
        <v>3000</v>
      </c>
      <c r="M817" t="s">
        <v>118</v>
      </c>
      <c r="N817">
        <v>12</v>
      </c>
      <c r="O817" t="s">
        <v>401</v>
      </c>
      <c r="P817">
        <v>226</v>
      </c>
      <c r="Q817" t="s">
        <v>504</v>
      </c>
      <c r="R817">
        <v>121</v>
      </c>
      <c r="S817" t="s">
        <v>312</v>
      </c>
      <c r="T817">
        <v>1</v>
      </c>
      <c r="U817" t="s">
        <v>313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3480</v>
      </c>
      <c r="AB817" s="4">
        <v>0</v>
      </c>
      <c r="AC817" s="4">
        <v>0</v>
      </c>
      <c r="AD817" s="4">
        <v>2262</v>
      </c>
      <c r="AE817" s="4">
        <v>0</v>
      </c>
      <c r="AF817" s="4">
        <v>4002</v>
      </c>
      <c r="AG817" s="4">
        <v>2737.6</v>
      </c>
      <c r="AH817" s="4">
        <v>716.88</v>
      </c>
      <c r="AI817" s="4">
        <v>0</v>
      </c>
      <c r="AJ817" s="4">
        <v>0</v>
      </c>
      <c r="AK817" s="4">
        <v>0</v>
      </c>
      <c r="AL817" s="4">
        <v>2019.21</v>
      </c>
      <c r="AM817" s="4">
        <v>4217.6400000000003</v>
      </c>
      <c r="AN817" s="4">
        <v>0</v>
      </c>
      <c r="AO817" s="4">
        <v>0</v>
      </c>
      <c r="AP817" s="4">
        <v>0</v>
      </c>
      <c r="AQ817" s="4">
        <v>0</v>
      </c>
      <c r="AR817" s="4">
        <v>695.37</v>
      </c>
      <c r="AS817" s="4">
        <v>695.37</v>
      </c>
      <c r="AT817" s="4">
        <v>-716.88</v>
      </c>
      <c r="AU817" s="4">
        <v>0</v>
      </c>
      <c r="AV817" s="4">
        <v>0</v>
      </c>
      <c r="AW817" s="4">
        <v>0</v>
      </c>
      <c r="AX817" s="4">
        <v>-2019.21</v>
      </c>
      <c r="AY817" s="4">
        <v>-737.64</v>
      </c>
      <c r="AZ817" s="4">
        <v>0</v>
      </c>
      <c r="BA817" s="4">
        <v>2262</v>
      </c>
      <c r="BB817" s="4">
        <v>0</v>
      </c>
      <c r="BC817" s="4">
        <v>0</v>
      </c>
      <c r="BD817" s="4">
        <v>3306.63</v>
      </c>
      <c r="BE817" s="4">
        <v>2042.23</v>
      </c>
    </row>
    <row r="818" spans="1:57">
      <c r="A818">
        <v>111</v>
      </c>
      <c r="B818" t="s">
        <v>84</v>
      </c>
      <c r="C818">
        <v>141</v>
      </c>
      <c r="D818" t="s">
        <v>260</v>
      </c>
      <c r="E818">
        <v>373</v>
      </c>
      <c r="F818">
        <v>513550004</v>
      </c>
      <c r="G818" t="s">
        <v>200</v>
      </c>
      <c r="H818">
        <v>101</v>
      </c>
      <c r="I818" t="s">
        <v>308</v>
      </c>
      <c r="J818">
        <v>3550</v>
      </c>
      <c r="K818" t="s">
        <v>335</v>
      </c>
      <c r="L818">
        <v>3000</v>
      </c>
      <c r="M818" t="s">
        <v>118</v>
      </c>
      <c r="N818">
        <v>13</v>
      </c>
      <c r="O818" t="s">
        <v>353</v>
      </c>
      <c r="P818">
        <v>263</v>
      </c>
      <c r="Q818" t="s">
        <v>354</v>
      </c>
      <c r="R818">
        <v>121</v>
      </c>
      <c r="S818" t="s">
        <v>312</v>
      </c>
      <c r="T818">
        <v>1</v>
      </c>
      <c r="U818" t="s">
        <v>313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116</v>
      </c>
      <c r="AE818" s="4">
        <v>0</v>
      </c>
      <c r="AF818" s="4">
        <v>116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0</v>
      </c>
      <c r="AU818" s="4">
        <v>0</v>
      </c>
      <c r="AV818" s="4">
        <v>0</v>
      </c>
      <c r="AW818" s="4">
        <v>0</v>
      </c>
      <c r="AX818" s="4">
        <v>0</v>
      </c>
      <c r="AY818" s="4">
        <v>0</v>
      </c>
      <c r="AZ818" s="4">
        <v>0</v>
      </c>
      <c r="BA818" s="4">
        <v>116</v>
      </c>
      <c r="BB818" s="4">
        <v>0</v>
      </c>
      <c r="BC818" s="4">
        <v>0</v>
      </c>
      <c r="BD818" s="4">
        <v>116</v>
      </c>
      <c r="BE818" s="4">
        <v>0</v>
      </c>
    </row>
    <row r="819" spans="1:57">
      <c r="A819">
        <v>954</v>
      </c>
      <c r="B819" t="s">
        <v>502</v>
      </c>
      <c r="C819">
        <v>122</v>
      </c>
      <c r="D819" t="s">
        <v>503</v>
      </c>
      <c r="E819">
        <v>374</v>
      </c>
      <c r="F819">
        <v>513570001</v>
      </c>
      <c r="G819" t="s">
        <v>190</v>
      </c>
      <c r="H819">
        <v>101</v>
      </c>
      <c r="I819" t="s">
        <v>308</v>
      </c>
      <c r="J819">
        <v>3570</v>
      </c>
      <c r="K819" t="s">
        <v>336</v>
      </c>
      <c r="L819">
        <v>3000</v>
      </c>
      <c r="M819" t="s">
        <v>118</v>
      </c>
      <c r="N819">
        <v>12</v>
      </c>
      <c r="O819" t="s">
        <v>401</v>
      </c>
      <c r="P819">
        <v>226</v>
      </c>
      <c r="Q819" t="s">
        <v>504</v>
      </c>
      <c r="R819">
        <v>121</v>
      </c>
      <c r="S819" t="s">
        <v>312</v>
      </c>
      <c r="T819">
        <v>1</v>
      </c>
      <c r="U819" t="s">
        <v>313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7540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8511.49</v>
      </c>
      <c r="AP819" s="4">
        <v>0</v>
      </c>
      <c r="AQ819" s="4">
        <v>0</v>
      </c>
      <c r="AR819" s="4">
        <v>851.15</v>
      </c>
      <c r="AS819" s="4">
        <v>851.15</v>
      </c>
      <c r="AT819" s="4">
        <v>0</v>
      </c>
      <c r="AU819" s="4">
        <v>0</v>
      </c>
      <c r="AV819" s="4">
        <v>0</v>
      </c>
      <c r="AW819" s="4">
        <v>0</v>
      </c>
      <c r="AX819" s="4">
        <v>0</v>
      </c>
      <c r="AY819" s="4">
        <v>0</v>
      </c>
      <c r="AZ819" s="4">
        <v>0</v>
      </c>
      <c r="BA819" s="4">
        <v>-971.49</v>
      </c>
      <c r="BB819" s="4">
        <v>0</v>
      </c>
      <c r="BC819" s="4">
        <v>0</v>
      </c>
      <c r="BD819" s="4">
        <v>-851.15</v>
      </c>
      <c r="BE819" s="4">
        <v>-851.15</v>
      </c>
    </row>
    <row r="820" spans="1:57">
      <c r="A820">
        <v>102</v>
      </c>
      <c r="B820" t="s">
        <v>343</v>
      </c>
      <c r="C820">
        <v>140</v>
      </c>
      <c r="D820" t="s">
        <v>344</v>
      </c>
      <c r="E820">
        <v>375</v>
      </c>
      <c r="F820">
        <v>513570002</v>
      </c>
      <c r="G820" t="s">
        <v>191</v>
      </c>
      <c r="H820">
        <v>101</v>
      </c>
      <c r="I820" t="s">
        <v>308</v>
      </c>
      <c r="J820">
        <v>3570</v>
      </c>
      <c r="K820" t="s">
        <v>336</v>
      </c>
      <c r="L820">
        <v>3000</v>
      </c>
      <c r="M820" t="s">
        <v>118</v>
      </c>
      <c r="N820">
        <v>4</v>
      </c>
      <c r="O820" t="s">
        <v>345</v>
      </c>
      <c r="P820">
        <v>172</v>
      </c>
      <c r="Q820" t="s">
        <v>281</v>
      </c>
      <c r="R820">
        <v>121</v>
      </c>
      <c r="S820" t="s">
        <v>312</v>
      </c>
      <c r="T820">
        <v>1</v>
      </c>
      <c r="U820" t="s">
        <v>313</v>
      </c>
      <c r="V820" s="4">
        <v>0</v>
      </c>
      <c r="W820" s="4">
        <v>2331.6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2331.6</v>
      </c>
      <c r="AU820" s="4">
        <v>0</v>
      </c>
      <c r="AV820" s="4">
        <v>0</v>
      </c>
      <c r="AW820" s="4">
        <v>0</v>
      </c>
      <c r="AX820" s="4">
        <v>0</v>
      </c>
      <c r="AY820" s="4">
        <v>0</v>
      </c>
      <c r="AZ820" s="4">
        <v>0</v>
      </c>
      <c r="BA820" s="4">
        <v>0</v>
      </c>
      <c r="BB820" s="4">
        <v>0</v>
      </c>
      <c r="BC820" s="4">
        <v>0</v>
      </c>
      <c r="BD820" s="4">
        <v>0</v>
      </c>
      <c r="BE820" s="4">
        <v>0</v>
      </c>
    </row>
    <row r="821" spans="1:57">
      <c r="A821">
        <v>921</v>
      </c>
      <c r="B821" t="s">
        <v>454</v>
      </c>
      <c r="C821">
        <v>108</v>
      </c>
      <c r="D821" t="s">
        <v>455</v>
      </c>
      <c r="E821">
        <v>375</v>
      </c>
      <c r="F821">
        <v>513570002</v>
      </c>
      <c r="G821" t="s">
        <v>191</v>
      </c>
      <c r="H821">
        <v>101</v>
      </c>
      <c r="I821" t="s">
        <v>308</v>
      </c>
      <c r="J821">
        <v>3570</v>
      </c>
      <c r="K821" t="s">
        <v>336</v>
      </c>
      <c r="L821">
        <v>3000</v>
      </c>
      <c r="M821" t="s">
        <v>118</v>
      </c>
      <c r="N821">
        <v>4</v>
      </c>
      <c r="O821" t="s">
        <v>345</v>
      </c>
      <c r="P821">
        <v>132</v>
      </c>
      <c r="Q821" t="s">
        <v>456</v>
      </c>
      <c r="R821">
        <v>121</v>
      </c>
      <c r="S821" t="s">
        <v>312</v>
      </c>
      <c r="T821">
        <v>1</v>
      </c>
      <c r="U821" t="s">
        <v>313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2059.9899999999998</v>
      </c>
      <c r="AO821" s="4">
        <v>597.4</v>
      </c>
      <c r="AP821" s="4">
        <v>0</v>
      </c>
      <c r="AQ821" s="4">
        <v>0</v>
      </c>
      <c r="AR821" s="4">
        <v>265.74</v>
      </c>
      <c r="AS821" s="4">
        <v>265.74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-2059.9899999999998</v>
      </c>
      <c r="BA821" s="4">
        <v>-597.4</v>
      </c>
      <c r="BB821" s="4">
        <v>0</v>
      </c>
      <c r="BC821" s="4">
        <v>0</v>
      </c>
      <c r="BD821" s="4">
        <v>-265.74</v>
      </c>
      <c r="BE821" s="4">
        <v>-265.74</v>
      </c>
    </row>
    <row r="822" spans="1:57">
      <c r="A822">
        <v>922</v>
      </c>
      <c r="B822" t="s">
        <v>458</v>
      </c>
      <c r="C822">
        <v>109</v>
      </c>
      <c r="D822" t="s">
        <v>459</v>
      </c>
      <c r="E822">
        <v>375</v>
      </c>
      <c r="F822">
        <v>513570002</v>
      </c>
      <c r="G822" t="s">
        <v>191</v>
      </c>
      <c r="H822">
        <v>101</v>
      </c>
      <c r="I822" t="s">
        <v>308</v>
      </c>
      <c r="J822">
        <v>3570</v>
      </c>
      <c r="K822" t="s">
        <v>336</v>
      </c>
      <c r="L822">
        <v>3000</v>
      </c>
      <c r="M822" t="s">
        <v>118</v>
      </c>
      <c r="N822">
        <v>4</v>
      </c>
      <c r="O822" t="s">
        <v>345</v>
      </c>
      <c r="P822">
        <v>135</v>
      </c>
      <c r="Q822" t="s">
        <v>460</v>
      </c>
      <c r="R822">
        <v>121</v>
      </c>
      <c r="S822" t="s">
        <v>312</v>
      </c>
      <c r="T822">
        <v>1</v>
      </c>
      <c r="U822" t="s">
        <v>313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1030</v>
      </c>
      <c r="AO822" s="4">
        <v>0</v>
      </c>
      <c r="AP822" s="4">
        <v>0</v>
      </c>
      <c r="AQ822" s="4">
        <v>0</v>
      </c>
      <c r="AR822" s="4">
        <v>103</v>
      </c>
      <c r="AS822" s="4">
        <v>103</v>
      </c>
      <c r="AT822" s="4">
        <v>0</v>
      </c>
      <c r="AU822" s="4">
        <v>0</v>
      </c>
      <c r="AV822" s="4">
        <v>0</v>
      </c>
      <c r="AW822" s="4">
        <v>0</v>
      </c>
      <c r="AX822" s="4">
        <v>0</v>
      </c>
      <c r="AY822" s="4">
        <v>0</v>
      </c>
      <c r="AZ822" s="4">
        <v>0</v>
      </c>
      <c r="BA822" s="4">
        <v>0</v>
      </c>
      <c r="BB822" s="4">
        <v>-303.14999999999998</v>
      </c>
      <c r="BC822" s="4">
        <v>-726.85</v>
      </c>
      <c r="BD822" s="4">
        <v>-103</v>
      </c>
      <c r="BE822" s="4">
        <v>-103</v>
      </c>
    </row>
    <row r="823" spans="1:57">
      <c r="A823">
        <v>923</v>
      </c>
      <c r="B823" t="s">
        <v>461</v>
      </c>
      <c r="C823">
        <v>110</v>
      </c>
      <c r="D823" t="s">
        <v>462</v>
      </c>
      <c r="E823">
        <v>375</v>
      </c>
      <c r="F823">
        <v>513570002</v>
      </c>
      <c r="G823" t="s">
        <v>191</v>
      </c>
      <c r="H823">
        <v>101</v>
      </c>
      <c r="I823" t="s">
        <v>308</v>
      </c>
      <c r="J823">
        <v>3570</v>
      </c>
      <c r="K823" t="s">
        <v>336</v>
      </c>
      <c r="L823">
        <v>3000</v>
      </c>
      <c r="M823" t="s">
        <v>118</v>
      </c>
      <c r="N823">
        <v>4</v>
      </c>
      <c r="O823" t="s">
        <v>345</v>
      </c>
      <c r="P823">
        <v>311</v>
      </c>
      <c r="Q823" t="s">
        <v>463</v>
      </c>
      <c r="R823">
        <v>125</v>
      </c>
      <c r="S823" t="s">
        <v>464</v>
      </c>
      <c r="T823">
        <v>1</v>
      </c>
      <c r="U823" t="s">
        <v>313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514.97</v>
      </c>
      <c r="AO823" s="4">
        <v>0</v>
      </c>
      <c r="AP823" s="4">
        <v>0</v>
      </c>
      <c r="AQ823" s="4">
        <v>0</v>
      </c>
      <c r="AR823" s="4">
        <v>51.5</v>
      </c>
      <c r="AS823" s="4">
        <v>51.5</v>
      </c>
      <c r="AT823" s="4">
        <v>0</v>
      </c>
      <c r="AU823" s="4">
        <v>0</v>
      </c>
      <c r="AV823" s="4">
        <v>0</v>
      </c>
      <c r="AW823" s="4">
        <v>0</v>
      </c>
      <c r="AX823" s="4">
        <v>0</v>
      </c>
      <c r="AY823" s="4">
        <v>0</v>
      </c>
      <c r="AZ823" s="4">
        <v>0</v>
      </c>
      <c r="BA823" s="4">
        <v>-514.97</v>
      </c>
      <c r="BB823" s="4">
        <v>0</v>
      </c>
      <c r="BC823" s="4">
        <v>0</v>
      </c>
      <c r="BD823" s="4">
        <v>-51.5</v>
      </c>
      <c r="BE823" s="4">
        <v>-51.5</v>
      </c>
    </row>
    <row r="824" spans="1:57">
      <c r="A824">
        <v>924</v>
      </c>
      <c r="B824" t="s">
        <v>574</v>
      </c>
      <c r="C824">
        <v>159</v>
      </c>
      <c r="D824" t="s">
        <v>574</v>
      </c>
      <c r="E824">
        <v>375</v>
      </c>
      <c r="F824">
        <v>513570002</v>
      </c>
      <c r="G824" t="s">
        <v>191</v>
      </c>
      <c r="H824">
        <v>101</v>
      </c>
      <c r="I824" t="s">
        <v>308</v>
      </c>
      <c r="J824">
        <v>3570</v>
      </c>
      <c r="K824" t="s">
        <v>336</v>
      </c>
      <c r="L824">
        <v>3000</v>
      </c>
      <c r="M824" t="s">
        <v>118</v>
      </c>
      <c r="N824">
        <v>4</v>
      </c>
      <c r="O824" t="s">
        <v>345</v>
      </c>
      <c r="P824">
        <v>111</v>
      </c>
      <c r="Q824" t="s">
        <v>438</v>
      </c>
      <c r="R824">
        <v>121</v>
      </c>
      <c r="S824" t="s">
        <v>312</v>
      </c>
      <c r="T824">
        <v>1</v>
      </c>
      <c r="U824" t="s">
        <v>313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1030</v>
      </c>
      <c r="AO824" s="4">
        <v>0</v>
      </c>
      <c r="AP824" s="4">
        <v>0</v>
      </c>
      <c r="AQ824" s="4">
        <v>0</v>
      </c>
      <c r="AR824" s="4">
        <v>103</v>
      </c>
      <c r="AS824" s="4">
        <v>103</v>
      </c>
      <c r="AT824" s="4">
        <v>0</v>
      </c>
      <c r="AU824" s="4">
        <v>0</v>
      </c>
      <c r="AV824" s="4">
        <v>0</v>
      </c>
      <c r="AW824" s="4">
        <v>0</v>
      </c>
      <c r="AX824" s="4">
        <v>0</v>
      </c>
      <c r="AY824" s="4">
        <v>0</v>
      </c>
      <c r="AZ824" s="4">
        <v>0</v>
      </c>
      <c r="BA824" s="4">
        <v>0</v>
      </c>
      <c r="BB824" s="4">
        <v>0</v>
      </c>
      <c r="BC824" s="4">
        <v>0</v>
      </c>
      <c r="BD824" s="4">
        <v>-1133</v>
      </c>
      <c r="BE824" s="4">
        <v>-103</v>
      </c>
    </row>
    <row r="825" spans="1:57">
      <c r="A825">
        <v>931</v>
      </c>
      <c r="B825" t="s">
        <v>465</v>
      </c>
      <c r="C825">
        <v>111</v>
      </c>
      <c r="D825" t="s">
        <v>466</v>
      </c>
      <c r="E825">
        <v>375</v>
      </c>
      <c r="F825">
        <v>513570002</v>
      </c>
      <c r="G825" t="s">
        <v>191</v>
      </c>
      <c r="H825">
        <v>101</v>
      </c>
      <c r="I825" t="s">
        <v>308</v>
      </c>
      <c r="J825">
        <v>3570</v>
      </c>
      <c r="K825" t="s">
        <v>336</v>
      </c>
      <c r="L825">
        <v>3000</v>
      </c>
      <c r="M825" t="s">
        <v>118</v>
      </c>
      <c r="N825">
        <v>5</v>
      </c>
      <c r="O825" t="s">
        <v>467</v>
      </c>
      <c r="P825">
        <v>152</v>
      </c>
      <c r="Q825" t="s">
        <v>468</v>
      </c>
      <c r="R825">
        <v>121</v>
      </c>
      <c r="S825" t="s">
        <v>312</v>
      </c>
      <c r="T825">
        <v>1</v>
      </c>
      <c r="U825" t="s">
        <v>313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1044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1544.98</v>
      </c>
      <c r="AO825" s="4">
        <v>0</v>
      </c>
      <c r="AP825" s="4">
        <v>0</v>
      </c>
      <c r="AQ825" s="4">
        <v>0</v>
      </c>
      <c r="AR825" s="4">
        <v>154.5</v>
      </c>
      <c r="AS825" s="4">
        <v>154.5</v>
      </c>
      <c r="AT825" s="4">
        <v>0</v>
      </c>
      <c r="AU825" s="4">
        <v>0</v>
      </c>
      <c r="AV825" s="4">
        <v>0</v>
      </c>
      <c r="AW825" s="4">
        <v>0</v>
      </c>
      <c r="AX825" s="4">
        <v>0</v>
      </c>
      <c r="AY825" s="4">
        <v>0</v>
      </c>
      <c r="AZ825" s="4">
        <v>0</v>
      </c>
      <c r="BA825" s="4">
        <v>-1544.98</v>
      </c>
      <c r="BB825" s="4">
        <v>0.01</v>
      </c>
      <c r="BC825" s="4">
        <v>0</v>
      </c>
      <c r="BD825" s="4">
        <v>889.49</v>
      </c>
      <c r="BE825" s="4">
        <v>-154.5</v>
      </c>
    </row>
    <row r="826" spans="1:57">
      <c r="A826">
        <v>932</v>
      </c>
      <c r="B826" t="s">
        <v>477</v>
      </c>
      <c r="C826">
        <v>113</v>
      </c>
      <c r="D826" t="s">
        <v>478</v>
      </c>
      <c r="E826">
        <v>375</v>
      </c>
      <c r="F826">
        <v>513570002</v>
      </c>
      <c r="G826" t="s">
        <v>191</v>
      </c>
      <c r="H826">
        <v>101</v>
      </c>
      <c r="I826" t="s">
        <v>308</v>
      </c>
      <c r="J826">
        <v>3570</v>
      </c>
      <c r="K826" t="s">
        <v>336</v>
      </c>
      <c r="L826">
        <v>3000</v>
      </c>
      <c r="M826" t="s">
        <v>118</v>
      </c>
      <c r="N826">
        <v>5</v>
      </c>
      <c r="O826" t="s">
        <v>467</v>
      </c>
      <c r="P826">
        <v>152</v>
      </c>
      <c r="Q826" t="s">
        <v>468</v>
      </c>
      <c r="R826">
        <v>121</v>
      </c>
      <c r="S826" t="s">
        <v>312</v>
      </c>
      <c r="T826">
        <v>1</v>
      </c>
      <c r="U826" t="s">
        <v>313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928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0</v>
      </c>
      <c r="AU826" s="4">
        <v>0</v>
      </c>
      <c r="AV826" s="4">
        <v>0</v>
      </c>
      <c r="AW826" s="4">
        <v>0</v>
      </c>
      <c r="AX826" s="4">
        <v>0</v>
      </c>
      <c r="AY826" s="4">
        <v>0</v>
      </c>
      <c r="AZ826" s="4">
        <v>0</v>
      </c>
      <c r="BA826" s="4">
        <v>0</v>
      </c>
      <c r="BB826" s="4">
        <v>928</v>
      </c>
      <c r="BC826" s="4">
        <v>0</v>
      </c>
      <c r="BD826" s="4">
        <v>0</v>
      </c>
      <c r="BE826" s="4">
        <v>0</v>
      </c>
    </row>
    <row r="827" spans="1:57">
      <c r="A827">
        <v>101</v>
      </c>
      <c r="B827" t="s">
        <v>306</v>
      </c>
      <c r="C827">
        <v>139</v>
      </c>
      <c r="D827" t="s">
        <v>307</v>
      </c>
      <c r="E827">
        <v>375</v>
      </c>
      <c r="F827">
        <v>513570002</v>
      </c>
      <c r="G827" t="s">
        <v>191</v>
      </c>
      <c r="H827">
        <v>101</v>
      </c>
      <c r="I827" t="s">
        <v>308</v>
      </c>
      <c r="J827">
        <v>3570</v>
      </c>
      <c r="K827" t="s">
        <v>336</v>
      </c>
      <c r="L827">
        <v>3000</v>
      </c>
      <c r="M827" t="s">
        <v>118</v>
      </c>
      <c r="N827">
        <v>7</v>
      </c>
      <c r="O827" t="s">
        <v>310</v>
      </c>
      <c r="P827">
        <v>171</v>
      </c>
      <c r="Q827" t="s">
        <v>311</v>
      </c>
      <c r="R827">
        <v>121</v>
      </c>
      <c r="S827" t="s">
        <v>312</v>
      </c>
      <c r="T827">
        <v>1</v>
      </c>
      <c r="U827" t="s">
        <v>313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358.44</v>
      </c>
      <c r="AJ827" s="4">
        <v>0</v>
      </c>
      <c r="AK827" s="4">
        <v>0</v>
      </c>
      <c r="AL827" s="4">
        <v>0</v>
      </c>
      <c r="AM827" s="4">
        <v>514.99</v>
      </c>
      <c r="AN827" s="4">
        <v>0</v>
      </c>
      <c r="AO827" s="4">
        <v>0</v>
      </c>
      <c r="AP827" s="4">
        <v>5675.3</v>
      </c>
      <c r="AQ827" s="4">
        <v>0</v>
      </c>
      <c r="AR827" s="4">
        <v>654.87</v>
      </c>
      <c r="AS827" s="4">
        <v>654.87</v>
      </c>
      <c r="AT827" s="4">
        <v>0</v>
      </c>
      <c r="AU827" s="4">
        <v>0</v>
      </c>
      <c r="AV827" s="4">
        <v>0</v>
      </c>
      <c r="AW827" s="4">
        <v>-358.44</v>
      </c>
      <c r="AX827" s="4">
        <v>0</v>
      </c>
      <c r="AY827" s="4">
        <v>0</v>
      </c>
      <c r="AZ827" s="4">
        <v>0</v>
      </c>
      <c r="BA827" s="4">
        <v>-514.99</v>
      </c>
      <c r="BB827" s="4">
        <v>-5675.3</v>
      </c>
      <c r="BC827" s="4">
        <v>0</v>
      </c>
      <c r="BD827" s="4">
        <v>-654.87</v>
      </c>
      <c r="BE827" s="4">
        <v>-654.87</v>
      </c>
    </row>
    <row r="828" spans="1:57">
      <c r="A828">
        <v>201</v>
      </c>
      <c r="B828" t="s">
        <v>379</v>
      </c>
      <c r="C828">
        <v>143</v>
      </c>
      <c r="D828" t="s">
        <v>271</v>
      </c>
      <c r="E828">
        <v>504</v>
      </c>
      <c r="F828">
        <v>513570002</v>
      </c>
      <c r="G828" t="s">
        <v>191</v>
      </c>
      <c r="H828">
        <v>602</v>
      </c>
      <c r="I828" t="s">
        <v>380</v>
      </c>
      <c r="J828">
        <v>3570</v>
      </c>
      <c r="K828" t="s">
        <v>336</v>
      </c>
      <c r="L828">
        <v>3000</v>
      </c>
      <c r="M828" t="s">
        <v>118</v>
      </c>
      <c r="N828">
        <v>7</v>
      </c>
      <c r="O828" t="s">
        <v>310</v>
      </c>
      <c r="P828">
        <v>423</v>
      </c>
      <c r="Q828" t="s">
        <v>381</v>
      </c>
      <c r="R828">
        <v>121</v>
      </c>
      <c r="S828" t="s">
        <v>312</v>
      </c>
      <c r="T828">
        <v>1</v>
      </c>
      <c r="U828" t="s">
        <v>313</v>
      </c>
      <c r="V828" s="4">
        <v>730.8</v>
      </c>
      <c r="W828" s="4">
        <v>0</v>
      </c>
      <c r="X828" s="4">
        <v>0</v>
      </c>
      <c r="Y828" s="4">
        <v>17272.400000000001</v>
      </c>
      <c r="Z828" s="4">
        <v>0</v>
      </c>
      <c r="AA828" s="4">
        <v>0</v>
      </c>
      <c r="AB828" s="4">
        <v>2992.8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730.8</v>
      </c>
      <c r="AU828" s="4">
        <v>0</v>
      </c>
      <c r="AV828" s="4">
        <v>0</v>
      </c>
      <c r="AW828" s="4">
        <v>17272.400000000001</v>
      </c>
      <c r="AX828" s="4">
        <v>0</v>
      </c>
      <c r="AY828" s="4">
        <v>0</v>
      </c>
      <c r="AZ828" s="4">
        <v>2992.8</v>
      </c>
      <c r="BA828" s="4">
        <v>0</v>
      </c>
      <c r="BB828" s="4">
        <v>0</v>
      </c>
      <c r="BC828" s="4">
        <v>0</v>
      </c>
      <c r="BD828" s="4">
        <v>0</v>
      </c>
      <c r="BE828" s="4">
        <v>0</v>
      </c>
    </row>
    <row r="829" spans="1:57">
      <c r="A829">
        <v>941</v>
      </c>
      <c r="B829" t="s">
        <v>484</v>
      </c>
      <c r="C829">
        <v>116</v>
      </c>
      <c r="D829" t="s">
        <v>485</v>
      </c>
      <c r="E829">
        <v>375</v>
      </c>
      <c r="F829">
        <v>513570002</v>
      </c>
      <c r="G829" t="s">
        <v>191</v>
      </c>
      <c r="H829">
        <v>101</v>
      </c>
      <c r="I829" t="s">
        <v>308</v>
      </c>
      <c r="J829">
        <v>3570</v>
      </c>
      <c r="K829" t="s">
        <v>336</v>
      </c>
      <c r="L829">
        <v>3000</v>
      </c>
      <c r="M829" t="s">
        <v>118</v>
      </c>
      <c r="N829">
        <v>8</v>
      </c>
      <c r="O829" t="s">
        <v>486</v>
      </c>
      <c r="P829">
        <v>131</v>
      </c>
      <c r="Q829" t="s">
        <v>449</v>
      </c>
      <c r="R829">
        <v>121</v>
      </c>
      <c r="S829" t="s">
        <v>312</v>
      </c>
      <c r="T829">
        <v>1</v>
      </c>
      <c r="U829" t="s">
        <v>313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928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0</v>
      </c>
      <c r="AU829" s="4">
        <v>0</v>
      </c>
      <c r="AV829" s="4">
        <v>0</v>
      </c>
      <c r="AW829" s="4">
        <v>0</v>
      </c>
      <c r="AX829" s="4">
        <v>0</v>
      </c>
      <c r="AY829" s="4">
        <v>0</v>
      </c>
      <c r="AZ829" s="4">
        <v>0</v>
      </c>
      <c r="BA829" s="4">
        <v>928</v>
      </c>
      <c r="BB829" s="4">
        <v>0</v>
      </c>
      <c r="BC829" s="4">
        <v>0</v>
      </c>
      <c r="BD829" s="4">
        <v>0</v>
      </c>
      <c r="BE829" s="4">
        <v>0</v>
      </c>
    </row>
    <row r="830" spans="1:57">
      <c r="A830">
        <v>942</v>
      </c>
      <c r="B830" t="s">
        <v>487</v>
      </c>
      <c r="C830">
        <v>117</v>
      </c>
      <c r="D830" t="s">
        <v>488</v>
      </c>
      <c r="E830">
        <v>375</v>
      </c>
      <c r="F830">
        <v>513570002</v>
      </c>
      <c r="G830" t="s">
        <v>191</v>
      </c>
      <c r="H830">
        <v>101</v>
      </c>
      <c r="I830" t="s">
        <v>308</v>
      </c>
      <c r="J830">
        <v>3570</v>
      </c>
      <c r="K830" t="s">
        <v>336</v>
      </c>
      <c r="L830">
        <v>3000</v>
      </c>
      <c r="M830" t="s">
        <v>118</v>
      </c>
      <c r="N830">
        <v>8</v>
      </c>
      <c r="O830" t="s">
        <v>486</v>
      </c>
      <c r="P830">
        <v>183</v>
      </c>
      <c r="Q830" t="s">
        <v>489</v>
      </c>
      <c r="R830">
        <v>121</v>
      </c>
      <c r="S830" t="s">
        <v>312</v>
      </c>
      <c r="T830">
        <v>1</v>
      </c>
      <c r="U830" t="s">
        <v>313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1030</v>
      </c>
      <c r="AO830" s="4">
        <v>0</v>
      </c>
      <c r="AP830" s="4">
        <v>0</v>
      </c>
      <c r="AQ830" s="4">
        <v>0</v>
      </c>
      <c r="AR830" s="4">
        <v>103</v>
      </c>
      <c r="AS830" s="4">
        <v>103</v>
      </c>
      <c r="AT830" s="4">
        <v>0</v>
      </c>
      <c r="AU830" s="4">
        <v>0</v>
      </c>
      <c r="AV830" s="4">
        <v>0</v>
      </c>
      <c r="AW830" s="4">
        <v>0</v>
      </c>
      <c r="AX830" s="4">
        <v>0</v>
      </c>
      <c r="AY830" s="4">
        <v>0</v>
      </c>
      <c r="AZ830" s="4">
        <v>-1030</v>
      </c>
      <c r="BA830" s="4">
        <v>0</v>
      </c>
      <c r="BB830" s="4">
        <v>0</v>
      </c>
      <c r="BC830" s="4">
        <v>0</v>
      </c>
      <c r="BD830" s="4">
        <v>-103</v>
      </c>
      <c r="BE830" s="4">
        <v>-103</v>
      </c>
    </row>
    <row r="831" spans="1:57">
      <c r="A831">
        <v>972</v>
      </c>
      <c r="B831" t="s">
        <v>527</v>
      </c>
      <c r="C831">
        <v>132</v>
      </c>
      <c r="D831" t="s">
        <v>528</v>
      </c>
      <c r="E831">
        <v>375</v>
      </c>
      <c r="F831">
        <v>513570002</v>
      </c>
      <c r="G831" t="s">
        <v>191</v>
      </c>
      <c r="H831">
        <v>101</v>
      </c>
      <c r="I831" t="s">
        <v>308</v>
      </c>
      <c r="J831">
        <v>3570</v>
      </c>
      <c r="K831" t="s">
        <v>336</v>
      </c>
      <c r="L831">
        <v>3000</v>
      </c>
      <c r="M831" t="s">
        <v>118</v>
      </c>
      <c r="N831">
        <v>9</v>
      </c>
      <c r="O831" t="s">
        <v>422</v>
      </c>
      <c r="P831">
        <v>181</v>
      </c>
      <c r="Q831" t="s">
        <v>523</v>
      </c>
      <c r="R831">
        <v>131</v>
      </c>
      <c r="S831" t="s">
        <v>524</v>
      </c>
      <c r="T831">
        <v>1</v>
      </c>
      <c r="U831" t="s">
        <v>313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812</v>
      </c>
      <c r="AF831" s="4">
        <v>464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1544.98</v>
      </c>
      <c r="AO831" s="4">
        <v>0</v>
      </c>
      <c r="AP831" s="4">
        <v>0</v>
      </c>
      <c r="AQ831" s="4">
        <v>0</v>
      </c>
      <c r="AR831" s="4">
        <v>154.5</v>
      </c>
      <c r="AS831" s="4">
        <v>154.5</v>
      </c>
      <c r="AT831" s="4">
        <v>0</v>
      </c>
      <c r="AU831" s="4">
        <v>0</v>
      </c>
      <c r="AV831" s="4">
        <v>0</v>
      </c>
      <c r="AW831" s="4">
        <v>0</v>
      </c>
      <c r="AX831" s="4">
        <v>0</v>
      </c>
      <c r="AY831" s="4">
        <v>0</v>
      </c>
      <c r="AZ831" s="4">
        <v>-1544.98</v>
      </c>
      <c r="BA831" s="4">
        <v>0</v>
      </c>
      <c r="BB831" s="4">
        <v>812</v>
      </c>
      <c r="BC831" s="4">
        <v>0</v>
      </c>
      <c r="BD831" s="4">
        <v>309.5</v>
      </c>
      <c r="BE831" s="4">
        <v>-154.5</v>
      </c>
    </row>
    <row r="832" spans="1:57">
      <c r="A832">
        <v>961</v>
      </c>
      <c r="B832" t="s">
        <v>80</v>
      </c>
      <c r="C832">
        <v>124</v>
      </c>
      <c r="D832" t="s">
        <v>508</v>
      </c>
      <c r="E832">
        <v>375</v>
      </c>
      <c r="F832">
        <v>513570002</v>
      </c>
      <c r="G832" t="s">
        <v>191</v>
      </c>
      <c r="H832">
        <v>101</v>
      </c>
      <c r="I832" t="s">
        <v>308</v>
      </c>
      <c r="J832">
        <v>3570</v>
      </c>
      <c r="K832" t="s">
        <v>336</v>
      </c>
      <c r="L832">
        <v>3000</v>
      </c>
      <c r="M832" t="s">
        <v>118</v>
      </c>
      <c r="N832">
        <v>11</v>
      </c>
      <c r="O832" t="s">
        <v>509</v>
      </c>
      <c r="P832">
        <v>241</v>
      </c>
      <c r="Q832" t="s">
        <v>445</v>
      </c>
      <c r="R832">
        <v>124</v>
      </c>
      <c r="S832" t="s">
        <v>510</v>
      </c>
      <c r="T832">
        <v>1</v>
      </c>
      <c r="U832" t="s">
        <v>313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3038.5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303.85000000000002</v>
      </c>
      <c r="AS832" s="4">
        <v>303.85000000000002</v>
      </c>
      <c r="AT832" s="4">
        <v>0</v>
      </c>
      <c r="AU832" s="4">
        <v>0</v>
      </c>
      <c r="AV832" s="4">
        <v>0</v>
      </c>
      <c r="AW832" s="4">
        <v>0</v>
      </c>
      <c r="AX832" s="4">
        <v>0</v>
      </c>
      <c r="AY832" s="4">
        <v>0</v>
      </c>
      <c r="AZ832" s="4">
        <v>-2047</v>
      </c>
      <c r="BA832" s="4">
        <v>0</v>
      </c>
      <c r="BB832" s="4">
        <v>-991.5</v>
      </c>
      <c r="BC832" s="4">
        <v>0</v>
      </c>
      <c r="BD832" s="4">
        <v>-303.85000000000002</v>
      </c>
      <c r="BE832" s="4">
        <v>-303.85000000000002</v>
      </c>
    </row>
    <row r="833" spans="1:57">
      <c r="A833">
        <v>951</v>
      </c>
      <c r="B833" t="s">
        <v>491</v>
      </c>
      <c r="C833">
        <v>118</v>
      </c>
      <c r="D833" t="s">
        <v>178</v>
      </c>
      <c r="E833">
        <v>375</v>
      </c>
      <c r="F833">
        <v>513570002</v>
      </c>
      <c r="G833" t="s">
        <v>191</v>
      </c>
      <c r="H833">
        <v>101</v>
      </c>
      <c r="I833" t="s">
        <v>308</v>
      </c>
      <c r="J833">
        <v>3570</v>
      </c>
      <c r="K833" t="s">
        <v>336</v>
      </c>
      <c r="L833">
        <v>3000</v>
      </c>
      <c r="M833" t="s">
        <v>118</v>
      </c>
      <c r="N833">
        <v>12</v>
      </c>
      <c r="O833" t="s">
        <v>401</v>
      </c>
      <c r="P833">
        <v>221</v>
      </c>
      <c r="Q833" t="s">
        <v>492</v>
      </c>
      <c r="R833">
        <v>128</v>
      </c>
      <c r="S833" t="s">
        <v>404</v>
      </c>
      <c r="T833">
        <v>1</v>
      </c>
      <c r="U833" t="s">
        <v>313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1029.99</v>
      </c>
      <c r="AL833" s="4">
        <v>0</v>
      </c>
      <c r="AM833" s="4">
        <v>0</v>
      </c>
      <c r="AN833" s="4">
        <v>0</v>
      </c>
      <c r="AO833" s="4">
        <v>0</v>
      </c>
      <c r="AP833" s="4">
        <v>4274.49</v>
      </c>
      <c r="AQ833" s="4">
        <v>0</v>
      </c>
      <c r="AR833" s="4">
        <v>530.45000000000005</v>
      </c>
      <c r="AS833" s="4">
        <v>530.45000000000005</v>
      </c>
      <c r="AT833" s="4">
        <v>0</v>
      </c>
      <c r="AU833" s="4">
        <v>0</v>
      </c>
      <c r="AV833" s="4">
        <v>0</v>
      </c>
      <c r="AW833" s="4">
        <v>0</v>
      </c>
      <c r="AX833" s="4">
        <v>0</v>
      </c>
      <c r="AY833" s="4">
        <v>-1029.99</v>
      </c>
      <c r="AZ833" s="4">
        <v>0</v>
      </c>
      <c r="BA833" s="4">
        <v>0</v>
      </c>
      <c r="BB833" s="4">
        <v>-4274.49</v>
      </c>
      <c r="BC833" s="4">
        <v>0</v>
      </c>
      <c r="BD833" s="4">
        <v>-530.45000000000005</v>
      </c>
      <c r="BE833" s="4">
        <v>-530.45000000000005</v>
      </c>
    </row>
    <row r="834" spans="1:57">
      <c r="A834">
        <v>952</v>
      </c>
      <c r="B834" t="s">
        <v>498</v>
      </c>
      <c r="C834">
        <v>120</v>
      </c>
      <c r="D834" t="s">
        <v>499</v>
      </c>
      <c r="E834">
        <v>375</v>
      </c>
      <c r="F834">
        <v>513570002</v>
      </c>
      <c r="G834" t="s">
        <v>191</v>
      </c>
      <c r="H834">
        <v>101</v>
      </c>
      <c r="I834" t="s">
        <v>308</v>
      </c>
      <c r="J834">
        <v>3570</v>
      </c>
      <c r="K834" t="s">
        <v>336</v>
      </c>
      <c r="L834">
        <v>3000</v>
      </c>
      <c r="M834" t="s">
        <v>118</v>
      </c>
      <c r="N834">
        <v>12</v>
      </c>
      <c r="O834" t="s">
        <v>401</v>
      </c>
      <c r="P834">
        <v>222</v>
      </c>
      <c r="Q834" t="s">
        <v>500</v>
      </c>
      <c r="R834">
        <v>125</v>
      </c>
      <c r="S834" t="s">
        <v>464</v>
      </c>
      <c r="T834">
        <v>1</v>
      </c>
      <c r="U834" t="s">
        <v>313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2204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0</v>
      </c>
      <c r="AU834" s="4">
        <v>0</v>
      </c>
      <c r="AV834" s="4">
        <v>0</v>
      </c>
      <c r="AW834" s="4">
        <v>0</v>
      </c>
      <c r="AX834" s="4">
        <v>0</v>
      </c>
      <c r="AY834" s="4">
        <v>0</v>
      </c>
      <c r="AZ834" s="4">
        <v>1</v>
      </c>
      <c r="BA834" s="4">
        <v>0</v>
      </c>
      <c r="BB834" s="4">
        <v>1739</v>
      </c>
      <c r="BC834" s="4">
        <v>464</v>
      </c>
      <c r="BD834" s="4">
        <v>0</v>
      </c>
      <c r="BE834" s="4">
        <v>0</v>
      </c>
    </row>
    <row r="835" spans="1:57">
      <c r="A835">
        <v>953</v>
      </c>
      <c r="B835" t="s">
        <v>259</v>
      </c>
      <c r="C835">
        <v>121</v>
      </c>
      <c r="D835" t="s">
        <v>196</v>
      </c>
      <c r="E835">
        <v>375</v>
      </c>
      <c r="F835">
        <v>513570002</v>
      </c>
      <c r="G835" t="s">
        <v>191</v>
      </c>
      <c r="H835">
        <v>101</v>
      </c>
      <c r="I835" t="s">
        <v>308</v>
      </c>
      <c r="J835">
        <v>3570</v>
      </c>
      <c r="K835" t="s">
        <v>336</v>
      </c>
      <c r="L835">
        <v>3000</v>
      </c>
      <c r="M835" t="s">
        <v>118</v>
      </c>
      <c r="N835">
        <v>12</v>
      </c>
      <c r="O835" t="s">
        <v>401</v>
      </c>
      <c r="P835">
        <v>214</v>
      </c>
      <c r="Q835" t="s">
        <v>446</v>
      </c>
      <c r="R835">
        <v>125</v>
      </c>
      <c r="S835" t="s">
        <v>464</v>
      </c>
      <c r="T835">
        <v>1</v>
      </c>
      <c r="U835" t="s">
        <v>313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928</v>
      </c>
      <c r="AF835" s="4">
        <v>5452</v>
      </c>
      <c r="AG835" s="4">
        <v>1328.23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2867.52</v>
      </c>
      <c r="AR835" s="4">
        <v>286.75</v>
      </c>
      <c r="AS835" s="4">
        <v>286.75</v>
      </c>
      <c r="AT835" s="4">
        <v>0</v>
      </c>
      <c r="AU835" s="4">
        <v>0</v>
      </c>
      <c r="AV835" s="4">
        <v>0</v>
      </c>
      <c r="AW835" s="4">
        <v>0</v>
      </c>
      <c r="AX835" s="4">
        <v>0</v>
      </c>
      <c r="AY835" s="4">
        <v>0</v>
      </c>
      <c r="AZ835" s="4">
        <v>2</v>
      </c>
      <c r="BA835" s="4">
        <v>0</v>
      </c>
      <c r="BB835" s="4">
        <v>3364</v>
      </c>
      <c r="BC835" s="4">
        <v>-1129.52</v>
      </c>
      <c r="BD835" s="4">
        <v>3129.48</v>
      </c>
      <c r="BE835" s="4">
        <v>-286.75</v>
      </c>
    </row>
    <row r="836" spans="1:57">
      <c r="A836">
        <v>954</v>
      </c>
      <c r="B836" t="s">
        <v>502</v>
      </c>
      <c r="C836">
        <v>122</v>
      </c>
      <c r="D836" t="s">
        <v>503</v>
      </c>
      <c r="E836">
        <v>375</v>
      </c>
      <c r="F836">
        <v>513570002</v>
      </c>
      <c r="G836" t="s">
        <v>191</v>
      </c>
      <c r="H836">
        <v>101</v>
      </c>
      <c r="I836" t="s">
        <v>308</v>
      </c>
      <c r="J836">
        <v>3570</v>
      </c>
      <c r="K836" t="s">
        <v>336</v>
      </c>
      <c r="L836">
        <v>3000</v>
      </c>
      <c r="M836" t="s">
        <v>118</v>
      </c>
      <c r="N836">
        <v>12</v>
      </c>
      <c r="O836" t="s">
        <v>401</v>
      </c>
      <c r="P836">
        <v>226</v>
      </c>
      <c r="Q836" t="s">
        <v>504</v>
      </c>
      <c r="R836">
        <v>121</v>
      </c>
      <c r="S836" t="s">
        <v>312</v>
      </c>
      <c r="T836">
        <v>1</v>
      </c>
      <c r="U836" t="s">
        <v>313</v>
      </c>
      <c r="V836" s="4">
        <v>0</v>
      </c>
      <c r="W836" s="4">
        <v>0</v>
      </c>
      <c r="X836" s="4">
        <v>0</v>
      </c>
      <c r="Y836" s="4">
        <v>11020</v>
      </c>
      <c r="Z836" s="4">
        <v>0</v>
      </c>
      <c r="AA836" s="4">
        <v>0</v>
      </c>
      <c r="AB836" s="4">
        <v>0</v>
      </c>
      <c r="AC836" s="4">
        <v>8120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627.27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62.73</v>
      </c>
      <c r="AS836" s="4">
        <v>62.73</v>
      </c>
      <c r="AT836" s="4">
        <v>0</v>
      </c>
      <c r="AU836" s="4">
        <v>0</v>
      </c>
      <c r="AV836" s="4">
        <v>-627.27</v>
      </c>
      <c r="AW836" s="4">
        <v>11020</v>
      </c>
      <c r="AX836" s="4">
        <v>0</v>
      </c>
      <c r="AY836" s="4">
        <v>0</v>
      </c>
      <c r="AZ836" s="4">
        <v>8120</v>
      </c>
      <c r="BA836" s="4">
        <v>0</v>
      </c>
      <c r="BB836" s="4">
        <v>0</v>
      </c>
      <c r="BC836" s="4">
        <v>0</v>
      </c>
      <c r="BD836" s="4">
        <v>-62.73</v>
      </c>
      <c r="BE836" s="4">
        <v>-62.73</v>
      </c>
    </row>
    <row r="837" spans="1:57">
      <c r="A837">
        <v>201</v>
      </c>
      <c r="B837" t="s">
        <v>379</v>
      </c>
      <c r="C837">
        <v>143</v>
      </c>
      <c r="D837" t="s">
        <v>271</v>
      </c>
      <c r="E837">
        <v>544</v>
      </c>
      <c r="F837">
        <v>513570004</v>
      </c>
      <c r="G837" t="s">
        <v>253</v>
      </c>
      <c r="H837">
        <v>602</v>
      </c>
      <c r="I837" t="s">
        <v>380</v>
      </c>
      <c r="J837">
        <v>3570</v>
      </c>
      <c r="K837" t="s">
        <v>336</v>
      </c>
      <c r="L837">
        <v>3000</v>
      </c>
      <c r="M837" t="s">
        <v>118</v>
      </c>
      <c r="N837">
        <v>7</v>
      </c>
      <c r="O837" t="s">
        <v>310</v>
      </c>
      <c r="P837">
        <v>423</v>
      </c>
      <c r="Q837" t="s">
        <v>381</v>
      </c>
      <c r="R837">
        <v>121</v>
      </c>
      <c r="S837" t="s">
        <v>312</v>
      </c>
      <c r="T837">
        <v>1</v>
      </c>
      <c r="U837" t="s">
        <v>313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0</v>
      </c>
      <c r="AU837" s="4">
        <v>6052.56</v>
      </c>
      <c r="AV837" s="4">
        <v>0</v>
      </c>
      <c r="AW837" s="4">
        <v>0</v>
      </c>
      <c r="AX837" s="4">
        <v>0</v>
      </c>
      <c r="AY837" s="4">
        <v>0</v>
      </c>
      <c r="AZ837" s="4">
        <v>0</v>
      </c>
      <c r="BA837" s="4">
        <v>0</v>
      </c>
      <c r="BB837" s="4">
        <v>0</v>
      </c>
      <c r="BC837" s="4">
        <v>0</v>
      </c>
      <c r="BD837" s="4">
        <v>0</v>
      </c>
      <c r="BE837" s="4">
        <v>-6050.24</v>
      </c>
    </row>
    <row r="838" spans="1:57">
      <c r="A838">
        <v>954</v>
      </c>
      <c r="B838" t="s">
        <v>502</v>
      </c>
      <c r="C838">
        <v>122</v>
      </c>
      <c r="D838" t="s">
        <v>503</v>
      </c>
      <c r="E838">
        <v>376</v>
      </c>
      <c r="F838">
        <v>513570004</v>
      </c>
      <c r="G838" t="s">
        <v>253</v>
      </c>
      <c r="H838">
        <v>101</v>
      </c>
      <c r="I838" t="s">
        <v>308</v>
      </c>
      <c r="J838">
        <v>3570</v>
      </c>
      <c r="K838" t="s">
        <v>336</v>
      </c>
      <c r="L838">
        <v>3000</v>
      </c>
      <c r="M838" t="s">
        <v>118</v>
      </c>
      <c r="N838">
        <v>12</v>
      </c>
      <c r="O838" t="s">
        <v>401</v>
      </c>
      <c r="P838">
        <v>226</v>
      </c>
      <c r="Q838" t="s">
        <v>504</v>
      </c>
      <c r="R838">
        <v>121</v>
      </c>
      <c r="S838" t="s">
        <v>312</v>
      </c>
      <c r="T838">
        <v>1</v>
      </c>
      <c r="U838" t="s">
        <v>313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9462.4599999999991</v>
      </c>
      <c r="AQ838" s="4">
        <v>0</v>
      </c>
      <c r="AR838" s="4">
        <v>946.25</v>
      </c>
      <c r="AS838" s="4">
        <v>946.25</v>
      </c>
      <c r="AT838" s="4">
        <v>0</v>
      </c>
      <c r="AU838" s="4">
        <v>0</v>
      </c>
      <c r="AV838" s="4">
        <v>0</v>
      </c>
      <c r="AW838" s="4">
        <v>0</v>
      </c>
      <c r="AX838" s="4">
        <v>0</v>
      </c>
      <c r="AY838" s="4">
        <v>0</v>
      </c>
      <c r="AZ838" s="4">
        <v>0</v>
      </c>
      <c r="BA838" s="4">
        <v>0</v>
      </c>
      <c r="BB838" s="4">
        <v>-9462.4599999999991</v>
      </c>
      <c r="BC838" s="4">
        <v>0</v>
      </c>
      <c r="BD838" s="4">
        <v>-946.25</v>
      </c>
      <c r="BE838" s="4">
        <v>-946.25</v>
      </c>
    </row>
    <row r="839" spans="1:57">
      <c r="A839">
        <v>951</v>
      </c>
      <c r="B839" t="s">
        <v>491</v>
      </c>
      <c r="C839">
        <v>118</v>
      </c>
      <c r="D839" t="s">
        <v>178</v>
      </c>
      <c r="E839">
        <v>377</v>
      </c>
      <c r="F839">
        <v>513580007</v>
      </c>
      <c r="G839" t="s">
        <v>587</v>
      </c>
      <c r="H839">
        <v>101</v>
      </c>
      <c r="I839" t="s">
        <v>308</v>
      </c>
      <c r="J839">
        <v>3580</v>
      </c>
      <c r="K839" t="s">
        <v>506</v>
      </c>
      <c r="L839">
        <v>3000</v>
      </c>
      <c r="M839" t="s">
        <v>118</v>
      </c>
      <c r="N839">
        <v>12</v>
      </c>
      <c r="O839" t="s">
        <v>401</v>
      </c>
      <c r="P839">
        <v>221</v>
      </c>
      <c r="Q839" t="s">
        <v>492</v>
      </c>
      <c r="R839">
        <v>128</v>
      </c>
      <c r="S839" t="s">
        <v>404</v>
      </c>
      <c r="T839">
        <v>1</v>
      </c>
      <c r="U839" t="s">
        <v>313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20269.36</v>
      </c>
      <c r="AJ839" s="4">
        <v>0</v>
      </c>
      <c r="AK839" s="4">
        <v>28675.200000000001</v>
      </c>
      <c r="AL839" s="4">
        <v>92286.35</v>
      </c>
      <c r="AM839" s="4">
        <v>149947.4</v>
      </c>
      <c r="AN839" s="4">
        <v>166674.6</v>
      </c>
      <c r="AO839" s="4">
        <v>238960</v>
      </c>
      <c r="AP839" s="4">
        <v>144570.79999999999</v>
      </c>
      <c r="AQ839" s="4">
        <v>229401.60000000001</v>
      </c>
      <c r="AR839" s="4">
        <v>107078.53</v>
      </c>
      <c r="AS839" s="4">
        <v>107078.53</v>
      </c>
      <c r="AT839" s="4">
        <v>0</v>
      </c>
      <c r="AU839" s="4">
        <v>0</v>
      </c>
      <c r="AV839" s="4">
        <v>-20269.36</v>
      </c>
      <c r="AW839" s="4">
        <v>0</v>
      </c>
      <c r="AX839" s="4">
        <v>0</v>
      </c>
      <c r="AY839" s="4">
        <v>-270908.95</v>
      </c>
      <c r="AZ839" s="4">
        <v>-166674</v>
      </c>
      <c r="BA839" s="4">
        <v>-238960.6</v>
      </c>
      <c r="BB839" s="4">
        <v>-135194.68</v>
      </c>
      <c r="BC839" s="4">
        <v>-238777.72</v>
      </c>
      <c r="BD839" s="4">
        <v>-107078.53</v>
      </c>
      <c r="BE839" s="4">
        <v>-107078.53</v>
      </c>
    </row>
    <row r="840" spans="1:57">
      <c r="A840">
        <v>955</v>
      </c>
      <c r="B840" t="s">
        <v>505</v>
      </c>
      <c r="C840">
        <v>123</v>
      </c>
      <c r="D840" t="s">
        <v>207</v>
      </c>
      <c r="E840">
        <v>378</v>
      </c>
      <c r="F840">
        <v>513580008</v>
      </c>
      <c r="G840" t="s">
        <v>208</v>
      </c>
      <c r="H840">
        <v>101</v>
      </c>
      <c r="I840" t="s">
        <v>308</v>
      </c>
      <c r="J840">
        <v>3580</v>
      </c>
      <c r="K840" t="s">
        <v>506</v>
      </c>
      <c r="L840">
        <v>3000</v>
      </c>
      <c r="M840" t="s">
        <v>118</v>
      </c>
      <c r="N840">
        <v>12</v>
      </c>
      <c r="O840" t="s">
        <v>401</v>
      </c>
      <c r="P840">
        <v>211</v>
      </c>
      <c r="Q840" t="s">
        <v>507</v>
      </c>
      <c r="R840">
        <v>121</v>
      </c>
      <c r="S840" t="s">
        <v>312</v>
      </c>
      <c r="T840">
        <v>1</v>
      </c>
      <c r="U840" t="s">
        <v>313</v>
      </c>
      <c r="V840" s="4">
        <v>0</v>
      </c>
      <c r="W840" s="4">
        <v>0</v>
      </c>
      <c r="X840" s="4">
        <v>0</v>
      </c>
      <c r="Y840" s="4">
        <v>904299.63</v>
      </c>
      <c r="Z840" s="4">
        <v>0</v>
      </c>
      <c r="AA840" s="4">
        <v>119767.67999999999</v>
      </c>
      <c r="AB840" s="4">
        <v>0</v>
      </c>
      <c r="AC840" s="4">
        <v>846299.63</v>
      </c>
      <c r="AD840" s="4">
        <v>0</v>
      </c>
      <c r="AE840" s="4">
        <v>875299.63</v>
      </c>
      <c r="AF840" s="4">
        <v>29000</v>
      </c>
      <c r="AG840" s="4">
        <v>0</v>
      </c>
      <c r="AH840" s="4">
        <v>0</v>
      </c>
      <c r="AI840" s="4">
        <v>463513.45</v>
      </c>
      <c r="AJ840" s="4">
        <v>241733.88</v>
      </c>
      <c r="AK840" s="4">
        <v>241733.88</v>
      </c>
      <c r="AL840" s="4">
        <v>241733.88</v>
      </c>
      <c r="AM840" s="4">
        <v>9977.16</v>
      </c>
      <c r="AN840" s="4">
        <v>473490.6</v>
      </c>
      <c r="AO840" s="4">
        <v>251711.04</v>
      </c>
      <c r="AP840" s="4">
        <v>0</v>
      </c>
      <c r="AQ840" s="4">
        <v>483467.76</v>
      </c>
      <c r="AR840" s="4">
        <v>240736.16</v>
      </c>
      <c r="AS840" s="4">
        <v>240736.16</v>
      </c>
      <c r="AT840" s="4">
        <v>0</v>
      </c>
      <c r="AU840" s="4">
        <v>0</v>
      </c>
      <c r="AV840" s="4">
        <v>0</v>
      </c>
      <c r="AW840" s="4">
        <v>0</v>
      </c>
      <c r="AX840" s="4">
        <v>0</v>
      </c>
      <c r="AY840" s="4">
        <v>0</v>
      </c>
      <c r="AZ840" s="4">
        <v>198184.09</v>
      </c>
      <c r="BA840" s="4">
        <v>0</v>
      </c>
      <c r="BB840" s="4">
        <v>650000</v>
      </c>
      <c r="BC840" s="4">
        <v>-458184.09</v>
      </c>
      <c r="BD840" s="4">
        <v>-236613.98</v>
      </c>
      <c r="BE840" s="4">
        <v>-267553.42</v>
      </c>
    </row>
    <row r="841" spans="1:57">
      <c r="A841">
        <v>955</v>
      </c>
      <c r="B841" t="s">
        <v>505</v>
      </c>
      <c r="C841">
        <v>123</v>
      </c>
      <c r="D841" t="s">
        <v>207</v>
      </c>
      <c r="E841">
        <v>538</v>
      </c>
      <c r="F841">
        <v>513580008</v>
      </c>
      <c r="G841" t="s">
        <v>208</v>
      </c>
      <c r="H841">
        <v>602</v>
      </c>
      <c r="I841" t="s">
        <v>380</v>
      </c>
      <c r="J841">
        <v>3580</v>
      </c>
      <c r="K841" t="s">
        <v>506</v>
      </c>
      <c r="L841">
        <v>3000</v>
      </c>
      <c r="M841" t="s">
        <v>118</v>
      </c>
      <c r="N841">
        <v>12</v>
      </c>
      <c r="O841" t="s">
        <v>401</v>
      </c>
      <c r="P841">
        <v>211</v>
      </c>
      <c r="Q841" t="s">
        <v>507</v>
      </c>
      <c r="R841">
        <v>121</v>
      </c>
      <c r="S841" t="s">
        <v>312</v>
      </c>
      <c r="T841">
        <v>1</v>
      </c>
      <c r="U841" t="s">
        <v>313</v>
      </c>
      <c r="V841" s="4">
        <v>1487165.2</v>
      </c>
      <c r="W841" s="4">
        <v>0</v>
      </c>
      <c r="X841" s="4">
        <v>784531.95</v>
      </c>
      <c r="Y841" s="4">
        <v>846299.63</v>
      </c>
      <c r="Z841" s="4">
        <v>0</v>
      </c>
      <c r="AA841" s="4">
        <v>755531.95</v>
      </c>
      <c r="AB841" s="4">
        <v>875299.63</v>
      </c>
      <c r="AC841" s="4">
        <v>29000</v>
      </c>
      <c r="AD841" s="4">
        <v>875299.63</v>
      </c>
      <c r="AE841" s="4">
        <v>0</v>
      </c>
      <c r="AF841" s="4">
        <v>846299.63</v>
      </c>
      <c r="AG841" s="4">
        <v>875299.63</v>
      </c>
      <c r="AH841" s="4">
        <v>479989.08</v>
      </c>
      <c r="AI841" s="4">
        <v>479989.08</v>
      </c>
      <c r="AJ841" s="4">
        <v>479989.08</v>
      </c>
      <c r="AK841" s="4">
        <v>479989.08</v>
      </c>
      <c r="AL841" s="4">
        <v>479989.08</v>
      </c>
      <c r="AM841" s="4">
        <v>479989.08</v>
      </c>
      <c r="AN841" s="4">
        <v>479989.08</v>
      </c>
      <c r="AO841" s="4">
        <v>479989.08</v>
      </c>
      <c r="AP841" s="4">
        <v>479989.08</v>
      </c>
      <c r="AQ841" s="4">
        <v>479989.08</v>
      </c>
      <c r="AR841" s="4">
        <v>479989.08</v>
      </c>
      <c r="AS841" s="4">
        <v>479989.08</v>
      </c>
      <c r="AT841" s="4">
        <v>1439967</v>
      </c>
      <c r="AU841" s="4">
        <v>0</v>
      </c>
      <c r="AV841" s="4">
        <v>0</v>
      </c>
      <c r="AW841" s="4">
        <v>0</v>
      </c>
      <c r="AX841" s="4">
        <v>0</v>
      </c>
      <c r="AY841" s="4">
        <v>0</v>
      </c>
      <c r="AZ841" s="4">
        <v>0</v>
      </c>
      <c r="BA841" s="4">
        <v>373248.35</v>
      </c>
      <c r="BB841" s="4">
        <v>-373248.35</v>
      </c>
      <c r="BC841" s="4">
        <v>259569.82</v>
      </c>
      <c r="BD841" s="4">
        <v>395310.55</v>
      </c>
      <c r="BE841" s="4">
        <v>-479989</v>
      </c>
    </row>
    <row r="842" spans="1:57">
      <c r="A842">
        <v>962</v>
      </c>
      <c r="B842" t="s">
        <v>513</v>
      </c>
      <c r="C842">
        <v>126</v>
      </c>
      <c r="D842" t="s">
        <v>225</v>
      </c>
      <c r="E842">
        <v>379</v>
      </c>
      <c r="F842">
        <v>513590001</v>
      </c>
      <c r="G842" t="s">
        <v>206</v>
      </c>
      <c r="H842">
        <v>101</v>
      </c>
      <c r="I842" t="s">
        <v>308</v>
      </c>
      <c r="J842">
        <v>3590</v>
      </c>
      <c r="K842" t="s">
        <v>501</v>
      </c>
      <c r="L842">
        <v>3000</v>
      </c>
      <c r="M842" t="s">
        <v>118</v>
      </c>
      <c r="N842">
        <v>11</v>
      </c>
      <c r="O842" t="s">
        <v>509</v>
      </c>
      <c r="P842">
        <v>241</v>
      </c>
      <c r="Q842" t="s">
        <v>445</v>
      </c>
      <c r="R842">
        <v>124</v>
      </c>
      <c r="S842" t="s">
        <v>510</v>
      </c>
      <c r="T842">
        <v>1</v>
      </c>
      <c r="U842" t="s">
        <v>313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16240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0</v>
      </c>
      <c r="AU842" s="4">
        <v>0</v>
      </c>
      <c r="AV842" s="4">
        <v>0</v>
      </c>
      <c r="AW842" s="4">
        <v>0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11600</v>
      </c>
      <c r="BD842" s="4">
        <v>4640</v>
      </c>
      <c r="BE842" s="4">
        <v>0</v>
      </c>
    </row>
    <row r="843" spans="1:57">
      <c r="A843">
        <v>951</v>
      </c>
      <c r="B843" t="s">
        <v>491</v>
      </c>
      <c r="C843">
        <v>118</v>
      </c>
      <c r="D843" t="s">
        <v>178</v>
      </c>
      <c r="E843">
        <v>379</v>
      </c>
      <c r="F843">
        <v>513590001</v>
      </c>
      <c r="G843" t="s">
        <v>206</v>
      </c>
      <c r="H843">
        <v>101</v>
      </c>
      <c r="I843" t="s">
        <v>308</v>
      </c>
      <c r="J843">
        <v>3590</v>
      </c>
      <c r="K843" t="s">
        <v>501</v>
      </c>
      <c r="L843">
        <v>3000</v>
      </c>
      <c r="M843" t="s">
        <v>118</v>
      </c>
      <c r="N843">
        <v>12</v>
      </c>
      <c r="O843" t="s">
        <v>401</v>
      </c>
      <c r="P843">
        <v>221</v>
      </c>
      <c r="Q843" t="s">
        <v>492</v>
      </c>
      <c r="R843">
        <v>128</v>
      </c>
      <c r="S843" t="s">
        <v>404</v>
      </c>
      <c r="T843">
        <v>1</v>
      </c>
      <c r="U843" t="s">
        <v>313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127785.60000000001</v>
      </c>
      <c r="AB843" s="4">
        <v>435032.44</v>
      </c>
      <c r="AC843" s="4">
        <v>77053.23</v>
      </c>
      <c r="AD843" s="4">
        <v>0</v>
      </c>
      <c r="AE843" s="4">
        <v>39904</v>
      </c>
      <c r="AF843" s="4">
        <v>19082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0</v>
      </c>
      <c r="AU843" s="4">
        <v>0</v>
      </c>
      <c r="AV843" s="4">
        <v>0</v>
      </c>
      <c r="AW843" s="4">
        <v>0</v>
      </c>
      <c r="AX843" s="4">
        <v>0</v>
      </c>
      <c r="AY843" s="4">
        <v>163049.60000000001</v>
      </c>
      <c r="AZ843" s="4">
        <v>399768.44</v>
      </c>
      <c r="BA843" s="4">
        <v>77053.23</v>
      </c>
      <c r="BB843" s="4">
        <v>0</v>
      </c>
      <c r="BC843" s="4">
        <v>39904</v>
      </c>
      <c r="BD843" s="4">
        <v>19082</v>
      </c>
      <c r="BE843" s="4">
        <v>0</v>
      </c>
    </row>
    <row r="844" spans="1:57">
      <c r="A844">
        <v>954</v>
      </c>
      <c r="B844" t="s">
        <v>502</v>
      </c>
      <c r="C844">
        <v>122</v>
      </c>
      <c r="D844" t="s">
        <v>503</v>
      </c>
      <c r="E844">
        <v>379</v>
      </c>
      <c r="F844">
        <v>513590001</v>
      </c>
      <c r="G844" t="s">
        <v>206</v>
      </c>
      <c r="H844">
        <v>101</v>
      </c>
      <c r="I844" t="s">
        <v>308</v>
      </c>
      <c r="J844">
        <v>3590</v>
      </c>
      <c r="K844" t="s">
        <v>501</v>
      </c>
      <c r="L844">
        <v>3000</v>
      </c>
      <c r="M844" t="s">
        <v>118</v>
      </c>
      <c r="N844">
        <v>12</v>
      </c>
      <c r="O844" t="s">
        <v>401</v>
      </c>
      <c r="P844">
        <v>226</v>
      </c>
      <c r="Q844" t="s">
        <v>504</v>
      </c>
      <c r="R844">
        <v>121</v>
      </c>
      <c r="S844" t="s">
        <v>312</v>
      </c>
      <c r="T844">
        <v>1</v>
      </c>
      <c r="U844" t="s">
        <v>313</v>
      </c>
      <c r="V844" s="4">
        <v>0</v>
      </c>
      <c r="W844" s="4">
        <v>0</v>
      </c>
      <c r="X844" s="4">
        <v>0</v>
      </c>
      <c r="Y844" s="4">
        <v>0</v>
      </c>
      <c r="Z844" s="4">
        <v>0</v>
      </c>
      <c r="AA844" s="4">
        <v>4988</v>
      </c>
      <c r="AB844" s="4">
        <v>0</v>
      </c>
      <c r="AC844" s="4">
        <v>0</v>
      </c>
      <c r="AD844" s="4">
        <v>14906</v>
      </c>
      <c r="AE844" s="4">
        <v>1500</v>
      </c>
      <c r="AF844" s="4">
        <v>1740</v>
      </c>
      <c r="AG844" s="4">
        <v>2320</v>
      </c>
      <c r="AH844" s="4">
        <v>0</v>
      </c>
      <c r="AI844" s="4">
        <v>0</v>
      </c>
      <c r="AJ844" s="4">
        <v>0</v>
      </c>
      <c r="AK844" s="4">
        <v>0</v>
      </c>
      <c r="AL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0</v>
      </c>
      <c r="AU844" s="4">
        <v>0</v>
      </c>
      <c r="AV844" s="4">
        <v>0</v>
      </c>
      <c r="AW844" s="4">
        <v>0</v>
      </c>
      <c r="AX844" s="4">
        <v>0</v>
      </c>
      <c r="AY844" s="4">
        <v>4988</v>
      </c>
      <c r="AZ844" s="4">
        <v>0</v>
      </c>
      <c r="BA844" s="4">
        <v>0</v>
      </c>
      <c r="BB844" s="4">
        <v>14906</v>
      </c>
      <c r="BC844" s="4">
        <v>1500</v>
      </c>
      <c r="BD844" s="4">
        <v>1740</v>
      </c>
      <c r="BE844" s="4">
        <v>2320</v>
      </c>
    </row>
    <row r="845" spans="1:57">
      <c r="A845">
        <v>942</v>
      </c>
      <c r="B845" t="s">
        <v>487</v>
      </c>
      <c r="C845">
        <v>117</v>
      </c>
      <c r="D845" t="s">
        <v>488</v>
      </c>
      <c r="E845">
        <v>382</v>
      </c>
      <c r="F845">
        <v>513620001</v>
      </c>
      <c r="G845" t="s">
        <v>177</v>
      </c>
      <c r="H845">
        <v>101</v>
      </c>
      <c r="I845" t="s">
        <v>308</v>
      </c>
      <c r="J845">
        <v>3620</v>
      </c>
      <c r="K845" t="s">
        <v>490</v>
      </c>
      <c r="L845">
        <v>3000</v>
      </c>
      <c r="M845" t="s">
        <v>118</v>
      </c>
      <c r="N845">
        <v>8</v>
      </c>
      <c r="O845" t="s">
        <v>486</v>
      </c>
      <c r="P845">
        <v>183</v>
      </c>
      <c r="Q845" t="s">
        <v>489</v>
      </c>
      <c r="R845">
        <v>121</v>
      </c>
      <c r="S845" t="s">
        <v>312</v>
      </c>
      <c r="T845">
        <v>1</v>
      </c>
      <c r="U845" t="s">
        <v>313</v>
      </c>
      <c r="V845" s="4">
        <v>211150</v>
      </c>
      <c r="W845" s="4">
        <v>122306.92</v>
      </c>
      <c r="X845" s="4">
        <v>184520.92</v>
      </c>
      <c r="Y845" s="4">
        <v>274040</v>
      </c>
      <c r="Z845" s="4">
        <v>177041.84</v>
      </c>
      <c r="AA845" s="4">
        <v>222760</v>
      </c>
      <c r="AB845" s="4">
        <v>219741.84</v>
      </c>
      <c r="AC845" s="4">
        <v>169016</v>
      </c>
      <c r="AD845" s="4">
        <v>277920.94</v>
      </c>
      <c r="AE845" s="4">
        <v>262440</v>
      </c>
      <c r="AF845" s="4">
        <v>386121.84</v>
      </c>
      <c r="AG845" s="4">
        <v>146600.92000000001</v>
      </c>
      <c r="AH845" s="4">
        <v>201549.5</v>
      </c>
      <c r="AI845" s="4">
        <v>93573.59</v>
      </c>
      <c r="AJ845" s="4">
        <v>76127.759999999995</v>
      </c>
      <c r="AK845" s="4">
        <v>70775.72</v>
      </c>
      <c r="AL845" s="4">
        <v>162860.92000000001</v>
      </c>
      <c r="AM845" s="4">
        <v>106673.04</v>
      </c>
      <c r="AN845" s="4">
        <v>237579.24</v>
      </c>
      <c r="AO845" s="4">
        <v>153536.95999999999</v>
      </c>
      <c r="AP845" s="4">
        <v>100170.34</v>
      </c>
      <c r="AQ845" s="4">
        <v>255221.43</v>
      </c>
      <c r="AR845" s="4">
        <v>145806.85</v>
      </c>
      <c r="AS845" s="4">
        <v>145806.85</v>
      </c>
      <c r="AT845" s="4">
        <v>135000</v>
      </c>
      <c r="AU845" s="4">
        <v>0</v>
      </c>
      <c r="AV845" s="4">
        <v>253603.38</v>
      </c>
      <c r="AW845" s="4">
        <v>169057.89</v>
      </c>
      <c r="AX845" s="4">
        <v>-64050</v>
      </c>
      <c r="AY845" s="4">
        <v>456481.43</v>
      </c>
      <c r="AZ845" s="4">
        <v>-150000</v>
      </c>
      <c r="BA845" s="4">
        <v>-161120</v>
      </c>
      <c r="BB845" s="4">
        <v>147390.69</v>
      </c>
      <c r="BC845" s="4">
        <v>-5173.43</v>
      </c>
      <c r="BD845" s="4">
        <v>290794.99</v>
      </c>
      <c r="BE845" s="4">
        <v>-121245.93</v>
      </c>
    </row>
    <row r="846" spans="1:57">
      <c r="A846">
        <v>942</v>
      </c>
      <c r="B846" t="s">
        <v>487</v>
      </c>
      <c r="C846">
        <v>117</v>
      </c>
      <c r="D846" t="s">
        <v>488</v>
      </c>
      <c r="E846">
        <v>383</v>
      </c>
      <c r="F846">
        <v>513630001</v>
      </c>
      <c r="G846" t="s">
        <v>193</v>
      </c>
      <c r="H846">
        <v>101</v>
      </c>
      <c r="I846" t="s">
        <v>308</v>
      </c>
      <c r="J846">
        <v>3630</v>
      </c>
      <c r="K846" t="s">
        <v>348</v>
      </c>
      <c r="L846">
        <v>3000</v>
      </c>
      <c r="M846" t="s">
        <v>118</v>
      </c>
      <c r="N846">
        <v>8</v>
      </c>
      <c r="O846" t="s">
        <v>486</v>
      </c>
      <c r="P846">
        <v>183</v>
      </c>
      <c r="Q846" t="s">
        <v>489</v>
      </c>
      <c r="R846">
        <v>121</v>
      </c>
      <c r="S846" t="s">
        <v>312</v>
      </c>
      <c r="T846">
        <v>1</v>
      </c>
      <c r="U846" t="s">
        <v>313</v>
      </c>
      <c r="V846" s="4">
        <v>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5382.4</v>
      </c>
      <c r="AF846" s="4">
        <v>6844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29870</v>
      </c>
      <c r="AP846" s="4">
        <v>0</v>
      </c>
      <c r="AQ846" s="4">
        <v>0</v>
      </c>
      <c r="AR846" s="4">
        <v>2987</v>
      </c>
      <c r="AS846" s="4">
        <v>2987</v>
      </c>
      <c r="AT846" s="4">
        <v>0</v>
      </c>
      <c r="AU846" s="4">
        <v>0</v>
      </c>
      <c r="AV846" s="4">
        <v>0</v>
      </c>
      <c r="AW846" s="4">
        <v>0</v>
      </c>
      <c r="AX846" s="4">
        <v>0</v>
      </c>
      <c r="AY846" s="4">
        <v>0</v>
      </c>
      <c r="AZ846" s="4">
        <v>0</v>
      </c>
      <c r="BA846" s="4">
        <v>-9667.5300000000007</v>
      </c>
      <c r="BB846" s="4">
        <v>-20202.47</v>
      </c>
      <c r="BC846" s="4">
        <v>5382.4</v>
      </c>
      <c r="BD846" s="4">
        <v>3857</v>
      </c>
      <c r="BE846" s="4">
        <v>-2987</v>
      </c>
    </row>
    <row r="847" spans="1:57">
      <c r="A847">
        <v>964</v>
      </c>
      <c r="B847" t="s">
        <v>518</v>
      </c>
      <c r="C847">
        <v>128</v>
      </c>
      <c r="D847" t="s">
        <v>519</v>
      </c>
      <c r="E847">
        <v>383</v>
      </c>
      <c r="F847">
        <v>513630001</v>
      </c>
      <c r="G847" t="s">
        <v>193</v>
      </c>
      <c r="H847">
        <v>101</v>
      </c>
      <c r="I847" t="s">
        <v>308</v>
      </c>
      <c r="J847">
        <v>3630</v>
      </c>
      <c r="K847" t="s">
        <v>348</v>
      </c>
      <c r="L847">
        <v>3000</v>
      </c>
      <c r="M847" t="s">
        <v>118</v>
      </c>
      <c r="N847">
        <v>11</v>
      </c>
      <c r="O847" t="s">
        <v>509</v>
      </c>
      <c r="P847">
        <v>256</v>
      </c>
      <c r="Q847" t="s">
        <v>520</v>
      </c>
      <c r="R847">
        <v>121</v>
      </c>
      <c r="S847" t="s">
        <v>312</v>
      </c>
      <c r="T847">
        <v>1</v>
      </c>
      <c r="U847" t="s">
        <v>313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1545</v>
      </c>
      <c r="AR847" s="4">
        <v>154.5</v>
      </c>
      <c r="AS847" s="4">
        <v>154.5</v>
      </c>
      <c r="AT847" s="4">
        <v>0</v>
      </c>
      <c r="AU847" s="4">
        <v>0</v>
      </c>
      <c r="AV847" s="4">
        <v>0</v>
      </c>
      <c r="AW847" s="4">
        <v>0</v>
      </c>
      <c r="AX847" s="4">
        <v>0</v>
      </c>
      <c r="AY847" s="4">
        <v>0</v>
      </c>
      <c r="AZ847" s="4">
        <v>0</v>
      </c>
      <c r="BA847" s="4">
        <v>0</v>
      </c>
      <c r="BB847" s="4">
        <v>0</v>
      </c>
      <c r="BC847" s="4">
        <v>0</v>
      </c>
      <c r="BD847" s="4">
        <v>-1699.5</v>
      </c>
      <c r="BE847" s="4">
        <v>-154.5</v>
      </c>
    </row>
    <row r="848" spans="1:57">
      <c r="A848">
        <v>981</v>
      </c>
      <c r="B848" t="s">
        <v>532</v>
      </c>
      <c r="C848">
        <v>134</v>
      </c>
      <c r="D848" t="s">
        <v>245</v>
      </c>
      <c r="E848">
        <v>384</v>
      </c>
      <c r="F848">
        <v>513710001</v>
      </c>
      <c r="G848" t="s">
        <v>277</v>
      </c>
      <c r="H848">
        <v>101</v>
      </c>
      <c r="I848" t="s">
        <v>308</v>
      </c>
      <c r="J848">
        <v>3710</v>
      </c>
      <c r="K848" t="s">
        <v>394</v>
      </c>
      <c r="L848">
        <v>3000</v>
      </c>
      <c r="M848" t="s">
        <v>118</v>
      </c>
      <c r="N848">
        <v>6</v>
      </c>
      <c r="O848" t="s">
        <v>533</v>
      </c>
      <c r="P848">
        <v>134</v>
      </c>
      <c r="Q848" t="s">
        <v>534</v>
      </c>
      <c r="R848">
        <v>132</v>
      </c>
      <c r="S848" t="s">
        <v>535</v>
      </c>
      <c r="T848">
        <v>1</v>
      </c>
      <c r="U848" t="s">
        <v>313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8700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0</v>
      </c>
      <c r="AU848" s="4">
        <v>0</v>
      </c>
      <c r="AV848" s="4">
        <v>0</v>
      </c>
      <c r="AW848" s="4">
        <v>0</v>
      </c>
      <c r="AX848" s="4">
        <v>0</v>
      </c>
      <c r="AY848" s="4">
        <v>0</v>
      </c>
      <c r="AZ848" s="4">
        <v>0</v>
      </c>
      <c r="BA848" s="4">
        <v>0</v>
      </c>
      <c r="BB848" s="4">
        <v>0</v>
      </c>
      <c r="BC848" s="4">
        <v>0</v>
      </c>
      <c r="BD848" s="4">
        <v>0</v>
      </c>
      <c r="BE848" s="4">
        <v>8700</v>
      </c>
    </row>
    <row r="849" spans="1:57">
      <c r="A849">
        <v>941</v>
      </c>
      <c r="B849" t="s">
        <v>484</v>
      </c>
      <c r="C849">
        <v>116</v>
      </c>
      <c r="D849" t="s">
        <v>485</v>
      </c>
      <c r="E849">
        <v>384</v>
      </c>
      <c r="F849">
        <v>513710001</v>
      </c>
      <c r="G849" t="s">
        <v>277</v>
      </c>
      <c r="H849">
        <v>101</v>
      </c>
      <c r="I849" t="s">
        <v>308</v>
      </c>
      <c r="J849">
        <v>3710</v>
      </c>
      <c r="K849" t="s">
        <v>394</v>
      </c>
      <c r="L849">
        <v>3000</v>
      </c>
      <c r="M849" t="s">
        <v>118</v>
      </c>
      <c r="N849">
        <v>8</v>
      </c>
      <c r="O849" t="s">
        <v>486</v>
      </c>
      <c r="P849">
        <v>131</v>
      </c>
      <c r="Q849" t="s">
        <v>449</v>
      </c>
      <c r="R849">
        <v>121</v>
      </c>
      <c r="S849" t="s">
        <v>312</v>
      </c>
      <c r="T849">
        <v>1</v>
      </c>
      <c r="U849" t="s">
        <v>313</v>
      </c>
      <c r="V849" s="4">
        <v>0</v>
      </c>
      <c r="W849" s="4">
        <v>0</v>
      </c>
      <c r="X849" s="4">
        <v>11252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9396</v>
      </c>
      <c r="AH849" s="4">
        <v>0</v>
      </c>
      <c r="AI849" s="4">
        <v>0</v>
      </c>
      <c r="AJ849" s="4">
        <v>0</v>
      </c>
      <c r="AK849" s="4">
        <v>0</v>
      </c>
      <c r="AL849" s="4">
        <v>12860.58</v>
      </c>
      <c r="AM849" s="4">
        <v>14207.83</v>
      </c>
      <c r="AN849" s="4">
        <v>0</v>
      </c>
      <c r="AO849" s="4">
        <v>0</v>
      </c>
      <c r="AP849" s="4">
        <v>19733.77</v>
      </c>
      <c r="AQ849" s="4">
        <v>0</v>
      </c>
      <c r="AR849" s="4">
        <v>4680.22</v>
      </c>
      <c r="AS849" s="4">
        <v>4680.22</v>
      </c>
      <c r="AT849" s="4">
        <v>0</v>
      </c>
      <c r="AU849" s="4">
        <v>11252</v>
      </c>
      <c r="AV849" s="4">
        <v>11252</v>
      </c>
      <c r="AW849" s="4">
        <v>0</v>
      </c>
      <c r="AX849" s="4">
        <v>-12860</v>
      </c>
      <c r="AY849" s="4">
        <v>0</v>
      </c>
      <c r="AZ849" s="4">
        <v>0</v>
      </c>
      <c r="BA849" s="4">
        <v>0</v>
      </c>
      <c r="BB849" s="4">
        <v>-10330</v>
      </c>
      <c r="BC849" s="4">
        <v>-11250</v>
      </c>
      <c r="BD849" s="4">
        <v>-4675</v>
      </c>
      <c r="BE849" s="4">
        <v>-4675</v>
      </c>
    </row>
    <row r="850" spans="1:57">
      <c r="A850">
        <v>951</v>
      </c>
      <c r="B850" t="s">
        <v>491</v>
      </c>
      <c r="C850">
        <v>118</v>
      </c>
      <c r="D850" t="s">
        <v>178</v>
      </c>
      <c r="E850">
        <v>384</v>
      </c>
      <c r="F850">
        <v>513710001</v>
      </c>
      <c r="G850" t="s">
        <v>277</v>
      </c>
      <c r="H850">
        <v>101</v>
      </c>
      <c r="I850" t="s">
        <v>308</v>
      </c>
      <c r="J850">
        <v>3710</v>
      </c>
      <c r="K850" t="s">
        <v>394</v>
      </c>
      <c r="L850">
        <v>3000</v>
      </c>
      <c r="M850" t="s">
        <v>118</v>
      </c>
      <c r="N850">
        <v>12</v>
      </c>
      <c r="O850" t="s">
        <v>401</v>
      </c>
      <c r="P850">
        <v>221</v>
      </c>
      <c r="Q850" t="s">
        <v>492</v>
      </c>
      <c r="R850">
        <v>128</v>
      </c>
      <c r="S850" t="s">
        <v>404</v>
      </c>
      <c r="T850">
        <v>1</v>
      </c>
      <c r="U850" t="s">
        <v>313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6550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0</v>
      </c>
      <c r="AU850" s="4">
        <v>0</v>
      </c>
      <c r="AV850" s="4">
        <v>0</v>
      </c>
      <c r="AW850" s="4">
        <v>0</v>
      </c>
      <c r="AX850" s="4">
        <v>0</v>
      </c>
      <c r="AY850" s="4">
        <v>0</v>
      </c>
      <c r="AZ850" s="4">
        <v>0</v>
      </c>
      <c r="BA850" s="4">
        <v>6550</v>
      </c>
      <c r="BB850" s="4">
        <v>0</v>
      </c>
      <c r="BC850" s="4">
        <v>0</v>
      </c>
      <c r="BD850" s="4">
        <v>0</v>
      </c>
      <c r="BE850" s="4">
        <v>0</v>
      </c>
    </row>
    <row r="851" spans="1:57">
      <c r="A851">
        <v>902</v>
      </c>
      <c r="B851" t="s">
        <v>439</v>
      </c>
      <c r="C851">
        <v>101</v>
      </c>
      <c r="D851" t="s">
        <v>110</v>
      </c>
      <c r="E851">
        <v>386</v>
      </c>
      <c r="F851">
        <v>513750001</v>
      </c>
      <c r="G851" t="s">
        <v>148</v>
      </c>
      <c r="H851">
        <v>101</v>
      </c>
      <c r="I851" t="s">
        <v>308</v>
      </c>
      <c r="J851">
        <v>3750</v>
      </c>
      <c r="K851" t="s">
        <v>337</v>
      </c>
      <c r="L851">
        <v>3000</v>
      </c>
      <c r="M851" t="s">
        <v>118</v>
      </c>
      <c r="N851">
        <v>3</v>
      </c>
      <c r="O851" t="s">
        <v>440</v>
      </c>
      <c r="P851">
        <v>111</v>
      </c>
      <c r="Q851" t="s">
        <v>438</v>
      </c>
      <c r="R851">
        <v>121</v>
      </c>
      <c r="S851" t="s">
        <v>312</v>
      </c>
      <c r="T851">
        <v>1</v>
      </c>
      <c r="U851" t="s">
        <v>313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568.55999999999995</v>
      </c>
      <c r="AK851" s="4">
        <v>0</v>
      </c>
      <c r="AL851" s="4">
        <v>0</v>
      </c>
      <c r="AM851" s="4">
        <v>0</v>
      </c>
      <c r="AN851" s="4">
        <v>0</v>
      </c>
      <c r="AO851" s="4">
        <v>900.22</v>
      </c>
      <c r="AP851" s="4">
        <v>190.55</v>
      </c>
      <c r="AQ851" s="4">
        <v>0</v>
      </c>
      <c r="AR851" s="4">
        <v>165.93</v>
      </c>
      <c r="AS851" s="4">
        <v>165.93</v>
      </c>
      <c r="AT851" s="4">
        <v>0</v>
      </c>
      <c r="AU851" s="4">
        <v>0</v>
      </c>
      <c r="AV851" s="4">
        <v>0</v>
      </c>
      <c r="AW851" s="4">
        <v>0</v>
      </c>
      <c r="AX851" s="4">
        <v>0</v>
      </c>
      <c r="AY851" s="4">
        <v>-554.79999999999995</v>
      </c>
      <c r="AZ851" s="4">
        <v>0</v>
      </c>
      <c r="BA851" s="4">
        <v>0</v>
      </c>
      <c r="BB851" s="4">
        <v>-1104.53</v>
      </c>
      <c r="BC851" s="4">
        <v>0</v>
      </c>
      <c r="BD851" s="4">
        <v>-165.93</v>
      </c>
      <c r="BE851" s="4">
        <v>-165.93</v>
      </c>
    </row>
    <row r="852" spans="1:57">
      <c r="A852">
        <v>102</v>
      </c>
      <c r="B852" t="s">
        <v>343</v>
      </c>
      <c r="C852">
        <v>140</v>
      </c>
      <c r="D852" t="s">
        <v>344</v>
      </c>
      <c r="E852">
        <v>386</v>
      </c>
      <c r="F852">
        <v>513750001</v>
      </c>
      <c r="G852" t="s">
        <v>148</v>
      </c>
      <c r="H852">
        <v>101</v>
      </c>
      <c r="I852" t="s">
        <v>308</v>
      </c>
      <c r="J852">
        <v>3750</v>
      </c>
      <c r="K852" t="s">
        <v>337</v>
      </c>
      <c r="L852">
        <v>3000</v>
      </c>
      <c r="M852" t="s">
        <v>118</v>
      </c>
      <c r="N852">
        <v>4</v>
      </c>
      <c r="O852" t="s">
        <v>345</v>
      </c>
      <c r="P852">
        <v>172</v>
      </c>
      <c r="Q852" t="s">
        <v>281</v>
      </c>
      <c r="R852">
        <v>121</v>
      </c>
      <c r="S852" t="s">
        <v>312</v>
      </c>
      <c r="T852">
        <v>1</v>
      </c>
      <c r="U852" t="s">
        <v>313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2969.4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0</v>
      </c>
      <c r="AU852" s="4">
        <v>0</v>
      </c>
      <c r="AV852" s="4">
        <v>0</v>
      </c>
      <c r="AW852" s="4">
        <v>0</v>
      </c>
      <c r="AX852" s="4">
        <v>0</v>
      </c>
      <c r="AY852" s="4">
        <v>0</v>
      </c>
      <c r="AZ852" s="4">
        <v>0</v>
      </c>
      <c r="BA852" s="4">
        <v>3000</v>
      </c>
      <c r="BB852" s="4">
        <v>-30.6</v>
      </c>
      <c r="BC852" s="4">
        <v>0</v>
      </c>
      <c r="BD852" s="4">
        <v>0</v>
      </c>
      <c r="BE852" s="4">
        <v>0</v>
      </c>
    </row>
    <row r="853" spans="1:57">
      <c r="A853">
        <v>921</v>
      </c>
      <c r="B853" t="s">
        <v>454</v>
      </c>
      <c r="C853">
        <v>108</v>
      </c>
      <c r="D853" t="s">
        <v>455</v>
      </c>
      <c r="E853">
        <v>386</v>
      </c>
      <c r="F853">
        <v>513750001</v>
      </c>
      <c r="G853" t="s">
        <v>148</v>
      </c>
      <c r="H853">
        <v>101</v>
      </c>
      <c r="I853" t="s">
        <v>308</v>
      </c>
      <c r="J853">
        <v>3750</v>
      </c>
      <c r="K853" t="s">
        <v>337</v>
      </c>
      <c r="L853">
        <v>3000</v>
      </c>
      <c r="M853" t="s">
        <v>118</v>
      </c>
      <c r="N853">
        <v>4</v>
      </c>
      <c r="O853" t="s">
        <v>345</v>
      </c>
      <c r="P853">
        <v>132</v>
      </c>
      <c r="Q853" t="s">
        <v>456</v>
      </c>
      <c r="R853">
        <v>121</v>
      </c>
      <c r="S853" t="s">
        <v>312</v>
      </c>
      <c r="T853">
        <v>1</v>
      </c>
      <c r="U853" t="s">
        <v>313</v>
      </c>
      <c r="V853" s="4">
        <v>1568</v>
      </c>
      <c r="W853" s="4">
        <v>0</v>
      </c>
      <c r="X853" s="4">
        <v>1789</v>
      </c>
      <c r="Y853" s="4">
        <v>0</v>
      </c>
      <c r="Z853" s="4">
        <v>148</v>
      </c>
      <c r="AA853" s="4">
        <v>160</v>
      </c>
      <c r="AB853" s="4">
        <v>100</v>
      </c>
      <c r="AC853" s="4">
        <v>0</v>
      </c>
      <c r="AD853" s="4">
        <v>0</v>
      </c>
      <c r="AE853" s="4">
        <v>598</v>
      </c>
      <c r="AF853" s="4">
        <v>0</v>
      </c>
      <c r="AG853" s="4">
        <v>60</v>
      </c>
      <c r="AH853" s="4">
        <v>532.51</v>
      </c>
      <c r="AI853" s="4">
        <v>1044.42</v>
      </c>
      <c r="AJ853" s="4">
        <v>848.72</v>
      </c>
      <c r="AK853" s="4">
        <v>685.98</v>
      </c>
      <c r="AL853" s="4">
        <v>379.04</v>
      </c>
      <c r="AM853" s="4">
        <v>848.72</v>
      </c>
      <c r="AN853" s="4">
        <v>449.08</v>
      </c>
      <c r="AO853" s="4">
        <v>1387.41</v>
      </c>
      <c r="AP853" s="4">
        <v>1467.75</v>
      </c>
      <c r="AQ853" s="4">
        <v>2330.87</v>
      </c>
      <c r="AR853" s="4">
        <v>997.45</v>
      </c>
      <c r="AS853" s="4">
        <v>997.45</v>
      </c>
      <c r="AT853" s="4">
        <v>3500</v>
      </c>
      <c r="AU853" s="4">
        <v>0</v>
      </c>
      <c r="AV853" s="4">
        <v>0</v>
      </c>
      <c r="AW853" s="4">
        <v>-2911.87</v>
      </c>
      <c r="AX853" s="4">
        <v>0</v>
      </c>
      <c r="AY853" s="4">
        <v>-1050.6099999999999</v>
      </c>
      <c r="AZ853" s="4">
        <v>-560.99</v>
      </c>
      <c r="BA853" s="4">
        <v>-1387.41</v>
      </c>
      <c r="BB853" s="4">
        <v>-1227.75</v>
      </c>
      <c r="BC853" s="4">
        <v>-1972.87</v>
      </c>
      <c r="BD853" s="4">
        <v>-937.45</v>
      </c>
      <c r="BE853" s="4">
        <v>-997.45</v>
      </c>
    </row>
    <row r="854" spans="1:57">
      <c r="A854">
        <v>932</v>
      </c>
      <c r="B854" t="s">
        <v>477</v>
      </c>
      <c r="C854">
        <v>113</v>
      </c>
      <c r="D854" t="s">
        <v>478</v>
      </c>
      <c r="E854">
        <v>386</v>
      </c>
      <c r="F854">
        <v>513750001</v>
      </c>
      <c r="G854" t="s">
        <v>148</v>
      </c>
      <c r="H854">
        <v>101</v>
      </c>
      <c r="I854" t="s">
        <v>308</v>
      </c>
      <c r="J854">
        <v>3750</v>
      </c>
      <c r="K854" t="s">
        <v>337</v>
      </c>
      <c r="L854">
        <v>3000</v>
      </c>
      <c r="M854" t="s">
        <v>118</v>
      </c>
      <c r="N854">
        <v>5</v>
      </c>
      <c r="O854" t="s">
        <v>467</v>
      </c>
      <c r="P854">
        <v>152</v>
      </c>
      <c r="Q854" t="s">
        <v>468</v>
      </c>
      <c r="R854">
        <v>121</v>
      </c>
      <c r="S854" t="s">
        <v>312</v>
      </c>
      <c r="T854">
        <v>1</v>
      </c>
      <c r="U854" t="s">
        <v>313</v>
      </c>
      <c r="V854" s="4">
        <v>140</v>
      </c>
      <c r="W854" s="4">
        <v>0</v>
      </c>
      <c r="X854" s="4">
        <v>0</v>
      </c>
      <c r="Y854" s="4">
        <v>0</v>
      </c>
      <c r="Z854" s="4">
        <v>100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123.6</v>
      </c>
      <c r="AI854" s="4">
        <v>0</v>
      </c>
      <c r="AJ854" s="4">
        <v>0</v>
      </c>
      <c r="AK854" s="4">
        <v>0</v>
      </c>
      <c r="AL854" s="4">
        <v>0</v>
      </c>
      <c r="AM854" s="4">
        <v>144.19999999999999</v>
      </c>
      <c r="AN854" s="4">
        <v>61.8</v>
      </c>
      <c r="AO854" s="4">
        <v>0</v>
      </c>
      <c r="AP854" s="4">
        <v>0</v>
      </c>
      <c r="AQ854" s="4">
        <v>318.27</v>
      </c>
      <c r="AR854" s="4">
        <v>64.790000000000006</v>
      </c>
      <c r="AS854" s="4">
        <v>64.790000000000006</v>
      </c>
      <c r="AT854" s="4">
        <v>2000</v>
      </c>
      <c r="AU854" s="4">
        <v>0</v>
      </c>
      <c r="AV854" s="4">
        <v>0</v>
      </c>
      <c r="AW854" s="4">
        <v>0</v>
      </c>
      <c r="AX854" s="4">
        <v>0</v>
      </c>
      <c r="AY854" s="4">
        <v>0</v>
      </c>
      <c r="AZ854" s="4">
        <v>-0.72</v>
      </c>
      <c r="BA854" s="4">
        <v>0</v>
      </c>
      <c r="BB854" s="4">
        <v>0</v>
      </c>
      <c r="BC854" s="4">
        <v>0</v>
      </c>
      <c r="BD854" s="4">
        <v>-2471.94</v>
      </c>
      <c r="BE854" s="4">
        <v>-64.790000000000006</v>
      </c>
    </row>
    <row r="855" spans="1:57">
      <c r="A855">
        <v>981</v>
      </c>
      <c r="B855" t="s">
        <v>532</v>
      </c>
      <c r="C855">
        <v>134</v>
      </c>
      <c r="D855" t="s">
        <v>245</v>
      </c>
      <c r="E855">
        <v>386</v>
      </c>
      <c r="F855">
        <v>513750001</v>
      </c>
      <c r="G855" t="s">
        <v>148</v>
      </c>
      <c r="H855">
        <v>101</v>
      </c>
      <c r="I855" t="s">
        <v>308</v>
      </c>
      <c r="J855">
        <v>3750</v>
      </c>
      <c r="K855" t="s">
        <v>337</v>
      </c>
      <c r="L855">
        <v>3000</v>
      </c>
      <c r="M855" t="s">
        <v>118</v>
      </c>
      <c r="N855">
        <v>6</v>
      </c>
      <c r="O855" t="s">
        <v>533</v>
      </c>
      <c r="P855">
        <v>134</v>
      </c>
      <c r="Q855" t="s">
        <v>534</v>
      </c>
      <c r="R855">
        <v>132</v>
      </c>
      <c r="S855" t="s">
        <v>535</v>
      </c>
      <c r="T855">
        <v>1</v>
      </c>
      <c r="U855" t="s">
        <v>313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992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0</v>
      </c>
      <c r="AU855" s="4">
        <v>0</v>
      </c>
      <c r="AV855" s="4">
        <v>0</v>
      </c>
      <c r="AW855" s="4">
        <v>0</v>
      </c>
      <c r="AX855" s="4">
        <v>0</v>
      </c>
      <c r="AY855" s="4">
        <v>0</v>
      </c>
      <c r="AZ855" s="4">
        <v>0</v>
      </c>
      <c r="BA855" s="4">
        <v>9692</v>
      </c>
      <c r="BB855" s="4">
        <v>0</v>
      </c>
      <c r="BC855" s="4">
        <v>0</v>
      </c>
      <c r="BD855" s="4">
        <v>0</v>
      </c>
      <c r="BE855" s="4">
        <v>-8700</v>
      </c>
    </row>
    <row r="856" spans="1:57">
      <c r="A856">
        <v>941</v>
      </c>
      <c r="B856" t="s">
        <v>484</v>
      </c>
      <c r="C856">
        <v>116</v>
      </c>
      <c r="D856" t="s">
        <v>485</v>
      </c>
      <c r="E856">
        <v>386</v>
      </c>
      <c r="F856">
        <v>513750001</v>
      </c>
      <c r="G856" t="s">
        <v>148</v>
      </c>
      <c r="H856">
        <v>101</v>
      </c>
      <c r="I856" t="s">
        <v>308</v>
      </c>
      <c r="J856">
        <v>3750</v>
      </c>
      <c r="K856" t="s">
        <v>337</v>
      </c>
      <c r="L856">
        <v>3000</v>
      </c>
      <c r="M856" t="s">
        <v>118</v>
      </c>
      <c r="N856">
        <v>8</v>
      </c>
      <c r="O856" t="s">
        <v>486</v>
      </c>
      <c r="P856">
        <v>131</v>
      </c>
      <c r="Q856" t="s">
        <v>449</v>
      </c>
      <c r="R856">
        <v>121</v>
      </c>
      <c r="S856" t="s">
        <v>312</v>
      </c>
      <c r="T856">
        <v>1</v>
      </c>
      <c r="U856" t="s">
        <v>313</v>
      </c>
      <c r="V856" s="4">
        <v>0</v>
      </c>
      <c r="W856" s="4">
        <v>0</v>
      </c>
      <c r="X856" s="4">
        <v>2968</v>
      </c>
      <c r="Y856" s="4">
        <v>412</v>
      </c>
      <c r="Z856" s="4">
        <v>0</v>
      </c>
      <c r="AA856" s="4">
        <v>0</v>
      </c>
      <c r="AB856" s="4">
        <v>0</v>
      </c>
      <c r="AC856" s="4">
        <v>61</v>
      </c>
      <c r="AD856" s="4">
        <v>0</v>
      </c>
      <c r="AE856" s="4">
        <v>258</v>
      </c>
      <c r="AF856" s="4">
        <v>0</v>
      </c>
      <c r="AG856" s="4">
        <v>10095.200000000001</v>
      </c>
      <c r="AH856" s="4">
        <v>354.32</v>
      </c>
      <c r="AI856" s="4">
        <v>682.89</v>
      </c>
      <c r="AJ856" s="4">
        <v>555.16999999999996</v>
      </c>
      <c r="AK856" s="4">
        <v>0</v>
      </c>
      <c r="AL856" s="4">
        <v>1349.3</v>
      </c>
      <c r="AM856" s="4">
        <v>405.82</v>
      </c>
      <c r="AN856" s="4">
        <v>0</v>
      </c>
      <c r="AO856" s="4">
        <v>48533.599999999999</v>
      </c>
      <c r="AP856" s="4">
        <v>19121.95</v>
      </c>
      <c r="AQ856" s="4">
        <v>88.58</v>
      </c>
      <c r="AR856" s="4">
        <v>7109.16</v>
      </c>
      <c r="AS856" s="4">
        <v>7109.16</v>
      </c>
      <c r="AT856" s="4">
        <v>0</v>
      </c>
      <c r="AU856" s="4">
        <v>37310.79</v>
      </c>
      <c r="AV856" s="4">
        <v>0</v>
      </c>
      <c r="AW856" s="4">
        <v>0</v>
      </c>
      <c r="AX856" s="4">
        <v>0</v>
      </c>
      <c r="AY856" s="4">
        <v>0</v>
      </c>
      <c r="AZ856" s="4">
        <v>0</v>
      </c>
      <c r="BA856" s="4">
        <v>0</v>
      </c>
      <c r="BB856" s="4">
        <v>0</v>
      </c>
      <c r="BC856" s="4">
        <v>0</v>
      </c>
      <c r="BD856" s="4">
        <v>-111812.58</v>
      </c>
      <c r="BE856" s="4">
        <v>2986.04</v>
      </c>
    </row>
    <row r="857" spans="1:57">
      <c r="A857">
        <v>972</v>
      </c>
      <c r="B857" t="s">
        <v>527</v>
      </c>
      <c r="C857">
        <v>132</v>
      </c>
      <c r="D857" t="s">
        <v>528</v>
      </c>
      <c r="E857">
        <v>386</v>
      </c>
      <c r="F857">
        <v>513750001</v>
      </c>
      <c r="G857" t="s">
        <v>148</v>
      </c>
      <c r="H857">
        <v>101</v>
      </c>
      <c r="I857" t="s">
        <v>308</v>
      </c>
      <c r="J857">
        <v>3750</v>
      </c>
      <c r="K857" t="s">
        <v>337</v>
      </c>
      <c r="L857">
        <v>3000</v>
      </c>
      <c r="M857" t="s">
        <v>118</v>
      </c>
      <c r="N857">
        <v>9</v>
      </c>
      <c r="O857" t="s">
        <v>422</v>
      </c>
      <c r="P857">
        <v>181</v>
      </c>
      <c r="Q857" t="s">
        <v>523</v>
      </c>
      <c r="R857">
        <v>131</v>
      </c>
      <c r="S857" t="s">
        <v>524</v>
      </c>
      <c r="T857">
        <v>1</v>
      </c>
      <c r="U857" t="s">
        <v>313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1287.5</v>
      </c>
      <c r="AO857" s="4">
        <v>0</v>
      </c>
      <c r="AP857" s="4">
        <v>1443.47</v>
      </c>
      <c r="AQ857" s="4">
        <v>494.4</v>
      </c>
      <c r="AR857" s="4">
        <v>322.54000000000002</v>
      </c>
      <c r="AS857" s="4">
        <v>322.54000000000002</v>
      </c>
      <c r="AT857" s="4">
        <v>0</v>
      </c>
      <c r="AU857" s="4">
        <v>0</v>
      </c>
      <c r="AV857" s="4">
        <v>0</v>
      </c>
      <c r="AW857" s="4">
        <v>0</v>
      </c>
      <c r="AX857" s="4">
        <v>0</v>
      </c>
      <c r="AY857" s="4">
        <v>0</v>
      </c>
      <c r="AZ857" s="4">
        <v>-1287.5</v>
      </c>
      <c r="BA857" s="4">
        <v>0</v>
      </c>
      <c r="BB857" s="4">
        <v>-1443.47</v>
      </c>
      <c r="BC857" s="4">
        <v>-494.4</v>
      </c>
      <c r="BD857" s="4">
        <v>-322.54000000000002</v>
      </c>
      <c r="BE857" s="4">
        <v>-322.54000000000002</v>
      </c>
    </row>
    <row r="858" spans="1:57">
      <c r="A858">
        <v>991</v>
      </c>
      <c r="B858" t="s">
        <v>538</v>
      </c>
      <c r="C858">
        <v>136</v>
      </c>
      <c r="D858" t="s">
        <v>539</v>
      </c>
      <c r="E858">
        <v>386</v>
      </c>
      <c r="F858">
        <v>513750001</v>
      </c>
      <c r="G858" t="s">
        <v>148</v>
      </c>
      <c r="H858">
        <v>101</v>
      </c>
      <c r="I858" t="s">
        <v>308</v>
      </c>
      <c r="J858">
        <v>3750</v>
      </c>
      <c r="K858" t="s">
        <v>337</v>
      </c>
      <c r="L858">
        <v>3000</v>
      </c>
      <c r="M858" t="s">
        <v>118</v>
      </c>
      <c r="N858">
        <v>10</v>
      </c>
      <c r="O858" t="s">
        <v>540</v>
      </c>
      <c r="P858">
        <v>311</v>
      </c>
      <c r="Q858" t="s">
        <v>463</v>
      </c>
      <c r="R858">
        <v>121</v>
      </c>
      <c r="S858" t="s">
        <v>312</v>
      </c>
      <c r="T858">
        <v>1</v>
      </c>
      <c r="U858" t="s">
        <v>313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324.45</v>
      </c>
      <c r="AN858" s="4">
        <v>0</v>
      </c>
      <c r="AO858" s="4">
        <v>0</v>
      </c>
      <c r="AP858" s="4">
        <v>0</v>
      </c>
      <c r="AQ858" s="4">
        <v>0</v>
      </c>
      <c r="AR858" s="4">
        <v>32.450000000000003</v>
      </c>
      <c r="AS858" s="4">
        <v>32.450000000000003</v>
      </c>
      <c r="AT858" s="4">
        <v>0</v>
      </c>
      <c r="AU858" s="4">
        <v>0</v>
      </c>
      <c r="AV858" s="4">
        <v>0</v>
      </c>
      <c r="AW858" s="4">
        <v>0</v>
      </c>
      <c r="AX858" s="4">
        <v>0</v>
      </c>
      <c r="AY858" s="4">
        <v>-324.45</v>
      </c>
      <c r="AZ858" s="4">
        <v>0</v>
      </c>
      <c r="BA858" s="4">
        <v>0</v>
      </c>
      <c r="BB858" s="4">
        <v>0</v>
      </c>
      <c r="BC858" s="4">
        <v>0</v>
      </c>
      <c r="BD858" s="4">
        <v>-32.450000000000003</v>
      </c>
      <c r="BE858" s="4">
        <v>-32.450000000000003</v>
      </c>
    </row>
    <row r="859" spans="1:57">
      <c r="A859">
        <v>961</v>
      </c>
      <c r="B859" t="s">
        <v>80</v>
      </c>
      <c r="C859">
        <v>124</v>
      </c>
      <c r="D859" t="s">
        <v>508</v>
      </c>
      <c r="E859">
        <v>386</v>
      </c>
      <c r="F859">
        <v>513750001</v>
      </c>
      <c r="G859" t="s">
        <v>148</v>
      </c>
      <c r="H859">
        <v>101</v>
      </c>
      <c r="I859" t="s">
        <v>308</v>
      </c>
      <c r="J859">
        <v>3750</v>
      </c>
      <c r="K859" t="s">
        <v>337</v>
      </c>
      <c r="L859">
        <v>3000</v>
      </c>
      <c r="M859" t="s">
        <v>118</v>
      </c>
      <c r="N859">
        <v>11</v>
      </c>
      <c r="O859" t="s">
        <v>509</v>
      </c>
      <c r="P859">
        <v>241</v>
      </c>
      <c r="Q859" t="s">
        <v>445</v>
      </c>
      <c r="R859">
        <v>124</v>
      </c>
      <c r="S859" t="s">
        <v>510</v>
      </c>
      <c r="T859">
        <v>1</v>
      </c>
      <c r="U859" t="s">
        <v>313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508.82</v>
      </c>
      <c r="AO859" s="4">
        <v>0</v>
      </c>
      <c r="AP859" s="4">
        <v>0</v>
      </c>
      <c r="AQ859" s="4">
        <v>0</v>
      </c>
      <c r="AR859" s="4">
        <v>50.88</v>
      </c>
      <c r="AS859" s="4">
        <v>50.88</v>
      </c>
      <c r="AT859" s="4">
        <v>0</v>
      </c>
      <c r="AU859" s="4">
        <v>0</v>
      </c>
      <c r="AV859" s="4">
        <v>0</v>
      </c>
      <c r="AW859" s="4">
        <v>0</v>
      </c>
      <c r="AX859" s="4">
        <v>0</v>
      </c>
      <c r="AY859" s="4">
        <v>0</v>
      </c>
      <c r="AZ859" s="4">
        <v>0</v>
      </c>
      <c r="BA859" s="4">
        <v>-508.82</v>
      </c>
      <c r="BB859" s="4">
        <v>0</v>
      </c>
      <c r="BC859" s="4">
        <v>0</v>
      </c>
      <c r="BD859" s="4">
        <v>-50.88</v>
      </c>
      <c r="BE859" s="4">
        <v>-50.88</v>
      </c>
    </row>
    <row r="860" spans="1:57">
      <c r="A860">
        <v>962</v>
      </c>
      <c r="B860" t="s">
        <v>513</v>
      </c>
      <c r="C860">
        <v>126</v>
      </c>
      <c r="D860" t="s">
        <v>225</v>
      </c>
      <c r="E860">
        <v>386</v>
      </c>
      <c r="F860">
        <v>513750001</v>
      </c>
      <c r="G860" t="s">
        <v>148</v>
      </c>
      <c r="H860">
        <v>101</v>
      </c>
      <c r="I860" t="s">
        <v>308</v>
      </c>
      <c r="J860">
        <v>3750</v>
      </c>
      <c r="K860" t="s">
        <v>337</v>
      </c>
      <c r="L860">
        <v>3000</v>
      </c>
      <c r="M860" t="s">
        <v>118</v>
      </c>
      <c r="N860">
        <v>11</v>
      </c>
      <c r="O860" t="s">
        <v>509</v>
      </c>
      <c r="P860">
        <v>241</v>
      </c>
      <c r="Q860" t="s">
        <v>445</v>
      </c>
      <c r="R860">
        <v>124</v>
      </c>
      <c r="S860" t="s">
        <v>510</v>
      </c>
      <c r="T860">
        <v>1</v>
      </c>
      <c r="U860" t="s">
        <v>313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77.25</v>
      </c>
      <c r="AN860" s="4">
        <v>0</v>
      </c>
      <c r="AO860" s="4">
        <v>0</v>
      </c>
      <c r="AP860" s="4">
        <v>0</v>
      </c>
      <c r="AQ860" s="4">
        <v>0</v>
      </c>
      <c r="AR860" s="4">
        <v>7.73</v>
      </c>
      <c r="AS860" s="4">
        <v>7.73</v>
      </c>
      <c r="AT860" s="4">
        <v>0</v>
      </c>
      <c r="AU860" s="4">
        <v>0</v>
      </c>
      <c r="AV860" s="4">
        <v>0</v>
      </c>
      <c r="AW860" s="4">
        <v>0</v>
      </c>
      <c r="AX860" s="4">
        <v>0</v>
      </c>
      <c r="AY860" s="4">
        <v>-77.25</v>
      </c>
      <c r="AZ860" s="4">
        <v>0</v>
      </c>
      <c r="BA860" s="4">
        <v>0</v>
      </c>
      <c r="BB860" s="4">
        <v>0</v>
      </c>
      <c r="BC860" s="4">
        <v>0</v>
      </c>
      <c r="BD860" s="4">
        <v>-7.73</v>
      </c>
      <c r="BE860" s="4">
        <v>-7.73</v>
      </c>
    </row>
    <row r="861" spans="1:57">
      <c r="A861">
        <v>951</v>
      </c>
      <c r="B861" t="s">
        <v>491</v>
      </c>
      <c r="C861">
        <v>118</v>
      </c>
      <c r="D861" t="s">
        <v>178</v>
      </c>
      <c r="E861">
        <v>386</v>
      </c>
      <c r="F861">
        <v>513750001</v>
      </c>
      <c r="G861" t="s">
        <v>148</v>
      </c>
      <c r="H861">
        <v>101</v>
      </c>
      <c r="I861" t="s">
        <v>308</v>
      </c>
      <c r="J861">
        <v>3750</v>
      </c>
      <c r="K861" t="s">
        <v>337</v>
      </c>
      <c r="L861">
        <v>3000</v>
      </c>
      <c r="M861" t="s">
        <v>118</v>
      </c>
      <c r="N861">
        <v>12</v>
      </c>
      <c r="O861" t="s">
        <v>401</v>
      </c>
      <c r="P861">
        <v>221</v>
      </c>
      <c r="Q861" t="s">
        <v>492</v>
      </c>
      <c r="R861">
        <v>128</v>
      </c>
      <c r="S861" t="s">
        <v>404</v>
      </c>
      <c r="T861">
        <v>1</v>
      </c>
      <c r="U861" t="s">
        <v>313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2601.59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0</v>
      </c>
      <c r="AU861" s="4">
        <v>0</v>
      </c>
      <c r="AV861" s="4">
        <v>0</v>
      </c>
      <c r="AW861" s="4">
        <v>0</v>
      </c>
      <c r="AX861" s="4">
        <v>0</v>
      </c>
      <c r="AY861" s="4">
        <v>10000</v>
      </c>
      <c r="AZ861" s="4">
        <v>0</v>
      </c>
      <c r="BA861" s="4">
        <v>-7398.41</v>
      </c>
      <c r="BB861" s="4">
        <v>0</v>
      </c>
      <c r="BC861" s="4">
        <v>0</v>
      </c>
      <c r="BD861" s="4">
        <v>0</v>
      </c>
      <c r="BE861" s="4">
        <v>0</v>
      </c>
    </row>
    <row r="862" spans="1:57">
      <c r="A862">
        <v>952</v>
      </c>
      <c r="B862" t="s">
        <v>498</v>
      </c>
      <c r="C862">
        <v>120</v>
      </c>
      <c r="D862" t="s">
        <v>499</v>
      </c>
      <c r="E862">
        <v>386</v>
      </c>
      <c r="F862">
        <v>513750001</v>
      </c>
      <c r="G862" t="s">
        <v>148</v>
      </c>
      <c r="H862">
        <v>101</v>
      </c>
      <c r="I862" t="s">
        <v>308</v>
      </c>
      <c r="J862">
        <v>3750</v>
      </c>
      <c r="K862" t="s">
        <v>337</v>
      </c>
      <c r="L862">
        <v>3000</v>
      </c>
      <c r="M862" t="s">
        <v>118</v>
      </c>
      <c r="N862">
        <v>12</v>
      </c>
      <c r="O862" t="s">
        <v>401</v>
      </c>
      <c r="P862">
        <v>222</v>
      </c>
      <c r="Q862" t="s">
        <v>500</v>
      </c>
      <c r="R862">
        <v>125</v>
      </c>
      <c r="S862" t="s">
        <v>464</v>
      </c>
      <c r="T862">
        <v>1</v>
      </c>
      <c r="U862" t="s">
        <v>313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278.10000000000002</v>
      </c>
      <c r="AK862" s="4">
        <v>285.31</v>
      </c>
      <c r="AL862" s="4">
        <v>508.82</v>
      </c>
      <c r="AM862" s="4">
        <v>447.02</v>
      </c>
      <c r="AN862" s="4">
        <v>0</v>
      </c>
      <c r="AO862" s="4">
        <v>0</v>
      </c>
      <c r="AP862" s="4">
        <v>370.8</v>
      </c>
      <c r="AQ862" s="4">
        <v>0</v>
      </c>
      <c r="AR862" s="4">
        <v>189.01</v>
      </c>
      <c r="AS862" s="4">
        <v>189.01</v>
      </c>
      <c r="AT862" s="4">
        <v>0</v>
      </c>
      <c r="AU862" s="4">
        <v>0</v>
      </c>
      <c r="AV862" s="4">
        <v>0</v>
      </c>
      <c r="AW862" s="4">
        <v>0</v>
      </c>
      <c r="AX862" s="4">
        <v>-235.95</v>
      </c>
      <c r="AY862" s="4">
        <v>0</v>
      </c>
      <c r="AZ862" s="4">
        <v>0</v>
      </c>
      <c r="BA862" s="4">
        <v>-1283.3</v>
      </c>
      <c r="BB862" s="4">
        <v>-370.8</v>
      </c>
      <c r="BC862" s="4">
        <v>0</v>
      </c>
      <c r="BD862" s="4">
        <v>-189.01</v>
      </c>
      <c r="BE862" s="4">
        <v>-189.01</v>
      </c>
    </row>
    <row r="863" spans="1:57">
      <c r="A863">
        <v>111</v>
      </c>
      <c r="B863" t="s">
        <v>84</v>
      </c>
      <c r="C863">
        <v>141</v>
      </c>
      <c r="D863" t="s">
        <v>260</v>
      </c>
      <c r="E863">
        <v>386</v>
      </c>
      <c r="F863">
        <v>513750001</v>
      </c>
      <c r="G863" t="s">
        <v>148</v>
      </c>
      <c r="H863">
        <v>101</v>
      </c>
      <c r="I863" t="s">
        <v>308</v>
      </c>
      <c r="J863">
        <v>3750</v>
      </c>
      <c r="K863" t="s">
        <v>337</v>
      </c>
      <c r="L863">
        <v>3000</v>
      </c>
      <c r="M863" t="s">
        <v>118</v>
      </c>
      <c r="N863">
        <v>13</v>
      </c>
      <c r="O863" t="s">
        <v>353</v>
      </c>
      <c r="P863">
        <v>263</v>
      </c>
      <c r="Q863" t="s">
        <v>354</v>
      </c>
      <c r="R863">
        <v>121</v>
      </c>
      <c r="S863" t="s">
        <v>312</v>
      </c>
      <c r="T863">
        <v>1</v>
      </c>
      <c r="U863" t="s">
        <v>313</v>
      </c>
      <c r="V863" s="4">
        <v>3510.01</v>
      </c>
      <c r="W863" s="4">
        <v>949</v>
      </c>
      <c r="X863" s="4">
        <v>838</v>
      </c>
      <c r="Y863" s="4">
        <v>1833.5</v>
      </c>
      <c r="Z863" s="4">
        <v>219</v>
      </c>
      <c r="AA863" s="4">
        <v>188</v>
      </c>
      <c r="AB863" s="4">
        <v>357</v>
      </c>
      <c r="AC863" s="4">
        <v>813</v>
      </c>
      <c r="AD863" s="4">
        <v>871</v>
      </c>
      <c r="AE863" s="4">
        <v>481</v>
      </c>
      <c r="AF863" s="4">
        <v>2086.0100000000002</v>
      </c>
      <c r="AG863" s="4">
        <v>932</v>
      </c>
      <c r="AH863" s="4">
        <v>0</v>
      </c>
      <c r="AI863" s="4">
        <v>0</v>
      </c>
      <c r="AJ863" s="4">
        <v>0</v>
      </c>
      <c r="AK863" s="4">
        <v>402.73</v>
      </c>
      <c r="AL863" s="4">
        <v>1394.62</v>
      </c>
      <c r="AM863" s="4">
        <v>1084.5899999999999</v>
      </c>
      <c r="AN863" s="4">
        <v>2025.5</v>
      </c>
      <c r="AO863" s="4">
        <v>4851.2</v>
      </c>
      <c r="AP863" s="4">
        <v>2832.38</v>
      </c>
      <c r="AQ863" s="4">
        <v>3489.51</v>
      </c>
      <c r="AR863" s="4">
        <v>1608.05</v>
      </c>
      <c r="AS863" s="4">
        <v>1608.05</v>
      </c>
      <c r="AT863" s="4">
        <v>3510.01</v>
      </c>
      <c r="AU863" s="4">
        <v>1238</v>
      </c>
      <c r="AV863" s="4">
        <v>1745.5</v>
      </c>
      <c r="AW863" s="4">
        <v>340.27</v>
      </c>
      <c r="AX863" s="4">
        <v>0</v>
      </c>
      <c r="AY863" s="4">
        <v>-2089.21</v>
      </c>
      <c r="AZ863" s="4">
        <v>-1757.5</v>
      </c>
      <c r="BA863" s="4">
        <v>-3868.2</v>
      </c>
      <c r="BB863" s="4">
        <v>-1953.38</v>
      </c>
      <c r="BC863" s="4">
        <v>-2596.5100000000002</v>
      </c>
      <c r="BD863" s="4">
        <v>-112.04</v>
      </c>
      <c r="BE863" s="4">
        <v>-676.05</v>
      </c>
    </row>
    <row r="864" spans="1:57">
      <c r="A864">
        <v>101</v>
      </c>
      <c r="B864" t="s">
        <v>306</v>
      </c>
      <c r="C864">
        <v>139</v>
      </c>
      <c r="D864" t="s">
        <v>307</v>
      </c>
      <c r="E864">
        <v>388</v>
      </c>
      <c r="F864">
        <v>513790001</v>
      </c>
      <c r="G864" t="s">
        <v>550</v>
      </c>
      <c r="H864">
        <v>101</v>
      </c>
      <c r="I864" t="s">
        <v>308</v>
      </c>
      <c r="J864">
        <v>3790</v>
      </c>
      <c r="K864" t="s">
        <v>551</v>
      </c>
      <c r="L864">
        <v>3000</v>
      </c>
      <c r="M864" t="s">
        <v>118</v>
      </c>
      <c r="N864">
        <v>7</v>
      </c>
      <c r="O864" t="s">
        <v>310</v>
      </c>
      <c r="P864">
        <v>171</v>
      </c>
      <c r="Q864" t="s">
        <v>311</v>
      </c>
      <c r="R864">
        <v>121</v>
      </c>
      <c r="S864" t="s">
        <v>312</v>
      </c>
      <c r="T864">
        <v>1</v>
      </c>
      <c r="U864" t="s">
        <v>313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4779.2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477.92</v>
      </c>
      <c r="AS864" s="4">
        <v>477.92</v>
      </c>
      <c r="AT864" s="4">
        <v>0</v>
      </c>
      <c r="AU864" s="4">
        <v>0</v>
      </c>
      <c r="AV864" s="4">
        <v>0</v>
      </c>
      <c r="AW864" s="4">
        <v>0</v>
      </c>
      <c r="AX864" s="4">
        <v>0</v>
      </c>
      <c r="AY864" s="4">
        <v>0</v>
      </c>
      <c r="AZ864" s="4">
        <v>0</v>
      </c>
      <c r="BA864" s="4">
        <v>-4779.2</v>
      </c>
      <c r="BB864" s="4">
        <v>0</v>
      </c>
      <c r="BC864" s="4">
        <v>0</v>
      </c>
      <c r="BD864" s="4">
        <v>-477.92</v>
      </c>
      <c r="BE864" s="4">
        <v>-477.92</v>
      </c>
    </row>
    <row r="865" spans="1:57">
      <c r="A865">
        <v>921</v>
      </c>
      <c r="B865" t="s">
        <v>454</v>
      </c>
      <c r="C865">
        <v>108</v>
      </c>
      <c r="D865" t="s">
        <v>455</v>
      </c>
      <c r="E865">
        <v>389</v>
      </c>
      <c r="F865">
        <v>513810001</v>
      </c>
      <c r="G865" t="s">
        <v>119</v>
      </c>
      <c r="H865">
        <v>101</v>
      </c>
      <c r="I865" t="s">
        <v>308</v>
      </c>
      <c r="J865">
        <v>3810</v>
      </c>
      <c r="K865" t="s">
        <v>338</v>
      </c>
      <c r="L865">
        <v>3000</v>
      </c>
      <c r="M865" t="s">
        <v>118</v>
      </c>
      <c r="N865">
        <v>4</v>
      </c>
      <c r="O865" t="s">
        <v>345</v>
      </c>
      <c r="P865">
        <v>132</v>
      </c>
      <c r="Q865" t="s">
        <v>456</v>
      </c>
      <c r="R865">
        <v>121</v>
      </c>
      <c r="S865" t="s">
        <v>312</v>
      </c>
      <c r="T865">
        <v>1</v>
      </c>
      <c r="U865" t="s">
        <v>313</v>
      </c>
      <c r="V865" s="4">
        <v>20286.22</v>
      </c>
      <c r="W865" s="4">
        <v>0</v>
      </c>
      <c r="X865" s="4">
        <v>3046.1</v>
      </c>
      <c r="Y865" s="4">
        <v>27669.48</v>
      </c>
      <c r="Z865" s="4">
        <v>923.5</v>
      </c>
      <c r="AA865" s="4">
        <v>3522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16765.990000000002</v>
      </c>
      <c r="AH865" s="4">
        <v>720.99</v>
      </c>
      <c r="AI865" s="4">
        <v>1978.62</v>
      </c>
      <c r="AJ865" s="4">
        <v>4531.17</v>
      </c>
      <c r="AK865" s="4">
        <v>3666.8</v>
      </c>
      <c r="AL865" s="4">
        <v>2027.66</v>
      </c>
      <c r="AM865" s="4">
        <v>2839.92</v>
      </c>
      <c r="AN865" s="4">
        <v>2107.63</v>
      </c>
      <c r="AO865" s="4">
        <v>9702.2000000000007</v>
      </c>
      <c r="AP865" s="4">
        <v>6454.41</v>
      </c>
      <c r="AQ865" s="4">
        <v>2171.2399999999998</v>
      </c>
      <c r="AR865" s="4">
        <v>3620.06</v>
      </c>
      <c r="AS865" s="4">
        <v>3620.06</v>
      </c>
      <c r="AT865" s="4">
        <v>50000</v>
      </c>
      <c r="AU865" s="4">
        <v>-12876</v>
      </c>
      <c r="AV865" s="4">
        <v>-2189.4</v>
      </c>
      <c r="AW865" s="4">
        <v>5169.62</v>
      </c>
      <c r="AX865" s="4">
        <v>0</v>
      </c>
      <c r="AY865" s="4">
        <v>-1</v>
      </c>
      <c r="AZ865" s="4">
        <v>-2528.71</v>
      </c>
      <c r="BA865" s="4">
        <v>0</v>
      </c>
      <c r="BB865" s="4">
        <v>-464</v>
      </c>
      <c r="BC865" s="4">
        <v>0</v>
      </c>
      <c r="BD865" s="4">
        <v>0</v>
      </c>
      <c r="BE865" s="4">
        <v>-8337.98</v>
      </c>
    </row>
    <row r="866" spans="1:57">
      <c r="A866">
        <v>932</v>
      </c>
      <c r="B866" t="s">
        <v>477</v>
      </c>
      <c r="C866">
        <v>113</v>
      </c>
      <c r="D866" t="s">
        <v>478</v>
      </c>
      <c r="E866">
        <v>389</v>
      </c>
      <c r="F866">
        <v>513810001</v>
      </c>
      <c r="G866" t="s">
        <v>119</v>
      </c>
      <c r="H866">
        <v>101</v>
      </c>
      <c r="I866" t="s">
        <v>308</v>
      </c>
      <c r="J866">
        <v>3810</v>
      </c>
      <c r="K866" t="s">
        <v>338</v>
      </c>
      <c r="L866">
        <v>3000</v>
      </c>
      <c r="M866" t="s">
        <v>118</v>
      </c>
      <c r="N866">
        <v>5</v>
      </c>
      <c r="O866" t="s">
        <v>467</v>
      </c>
      <c r="P866">
        <v>152</v>
      </c>
      <c r="Q866" t="s">
        <v>468</v>
      </c>
      <c r="R866">
        <v>121</v>
      </c>
      <c r="S866" t="s">
        <v>312</v>
      </c>
      <c r="T866">
        <v>1</v>
      </c>
      <c r="U866" t="s">
        <v>313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5016.1000000000004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501.61</v>
      </c>
      <c r="AS866" s="4">
        <v>501.61</v>
      </c>
      <c r="AT866" s="4">
        <v>0</v>
      </c>
      <c r="AU866" s="4">
        <v>0</v>
      </c>
      <c r="AV866" s="4">
        <v>0</v>
      </c>
      <c r="AW866" s="4">
        <v>0</v>
      </c>
      <c r="AX866" s="4">
        <v>0</v>
      </c>
      <c r="AY866" s="4">
        <v>0</v>
      </c>
      <c r="AZ866" s="4">
        <v>0</v>
      </c>
      <c r="BA866" s="4">
        <v>0</v>
      </c>
      <c r="BB866" s="4">
        <v>-1972</v>
      </c>
      <c r="BC866" s="4">
        <v>0</v>
      </c>
      <c r="BD866" s="4">
        <v>0</v>
      </c>
      <c r="BE866" s="4">
        <v>-4047.32</v>
      </c>
    </row>
    <row r="867" spans="1:57">
      <c r="A867">
        <v>981</v>
      </c>
      <c r="B867" t="s">
        <v>532</v>
      </c>
      <c r="C867">
        <v>134</v>
      </c>
      <c r="D867" t="s">
        <v>245</v>
      </c>
      <c r="E867">
        <v>389</v>
      </c>
      <c r="F867">
        <v>513810001</v>
      </c>
      <c r="G867" t="s">
        <v>119</v>
      </c>
      <c r="H867">
        <v>101</v>
      </c>
      <c r="I867" t="s">
        <v>308</v>
      </c>
      <c r="J867">
        <v>3810</v>
      </c>
      <c r="K867" t="s">
        <v>338</v>
      </c>
      <c r="L867">
        <v>3000</v>
      </c>
      <c r="M867" t="s">
        <v>118</v>
      </c>
      <c r="N867">
        <v>6</v>
      </c>
      <c r="O867" t="s">
        <v>533</v>
      </c>
      <c r="P867">
        <v>134</v>
      </c>
      <c r="Q867" t="s">
        <v>534</v>
      </c>
      <c r="R867">
        <v>132</v>
      </c>
      <c r="S867" t="s">
        <v>535</v>
      </c>
      <c r="T867">
        <v>1</v>
      </c>
      <c r="U867" t="s">
        <v>313</v>
      </c>
      <c r="V867" s="4">
        <v>0</v>
      </c>
      <c r="W867" s="4">
        <v>0</v>
      </c>
      <c r="X867" s="4">
        <v>0</v>
      </c>
      <c r="Y867" s="4">
        <v>40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4020.09</v>
      </c>
      <c r="AM867" s="4">
        <v>0</v>
      </c>
      <c r="AN867" s="4">
        <v>0</v>
      </c>
      <c r="AO867" s="4">
        <v>1284.4100000000001</v>
      </c>
      <c r="AP867" s="4">
        <v>1236.6199999999999</v>
      </c>
      <c r="AQ867" s="4">
        <v>0</v>
      </c>
      <c r="AR867" s="4">
        <v>654.11</v>
      </c>
      <c r="AS867" s="4">
        <v>654.11</v>
      </c>
      <c r="AT867" s="4">
        <v>0</v>
      </c>
      <c r="AU867" s="4">
        <v>0</v>
      </c>
      <c r="AV867" s="4">
        <v>0</v>
      </c>
      <c r="AW867" s="4">
        <v>40</v>
      </c>
      <c r="AX867" s="4">
        <v>0</v>
      </c>
      <c r="AY867" s="4">
        <v>0</v>
      </c>
      <c r="AZ867" s="4">
        <v>0</v>
      </c>
      <c r="BA867" s="4">
        <v>-5304.5</v>
      </c>
      <c r="BB867" s="4">
        <v>-418.82</v>
      </c>
      <c r="BC867" s="4">
        <v>0</v>
      </c>
      <c r="BD867" s="4">
        <v>-1471.91</v>
      </c>
      <c r="BE867" s="4">
        <v>-654.11</v>
      </c>
    </row>
    <row r="868" spans="1:57">
      <c r="A868">
        <v>101</v>
      </c>
      <c r="B868" t="s">
        <v>306</v>
      </c>
      <c r="C868">
        <v>139</v>
      </c>
      <c r="D868" t="s">
        <v>307</v>
      </c>
      <c r="E868">
        <v>389</v>
      </c>
      <c r="F868">
        <v>513810001</v>
      </c>
      <c r="G868" t="s">
        <v>119</v>
      </c>
      <c r="H868">
        <v>101</v>
      </c>
      <c r="I868" t="s">
        <v>308</v>
      </c>
      <c r="J868">
        <v>3810</v>
      </c>
      <c r="K868" t="s">
        <v>338</v>
      </c>
      <c r="L868">
        <v>3000</v>
      </c>
      <c r="M868" t="s">
        <v>118</v>
      </c>
      <c r="N868">
        <v>7</v>
      </c>
      <c r="O868" t="s">
        <v>310</v>
      </c>
      <c r="P868">
        <v>171</v>
      </c>
      <c r="Q868" t="s">
        <v>311</v>
      </c>
      <c r="R868">
        <v>121</v>
      </c>
      <c r="S868" t="s">
        <v>312</v>
      </c>
      <c r="T868">
        <v>1</v>
      </c>
      <c r="U868" t="s">
        <v>313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6217.08</v>
      </c>
      <c r="AF868" s="4">
        <v>0</v>
      </c>
      <c r="AG868" s="4">
        <v>0</v>
      </c>
      <c r="AH868" s="4">
        <v>47509.79</v>
      </c>
      <c r="AI868" s="4">
        <v>11470.08</v>
      </c>
      <c r="AJ868" s="4">
        <v>2317.5100000000002</v>
      </c>
      <c r="AK868" s="4">
        <v>4118.54</v>
      </c>
      <c r="AL868" s="4">
        <v>605.23</v>
      </c>
      <c r="AM868" s="4">
        <v>0</v>
      </c>
      <c r="AN868" s="4">
        <v>1502.93</v>
      </c>
      <c r="AO868" s="4">
        <v>0</v>
      </c>
      <c r="AP868" s="4">
        <v>0</v>
      </c>
      <c r="AQ868" s="4">
        <v>3852.2</v>
      </c>
      <c r="AR868" s="4">
        <v>7137.62</v>
      </c>
      <c r="AS868" s="4">
        <v>7137.62</v>
      </c>
      <c r="AT868" s="4">
        <v>-39649.589999999997</v>
      </c>
      <c r="AU868" s="4">
        <v>0</v>
      </c>
      <c r="AV868" s="4">
        <v>0</v>
      </c>
      <c r="AW868" s="4">
        <v>0</v>
      </c>
      <c r="AX868" s="4">
        <v>0</v>
      </c>
      <c r="AY868" s="4">
        <v>0</v>
      </c>
      <c r="AZ868" s="4">
        <v>0</v>
      </c>
      <c r="BA868" s="4">
        <v>0</v>
      </c>
      <c r="BB868" s="4">
        <v>-23857.41</v>
      </c>
      <c r="BC868" s="4">
        <v>-1652.2</v>
      </c>
      <c r="BD868" s="4">
        <v>-7137.62</v>
      </c>
      <c r="BE868" s="4">
        <v>-7137.62</v>
      </c>
    </row>
    <row r="869" spans="1:57">
      <c r="A869">
        <v>201</v>
      </c>
      <c r="B869" t="s">
        <v>379</v>
      </c>
      <c r="C869">
        <v>143</v>
      </c>
      <c r="D869" t="s">
        <v>271</v>
      </c>
      <c r="E869">
        <v>390</v>
      </c>
      <c r="F869">
        <v>513810001</v>
      </c>
      <c r="G869" t="s">
        <v>119</v>
      </c>
      <c r="H869">
        <v>602</v>
      </c>
      <c r="I869" t="s">
        <v>380</v>
      </c>
      <c r="J869">
        <v>3810</v>
      </c>
      <c r="K869" t="s">
        <v>338</v>
      </c>
      <c r="L869">
        <v>3000</v>
      </c>
      <c r="M869" t="s">
        <v>118</v>
      </c>
      <c r="N869">
        <v>7</v>
      </c>
      <c r="O869" t="s">
        <v>310</v>
      </c>
      <c r="P869">
        <v>423</v>
      </c>
      <c r="Q869" t="s">
        <v>381</v>
      </c>
      <c r="R869">
        <v>121</v>
      </c>
      <c r="S869" t="s">
        <v>312</v>
      </c>
      <c r="T869">
        <v>1</v>
      </c>
      <c r="U869" t="s">
        <v>313</v>
      </c>
      <c r="V869" s="4">
        <v>0</v>
      </c>
      <c r="W869" s="4">
        <v>1620</v>
      </c>
      <c r="X869" s="4">
        <v>3481.44</v>
      </c>
      <c r="Y869" s="4">
        <v>1087.45</v>
      </c>
      <c r="Z869" s="4">
        <v>0</v>
      </c>
      <c r="AA869" s="4">
        <v>1592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0</v>
      </c>
      <c r="AU869" s="4">
        <v>1620</v>
      </c>
      <c r="AV869" s="4">
        <v>12703.44</v>
      </c>
      <c r="AW869" s="4">
        <v>1087.45</v>
      </c>
      <c r="AX869" s="4">
        <v>1592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-553</v>
      </c>
    </row>
    <row r="870" spans="1:57">
      <c r="A870">
        <v>941</v>
      </c>
      <c r="B870" t="s">
        <v>484</v>
      </c>
      <c r="C870">
        <v>116</v>
      </c>
      <c r="D870" t="s">
        <v>485</v>
      </c>
      <c r="E870">
        <v>389</v>
      </c>
      <c r="F870">
        <v>513810001</v>
      </c>
      <c r="G870" t="s">
        <v>119</v>
      </c>
      <c r="H870">
        <v>101</v>
      </c>
      <c r="I870" t="s">
        <v>308</v>
      </c>
      <c r="J870">
        <v>3810</v>
      </c>
      <c r="K870" t="s">
        <v>338</v>
      </c>
      <c r="L870">
        <v>3000</v>
      </c>
      <c r="M870" t="s">
        <v>118</v>
      </c>
      <c r="N870">
        <v>8</v>
      </c>
      <c r="O870" t="s">
        <v>486</v>
      </c>
      <c r="P870">
        <v>131</v>
      </c>
      <c r="Q870" t="s">
        <v>449</v>
      </c>
      <c r="R870">
        <v>121</v>
      </c>
      <c r="S870" t="s">
        <v>312</v>
      </c>
      <c r="T870">
        <v>1</v>
      </c>
      <c r="U870" t="s">
        <v>313</v>
      </c>
      <c r="V870" s="4">
        <v>754</v>
      </c>
      <c r="W870" s="4">
        <v>7002.55</v>
      </c>
      <c r="X870" s="4">
        <v>28235</v>
      </c>
      <c r="Y870" s="4">
        <v>3178.56</v>
      </c>
      <c r="Z870" s="4">
        <v>0</v>
      </c>
      <c r="AA870" s="4">
        <v>13488</v>
      </c>
      <c r="AB870" s="4">
        <v>5993</v>
      </c>
      <c r="AC870" s="4">
        <v>1300.01</v>
      </c>
      <c r="AD870" s="4">
        <v>3634</v>
      </c>
      <c r="AE870" s="4">
        <v>828</v>
      </c>
      <c r="AF870" s="4">
        <v>3583.5</v>
      </c>
      <c r="AG870" s="4">
        <v>3719</v>
      </c>
      <c r="AH870" s="4">
        <v>7091.52</v>
      </c>
      <c r="AI870" s="4">
        <v>5575.39</v>
      </c>
      <c r="AJ870" s="4">
        <v>24920.22</v>
      </c>
      <c r="AK870" s="4">
        <v>3968.59</v>
      </c>
      <c r="AL870" s="4">
        <v>4503.16</v>
      </c>
      <c r="AM870" s="4">
        <v>19196.04</v>
      </c>
      <c r="AN870" s="4">
        <v>17123.21</v>
      </c>
      <c r="AO870" s="4">
        <v>16792.3</v>
      </c>
      <c r="AP870" s="4">
        <v>20048.740000000002</v>
      </c>
      <c r="AQ870" s="4">
        <v>10615.95</v>
      </c>
      <c r="AR870" s="4">
        <v>12983.51</v>
      </c>
      <c r="AS870" s="4">
        <v>12983.51</v>
      </c>
      <c r="AT870" s="4">
        <v>10000</v>
      </c>
      <c r="AU870" s="4">
        <v>0</v>
      </c>
      <c r="AV870" s="4">
        <v>0</v>
      </c>
      <c r="AW870" s="4">
        <v>0</v>
      </c>
      <c r="AX870" s="4">
        <v>0</v>
      </c>
      <c r="AY870" s="4">
        <v>0</v>
      </c>
      <c r="AZ870" s="4">
        <v>0</v>
      </c>
      <c r="BA870" s="4">
        <v>0</v>
      </c>
      <c r="BB870" s="4">
        <v>-19278.05</v>
      </c>
      <c r="BC870" s="4">
        <v>0</v>
      </c>
      <c r="BD870" s="4">
        <v>-1</v>
      </c>
      <c r="BE870" s="4">
        <v>-32131.53</v>
      </c>
    </row>
    <row r="871" spans="1:57">
      <c r="A871">
        <v>942</v>
      </c>
      <c r="B871" t="s">
        <v>487</v>
      </c>
      <c r="C871">
        <v>117</v>
      </c>
      <c r="D871" t="s">
        <v>488</v>
      </c>
      <c r="E871">
        <v>389</v>
      </c>
      <c r="F871">
        <v>513810001</v>
      </c>
      <c r="G871" t="s">
        <v>119</v>
      </c>
      <c r="H871">
        <v>101</v>
      </c>
      <c r="I871" t="s">
        <v>308</v>
      </c>
      <c r="J871">
        <v>3810</v>
      </c>
      <c r="K871" t="s">
        <v>338</v>
      </c>
      <c r="L871">
        <v>3000</v>
      </c>
      <c r="M871" t="s">
        <v>118</v>
      </c>
      <c r="N871">
        <v>8</v>
      </c>
      <c r="O871" t="s">
        <v>486</v>
      </c>
      <c r="P871">
        <v>183</v>
      </c>
      <c r="Q871" t="s">
        <v>489</v>
      </c>
      <c r="R871">
        <v>121</v>
      </c>
      <c r="S871" t="s">
        <v>312</v>
      </c>
      <c r="T871">
        <v>1</v>
      </c>
      <c r="U871" t="s">
        <v>313</v>
      </c>
      <c r="V871" s="4">
        <v>0</v>
      </c>
      <c r="W871" s="4">
        <v>0</v>
      </c>
      <c r="X871" s="4">
        <v>1308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0</v>
      </c>
      <c r="AU871" s="4">
        <v>0</v>
      </c>
      <c r="AV871" s="4">
        <v>1308</v>
      </c>
      <c r="AW871" s="4">
        <v>0</v>
      </c>
      <c r="AX871" s="4">
        <v>0</v>
      </c>
      <c r="AY871" s="4">
        <v>0</v>
      </c>
      <c r="AZ871" s="4">
        <v>0</v>
      </c>
      <c r="BA871" s="4">
        <v>0</v>
      </c>
      <c r="BB871" s="4">
        <v>0</v>
      </c>
      <c r="BC871" s="4">
        <v>0</v>
      </c>
      <c r="BD871" s="4">
        <v>0</v>
      </c>
      <c r="BE871" s="4">
        <v>0</v>
      </c>
    </row>
    <row r="872" spans="1:57">
      <c r="A872">
        <v>972</v>
      </c>
      <c r="B872" t="s">
        <v>527</v>
      </c>
      <c r="C872">
        <v>132</v>
      </c>
      <c r="D872" t="s">
        <v>528</v>
      </c>
      <c r="E872">
        <v>389</v>
      </c>
      <c r="F872">
        <v>513810001</v>
      </c>
      <c r="G872" t="s">
        <v>119</v>
      </c>
      <c r="H872">
        <v>101</v>
      </c>
      <c r="I872" t="s">
        <v>308</v>
      </c>
      <c r="J872">
        <v>3810</v>
      </c>
      <c r="K872" t="s">
        <v>338</v>
      </c>
      <c r="L872">
        <v>3000</v>
      </c>
      <c r="M872" t="s">
        <v>118</v>
      </c>
      <c r="N872">
        <v>9</v>
      </c>
      <c r="O872" t="s">
        <v>422</v>
      </c>
      <c r="P872">
        <v>181</v>
      </c>
      <c r="Q872" t="s">
        <v>523</v>
      </c>
      <c r="R872">
        <v>131</v>
      </c>
      <c r="S872" t="s">
        <v>524</v>
      </c>
      <c r="T872">
        <v>1</v>
      </c>
      <c r="U872" t="s">
        <v>313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7787.37</v>
      </c>
      <c r="AO872" s="4">
        <v>0</v>
      </c>
      <c r="AP872" s="4">
        <v>10696.99</v>
      </c>
      <c r="AQ872" s="4">
        <v>0</v>
      </c>
      <c r="AR872" s="4">
        <v>1848.44</v>
      </c>
      <c r="AS872" s="4">
        <v>1848.44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-7787.37</v>
      </c>
      <c r="BA872" s="4">
        <v>0</v>
      </c>
      <c r="BB872" s="4">
        <v>-10696.99</v>
      </c>
      <c r="BC872" s="4">
        <v>0</v>
      </c>
      <c r="BD872" s="4">
        <v>-1848.44</v>
      </c>
      <c r="BE872" s="4">
        <v>-1848.44</v>
      </c>
    </row>
    <row r="873" spans="1:57">
      <c r="A873">
        <v>991</v>
      </c>
      <c r="B873" t="s">
        <v>538</v>
      </c>
      <c r="C873">
        <v>136</v>
      </c>
      <c r="D873" t="s">
        <v>539</v>
      </c>
      <c r="E873">
        <v>389</v>
      </c>
      <c r="F873">
        <v>513810001</v>
      </c>
      <c r="G873" t="s">
        <v>119</v>
      </c>
      <c r="H873">
        <v>101</v>
      </c>
      <c r="I873" t="s">
        <v>308</v>
      </c>
      <c r="J873">
        <v>3810</v>
      </c>
      <c r="K873" t="s">
        <v>338</v>
      </c>
      <c r="L873">
        <v>3000</v>
      </c>
      <c r="M873" t="s">
        <v>118</v>
      </c>
      <c r="N873">
        <v>10</v>
      </c>
      <c r="O873" t="s">
        <v>540</v>
      </c>
      <c r="P873">
        <v>311</v>
      </c>
      <c r="Q873" t="s">
        <v>463</v>
      </c>
      <c r="R873">
        <v>121</v>
      </c>
      <c r="S873" t="s">
        <v>312</v>
      </c>
      <c r="T873">
        <v>1</v>
      </c>
      <c r="U873" t="s">
        <v>313</v>
      </c>
      <c r="V873" s="4">
        <v>0</v>
      </c>
      <c r="W873" s="4">
        <v>0</v>
      </c>
      <c r="X873" s="4">
        <v>658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1085.6199999999999</v>
      </c>
      <c r="AL873" s="4">
        <v>1114.71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220.03</v>
      </c>
      <c r="AS873" s="4">
        <v>220.03</v>
      </c>
      <c r="AT873" s="4">
        <v>0</v>
      </c>
      <c r="AU873" s="4">
        <v>0</v>
      </c>
      <c r="AV873" s="4">
        <v>658</v>
      </c>
      <c r="AW873" s="4">
        <v>-1085.6199999999999</v>
      </c>
      <c r="AX873" s="4">
        <v>0</v>
      </c>
      <c r="AY873" s="4">
        <v>-200.01</v>
      </c>
      <c r="AZ873" s="4">
        <v>0</v>
      </c>
      <c r="BA873" s="4">
        <v>-914.7</v>
      </c>
      <c r="BB873" s="4">
        <v>0</v>
      </c>
      <c r="BC873" s="4">
        <v>0</v>
      </c>
      <c r="BD873" s="4">
        <v>-220.03</v>
      </c>
      <c r="BE873" s="4">
        <v>-220.03</v>
      </c>
    </row>
    <row r="874" spans="1:57">
      <c r="A874">
        <v>992</v>
      </c>
      <c r="B874" t="s">
        <v>543</v>
      </c>
      <c r="C874">
        <v>137</v>
      </c>
      <c r="D874" t="s">
        <v>544</v>
      </c>
      <c r="E874">
        <v>389</v>
      </c>
      <c r="F874">
        <v>513810001</v>
      </c>
      <c r="G874" t="s">
        <v>119</v>
      </c>
      <c r="H874">
        <v>101</v>
      </c>
      <c r="I874" t="s">
        <v>308</v>
      </c>
      <c r="J874">
        <v>3810</v>
      </c>
      <c r="K874" t="s">
        <v>338</v>
      </c>
      <c r="L874">
        <v>3000</v>
      </c>
      <c r="M874" t="s">
        <v>118</v>
      </c>
      <c r="N874">
        <v>10</v>
      </c>
      <c r="O874" t="s">
        <v>540</v>
      </c>
      <c r="P874">
        <v>371</v>
      </c>
      <c r="Q874" t="s">
        <v>545</v>
      </c>
      <c r="R874">
        <v>121</v>
      </c>
      <c r="S874" t="s">
        <v>312</v>
      </c>
      <c r="T874">
        <v>1</v>
      </c>
      <c r="U874" t="s">
        <v>313</v>
      </c>
      <c r="V874" s="4">
        <v>0</v>
      </c>
      <c r="W874" s="4">
        <v>0</v>
      </c>
      <c r="X874" s="4">
        <v>0</v>
      </c>
      <c r="Y874" s="4">
        <v>4849</v>
      </c>
      <c r="Z874" s="4">
        <v>0</v>
      </c>
      <c r="AA874" s="4">
        <v>0</v>
      </c>
      <c r="AB874" s="4">
        <v>0</v>
      </c>
      <c r="AC874" s="4">
        <v>0</v>
      </c>
      <c r="AD874" s="4">
        <v>1291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0</v>
      </c>
      <c r="AU874" s="4">
        <v>0</v>
      </c>
      <c r="AV874" s="4">
        <v>0</v>
      </c>
      <c r="AW874" s="4">
        <v>4849</v>
      </c>
      <c r="AX874" s="4">
        <v>0</v>
      </c>
      <c r="AY874" s="4">
        <v>0</v>
      </c>
      <c r="AZ874" s="4">
        <v>0</v>
      </c>
      <c r="BA874" s="4">
        <v>0</v>
      </c>
      <c r="BB874" s="4">
        <v>1291</v>
      </c>
      <c r="BC874" s="4">
        <v>0</v>
      </c>
      <c r="BD874" s="4">
        <v>0</v>
      </c>
      <c r="BE874" s="4">
        <v>0</v>
      </c>
    </row>
    <row r="875" spans="1:57">
      <c r="A875">
        <v>961</v>
      </c>
      <c r="B875" t="s">
        <v>80</v>
      </c>
      <c r="C875">
        <v>124</v>
      </c>
      <c r="D875" t="s">
        <v>508</v>
      </c>
      <c r="E875">
        <v>389</v>
      </c>
      <c r="F875">
        <v>513810001</v>
      </c>
      <c r="G875" t="s">
        <v>119</v>
      </c>
      <c r="H875">
        <v>101</v>
      </c>
      <c r="I875" t="s">
        <v>308</v>
      </c>
      <c r="J875">
        <v>3810</v>
      </c>
      <c r="K875" t="s">
        <v>338</v>
      </c>
      <c r="L875">
        <v>3000</v>
      </c>
      <c r="M875" t="s">
        <v>118</v>
      </c>
      <c r="N875">
        <v>11</v>
      </c>
      <c r="O875" t="s">
        <v>509</v>
      </c>
      <c r="P875">
        <v>241</v>
      </c>
      <c r="Q875" t="s">
        <v>445</v>
      </c>
      <c r="R875">
        <v>124</v>
      </c>
      <c r="S875" t="s">
        <v>510</v>
      </c>
      <c r="T875">
        <v>1</v>
      </c>
      <c r="U875" t="s">
        <v>313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631.51</v>
      </c>
      <c r="AC875" s="4">
        <v>0</v>
      </c>
      <c r="AD875" s="4">
        <v>0</v>
      </c>
      <c r="AE875" s="4">
        <v>818</v>
      </c>
      <c r="AF875" s="4">
        <v>2800</v>
      </c>
      <c r="AG875" s="4">
        <v>0</v>
      </c>
      <c r="AH875" s="4">
        <v>221.76</v>
      </c>
      <c r="AI875" s="4">
        <v>1060.9100000000001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128.27000000000001</v>
      </c>
      <c r="AS875" s="4">
        <v>128.27000000000001</v>
      </c>
      <c r="AT875" s="4">
        <v>0</v>
      </c>
      <c r="AU875" s="4">
        <v>0</v>
      </c>
      <c r="AV875" s="4">
        <v>0</v>
      </c>
      <c r="AW875" s="4">
        <v>0</v>
      </c>
      <c r="AX875" s="4">
        <v>0</v>
      </c>
      <c r="AY875" s="4">
        <v>0</v>
      </c>
      <c r="AZ875" s="4">
        <v>0</v>
      </c>
      <c r="BA875" s="4">
        <v>0</v>
      </c>
      <c r="BB875" s="4">
        <v>-651.16</v>
      </c>
      <c r="BC875" s="4">
        <v>818</v>
      </c>
      <c r="BD875" s="4">
        <v>2671.73</v>
      </c>
      <c r="BE875" s="4">
        <v>-128.27000000000001</v>
      </c>
    </row>
    <row r="876" spans="1:57">
      <c r="A876">
        <v>962</v>
      </c>
      <c r="B876" t="s">
        <v>513</v>
      </c>
      <c r="C876">
        <v>126</v>
      </c>
      <c r="D876" t="s">
        <v>225</v>
      </c>
      <c r="E876">
        <v>389</v>
      </c>
      <c r="F876">
        <v>513810001</v>
      </c>
      <c r="G876" t="s">
        <v>119</v>
      </c>
      <c r="H876">
        <v>101</v>
      </c>
      <c r="I876" t="s">
        <v>308</v>
      </c>
      <c r="J876">
        <v>3810</v>
      </c>
      <c r="K876" t="s">
        <v>338</v>
      </c>
      <c r="L876">
        <v>3000</v>
      </c>
      <c r="M876" t="s">
        <v>118</v>
      </c>
      <c r="N876">
        <v>11</v>
      </c>
      <c r="O876" t="s">
        <v>509</v>
      </c>
      <c r="P876">
        <v>241</v>
      </c>
      <c r="Q876" t="s">
        <v>445</v>
      </c>
      <c r="R876">
        <v>124</v>
      </c>
      <c r="S876" t="s">
        <v>510</v>
      </c>
      <c r="T876">
        <v>1</v>
      </c>
      <c r="U876" t="s">
        <v>313</v>
      </c>
      <c r="V876" s="4">
        <v>0</v>
      </c>
      <c r="W876" s="4">
        <v>3557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0</v>
      </c>
      <c r="AU876" s="4">
        <v>3557</v>
      </c>
      <c r="AV876" s="4">
        <v>0</v>
      </c>
      <c r="AW876" s="4">
        <v>0</v>
      </c>
      <c r="AX876" s="4">
        <v>0</v>
      </c>
      <c r="AY876" s="4">
        <v>0</v>
      </c>
      <c r="AZ876" s="4">
        <v>0</v>
      </c>
      <c r="BA876" s="4">
        <v>0</v>
      </c>
      <c r="BB876" s="4">
        <v>0</v>
      </c>
      <c r="BC876" s="4">
        <v>0</v>
      </c>
      <c r="BD876" s="4">
        <v>0</v>
      </c>
      <c r="BE876" s="4">
        <v>0</v>
      </c>
    </row>
    <row r="877" spans="1:57">
      <c r="A877">
        <v>951</v>
      </c>
      <c r="B877" t="s">
        <v>491</v>
      </c>
      <c r="C877">
        <v>118</v>
      </c>
      <c r="D877" t="s">
        <v>178</v>
      </c>
      <c r="E877">
        <v>389</v>
      </c>
      <c r="F877">
        <v>513810001</v>
      </c>
      <c r="G877" t="s">
        <v>119</v>
      </c>
      <c r="H877">
        <v>101</v>
      </c>
      <c r="I877" t="s">
        <v>308</v>
      </c>
      <c r="J877">
        <v>3810</v>
      </c>
      <c r="K877" t="s">
        <v>338</v>
      </c>
      <c r="L877">
        <v>3000</v>
      </c>
      <c r="M877" t="s">
        <v>118</v>
      </c>
      <c r="N877">
        <v>12</v>
      </c>
      <c r="O877" t="s">
        <v>401</v>
      </c>
      <c r="P877">
        <v>221</v>
      </c>
      <c r="Q877" t="s">
        <v>492</v>
      </c>
      <c r="R877">
        <v>128</v>
      </c>
      <c r="S877" t="s">
        <v>404</v>
      </c>
      <c r="T877">
        <v>1</v>
      </c>
      <c r="U877" t="s">
        <v>313</v>
      </c>
      <c r="V877" s="4">
        <v>0</v>
      </c>
      <c r="W877" s="4">
        <v>1333</v>
      </c>
      <c r="X877" s="4">
        <v>0</v>
      </c>
      <c r="Y877" s="4">
        <v>0</v>
      </c>
      <c r="Z877" s="4">
        <v>0</v>
      </c>
      <c r="AA877" s="4">
        <v>782</v>
      </c>
      <c r="AB877" s="4">
        <v>9396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966.66</v>
      </c>
      <c r="AN877" s="4">
        <v>0</v>
      </c>
      <c r="AO877" s="4">
        <v>0</v>
      </c>
      <c r="AP877" s="4">
        <v>0</v>
      </c>
      <c r="AQ877" s="4">
        <v>1435.82</v>
      </c>
      <c r="AR877" s="4">
        <v>240.25</v>
      </c>
      <c r="AS877" s="4">
        <v>240.25</v>
      </c>
      <c r="AT877" s="4">
        <v>0</v>
      </c>
      <c r="AU877" s="4">
        <v>1333</v>
      </c>
      <c r="AV877" s="4">
        <v>0</v>
      </c>
      <c r="AW877" s="4">
        <v>0</v>
      </c>
      <c r="AX877" s="4">
        <v>0</v>
      </c>
      <c r="AY877" s="4">
        <v>-184.66</v>
      </c>
      <c r="AZ877" s="4">
        <v>9396</v>
      </c>
      <c r="BA877" s="4">
        <v>0</v>
      </c>
      <c r="BB877" s="4">
        <v>0</v>
      </c>
      <c r="BC877" s="4">
        <v>-1435.82</v>
      </c>
      <c r="BD877" s="4">
        <v>-240.25</v>
      </c>
      <c r="BE877" s="4">
        <v>-240.25</v>
      </c>
    </row>
    <row r="878" spans="1:57">
      <c r="A878">
        <v>952</v>
      </c>
      <c r="B878" t="s">
        <v>498</v>
      </c>
      <c r="C878">
        <v>120</v>
      </c>
      <c r="D878" t="s">
        <v>499</v>
      </c>
      <c r="E878">
        <v>389</v>
      </c>
      <c r="F878">
        <v>513810001</v>
      </c>
      <c r="G878" t="s">
        <v>119</v>
      </c>
      <c r="H878">
        <v>101</v>
      </c>
      <c r="I878" t="s">
        <v>308</v>
      </c>
      <c r="J878">
        <v>3810</v>
      </c>
      <c r="K878" t="s">
        <v>338</v>
      </c>
      <c r="L878">
        <v>3000</v>
      </c>
      <c r="M878" t="s">
        <v>118</v>
      </c>
      <c r="N878">
        <v>12</v>
      </c>
      <c r="O878" t="s">
        <v>401</v>
      </c>
      <c r="P878">
        <v>222</v>
      </c>
      <c r="Q878" t="s">
        <v>500</v>
      </c>
      <c r="R878">
        <v>125</v>
      </c>
      <c r="S878" t="s">
        <v>464</v>
      </c>
      <c r="T878">
        <v>1</v>
      </c>
      <c r="U878" t="s">
        <v>313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931.94</v>
      </c>
      <c r="AJ878" s="4">
        <v>0</v>
      </c>
      <c r="AK878" s="4">
        <v>1314.28</v>
      </c>
      <c r="AL878" s="4">
        <v>0</v>
      </c>
      <c r="AM878" s="4">
        <v>1051.42</v>
      </c>
      <c r="AN878" s="4">
        <v>0</v>
      </c>
      <c r="AO878" s="4">
        <v>7069.24</v>
      </c>
      <c r="AP878" s="4">
        <v>2332.9899999999998</v>
      </c>
      <c r="AQ878" s="4">
        <v>0</v>
      </c>
      <c r="AR878" s="4">
        <v>1269.99</v>
      </c>
      <c r="AS878" s="4">
        <v>1269.99</v>
      </c>
      <c r="AT878" s="4">
        <v>0</v>
      </c>
      <c r="AU878" s="4">
        <v>0</v>
      </c>
      <c r="AV878" s="4">
        <v>0</v>
      </c>
      <c r="AW878" s="4">
        <v>0</v>
      </c>
      <c r="AX878" s="4">
        <v>0</v>
      </c>
      <c r="AY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-15239.85</v>
      </c>
    </row>
    <row r="879" spans="1:57">
      <c r="A879">
        <v>953</v>
      </c>
      <c r="B879" t="s">
        <v>259</v>
      </c>
      <c r="C879">
        <v>121</v>
      </c>
      <c r="D879" t="s">
        <v>196</v>
      </c>
      <c r="E879">
        <v>389</v>
      </c>
      <c r="F879">
        <v>513810001</v>
      </c>
      <c r="G879" t="s">
        <v>119</v>
      </c>
      <c r="H879">
        <v>101</v>
      </c>
      <c r="I879" t="s">
        <v>308</v>
      </c>
      <c r="J879">
        <v>3810</v>
      </c>
      <c r="K879" t="s">
        <v>338</v>
      </c>
      <c r="L879">
        <v>3000</v>
      </c>
      <c r="M879" t="s">
        <v>118</v>
      </c>
      <c r="N879">
        <v>12</v>
      </c>
      <c r="O879" t="s">
        <v>401</v>
      </c>
      <c r="P879">
        <v>214</v>
      </c>
      <c r="Q879" t="s">
        <v>446</v>
      </c>
      <c r="R879">
        <v>125</v>
      </c>
      <c r="S879" t="s">
        <v>464</v>
      </c>
      <c r="T879">
        <v>1</v>
      </c>
      <c r="U879" t="s">
        <v>313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1539.85</v>
      </c>
      <c r="AN879" s="4">
        <v>1640.11</v>
      </c>
      <c r="AO879" s="4">
        <v>0</v>
      </c>
      <c r="AP879" s="4">
        <v>0</v>
      </c>
      <c r="AQ879" s="4">
        <v>0</v>
      </c>
      <c r="AR879" s="4">
        <v>318</v>
      </c>
      <c r="AS879" s="4">
        <v>318</v>
      </c>
      <c r="AT879" s="4">
        <v>0</v>
      </c>
      <c r="AU879" s="4">
        <v>0</v>
      </c>
      <c r="AV879" s="4">
        <v>0</v>
      </c>
      <c r="AW879" s="4">
        <v>0</v>
      </c>
      <c r="AX879" s="4">
        <v>0</v>
      </c>
      <c r="AY879" s="4">
        <v>-1539.85</v>
      </c>
      <c r="AZ879" s="4">
        <v>-2</v>
      </c>
      <c r="BA879" s="4">
        <v>-1638.11</v>
      </c>
      <c r="BB879" s="4">
        <v>0</v>
      </c>
      <c r="BC879" s="4">
        <v>0</v>
      </c>
      <c r="BD879" s="4">
        <v>-318</v>
      </c>
      <c r="BE879" s="4">
        <v>-318</v>
      </c>
    </row>
    <row r="880" spans="1:57">
      <c r="A880">
        <v>111</v>
      </c>
      <c r="B880" t="s">
        <v>84</v>
      </c>
      <c r="C880">
        <v>141</v>
      </c>
      <c r="D880" t="s">
        <v>260</v>
      </c>
      <c r="E880">
        <v>389</v>
      </c>
      <c r="F880">
        <v>513810001</v>
      </c>
      <c r="G880" t="s">
        <v>119</v>
      </c>
      <c r="H880">
        <v>101</v>
      </c>
      <c r="I880" t="s">
        <v>308</v>
      </c>
      <c r="J880">
        <v>3810</v>
      </c>
      <c r="K880" t="s">
        <v>338</v>
      </c>
      <c r="L880">
        <v>3000</v>
      </c>
      <c r="M880" t="s">
        <v>118</v>
      </c>
      <c r="N880">
        <v>13</v>
      </c>
      <c r="O880" t="s">
        <v>353</v>
      </c>
      <c r="P880">
        <v>263</v>
      </c>
      <c r="Q880" t="s">
        <v>354</v>
      </c>
      <c r="R880">
        <v>121</v>
      </c>
      <c r="S880" t="s">
        <v>312</v>
      </c>
      <c r="T880">
        <v>1</v>
      </c>
      <c r="U880" t="s">
        <v>313</v>
      </c>
      <c r="V880" s="4">
        <v>820.99</v>
      </c>
      <c r="W880" s="4">
        <v>1506</v>
      </c>
      <c r="X880" s="4">
        <v>0</v>
      </c>
      <c r="Y880" s="4">
        <v>2714.87</v>
      </c>
      <c r="Z880" s="4">
        <v>6540.24</v>
      </c>
      <c r="AA880" s="4">
        <v>5518.44</v>
      </c>
      <c r="AB880" s="4">
        <v>400</v>
      </c>
      <c r="AC880" s="4">
        <v>2111.0700000000002</v>
      </c>
      <c r="AD880" s="4">
        <v>1528</v>
      </c>
      <c r="AE880" s="4">
        <v>323</v>
      </c>
      <c r="AF880" s="4">
        <v>941</v>
      </c>
      <c r="AG880" s="4">
        <v>150</v>
      </c>
      <c r="AH880" s="4">
        <v>0</v>
      </c>
      <c r="AI880" s="4">
        <v>0</v>
      </c>
      <c r="AJ880" s="4">
        <v>0</v>
      </c>
      <c r="AK880" s="4">
        <v>0</v>
      </c>
      <c r="AL880" s="4">
        <v>169.95</v>
      </c>
      <c r="AM880" s="4">
        <v>1564.57</v>
      </c>
      <c r="AN880" s="4">
        <v>23737.38</v>
      </c>
      <c r="AO880" s="4">
        <v>1502.35</v>
      </c>
      <c r="AP880" s="4">
        <v>482.04</v>
      </c>
      <c r="AQ880" s="4">
        <v>2495.09</v>
      </c>
      <c r="AR880" s="4">
        <v>2995.14</v>
      </c>
      <c r="AS880" s="4">
        <v>2995.14</v>
      </c>
      <c r="AT880" s="4">
        <v>820.99</v>
      </c>
      <c r="AU880" s="4">
        <v>1506</v>
      </c>
      <c r="AV880" s="4">
        <v>1232</v>
      </c>
      <c r="AW880" s="4">
        <v>1482.87</v>
      </c>
      <c r="AX880" s="4">
        <v>9204.2900000000009</v>
      </c>
      <c r="AY880" s="4">
        <v>1119.8699999999999</v>
      </c>
      <c r="AZ880" s="4">
        <v>0</v>
      </c>
      <c r="BA880" s="4">
        <v>-6000</v>
      </c>
      <c r="BB880" s="4">
        <v>-15682.7</v>
      </c>
      <c r="BC880" s="4">
        <v>-1451.09</v>
      </c>
      <c r="BD880" s="4">
        <v>-2775.14</v>
      </c>
      <c r="BE880" s="4">
        <v>3074.27</v>
      </c>
    </row>
    <row r="881" spans="1:57">
      <c r="A881">
        <v>942</v>
      </c>
      <c r="B881" t="s">
        <v>487</v>
      </c>
      <c r="C881">
        <v>117</v>
      </c>
      <c r="D881" t="s">
        <v>488</v>
      </c>
      <c r="E881">
        <v>392</v>
      </c>
      <c r="F881">
        <v>513810002</v>
      </c>
      <c r="G881" t="s">
        <v>149</v>
      </c>
      <c r="H881">
        <v>101</v>
      </c>
      <c r="I881" t="s">
        <v>308</v>
      </c>
      <c r="J881">
        <v>3810</v>
      </c>
      <c r="K881" t="s">
        <v>338</v>
      </c>
      <c r="L881">
        <v>3000</v>
      </c>
      <c r="M881" t="s">
        <v>118</v>
      </c>
      <c r="N881">
        <v>8</v>
      </c>
      <c r="O881" t="s">
        <v>486</v>
      </c>
      <c r="P881">
        <v>183</v>
      </c>
      <c r="Q881" t="s">
        <v>489</v>
      </c>
      <c r="R881">
        <v>121</v>
      </c>
      <c r="S881" t="s">
        <v>312</v>
      </c>
      <c r="T881">
        <v>1</v>
      </c>
      <c r="U881" t="s">
        <v>313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106868.65</v>
      </c>
      <c r="AE881" s="4">
        <v>215668</v>
      </c>
      <c r="AF881" s="4">
        <v>22156</v>
      </c>
      <c r="AG881" s="4">
        <v>372.98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331852.33</v>
      </c>
      <c r="AR881" s="4">
        <v>33185.230000000003</v>
      </c>
      <c r="AS881" s="4">
        <v>33185.230000000003</v>
      </c>
      <c r="AT881" s="4">
        <v>0</v>
      </c>
      <c r="AU881" s="4">
        <v>0</v>
      </c>
      <c r="AV881" s="4">
        <v>0</v>
      </c>
      <c r="AW881" s="4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266136.65000000002</v>
      </c>
      <c r="BC881" s="4">
        <v>-253296.33</v>
      </c>
      <c r="BD881" s="4">
        <v>-32812.25</v>
      </c>
      <c r="BE881" s="4">
        <v>-33185.230000000003</v>
      </c>
    </row>
    <row r="882" spans="1:57">
      <c r="A882">
        <v>961</v>
      </c>
      <c r="B882" t="s">
        <v>80</v>
      </c>
      <c r="C882">
        <v>124</v>
      </c>
      <c r="D882" t="s">
        <v>508</v>
      </c>
      <c r="E882">
        <v>392</v>
      </c>
      <c r="F882">
        <v>513810002</v>
      </c>
      <c r="G882" t="s">
        <v>149</v>
      </c>
      <c r="H882">
        <v>101</v>
      </c>
      <c r="I882" t="s">
        <v>308</v>
      </c>
      <c r="J882">
        <v>3810</v>
      </c>
      <c r="K882" t="s">
        <v>338</v>
      </c>
      <c r="L882">
        <v>3000</v>
      </c>
      <c r="M882" t="s">
        <v>118</v>
      </c>
      <c r="N882">
        <v>11</v>
      </c>
      <c r="O882" t="s">
        <v>509</v>
      </c>
      <c r="P882">
        <v>241</v>
      </c>
      <c r="Q882" t="s">
        <v>445</v>
      </c>
      <c r="R882">
        <v>124</v>
      </c>
      <c r="S882" t="s">
        <v>510</v>
      </c>
      <c r="T882">
        <v>1</v>
      </c>
      <c r="U882" t="s">
        <v>313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16291.94</v>
      </c>
      <c r="AE882" s="4">
        <v>117447.96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4">
        <v>0</v>
      </c>
      <c r="AO882" s="4">
        <v>0</v>
      </c>
      <c r="AP882" s="4">
        <v>618</v>
      </c>
      <c r="AQ882" s="4">
        <v>426867.38</v>
      </c>
      <c r="AR882" s="4">
        <v>42748.54</v>
      </c>
      <c r="AS882" s="4">
        <v>42748.54</v>
      </c>
      <c r="AT882" s="4">
        <v>0</v>
      </c>
      <c r="AU882" s="4">
        <v>0</v>
      </c>
      <c r="AV882" s="4">
        <v>0</v>
      </c>
      <c r="AW882" s="4">
        <v>0</v>
      </c>
      <c r="AX882" s="4">
        <v>0</v>
      </c>
      <c r="AY882" s="4">
        <v>0</v>
      </c>
      <c r="AZ882" s="4">
        <v>0</v>
      </c>
      <c r="BA882" s="4">
        <v>700</v>
      </c>
      <c r="BB882" s="4">
        <v>138314.96</v>
      </c>
      <c r="BC882" s="4">
        <v>-413547.13</v>
      </c>
      <c r="BD882" s="4">
        <v>-61961.85</v>
      </c>
      <c r="BE882" s="4">
        <v>-42748.54</v>
      </c>
    </row>
    <row r="883" spans="1:57">
      <c r="A883">
        <v>911</v>
      </c>
      <c r="B883" t="s">
        <v>447</v>
      </c>
      <c r="C883">
        <v>107</v>
      </c>
      <c r="D883" t="s">
        <v>120</v>
      </c>
      <c r="E883">
        <v>393</v>
      </c>
      <c r="F883">
        <v>513810003</v>
      </c>
      <c r="G883" t="s">
        <v>136</v>
      </c>
      <c r="H883">
        <v>101</v>
      </c>
      <c r="I883" t="s">
        <v>308</v>
      </c>
      <c r="J883">
        <v>3810</v>
      </c>
      <c r="K883" t="s">
        <v>338</v>
      </c>
      <c r="L883">
        <v>3000</v>
      </c>
      <c r="M883" t="s">
        <v>118</v>
      </c>
      <c r="N883">
        <v>1</v>
      </c>
      <c r="O883" t="s">
        <v>448</v>
      </c>
      <c r="P883">
        <v>131</v>
      </c>
      <c r="Q883" t="s">
        <v>449</v>
      </c>
      <c r="R883">
        <v>121</v>
      </c>
      <c r="S883" t="s">
        <v>312</v>
      </c>
      <c r="T883">
        <v>1</v>
      </c>
      <c r="U883" t="s">
        <v>313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525.61</v>
      </c>
      <c r="AD883" s="4">
        <v>0</v>
      </c>
      <c r="AE883" s="4">
        <v>0</v>
      </c>
      <c r="AF883" s="4">
        <v>0</v>
      </c>
      <c r="AG883" s="4">
        <v>0</v>
      </c>
      <c r="AH883" s="4">
        <v>1515.93</v>
      </c>
      <c r="AI883" s="4">
        <v>1067.08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258.3</v>
      </c>
      <c r="AS883" s="4">
        <v>258.3</v>
      </c>
      <c r="AT883" s="4">
        <v>0</v>
      </c>
      <c r="AU883" s="4">
        <v>0</v>
      </c>
      <c r="AV883" s="4">
        <v>0</v>
      </c>
      <c r="AW883" s="4">
        <v>-2000</v>
      </c>
      <c r="AX883" s="4">
        <v>-583.01</v>
      </c>
      <c r="AY883" s="4">
        <v>0</v>
      </c>
      <c r="AZ883" s="4">
        <v>0</v>
      </c>
      <c r="BA883" s="4">
        <v>525.61</v>
      </c>
      <c r="BB883" s="4">
        <v>0</v>
      </c>
      <c r="BC883" s="4">
        <v>0</v>
      </c>
      <c r="BD883" s="4">
        <v>-258.3</v>
      </c>
      <c r="BE883" s="4">
        <v>-258.3</v>
      </c>
    </row>
    <row r="884" spans="1:57">
      <c r="A884">
        <v>921</v>
      </c>
      <c r="B884" t="s">
        <v>454</v>
      </c>
      <c r="C884">
        <v>108</v>
      </c>
      <c r="D884" t="s">
        <v>455</v>
      </c>
      <c r="E884">
        <v>393</v>
      </c>
      <c r="F884">
        <v>513810003</v>
      </c>
      <c r="G884" t="s">
        <v>136</v>
      </c>
      <c r="H884">
        <v>101</v>
      </c>
      <c r="I884" t="s">
        <v>308</v>
      </c>
      <c r="J884">
        <v>3810</v>
      </c>
      <c r="K884" t="s">
        <v>338</v>
      </c>
      <c r="L884">
        <v>3000</v>
      </c>
      <c r="M884" t="s">
        <v>118</v>
      </c>
      <c r="N884">
        <v>4</v>
      </c>
      <c r="O884" t="s">
        <v>345</v>
      </c>
      <c r="P884">
        <v>132</v>
      </c>
      <c r="Q884" t="s">
        <v>456</v>
      </c>
      <c r="R884">
        <v>121</v>
      </c>
      <c r="S884" t="s">
        <v>312</v>
      </c>
      <c r="T884">
        <v>1</v>
      </c>
      <c r="U884" t="s">
        <v>313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6003.87</v>
      </c>
      <c r="AJ884" s="4">
        <v>2108.8200000000002</v>
      </c>
      <c r="AK884" s="4">
        <v>0</v>
      </c>
      <c r="AL884" s="4">
        <v>0</v>
      </c>
      <c r="AM884" s="4">
        <v>0</v>
      </c>
      <c r="AN884" s="4">
        <v>0</v>
      </c>
      <c r="AO884" s="4">
        <v>556.20000000000005</v>
      </c>
      <c r="AP884" s="4">
        <v>0</v>
      </c>
      <c r="AQ884" s="4">
        <v>0</v>
      </c>
      <c r="AR884" s="4">
        <v>866.89</v>
      </c>
      <c r="AS884" s="4">
        <v>866.89</v>
      </c>
      <c r="AT884" s="4">
        <v>0</v>
      </c>
      <c r="AU884" s="4">
        <v>0</v>
      </c>
      <c r="AV884" s="4">
        <v>0</v>
      </c>
      <c r="AW884" s="4">
        <v>-2387.2800000000002</v>
      </c>
      <c r="AX884" s="4">
        <v>0</v>
      </c>
      <c r="AY884" s="4">
        <v>0</v>
      </c>
      <c r="AZ884" s="4">
        <v>-1153.9000000000001</v>
      </c>
      <c r="BA884" s="4">
        <v>-1012.15</v>
      </c>
      <c r="BB884" s="4">
        <v>0</v>
      </c>
      <c r="BC884" s="4">
        <v>-4115.5600000000004</v>
      </c>
      <c r="BD884" s="4">
        <v>-866.89</v>
      </c>
      <c r="BE884" s="4">
        <v>-866.89</v>
      </c>
    </row>
    <row r="885" spans="1:57">
      <c r="A885">
        <v>924</v>
      </c>
      <c r="B885" t="s">
        <v>574</v>
      </c>
      <c r="C885">
        <v>159</v>
      </c>
      <c r="D885" t="s">
        <v>574</v>
      </c>
      <c r="E885">
        <v>393</v>
      </c>
      <c r="F885">
        <v>513810003</v>
      </c>
      <c r="G885" t="s">
        <v>136</v>
      </c>
      <c r="H885">
        <v>101</v>
      </c>
      <c r="I885" t="s">
        <v>308</v>
      </c>
      <c r="J885">
        <v>3810</v>
      </c>
      <c r="K885" t="s">
        <v>338</v>
      </c>
      <c r="L885">
        <v>3000</v>
      </c>
      <c r="M885" t="s">
        <v>118</v>
      </c>
      <c r="N885">
        <v>4</v>
      </c>
      <c r="O885" t="s">
        <v>345</v>
      </c>
      <c r="P885">
        <v>111</v>
      </c>
      <c r="Q885" t="s">
        <v>438</v>
      </c>
      <c r="R885">
        <v>121</v>
      </c>
      <c r="S885" t="s">
        <v>312</v>
      </c>
      <c r="T885">
        <v>1</v>
      </c>
      <c r="U885" t="s">
        <v>313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556.20000000000005</v>
      </c>
      <c r="AQ885" s="4">
        <v>649.16999999999996</v>
      </c>
      <c r="AR885" s="4">
        <v>120.54</v>
      </c>
      <c r="AS885" s="4">
        <v>120.54</v>
      </c>
      <c r="AT885" s="4">
        <v>0</v>
      </c>
      <c r="AU885" s="4">
        <v>0</v>
      </c>
      <c r="AV885" s="4">
        <v>0</v>
      </c>
      <c r="AW885" s="4">
        <v>0</v>
      </c>
      <c r="AX885" s="4">
        <v>0</v>
      </c>
      <c r="AY885" s="4">
        <v>0</v>
      </c>
      <c r="AZ885" s="4">
        <v>0</v>
      </c>
      <c r="BA885" s="4">
        <v>0</v>
      </c>
      <c r="BB885" s="4">
        <v>0</v>
      </c>
      <c r="BC885" s="4">
        <v>0</v>
      </c>
      <c r="BD885" s="4">
        <v>-1325.91</v>
      </c>
      <c r="BE885" s="4">
        <v>-120.54</v>
      </c>
    </row>
    <row r="886" spans="1:57">
      <c r="A886">
        <v>931</v>
      </c>
      <c r="B886" t="s">
        <v>465</v>
      </c>
      <c r="C886">
        <v>111</v>
      </c>
      <c r="D886" t="s">
        <v>466</v>
      </c>
      <c r="E886">
        <v>393</v>
      </c>
      <c r="F886">
        <v>513810003</v>
      </c>
      <c r="G886" t="s">
        <v>136</v>
      </c>
      <c r="H886">
        <v>101</v>
      </c>
      <c r="I886" t="s">
        <v>308</v>
      </c>
      <c r="J886">
        <v>3810</v>
      </c>
      <c r="K886" t="s">
        <v>338</v>
      </c>
      <c r="L886">
        <v>3000</v>
      </c>
      <c r="M886" t="s">
        <v>118</v>
      </c>
      <c r="N886">
        <v>5</v>
      </c>
      <c r="O886" t="s">
        <v>467</v>
      </c>
      <c r="P886">
        <v>152</v>
      </c>
      <c r="Q886" t="s">
        <v>468</v>
      </c>
      <c r="R886">
        <v>121</v>
      </c>
      <c r="S886" t="s">
        <v>312</v>
      </c>
      <c r="T886">
        <v>1</v>
      </c>
      <c r="U886" t="s">
        <v>313</v>
      </c>
      <c r="V886" s="4">
        <v>744.31</v>
      </c>
      <c r="W886" s="4">
        <v>0</v>
      </c>
      <c r="X886" s="4">
        <v>239.7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546.35</v>
      </c>
      <c r="AI886" s="4">
        <v>153.88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70.02</v>
      </c>
      <c r="AS886" s="4">
        <v>70.02</v>
      </c>
      <c r="AT886" s="4">
        <v>2000</v>
      </c>
      <c r="AU886" s="4">
        <v>0</v>
      </c>
      <c r="AV886" s="4">
        <v>0</v>
      </c>
      <c r="AW886" s="4">
        <v>0</v>
      </c>
      <c r="AX886" s="4">
        <v>0</v>
      </c>
      <c r="AY886" s="4">
        <v>0</v>
      </c>
      <c r="AZ886" s="4">
        <v>0</v>
      </c>
      <c r="BA886" s="4">
        <v>-1397.68</v>
      </c>
      <c r="BB886" s="4">
        <v>-318.54000000000002</v>
      </c>
      <c r="BC886" s="4">
        <v>0</v>
      </c>
      <c r="BD886" s="4">
        <v>-70.02</v>
      </c>
      <c r="BE886" s="4">
        <v>-70.02</v>
      </c>
    </row>
    <row r="887" spans="1:57">
      <c r="A887">
        <v>932</v>
      </c>
      <c r="B887" t="s">
        <v>477</v>
      </c>
      <c r="C887">
        <v>113</v>
      </c>
      <c r="D887" t="s">
        <v>478</v>
      </c>
      <c r="E887">
        <v>393</v>
      </c>
      <c r="F887">
        <v>513810003</v>
      </c>
      <c r="G887" t="s">
        <v>136</v>
      </c>
      <c r="H887">
        <v>101</v>
      </c>
      <c r="I887" t="s">
        <v>308</v>
      </c>
      <c r="J887">
        <v>3810</v>
      </c>
      <c r="K887" t="s">
        <v>338</v>
      </c>
      <c r="L887">
        <v>3000</v>
      </c>
      <c r="M887" t="s">
        <v>118</v>
      </c>
      <c r="N887">
        <v>5</v>
      </c>
      <c r="O887" t="s">
        <v>467</v>
      </c>
      <c r="P887">
        <v>152</v>
      </c>
      <c r="Q887" t="s">
        <v>468</v>
      </c>
      <c r="R887">
        <v>121</v>
      </c>
      <c r="S887" t="s">
        <v>312</v>
      </c>
      <c r="T887">
        <v>1</v>
      </c>
      <c r="U887" t="s">
        <v>313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844.6</v>
      </c>
      <c r="AP887" s="4">
        <v>1212.55</v>
      </c>
      <c r="AQ887" s="4">
        <v>0</v>
      </c>
      <c r="AR887" s="4">
        <v>205.71</v>
      </c>
      <c r="AS887" s="4">
        <v>205.71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-2262.86</v>
      </c>
      <c r="BE887" s="4">
        <v>-205.71</v>
      </c>
    </row>
    <row r="888" spans="1:57">
      <c r="A888">
        <v>101</v>
      </c>
      <c r="B888" t="s">
        <v>306</v>
      </c>
      <c r="C888">
        <v>139</v>
      </c>
      <c r="D888" t="s">
        <v>307</v>
      </c>
      <c r="E888">
        <v>393</v>
      </c>
      <c r="F888">
        <v>513810003</v>
      </c>
      <c r="G888" t="s">
        <v>136</v>
      </c>
      <c r="H888">
        <v>101</v>
      </c>
      <c r="I888" t="s">
        <v>308</v>
      </c>
      <c r="J888">
        <v>3810</v>
      </c>
      <c r="K888" t="s">
        <v>338</v>
      </c>
      <c r="L888">
        <v>3000</v>
      </c>
      <c r="M888" t="s">
        <v>118</v>
      </c>
      <c r="N888">
        <v>7</v>
      </c>
      <c r="O888" t="s">
        <v>310</v>
      </c>
      <c r="P888">
        <v>171</v>
      </c>
      <c r="Q888" t="s">
        <v>311</v>
      </c>
      <c r="R888">
        <v>121</v>
      </c>
      <c r="S888" t="s">
        <v>312</v>
      </c>
      <c r="T888">
        <v>1</v>
      </c>
      <c r="U888" t="s">
        <v>313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1792.2</v>
      </c>
      <c r="AJ888" s="4">
        <v>0</v>
      </c>
      <c r="AK888" s="4">
        <v>0</v>
      </c>
      <c r="AL888" s="4">
        <v>0</v>
      </c>
      <c r="AM888" s="4">
        <v>7652.57</v>
      </c>
      <c r="AN888" s="4">
        <v>0</v>
      </c>
      <c r="AO888" s="4">
        <v>1730.4</v>
      </c>
      <c r="AP888" s="4">
        <v>0</v>
      </c>
      <c r="AQ888" s="4">
        <v>0</v>
      </c>
      <c r="AR888" s="4">
        <v>1117.52</v>
      </c>
      <c r="AS888" s="4">
        <v>1117.52</v>
      </c>
      <c r="AT888" s="4">
        <v>0</v>
      </c>
      <c r="AU888" s="4">
        <v>0</v>
      </c>
      <c r="AV888" s="4">
        <v>0</v>
      </c>
      <c r="AW888" s="4">
        <v>-1786.49</v>
      </c>
      <c r="AX888" s="4">
        <v>0</v>
      </c>
      <c r="AY888" s="4">
        <v>0</v>
      </c>
      <c r="AZ888" s="4">
        <v>0</v>
      </c>
      <c r="BA888" s="4">
        <v>0</v>
      </c>
      <c r="BB888" s="4">
        <v>-9388.68</v>
      </c>
      <c r="BC888" s="4">
        <v>0</v>
      </c>
      <c r="BD888" s="4">
        <v>-1117.52</v>
      </c>
      <c r="BE888" s="4">
        <v>-1117.52</v>
      </c>
    </row>
    <row r="889" spans="1:57">
      <c r="A889">
        <v>201</v>
      </c>
      <c r="B889" t="s">
        <v>379</v>
      </c>
      <c r="C889">
        <v>143</v>
      </c>
      <c r="D889" t="s">
        <v>271</v>
      </c>
      <c r="E889">
        <v>394</v>
      </c>
      <c r="F889">
        <v>513810003</v>
      </c>
      <c r="G889" t="s">
        <v>136</v>
      </c>
      <c r="H889">
        <v>602</v>
      </c>
      <c r="I889" t="s">
        <v>380</v>
      </c>
      <c r="J889">
        <v>3810</v>
      </c>
      <c r="K889" t="s">
        <v>338</v>
      </c>
      <c r="L889">
        <v>3000</v>
      </c>
      <c r="M889" t="s">
        <v>118</v>
      </c>
      <c r="N889">
        <v>7</v>
      </c>
      <c r="O889" t="s">
        <v>310</v>
      </c>
      <c r="P889">
        <v>423</v>
      </c>
      <c r="Q889" t="s">
        <v>381</v>
      </c>
      <c r="R889">
        <v>121</v>
      </c>
      <c r="S889" t="s">
        <v>312</v>
      </c>
      <c r="T889">
        <v>1</v>
      </c>
      <c r="U889" t="s">
        <v>313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1500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0</v>
      </c>
      <c r="AU889" s="4">
        <v>0</v>
      </c>
      <c r="AV889" s="4">
        <v>0</v>
      </c>
      <c r="AW889" s="4">
        <v>0</v>
      </c>
      <c r="AX889" s="4">
        <v>0</v>
      </c>
      <c r="AY889" s="4">
        <v>0</v>
      </c>
      <c r="AZ889" s="4">
        <v>0</v>
      </c>
      <c r="BA889" s="4">
        <v>1500</v>
      </c>
      <c r="BB889" s="4">
        <v>0</v>
      </c>
      <c r="BC889" s="4">
        <v>0</v>
      </c>
      <c r="BD889" s="4">
        <v>0</v>
      </c>
      <c r="BE889" s="4">
        <v>0</v>
      </c>
    </row>
    <row r="890" spans="1:57">
      <c r="A890">
        <v>941</v>
      </c>
      <c r="B890" t="s">
        <v>484</v>
      </c>
      <c r="C890">
        <v>116</v>
      </c>
      <c r="D890" t="s">
        <v>485</v>
      </c>
      <c r="E890">
        <v>393</v>
      </c>
      <c r="F890">
        <v>513810003</v>
      </c>
      <c r="G890" t="s">
        <v>136</v>
      </c>
      <c r="H890">
        <v>101</v>
      </c>
      <c r="I890" t="s">
        <v>308</v>
      </c>
      <c r="J890">
        <v>3810</v>
      </c>
      <c r="K890" t="s">
        <v>338</v>
      </c>
      <c r="L890">
        <v>3000</v>
      </c>
      <c r="M890" t="s">
        <v>118</v>
      </c>
      <c r="N890">
        <v>8</v>
      </c>
      <c r="O890" t="s">
        <v>486</v>
      </c>
      <c r="P890">
        <v>131</v>
      </c>
      <c r="Q890" t="s">
        <v>449</v>
      </c>
      <c r="R890">
        <v>121</v>
      </c>
      <c r="S890" t="s">
        <v>312</v>
      </c>
      <c r="T890">
        <v>1</v>
      </c>
      <c r="U890" t="s">
        <v>313</v>
      </c>
      <c r="V890" s="4">
        <v>0</v>
      </c>
      <c r="W890" s="4">
        <v>8549.77</v>
      </c>
      <c r="X890" s="4">
        <v>6237.35</v>
      </c>
      <c r="Y890" s="4">
        <v>695.2</v>
      </c>
      <c r="Z890" s="4">
        <v>2552</v>
      </c>
      <c r="AA890" s="4">
        <v>5220</v>
      </c>
      <c r="AB890" s="4">
        <v>1811.99</v>
      </c>
      <c r="AC890" s="4">
        <v>787</v>
      </c>
      <c r="AD890" s="4">
        <v>2880</v>
      </c>
      <c r="AE890" s="4">
        <v>7076</v>
      </c>
      <c r="AF890" s="4">
        <v>1693.45</v>
      </c>
      <c r="AG890" s="4">
        <v>15046</v>
      </c>
      <c r="AH890" s="4">
        <v>9243.1</v>
      </c>
      <c r="AI890" s="4">
        <v>13482.15</v>
      </c>
      <c r="AJ890" s="4">
        <v>14317.68</v>
      </c>
      <c r="AK890" s="4">
        <v>4063.25</v>
      </c>
      <c r="AL890" s="4">
        <v>14628.15</v>
      </c>
      <c r="AM890" s="4">
        <v>6175.87</v>
      </c>
      <c r="AN890" s="4">
        <v>3642.18</v>
      </c>
      <c r="AO890" s="4">
        <v>21598.07</v>
      </c>
      <c r="AP890" s="4">
        <v>2807.78</v>
      </c>
      <c r="AQ890" s="4">
        <v>16446</v>
      </c>
      <c r="AR890" s="4">
        <v>10640.42</v>
      </c>
      <c r="AS890" s="4">
        <v>10640.42</v>
      </c>
      <c r="AT890" s="4">
        <v>-2399.5100000000002</v>
      </c>
      <c r="AU890" s="4">
        <v>0</v>
      </c>
      <c r="AV890" s="4">
        <v>0</v>
      </c>
      <c r="AW890" s="4">
        <v>0</v>
      </c>
      <c r="AX890" s="4">
        <v>0</v>
      </c>
      <c r="AY890" s="4">
        <v>0</v>
      </c>
      <c r="AZ890" s="4">
        <v>0</v>
      </c>
      <c r="BA890" s="4">
        <v>0</v>
      </c>
      <c r="BB890" s="4">
        <v>-19501</v>
      </c>
      <c r="BC890" s="4">
        <v>0</v>
      </c>
      <c r="BD890" s="4">
        <v>0</v>
      </c>
      <c r="BE890" s="4">
        <v>-53235.8</v>
      </c>
    </row>
    <row r="891" spans="1:57">
      <c r="A891">
        <v>942</v>
      </c>
      <c r="B891" t="s">
        <v>487</v>
      </c>
      <c r="C891">
        <v>117</v>
      </c>
      <c r="D891" t="s">
        <v>488</v>
      </c>
      <c r="E891">
        <v>393</v>
      </c>
      <c r="F891">
        <v>513810003</v>
      </c>
      <c r="G891" t="s">
        <v>136</v>
      </c>
      <c r="H891">
        <v>101</v>
      </c>
      <c r="I891" t="s">
        <v>308</v>
      </c>
      <c r="J891">
        <v>3810</v>
      </c>
      <c r="K891" t="s">
        <v>338</v>
      </c>
      <c r="L891">
        <v>3000</v>
      </c>
      <c r="M891" t="s">
        <v>118</v>
      </c>
      <c r="N891">
        <v>8</v>
      </c>
      <c r="O891" t="s">
        <v>486</v>
      </c>
      <c r="P891">
        <v>183</v>
      </c>
      <c r="Q891" t="s">
        <v>489</v>
      </c>
      <c r="R891">
        <v>121</v>
      </c>
      <c r="S891" t="s">
        <v>312</v>
      </c>
      <c r="T891">
        <v>1</v>
      </c>
      <c r="U891" t="s">
        <v>313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4518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0</v>
      </c>
      <c r="AU891" s="4">
        <v>0</v>
      </c>
      <c r="AV891" s="4">
        <v>0</v>
      </c>
      <c r="AW891" s="4">
        <v>0</v>
      </c>
      <c r="AX891" s="4">
        <v>0</v>
      </c>
      <c r="AY891" s="4">
        <v>0</v>
      </c>
      <c r="AZ891" s="4">
        <v>4518</v>
      </c>
      <c r="BA891" s="4">
        <v>0</v>
      </c>
      <c r="BB891" s="4">
        <v>0</v>
      </c>
      <c r="BC891" s="4">
        <v>0</v>
      </c>
      <c r="BD891" s="4">
        <v>0</v>
      </c>
      <c r="BE891" s="4">
        <v>0</v>
      </c>
    </row>
    <row r="892" spans="1:57">
      <c r="A892">
        <v>972</v>
      </c>
      <c r="B892" t="s">
        <v>527</v>
      </c>
      <c r="C892">
        <v>132</v>
      </c>
      <c r="D892" t="s">
        <v>528</v>
      </c>
      <c r="E892">
        <v>393</v>
      </c>
      <c r="F892">
        <v>513810003</v>
      </c>
      <c r="G892" t="s">
        <v>136</v>
      </c>
      <c r="H892">
        <v>101</v>
      </c>
      <c r="I892" t="s">
        <v>308</v>
      </c>
      <c r="J892">
        <v>3810</v>
      </c>
      <c r="K892" t="s">
        <v>338</v>
      </c>
      <c r="L892">
        <v>3000</v>
      </c>
      <c r="M892" t="s">
        <v>118</v>
      </c>
      <c r="N892">
        <v>9</v>
      </c>
      <c r="O892" t="s">
        <v>422</v>
      </c>
      <c r="P892">
        <v>181</v>
      </c>
      <c r="Q892" t="s">
        <v>523</v>
      </c>
      <c r="R892">
        <v>131</v>
      </c>
      <c r="S892" t="s">
        <v>524</v>
      </c>
      <c r="T892">
        <v>1</v>
      </c>
      <c r="U892" t="s">
        <v>313</v>
      </c>
      <c r="V892" s="4">
        <v>0</v>
      </c>
      <c r="W892" s="4">
        <v>0</v>
      </c>
      <c r="X892" s="4">
        <v>0</v>
      </c>
      <c r="Y892" s="4">
        <v>0</v>
      </c>
      <c r="Z892" s="4">
        <v>892.96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4865.26</v>
      </c>
      <c r="AO892" s="4">
        <v>0</v>
      </c>
      <c r="AP892" s="4">
        <v>9487.24</v>
      </c>
      <c r="AQ892" s="4">
        <v>0</v>
      </c>
      <c r="AR892" s="4">
        <v>1435.25</v>
      </c>
      <c r="AS892" s="4">
        <v>1435.25</v>
      </c>
      <c r="AT892" s="4">
        <v>0</v>
      </c>
      <c r="AU892" s="4">
        <v>0</v>
      </c>
      <c r="AV892" s="4">
        <v>0</v>
      </c>
      <c r="AW892" s="4">
        <v>0</v>
      </c>
      <c r="AX892" s="4">
        <v>892.96</v>
      </c>
      <c r="AY892" s="4">
        <v>0</v>
      </c>
      <c r="AZ892" s="4">
        <v>-4865.26</v>
      </c>
      <c r="BA892" s="4">
        <v>0</v>
      </c>
      <c r="BB892" s="4">
        <v>-9487.24</v>
      </c>
      <c r="BC892" s="4">
        <v>0</v>
      </c>
      <c r="BD892" s="4">
        <v>-1435.25</v>
      </c>
      <c r="BE892" s="4">
        <v>-1435.25</v>
      </c>
    </row>
    <row r="893" spans="1:57">
      <c r="A893">
        <v>991</v>
      </c>
      <c r="B893" t="s">
        <v>538</v>
      </c>
      <c r="C893">
        <v>136</v>
      </c>
      <c r="D893" t="s">
        <v>539</v>
      </c>
      <c r="E893">
        <v>393</v>
      </c>
      <c r="F893">
        <v>513810003</v>
      </c>
      <c r="G893" t="s">
        <v>136</v>
      </c>
      <c r="H893">
        <v>101</v>
      </c>
      <c r="I893" t="s">
        <v>308</v>
      </c>
      <c r="J893">
        <v>3810</v>
      </c>
      <c r="K893" t="s">
        <v>338</v>
      </c>
      <c r="L893">
        <v>3000</v>
      </c>
      <c r="M893" t="s">
        <v>118</v>
      </c>
      <c r="N893">
        <v>10</v>
      </c>
      <c r="O893" t="s">
        <v>540</v>
      </c>
      <c r="P893">
        <v>311</v>
      </c>
      <c r="Q893" t="s">
        <v>463</v>
      </c>
      <c r="R893">
        <v>121</v>
      </c>
      <c r="S893" t="s">
        <v>312</v>
      </c>
      <c r="T893">
        <v>1</v>
      </c>
      <c r="U893" t="s">
        <v>313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309.91000000000003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30.99</v>
      </c>
      <c r="AS893" s="4">
        <v>30.99</v>
      </c>
      <c r="AT893" s="4">
        <v>0</v>
      </c>
      <c r="AU893" s="4">
        <v>0</v>
      </c>
      <c r="AV893" s="4">
        <v>0</v>
      </c>
      <c r="AW893" s="4">
        <v>-309.91000000000003</v>
      </c>
      <c r="AX893" s="4">
        <v>0</v>
      </c>
      <c r="AY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-30.99</v>
      </c>
      <c r="BE893" s="4">
        <v>-30.99</v>
      </c>
    </row>
    <row r="894" spans="1:57">
      <c r="A894">
        <v>961</v>
      </c>
      <c r="B894" t="s">
        <v>80</v>
      </c>
      <c r="C894">
        <v>124</v>
      </c>
      <c r="D894" t="s">
        <v>508</v>
      </c>
      <c r="E894">
        <v>393</v>
      </c>
      <c r="F894">
        <v>513810003</v>
      </c>
      <c r="G894" t="s">
        <v>136</v>
      </c>
      <c r="H894">
        <v>101</v>
      </c>
      <c r="I894" t="s">
        <v>308</v>
      </c>
      <c r="J894">
        <v>3810</v>
      </c>
      <c r="K894" t="s">
        <v>338</v>
      </c>
      <c r="L894">
        <v>3000</v>
      </c>
      <c r="M894" t="s">
        <v>118</v>
      </c>
      <c r="N894">
        <v>11</v>
      </c>
      <c r="O894" t="s">
        <v>509</v>
      </c>
      <c r="P894">
        <v>241</v>
      </c>
      <c r="Q894" t="s">
        <v>445</v>
      </c>
      <c r="R894">
        <v>124</v>
      </c>
      <c r="S894" t="s">
        <v>510</v>
      </c>
      <c r="T894">
        <v>1</v>
      </c>
      <c r="U894" t="s">
        <v>313</v>
      </c>
      <c r="V894" s="4">
        <v>364.54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2608.59</v>
      </c>
      <c r="AI894" s="4">
        <v>964.13</v>
      </c>
      <c r="AJ894" s="4">
        <v>1838.34</v>
      </c>
      <c r="AK894" s="4">
        <v>0</v>
      </c>
      <c r="AL894" s="4">
        <v>716.88</v>
      </c>
      <c r="AM894" s="4">
        <v>0</v>
      </c>
      <c r="AN894" s="4">
        <v>27572.94</v>
      </c>
      <c r="AO894" s="4">
        <v>4926.5</v>
      </c>
      <c r="AP894" s="4">
        <v>1321.03</v>
      </c>
      <c r="AQ894" s="4">
        <v>0</v>
      </c>
      <c r="AR894" s="4">
        <v>3994.84</v>
      </c>
      <c r="AS894" s="4">
        <v>3994.84</v>
      </c>
      <c r="AT894" s="4">
        <v>0</v>
      </c>
      <c r="AU894" s="4">
        <v>0</v>
      </c>
      <c r="AV894" s="4">
        <v>-5046.5200000000004</v>
      </c>
      <c r="AW894" s="4">
        <v>0</v>
      </c>
      <c r="AX894" s="4">
        <v>0</v>
      </c>
      <c r="AY894" s="4">
        <v>0</v>
      </c>
      <c r="AZ894" s="4">
        <v>0</v>
      </c>
      <c r="BA894" s="4">
        <v>0</v>
      </c>
      <c r="BB894" s="4">
        <v>0</v>
      </c>
      <c r="BC894" s="4">
        <v>0</v>
      </c>
      <c r="BD894" s="4">
        <v>-2999</v>
      </c>
      <c r="BE894" s="4">
        <v>-39528.03</v>
      </c>
    </row>
    <row r="895" spans="1:57">
      <c r="A895">
        <v>962</v>
      </c>
      <c r="B895" t="s">
        <v>513</v>
      </c>
      <c r="C895">
        <v>126</v>
      </c>
      <c r="D895" t="s">
        <v>225</v>
      </c>
      <c r="E895">
        <v>393</v>
      </c>
      <c r="F895">
        <v>513810003</v>
      </c>
      <c r="G895" t="s">
        <v>136</v>
      </c>
      <c r="H895">
        <v>101</v>
      </c>
      <c r="I895" t="s">
        <v>308</v>
      </c>
      <c r="J895">
        <v>3810</v>
      </c>
      <c r="K895" t="s">
        <v>338</v>
      </c>
      <c r="L895">
        <v>3000</v>
      </c>
      <c r="M895" t="s">
        <v>118</v>
      </c>
      <c r="N895">
        <v>11</v>
      </c>
      <c r="O895" t="s">
        <v>509</v>
      </c>
      <c r="P895">
        <v>241</v>
      </c>
      <c r="Q895" t="s">
        <v>445</v>
      </c>
      <c r="R895">
        <v>124</v>
      </c>
      <c r="S895" t="s">
        <v>510</v>
      </c>
      <c r="T895">
        <v>1</v>
      </c>
      <c r="U895" t="s">
        <v>313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257.62</v>
      </c>
      <c r="AL895" s="4">
        <v>0</v>
      </c>
      <c r="AM895" s="4">
        <v>0</v>
      </c>
      <c r="AN895" s="4">
        <v>0</v>
      </c>
      <c r="AO895" s="4">
        <v>0</v>
      </c>
      <c r="AP895" s="4">
        <v>3975.36</v>
      </c>
      <c r="AQ895" s="4">
        <v>0</v>
      </c>
      <c r="AR895" s="4">
        <v>423.3</v>
      </c>
      <c r="AS895" s="4">
        <v>423.3</v>
      </c>
      <c r="AT895" s="4">
        <v>0</v>
      </c>
      <c r="AU895" s="4">
        <v>0</v>
      </c>
      <c r="AV895" s="4">
        <v>0</v>
      </c>
      <c r="AW895" s="4">
        <v>-257.62</v>
      </c>
      <c r="AX895" s="4">
        <v>0</v>
      </c>
      <c r="AY895" s="4">
        <v>0</v>
      </c>
      <c r="AZ895" s="4">
        <v>0</v>
      </c>
      <c r="BA895" s="4">
        <v>0</v>
      </c>
      <c r="BB895" s="4">
        <v>-3975.36</v>
      </c>
      <c r="BC895" s="4">
        <v>0</v>
      </c>
      <c r="BD895" s="4">
        <v>-423.3</v>
      </c>
      <c r="BE895" s="4">
        <v>-423.3</v>
      </c>
    </row>
    <row r="896" spans="1:57">
      <c r="A896">
        <v>951</v>
      </c>
      <c r="B896" t="s">
        <v>491</v>
      </c>
      <c r="C896">
        <v>118</v>
      </c>
      <c r="D896" t="s">
        <v>178</v>
      </c>
      <c r="E896">
        <v>393</v>
      </c>
      <c r="F896">
        <v>513810003</v>
      </c>
      <c r="G896" t="s">
        <v>136</v>
      </c>
      <c r="H896">
        <v>101</v>
      </c>
      <c r="I896" t="s">
        <v>308</v>
      </c>
      <c r="J896">
        <v>3810</v>
      </c>
      <c r="K896" t="s">
        <v>338</v>
      </c>
      <c r="L896">
        <v>3000</v>
      </c>
      <c r="M896" t="s">
        <v>118</v>
      </c>
      <c r="N896">
        <v>12</v>
      </c>
      <c r="O896" t="s">
        <v>401</v>
      </c>
      <c r="P896">
        <v>221</v>
      </c>
      <c r="Q896" t="s">
        <v>492</v>
      </c>
      <c r="R896">
        <v>128</v>
      </c>
      <c r="S896" t="s">
        <v>404</v>
      </c>
      <c r="T896">
        <v>1</v>
      </c>
      <c r="U896" t="s">
        <v>313</v>
      </c>
      <c r="V896" s="4">
        <v>0</v>
      </c>
      <c r="W896" s="4">
        <v>0</v>
      </c>
      <c r="X896" s="4">
        <v>8500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8500</v>
      </c>
      <c r="AW896" s="4">
        <v>0</v>
      </c>
      <c r="AX896" s="4">
        <v>0</v>
      </c>
      <c r="AY896" s="4">
        <v>0</v>
      </c>
      <c r="AZ896" s="4">
        <v>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</row>
    <row r="897" spans="1:57">
      <c r="A897">
        <v>953</v>
      </c>
      <c r="B897" t="s">
        <v>259</v>
      </c>
      <c r="C897">
        <v>121</v>
      </c>
      <c r="D897" t="s">
        <v>196</v>
      </c>
      <c r="E897">
        <v>393</v>
      </c>
      <c r="F897">
        <v>513810003</v>
      </c>
      <c r="G897" t="s">
        <v>136</v>
      </c>
      <c r="H897">
        <v>101</v>
      </c>
      <c r="I897" t="s">
        <v>308</v>
      </c>
      <c r="J897">
        <v>3810</v>
      </c>
      <c r="K897" t="s">
        <v>338</v>
      </c>
      <c r="L897">
        <v>3000</v>
      </c>
      <c r="M897" t="s">
        <v>118</v>
      </c>
      <c r="N897">
        <v>12</v>
      </c>
      <c r="O897" t="s">
        <v>401</v>
      </c>
      <c r="P897">
        <v>214</v>
      </c>
      <c r="Q897" t="s">
        <v>446</v>
      </c>
      <c r="R897">
        <v>125</v>
      </c>
      <c r="S897" t="s">
        <v>464</v>
      </c>
      <c r="T897">
        <v>1</v>
      </c>
      <c r="U897" t="s">
        <v>313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1028.74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102.87</v>
      </c>
      <c r="AS897" s="4">
        <v>102.87</v>
      </c>
      <c r="AT897" s="4">
        <v>0</v>
      </c>
      <c r="AU897" s="4">
        <v>-1028.74</v>
      </c>
      <c r="AV897" s="4">
        <v>0</v>
      </c>
      <c r="AW897" s="4">
        <v>0</v>
      </c>
      <c r="AX897" s="4">
        <v>0</v>
      </c>
      <c r="AY897" s="4">
        <v>0</v>
      </c>
      <c r="AZ897" s="4">
        <v>0</v>
      </c>
      <c r="BA897" s="4">
        <v>0</v>
      </c>
      <c r="BB897" s="4">
        <v>0</v>
      </c>
      <c r="BC897" s="4">
        <v>0</v>
      </c>
      <c r="BD897" s="4">
        <v>-102.87</v>
      </c>
      <c r="BE897" s="4">
        <v>-102.87</v>
      </c>
    </row>
    <row r="898" spans="1:57">
      <c r="A898">
        <v>954</v>
      </c>
      <c r="B898" t="s">
        <v>502</v>
      </c>
      <c r="C898">
        <v>122</v>
      </c>
      <c r="D898" t="s">
        <v>503</v>
      </c>
      <c r="E898">
        <v>393</v>
      </c>
      <c r="F898">
        <v>513810003</v>
      </c>
      <c r="G898" t="s">
        <v>136</v>
      </c>
      <c r="H898">
        <v>101</v>
      </c>
      <c r="I898" t="s">
        <v>308</v>
      </c>
      <c r="J898">
        <v>3810</v>
      </c>
      <c r="K898" t="s">
        <v>338</v>
      </c>
      <c r="L898">
        <v>3000</v>
      </c>
      <c r="M898" t="s">
        <v>118</v>
      </c>
      <c r="N898">
        <v>12</v>
      </c>
      <c r="O898" t="s">
        <v>401</v>
      </c>
      <c r="P898">
        <v>226</v>
      </c>
      <c r="Q898" t="s">
        <v>504</v>
      </c>
      <c r="R898">
        <v>121</v>
      </c>
      <c r="S898" t="s">
        <v>312</v>
      </c>
      <c r="T898">
        <v>1</v>
      </c>
      <c r="U898" t="s">
        <v>313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6180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618</v>
      </c>
      <c r="AS898" s="4">
        <v>618</v>
      </c>
      <c r="AT898" s="4">
        <v>0</v>
      </c>
      <c r="AU898" s="4">
        <v>0</v>
      </c>
      <c r="AV898" s="4">
        <v>-6180</v>
      </c>
      <c r="AW898" s="4">
        <v>0</v>
      </c>
      <c r="AX898" s="4">
        <v>0</v>
      </c>
      <c r="AY898" s="4">
        <v>0</v>
      </c>
      <c r="AZ898" s="4">
        <v>0</v>
      </c>
      <c r="BA898" s="4">
        <v>0</v>
      </c>
      <c r="BB898" s="4">
        <v>0</v>
      </c>
      <c r="BC898" s="4">
        <v>0</v>
      </c>
      <c r="BD898" s="4">
        <v>-618</v>
      </c>
      <c r="BE898" s="4">
        <v>-618</v>
      </c>
    </row>
    <row r="899" spans="1:57">
      <c r="A899">
        <v>111</v>
      </c>
      <c r="B899" t="s">
        <v>84</v>
      </c>
      <c r="C899">
        <v>141</v>
      </c>
      <c r="D899" t="s">
        <v>260</v>
      </c>
      <c r="E899">
        <v>393</v>
      </c>
      <c r="F899">
        <v>513810003</v>
      </c>
      <c r="G899" t="s">
        <v>136</v>
      </c>
      <c r="H899">
        <v>101</v>
      </c>
      <c r="I899" t="s">
        <v>308</v>
      </c>
      <c r="J899">
        <v>3810</v>
      </c>
      <c r="K899" t="s">
        <v>338</v>
      </c>
      <c r="L899">
        <v>3000</v>
      </c>
      <c r="M899" t="s">
        <v>118</v>
      </c>
      <c r="N899">
        <v>13</v>
      </c>
      <c r="O899" t="s">
        <v>353</v>
      </c>
      <c r="P899">
        <v>263</v>
      </c>
      <c r="Q899" t="s">
        <v>354</v>
      </c>
      <c r="R899">
        <v>121</v>
      </c>
      <c r="S899" t="s">
        <v>312</v>
      </c>
      <c r="T899">
        <v>1</v>
      </c>
      <c r="U899" t="s">
        <v>313</v>
      </c>
      <c r="V899" s="4">
        <v>19488.32</v>
      </c>
      <c r="W899" s="4">
        <v>4323.58</v>
      </c>
      <c r="X899" s="4">
        <v>10096.780000000001</v>
      </c>
      <c r="Y899" s="4">
        <v>6011.9</v>
      </c>
      <c r="Z899" s="4">
        <v>4337.9799999999996</v>
      </c>
      <c r="AA899" s="4">
        <v>7392</v>
      </c>
      <c r="AB899" s="4">
        <v>10208</v>
      </c>
      <c r="AC899" s="4">
        <v>0</v>
      </c>
      <c r="AD899" s="4">
        <v>12169.06</v>
      </c>
      <c r="AE899" s="4">
        <v>12755.3</v>
      </c>
      <c r="AF899" s="4">
        <v>36888</v>
      </c>
      <c r="AG899" s="4">
        <v>11996.57</v>
      </c>
      <c r="AH899" s="4">
        <v>17112.45</v>
      </c>
      <c r="AI899" s="4">
        <v>7763.84</v>
      </c>
      <c r="AJ899" s="4">
        <v>13945.8</v>
      </c>
      <c r="AK899" s="4">
        <v>32601.919999999998</v>
      </c>
      <c r="AL899" s="4">
        <v>24442.09</v>
      </c>
      <c r="AM899" s="4">
        <v>22956.57</v>
      </c>
      <c r="AN899" s="4">
        <v>59904.04</v>
      </c>
      <c r="AO899" s="4">
        <v>7608.03</v>
      </c>
      <c r="AP899" s="4">
        <v>11171.18</v>
      </c>
      <c r="AQ899" s="4">
        <v>2880.34</v>
      </c>
      <c r="AR899" s="4">
        <v>20038.63</v>
      </c>
      <c r="AS899" s="4">
        <v>20038.63</v>
      </c>
      <c r="AT899" s="4">
        <v>82000</v>
      </c>
      <c r="AU899" s="4">
        <v>0</v>
      </c>
      <c r="AV899" s="4">
        <v>0</v>
      </c>
      <c r="AW899" s="4">
        <v>-20000</v>
      </c>
      <c r="AX899" s="4">
        <v>-20000</v>
      </c>
      <c r="AY899" s="4">
        <v>-15000</v>
      </c>
      <c r="AZ899" s="4">
        <v>-50000</v>
      </c>
      <c r="BA899" s="4">
        <v>-100</v>
      </c>
      <c r="BB899" s="4">
        <v>0</v>
      </c>
      <c r="BC899" s="4">
        <v>0</v>
      </c>
      <c r="BD899" s="4">
        <v>0</v>
      </c>
      <c r="BE899" s="4">
        <v>-81663.03</v>
      </c>
    </row>
    <row r="900" spans="1:57">
      <c r="A900">
        <v>963</v>
      </c>
      <c r="B900" t="s">
        <v>515</v>
      </c>
      <c r="C900">
        <v>127</v>
      </c>
      <c r="D900" t="s">
        <v>516</v>
      </c>
      <c r="E900">
        <v>393</v>
      </c>
      <c r="F900">
        <v>513810003</v>
      </c>
      <c r="G900" t="s">
        <v>136</v>
      </c>
      <c r="H900">
        <v>101</v>
      </c>
      <c r="I900" t="s">
        <v>308</v>
      </c>
      <c r="J900">
        <v>3810</v>
      </c>
      <c r="K900" t="s">
        <v>338</v>
      </c>
      <c r="L900">
        <v>3000</v>
      </c>
      <c r="M900" t="s">
        <v>118</v>
      </c>
      <c r="N900">
        <v>13</v>
      </c>
      <c r="O900" t="s">
        <v>353</v>
      </c>
      <c r="P900">
        <v>231</v>
      </c>
      <c r="Q900" t="s">
        <v>517</v>
      </c>
      <c r="R900">
        <v>124</v>
      </c>
      <c r="S900" t="s">
        <v>510</v>
      </c>
      <c r="T900">
        <v>1</v>
      </c>
      <c r="U900" t="s">
        <v>313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1470.04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717.73</v>
      </c>
      <c r="AP900" s="4">
        <v>0</v>
      </c>
      <c r="AQ900" s="4">
        <v>0</v>
      </c>
      <c r="AR900" s="4">
        <v>218.78</v>
      </c>
      <c r="AS900" s="4">
        <v>218.78</v>
      </c>
      <c r="AT900" s="4">
        <v>0</v>
      </c>
      <c r="AU900" s="4">
        <v>-440.8</v>
      </c>
      <c r="AV900" s="4">
        <v>-378.99</v>
      </c>
      <c r="AW900" s="4">
        <v>0</v>
      </c>
      <c r="AX900" s="4">
        <v>-650.25</v>
      </c>
      <c r="AY900" s="4">
        <v>0</v>
      </c>
      <c r="AZ900" s="4">
        <v>0</v>
      </c>
      <c r="BA900" s="4">
        <v>-717.73</v>
      </c>
      <c r="BB900" s="4">
        <v>0</v>
      </c>
      <c r="BC900" s="4">
        <v>0</v>
      </c>
      <c r="BD900" s="4">
        <v>-218.78</v>
      </c>
      <c r="BE900" s="4">
        <v>-218.78</v>
      </c>
    </row>
    <row r="901" spans="1:57">
      <c r="A901">
        <v>942</v>
      </c>
      <c r="B901" t="s">
        <v>487</v>
      </c>
      <c r="C901">
        <v>117</v>
      </c>
      <c r="D901" t="s">
        <v>488</v>
      </c>
      <c r="E901">
        <v>396</v>
      </c>
      <c r="F901">
        <v>513820001</v>
      </c>
      <c r="G901" t="s">
        <v>210</v>
      </c>
      <c r="H901">
        <v>101</v>
      </c>
      <c r="I901" t="s">
        <v>308</v>
      </c>
      <c r="J901">
        <v>3820</v>
      </c>
      <c r="K901" t="s">
        <v>365</v>
      </c>
      <c r="L901">
        <v>3000</v>
      </c>
      <c r="M901" t="s">
        <v>118</v>
      </c>
      <c r="N901">
        <v>8</v>
      </c>
      <c r="O901" t="s">
        <v>486</v>
      </c>
      <c r="P901">
        <v>183</v>
      </c>
      <c r="Q901" t="s">
        <v>489</v>
      </c>
      <c r="R901">
        <v>121</v>
      </c>
      <c r="S901" t="s">
        <v>312</v>
      </c>
      <c r="T901">
        <v>1</v>
      </c>
      <c r="U901" t="s">
        <v>313</v>
      </c>
      <c r="V901" s="4">
        <v>473.5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473.5</v>
      </c>
      <c r="AU901" s="4">
        <v>0</v>
      </c>
      <c r="AV901" s="4">
        <v>0</v>
      </c>
      <c r="AW901" s="4">
        <v>0</v>
      </c>
      <c r="AX901" s="4">
        <v>0</v>
      </c>
      <c r="AY901" s="4">
        <v>0</v>
      </c>
      <c r="AZ901" s="4">
        <v>0</v>
      </c>
      <c r="BA901" s="4">
        <v>0</v>
      </c>
      <c r="BB901" s="4">
        <v>0</v>
      </c>
      <c r="BC901" s="4">
        <v>0</v>
      </c>
      <c r="BD901" s="4">
        <v>0</v>
      </c>
      <c r="BE901" s="4">
        <v>0</v>
      </c>
    </row>
    <row r="902" spans="1:57">
      <c r="A902">
        <v>961</v>
      </c>
      <c r="B902" t="s">
        <v>80</v>
      </c>
      <c r="C902">
        <v>124</v>
      </c>
      <c r="D902" t="s">
        <v>508</v>
      </c>
      <c r="E902">
        <v>396</v>
      </c>
      <c r="F902">
        <v>513820001</v>
      </c>
      <c r="G902" t="s">
        <v>210</v>
      </c>
      <c r="H902">
        <v>101</v>
      </c>
      <c r="I902" t="s">
        <v>308</v>
      </c>
      <c r="J902">
        <v>3820</v>
      </c>
      <c r="K902" t="s">
        <v>365</v>
      </c>
      <c r="L902">
        <v>3000</v>
      </c>
      <c r="M902" t="s">
        <v>118</v>
      </c>
      <c r="N902">
        <v>11</v>
      </c>
      <c r="O902" t="s">
        <v>509</v>
      </c>
      <c r="P902">
        <v>241</v>
      </c>
      <c r="Q902" t="s">
        <v>445</v>
      </c>
      <c r="R902">
        <v>124</v>
      </c>
      <c r="S902" t="s">
        <v>510</v>
      </c>
      <c r="T902">
        <v>1</v>
      </c>
      <c r="U902" t="s">
        <v>313</v>
      </c>
      <c r="V902" s="4">
        <v>0</v>
      </c>
      <c r="W902" s="4">
        <v>30304.799999999999</v>
      </c>
      <c r="X902" s="4">
        <v>1689.6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32486.65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3248.67</v>
      </c>
      <c r="AS902" s="4">
        <v>3248.67</v>
      </c>
      <c r="AT902" s="4">
        <v>-296</v>
      </c>
      <c r="AU902" s="4">
        <v>-541.55999999999995</v>
      </c>
      <c r="AV902" s="4">
        <v>345.31</v>
      </c>
      <c r="AW902" s="4">
        <v>0</v>
      </c>
      <c r="AX902" s="4">
        <v>0</v>
      </c>
      <c r="AY902" s="4">
        <v>0</v>
      </c>
      <c r="AZ902" s="4">
        <v>0</v>
      </c>
      <c r="BA902" s="4">
        <v>0</v>
      </c>
      <c r="BB902" s="4">
        <v>0</v>
      </c>
      <c r="BC902" s="4">
        <v>0</v>
      </c>
      <c r="BD902" s="4">
        <v>-3248.67</v>
      </c>
      <c r="BE902" s="4">
        <v>-3248.67</v>
      </c>
    </row>
    <row r="903" spans="1:57">
      <c r="A903">
        <v>924</v>
      </c>
      <c r="B903" t="s">
        <v>574</v>
      </c>
      <c r="C903">
        <v>159</v>
      </c>
      <c r="D903" t="s">
        <v>574</v>
      </c>
      <c r="E903">
        <v>397</v>
      </c>
      <c r="F903">
        <v>513820003</v>
      </c>
      <c r="G903" t="s">
        <v>211</v>
      </c>
      <c r="H903">
        <v>101</v>
      </c>
      <c r="I903" t="s">
        <v>308</v>
      </c>
      <c r="J903">
        <v>3820</v>
      </c>
      <c r="K903" t="s">
        <v>365</v>
      </c>
      <c r="L903">
        <v>3000</v>
      </c>
      <c r="M903" t="s">
        <v>118</v>
      </c>
      <c r="N903">
        <v>4</v>
      </c>
      <c r="O903" t="s">
        <v>345</v>
      </c>
      <c r="P903">
        <v>111</v>
      </c>
      <c r="Q903" t="s">
        <v>438</v>
      </c>
      <c r="R903">
        <v>121</v>
      </c>
      <c r="S903" t="s">
        <v>312</v>
      </c>
      <c r="T903">
        <v>1</v>
      </c>
      <c r="U903" t="s">
        <v>313</v>
      </c>
      <c r="V903" s="4">
        <v>0</v>
      </c>
      <c r="W903" s="4">
        <v>0</v>
      </c>
      <c r="X903" s="4">
        <v>0</v>
      </c>
      <c r="Y903" s="4">
        <v>0</v>
      </c>
      <c r="Z903" s="4">
        <v>15084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0</v>
      </c>
      <c r="AU903" s="4">
        <v>0</v>
      </c>
      <c r="AV903" s="4">
        <v>0</v>
      </c>
      <c r="AW903" s="4">
        <v>0</v>
      </c>
      <c r="AX903" s="4">
        <v>20000</v>
      </c>
      <c r="AY903" s="4">
        <v>0</v>
      </c>
      <c r="AZ903" s="4">
        <v>0</v>
      </c>
      <c r="BA903" s="4">
        <v>0</v>
      </c>
      <c r="BB903" s="4">
        <v>0</v>
      </c>
      <c r="BC903" s="4">
        <v>0</v>
      </c>
      <c r="BD903" s="4">
        <v>0</v>
      </c>
      <c r="BE903" s="4">
        <v>-4916</v>
      </c>
    </row>
    <row r="904" spans="1:57">
      <c r="A904">
        <v>942</v>
      </c>
      <c r="B904" t="s">
        <v>487</v>
      </c>
      <c r="C904">
        <v>117</v>
      </c>
      <c r="D904" t="s">
        <v>488</v>
      </c>
      <c r="E904">
        <v>397</v>
      </c>
      <c r="F904">
        <v>513820003</v>
      </c>
      <c r="G904" t="s">
        <v>211</v>
      </c>
      <c r="H904">
        <v>101</v>
      </c>
      <c r="I904" t="s">
        <v>308</v>
      </c>
      <c r="J904">
        <v>3820</v>
      </c>
      <c r="K904" t="s">
        <v>365</v>
      </c>
      <c r="L904">
        <v>3000</v>
      </c>
      <c r="M904" t="s">
        <v>118</v>
      </c>
      <c r="N904">
        <v>8</v>
      </c>
      <c r="O904" t="s">
        <v>486</v>
      </c>
      <c r="P904">
        <v>183</v>
      </c>
      <c r="Q904" t="s">
        <v>489</v>
      </c>
      <c r="R904">
        <v>121</v>
      </c>
      <c r="S904" t="s">
        <v>312</v>
      </c>
      <c r="T904">
        <v>1</v>
      </c>
      <c r="U904" t="s">
        <v>313</v>
      </c>
      <c r="V904" s="4">
        <v>0</v>
      </c>
      <c r="W904" s="4">
        <v>0</v>
      </c>
      <c r="X904" s="4">
        <v>0</v>
      </c>
      <c r="Y904" s="4">
        <v>0</v>
      </c>
      <c r="Z904" s="4">
        <v>34800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0</v>
      </c>
      <c r="AU904" s="4">
        <v>0</v>
      </c>
      <c r="AV904" s="4">
        <v>0</v>
      </c>
      <c r="AW904" s="4">
        <v>0</v>
      </c>
      <c r="AX904" s="4">
        <v>34800</v>
      </c>
      <c r="AY904" s="4">
        <v>0</v>
      </c>
      <c r="AZ904" s="4">
        <v>0</v>
      </c>
      <c r="BA904" s="4">
        <v>0</v>
      </c>
      <c r="BB904" s="4">
        <v>0</v>
      </c>
      <c r="BC904" s="4">
        <v>0</v>
      </c>
      <c r="BD904" s="4">
        <v>0</v>
      </c>
      <c r="BE904" s="4">
        <v>0</v>
      </c>
    </row>
    <row r="905" spans="1:57">
      <c r="A905">
        <v>972</v>
      </c>
      <c r="B905" t="s">
        <v>527</v>
      </c>
      <c r="C905">
        <v>132</v>
      </c>
      <c r="D905" t="s">
        <v>528</v>
      </c>
      <c r="E905">
        <v>397</v>
      </c>
      <c r="F905">
        <v>513820003</v>
      </c>
      <c r="G905" t="s">
        <v>211</v>
      </c>
      <c r="H905">
        <v>101</v>
      </c>
      <c r="I905" t="s">
        <v>308</v>
      </c>
      <c r="J905">
        <v>3820</v>
      </c>
      <c r="K905" t="s">
        <v>365</v>
      </c>
      <c r="L905">
        <v>3000</v>
      </c>
      <c r="M905" t="s">
        <v>118</v>
      </c>
      <c r="N905">
        <v>9</v>
      </c>
      <c r="O905" t="s">
        <v>422</v>
      </c>
      <c r="P905">
        <v>181</v>
      </c>
      <c r="Q905" t="s">
        <v>523</v>
      </c>
      <c r="R905">
        <v>131</v>
      </c>
      <c r="S905" t="s">
        <v>524</v>
      </c>
      <c r="T905">
        <v>1</v>
      </c>
      <c r="U905" t="s">
        <v>313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6523.61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652.36</v>
      </c>
      <c r="AS905" s="4">
        <v>652.36</v>
      </c>
      <c r="AT905" s="4">
        <v>0</v>
      </c>
      <c r="AU905" s="4">
        <v>0</v>
      </c>
      <c r="AV905" s="4">
        <v>0</v>
      </c>
      <c r="AW905" s="4">
        <v>0</v>
      </c>
      <c r="AX905" s="4">
        <v>-6523.61</v>
      </c>
      <c r="AY905" s="4">
        <v>0</v>
      </c>
      <c r="AZ905" s="4">
        <v>0</v>
      </c>
      <c r="BA905" s="4">
        <v>0</v>
      </c>
      <c r="BB905" s="4">
        <v>0</v>
      </c>
      <c r="BC905" s="4">
        <v>0</v>
      </c>
      <c r="BD905" s="4">
        <v>-652.36</v>
      </c>
      <c r="BE905" s="4">
        <v>-652.36</v>
      </c>
    </row>
    <row r="906" spans="1:57">
      <c r="A906">
        <v>961</v>
      </c>
      <c r="B906" t="s">
        <v>80</v>
      </c>
      <c r="C906">
        <v>124</v>
      </c>
      <c r="D906" t="s">
        <v>508</v>
      </c>
      <c r="E906">
        <v>397</v>
      </c>
      <c r="F906">
        <v>513820003</v>
      </c>
      <c r="G906" t="s">
        <v>211</v>
      </c>
      <c r="H906">
        <v>101</v>
      </c>
      <c r="I906" t="s">
        <v>308</v>
      </c>
      <c r="J906">
        <v>3820</v>
      </c>
      <c r="K906" t="s">
        <v>365</v>
      </c>
      <c r="L906">
        <v>3000</v>
      </c>
      <c r="M906" t="s">
        <v>118</v>
      </c>
      <c r="N906">
        <v>11</v>
      </c>
      <c r="O906" t="s">
        <v>509</v>
      </c>
      <c r="P906">
        <v>241</v>
      </c>
      <c r="Q906" t="s">
        <v>445</v>
      </c>
      <c r="R906">
        <v>124</v>
      </c>
      <c r="S906" t="s">
        <v>510</v>
      </c>
      <c r="T906">
        <v>1</v>
      </c>
      <c r="U906" t="s">
        <v>313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67169.89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8124.64</v>
      </c>
      <c r="AL906" s="4">
        <v>295442.51</v>
      </c>
      <c r="AM906" s="4">
        <v>0</v>
      </c>
      <c r="AN906" s="4">
        <v>0</v>
      </c>
      <c r="AO906" s="4">
        <v>16907.45</v>
      </c>
      <c r="AP906" s="4">
        <v>0</v>
      </c>
      <c r="AQ906" s="4">
        <v>0</v>
      </c>
      <c r="AR906" s="4">
        <v>32047.46</v>
      </c>
      <c r="AS906" s="4">
        <v>32047.46</v>
      </c>
      <c r="AT906" s="4">
        <v>0</v>
      </c>
      <c r="AU906" s="4">
        <v>0</v>
      </c>
      <c r="AV906" s="4">
        <v>0</v>
      </c>
      <c r="AW906" s="4">
        <v>0</v>
      </c>
      <c r="AX906" s="4">
        <v>-27556.84</v>
      </c>
      <c r="AY906" s="4">
        <v>-26880.49</v>
      </c>
      <c r="AZ906" s="4">
        <v>0</v>
      </c>
      <c r="BA906" s="4">
        <v>-160700</v>
      </c>
      <c r="BB906" s="4">
        <v>0</v>
      </c>
      <c r="BC906" s="4">
        <v>0</v>
      </c>
      <c r="BD906" s="4">
        <v>-70214.84</v>
      </c>
      <c r="BE906" s="4">
        <v>-32047.46</v>
      </c>
    </row>
    <row r="907" spans="1:57">
      <c r="A907">
        <v>111</v>
      </c>
      <c r="B907" t="s">
        <v>84</v>
      </c>
      <c r="C907">
        <v>141</v>
      </c>
      <c r="D907" t="s">
        <v>260</v>
      </c>
      <c r="E907">
        <v>397</v>
      </c>
      <c r="F907">
        <v>513820003</v>
      </c>
      <c r="G907" t="s">
        <v>211</v>
      </c>
      <c r="H907">
        <v>101</v>
      </c>
      <c r="I907" t="s">
        <v>308</v>
      </c>
      <c r="J907">
        <v>3820</v>
      </c>
      <c r="K907" t="s">
        <v>365</v>
      </c>
      <c r="L907">
        <v>3000</v>
      </c>
      <c r="M907" t="s">
        <v>118</v>
      </c>
      <c r="N907">
        <v>13</v>
      </c>
      <c r="O907" t="s">
        <v>353</v>
      </c>
      <c r="P907">
        <v>263</v>
      </c>
      <c r="Q907" t="s">
        <v>354</v>
      </c>
      <c r="R907">
        <v>121</v>
      </c>
      <c r="S907" t="s">
        <v>312</v>
      </c>
      <c r="T907">
        <v>1</v>
      </c>
      <c r="U907" t="s">
        <v>313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4316</v>
      </c>
      <c r="AM907" s="4">
        <v>0</v>
      </c>
      <c r="AN907" s="4">
        <v>2157.85</v>
      </c>
      <c r="AO907" s="4">
        <v>0</v>
      </c>
      <c r="AP907" s="4">
        <v>0</v>
      </c>
      <c r="AQ907" s="4">
        <v>0</v>
      </c>
      <c r="AR907" s="4">
        <v>647.38</v>
      </c>
      <c r="AS907" s="4">
        <v>647.38</v>
      </c>
      <c r="AT907" s="4">
        <v>0</v>
      </c>
      <c r="AU907" s="4">
        <v>0</v>
      </c>
      <c r="AV907" s="4">
        <v>0</v>
      </c>
      <c r="AW907" s="4">
        <v>0</v>
      </c>
      <c r="AX907" s="4">
        <v>0</v>
      </c>
      <c r="AY907" s="4">
        <v>-4316</v>
      </c>
      <c r="AZ907" s="4">
        <v>-2157.85</v>
      </c>
      <c r="BA907" s="4">
        <v>0</v>
      </c>
      <c r="BB907" s="4">
        <v>0</v>
      </c>
      <c r="BC907" s="4">
        <v>0</v>
      </c>
      <c r="BD907" s="4">
        <v>-647.38</v>
      </c>
      <c r="BE907" s="4">
        <v>-647.38</v>
      </c>
    </row>
    <row r="908" spans="1:57">
      <c r="A908">
        <v>942</v>
      </c>
      <c r="B908" t="s">
        <v>487</v>
      </c>
      <c r="C908">
        <v>117</v>
      </c>
      <c r="D908" t="s">
        <v>488</v>
      </c>
      <c r="E908">
        <v>398</v>
      </c>
      <c r="F908">
        <v>513820004</v>
      </c>
      <c r="G908" t="s">
        <v>266</v>
      </c>
      <c r="H908">
        <v>101</v>
      </c>
      <c r="I908" t="s">
        <v>308</v>
      </c>
      <c r="J908">
        <v>3820</v>
      </c>
      <c r="K908" t="s">
        <v>365</v>
      </c>
      <c r="L908">
        <v>3000</v>
      </c>
      <c r="M908" t="s">
        <v>118</v>
      </c>
      <c r="N908">
        <v>8</v>
      </c>
      <c r="O908" t="s">
        <v>486</v>
      </c>
      <c r="P908">
        <v>183</v>
      </c>
      <c r="Q908" t="s">
        <v>489</v>
      </c>
      <c r="R908">
        <v>121</v>
      </c>
      <c r="S908" t="s">
        <v>312</v>
      </c>
      <c r="T908">
        <v>1</v>
      </c>
      <c r="U908" t="s">
        <v>313</v>
      </c>
      <c r="V908" s="4">
        <v>0</v>
      </c>
      <c r="W908" s="4">
        <v>0</v>
      </c>
      <c r="X908" s="4">
        <v>0</v>
      </c>
      <c r="Y908" s="4">
        <v>0</v>
      </c>
      <c r="Z908" s="4">
        <v>7540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0</v>
      </c>
      <c r="AU908" s="4">
        <v>0</v>
      </c>
      <c r="AV908" s="4">
        <v>0</v>
      </c>
      <c r="AW908" s="4">
        <v>0</v>
      </c>
      <c r="AX908" s="4">
        <v>7540</v>
      </c>
      <c r="AY908" s="4">
        <v>0</v>
      </c>
      <c r="AZ908" s="4">
        <v>0</v>
      </c>
      <c r="BA908" s="4">
        <v>0</v>
      </c>
      <c r="BB908" s="4">
        <v>0</v>
      </c>
      <c r="BC908" s="4">
        <v>0</v>
      </c>
      <c r="BD908" s="4">
        <v>0</v>
      </c>
      <c r="BE908" s="4">
        <v>0</v>
      </c>
    </row>
    <row r="909" spans="1:57">
      <c r="A909">
        <v>961</v>
      </c>
      <c r="B909" t="s">
        <v>80</v>
      </c>
      <c r="C909">
        <v>124</v>
      </c>
      <c r="D909" t="s">
        <v>508</v>
      </c>
      <c r="E909">
        <v>398</v>
      </c>
      <c r="F909">
        <v>513820004</v>
      </c>
      <c r="G909" t="s">
        <v>266</v>
      </c>
      <c r="H909">
        <v>101</v>
      </c>
      <c r="I909" t="s">
        <v>308</v>
      </c>
      <c r="J909">
        <v>3820</v>
      </c>
      <c r="K909" t="s">
        <v>365</v>
      </c>
      <c r="L909">
        <v>3000</v>
      </c>
      <c r="M909" t="s">
        <v>118</v>
      </c>
      <c r="N909">
        <v>11</v>
      </c>
      <c r="O909" t="s">
        <v>509</v>
      </c>
      <c r="P909">
        <v>241</v>
      </c>
      <c r="Q909" t="s">
        <v>445</v>
      </c>
      <c r="R909">
        <v>124</v>
      </c>
      <c r="S909" t="s">
        <v>510</v>
      </c>
      <c r="T909">
        <v>1</v>
      </c>
      <c r="U909" t="s">
        <v>313</v>
      </c>
      <c r="V909" s="4">
        <v>0</v>
      </c>
      <c r="W909" s="4">
        <v>0</v>
      </c>
      <c r="X909" s="4">
        <v>0</v>
      </c>
      <c r="Y909" s="4">
        <v>0</v>
      </c>
      <c r="Z909" s="4">
        <v>23587.01</v>
      </c>
      <c r="AA909" s="4">
        <v>0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0</v>
      </c>
      <c r="AU909" s="4">
        <v>0</v>
      </c>
      <c r="AV909" s="4">
        <v>0</v>
      </c>
      <c r="AW909" s="4">
        <v>0</v>
      </c>
      <c r="AX909" s="4">
        <v>23587.01</v>
      </c>
      <c r="AY909" s="4">
        <v>0</v>
      </c>
      <c r="AZ909" s="4">
        <v>0</v>
      </c>
      <c r="BA909" s="4">
        <v>0</v>
      </c>
      <c r="BB909" s="4">
        <v>0</v>
      </c>
      <c r="BC909" s="4">
        <v>0</v>
      </c>
      <c r="BD909" s="4">
        <v>0</v>
      </c>
      <c r="BE909" s="4">
        <v>0</v>
      </c>
    </row>
    <row r="910" spans="1:57">
      <c r="A910">
        <v>111</v>
      </c>
      <c r="B910" t="s">
        <v>84</v>
      </c>
      <c r="C910">
        <v>141</v>
      </c>
      <c r="D910" t="s">
        <v>260</v>
      </c>
      <c r="E910">
        <v>398</v>
      </c>
      <c r="F910">
        <v>513820004</v>
      </c>
      <c r="G910" t="s">
        <v>266</v>
      </c>
      <c r="H910">
        <v>101</v>
      </c>
      <c r="I910" t="s">
        <v>308</v>
      </c>
      <c r="J910">
        <v>3820</v>
      </c>
      <c r="K910" t="s">
        <v>365</v>
      </c>
      <c r="L910">
        <v>3000</v>
      </c>
      <c r="M910" t="s">
        <v>118</v>
      </c>
      <c r="N910">
        <v>13</v>
      </c>
      <c r="O910" t="s">
        <v>353</v>
      </c>
      <c r="P910">
        <v>263</v>
      </c>
      <c r="Q910" t="s">
        <v>354</v>
      </c>
      <c r="R910">
        <v>121</v>
      </c>
      <c r="S910" t="s">
        <v>312</v>
      </c>
      <c r="T910">
        <v>1</v>
      </c>
      <c r="U910" t="s">
        <v>313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2726.12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272.61</v>
      </c>
      <c r="AS910" s="4">
        <v>272.61</v>
      </c>
      <c r="AT910" s="4">
        <v>0</v>
      </c>
      <c r="AU910" s="4">
        <v>0</v>
      </c>
      <c r="AV910" s="4">
        <v>0</v>
      </c>
      <c r="AW910" s="4">
        <v>0</v>
      </c>
      <c r="AX910" s="4">
        <v>-2726.12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-272.61</v>
      </c>
      <c r="BE910" s="4">
        <v>-272.61</v>
      </c>
    </row>
    <row r="911" spans="1:57">
      <c r="A911">
        <v>921</v>
      </c>
      <c r="B911" t="s">
        <v>454</v>
      </c>
      <c r="C911">
        <v>108</v>
      </c>
      <c r="D911" t="s">
        <v>455</v>
      </c>
      <c r="E911">
        <v>399</v>
      </c>
      <c r="F911">
        <v>513820005</v>
      </c>
      <c r="G911" t="s">
        <v>212</v>
      </c>
      <c r="H911">
        <v>101</v>
      </c>
      <c r="I911" t="s">
        <v>308</v>
      </c>
      <c r="J911">
        <v>3820</v>
      </c>
      <c r="K911" t="s">
        <v>365</v>
      </c>
      <c r="L911">
        <v>3000</v>
      </c>
      <c r="M911" t="s">
        <v>118</v>
      </c>
      <c r="N911">
        <v>4</v>
      </c>
      <c r="O911" t="s">
        <v>345</v>
      </c>
      <c r="P911">
        <v>132</v>
      </c>
      <c r="Q911" t="s">
        <v>456</v>
      </c>
      <c r="R911">
        <v>121</v>
      </c>
      <c r="S911" t="s">
        <v>312</v>
      </c>
      <c r="T911">
        <v>1</v>
      </c>
      <c r="U911" t="s">
        <v>313</v>
      </c>
      <c r="V911" s="4">
        <v>0</v>
      </c>
      <c r="W911" s="4">
        <v>450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1000</v>
      </c>
      <c r="AU911" s="4">
        <v>0</v>
      </c>
      <c r="AV911" s="4">
        <v>0</v>
      </c>
      <c r="AW911" s="4">
        <v>0</v>
      </c>
      <c r="AX911" s="4">
        <v>0</v>
      </c>
      <c r="AY911" s="4">
        <v>-550</v>
      </c>
      <c r="AZ911" s="4">
        <v>0</v>
      </c>
      <c r="BA911" s="4">
        <v>0</v>
      </c>
      <c r="BB911" s="4">
        <v>0</v>
      </c>
      <c r="BC911" s="4">
        <v>0</v>
      </c>
      <c r="BD911" s="4">
        <v>0</v>
      </c>
      <c r="BE911" s="4">
        <v>0</v>
      </c>
    </row>
    <row r="912" spans="1:57">
      <c r="A912">
        <v>924</v>
      </c>
      <c r="B912" t="s">
        <v>574</v>
      </c>
      <c r="C912">
        <v>159</v>
      </c>
      <c r="D912" t="s">
        <v>574</v>
      </c>
      <c r="E912">
        <v>399</v>
      </c>
      <c r="F912">
        <v>513820005</v>
      </c>
      <c r="G912" t="s">
        <v>212</v>
      </c>
      <c r="H912">
        <v>101</v>
      </c>
      <c r="I912" t="s">
        <v>308</v>
      </c>
      <c r="J912">
        <v>3820</v>
      </c>
      <c r="K912" t="s">
        <v>365</v>
      </c>
      <c r="L912">
        <v>3000</v>
      </c>
      <c r="M912" t="s">
        <v>118</v>
      </c>
      <c r="N912">
        <v>4</v>
      </c>
      <c r="O912" t="s">
        <v>345</v>
      </c>
      <c r="P912">
        <v>111</v>
      </c>
      <c r="Q912" t="s">
        <v>438</v>
      </c>
      <c r="R912">
        <v>121</v>
      </c>
      <c r="S912" t="s">
        <v>312</v>
      </c>
      <c r="T912">
        <v>1</v>
      </c>
      <c r="U912" t="s">
        <v>313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70818</v>
      </c>
      <c r="AH912" s="4">
        <v>0</v>
      </c>
      <c r="AI912" s="4">
        <v>0</v>
      </c>
      <c r="AJ912" s="4">
        <v>0</v>
      </c>
      <c r="AK912" s="4">
        <v>0</v>
      </c>
      <c r="AL912" s="4">
        <v>0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0</v>
      </c>
      <c r="AU912" s="4">
        <v>0</v>
      </c>
      <c r="AV912" s="4">
        <v>0</v>
      </c>
      <c r="AW912" s="4">
        <v>0</v>
      </c>
      <c r="AX912" s="4">
        <v>0</v>
      </c>
      <c r="AY912" s="4">
        <v>0</v>
      </c>
      <c r="AZ912" s="4">
        <v>0</v>
      </c>
      <c r="BA912" s="4">
        <v>0</v>
      </c>
      <c r="BB912" s="4">
        <v>0</v>
      </c>
      <c r="BC912" s="4">
        <v>0</v>
      </c>
      <c r="BD912" s="4">
        <v>0</v>
      </c>
      <c r="BE912" s="4">
        <v>70818</v>
      </c>
    </row>
    <row r="913" spans="1:57">
      <c r="A913">
        <v>101</v>
      </c>
      <c r="B913" t="s">
        <v>306</v>
      </c>
      <c r="C913">
        <v>139</v>
      </c>
      <c r="D913" t="s">
        <v>307</v>
      </c>
      <c r="E913">
        <v>399</v>
      </c>
      <c r="F913">
        <v>513820005</v>
      </c>
      <c r="G913" t="s">
        <v>212</v>
      </c>
      <c r="H913">
        <v>101</v>
      </c>
      <c r="I913" t="s">
        <v>308</v>
      </c>
      <c r="J913">
        <v>3820</v>
      </c>
      <c r="K913" t="s">
        <v>365</v>
      </c>
      <c r="L913">
        <v>3000</v>
      </c>
      <c r="M913" t="s">
        <v>118</v>
      </c>
      <c r="N913">
        <v>7</v>
      </c>
      <c r="O913" t="s">
        <v>310</v>
      </c>
      <c r="P913">
        <v>171</v>
      </c>
      <c r="Q913" t="s">
        <v>311</v>
      </c>
      <c r="R913">
        <v>121</v>
      </c>
      <c r="S913" t="s">
        <v>312</v>
      </c>
      <c r="T913">
        <v>1</v>
      </c>
      <c r="U913" t="s">
        <v>313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29951</v>
      </c>
      <c r="AH913" s="4">
        <v>25090.799999999999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2509.08</v>
      </c>
      <c r="AS913" s="4">
        <v>2509.08</v>
      </c>
      <c r="AT913" s="4">
        <v>-2031.04</v>
      </c>
      <c r="AU913" s="4">
        <v>0</v>
      </c>
      <c r="AV913" s="4">
        <v>0</v>
      </c>
      <c r="AW913" s="4">
        <v>0</v>
      </c>
      <c r="AX913" s="4">
        <v>0</v>
      </c>
      <c r="AY913" s="4">
        <v>0</v>
      </c>
      <c r="AZ913" s="4">
        <v>0</v>
      </c>
      <c r="BA913" s="4">
        <v>-23059.759999999998</v>
      </c>
      <c r="BB913" s="4">
        <v>0</v>
      </c>
      <c r="BC913" s="4">
        <v>0</v>
      </c>
      <c r="BD913" s="4">
        <v>-2509.08</v>
      </c>
      <c r="BE913" s="4">
        <v>27490.92</v>
      </c>
    </row>
    <row r="914" spans="1:57">
      <c r="A914">
        <v>941</v>
      </c>
      <c r="B914" t="s">
        <v>484</v>
      </c>
      <c r="C914">
        <v>116</v>
      </c>
      <c r="D914" t="s">
        <v>485</v>
      </c>
      <c r="E914">
        <v>399</v>
      </c>
      <c r="F914">
        <v>513820005</v>
      </c>
      <c r="G914" t="s">
        <v>212</v>
      </c>
      <c r="H914">
        <v>101</v>
      </c>
      <c r="I914" t="s">
        <v>308</v>
      </c>
      <c r="J914">
        <v>3820</v>
      </c>
      <c r="K914" t="s">
        <v>365</v>
      </c>
      <c r="L914">
        <v>3000</v>
      </c>
      <c r="M914" t="s">
        <v>118</v>
      </c>
      <c r="N914">
        <v>8</v>
      </c>
      <c r="O914" t="s">
        <v>486</v>
      </c>
      <c r="P914">
        <v>131</v>
      </c>
      <c r="Q914" t="s">
        <v>449</v>
      </c>
      <c r="R914">
        <v>121</v>
      </c>
      <c r="S914" t="s">
        <v>312</v>
      </c>
      <c r="T914">
        <v>1</v>
      </c>
      <c r="U914" t="s">
        <v>313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95120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0</v>
      </c>
      <c r="AU914" s="4">
        <v>0</v>
      </c>
      <c r="AV914" s="4">
        <v>0</v>
      </c>
      <c r="AW914" s="4">
        <v>0</v>
      </c>
      <c r="AX914" s="4">
        <v>0</v>
      </c>
      <c r="AY914" s="4">
        <v>0</v>
      </c>
      <c r="AZ914" s="4">
        <v>0</v>
      </c>
      <c r="BA914" s="4">
        <v>0</v>
      </c>
      <c r="BB914" s="4">
        <v>0</v>
      </c>
      <c r="BC914" s="4">
        <v>0</v>
      </c>
      <c r="BD914" s="4">
        <v>5823.15</v>
      </c>
      <c r="BE914" s="4">
        <v>95038.85</v>
      </c>
    </row>
    <row r="915" spans="1:57">
      <c r="A915">
        <v>991</v>
      </c>
      <c r="B915" t="s">
        <v>538</v>
      </c>
      <c r="C915">
        <v>136</v>
      </c>
      <c r="D915" t="s">
        <v>539</v>
      </c>
      <c r="E915">
        <v>399</v>
      </c>
      <c r="F915">
        <v>513820005</v>
      </c>
      <c r="G915" t="s">
        <v>212</v>
      </c>
      <c r="H915">
        <v>101</v>
      </c>
      <c r="I915" t="s">
        <v>308</v>
      </c>
      <c r="J915">
        <v>3820</v>
      </c>
      <c r="K915" t="s">
        <v>365</v>
      </c>
      <c r="L915">
        <v>3000</v>
      </c>
      <c r="M915" t="s">
        <v>118</v>
      </c>
      <c r="N915">
        <v>10</v>
      </c>
      <c r="O915" t="s">
        <v>540</v>
      </c>
      <c r="P915">
        <v>311</v>
      </c>
      <c r="Q915" t="s">
        <v>463</v>
      </c>
      <c r="R915">
        <v>121</v>
      </c>
      <c r="S915" t="s">
        <v>312</v>
      </c>
      <c r="T915">
        <v>1</v>
      </c>
      <c r="U915" t="s">
        <v>313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4">
        <v>1789</v>
      </c>
      <c r="AG915" s="4">
        <v>770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0</v>
      </c>
      <c r="AU915" s="4">
        <v>0</v>
      </c>
      <c r="AV915" s="4">
        <v>0</v>
      </c>
      <c r="AW915" s="4">
        <v>0</v>
      </c>
      <c r="AX915" s="4">
        <v>0</v>
      </c>
      <c r="AY915" s="4">
        <v>0</v>
      </c>
      <c r="AZ915" s="4">
        <v>0</v>
      </c>
      <c r="BA915" s="4">
        <v>0</v>
      </c>
      <c r="BB915" s="4">
        <v>0</v>
      </c>
      <c r="BC915" s="4">
        <v>1789</v>
      </c>
      <c r="BD915" s="4">
        <v>0</v>
      </c>
      <c r="BE915" s="4">
        <v>1726</v>
      </c>
    </row>
    <row r="916" spans="1:57">
      <c r="A916">
        <v>961</v>
      </c>
      <c r="B916" t="s">
        <v>80</v>
      </c>
      <c r="C916">
        <v>124</v>
      </c>
      <c r="D916" t="s">
        <v>508</v>
      </c>
      <c r="E916">
        <v>399</v>
      </c>
      <c r="F916">
        <v>513820005</v>
      </c>
      <c r="G916" t="s">
        <v>212</v>
      </c>
      <c r="H916">
        <v>101</v>
      </c>
      <c r="I916" t="s">
        <v>308</v>
      </c>
      <c r="J916">
        <v>3820</v>
      </c>
      <c r="K916" t="s">
        <v>365</v>
      </c>
      <c r="L916">
        <v>3000</v>
      </c>
      <c r="M916" t="s">
        <v>118</v>
      </c>
      <c r="N916">
        <v>11</v>
      </c>
      <c r="O916" t="s">
        <v>509</v>
      </c>
      <c r="P916">
        <v>241</v>
      </c>
      <c r="Q916" t="s">
        <v>445</v>
      </c>
      <c r="R916">
        <v>124</v>
      </c>
      <c r="S916" t="s">
        <v>510</v>
      </c>
      <c r="T916">
        <v>1</v>
      </c>
      <c r="U916" t="s">
        <v>313</v>
      </c>
      <c r="V916" s="4">
        <v>3570</v>
      </c>
      <c r="W916" s="4">
        <v>0</v>
      </c>
      <c r="X916" s="4">
        <v>0</v>
      </c>
      <c r="Y916" s="4">
        <v>155440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298530.64</v>
      </c>
      <c r="AG916" s="4">
        <v>433820.94</v>
      </c>
      <c r="AH916" s="4">
        <v>11948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1194.8</v>
      </c>
      <c r="AS916" s="4">
        <v>1194.8</v>
      </c>
      <c r="AT916" s="4">
        <v>-11948</v>
      </c>
      <c r="AU916" s="4">
        <v>0</v>
      </c>
      <c r="AV916" s="4">
        <v>155440</v>
      </c>
      <c r="AW916" s="4">
        <v>0</v>
      </c>
      <c r="AX916" s="4">
        <v>0</v>
      </c>
      <c r="AY916" s="4">
        <v>0</v>
      </c>
      <c r="AZ916" s="4">
        <v>0</v>
      </c>
      <c r="BA916" s="4">
        <v>0</v>
      </c>
      <c r="BB916" s="4">
        <v>0</v>
      </c>
      <c r="BC916" s="4">
        <v>0</v>
      </c>
      <c r="BD916" s="4">
        <v>657115.71</v>
      </c>
      <c r="BE916" s="4">
        <v>78805.2</v>
      </c>
    </row>
    <row r="917" spans="1:57">
      <c r="A917">
        <v>111</v>
      </c>
      <c r="B917" t="s">
        <v>84</v>
      </c>
      <c r="C917">
        <v>141</v>
      </c>
      <c r="D917" t="s">
        <v>260</v>
      </c>
      <c r="E917">
        <v>399</v>
      </c>
      <c r="F917">
        <v>513820005</v>
      </c>
      <c r="G917" t="s">
        <v>212</v>
      </c>
      <c r="H917">
        <v>101</v>
      </c>
      <c r="I917" t="s">
        <v>308</v>
      </c>
      <c r="J917">
        <v>3820</v>
      </c>
      <c r="K917" t="s">
        <v>365</v>
      </c>
      <c r="L917">
        <v>3000</v>
      </c>
      <c r="M917" t="s">
        <v>118</v>
      </c>
      <c r="N917">
        <v>13</v>
      </c>
      <c r="O917" t="s">
        <v>353</v>
      </c>
      <c r="P917">
        <v>263</v>
      </c>
      <c r="Q917" t="s">
        <v>354</v>
      </c>
      <c r="R917">
        <v>121</v>
      </c>
      <c r="S917" t="s">
        <v>312</v>
      </c>
      <c r="T917">
        <v>1</v>
      </c>
      <c r="U917" t="s">
        <v>313</v>
      </c>
      <c r="V917" s="4">
        <v>-10136.219999999999</v>
      </c>
      <c r="W917" s="4">
        <v>6859.03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89433.68</v>
      </c>
      <c r="AH917" s="4">
        <v>5411.09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541.11</v>
      </c>
      <c r="AS917" s="4">
        <v>541.11</v>
      </c>
      <c r="AT917" s="4">
        <v>4801.08</v>
      </c>
      <c r="AU917" s="4">
        <v>0</v>
      </c>
      <c r="AV917" s="4">
        <v>0</v>
      </c>
      <c r="AW917" s="4">
        <v>0</v>
      </c>
      <c r="AX917" s="4">
        <v>0</v>
      </c>
      <c r="AY917" s="4">
        <v>0</v>
      </c>
      <c r="AZ917" s="4">
        <v>0</v>
      </c>
      <c r="BA917" s="4">
        <v>0</v>
      </c>
      <c r="BB917" s="4">
        <v>0</v>
      </c>
      <c r="BC917" s="4">
        <v>0</v>
      </c>
      <c r="BD917" s="4">
        <v>-541.11</v>
      </c>
      <c r="BE917" s="4">
        <v>88892.57</v>
      </c>
    </row>
    <row r="918" spans="1:57">
      <c r="A918">
        <v>942</v>
      </c>
      <c r="B918" t="s">
        <v>487</v>
      </c>
      <c r="C918">
        <v>117</v>
      </c>
      <c r="D918" t="s">
        <v>488</v>
      </c>
      <c r="E918">
        <v>401</v>
      </c>
      <c r="F918">
        <v>513820007</v>
      </c>
      <c r="G918" t="s">
        <v>83</v>
      </c>
      <c r="H918">
        <v>101</v>
      </c>
      <c r="I918" t="s">
        <v>308</v>
      </c>
      <c r="J918">
        <v>3820</v>
      </c>
      <c r="K918" t="s">
        <v>365</v>
      </c>
      <c r="L918">
        <v>3000</v>
      </c>
      <c r="M918" t="s">
        <v>118</v>
      </c>
      <c r="N918">
        <v>8</v>
      </c>
      <c r="O918" t="s">
        <v>486</v>
      </c>
      <c r="P918">
        <v>183</v>
      </c>
      <c r="Q918" t="s">
        <v>489</v>
      </c>
      <c r="R918">
        <v>121</v>
      </c>
      <c r="S918" t="s">
        <v>312</v>
      </c>
      <c r="T918">
        <v>1</v>
      </c>
      <c r="U918" t="s">
        <v>313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23200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0</v>
      </c>
      <c r="AU918" s="4">
        <v>0</v>
      </c>
      <c r="AV918" s="4">
        <v>0</v>
      </c>
      <c r="AW918" s="4">
        <v>0</v>
      </c>
      <c r="AX918" s="4">
        <v>0</v>
      </c>
      <c r="AY918" s="4">
        <v>23200</v>
      </c>
      <c r="AZ918" s="4">
        <v>0</v>
      </c>
      <c r="BA918" s="4">
        <v>0</v>
      </c>
      <c r="BB918" s="4">
        <v>0</v>
      </c>
      <c r="BC918" s="4">
        <v>0</v>
      </c>
      <c r="BD918" s="4">
        <v>0</v>
      </c>
      <c r="BE918" s="4">
        <v>0</v>
      </c>
    </row>
    <row r="919" spans="1:57">
      <c r="A919">
        <v>961</v>
      </c>
      <c r="B919" t="s">
        <v>80</v>
      </c>
      <c r="C919">
        <v>124</v>
      </c>
      <c r="D919" t="s">
        <v>508</v>
      </c>
      <c r="E919">
        <v>401</v>
      </c>
      <c r="F919">
        <v>513820007</v>
      </c>
      <c r="G919" t="s">
        <v>83</v>
      </c>
      <c r="H919">
        <v>101</v>
      </c>
      <c r="I919" t="s">
        <v>308</v>
      </c>
      <c r="J919">
        <v>3820</v>
      </c>
      <c r="K919" t="s">
        <v>365</v>
      </c>
      <c r="L919">
        <v>3000</v>
      </c>
      <c r="M919" t="s">
        <v>118</v>
      </c>
      <c r="N919">
        <v>11</v>
      </c>
      <c r="O919" t="s">
        <v>509</v>
      </c>
      <c r="P919">
        <v>241</v>
      </c>
      <c r="Q919" t="s">
        <v>445</v>
      </c>
      <c r="R919">
        <v>124</v>
      </c>
      <c r="S919" t="s">
        <v>510</v>
      </c>
      <c r="T919">
        <v>1</v>
      </c>
      <c r="U919" t="s">
        <v>313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28788.67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3119.51</v>
      </c>
      <c r="AN919" s="4">
        <v>12767.88</v>
      </c>
      <c r="AO919" s="4">
        <v>0</v>
      </c>
      <c r="AP919" s="4">
        <v>2244.37</v>
      </c>
      <c r="AQ919" s="4">
        <v>0</v>
      </c>
      <c r="AR919" s="4">
        <v>1813.18</v>
      </c>
      <c r="AS919" s="4">
        <v>1813.18</v>
      </c>
      <c r="AT919" s="4">
        <v>0</v>
      </c>
      <c r="AU919" s="4">
        <v>0</v>
      </c>
      <c r="AV919" s="4">
        <v>0</v>
      </c>
      <c r="AW919" s="4">
        <v>0</v>
      </c>
      <c r="AX919" s="4">
        <v>0</v>
      </c>
      <c r="AY919" s="4">
        <v>26880.49</v>
      </c>
      <c r="AZ919" s="4">
        <v>0</v>
      </c>
      <c r="BA919" s="4">
        <v>0</v>
      </c>
      <c r="BB919" s="4">
        <v>-16223.58</v>
      </c>
      <c r="BC919" s="4">
        <v>0</v>
      </c>
      <c r="BD919" s="4">
        <v>-1813.18</v>
      </c>
      <c r="BE919" s="4">
        <v>-1813.18</v>
      </c>
    </row>
    <row r="920" spans="1:57">
      <c r="A920">
        <v>101</v>
      </c>
      <c r="B920" t="s">
        <v>306</v>
      </c>
      <c r="C920">
        <v>139</v>
      </c>
      <c r="D920" t="s">
        <v>307</v>
      </c>
      <c r="E920">
        <v>403</v>
      </c>
      <c r="F920">
        <v>513820010</v>
      </c>
      <c r="G920" t="s">
        <v>229</v>
      </c>
      <c r="H920">
        <v>101</v>
      </c>
      <c r="I920" t="s">
        <v>308</v>
      </c>
      <c r="J920">
        <v>3820</v>
      </c>
      <c r="K920" t="s">
        <v>365</v>
      </c>
      <c r="L920">
        <v>3000</v>
      </c>
      <c r="M920" t="s">
        <v>118</v>
      </c>
      <c r="N920">
        <v>7</v>
      </c>
      <c r="O920" t="s">
        <v>310</v>
      </c>
      <c r="P920">
        <v>171</v>
      </c>
      <c r="Q920" t="s">
        <v>311</v>
      </c>
      <c r="R920">
        <v>121</v>
      </c>
      <c r="S920" t="s">
        <v>312</v>
      </c>
      <c r="T920">
        <v>1</v>
      </c>
      <c r="U920" t="s">
        <v>313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370.8</v>
      </c>
      <c r="AQ920" s="4">
        <v>0</v>
      </c>
      <c r="AR920" s="4">
        <v>37.08</v>
      </c>
      <c r="AS920" s="4">
        <v>37.08</v>
      </c>
      <c r="AT920" s="4">
        <v>0</v>
      </c>
      <c r="AU920" s="4">
        <v>0</v>
      </c>
      <c r="AV920" s="4">
        <v>0</v>
      </c>
      <c r="AW920" s="4">
        <v>0</v>
      </c>
      <c r="AX920" s="4">
        <v>0</v>
      </c>
      <c r="AY920" s="4">
        <v>0</v>
      </c>
      <c r="AZ920" s="4">
        <v>0</v>
      </c>
      <c r="BA920" s="4">
        <v>0</v>
      </c>
      <c r="BB920" s="4">
        <v>-370.8</v>
      </c>
      <c r="BC920" s="4">
        <v>0</v>
      </c>
      <c r="BD920" s="4">
        <v>-37.08</v>
      </c>
      <c r="BE920" s="4">
        <v>-37.08</v>
      </c>
    </row>
    <row r="921" spans="1:57">
      <c r="A921">
        <v>962</v>
      </c>
      <c r="B921" t="s">
        <v>513</v>
      </c>
      <c r="C921">
        <v>126</v>
      </c>
      <c r="D921" t="s">
        <v>225</v>
      </c>
      <c r="E921">
        <v>403</v>
      </c>
      <c r="F921">
        <v>513820010</v>
      </c>
      <c r="G921" t="s">
        <v>229</v>
      </c>
      <c r="H921">
        <v>101</v>
      </c>
      <c r="I921" t="s">
        <v>308</v>
      </c>
      <c r="J921">
        <v>3820</v>
      </c>
      <c r="K921" t="s">
        <v>365</v>
      </c>
      <c r="L921">
        <v>3000</v>
      </c>
      <c r="M921" t="s">
        <v>118</v>
      </c>
      <c r="N921">
        <v>11</v>
      </c>
      <c r="O921" t="s">
        <v>509</v>
      </c>
      <c r="P921">
        <v>241</v>
      </c>
      <c r="Q921" t="s">
        <v>445</v>
      </c>
      <c r="R921">
        <v>124</v>
      </c>
      <c r="S921" t="s">
        <v>510</v>
      </c>
      <c r="T921">
        <v>1</v>
      </c>
      <c r="U921" t="s">
        <v>313</v>
      </c>
      <c r="V921" s="4">
        <v>0</v>
      </c>
      <c r="W921" s="4">
        <v>323499.99</v>
      </c>
      <c r="X921" s="4">
        <v>800</v>
      </c>
      <c r="Y921" s="4">
        <v>0</v>
      </c>
      <c r="Z921" s="4">
        <v>0</v>
      </c>
      <c r="AA921" s="4">
        <v>67252.5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2148.9899999999998</v>
      </c>
      <c r="AJ921" s="4">
        <v>44223.519999999997</v>
      </c>
      <c r="AK921" s="4">
        <v>927</v>
      </c>
      <c r="AL921" s="4">
        <v>24117.31</v>
      </c>
      <c r="AM921" s="4">
        <v>18682.419999999998</v>
      </c>
      <c r="AN921" s="4">
        <v>1483.2</v>
      </c>
      <c r="AO921" s="4">
        <v>18025</v>
      </c>
      <c r="AP921" s="4">
        <v>13060.65</v>
      </c>
      <c r="AQ921" s="4">
        <v>2566.79</v>
      </c>
      <c r="AR921" s="4">
        <v>12523.49</v>
      </c>
      <c r="AS921" s="4">
        <v>12523.49</v>
      </c>
      <c r="AT921" s="4">
        <v>187630</v>
      </c>
      <c r="AU921" s="4">
        <v>133721.01</v>
      </c>
      <c r="AV921" s="4">
        <v>11191.61</v>
      </c>
      <c r="AW921" s="4">
        <v>27923.82</v>
      </c>
      <c r="AX921" s="4">
        <v>-24117.31</v>
      </c>
      <c r="AY921" s="4">
        <v>-18682.419999999998</v>
      </c>
      <c r="AZ921" s="4">
        <v>-1483.2</v>
      </c>
      <c r="BA921" s="4">
        <v>-18025</v>
      </c>
      <c r="BB921" s="4">
        <v>-13060.65</v>
      </c>
      <c r="BC921" s="4">
        <v>-16513.009999999998</v>
      </c>
      <c r="BD921" s="4">
        <v>-14790.73</v>
      </c>
      <c r="BE921" s="4">
        <v>-12523.49</v>
      </c>
    </row>
    <row r="922" spans="1:57">
      <c r="A922">
        <v>921</v>
      </c>
      <c r="B922" t="s">
        <v>454</v>
      </c>
      <c r="C922">
        <v>108</v>
      </c>
      <c r="D922" t="s">
        <v>455</v>
      </c>
      <c r="E922">
        <v>404</v>
      </c>
      <c r="F922">
        <v>513820012</v>
      </c>
      <c r="G922" t="s">
        <v>213</v>
      </c>
      <c r="H922">
        <v>101</v>
      </c>
      <c r="I922" t="s">
        <v>308</v>
      </c>
      <c r="J922">
        <v>3820</v>
      </c>
      <c r="K922" t="s">
        <v>365</v>
      </c>
      <c r="L922">
        <v>3000</v>
      </c>
      <c r="M922" t="s">
        <v>118</v>
      </c>
      <c r="N922">
        <v>4</v>
      </c>
      <c r="O922" t="s">
        <v>345</v>
      </c>
      <c r="P922">
        <v>132</v>
      </c>
      <c r="Q922" t="s">
        <v>456</v>
      </c>
      <c r="R922">
        <v>121</v>
      </c>
      <c r="S922" t="s">
        <v>312</v>
      </c>
      <c r="T922">
        <v>1</v>
      </c>
      <c r="U922" t="s">
        <v>313</v>
      </c>
      <c r="V922" s="4">
        <v>48720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50000</v>
      </c>
      <c r="AU922" s="4">
        <v>0</v>
      </c>
      <c r="AV922" s="4">
        <v>0</v>
      </c>
      <c r="AW922" s="4">
        <v>0</v>
      </c>
      <c r="AX922" s="4">
        <v>0</v>
      </c>
      <c r="AY922" s="4">
        <v>-1280</v>
      </c>
      <c r="AZ922" s="4">
        <v>0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</row>
    <row r="923" spans="1:57">
      <c r="A923">
        <v>961</v>
      </c>
      <c r="B923" t="s">
        <v>80</v>
      </c>
      <c r="C923">
        <v>124</v>
      </c>
      <c r="D923" t="s">
        <v>508</v>
      </c>
      <c r="E923">
        <v>404</v>
      </c>
      <c r="F923">
        <v>513820012</v>
      </c>
      <c r="G923" t="s">
        <v>213</v>
      </c>
      <c r="H923">
        <v>101</v>
      </c>
      <c r="I923" t="s">
        <v>308</v>
      </c>
      <c r="J923">
        <v>3820</v>
      </c>
      <c r="K923" t="s">
        <v>365</v>
      </c>
      <c r="L923">
        <v>3000</v>
      </c>
      <c r="M923" t="s">
        <v>118</v>
      </c>
      <c r="N923">
        <v>11</v>
      </c>
      <c r="O923" t="s">
        <v>509</v>
      </c>
      <c r="P923">
        <v>241</v>
      </c>
      <c r="Q923" t="s">
        <v>445</v>
      </c>
      <c r="R923">
        <v>124</v>
      </c>
      <c r="S923" t="s">
        <v>510</v>
      </c>
      <c r="T923">
        <v>1</v>
      </c>
      <c r="U923" t="s">
        <v>313</v>
      </c>
      <c r="V923" s="4">
        <v>0</v>
      </c>
      <c r="W923" s="4">
        <v>7558.36</v>
      </c>
      <c r="X923" s="4">
        <v>3166.8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11894.44</v>
      </c>
      <c r="AI923" s="4">
        <v>0</v>
      </c>
      <c r="AJ923" s="4">
        <v>1385.97</v>
      </c>
      <c r="AK923" s="4">
        <v>5006.21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1828.66</v>
      </c>
      <c r="AS923" s="4">
        <v>1828.66</v>
      </c>
      <c r="AT923" s="4">
        <v>0</v>
      </c>
      <c r="AU923" s="4">
        <v>541.55999999999995</v>
      </c>
      <c r="AV923" s="4">
        <v>0</v>
      </c>
      <c r="AW923" s="4">
        <v>0</v>
      </c>
      <c r="AX923" s="4">
        <v>0</v>
      </c>
      <c r="AY923" s="4">
        <v>0</v>
      </c>
      <c r="AZ923" s="4">
        <v>0</v>
      </c>
      <c r="BA923" s="4">
        <v>0</v>
      </c>
      <c r="BB923" s="4">
        <v>0</v>
      </c>
      <c r="BC923" s="4">
        <v>-2264.79</v>
      </c>
      <c r="BD923" s="4">
        <v>-7666.89</v>
      </c>
      <c r="BE923" s="4">
        <v>-1828.66</v>
      </c>
    </row>
    <row r="924" spans="1:57">
      <c r="A924">
        <v>964</v>
      </c>
      <c r="B924" t="s">
        <v>518</v>
      </c>
      <c r="C924">
        <v>128</v>
      </c>
      <c r="D924" t="s">
        <v>519</v>
      </c>
      <c r="E924">
        <v>404</v>
      </c>
      <c r="F924">
        <v>513820012</v>
      </c>
      <c r="G924" t="s">
        <v>213</v>
      </c>
      <c r="H924">
        <v>101</v>
      </c>
      <c r="I924" t="s">
        <v>308</v>
      </c>
      <c r="J924">
        <v>3820</v>
      </c>
      <c r="K924" t="s">
        <v>365</v>
      </c>
      <c r="L924">
        <v>3000</v>
      </c>
      <c r="M924" t="s">
        <v>118</v>
      </c>
      <c r="N924">
        <v>11</v>
      </c>
      <c r="O924" t="s">
        <v>509</v>
      </c>
      <c r="P924">
        <v>256</v>
      </c>
      <c r="Q924" t="s">
        <v>520</v>
      </c>
      <c r="R924">
        <v>121</v>
      </c>
      <c r="S924" t="s">
        <v>312</v>
      </c>
      <c r="T924">
        <v>1</v>
      </c>
      <c r="U924" t="s">
        <v>313</v>
      </c>
      <c r="V924" s="4">
        <v>0</v>
      </c>
      <c r="W924" s="4">
        <v>4640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2807.05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280.7</v>
      </c>
      <c r="AS924" s="4">
        <v>280.7</v>
      </c>
      <c r="AT924" s="4">
        <v>4640</v>
      </c>
      <c r="AU924" s="4">
        <v>-2204.3000000000002</v>
      </c>
      <c r="AV924" s="4">
        <v>0</v>
      </c>
      <c r="AW924" s="4">
        <v>0</v>
      </c>
      <c r="AX924" s="4">
        <v>0</v>
      </c>
      <c r="AY924" s="4">
        <v>0</v>
      </c>
      <c r="AZ924" s="4">
        <v>0</v>
      </c>
      <c r="BA924" s="4">
        <v>-278.39999999999998</v>
      </c>
      <c r="BB924" s="4">
        <v>0</v>
      </c>
      <c r="BC924" s="4">
        <v>0</v>
      </c>
      <c r="BD924" s="4">
        <v>-605.04999999999995</v>
      </c>
      <c r="BE924" s="4">
        <v>-280.7</v>
      </c>
    </row>
    <row r="925" spans="1:57">
      <c r="A925">
        <v>942</v>
      </c>
      <c r="B925" t="s">
        <v>487</v>
      </c>
      <c r="C925">
        <v>117</v>
      </c>
      <c r="D925" t="s">
        <v>488</v>
      </c>
      <c r="E925">
        <v>405</v>
      </c>
      <c r="F925">
        <v>513820013</v>
      </c>
      <c r="G925" t="s">
        <v>214</v>
      </c>
      <c r="H925">
        <v>101</v>
      </c>
      <c r="I925" t="s">
        <v>308</v>
      </c>
      <c r="J925">
        <v>3820</v>
      </c>
      <c r="K925" t="s">
        <v>365</v>
      </c>
      <c r="L925">
        <v>3000</v>
      </c>
      <c r="M925" t="s">
        <v>118</v>
      </c>
      <c r="N925">
        <v>8</v>
      </c>
      <c r="O925" t="s">
        <v>486</v>
      </c>
      <c r="P925">
        <v>183</v>
      </c>
      <c r="Q925" t="s">
        <v>489</v>
      </c>
      <c r="R925">
        <v>121</v>
      </c>
      <c r="S925" t="s">
        <v>312</v>
      </c>
      <c r="T925">
        <v>1</v>
      </c>
      <c r="U925" t="s">
        <v>313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34800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0</v>
      </c>
      <c r="AU925" s="4">
        <v>0</v>
      </c>
      <c r="AV925" s="4">
        <v>0</v>
      </c>
      <c r="AW925" s="4">
        <v>0</v>
      </c>
      <c r="AX925" s="4">
        <v>0</v>
      </c>
      <c r="AY925" s="4">
        <v>0</v>
      </c>
      <c r="AZ925" s="4">
        <v>0</v>
      </c>
      <c r="BA925" s="4">
        <v>0</v>
      </c>
      <c r="BB925" s="4">
        <v>41760</v>
      </c>
      <c r="BC925" s="4">
        <v>-6960</v>
      </c>
      <c r="BD925" s="4">
        <v>0</v>
      </c>
      <c r="BE925" s="4">
        <v>0</v>
      </c>
    </row>
    <row r="926" spans="1:57">
      <c r="A926">
        <v>961</v>
      </c>
      <c r="B926" t="s">
        <v>80</v>
      </c>
      <c r="C926">
        <v>124</v>
      </c>
      <c r="D926" t="s">
        <v>508</v>
      </c>
      <c r="E926">
        <v>405</v>
      </c>
      <c r="F926">
        <v>513820013</v>
      </c>
      <c r="G926" t="s">
        <v>214</v>
      </c>
      <c r="H926">
        <v>101</v>
      </c>
      <c r="I926" t="s">
        <v>308</v>
      </c>
      <c r="J926">
        <v>3820</v>
      </c>
      <c r="K926" t="s">
        <v>365</v>
      </c>
      <c r="L926">
        <v>3000</v>
      </c>
      <c r="M926" t="s">
        <v>118</v>
      </c>
      <c r="N926">
        <v>11</v>
      </c>
      <c r="O926" t="s">
        <v>509</v>
      </c>
      <c r="P926">
        <v>241</v>
      </c>
      <c r="Q926" t="s">
        <v>445</v>
      </c>
      <c r="R926">
        <v>124</v>
      </c>
      <c r="S926" t="s">
        <v>510</v>
      </c>
      <c r="T926">
        <v>1</v>
      </c>
      <c r="U926" t="s">
        <v>313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202304.86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30805.919999999998</v>
      </c>
      <c r="AQ926" s="4">
        <v>288653.27</v>
      </c>
      <c r="AR926" s="4">
        <v>31945.919999999998</v>
      </c>
      <c r="AS926" s="4">
        <v>31945.919999999998</v>
      </c>
      <c r="AT926" s="4">
        <v>0</v>
      </c>
      <c r="AU926" s="4">
        <v>0</v>
      </c>
      <c r="AV926" s="4">
        <v>0</v>
      </c>
      <c r="AW926" s="4">
        <v>0</v>
      </c>
      <c r="AX926" s="4">
        <v>0</v>
      </c>
      <c r="AY926" s="4">
        <v>0</v>
      </c>
      <c r="AZ926" s="4">
        <v>0</v>
      </c>
      <c r="BA926" s="4">
        <v>15000</v>
      </c>
      <c r="BB926" s="4">
        <v>156499.07999999999</v>
      </c>
      <c r="BC926" s="4">
        <v>-285000</v>
      </c>
      <c r="BD926" s="4">
        <v>-35599.33</v>
      </c>
      <c r="BE926" s="4">
        <v>-31945.919999999998</v>
      </c>
    </row>
    <row r="927" spans="1:57">
      <c r="A927">
        <v>965</v>
      </c>
      <c r="B927" t="s">
        <v>521</v>
      </c>
      <c r="C927">
        <v>129</v>
      </c>
      <c r="D927" t="s">
        <v>236</v>
      </c>
      <c r="E927">
        <v>405</v>
      </c>
      <c r="F927">
        <v>513820013</v>
      </c>
      <c r="G927" t="s">
        <v>214</v>
      </c>
      <c r="H927">
        <v>101</v>
      </c>
      <c r="I927" t="s">
        <v>308</v>
      </c>
      <c r="J927">
        <v>3820</v>
      </c>
      <c r="K927" t="s">
        <v>365</v>
      </c>
      <c r="L927">
        <v>3000</v>
      </c>
      <c r="M927" t="s">
        <v>118</v>
      </c>
      <c r="N927">
        <v>11</v>
      </c>
      <c r="O927" t="s">
        <v>509</v>
      </c>
      <c r="P927">
        <v>242</v>
      </c>
      <c r="Q927" t="s">
        <v>283</v>
      </c>
      <c r="R927">
        <v>124</v>
      </c>
      <c r="S927" t="s">
        <v>510</v>
      </c>
      <c r="T927">
        <v>1</v>
      </c>
      <c r="U927" t="s">
        <v>313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  <c r="AO927" s="4">
        <v>0</v>
      </c>
      <c r="AP927" s="4">
        <v>1464.75</v>
      </c>
      <c r="AQ927" s="4">
        <v>1270.5999999999999</v>
      </c>
      <c r="AR927" s="4">
        <v>273.54000000000002</v>
      </c>
      <c r="AS927" s="4">
        <v>273.54000000000002</v>
      </c>
      <c r="AT927" s="4">
        <v>0</v>
      </c>
      <c r="AU927" s="4">
        <v>0</v>
      </c>
      <c r="AV927" s="4">
        <v>0</v>
      </c>
      <c r="AW927" s="4">
        <v>0</v>
      </c>
      <c r="AX927" s="4">
        <v>0</v>
      </c>
      <c r="AY927" s="4">
        <v>0</v>
      </c>
      <c r="AZ927" s="4">
        <v>0</v>
      </c>
      <c r="BA927" s="4">
        <v>0</v>
      </c>
      <c r="BB927" s="4">
        <v>0</v>
      </c>
      <c r="BC927" s="4">
        <v>-2735.35</v>
      </c>
      <c r="BD927" s="4">
        <v>-273.54000000000002</v>
      </c>
      <c r="BE927" s="4">
        <v>-273.54000000000002</v>
      </c>
    </row>
    <row r="928" spans="1:57">
      <c r="A928">
        <v>961</v>
      </c>
      <c r="B928" t="s">
        <v>80</v>
      </c>
      <c r="C928">
        <v>124</v>
      </c>
      <c r="D928" t="s">
        <v>508</v>
      </c>
      <c r="E928">
        <v>406</v>
      </c>
      <c r="F928">
        <v>513820016</v>
      </c>
      <c r="G928" t="s">
        <v>215</v>
      </c>
      <c r="H928">
        <v>101</v>
      </c>
      <c r="I928" t="s">
        <v>308</v>
      </c>
      <c r="J928">
        <v>3820</v>
      </c>
      <c r="K928" t="s">
        <v>365</v>
      </c>
      <c r="L928">
        <v>3000</v>
      </c>
      <c r="M928" t="s">
        <v>118</v>
      </c>
      <c r="N928">
        <v>11</v>
      </c>
      <c r="O928" t="s">
        <v>509</v>
      </c>
      <c r="P928">
        <v>241</v>
      </c>
      <c r="Q928" t="s">
        <v>445</v>
      </c>
      <c r="R928">
        <v>124</v>
      </c>
      <c r="S928" t="s">
        <v>510</v>
      </c>
      <c r="T928">
        <v>1</v>
      </c>
      <c r="U928" t="s">
        <v>313</v>
      </c>
      <c r="V928" s="4">
        <v>0</v>
      </c>
      <c r="W928" s="4">
        <v>21700</v>
      </c>
      <c r="X928" s="4">
        <v>8004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95638.35</v>
      </c>
      <c r="AU928" s="4">
        <v>-65934.350000000006</v>
      </c>
      <c r="AV928" s="4">
        <v>0</v>
      </c>
      <c r="AW928" s="4">
        <v>0</v>
      </c>
      <c r="AX928" s="4">
        <v>0</v>
      </c>
      <c r="AY928" s="4">
        <v>0</v>
      </c>
      <c r="AZ928" s="4">
        <v>24</v>
      </c>
      <c r="BA928" s="4">
        <v>0</v>
      </c>
      <c r="BB928" s="4">
        <v>0</v>
      </c>
      <c r="BC928" s="4">
        <v>0</v>
      </c>
      <c r="BD928" s="4">
        <v>0</v>
      </c>
      <c r="BE928" s="4">
        <v>0</v>
      </c>
    </row>
    <row r="929" spans="1:57">
      <c r="A929">
        <v>921</v>
      </c>
      <c r="B929" t="s">
        <v>454</v>
      </c>
      <c r="C929">
        <v>108</v>
      </c>
      <c r="D929" t="s">
        <v>455</v>
      </c>
      <c r="E929">
        <v>407</v>
      </c>
      <c r="F929">
        <v>513820017</v>
      </c>
      <c r="G929" t="s">
        <v>150</v>
      </c>
      <c r="H929">
        <v>101</v>
      </c>
      <c r="I929" t="s">
        <v>308</v>
      </c>
      <c r="J929">
        <v>3820</v>
      </c>
      <c r="K929" t="s">
        <v>365</v>
      </c>
      <c r="L929">
        <v>3000</v>
      </c>
      <c r="M929" t="s">
        <v>118</v>
      </c>
      <c r="N929">
        <v>4</v>
      </c>
      <c r="O929" t="s">
        <v>345</v>
      </c>
      <c r="P929">
        <v>132</v>
      </c>
      <c r="Q929" t="s">
        <v>456</v>
      </c>
      <c r="R929">
        <v>121</v>
      </c>
      <c r="S929" t="s">
        <v>312</v>
      </c>
      <c r="T929">
        <v>1</v>
      </c>
      <c r="U929" t="s">
        <v>313</v>
      </c>
      <c r="V929" s="4">
        <v>0</v>
      </c>
      <c r="W929" s="4">
        <v>16240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24792.1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2479.21</v>
      </c>
      <c r="AS929" s="4">
        <v>2479.21</v>
      </c>
      <c r="AT929" s="4">
        <v>16240</v>
      </c>
      <c r="AU929" s="4">
        <v>0</v>
      </c>
      <c r="AV929" s="4">
        <v>-24792.1</v>
      </c>
      <c r="AW929" s="4">
        <v>0</v>
      </c>
      <c r="AX929" s="4">
        <v>0</v>
      </c>
      <c r="AY929" s="4">
        <v>0</v>
      </c>
      <c r="AZ929" s="4">
        <v>0</v>
      </c>
      <c r="BA929" s="4">
        <v>0</v>
      </c>
      <c r="BB929" s="4">
        <v>0</v>
      </c>
      <c r="BC929" s="4">
        <v>0</v>
      </c>
      <c r="BD929" s="4">
        <v>-2479.21</v>
      </c>
      <c r="BE929" s="4">
        <v>-2479.21</v>
      </c>
    </row>
    <row r="930" spans="1:57">
      <c r="A930">
        <v>101</v>
      </c>
      <c r="B930" t="s">
        <v>306</v>
      </c>
      <c r="C930">
        <v>139</v>
      </c>
      <c r="D930" t="s">
        <v>307</v>
      </c>
      <c r="E930">
        <v>407</v>
      </c>
      <c r="F930">
        <v>513820017</v>
      </c>
      <c r="G930" t="s">
        <v>150</v>
      </c>
      <c r="H930">
        <v>101</v>
      </c>
      <c r="I930" t="s">
        <v>308</v>
      </c>
      <c r="J930">
        <v>3820</v>
      </c>
      <c r="K930" t="s">
        <v>365</v>
      </c>
      <c r="L930">
        <v>3000</v>
      </c>
      <c r="M930" t="s">
        <v>118</v>
      </c>
      <c r="N930">
        <v>7</v>
      </c>
      <c r="O930" t="s">
        <v>310</v>
      </c>
      <c r="P930">
        <v>171</v>
      </c>
      <c r="Q930" t="s">
        <v>311</v>
      </c>
      <c r="R930">
        <v>121</v>
      </c>
      <c r="S930" t="s">
        <v>312</v>
      </c>
      <c r="T930">
        <v>1</v>
      </c>
      <c r="U930" t="s">
        <v>313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129038.39999999999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12903.84</v>
      </c>
      <c r="AS930" s="4">
        <v>12903.84</v>
      </c>
      <c r="AT930" s="4">
        <v>0</v>
      </c>
      <c r="AU930" s="4">
        <v>0</v>
      </c>
      <c r="AV930" s="4">
        <v>-129038.39999999999</v>
      </c>
      <c r="AW930" s="4">
        <v>0</v>
      </c>
      <c r="AX930" s="4">
        <v>0</v>
      </c>
      <c r="AY930" s="4">
        <v>0</v>
      </c>
      <c r="AZ930" s="4">
        <v>0</v>
      </c>
      <c r="BA930" s="4">
        <v>0</v>
      </c>
      <c r="BB930" s="4">
        <v>0</v>
      </c>
      <c r="BC930" s="4">
        <v>0</v>
      </c>
      <c r="BD930" s="4">
        <v>-12903.84</v>
      </c>
      <c r="BE930" s="4">
        <v>-12903.84</v>
      </c>
    </row>
    <row r="931" spans="1:57">
      <c r="A931">
        <v>201</v>
      </c>
      <c r="B931" t="s">
        <v>379</v>
      </c>
      <c r="C931">
        <v>143</v>
      </c>
      <c r="D931" t="s">
        <v>271</v>
      </c>
      <c r="E931">
        <v>548</v>
      </c>
      <c r="F931">
        <v>513820017</v>
      </c>
      <c r="G931" t="s">
        <v>150</v>
      </c>
      <c r="H931">
        <v>602</v>
      </c>
      <c r="I931" t="s">
        <v>380</v>
      </c>
      <c r="J931">
        <v>3820</v>
      </c>
      <c r="K931" t="s">
        <v>365</v>
      </c>
      <c r="L931">
        <v>3000</v>
      </c>
      <c r="M931" t="s">
        <v>118</v>
      </c>
      <c r="N931">
        <v>7</v>
      </c>
      <c r="O931" t="s">
        <v>310</v>
      </c>
      <c r="P931">
        <v>423</v>
      </c>
      <c r="Q931" t="s">
        <v>381</v>
      </c>
      <c r="R931">
        <v>121</v>
      </c>
      <c r="S931" t="s">
        <v>312</v>
      </c>
      <c r="T931">
        <v>1</v>
      </c>
      <c r="U931" t="s">
        <v>313</v>
      </c>
      <c r="V931" s="4">
        <v>0</v>
      </c>
      <c r="W931" s="4">
        <v>0</v>
      </c>
      <c r="X931" s="4">
        <v>25056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0</v>
      </c>
      <c r="AU931" s="4">
        <v>0</v>
      </c>
      <c r="AV931" s="4">
        <v>25056</v>
      </c>
      <c r="AW931" s="4">
        <v>0</v>
      </c>
      <c r="AX931" s="4">
        <v>0</v>
      </c>
      <c r="AY931" s="4">
        <v>0</v>
      </c>
      <c r="AZ931" s="4">
        <v>0</v>
      </c>
      <c r="BA931" s="4">
        <v>0</v>
      </c>
      <c r="BB931" s="4">
        <v>0</v>
      </c>
      <c r="BC931" s="4">
        <v>0</v>
      </c>
      <c r="BD931" s="4">
        <v>0</v>
      </c>
      <c r="BE931" s="4">
        <v>0</v>
      </c>
    </row>
    <row r="932" spans="1:57">
      <c r="A932">
        <v>941</v>
      </c>
      <c r="B932" t="s">
        <v>484</v>
      </c>
      <c r="C932">
        <v>116</v>
      </c>
      <c r="D932" t="s">
        <v>485</v>
      </c>
      <c r="E932">
        <v>407</v>
      </c>
      <c r="F932">
        <v>513820017</v>
      </c>
      <c r="G932" t="s">
        <v>150</v>
      </c>
      <c r="H932">
        <v>101</v>
      </c>
      <c r="I932" t="s">
        <v>308</v>
      </c>
      <c r="J932">
        <v>3820</v>
      </c>
      <c r="K932" t="s">
        <v>365</v>
      </c>
      <c r="L932">
        <v>3000</v>
      </c>
      <c r="M932" t="s">
        <v>118</v>
      </c>
      <c r="N932">
        <v>8</v>
      </c>
      <c r="O932" t="s">
        <v>486</v>
      </c>
      <c r="P932">
        <v>131</v>
      </c>
      <c r="Q932" t="s">
        <v>449</v>
      </c>
      <c r="R932">
        <v>121</v>
      </c>
      <c r="S932" t="s">
        <v>312</v>
      </c>
      <c r="T932">
        <v>1</v>
      </c>
      <c r="U932" t="s">
        <v>313</v>
      </c>
      <c r="V932" s="4">
        <v>0</v>
      </c>
      <c r="W932" s="4">
        <v>0</v>
      </c>
      <c r="X932" s="4">
        <v>0</v>
      </c>
      <c r="Y932" s="4">
        <v>132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132</v>
      </c>
      <c r="AX932" s="4">
        <v>0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</row>
    <row r="933" spans="1:57">
      <c r="A933">
        <v>942</v>
      </c>
      <c r="B933" t="s">
        <v>487</v>
      </c>
      <c r="C933">
        <v>117</v>
      </c>
      <c r="D933" t="s">
        <v>488</v>
      </c>
      <c r="E933">
        <v>407</v>
      </c>
      <c r="F933">
        <v>513820017</v>
      </c>
      <c r="G933" t="s">
        <v>150</v>
      </c>
      <c r="H933">
        <v>101</v>
      </c>
      <c r="I933" t="s">
        <v>308</v>
      </c>
      <c r="J933">
        <v>3820</v>
      </c>
      <c r="K933" t="s">
        <v>365</v>
      </c>
      <c r="L933">
        <v>3000</v>
      </c>
      <c r="M933" t="s">
        <v>118</v>
      </c>
      <c r="N933">
        <v>8</v>
      </c>
      <c r="O933" t="s">
        <v>486</v>
      </c>
      <c r="P933">
        <v>183</v>
      </c>
      <c r="Q933" t="s">
        <v>489</v>
      </c>
      <c r="R933">
        <v>121</v>
      </c>
      <c r="S933" t="s">
        <v>312</v>
      </c>
      <c r="T933">
        <v>1</v>
      </c>
      <c r="U933" t="s">
        <v>313</v>
      </c>
      <c r="V933" s="4">
        <v>0</v>
      </c>
      <c r="W933" s="4">
        <v>0</v>
      </c>
      <c r="X933" s="4">
        <v>19126.400000000001</v>
      </c>
      <c r="Y933" s="4">
        <v>251.72</v>
      </c>
      <c r="Z933" s="4">
        <v>3080.01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29870</v>
      </c>
      <c r="AK933" s="4">
        <v>68750.429999999993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9862.0400000000009</v>
      </c>
      <c r="AS933" s="4">
        <v>9862.0400000000009</v>
      </c>
      <c r="AT933" s="4">
        <v>0</v>
      </c>
      <c r="AU933" s="4">
        <v>0</v>
      </c>
      <c r="AV933" s="4">
        <v>-7411.87</v>
      </c>
      <c r="AW933" s="4">
        <v>-68750.429999999993</v>
      </c>
      <c r="AX933" s="4">
        <v>0</v>
      </c>
      <c r="AY933" s="4">
        <v>0</v>
      </c>
      <c r="AZ933" s="4">
        <v>0</v>
      </c>
      <c r="BA933" s="4">
        <v>0</v>
      </c>
      <c r="BB933" s="4">
        <v>0</v>
      </c>
      <c r="BC933" s="4">
        <v>0</v>
      </c>
      <c r="BD933" s="4">
        <v>-9862.0400000000009</v>
      </c>
      <c r="BE933" s="4">
        <v>-9862.0400000000009</v>
      </c>
    </row>
    <row r="934" spans="1:57">
      <c r="A934">
        <v>961</v>
      </c>
      <c r="B934" t="s">
        <v>80</v>
      </c>
      <c r="C934">
        <v>124</v>
      </c>
      <c r="D934" t="s">
        <v>508</v>
      </c>
      <c r="E934">
        <v>407</v>
      </c>
      <c r="F934">
        <v>513820017</v>
      </c>
      <c r="G934" t="s">
        <v>150</v>
      </c>
      <c r="H934">
        <v>101</v>
      </c>
      <c r="I934" t="s">
        <v>308</v>
      </c>
      <c r="J934">
        <v>3820</v>
      </c>
      <c r="K934" t="s">
        <v>365</v>
      </c>
      <c r="L934">
        <v>3000</v>
      </c>
      <c r="M934" t="s">
        <v>118</v>
      </c>
      <c r="N934">
        <v>11</v>
      </c>
      <c r="O934" t="s">
        <v>509</v>
      </c>
      <c r="P934">
        <v>241</v>
      </c>
      <c r="Q934" t="s">
        <v>445</v>
      </c>
      <c r="R934">
        <v>124</v>
      </c>
      <c r="S934" t="s">
        <v>510</v>
      </c>
      <c r="T934">
        <v>1</v>
      </c>
      <c r="U934" t="s">
        <v>313</v>
      </c>
      <c r="V934" s="4">
        <v>0</v>
      </c>
      <c r="W934" s="4">
        <v>68428</v>
      </c>
      <c r="X934" s="4">
        <v>248485.24</v>
      </c>
      <c r="Y934" s="4">
        <v>110426.8</v>
      </c>
      <c r="Z934" s="4">
        <v>14000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2361.13</v>
      </c>
      <c r="AJ934" s="4">
        <v>188863</v>
      </c>
      <c r="AK934" s="4">
        <v>2058.25</v>
      </c>
      <c r="AL934" s="4">
        <v>22725.88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21600.83</v>
      </c>
      <c r="AS934" s="4">
        <v>21600.83</v>
      </c>
      <c r="AT934" s="4">
        <v>10800</v>
      </c>
      <c r="AU934" s="4">
        <v>110401.86</v>
      </c>
      <c r="AV934" s="4">
        <v>192000.81</v>
      </c>
      <c r="AW934" s="4">
        <v>-2058.25</v>
      </c>
      <c r="AX934" s="4">
        <v>-22725.88</v>
      </c>
      <c r="AY934" s="4">
        <v>0</v>
      </c>
      <c r="AZ934" s="4">
        <v>0</v>
      </c>
      <c r="BA934" s="4">
        <v>0</v>
      </c>
      <c r="BB934" s="4">
        <v>0</v>
      </c>
      <c r="BC934" s="4">
        <v>-33250</v>
      </c>
      <c r="BD934" s="4">
        <v>-21600.83</v>
      </c>
      <c r="BE934" s="4">
        <v>-48792.79</v>
      </c>
    </row>
    <row r="935" spans="1:57">
      <c r="A935">
        <v>965</v>
      </c>
      <c r="B935" t="s">
        <v>521</v>
      </c>
      <c r="C935">
        <v>129</v>
      </c>
      <c r="D935" t="s">
        <v>236</v>
      </c>
      <c r="E935">
        <v>407</v>
      </c>
      <c r="F935">
        <v>513820017</v>
      </c>
      <c r="G935" t="s">
        <v>150</v>
      </c>
      <c r="H935">
        <v>101</v>
      </c>
      <c r="I935" t="s">
        <v>308</v>
      </c>
      <c r="J935">
        <v>3820</v>
      </c>
      <c r="K935" t="s">
        <v>365</v>
      </c>
      <c r="L935">
        <v>3000</v>
      </c>
      <c r="M935" t="s">
        <v>118</v>
      </c>
      <c r="N935">
        <v>11</v>
      </c>
      <c r="O935" t="s">
        <v>509</v>
      </c>
      <c r="P935">
        <v>242</v>
      </c>
      <c r="Q935" t="s">
        <v>283</v>
      </c>
      <c r="R935">
        <v>124</v>
      </c>
      <c r="S935" t="s">
        <v>510</v>
      </c>
      <c r="T935">
        <v>1</v>
      </c>
      <c r="U935" t="s">
        <v>313</v>
      </c>
      <c r="V935" s="4">
        <v>0</v>
      </c>
      <c r="W935" s="4">
        <v>0</v>
      </c>
      <c r="X935" s="4">
        <v>0</v>
      </c>
      <c r="Y935" s="4">
        <v>13920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1099.53</v>
      </c>
      <c r="AK935" s="4">
        <v>5396.21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649.57000000000005</v>
      </c>
      <c r="AS935" s="4">
        <v>649.57000000000005</v>
      </c>
      <c r="AT935" s="4">
        <v>0</v>
      </c>
      <c r="AU935" s="4">
        <v>0</v>
      </c>
      <c r="AV935" s="4">
        <v>32820.47</v>
      </c>
      <c r="AW935" s="4">
        <v>-5396.21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-20000</v>
      </c>
      <c r="BD935" s="4">
        <v>-649.57000000000005</v>
      </c>
      <c r="BE935" s="4">
        <v>-649.57000000000005</v>
      </c>
    </row>
    <row r="936" spans="1:57">
      <c r="A936">
        <v>954</v>
      </c>
      <c r="B936" t="s">
        <v>502</v>
      </c>
      <c r="C936">
        <v>122</v>
      </c>
      <c r="D936" t="s">
        <v>503</v>
      </c>
      <c r="E936">
        <v>407</v>
      </c>
      <c r="F936">
        <v>513820017</v>
      </c>
      <c r="G936" t="s">
        <v>150</v>
      </c>
      <c r="H936">
        <v>101</v>
      </c>
      <c r="I936" t="s">
        <v>308</v>
      </c>
      <c r="J936">
        <v>3820</v>
      </c>
      <c r="K936" t="s">
        <v>365</v>
      </c>
      <c r="L936">
        <v>3000</v>
      </c>
      <c r="M936" t="s">
        <v>118</v>
      </c>
      <c r="N936">
        <v>12</v>
      </c>
      <c r="O936" t="s">
        <v>401</v>
      </c>
      <c r="P936">
        <v>226</v>
      </c>
      <c r="Q936" t="s">
        <v>504</v>
      </c>
      <c r="R936">
        <v>121</v>
      </c>
      <c r="S936" t="s">
        <v>312</v>
      </c>
      <c r="T936">
        <v>1</v>
      </c>
      <c r="U936" t="s">
        <v>313</v>
      </c>
      <c r="V936" s="4">
        <v>0</v>
      </c>
      <c r="W936" s="4">
        <v>0</v>
      </c>
      <c r="X936" s="4">
        <v>0</v>
      </c>
      <c r="Y936" s="4">
        <v>11562.32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22151.59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2215.16</v>
      </c>
      <c r="AS936" s="4">
        <v>2215.16</v>
      </c>
      <c r="AT936" s="4">
        <v>0</v>
      </c>
      <c r="AU936" s="4">
        <v>0</v>
      </c>
      <c r="AV936" s="4">
        <v>66841.33</v>
      </c>
      <c r="AW936" s="4">
        <v>6382.78</v>
      </c>
      <c r="AX936" s="4">
        <v>0</v>
      </c>
      <c r="AY936" s="4">
        <v>0</v>
      </c>
      <c r="AZ936" s="4">
        <v>0</v>
      </c>
      <c r="BA936" s="4">
        <v>0</v>
      </c>
      <c r="BB936" s="4">
        <v>0</v>
      </c>
      <c r="BC936" s="4">
        <v>-2949.89</v>
      </c>
      <c r="BD936" s="4">
        <v>-76695.87</v>
      </c>
      <c r="BE936" s="4">
        <v>-8598.0400000000009</v>
      </c>
    </row>
    <row r="937" spans="1:57">
      <c r="A937">
        <v>111</v>
      </c>
      <c r="B937" t="s">
        <v>84</v>
      </c>
      <c r="C937">
        <v>141</v>
      </c>
      <c r="D937" t="s">
        <v>260</v>
      </c>
      <c r="E937">
        <v>407</v>
      </c>
      <c r="F937">
        <v>513820017</v>
      </c>
      <c r="G937" t="s">
        <v>150</v>
      </c>
      <c r="H937">
        <v>101</v>
      </c>
      <c r="I937" t="s">
        <v>308</v>
      </c>
      <c r="J937">
        <v>3820</v>
      </c>
      <c r="K937" t="s">
        <v>365</v>
      </c>
      <c r="L937">
        <v>3000</v>
      </c>
      <c r="M937" t="s">
        <v>118</v>
      </c>
      <c r="N937">
        <v>13</v>
      </c>
      <c r="O937" t="s">
        <v>353</v>
      </c>
      <c r="P937">
        <v>263</v>
      </c>
      <c r="Q937" t="s">
        <v>354</v>
      </c>
      <c r="R937">
        <v>121</v>
      </c>
      <c r="S937" t="s">
        <v>312</v>
      </c>
      <c r="T937">
        <v>1</v>
      </c>
      <c r="U937" t="s">
        <v>313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3450.55</v>
      </c>
      <c r="AK937" s="4">
        <v>0</v>
      </c>
      <c r="AL937" s="4">
        <v>1082.56</v>
      </c>
      <c r="AM937" s="4">
        <v>0</v>
      </c>
      <c r="AN937" s="4">
        <v>0</v>
      </c>
      <c r="AO937" s="4">
        <v>2703.41</v>
      </c>
      <c r="AP937" s="4">
        <v>0</v>
      </c>
      <c r="AQ937" s="4">
        <v>0</v>
      </c>
      <c r="AR937" s="4">
        <v>723.65</v>
      </c>
      <c r="AS937" s="4">
        <v>723.65</v>
      </c>
      <c r="AT937" s="4">
        <v>0</v>
      </c>
      <c r="AU937" s="4">
        <v>0</v>
      </c>
      <c r="AV937" s="4">
        <v>-3450.55</v>
      </c>
      <c r="AW937" s="4">
        <v>0</v>
      </c>
      <c r="AX937" s="4">
        <v>-1082.56</v>
      </c>
      <c r="AY937" s="4">
        <v>0</v>
      </c>
      <c r="AZ937" s="4">
        <v>0</v>
      </c>
      <c r="BA937" s="4">
        <v>-2703.41</v>
      </c>
      <c r="BB937" s="4">
        <v>0</v>
      </c>
      <c r="BC937" s="4">
        <v>0</v>
      </c>
      <c r="BD937" s="4">
        <v>-723.65</v>
      </c>
      <c r="BE937" s="4">
        <v>-723.65</v>
      </c>
    </row>
    <row r="938" spans="1:57">
      <c r="A938">
        <v>961</v>
      </c>
      <c r="B938" t="s">
        <v>80</v>
      </c>
      <c r="C938">
        <v>124</v>
      </c>
      <c r="D938" t="s">
        <v>508</v>
      </c>
      <c r="E938">
        <v>541</v>
      </c>
      <c r="F938">
        <v>513820018</v>
      </c>
      <c r="G938" t="s">
        <v>713</v>
      </c>
      <c r="H938">
        <v>101</v>
      </c>
      <c r="I938" t="s">
        <v>308</v>
      </c>
      <c r="J938">
        <v>3820</v>
      </c>
      <c r="K938" t="s">
        <v>365</v>
      </c>
      <c r="L938">
        <v>3000</v>
      </c>
      <c r="M938" t="s">
        <v>118</v>
      </c>
      <c r="N938">
        <v>11</v>
      </c>
      <c r="O938" t="s">
        <v>509</v>
      </c>
      <c r="P938">
        <v>241</v>
      </c>
      <c r="Q938" t="s">
        <v>445</v>
      </c>
      <c r="R938">
        <v>124</v>
      </c>
      <c r="S938" t="s">
        <v>510</v>
      </c>
      <c r="T938">
        <v>1</v>
      </c>
      <c r="U938" t="s">
        <v>313</v>
      </c>
      <c r="V938" s="4">
        <v>1600000</v>
      </c>
      <c r="W938" s="4">
        <v>0</v>
      </c>
      <c r="X938" s="4">
        <v>1400000</v>
      </c>
      <c r="Y938" s="4">
        <v>17077.78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1600000.64</v>
      </c>
      <c r="AU938" s="4">
        <v>1399999.36</v>
      </c>
      <c r="AV938" s="4">
        <v>0</v>
      </c>
      <c r="AW938" s="4">
        <v>17077.78</v>
      </c>
      <c r="AX938" s="4">
        <v>0</v>
      </c>
      <c r="AY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</row>
    <row r="939" spans="1:57">
      <c r="A939">
        <v>942</v>
      </c>
      <c r="B939" t="s">
        <v>487</v>
      </c>
      <c r="C939">
        <v>117</v>
      </c>
      <c r="D939" t="s">
        <v>488</v>
      </c>
      <c r="E939">
        <v>408</v>
      </c>
      <c r="F939">
        <v>513820019</v>
      </c>
      <c r="G939" t="s">
        <v>216</v>
      </c>
      <c r="H939">
        <v>101</v>
      </c>
      <c r="I939" t="s">
        <v>308</v>
      </c>
      <c r="J939">
        <v>3820</v>
      </c>
      <c r="K939" t="s">
        <v>365</v>
      </c>
      <c r="L939">
        <v>3000</v>
      </c>
      <c r="M939" t="s">
        <v>118</v>
      </c>
      <c r="N939">
        <v>8</v>
      </c>
      <c r="O939" t="s">
        <v>486</v>
      </c>
      <c r="P939">
        <v>183</v>
      </c>
      <c r="Q939" t="s">
        <v>489</v>
      </c>
      <c r="R939">
        <v>121</v>
      </c>
      <c r="S939" t="s">
        <v>312</v>
      </c>
      <c r="T939">
        <v>1</v>
      </c>
      <c r="U939" t="s">
        <v>313</v>
      </c>
      <c r="V939" s="4">
        <v>0</v>
      </c>
      <c r="W939" s="4">
        <v>9784.6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9784.6</v>
      </c>
      <c r="AU939" s="4">
        <v>0</v>
      </c>
      <c r="AV939" s="4">
        <v>0</v>
      </c>
      <c r="AW939" s="4">
        <v>0</v>
      </c>
      <c r="AX939" s="4">
        <v>0</v>
      </c>
      <c r="AY939" s="4">
        <v>0</v>
      </c>
      <c r="AZ939" s="4">
        <v>0</v>
      </c>
      <c r="BA939" s="4">
        <v>0</v>
      </c>
      <c r="BB939" s="4">
        <v>0</v>
      </c>
      <c r="BC939" s="4">
        <v>0</v>
      </c>
      <c r="BD939" s="4">
        <v>0</v>
      </c>
      <c r="BE939" s="4">
        <v>0</v>
      </c>
    </row>
    <row r="940" spans="1:57">
      <c r="A940">
        <v>961</v>
      </c>
      <c r="B940" t="s">
        <v>80</v>
      </c>
      <c r="C940">
        <v>124</v>
      </c>
      <c r="D940" t="s">
        <v>508</v>
      </c>
      <c r="E940">
        <v>408</v>
      </c>
      <c r="F940">
        <v>513820019</v>
      </c>
      <c r="G940" t="s">
        <v>216</v>
      </c>
      <c r="H940">
        <v>101</v>
      </c>
      <c r="I940" t="s">
        <v>308</v>
      </c>
      <c r="J940">
        <v>3820</v>
      </c>
      <c r="K940" t="s">
        <v>365</v>
      </c>
      <c r="L940">
        <v>3000</v>
      </c>
      <c r="M940" t="s">
        <v>118</v>
      </c>
      <c r="N940">
        <v>11</v>
      </c>
      <c r="O940" t="s">
        <v>509</v>
      </c>
      <c r="P940">
        <v>241</v>
      </c>
      <c r="Q940" t="s">
        <v>445</v>
      </c>
      <c r="R940">
        <v>124</v>
      </c>
      <c r="S940" t="s">
        <v>510</v>
      </c>
      <c r="T940">
        <v>1</v>
      </c>
      <c r="U940" t="s">
        <v>313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5422.95</v>
      </c>
      <c r="AI940" s="4">
        <v>0</v>
      </c>
      <c r="AJ940" s="4">
        <v>12127.22</v>
      </c>
      <c r="AK940" s="4">
        <v>3566.61</v>
      </c>
      <c r="AL940" s="4">
        <v>48748.46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6986.52</v>
      </c>
      <c r="AS940" s="4">
        <v>6986.52</v>
      </c>
      <c r="AT940" s="4">
        <v>-5422.95</v>
      </c>
      <c r="AU940" s="4">
        <v>0</v>
      </c>
      <c r="AV940" s="4">
        <v>0</v>
      </c>
      <c r="AW940" s="4">
        <v>0</v>
      </c>
      <c r="AX940" s="4">
        <v>0</v>
      </c>
      <c r="AY940" s="4">
        <v>0</v>
      </c>
      <c r="AZ940" s="4">
        <v>0</v>
      </c>
      <c r="BA940" s="4">
        <v>-15000</v>
      </c>
      <c r="BB940" s="4">
        <v>-40000</v>
      </c>
      <c r="BC940" s="4">
        <v>0</v>
      </c>
      <c r="BD940" s="4">
        <v>-5000</v>
      </c>
      <c r="BE940" s="4">
        <v>-18415.330000000002</v>
      </c>
    </row>
    <row r="941" spans="1:57">
      <c r="A941">
        <v>965</v>
      </c>
      <c r="B941" t="s">
        <v>521</v>
      </c>
      <c r="C941">
        <v>129</v>
      </c>
      <c r="D941" t="s">
        <v>236</v>
      </c>
      <c r="E941">
        <v>408</v>
      </c>
      <c r="F941">
        <v>513820019</v>
      </c>
      <c r="G941" t="s">
        <v>216</v>
      </c>
      <c r="H941">
        <v>101</v>
      </c>
      <c r="I941" t="s">
        <v>308</v>
      </c>
      <c r="J941">
        <v>3820</v>
      </c>
      <c r="K941" t="s">
        <v>365</v>
      </c>
      <c r="L941">
        <v>3000</v>
      </c>
      <c r="M941" t="s">
        <v>118</v>
      </c>
      <c r="N941">
        <v>11</v>
      </c>
      <c r="O941" t="s">
        <v>509</v>
      </c>
      <c r="P941">
        <v>242</v>
      </c>
      <c r="Q941" t="s">
        <v>283</v>
      </c>
      <c r="R941">
        <v>124</v>
      </c>
      <c r="S941" t="s">
        <v>510</v>
      </c>
      <c r="T941">
        <v>1</v>
      </c>
      <c r="U941" t="s">
        <v>313</v>
      </c>
      <c r="V941" s="4">
        <v>3014.3</v>
      </c>
      <c r="W941" s="4">
        <v>0</v>
      </c>
      <c r="X941" s="4">
        <v>49614.99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125280</v>
      </c>
      <c r="AF941" s="4">
        <v>68190</v>
      </c>
      <c r="AG941" s="4">
        <v>95693</v>
      </c>
      <c r="AH941" s="4">
        <v>73.900000000000006</v>
      </c>
      <c r="AI941" s="4">
        <v>767.75</v>
      </c>
      <c r="AJ941" s="4">
        <v>9775.66</v>
      </c>
      <c r="AK941" s="4">
        <v>3708</v>
      </c>
      <c r="AL941" s="4">
        <v>2090.9</v>
      </c>
      <c r="AM941" s="4">
        <v>3550.57</v>
      </c>
      <c r="AN941" s="4">
        <v>1475.16</v>
      </c>
      <c r="AO941" s="4">
        <v>10704.79</v>
      </c>
      <c r="AP941" s="4">
        <v>1025.0999999999999</v>
      </c>
      <c r="AQ941" s="4">
        <v>24952.51</v>
      </c>
      <c r="AR941" s="4">
        <v>5812.43</v>
      </c>
      <c r="AS941" s="4">
        <v>5812.43</v>
      </c>
      <c r="AT941" s="4">
        <v>4000</v>
      </c>
      <c r="AU941" s="4">
        <v>29382.75</v>
      </c>
      <c r="AV941" s="4">
        <v>5964.93</v>
      </c>
      <c r="AW941" s="4">
        <v>0</v>
      </c>
      <c r="AX941" s="4">
        <v>0</v>
      </c>
      <c r="AY941" s="4">
        <v>0</v>
      </c>
      <c r="AZ941" s="4">
        <v>0</v>
      </c>
      <c r="BA941" s="4">
        <v>0</v>
      </c>
      <c r="BB941" s="4">
        <v>0</v>
      </c>
      <c r="BC941" s="4">
        <v>215962.97</v>
      </c>
      <c r="BD941" s="4">
        <v>0</v>
      </c>
      <c r="BE941" s="4">
        <v>14068.14</v>
      </c>
    </row>
    <row r="942" spans="1:57">
      <c r="A942">
        <v>111</v>
      </c>
      <c r="B942" t="s">
        <v>84</v>
      </c>
      <c r="C942">
        <v>141</v>
      </c>
      <c r="D942" t="s">
        <v>260</v>
      </c>
      <c r="E942">
        <v>408</v>
      </c>
      <c r="F942">
        <v>513820019</v>
      </c>
      <c r="G942" t="s">
        <v>216</v>
      </c>
      <c r="H942">
        <v>101</v>
      </c>
      <c r="I942" t="s">
        <v>308</v>
      </c>
      <c r="J942">
        <v>3820</v>
      </c>
      <c r="K942" t="s">
        <v>365</v>
      </c>
      <c r="L942">
        <v>3000</v>
      </c>
      <c r="M942" t="s">
        <v>118</v>
      </c>
      <c r="N942">
        <v>13</v>
      </c>
      <c r="O942" t="s">
        <v>353</v>
      </c>
      <c r="P942">
        <v>263</v>
      </c>
      <c r="Q942" t="s">
        <v>354</v>
      </c>
      <c r="R942">
        <v>121</v>
      </c>
      <c r="S942" t="s">
        <v>312</v>
      </c>
      <c r="T942">
        <v>1</v>
      </c>
      <c r="U942" t="s">
        <v>313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2501.13</v>
      </c>
      <c r="AJ942" s="4">
        <v>1897.44</v>
      </c>
      <c r="AK942" s="4">
        <v>11371.93</v>
      </c>
      <c r="AL942" s="4">
        <v>225.8</v>
      </c>
      <c r="AM942" s="4">
        <v>17893.21</v>
      </c>
      <c r="AN942" s="4">
        <v>4622.87</v>
      </c>
      <c r="AO942" s="4">
        <v>7802.21</v>
      </c>
      <c r="AP942" s="4">
        <v>6492.71</v>
      </c>
      <c r="AQ942" s="4">
        <v>0</v>
      </c>
      <c r="AR942" s="4">
        <v>5280.73</v>
      </c>
      <c r="AS942" s="4">
        <v>5280.73</v>
      </c>
      <c r="AT942" s="4">
        <v>0</v>
      </c>
      <c r="AU942" s="4">
        <v>0</v>
      </c>
      <c r="AV942" s="4">
        <v>0</v>
      </c>
      <c r="AW942" s="4">
        <v>0</v>
      </c>
      <c r="AX942" s="4">
        <v>0</v>
      </c>
      <c r="AY942" s="4">
        <v>0</v>
      </c>
      <c r="AZ942" s="4">
        <v>0</v>
      </c>
      <c r="BA942" s="4">
        <v>0</v>
      </c>
      <c r="BB942" s="4">
        <v>-45600</v>
      </c>
      <c r="BC942" s="4">
        <v>-7207.3</v>
      </c>
      <c r="BD942" s="4">
        <v>-5280.73</v>
      </c>
      <c r="BE942" s="4">
        <v>-5280.73</v>
      </c>
    </row>
    <row r="943" spans="1:57">
      <c r="A943">
        <v>941</v>
      </c>
      <c r="B943" t="s">
        <v>484</v>
      </c>
      <c r="C943">
        <v>116</v>
      </c>
      <c r="D943" t="s">
        <v>485</v>
      </c>
      <c r="E943">
        <v>409</v>
      </c>
      <c r="F943">
        <v>513820020</v>
      </c>
      <c r="G943" t="s">
        <v>217</v>
      </c>
      <c r="H943">
        <v>101</v>
      </c>
      <c r="I943" t="s">
        <v>308</v>
      </c>
      <c r="J943">
        <v>3820</v>
      </c>
      <c r="K943" t="s">
        <v>365</v>
      </c>
      <c r="L943">
        <v>3000</v>
      </c>
      <c r="M943" t="s">
        <v>118</v>
      </c>
      <c r="N943">
        <v>8</v>
      </c>
      <c r="O943" t="s">
        <v>486</v>
      </c>
      <c r="P943">
        <v>131</v>
      </c>
      <c r="Q943" t="s">
        <v>449</v>
      </c>
      <c r="R943">
        <v>121</v>
      </c>
      <c r="S943" t="s">
        <v>312</v>
      </c>
      <c r="T943">
        <v>1</v>
      </c>
      <c r="U943" t="s">
        <v>313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2046.64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204.66</v>
      </c>
      <c r="AS943" s="4">
        <v>204.66</v>
      </c>
      <c r="AT943" s="4">
        <v>0</v>
      </c>
      <c r="AU943" s="4">
        <v>0</v>
      </c>
      <c r="AV943" s="4">
        <v>0</v>
      </c>
      <c r="AW943" s="4">
        <v>0</v>
      </c>
      <c r="AX943" s="4">
        <v>0</v>
      </c>
      <c r="AY943" s="4">
        <v>0</v>
      </c>
      <c r="AZ943" s="4">
        <v>-2046.64</v>
      </c>
      <c r="BA943" s="4">
        <v>0</v>
      </c>
      <c r="BB943" s="4">
        <v>0</v>
      </c>
      <c r="BC943" s="4">
        <v>0</v>
      </c>
      <c r="BD943" s="4">
        <v>-204.66</v>
      </c>
      <c r="BE943" s="4">
        <v>-204.66</v>
      </c>
    </row>
    <row r="944" spans="1:57">
      <c r="A944">
        <v>961</v>
      </c>
      <c r="B944" t="s">
        <v>80</v>
      </c>
      <c r="C944">
        <v>124</v>
      </c>
      <c r="D944" t="s">
        <v>508</v>
      </c>
      <c r="E944">
        <v>409</v>
      </c>
      <c r="F944">
        <v>513820020</v>
      </c>
      <c r="G944" t="s">
        <v>217</v>
      </c>
      <c r="H944">
        <v>101</v>
      </c>
      <c r="I944" t="s">
        <v>308</v>
      </c>
      <c r="J944">
        <v>3820</v>
      </c>
      <c r="K944" t="s">
        <v>365</v>
      </c>
      <c r="L944">
        <v>3000</v>
      </c>
      <c r="M944" t="s">
        <v>118</v>
      </c>
      <c r="N944">
        <v>11</v>
      </c>
      <c r="O944" t="s">
        <v>509</v>
      </c>
      <c r="P944">
        <v>241</v>
      </c>
      <c r="Q944" t="s">
        <v>445</v>
      </c>
      <c r="R944">
        <v>124</v>
      </c>
      <c r="S944" t="s">
        <v>510</v>
      </c>
      <c r="T944">
        <v>1</v>
      </c>
      <c r="U944" t="s">
        <v>313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26577.919999999998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416528.13</v>
      </c>
      <c r="AM944" s="4">
        <v>14337.6</v>
      </c>
      <c r="AN944" s="4">
        <v>0</v>
      </c>
      <c r="AO944" s="4">
        <v>0</v>
      </c>
      <c r="AP944" s="4">
        <v>0</v>
      </c>
      <c r="AQ944" s="4">
        <v>0</v>
      </c>
      <c r="AR944" s="4">
        <v>43086.57</v>
      </c>
      <c r="AS944" s="4">
        <v>43086.57</v>
      </c>
      <c r="AT944" s="4">
        <v>0</v>
      </c>
      <c r="AU944" s="4">
        <v>0</v>
      </c>
      <c r="AV944" s="4">
        <v>0</v>
      </c>
      <c r="AW944" s="4">
        <v>0</v>
      </c>
      <c r="AX944" s="4">
        <v>-386528.13</v>
      </c>
      <c r="AY944" s="4">
        <v>-14337.6</v>
      </c>
      <c r="AZ944" s="4">
        <v>0</v>
      </c>
      <c r="BA944" s="4">
        <v>0</v>
      </c>
      <c r="BB944" s="4">
        <v>-3422.08</v>
      </c>
      <c r="BC944" s="4">
        <v>0</v>
      </c>
      <c r="BD944" s="4">
        <v>-43086.57</v>
      </c>
      <c r="BE944" s="4">
        <v>-43086.57</v>
      </c>
    </row>
    <row r="945" spans="1:57">
      <c r="A945">
        <v>991</v>
      </c>
      <c r="B945" t="s">
        <v>538</v>
      </c>
      <c r="C945">
        <v>136</v>
      </c>
      <c r="D945" t="s">
        <v>539</v>
      </c>
      <c r="E945">
        <v>410</v>
      </c>
      <c r="F945">
        <v>513820021</v>
      </c>
      <c r="G945" t="s">
        <v>542</v>
      </c>
      <c r="H945">
        <v>101</v>
      </c>
      <c r="I945" t="s">
        <v>308</v>
      </c>
      <c r="J945">
        <v>3820</v>
      </c>
      <c r="K945" t="s">
        <v>365</v>
      </c>
      <c r="L945">
        <v>3000</v>
      </c>
      <c r="M945" t="s">
        <v>118</v>
      </c>
      <c r="N945">
        <v>10</v>
      </c>
      <c r="O945" t="s">
        <v>540</v>
      </c>
      <c r="P945">
        <v>311</v>
      </c>
      <c r="Q945" t="s">
        <v>463</v>
      </c>
      <c r="R945">
        <v>121</v>
      </c>
      <c r="S945" t="s">
        <v>312</v>
      </c>
      <c r="T945">
        <v>1</v>
      </c>
      <c r="U945" t="s">
        <v>313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4564.1400000000003</v>
      </c>
      <c r="AI945" s="4">
        <v>0</v>
      </c>
      <c r="AJ945" s="4">
        <v>0</v>
      </c>
      <c r="AK945" s="4">
        <v>0</v>
      </c>
      <c r="AL945" s="4">
        <v>0</v>
      </c>
      <c r="AM945" s="4">
        <v>15914.95</v>
      </c>
      <c r="AN945" s="4">
        <v>11213.94</v>
      </c>
      <c r="AO945" s="4">
        <v>0</v>
      </c>
      <c r="AP945" s="4">
        <v>0</v>
      </c>
      <c r="AQ945" s="4">
        <v>1086.6400000000001</v>
      </c>
      <c r="AR945" s="4">
        <v>3277.97</v>
      </c>
      <c r="AS945" s="4">
        <v>3277.97</v>
      </c>
      <c r="AT945" s="4">
        <v>-1500</v>
      </c>
      <c r="AU945" s="4">
        <v>0</v>
      </c>
      <c r="AV945" s="4">
        <v>0</v>
      </c>
      <c r="AW945" s="4">
        <v>-3064.14</v>
      </c>
      <c r="AX945" s="4">
        <v>0</v>
      </c>
      <c r="AY945" s="4">
        <v>0</v>
      </c>
      <c r="AZ945" s="4">
        <v>0</v>
      </c>
      <c r="BA945" s="4">
        <v>0</v>
      </c>
      <c r="BB945" s="4">
        <v>0</v>
      </c>
      <c r="BC945" s="4">
        <v>0</v>
      </c>
      <c r="BD945" s="4">
        <v>-532</v>
      </c>
      <c r="BE945" s="4">
        <v>-34239.47</v>
      </c>
    </row>
    <row r="946" spans="1:57">
      <c r="A946">
        <v>992</v>
      </c>
      <c r="B946" t="s">
        <v>543</v>
      </c>
      <c r="C946">
        <v>137</v>
      </c>
      <c r="D946" t="s">
        <v>544</v>
      </c>
      <c r="E946">
        <v>410</v>
      </c>
      <c r="F946">
        <v>513820021</v>
      </c>
      <c r="G946" t="s">
        <v>542</v>
      </c>
      <c r="H946">
        <v>101</v>
      </c>
      <c r="I946" t="s">
        <v>308</v>
      </c>
      <c r="J946">
        <v>3820</v>
      </c>
      <c r="K946" t="s">
        <v>365</v>
      </c>
      <c r="L946">
        <v>3000</v>
      </c>
      <c r="M946" t="s">
        <v>118</v>
      </c>
      <c r="N946">
        <v>10</v>
      </c>
      <c r="O946" t="s">
        <v>540</v>
      </c>
      <c r="P946">
        <v>371</v>
      </c>
      <c r="Q946" t="s">
        <v>545</v>
      </c>
      <c r="R946">
        <v>121</v>
      </c>
      <c r="S946" t="s">
        <v>312</v>
      </c>
      <c r="T946">
        <v>1</v>
      </c>
      <c r="U946" t="s">
        <v>313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17013.95</v>
      </c>
      <c r="AI946" s="4">
        <v>1344.15</v>
      </c>
      <c r="AJ946" s="4">
        <v>0</v>
      </c>
      <c r="AK946" s="4">
        <v>446.86</v>
      </c>
      <c r="AL946" s="4">
        <v>3914</v>
      </c>
      <c r="AM946" s="4">
        <v>3329.99</v>
      </c>
      <c r="AN946" s="4">
        <v>0</v>
      </c>
      <c r="AO946" s="4">
        <v>56682.34</v>
      </c>
      <c r="AP946" s="4">
        <v>93038.54</v>
      </c>
      <c r="AQ946" s="4">
        <v>0</v>
      </c>
      <c r="AR946" s="4">
        <v>17576.98</v>
      </c>
      <c r="AS946" s="4">
        <v>17576.98</v>
      </c>
      <c r="AT946" s="4">
        <v>0</v>
      </c>
      <c r="AU946" s="4">
        <v>0</v>
      </c>
      <c r="AV946" s="4">
        <v>-9604.23</v>
      </c>
      <c r="AW946" s="4">
        <v>-9146.34</v>
      </c>
      <c r="AX946" s="4">
        <v>-3968.39</v>
      </c>
      <c r="AY946" s="4">
        <v>-3085.58</v>
      </c>
      <c r="AZ946" s="4">
        <v>0</v>
      </c>
      <c r="BA946" s="4">
        <v>0</v>
      </c>
      <c r="BB946" s="4">
        <v>-93000</v>
      </c>
      <c r="BC946" s="4">
        <v>0</v>
      </c>
      <c r="BD946" s="4">
        <v>-31898</v>
      </c>
      <c r="BE946" s="4">
        <v>-60221.25</v>
      </c>
    </row>
    <row r="947" spans="1:57">
      <c r="A947">
        <v>931</v>
      </c>
      <c r="B947" t="s">
        <v>465</v>
      </c>
      <c r="C947">
        <v>111</v>
      </c>
      <c r="D947" t="s">
        <v>466</v>
      </c>
      <c r="E947">
        <v>411</v>
      </c>
      <c r="F947">
        <v>513820022</v>
      </c>
      <c r="G947" t="s">
        <v>166</v>
      </c>
      <c r="H947">
        <v>101</v>
      </c>
      <c r="I947" t="s">
        <v>308</v>
      </c>
      <c r="J947">
        <v>3820</v>
      </c>
      <c r="K947" t="s">
        <v>365</v>
      </c>
      <c r="L947">
        <v>3000</v>
      </c>
      <c r="M947" t="s">
        <v>118</v>
      </c>
      <c r="N947">
        <v>5</v>
      </c>
      <c r="O947" t="s">
        <v>467</v>
      </c>
      <c r="P947">
        <v>152</v>
      </c>
      <c r="Q947" t="s">
        <v>468</v>
      </c>
      <c r="R947">
        <v>121</v>
      </c>
      <c r="S947" t="s">
        <v>312</v>
      </c>
      <c r="T947">
        <v>1</v>
      </c>
      <c r="U947" t="s">
        <v>313</v>
      </c>
      <c r="V947" s="4">
        <v>0</v>
      </c>
      <c r="W947" s="4">
        <v>0</v>
      </c>
      <c r="X947" s="4">
        <v>0</v>
      </c>
      <c r="Y947" s="4">
        <v>0</v>
      </c>
      <c r="Z947" s="4">
        <v>10000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189932</v>
      </c>
      <c r="AK947" s="4">
        <v>4120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19302.2</v>
      </c>
      <c r="AS947" s="4">
        <v>19302.2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0</v>
      </c>
      <c r="BA947" s="4">
        <v>-100000</v>
      </c>
      <c r="BB947" s="4">
        <v>0</v>
      </c>
      <c r="BC947" s="4">
        <v>0</v>
      </c>
      <c r="BD947" s="4">
        <v>0</v>
      </c>
      <c r="BE947" s="4">
        <v>84243.6</v>
      </c>
    </row>
    <row r="948" spans="1:57">
      <c r="A948">
        <v>961</v>
      </c>
      <c r="B948" t="s">
        <v>80</v>
      </c>
      <c r="C948">
        <v>124</v>
      </c>
      <c r="D948" t="s">
        <v>508</v>
      </c>
      <c r="E948">
        <v>488</v>
      </c>
      <c r="F948">
        <v>513820023</v>
      </c>
      <c r="G948" t="s">
        <v>589</v>
      </c>
      <c r="H948">
        <v>101</v>
      </c>
      <c r="I948" t="s">
        <v>308</v>
      </c>
      <c r="J948">
        <v>3820</v>
      </c>
      <c r="K948" t="s">
        <v>365</v>
      </c>
      <c r="L948">
        <v>3000</v>
      </c>
      <c r="M948" t="s">
        <v>118</v>
      </c>
      <c r="N948">
        <v>11</v>
      </c>
      <c r="O948" t="s">
        <v>509</v>
      </c>
      <c r="P948">
        <v>241</v>
      </c>
      <c r="Q948" t="s">
        <v>445</v>
      </c>
      <c r="R948">
        <v>124</v>
      </c>
      <c r="S948" t="s">
        <v>510</v>
      </c>
      <c r="T948">
        <v>1</v>
      </c>
      <c r="U948" t="s">
        <v>313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13164.28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48439.29</v>
      </c>
      <c r="AO948" s="4">
        <v>0</v>
      </c>
      <c r="AP948" s="4">
        <v>672.44</v>
      </c>
      <c r="AQ948" s="4">
        <v>0</v>
      </c>
      <c r="AR948" s="4">
        <v>4911.17</v>
      </c>
      <c r="AS948" s="4">
        <v>4911.17</v>
      </c>
      <c r="AT948" s="4">
        <v>0</v>
      </c>
      <c r="AU948" s="4">
        <v>0</v>
      </c>
      <c r="AV948" s="4">
        <v>0</v>
      </c>
      <c r="AW948" s="4">
        <v>0</v>
      </c>
      <c r="AX948" s="4">
        <v>0</v>
      </c>
      <c r="AY948" s="4">
        <v>0</v>
      </c>
      <c r="AZ948" s="4">
        <v>0</v>
      </c>
      <c r="BA948" s="4">
        <v>0</v>
      </c>
      <c r="BB948" s="4">
        <v>-14238.03</v>
      </c>
      <c r="BC948" s="4">
        <v>0</v>
      </c>
      <c r="BD948" s="4">
        <v>-1658.55</v>
      </c>
      <c r="BE948" s="4">
        <v>-29873.21</v>
      </c>
    </row>
    <row r="949" spans="1:57">
      <c r="A949">
        <v>111</v>
      </c>
      <c r="B949" t="s">
        <v>84</v>
      </c>
      <c r="C949">
        <v>141</v>
      </c>
      <c r="D949" t="s">
        <v>260</v>
      </c>
      <c r="E949">
        <v>412</v>
      </c>
      <c r="F949">
        <v>513820024</v>
      </c>
      <c r="G949" t="s">
        <v>267</v>
      </c>
      <c r="H949">
        <v>101</v>
      </c>
      <c r="I949" t="s">
        <v>308</v>
      </c>
      <c r="J949">
        <v>3820</v>
      </c>
      <c r="K949" t="s">
        <v>365</v>
      </c>
      <c r="L949">
        <v>3000</v>
      </c>
      <c r="M949" t="s">
        <v>118</v>
      </c>
      <c r="N949">
        <v>13</v>
      </c>
      <c r="O949" t="s">
        <v>353</v>
      </c>
      <c r="P949">
        <v>263</v>
      </c>
      <c r="Q949" t="s">
        <v>354</v>
      </c>
      <c r="R949">
        <v>121</v>
      </c>
      <c r="S949" t="s">
        <v>312</v>
      </c>
      <c r="T949">
        <v>1</v>
      </c>
      <c r="U949" t="s">
        <v>313</v>
      </c>
      <c r="V949" s="4">
        <v>0</v>
      </c>
      <c r="W949" s="4">
        <v>3955.12</v>
      </c>
      <c r="X949" s="4">
        <v>0</v>
      </c>
      <c r="Y949" s="4">
        <v>0</v>
      </c>
      <c r="Z949" s="4">
        <v>2251.8000000000002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1001.68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9479.65</v>
      </c>
      <c r="AP949" s="4">
        <v>0</v>
      </c>
      <c r="AQ949" s="4">
        <v>823.93</v>
      </c>
      <c r="AR949" s="4">
        <v>1130.52</v>
      </c>
      <c r="AS949" s="4">
        <v>1130.52</v>
      </c>
      <c r="AT949" s="4">
        <v>0</v>
      </c>
      <c r="AU949" s="4">
        <v>5000</v>
      </c>
      <c r="AV949" s="4">
        <v>3953.44</v>
      </c>
      <c r="AW949" s="4">
        <v>0</v>
      </c>
      <c r="AX949" s="4">
        <v>-1139.05</v>
      </c>
      <c r="AY949" s="4">
        <v>-2609.15</v>
      </c>
      <c r="AZ949" s="4">
        <v>0</v>
      </c>
      <c r="BA949" s="4">
        <v>-9479.65</v>
      </c>
      <c r="BB949" s="4">
        <v>0</v>
      </c>
      <c r="BC949" s="4">
        <v>-823.93</v>
      </c>
      <c r="BD949" s="4">
        <v>-1130.52</v>
      </c>
      <c r="BE949" s="4">
        <v>-1130.52</v>
      </c>
    </row>
    <row r="950" spans="1:57">
      <c r="A950">
        <v>952</v>
      </c>
      <c r="B950" t="s">
        <v>498</v>
      </c>
      <c r="C950">
        <v>120</v>
      </c>
      <c r="D950" t="s">
        <v>499</v>
      </c>
      <c r="E950">
        <v>413</v>
      </c>
      <c r="F950">
        <v>513820025</v>
      </c>
      <c r="G950" t="s">
        <v>194</v>
      </c>
      <c r="H950">
        <v>101</v>
      </c>
      <c r="I950" t="s">
        <v>308</v>
      </c>
      <c r="J950">
        <v>3820</v>
      </c>
      <c r="K950" t="s">
        <v>365</v>
      </c>
      <c r="L950">
        <v>3000</v>
      </c>
      <c r="M950" t="s">
        <v>118</v>
      </c>
      <c r="N950">
        <v>12</v>
      </c>
      <c r="O950" t="s">
        <v>401</v>
      </c>
      <c r="P950">
        <v>222</v>
      </c>
      <c r="Q950" t="s">
        <v>500</v>
      </c>
      <c r="R950">
        <v>125</v>
      </c>
      <c r="S950" t="s">
        <v>464</v>
      </c>
      <c r="T950">
        <v>1</v>
      </c>
      <c r="U950" t="s">
        <v>313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1334</v>
      </c>
      <c r="AH950" s="4">
        <v>0</v>
      </c>
      <c r="AI950" s="4">
        <v>0</v>
      </c>
      <c r="AJ950" s="4">
        <v>0</v>
      </c>
      <c r="AK950" s="4">
        <v>0</v>
      </c>
      <c r="AL950" s="4">
        <v>2102.85</v>
      </c>
      <c r="AM950" s="4">
        <v>324.97000000000003</v>
      </c>
      <c r="AN950" s="4">
        <v>955.08</v>
      </c>
      <c r="AO950" s="4">
        <v>0</v>
      </c>
      <c r="AP950" s="4">
        <v>0</v>
      </c>
      <c r="AQ950" s="4">
        <v>0</v>
      </c>
      <c r="AR950" s="4">
        <v>338.29</v>
      </c>
      <c r="AS950" s="4">
        <v>338.29</v>
      </c>
      <c r="AT950" s="4">
        <v>0</v>
      </c>
      <c r="AU950" s="4">
        <v>0</v>
      </c>
      <c r="AV950" s="4">
        <v>0</v>
      </c>
      <c r="AW950" s="4">
        <v>0</v>
      </c>
      <c r="AX950" s="4">
        <v>-486.2</v>
      </c>
      <c r="AY950" s="4">
        <v>0</v>
      </c>
      <c r="AZ950" s="4">
        <v>0</v>
      </c>
      <c r="BA950" s="4">
        <v>-2896.7</v>
      </c>
      <c r="BB950" s="4">
        <v>0</v>
      </c>
      <c r="BC950" s="4">
        <v>0</v>
      </c>
      <c r="BD950" s="4">
        <v>-338.29</v>
      </c>
      <c r="BE950" s="4">
        <v>995.71</v>
      </c>
    </row>
    <row r="951" spans="1:57">
      <c r="A951">
        <v>991</v>
      </c>
      <c r="B951" t="s">
        <v>538</v>
      </c>
      <c r="C951">
        <v>136</v>
      </c>
      <c r="D951" t="s">
        <v>539</v>
      </c>
      <c r="E951">
        <v>414</v>
      </c>
      <c r="F951">
        <v>513820026</v>
      </c>
      <c r="G951" t="s">
        <v>248</v>
      </c>
      <c r="H951">
        <v>101</v>
      </c>
      <c r="I951" t="s">
        <v>308</v>
      </c>
      <c r="J951">
        <v>3820</v>
      </c>
      <c r="K951" t="s">
        <v>365</v>
      </c>
      <c r="L951">
        <v>3000</v>
      </c>
      <c r="M951" t="s">
        <v>118</v>
      </c>
      <c r="N951">
        <v>10</v>
      </c>
      <c r="O951" t="s">
        <v>540</v>
      </c>
      <c r="P951">
        <v>311</v>
      </c>
      <c r="Q951" t="s">
        <v>463</v>
      </c>
      <c r="R951">
        <v>121</v>
      </c>
      <c r="S951" t="s">
        <v>312</v>
      </c>
      <c r="T951">
        <v>1</v>
      </c>
      <c r="U951" t="s">
        <v>313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11519.21</v>
      </c>
      <c r="AK951" s="4">
        <v>8722.0400000000009</v>
      </c>
      <c r="AL951" s="4">
        <v>1152.47</v>
      </c>
      <c r="AM951" s="4">
        <v>7416</v>
      </c>
      <c r="AN951" s="4">
        <v>0</v>
      </c>
      <c r="AO951" s="4">
        <v>0</v>
      </c>
      <c r="AP951" s="4">
        <v>0</v>
      </c>
      <c r="AQ951" s="4">
        <v>0</v>
      </c>
      <c r="AR951" s="4">
        <v>2880.97</v>
      </c>
      <c r="AS951" s="4">
        <v>2880.97</v>
      </c>
      <c r="AT951" s="4">
        <v>0</v>
      </c>
      <c r="AU951" s="4">
        <v>0</v>
      </c>
      <c r="AV951" s="4">
        <v>0</v>
      </c>
      <c r="AW951" s="4">
        <v>-725.28</v>
      </c>
      <c r="AX951" s="4">
        <v>0</v>
      </c>
      <c r="AY951" s="4">
        <v>-7134.8</v>
      </c>
      <c r="AZ951" s="4">
        <v>0</v>
      </c>
      <c r="BA951" s="4">
        <v>0</v>
      </c>
      <c r="BB951" s="4">
        <v>-8290.83</v>
      </c>
      <c r="BC951" s="4">
        <v>-1814.07</v>
      </c>
      <c r="BD951" s="4">
        <v>0</v>
      </c>
      <c r="BE951" s="4">
        <v>-16606.68</v>
      </c>
    </row>
    <row r="952" spans="1:57">
      <c r="A952">
        <v>964</v>
      </c>
      <c r="B952" t="s">
        <v>518</v>
      </c>
      <c r="C952">
        <v>128</v>
      </c>
      <c r="D952" t="s">
        <v>519</v>
      </c>
      <c r="E952">
        <v>416</v>
      </c>
      <c r="F952">
        <v>513820028</v>
      </c>
      <c r="G952" t="s">
        <v>233</v>
      </c>
      <c r="H952">
        <v>101</v>
      </c>
      <c r="I952" t="s">
        <v>308</v>
      </c>
      <c r="J952">
        <v>3820</v>
      </c>
      <c r="K952" t="s">
        <v>365</v>
      </c>
      <c r="L952">
        <v>3000</v>
      </c>
      <c r="M952" t="s">
        <v>118</v>
      </c>
      <c r="N952">
        <v>11</v>
      </c>
      <c r="O952" t="s">
        <v>509</v>
      </c>
      <c r="P952">
        <v>256</v>
      </c>
      <c r="Q952" t="s">
        <v>520</v>
      </c>
      <c r="R952">
        <v>121</v>
      </c>
      <c r="S952" t="s">
        <v>312</v>
      </c>
      <c r="T952">
        <v>1</v>
      </c>
      <c r="U952" t="s">
        <v>313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9189.44</v>
      </c>
      <c r="AK952" s="4">
        <v>681.04</v>
      </c>
      <c r="AL952" s="4">
        <v>33374.78</v>
      </c>
      <c r="AM952" s="4">
        <v>24.72</v>
      </c>
      <c r="AN952" s="4">
        <v>7184.25</v>
      </c>
      <c r="AO952" s="4">
        <v>2976.7</v>
      </c>
      <c r="AP952" s="4">
        <v>0</v>
      </c>
      <c r="AQ952" s="4">
        <v>0</v>
      </c>
      <c r="AR952" s="4">
        <v>5343.09</v>
      </c>
      <c r="AS952" s="4">
        <v>5343.09</v>
      </c>
      <c r="AT952" s="4">
        <v>0</v>
      </c>
      <c r="AU952" s="4">
        <v>0</v>
      </c>
      <c r="AV952" s="4">
        <v>-9188.7999999999993</v>
      </c>
      <c r="AW952" s="4">
        <v>0</v>
      </c>
      <c r="AX952" s="4">
        <v>-33370</v>
      </c>
      <c r="AY952" s="4">
        <v>0</v>
      </c>
      <c r="AZ952" s="4">
        <v>0</v>
      </c>
      <c r="BA952" s="4">
        <v>-6000</v>
      </c>
      <c r="BB952" s="4">
        <v>0</v>
      </c>
      <c r="BC952" s="4">
        <v>0</v>
      </c>
      <c r="BD952" s="4">
        <v>0</v>
      </c>
      <c r="BE952" s="4">
        <v>0</v>
      </c>
    </row>
    <row r="953" spans="1:57">
      <c r="A953">
        <v>953</v>
      </c>
      <c r="B953" t="s">
        <v>259</v>
      </c>
      <c r="C953">
        <v>121</v>
      </c>
      <c r="D953" t="s">
        <v>196</v>
      </c>
      <c r="E953">
        <v>418</v>
      </c>
      <c r="F953">
        <v>513820030</v>
      </c>
      <c r="G953" t="s">
        <v>694</v>
      </c>
      <c r="H953">
        <v>101</v>
      </c>
      <c r="I953" t="s">
        <v>308</v>
      </c>
      <c r="J953">
        <v>3820</v>
      </c>
      <c r="K953" t="s">
        <v>365</v>
      </c>
      <c r="L953">
        <v>3000</v>
      </c>
      <c r="M953" t="s">
        <v>118</v>
      </c>
      <c r="N953">
        <v>12</v>
      </c>
      <c r="O953" t="s">
        <v>401</v>
      </c>
      <c r="P953">
        <v>214</v>
      </c>
      <c r="Q953" t="s">
        <v>446</v>
      </c>
      <c r="R953">
        <v>125</v>
      </c>
      <c r="S953" t="s">
        <v>464</v>
      </c>
      <c r="T953">
        <v>1</v>
      </c>
      <c r="U953" t="s">
        <v>313</v>
      </c>
      <c r="V953" s="4">
        <v>0</v>
      </c>
      <c r="W953" s="4">
        <v>52200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95700</v>
      </c>
      <c r="AV953" s="4">
        <v>-33200</v>
      </c>
      <c r="AW953" s="4">
        <v>0</v>
      </c>
      <c r="AX953" s="4">
        <v>0</v>
      </c>
      <c r="AY953" s="4">
        <v>-7317.76</v>
      </c>
      <c r="AZ953" s="4">
        <v>-2982.24</v>
      </c>
      <c r="BA953" s="4">
        <v>0</v>
      </c>
      <c r="BB953" s="4">
        <v>0</v>
      </c>
      <c r="BC953" s="4">
        <v>0</v>
      </c>
      <c r="BD953" s="4">
        <v>0</v>
      </c>
      <c r="BE953" s="4">
        <v>0</v>
      </c>
    </row>
    <row r="954" spans="1:57">
      <c r="A954">
        <v>963</v>
      </c>
      <c r="B954" t="s">
        <v>515</v>
      </c>
      <c r="C954">
        <v>127</v>
      </c>
      <c r="D954" t="s">
        <v>516</v>
      </c>
      <c r="E954">
        <v>420</v>
      </c>
      <c r="F954">
        <v>513820033</v>
      </c>
      <c r="G954" t="s">
        <v>232</v>
      </c>
      <c r="H954">
        <v>101</v>
      </c>
      <c r="I954" t="s">
        <v>308</v>
      </c>
      <c r="J954">
        <v>3820</v>
      </c>
      <c r="K954" t="s">
        <v>365</v>
      </c>
      <c r="L954">
        <v>3000</v>
      </c>
      <c r="M954" t="s">
        <v>118</v>
      </c>
      <c r="N954">
        <v>13</v>
      </c>
      <c r="O954" t="s">
        <v>353</v>
      </c>
      <c r="P954">
        <v>231</v>
      </c>
      <c r="Q954" t="s">
        <v>517</v>
      </c>
      <c r="R954">
        <v>124</v>
      </c>
      <c r="S954" t="s">
        <v>510</v>
      </c>
      <c r="T954">
        <v>1</v>
      </c>
      <c r="U954" t="s">
        <v>313</v>
      </c>
      <c r="V954" s="4">
        <v>0</v>
      </c>
      <c r="W954" s="4">
        <v>0</v>
      </c>
      <c r="X954" s="4">
        <v>0</v>
      </c>
      <c r="Y954" s="4">
        <v>669.51</v>
      </c>
      <c r="Z954" s="4">
        <v>0</v>
      </c>
      <c r="AA954" s="4">
        <v>0</v>
      </c>
      <c r="AB954" s="4">
        <v>0</v>
      </c>
      <c r="AC954" s="4">
        <v>0</v>
      </c>
      <c r="AD954" s="4">
        <v>4714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74.16</v>
      </c>
      <c r="AL954" s="4">
        <v>668.4</v>
      </c>
      <c r="AM954" s="4">
        <v>1075.32</v>
      </c>
      <c r="AN954" s="4">
        <v>0</v>
      </c>
      <c r="AO954" s="4">
        <v>0</v>
      </c>
      <c r="AP954" s="4">
        <v>0</v>
      </c>
      <c r="AQ954" s="4">
        <v>4197.93</v>
      </c>
      <c r="AR954" s="4">
        <v>601.58000000000004</v>
      </c>
      <c r="AS954" s="4">
        <v>601.58000000000004</v>
      </c>
      <c r="AT954" s="4">
        <v>0</v>
      </c>
      <c r="AU954" s="4">
        <v>0</v>
      </c>
      <c r="AV954" s="4">
        <v>0</v>
      </c>
      <c r="AW954" s="4">
        <v>595.35</v>
      </c>
      <c r="AX954" s="4">
        <v>-668.4</v>
      </c>
      <c r="AY954" s="4">
        <v>-234.79</v>
      </c>
      <c r="AZ954" s="4">
        <v>0</v>
      </c>
      <c r="BA954" s="4">
        <v>4159.47</v>
      </c>
      <c r="BB954" s="4">
        <v>-286</v>
      </c>
      <c r="BC954" s="4">
        <v>-4176.01</v>
      </c>
      <c r="BD954" s="4">
        <v>-623.5</v>
      </c>
      <c r="BE954" s="4">
        <v>-601.58000000000004</v>
      </c>
    </row>
    <row r="955" spans="1:57">
      <c r="A955">
        <v>924</v>
      </c>
      <c r="B955" t="s">
        <v>574</v>
      </c>
      <c r="C955">
        <v>129</v>
      </c>
      <c r="D955" t="s">
        <v>236</v>
      </c>
      <c r="E955">
        <v>421</v>
      </c>
      <c r="F955">
        <v>513820034</v>
      </c>
      <c r="G955" t="s">
        <v>575</v>
      </c>
      <c r="H955">
        <v>101</v>
      </c>
      <c r="I955" t="s">
        <v>308</v>
      </c>
      <c r="J955">
        <v>3820</v>
      </c>
      <c r="K955" t="s">
        <v>365</v>
      </c>
      <c r="L955">
        <v>3000</v>
      </c>
      <c r="M955" t="s">
        <v>118</v>
      </c>
      <c r="N955">
        <v>4</v>
      </c>
      <c r="O955" t="s">
        <v>345</v>
      </c>
      <c r="P955">
        <v>242</v>
      </c>
      <c r="Q955" t="s">
        <v>283</v>
      </c>
      <c r="R955">
        <v>124</v>
      </c>
      <c r="S955" t="s">
        <v>510</v>
      </c>
      <c r="T955">
        <v>1</v>
      </c>
      <c r="U955" t="s">
        <v>313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2000</v>
      </c>
      <c r="AU955" s="4">
        <v>0</v>
      </c>
      <c r="AV955" s="4">
        <v>0</v>
      </c>
      <c r="AW955" s="4">
        <v>0</v>
      </c>
      <c r="AX955" s="4">
        <v>0</v>
      </c>
      <c r="AY955" s="4">
        <v>0</v>
      </c>
      <c r="AZ955" s="4">
        <v>0</v>
      </c>
      <c r="BA955" s="4">
        <v>0</v>
      </c>
      <c r="BB955" s="4">
        <v>0</v>
      </c>
      <c r="BC955" s="4">
        <v>0</v>
      </c>
      <c r="BD955" s="4">
        <v>-2000</v>
      </c>
      <c r="BE955" s="4">
        <v>0</v>
      </c>
    </row>
    <row r="956" spans="1:57">
      <c r="A956">
        <v>924</v>
      </c>
      <c r="B956" t="s">
        <v>574</v>
      </c>
      <c r="C956">
        <v>159</v>
      </c>
      <c r="D956" t="s">
        <v>574</v>
      </c>
      <c r="E956">
        <v>421</v>
      </c>
      <c r="F956">
        <v>513820034</v>
      </c>
      <c r="G956" t="s">
        <v>575</v>
      </c>
      <c r="H956">
        <v>101</v>
      </c>
      <c r="I956" t="s">
        <v>308</v>
      </c>
      <c r="J956">
        <v>3820</v>
      </c>
      <c r="K956" t="s">
        <v>365</v>
      </c>
      <c r="L956">
        <v>3000</v>
      </c>
      <c r="M956" t="s">
        <v>118</v>
      </c>
      <c r="N956">
        <v>4</v>
      </c>
      <c r="O956" t="s">
        <v>345</v>
      </c>
      <c r="P956">
        <v>111</v>
      </c>
      <c r="Q956" t="s">
        <v>438</v>
      </c>
      <c r="R956">
        <v>121</v>
      </c>
      <c r="S956" t="s">
        <v>312</v>
      </c>
      <c r="T956">
        <v>1</v>
      </c>
      <c r="U956" t="s">
        <v>313</v>
      </c>
      <c r="V956" s="4">
        <v>5873.47</v>
      </c>
      <c r="W956" s="4">
        <v>4789.32</v>
      </c>
      <c r="X956" s="4">
        <v>11842.97</v>
      </c>
      <c r="Y956" s="4">
        <v>1700.21</v>
      </c>
      <c r="Z956" s="4">
        <v>1620.5</v>
      </c>
      <c r="AA956" s="4">
        <v>0</v>
      </c>
      <c r="AB956" s="4">
        <v>0</v>
      </c>
      <c r="AC956" s="4">
        <v>0</v>
      </c>
      <c r="AD956" s="4">
        <v>425.98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3352.58</v>
      </c>
      <c r="AP956" s="4">
        <v>5700.46</v>
      </c>
      <c r="AQ956" s="4">
        <v>5655.15</v>
      </c>
      <c r="AR956" s="4">
        <v>1470.82</v>
      </c>
      <c r="AS956" s="4">
        <v>1470.82</v>
      </c>
      <c r="AT956" s="4">
        <v>10000</v>
      </c>
      <c r="AU956" s="4">
        <v>880.93</v>
      </c>
      <c r="AV956" s="4">
        <v>15000</v>
      </c>
      <c r="AW956" s="4">
        <v>0</v>
      </c>
      <c r="AX956" s="4">
        <v>0</v>
      </c>
      <c r="AY956" s="4">
        <v>-54.46</v>
      </c>
      <c r="AZ956" s="4">
        <v>0</v>
      </c>
      <c r="BA956" s="4">
        <v>-2000</v>
      </c>
      <c r="BB956" s="4">
        <v>-5000</v>
      </c>
      <c r="BC956" s="4">
        <v>-3880.93</v>
      </c>
      <c r="BD956" s="4">
        <v>-1000</v>
      </c>
      <c r="BE956" s="4">
        <v>-5342.92</v>
      </c>
    </row>
    <row r="957" spans="1:57">
      <c r="A957">
        <v>925</v>
      </c>
      <c r="B957" t="s">
        <v>576</v>
      </c>
      <c r="C957">
        <v>160</v>
      </c>
      <c r="D957" t="s">
        <v>576</v>
      </c>
      <c r="E957">
        <v>421</v>
      </c>
      <c r="F957">
        <v>513820034</v>
      </c>
      <c r="G957" t="s">
        <v>575</v>
      </c>
      <c r="H957">
        <v>101</v>
      </c>
      <c r="I957" t="s">
        <v>308</v>
      </c>
      <c r="J957">
        <v>3820</v>
      </c>
      <c r="K957" t="s">
        <v>365</v>
      </c>
      <c r="L957">
        <v>3000</v>
      </c>
      <c r="M957" t="s">
        <v>118</v>
      </c>
      <c r="N957">
        <v>4</v>
      </c>
      <c r="O957" t="s">
        <v>345</v>
      </c>
      <c r="P957">
        <v>111</v>
      </c>
      <c r="Q957" t="s">
        <v>438</v>
      </c>
      <c r="R957">
        <v>121</v>
      </c>
      <c r="S957" t="s">
        <v>312</v>
      </c>
      <c r="T957">
        <v>1</v>
      </c>
      <c r="U957" t="s">
        <v>313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256.47000000000003</v>
      </c>
      <c r="AJ957" s="4">
        <v>6234.44</v>
      </c>
      <c r="AK957" s="4">
        <v>3652.18</v>
      </c>
      <c r="AL957" s="4">
        <v>5251.04</v>
      </c>
      <c r="AM957" s="4">
        <v>5371.71</v>
      </c>
      <c r="AN957" s="4">
        <v>5253.55</v>
      </c>
      <c r="AO957" s="4">
        <v>1089.74</v>
      </c>
      <c r="AP957" s="4">
        <v>0</v>
      </c>
      <c r="AQ957" s="4">
        <v>0</v>
      </c>
      <c r="AR957" s="4">
        <v>2710.91</v>
      </c>
      <c r="AS957" s="4">
        <v>2710.91</v>
      </c>
      <c r="AT957" s="4">
        <v>0</v>
      </c>
      <c r="AU957" s="4">
        <v>0</v>
      </c>
      <c r="AV957" s="4">
        <v>0</v>
      </c>
      <c r="AW957" s="4">
        <v>0</v>
      </c>
      <c r="AX957" s="4">
        <v>0</v>
      </c>
      <c r="AY957" s="4">
        <v>0</v>
      </c>
      <c r="AZ957" s="4">
        <v>0</v>
      </c>
      <c r="BA957" s="4">
        <v>0</v>
      </c>
      <c r="BB957" s="4">
        <v>0</v>
      </c>
      <c r="BC957" s="4">
        <v>0</v>
      </c>
      <c r="BD957" s="4">
        <v>0</v>
      </c>
      <c r="BE957" s="4">
        <v>-32530.95</v>
      </c>
    </row>
    <row r="958" spans="1:57">
      <c r="A958">
        <v>101</v>
      </c>
      <c r="B958" t="s">
        <v>306</v>
      </c>
      <c r="C958">
        <v>139</v>
      </c>
      <c r="D958" t="s">
        <v>307</v>
      </c>
      <c r="E958">
        <v>484</v>
      </c>
      <c r="F958">
        <v>513820035</v>
      </c>
      <c r="G958" t="s">
        <v>552</v>
      </c>
      <c r="H958">
        <v>101</v>
      </c>
      <c r="I958" t="s">
        <v>308</v>
      </c>
      <c r="J958">
        <v>3820</v>
      </c>
      <c r="K958" t="s">
        <v>365</v>
      </c>
      <c r="L958">
        <v>3000</v>
      </c>
      <c r="M958" t="s">
        <v>118</v>
      </c>
      <c r="N958">
        <v>7</v>
      </c>
      <c r="O958" t="s">
        <v>310</v>
      </c>
      <c r="P958">
        <v>171</v>
      </c>
      <c r="Q958" t="s">
        <v>311</v>
      </c>
      <c r="R958">
        <v>121</v>
      </c>
      <c r="S958" t="s">
        <v>312</v>
      </c>
      <c r="T958">
        <v>1</v>
      </c>
      <c r="U958" t="s">
        <v>313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31960.9</v>
      </c>
      <c r="AN958" s="4">
        <v>0</v>
      </c>
      <c r="AO958" s="4">
        <v>0</v>
      </c>
      <c r="AP958" s="4">
        <v>0</v>
      </c>
      <c r="AQ958" s="4">
        <v>27719.360000000001</v>
      </c>
      <c r="AR958" s="4">
        <v>5968.02</v>
      </c>
      <c r="AS958" s="4">
        <v>5968.02</v>
      </c>
      <c r="AT958" s="4">
        <v>0</v>
      </c>
      <c r="AU958" s="4">
        <v>0</v>
      </c>
      <c r="AV958" s="4">
        <v>0</v>
      </c>
      <c r="AW958" s="4">
        <v>0</v>
      </c>
      <c r="AX958" s="4">
        <v>0</v>
      </c>
      <c r="AY958" s="4">
        <v>0</v>
      </c>
      <c r="AZ958" s="4">
        <v>0</v>
      </c>
      <c r="BA958" s="4">
        <v>0</v>
      </c>
      <c r="BB958" s="4">
        <v>-31960.9</v>
      </c>
      <c r="BC958" s="4">
        <v>-27719.360000000001</v>
      </c>
      <c r="BD958" s="4">
        <v>-5968.02</v>
      </c>
      <c r="BE958" s="4">
        <v>-5968.02</v>
      </c>
    </row>
    <row r="959" spans="1:57">
      <c r="A959">
        <v>201</v>
      </c>
      <c r="B959" t="s">
        <v>379</v>
      </c>
      <c r="C959">
        <v>143</v>
      </c>
      <c r="D959" t="s">
        <v>271</v>
      </c>
      <c r="E959">
        <v>531</v>
      </c>
      <c r="F959">
        <v>513820035</v>
      </c>
      <c r="G959" t="s">
        <v>552</v>
      </c>
      <c r="H959">
        <v>602</v>
      </c>
      <c r="I959" t="s">
        <v>380</v>
      </c>
      <c r="J959">
        <v>3820</v>
      </c>
      <c r="K959" t="s">
        <v>365</v>
      </c>
      <c r="L959">
        <v>3000</v>
      </c>
      <c r="M959" t="s">
        <v>118</v>
      </c>
      <c r="N959">
        <v>7</v>
      </c>
      <c r="O959" t="s">
        <v>310</v>
      </c>
      <c r="P959">
        <v>423</v>
      </c>
      <c r="Q959" t="s">
        <v>381</v>
      </c>
      <c r="R959">
        <v>121</v>
      </c>
      <c r="S959" t="s">
        <v>312</v>
      </c>
      <c r="T959">
        <v>1</v>
      </c>
      <c r="U959" t="s">
        <v>313</v>
      </c>
      <c r="V959" s="4">
        <v>0</v>
      </c>
      <c r="W959" s="4">
        <v>17884</v>
      </c>
      <c r="X959" s="4">
        <v>0</v>
      </c>
      <c r="Y959" s="4">
        <v>0</v>
      </c>
      <c r="Z959" s="4">
        <v>0</v>
      </c>
      <c r="AA959" s="4">
        <v>5000</v>
      </c>
      <c r="AB959" s="4">
        <v>17780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17885</v>
      </c>
      <c r="AU959" s="4">
        <v>0</v>
      </c>
      <c r="AV959" s="4">
        <v>-1</v>
      </c>
      <c r="AW959" s="4">
        <v>0</v>
      </c>
      <c r="AX959" s="4">
        <v>0</v>
      </c>
      <c r="AY959" s="4">
        <v>11180</v>
      </c>
      <c r="AZ959" s="4">
        <v>11600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</row>
    <row r="960" spans="1:57">
      <c r="A960">
        <v>941</v>
      </c>
      <c r="B960" t="s">
        <v>484</v>
      </c>
      <c r="C960">
        <v>116</v>
      </c>
      <c r="D960" t="s">
        <v>485</v>
      </c>
      <c r="E960">
        <v>422</v>
      </c>
      <c r="F960">
        <v>513850001</v>
      </c>
      <c r="G960" t="s">
        <v>218</v>
      </c>
      <c r="H960">
        <v>101</v>
      </c>
      <c r="I960" t="s">
        <v>308</v>
      </c>
      <c r="J960">
        <v>3850</v>
      </c>
      <c r="K960" t="s">
        <v>511</v>
      </c>
      <c r="L960">
        <v>3000</v>
      </c>
      <c r="M960" t="s">
        <v>118</v>
      </c>
      <c r="N960">
        <v>8</v>
      </c>
      <c r="O960" t="s">
        <v>486</v>
      </c>
      <c r="P960">
        <v>131</v>
      </c>
      <c r="Q960" t="s">
        <v>449</v>
      </c>
      <c r="R960">
        <v>121</v>
      </c>
      <c r="S960" t="s">
        <v>312</v>
      </c>
      <c r="T960">
        <v>1</v>
      </c>
      <c r="U960" t="s">
        <v>313</v>
      </c>
      <c r="V960" s="4">
        <v>0</v>
      </c>
      <c r="W960" s="4">
        <v>34568.400000000001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782.39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78.239999999999995</v>
      </c>
      <c r="AS960" s="4">
        <v>78.239999999999995</v>
      </c>
      <c r="AT960" s="4">
        <v>0</v>
      </c>
      <c r="AU960" s="4">
        <v>35350</v>
      </c>
      <c r="AV960" s="4">
        <v>-781.6</v>
      </c>
      <c r="AW960" s="4">
        <v>0</v>
      </c>
      <c r="AX960" s="4">
        <v>-782.39</v>
      </c>
      <c r="AY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-78.239999999999995</v>
      </c>
      <c r="BE960" s="4">
        <v>-78.239999999999995</v>
      </c>
    </row>
    <row r="961" spans="1:57">
      <c r="A961">
        <v>991</v>
      </c>
      <c r="B961" t="s">
        <v>538</v>
      </c>
      <c r="C961">
        <v>136</v>
      </c>
      <c r="D961" t="s">
        <v>539</v>
      </c>
      <c r="E961">
        <v>422</v>
      </c>
      <c r="F961">
        <v>513850001</v>
      </c>
      <c r="G961" t="s">
        <v>218</v>
      </c>
      <c r="H961">
        <v>101</v>
      </c>
      <c r="I961" t="s">
        <v>308</v>
      </c>
      <c r="J961">
        <v>3850</v>
      </c>
      <c r="K961" t="s">
        <v>511</v>
      </c>
      <c r="L961">
        <v>3000</v>
      </c>
      <c r="M961" t="s">
        <v>118</v>
      </c>
      <c r="N961">
        <v>10</v>
      </c>
      <c r="O961" t="s">
        <v>540</v>
      </c>
      <c r="P961">
        <v>311</v>
      </c>
      <c r="Q961" t="s">
        <v>463</v>
      </c>
      <c r="R961">
        <v>121</v>
      </c>
      <c r="S961" t="s">
        <v>312</v>
      </c>
      <c r="T961">
        <v>1</v>
      </c>
      <c r="U961" t="s">
        <v>313</v>
      </c>
      <c r="V961" s="4">
        <v>0</v>
      </c>
      <c r="W961" s="4">
        <v>1397.84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7997.95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799.8</v>
      </c>
      <c r="AS961" s="4">
        <v>799.8</v>
      </c>
      <c r="AT961" s="4">
        <v>1500</v>
      </c>
      <c r="AU961" s="4">
        <v>0</v>
      </c>
      <c r="AV961" s="4">
        <v>0</v>
      </c>
      <c r="AW961" s="4">
        <v>-8100.11</v>
      </c>
      <c r="AX961" s="4">
        <v>0</v>
      </c>
      <c r="AY961" s="4">
        <v>0</v>
      </c>
      <c r="AZ961" s="4">
        <v>0</v>
      </c>
      <c r="BA961" s="4">
        <v>0</v>
      </c>
      <c r="BB961" s="4">
        <v>0</v>
      </c>
      <c r="BC961" s="4">
        <v>0</v>
      </c>
      <c r="BD961" s="4">
        <v>-799.8</v>
      </c>
      <c r="BE961" s="4">
        <v>-799.8</v>
      </c>
    </row>
    <row r="962" spans="1:57">
      <c r="A962">
        <v>111</v>
      </c>
      <c r="B962" t="s">
        <v>84</v>
      </c>
      <c r="C962">
        <v>141</v>
      </c>
      <c r="D962" t="s">
        <v>260</v>
      </c>
      <c r="E962">
        <v>422</v>
      </c>
      <c r="F962">
        <v>513850001</v>
      </c>
      <c r="G962" t="s">
        <v>218</v>
      </c>
      <c r="H962">
        <v>101</v>
      </c>
      <c r="I962" t="s">
        <v>308</v>
      </c>
      <c r="J962">
        <v>3850</v>
      </c>
      <c r="K962" t="s">
        <v>511</v>
      </c>
      <c r="L962">
        <v>3000</v>
      </c>
      <c r="M962" t="s">
        <v>118</v>
      </c>
      <c r="N962">
        <v>13</v>
      </c>
      <c r="O962" t="s">
        <v>353</v>
      </c>
      <c r="P962">
        <v>263</v>
      </c>
      <c r="Q962" t="s">
        <v>354</v>
      </c>
      <c r="R962">
        <v>121</v>
      </c>
      <c r="S962" t="s">
        <v>312</v>
      </c>
      <c r="T962">
        <v>1</v>
      </c>
      <c r="U962" t="s">
        <v>313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953.78</v>
      </c>
      <c r="AJ962" s="4">
        <v>886.01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183.98</v>
      </c>
      <c r="AS962" s="4">
        <v>183.98</v>
      </c>
      <c r="AT962" s="4">
        <v>0</v>
      </c>
      <c r="AU962" s="4">
        <v>0</v>
      </c>
      <c r="AV962" s="4">
        <v>-1532.45</v>
      </c>
      <c r="AW962" s="4">
        <v>-307.33999999999997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-183.98</v>
      </c>
      <c r="BE962" s="4">
        <v>-183.98</v>
      </c>
    </row>
    <row r="963" spans="1:57">
      <c r="A963">
        <v>931</v>
      </c>
      <c r="B963" t="s">
        <v>465</v>
      </c>
      <c r="C963">
        <v>111</v>
      </c>
      <c r="D963" t="s">
        <v>466</v>
      </c>
      <c r="E963">
        <v>424</v>
      </c>
      <c r="F963">
        <v>513920001</v>
      </c>
      <c r="G963" t="s">
        <v>195</v>
      </c>
      <c r="H963">
        <v>101</v>
      </c>
      <c r="I963" t="s">
        <v>308</v>
      </c>
      <c r="J963">
        <v>3920</v>
      </c>
      <c r="K963" t="s">
        <v>339</v>
      </c>
      <c r="L963">
        <v>3000</v>
      </c>
      <c r="M963" t="s">
        <v>118</v>
      </c>
      <c r="N963">
        <v>5</v>
      </c>
      <c r="O963" t="s">
        <v>467</v>
      </c>
      <c r="P963">
        <v>152</v>
      </c>
      <c r="Q963" t="s">
        <v>468</v>
      </c>
      <c r="R963">
        <v>121</v>
      </c>
      <c r="S963" t="s">
        <v>312</v>
      </c>
      <c r="T963">
        <v>1</v>
      </c>
      <c r="U963" t="s">
        <v>313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826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0</v>
      </c>
      <c r="AU963" s="4">
        <v>0</v>
      </c>
      <c r="AV963" s="4">
        <v>0</v>
      </c>
      <c r="AW963" s="4">
        <v>0</v>
      </c>
      <c r="AX963" s="4">
        <v>0</v>
      </c>
      <c r="AY963" s="4">
        <v>0</v>
      </c>
      <c r="AZ963" s="4">
        <v>0</v>
      </c>
      <c r="BA963" s="4">
        <v>0</v>
      </c>
      <c r="BB963" s="4">
        <v>826</v>
      </c>
      <c r="BC963" s="4">
        <v>0</v>
      </c>
      <c r="BD963" s="4">
        <v>0</v>
      </c>
      <c r="BE963" s="4">
        <v>0</v>
      </c>
    </row>
    <row r="964" spans="1:57">
      <c r="A964">
        <v>101</v>
      </c>
      <c r="B964" t="s">
        <v>306</v>
      </c>
      <c r="C964">
        <v>139</v>
      </c>
      <c r="D964" t="s">
        <v>307</v>
      </c>
      <c r="E964">
        <v>424</v>
      </c>
      <c r="F964">
        <v>513920001</v>
      </c>
      <c r="G964" t="s">
        <v>195</v>
      </c>
      <c r="H964">
        <v>101</v>
      </c>
      <c r="I964" t="s">
        <v>308</v>
      </c>
      <c r="J964">
        <v>3920</v>
      </c>
      <c r="K964" t="s">
        <v>339</v>
      </c>
      <c r="L964">
        <v>3000</v>
      </c>
      <c r="M964" t="s">
        <v>118</v>
      </c>
      <c r="N964">
        <v>7</v>
      </c>
      <c r="O964" t="s">
        <v>310</v>
      </c>
      <c r="P964">
        <v>171</v>
      </c>
      <c r="Q964" t="s">
        <v>311</v>
      </c>
      <c r="R964">
        <v>121</v>
      </c>
      <c r="S964" t="s">
        <v>312</v>
      </c>
      <c r="T964">
        <v>1</v>
      </c>
      <c r="U964" t="s">
        <v>313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3045.71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304.57</v>
      </c>
      <c r="AS964" s="4">
        <v>304.57</v>
      </c>
      <c r="AT964" s="4">
        <v>0</v>
      </c>
      <c r="AU964" s="4">
        <v>0</v>
      </c>
      <c r="AV964" s="4">
        <v>0</v>
      </c>
      <c r="AW964" s="4">
        <v>0</v>
      </c>
      <c r="AX964" s="4">
        <v>0</v>
      </c>
      <c r="AY964" s="4">
        <v>0</v>
      </c>
      <c r="AZ964" s="4">
        <v>-3045.71</v>
      </c>
      <c r="BA964" s="4">
        <v>0</v>
      </c>
      <c r="BB964" s="4">
        <v>0</v>
      </c>
      <c r="BC964" s="4">
        <v>0</v>
      </c>
      <c r="BD964" s="4">
        <v>12966.43</v>
      </c>
      <c r="BE964" s="4">
        <v>-304.57</v>
      </c>
    </row>
    <row r="965" spans="1:57">
      <c r="A965">
        <v>201</v>
      </c>
      <c r="B965" t="s">
        <v>379</v>
      </c>
      <c r="C965">
        <v>143</v>
      </c>
      <c r="D965" t="s">
        <v>271</v>
      </c>
      <c r="E965">
        <v>425</v>
      </c>
      <c r="F965">
        <v>513920001</v>
      </c>
      <c r="G965" t="s">
        <v>195</v>
      </c>
      <c r="H965">
        <v>602</v>
      </c>
      <c r="I965" t="s">
        <v>380</v>
      </c>
      <c r="J965">
        <v>3920</v>
      </c>
      <c r="K965" t="s">
        <v>339</v>
      </c>
      <c r="L965">
        <v>3000</v>
      </c>
      <c r="M965" t="s">
        <v>118</v>
      </c>
      <c r="N965">
        <v>7</v>
      </c>
      <c r="O965" t="s">
        <v>310</v>
      </c>
      <c r="P965">
        <v>423</v>
      </c>
      <c r="Q965" t="s">
        <v>381</v>
      </c>
      <c r="R965">
        <v>121</v>
      </c>
      <c r="S965" t="s">
        <v>312</v>
      </c>
      <c r="T965">
        <v>1</v>
      </c>
      <c r="U965" t="s">
        <v>313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9619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Y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13271</v>
      </c>
    </row>
    <row r="966" spans="1:57">
      <c r="A966">
        <v>972</v>
      </c>
      <c r="B966" t="s">
        <v>527</v>
      </c>
      <c r="C966">
        <v>132</v>
      </c>
      <c r="D966" t="s">
        <v>528</v>
      </c>
      <c r="E966">
        <v>424</v>
      </c>
      <c r="F966">
        <v>513920001</v>
      </c>
      <c r="G966" t="s">
        <v>195</v>
      </c>
      <c r="H966">
        <v>101</v>
      </c>
      <c r="I966" t="s">
        <v>308</v>
      </c>
      <c r="J966">
        <v>3920</v>
      </c>
      <c r="K966" t="s">
        <v>339</v>
      </c>
      <c r="L966">
        <v>3000</v>
      </c>
      <c r="M966" t="s">
        <v>118</v>
      </c>
      <c r="N966">
        <v>9</v>
      </c>
      <c r="O966" t="s">
        <v>422</v>
      </c>
      <c r="P966">
        <v>181</v>
      </c>
      <c r="Q966" t="s">
        <v>523</v>
      </c>
      <c r="R966">
        <v>131</v>
      </c>
      <c r="S966" t="s">
        <v>524</v>
      </c>
      <c r="T966">
        <v>1</v>
      </c>
      <c r="U966" t="s">
        <v>313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8961.5400000000009</v>
      </c>
      <c r="AK966" s="4">
        <v>0</v>
      </c>
      <c r="AL966" s="4">
        <v>0</v>
      </c>
      <c r="AM966" s="4">
        <v>0</v>
      </c>
      <c r="AN966" s="4">
        <v>0</v>
      </c>
      <c r="AO966" s="4">
        <v>3782.16</v>
      </c>
      <c r="AP966" s="4">
        <v>0</v>
      </c>
      <c r="AQ966" s="4">
        <v>0</v>
      </c>
      <c r="AR966" s="4">
        <v>1274.3699999999999</v>
      </c>
      <c r="AS966" s="4">
        <v>1274.3699999999999</v>
      </c>
      <c r="AT966" s="4">
        <v>0</v>
      </c>
      <c r="AU966" s="4">
        <v>0</v>
      </c>
      <c r="AV966" s="4">
        <v>-8961.5400000000009</v>
      </c>
      <c r="AW966" s="4">
        <v>0</v>
      </c>
      <c r="AX966" s="4">
        <v>0</v>
      </c>
      <c r="AY966" s="4">
        <v>0</v>
      </c>
      <c r="AZ966" s="4">
        <v>0</v>
      </c>
      <c r="BA966" s="4">
        <v>-3782.16</v>
      </c>
      <c r="BB966" s="4">
        <v>0</v>
      </c>
      <c r="BC966" s="4">
        <v>0</v>
      </c>
      <c r="BD966" s="4">
        <v>-1274.3699999999999</v>
      </c>
      <c r="BE966" s="4">
        <v>-1274.3699999999999</v>
      </c>
    </row>
    <row r="967" spans="1:57">
      <c r="A967">
        <v>951</v>
      </c>
      <c r="B967" t="s">
        <v>491</v>
      </c>
      <c r="C967">
        <v>118</v>
      </c>
      <c r="D967" t="s">
        <v>178</v>
      </c>
      <c r="E967">
        <v>424</v>
      </c>
      <c r="F967">
        <v>513920001</v>
      </c>
      <c r="G967" t="s">
        <v>195</v>
      </c>
      <c r="H967">
        <v>101</v>
      </c>
      <c r="I967" t="s">
        <v>308</v>
      </c>
      <c r="J967">
        <v>3920</v>
      </c>
      <c r="K967" t="s">
        <v>339</v>
      </c>
      <c r="L967">
        <v>3000</v>
      </c>
      <c r="M967" t="s">
        <v>118</v>
      </c>
      <c r="N967">
        <v>12</v>
      </c>
      <c r="O967" t="s">
        <v>401</v>
      </c>
      <c r="P967">
        <v>221</v>
      </c>
      <c r="Q967" t="s">
        <v>492</v>
      </c>
      <c r="R967">
        <v>128</v>
      </c>
      <c r="S967" t="s">
        <v>404</v>
      </c>
      <c r="T967">
        <v>1</v>
      </c>
      <c r="U967" t="s">
        <v>313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4543.33</v>
      </c>
      <c r="AN967" s="4">
        <v>0</v>
      </c>
      <c r="AO967" s="4">
        <v>0</v>
      </c>
      <c r="AP967" s="4">
        <v>0</v>
      </c>
      <c r="AQ967" s="4">
        <v>0</v>
      </c>
      <c r="AR967" s="4">
        <v>454.33</v>
      </c>
      <c r="AS967" s="4">
        <v>454.33</v>
      </c>
      <c r="AT967" s="4">
        <v>0</v>
      </c>
      <c r="AU967" s="4">
        <v>0</v>
      </c>
      <c r="AV967" s="4">
        <v>0</v>
      </c>
      <c r="AW967" s="4">
        <v>0</v>
      </c>
      <c r="AX967" s="4">
        <v>0</v>
      </c>
      <c r="AY967" s="4">
        <v>-3381.32</v>
      </c>
      <c r="AZ967" s="4">
        <v>-1162.01</v>
      </c>
      <c r="BA967" s="4">
        <v>0</v>
      </c>
      <c r="BB967" s="4">
        <v>0</v>
      </c>
      <c r="BC967" s="4">
        <v>0</v>
      </c>
      <c r="BD967" s="4">
        <v>-454.33</v>
      </c>
      <c r="BE967" s="4">
        <v>-454.33</v>
      </c>
    </row>
    <row r="968" spans="1:57">
      <c r="A968">
        <v>954</v>
      </c>
      <c r="B968" t="s">
        <v>502</v>
      </c>
      <c r="C968">
        <v>122</v>
      </c>
      <c r="D968" t="s">
        <v>503</v>
      </c>
      <c r="E968">
        <v>424</v>
      </c>
      <c r="F968">
        <v>513920001</v>
      </c>
      <c r="G968" t="s">
        <v>195</v>
      </c>
      <c r="H968">
        <v>101</v>
      </c>
      <c r="I968" t="s">
        <v>308</v>
      </c>
      <c r="J968">
        <v>3920</v>
      </c>
      <c r="K968" t="s">
        <v>339</v>
      </c>
      <c r="L968">
        <v>3000</v>
      </c>
      <c r="M968" t="s">
        <v>118</v>
      </c>
      <c r="N968">
        <v>12</v>
      </c>
      <c r="O968" t="s">
        <v>401</v>
      </c>
      <c r="P968">
        <v>226</v>
      </c>
      <c r="Q968" t="s">
        <v>504</v>
      </c>
      <c r="R968">
        <v>121</v>
      </c>
      <c r="S968" t="s">
        <v>312</v>
      </c>
      <c r="T968">
        <v>1</v>
      </c>
      <c r="U968" t="s">
        <v>313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4785.38</v>
      </c>
      <c r="AQ968" s="4">
        <v>0</v>
      </c>
      <c r="AR968" s="4">
        <v>478.54</v>
      </c>
      <c r="AS968" s="4">
        <v>478.54</v>
      </c>
      <c r="AT968" s="4">
        <v>0</v>
      </c>
      <c r="AU968" s="4">
        <v>0</v>
      </c>
      <c r="AV968" s="4">
        <v>0</v>
      </c>
      <c r="AW968" s="4">
        <v>0</v>
      </c>
      <c r="AX968" s="4">
        <v>0</v>
      </c>
      <c r="AY968" s="4">
        <v>0</v>
      </c>
      <c r="AZ968" s="4">
        <v>0</v>
      </c>
      <c r="BA968" s="4">
        <v>0</v>
      </c>
      <c r="BB968" s="4">
        <v>-4785.38</v>
      </c>
      <c r="BC968" s="4">
        <v>0</v>
      </c>
      <c r="BD968" s="4">
        <v>-478.54</v>
      </c>
      <c r="BE968" s="4">
        <v>-478.54</v>
      </c>
    </row>
    <row r="969" spans="1:57">
      <c r="A969">
        <v>931</v>
      </c>
      <c r="B969" t="s">
        <v>465</v>
      </c>
      <c r="C969">
        <v>111</v>
      </c>
      <c r="D969" t="s">
        <v>466</v>
      </c>
      <c r="E969">
        <v>428</v>
      </c>
      <c r="F969">
        <v>513920003</v>
      </c>
      <c r="G969" t="s">
        <v>192</v>
      </c>
      <c r="H969">
        <v>101</v>
      </c>
      <c r="I969" t="s">
        <v>308</v>
      </c>
      <c r="J969">
        <v>3920</v>
      </c>
      <c r="K969" t="s">
        <v>339</v>
      </c>
      <c r="L969">
        <v>3000</v>
      </c>
      <c r="M969" t="s">
        <v>118</v>
      </c>
      <c r="N969">
        <v>5</v>
      </c>
      <c r="O969" t="s">
        <v>467</v>
      </c>
      <c r="P969">
        <v>152</v>
      </c>
      <c r="Q969" t="s">
        <v>468</v>
      </c>
      <c r="R969">
        <v>121</v>
      </c>
      <c r="S969" t="s">
        <v>312</v>
      </c>
      <c r="T969">
        <v>1</v>
      </c>
      <c r="U969" t="s">
        <v>313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434.66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43.47</v>
      </c>
      <c r="AS969" s="4">
        <v>43.47</v>
      </c>
      <c r="AT969" s="4">
        <v>0</v>
      </c>
      <c r="AU969" s="4">
        <v>0</v>
      </c>
      <c r="AV969" s="4">
        <v>0</v>
      </c>
      <c r="AW969" s="4">
        <v>0</v>
      </c>
      <c r="AX969" s="4">
        <v>0</v>
      </c>
      <c r="AY969" s="4">
        <v>0</v>
      </c>
      <c r="AZ969" s="4">
        <v>0</v>
      </c>
      <c r="BA969" s="4">
        <v>-434.66</v>
      </c>
      <c r="BB969" s="4">
        <v>0</v>
      </c>
      <c r="BC969" s="4">
        <v>0</v>
      </c>
      <c r="BD969" s="4">
        <v>-43.47</v>
      </c>
      <c r="BE969" s="4">
        <v>-43.47</v>
      </c>
    </row>
    <row r="970" spans="1:57">
      <c r="A970">
        <v>932</v>
      </c>
      <c r="B970" t="s">
        <v>477</v>
      </c>
      <c r="C970">
        <v>113</v>
      </c>
      <c r="D970" t="s">
        <v>478</v>
      </c>
      <c r="E970">
        <v>428</v>
      </c>
      <c r="F970">
        <v>513920003</v>
      </c>
      <c r="G970" t="s">
        <v>192</v>
      </c>
      <c r="H970">
        <v>101</v>
      </c>
      <c r="I970" t="s">
        <v>308</v>
      </c>
      <c r="J970">
        <v>3920</v>
      </c>
      <c r="K970" t="s">
        <v>339</v>
      </c>
      <c r="L970">
        <v>3000</v>
      </c>
      <c r="M970" t="s">
        <v>118</v>
      </c>
      <c r="N970">
        <v>5</v>
      </c>
      <c r="O970" t="s">
        <v>467</v>
      </c>
      <c r="P970">
        <v>152</v>
      </c>
      <c r="Q970" t="s">
        <v>468</v>
      </c>
      <c r="R970">
        <v>121</v>
      </c>
      <c r="S970" t="s">
        <v>312</v>
      </c>
      <c r="T970">
        <v>1</v>
      </c>
      <c r="U970" t="s">
        <v>313</v>
      </c>
      <c r="V970" s="4">
        <v>0</v>
      </c>
      <c r="W970" s="4">
        <v>0</v>
      </c>
      <c r="X970" s="4">
        <v>0</v>
      </c>
      <c r="Y970" s="4">
        <v>0</v>
      </c>
      <c r="Z970" s="4">
        <v>506</v>
      </c>
      <c r="AA970" s="4">
        <v>0</v>
      </c>
      <c r="AB970" s="4">
        <v>0</v>
      </c>
      <c r="AC970" s="4">
        <v>0</v>
      </c>
      <c r="AD970" s="4">
        <v>0</v>
      </c>
      <c r="AE970" s="4">
        <v>522</v>
      </c>
      <c r="AF970" s="4">
        <v>0</v>
      </c>
      <c r="AG970" s="4">
        <v>261</v>
      </c>
      <c r="AH970" s="4">
        <v>0</v>
      </c>
      <c r="AI970" s="4">
        <v>0</v>
      </c>
      <c r="AJ970" s="4">
        <v>0</v>
      </c>
      <c r="AK970" s="4">
        <v>0</v>
      </c>
      <c r="AL970" s="4">
        <v>8048.21</v>
      </c>
      <c r="AM970" s="4">
        <v>0</v>
      </c>
      <c r="AN970" s="4">
        <v>0</v>
      </c>
      <c r="AO970" s="4">
        <v>552.49</v>
      </c>
      <c r="AP970" s="4">
        <v>0</v>
      </c>
      <c r="AQ970" s="4">
        <v>3335.14</v>
      </c>
      <c r="AR970" s="4">
        <v>1193.58</v>
      </c>
      <c r="AS970" s="4">
        <v>1193.58</v>
      </c>
      <c r="AT970" s="4">
        <v>0</v>
      </c>
      <c r="AU970" s="4">
        <v>0</v>
      </c>
      <c r="AV970" s="4">
        <v>0</v>
      </c>
      <c r="AW970" s="4">
        <v>0</v>
      </c>
      <c r="AX970" s="4">
        <v>0</v>
      </c>
      <c r="AY970" s="4">
        <v>0</v>
      </c>
      <c r="AZ970" s="4">
        <v>0</v>
      </c>
      <c r="BA970" s="4">
        <v>0</v>
      </c>
      <c r="BB970" s="4">
        <v>0</v>
      </c>
      <c r="BC970" s="4">
        <v>0</v>
      </c>
      <c r="BD970" s="4">
        <v>0</v>
      </c>
      <c r="BE970" s="4">
        <v>-13034</v>
      </c>
    </row>
    <row r="971" spans="1:57">
      <c r="A971">
        <v>111</v>
      </c>
      <c r="B971" t="s">
        <v>84</v>
      </c>
      <c r="C971">
        <v>141</v>
      </c>
      <c r="D971" t="s">
        <v>260</v>
      </c>
      <c r="E971">
        <v>428</v>
      </c>
      <c r="F971">
        <v>513920003</v>
      </c>
      <c r="G971" t="s">
        <v>192</v>
      </c>
      <c r="H971">
        <v>101</v>
      </c>
      <c r="I971" t="s">
        <v>308</v>
      </c>
      <c r="J971">
        <v>3920</v>
      </c>
      <c r="K971" t="s">
        <v>339</v>
      </c>
      <c r="L971">
        <v>3000</v>
      </c>
      <c r="M971" t="s">
        <v>118</v>
      </c>
      <c r="N971">
        <v>13</v>
      </c>
      <c r="O971" t="s">
        <v>353</v>
      </c>
      <c r="P971">
        <v>263</v>
      </c>
      <c r="Q971" t="s">
        <v>354</v>
      </c>
      <c r="R971">
        <v>121</v>
      </c>
      <c r="S971" t="s">
        <v>312</v>
      </c>
      <c r="T971">
        <v>1</v>
      </c>
      <c r="U971" t="s">
        <v>313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695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0</v>
      </c>
      <c r="AU971" s="4">
        <v>0</v>
      </c>
      <c r="AV971" s="4">
        <v>0</v>
      </c>
      <c r="AW971" s="4">
        <v>0</v>
      </c>
      <c r="AX971" s="4">
        <v>0</v>
      </c>
      <c r="AY971" s="4">
        <v>0</v>
      </c>
      <c r="AZ971" s="4">
        <v>0</v>
      </c>
      <c r="BA971" s="4">
        <v>0</v>
      </c>
      <c r="BB971" s="4">
        <v>695</v>
      </c>
      <c r="BC971" s="4">
        <v>0</v>
      </c>
      <c r="BD971" s="4">
        <v>0</v>
      </c>
      <c r="BE971" s="4">
        <v>0</v>
      </c>
    </row>
    <row r="972" spans="1:57">
      <c r="A972">
        <v>931</v>
      </c>
      <c r="B972" t="s">
        <v>465</v>
      </c>
      <c r="C972">
        <v>111</v>
      </c>
      <c r="D972" t="s">
        <v>466</v>
      </c>
      <c r="E972">
        <v>430</v>
      </c>
      <c r="F972">
        <v>513950001</v>
      </c>
      <c r="G972" t="s">
        <v>163</v>
      </c>
      <c r="H972">
        <v>101</v>
      </c>
      <c r="I972" t="s">
        <v>308</v>
      </c>
      <c r="J972">
        <v>3950</v>
      </c>
      <c r="K972" t="s">
        <v>472</v>
      </c>
      <c r="L972">
        <v>3000</v>
      </c>
      <c r="M972" t="s">
        <v>118</v>
      </c>
      <c r="N972">
        <v>5</v>
      </c>
      <c r="O972" t="s">
        <v>467</v>
      </c>
      <c r="P972">
        <v>152</v>
      </c>
      <c r="Q972" t="s">
        <v>468</v>
      </c>
      <c r="R972">
        <v>121</v>
      </c>
      <c r="S972" t="s">
        <v>312</v>
      </c>
      <c r="T972">
        <v>1</v>
      </c>
      <c r="U972" t="s">
        <v>313</v>
      </c>
      <c r="V972" s="4">
        <v>32279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53470</v>
      </c>
      <c r="AG972" s="4">
        <v>0</v>
      </c>
      <c r="AH972" s="4">
        <v>0</v>
      </c>
      <c r="AI972" s="4">
        <v>52146.84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82879.98</v>
      </c>
      <c r="AR972" s="4">
        <v>13502.68</v>
      </c>
      <c r="AS972" s="4">
        <v>13502.68</v>
      </c>
      <c r="AT972" s="4">
        <v>32279</v>
      </c>
      <c r="AU972" s="4">
        <v>-42287.4</v>
      </c>
      <c r="AV972" s="4">
        <v>0</v>
      </c>
      <c r="AW972" s="4">
        <v>0</v>
      </c>
      <c r="AX972" s="4">
        <v>0</v>
      </c>
      <c r="AY972" s="4">
        <v>0</v>
      </c>
      <c r="AZ972" s="4">
        <v>0</v>
      </c>
      <c r="BA972" s="4">
        <v>0</v>
      </c>
      <c r="BB972" s="4">
        <v>0</v>
      </c>
      <c r="BC972" s="4">
        <v>-32279</v>
      </c>
      <c r="BD972" s="4">
        <v>-20493.099999999999</v>
      </c>
      <c r="BE972" s="4">
        <v>-13502.68</v>
      </c>
    </row>
    <row r="973" spans="1:57">
      <c r="A973">
        <v>201</v>
      </c>
      <c r="B973" t="s">
        <v>379</v>
      </c>
      <c r="C973">
        <v>143</v>
      </c>
      <c r="D973" t="s">
        <v>271</v>
      </c>
      <c r="E973">
        <v>432</v>
      </c>
      <c r="F973">
        <v>513960001</v>
      </c>
      <c r="G973" t="s">
        <v>240</v>
      </c>
      <c r="H973">
        <v>602</v>
      </c>
      <c r="I973" t="s">
        <v>380</v>
      </c>
      <c r="J973">
        <v>3960</v>
      </c>
      <c r="K973" t="s">
        <v>340</v>
      </c>
      <c r="L973">
        <v>3000</v>
      </c>
      <c r="M973" t="s">
        <v>118</v>
      </c>
      <c r="N973">
        <v>7</v>
      </c>
      <c r="O973" t="s">
        <v>310</v>
      </c>
      <c r="P973">
        <v>423</v>
      </c>
      <c r="Q973" t="s">
        <v>381</v>
      </c>
      <c r="R973">
        <v>121</v>
      </c>
      <c r="S973" t="s">
        <v>312</v>
      </c>
      <c r="T973">
        <v>1</v>
      </c>
      <c r="U973" t="s">
        <v>313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21310</v>
      </c>
      <c r="AD973" s="4">
        <v>10690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0</v>
      </c>
      <c r="AU973" s="4">
        <v>0</v>
      </c>
      <c r="AV973" s="4">
        <v>0</v>
      </c>
      <c r="AW973" s="4">
        <v>0</v>
      </c>
      <c r="AX973" s="4">
        <v>10690</v>
      </c>
      <c r="AY973" s="4">
        <v>10620</v>
      </c>
      <c r="AZ973" s="4">
        <v>10690</v>
      </c>
      <c r="BA973" s="4">
        <v>0</v>
      </c>
      <c r="BB973" s="4">
        <v>0</v>
      </c>
      <c r="BC973" s="4">
        <v>0</v>
      </c>
      <c r="BD973" s="4">
        <v>0</v>
      </c>
      <c r="BE973" s="4">
        <v>0</v>
      </c>
    </row>
    <row r="974" spans="1:57">
      <c r="A974">
        <v>942</v>
      </c>
      <c r="B974" t="s">
        <v>487</v>
      </c>
      <c r="C974">
        <v>117</v>
      </c>
      <c r="D974" t="s">
        <v>488</v>
      </c>
      <c r="E974">
        <v>431</v>
      </c>
      <c r="F974">
        <v>513960001</v>
      </c>
      <c r="G974" t="s">
        <v>240</v>
      </c>
      <c r="H974">
        <v>101</v>
      </c>
      <c r="I974" t="s">
        <v>308</v>
      </c>
      <c r="J974">
        <v>3960</v>
      </c>
      <c r="K974" t="s">
        <v>340</v>
      </c>
      <c r="L974">
        <v>3000</v>
      </c>
      <c r="M974" t="s">
        <v>118</v>
      </c>
      <c r="N974">
        <v>8</v>
      </c>
      <c r="O974" t="s">
        <v>486</v>
      </c>
      <c r="P974">
        <v>183</v>
      </c>
      <c r="Q974" t="s">
        <v>489</v>
      </c>
      <c r="R974">
        <v>121</v>
      </c>
      <c r="S974" t="s">
        <v>312</v>
      </c>
      <c r="T974">
        <v>1</v>
      </c>
      <c r="U974" t="s">
        <v>313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1596.5</v>
      </c>
      <c r="AN974" s="4">
        <v>0</v>
      </c>
      <c r="AO974" s="4">
        <v>0</v>
      </c>
      <c r="AP974" s="4">
        <v>0</v>
      </c>
      <c r="AQ974" s="4">
        <v>0</v>
      </c>
      <c r="AR974" s="4">
        <v>159.65</v>
      </c>
      <c r="AS974" s="4">
        <v>159.65</v>
      </c>
      <c r="AT974" s="4">
        <v>0</v>
      </c>
      <c r="AU974" s="4">
        <v>0</v>
      </c>
      <c r="AV974" s="4">
        <v>0</v>
      </c>
      <c r="AW974" s="4">
        <v>0</v>
      </c>
      <c r="AX974" s="4">
        <v>0</v>
      </c>
      <c r="AY974" s="4">
        <v>-1596.5</v>
      </c>
      <c r="AZ974" s="4">
        <v>0</v>
      </c>
      <c r="BA974" s="4">
        <v>0</v>
      </c>
      <c r="BB974" s="4">
        <v>0</v>
      </c>
      <c r="BC974" s="4">
        <v>0</v>
      </c>
      <c r="BD974" s="4">
        <v>-159.65</v>
      </c>
      <c r="BE974" s="4">
        <v>-159.65</v>
      </c>
    </row>
    <row r="975" spans="1:57">
      <c r="A975">
        <v>961</v>
      </c>
      <c r="B975" t="s">
        <v>80</v>
      </c>
      <c r="C975">
        <v>124</v>
      </c>
      <c r="D975" t="s">
        <v>508</v>
      </c>
      <c r="E975">
        <v>431</v>
      </c>
      <c r="F975">
        <v>513960001</v>
      </c>
      <c r="G975" t="s">
        <v>240</v>
      </c>
      <c r="H975">
        <v>101</v>
      </c>
      <c r="I975" t="s">
        <v>308</v>
      </c>
      <c r="J975">
        <v>3960</v>
      </c>
      <c r="K975" t="s">
        <v>340</v>
      </c>
      <c r="L975">
        <v>3000</v>
      </c>
      <c r="M975" t="s">
        <v>118</v>
      </c>
      <c r="N975">
        <v>11</v>
      </c>
      <c r="O975" t="s">
        <v>509</v>
      </c>
      <c r="P975">
        <v>241</v>
      </c>
      <c r="Q975" t="s">
        <v>445</v>
      </c>
      <c r="R975">
        <v>124</v>
      </c>
      <c r="S975" t="s">
        <v>510</v>
      </c>
      <c r="T975">
        <v>1</v>
      </c>
      <c r="U975" t="s">
        <v>313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2369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236.9</v>
      </c>
      <c r="AS975" s="4">
        <v>236.9</v>
      </c>
      <c r="AT975" s="4">
        <v>0</v>
      </c>
      <c r="AU975" s="4">
        <v>0</v>
      </c>
      <c r="AV975" s="4">
        <v>0</v>
      </c>
      <c r="AW975" s="4">
        <v>0</v>
      </c>
      <c r="AX975" s="4">
        <v>0</v>
      </c>
      <c r="AY975" s="4">
        <v>0</v>
      </c>
      <c r="AZ975" s="4">
        <v>0</v>
      </c>
      <c r="BA975" s="4">
        <v>0</v>
      </c>
      <c r="BB975" s="4">
        <v>-2369</v>
      </c>
      <c r="BC975" s="4">
        <v>0</v>
      </c>
      <c r="BD975" s="4">
        <v>-236.9</v>
      </c>
      <c r="BE975" s="4">
        <v>-236.9</v>
      </c>
    </row>
    <row r="976" spans="1:57">
      <c r="A976">
        <v>931</v>
      </c>
      <c r="B976" t="s">
        <v>465</v>
      </c>
      <c r="C976">
        <v>111</v>
      </c>
      <c r="D976" t="s">
        <v>466</v>
      </c>
      <c r="E976">
        <v>433</v>
      </c>
      <c r="F976">
        <v>513980001</v>
      </c>
      <c r="G976" t="s">
        <v>164</v>
      </c>
      <c r="H976">
        <v>101</v>
      </c>
      <c r="I976" t="s">
        <v>308</v>
      </c>
      <c r="J976">
        <v>3980</v>
      </c>
      <c r="K976" t="s">
        <v>473</v>
      </c>
      <c r="L976">
        <v>3000</v>
      </c>
      <c r="M976" t="s">
        <v>118</v>
      </c>
      <c r="N976">
        <v>5</v>
      </c>
      <c r="O976" t="s">
        <v>467</v>
      </c>
      <c r="P976">
        <v>152</v>
      </c>
      <c r="Q976" t="s">
        <v>468</v>
      </c>
      <c r="R976">
        <v>121</v>
      </c>
      <c r="S976" t="s">
        <v>312</v>
      </c>
      <c r="T976">
        <v>1</v>
      </c>
      <c r="U976" t="s">
        <v>313</v>
      </c>
      <c r="V976" s="4">
        <v>505151.67</v>
      </c>
      <c r="W976" s="4">
        <v>0</v>
      </c>
      <c r="X976" s="4">
        <v>0</v>
      </c>
      <c r="Y976" s="4">
        <v>0</v>
      </c>
      <c r="Z976" s="4">
        <v>0</v>
      </c>
      <c r="AA976" s="4">
        <v>198120</v>
      </c>
      <c r="AB976" s="4">
        <v>573533</v>
      </c>
      <c r="AC976" s="4">
        <v>387836</v>
      </c>
      <c r="AD976" s="4">
        <v>199426</v>
      </c>
      <c r="AE976" s="4">
        <v>395559</v>
      </c>
      <c r="AF976" s="4">
        <v>194606</v>
      </c>
      <c r="AG976" s="4">
        <v>195945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  <c r="AO976" s="4">
        <v>2049807.56</v>
      </c>
      <c r="AP976" s="4">
        <v>213787.83</v>
      </c>
      <c r="AQ976" s="4">
        <v>197710.56</v>
      </c>
      <c r="AR976" s="4">
        <v>246130.6</v>
      </c>
      <c r="AS976" s="4">
        <v>246130.6</v>
      </c>
      <c r="AT976" s="4">
        <v>505151.67</v>
      </c>
      <c r="AU976" s="4">
        <v>338651.67</v>
      </c>
      <c r="AV976" s="4">
        <v>0</v>
      </c>
      <c r="AW976" s="4">
        <v>0</v>
      </c>
      <c r="AX976" s="4">
        <v>0</v>
      </c>
      <c r="AY976" s="4">
        <v>0</v>
      </c>
      <c r="AZ976" s="4">
        <v>450000</v>
      </c>
      <c r="BA976" s="4">
        <v>-1010303.34</v>
      </c>
      <c r="BB976" s="4">
        <v>-26189.98</v>
      </c>
      <c r="BC976" s="4">
        <v>-222164.26</v>
      </c>
      <c r="BD976" s="4">
        <v>-150015.64000000001</v>
      </c>
      <c r="BE976" s="4">
        <v>-188520.6</v>
      </c>
    </row>
    <row r="977" spans="1:57">
      <c r="A977">
        <v>942</v>
      </c>
      <c r="B977" t="s">
        <v>487</v>
      </c>
      <c r="C977">
        <v>117</v>
      </c>
      <c r="D977" t="s">
        <v>488</v>
      </c>
      <c r="E977">
        <v>536</v>
      </c>
      <c r="F977">
        <v>513990001</v>
      </c>
      <c r="G977" t="s">
        <v>667</v>
      </c>
      <c r="H977">
        <v>101</v>
      </c>
      <c r="I977" t="s">
        <v>308</v>
      </c>
      <c r="J977">
        <v>3990</v>
      </c>
      <c r="K977" t="s">
        <v>668</v>
      </c>
      <c r="L977">
        <v>3000</v>
      </c>
      <c r="M977" t="s">
        <v>118</v>
      </c>
      <c r="N977">
        <v>8</v>
      </c>
      <c r="O977" t="s">
        <v>486</v>
      </c>
      <c r="P977">
        <v>183</v>
      </c>
      <c r="Q977" t="s">
        <v>489</v>
      </c>
      <c r="R977">
        <v>121</v>
      </c>
      <c r="S977" t="s">
        <v>312</v>
      </c>
      <c r="T977">
        <v>1</v>
      </c>
      <c r="U977" t="s">
        <v>313</v>
      </c>
      <c r="V977" s="4">
        <v>4225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4225</v>
      </c>
      <c r="AU977" s="4">
        <v>0</v>
      </c>
      <c r="AV977" s="4">
        <v>0</v>
      </c>
      <c r="AW977" s="4">
        <v>0</v>
      </c>
      <c r="AX977" s="4">
        <v>0</v>
      </c>
      <c r="AY977" s="4">
        <v>0</v>
      </c>
      <c r="AZ977" s="4">
        <v>0</v>
      </c>
      <c r="BA977" s="4">
        <v>0</v>
      </c>
      <c r="BB977" s="4">
        <v>0</v>
      </c>
      <c r="BC977" s="4">
        <v>0</v>
      </c>
      <c r="BD977" s="4">
        <v>0</v>
      </c>
      <c r="BE977" s="4">
        <v>0</v>
      </c>
    </row>
    <row r="978" spans="1:57">
      <c r="A978">
        <v>991</v>
      </c>
      <c r="B978" t="s">
        <v>538</v>
      </c>
      <c r="C978">
        <v>136</v>
      </c>
      <c r="D978" t="s">
        <v>539</v>
      </c>
      <c r="E978">
        <v>438</v>
      </c>
      <c r="F978">
        <v>523190001</v>
      </c>
      <c r="G978" t="s">
        <v>451</v>
      </c>
      <c r="H978">
        <v>101</v>
      </c>
      <c r="I978" t="s">
        <v>308</v>
      </c>
      <c r="J978">
        <v>4390</v>
      </c>
      <c r="K978" t="s">
        <v>452</v>
      </c>
      <c r="L978">
        <v>4000</v>
      </c>
      <c r="M978" t="s">
        <v>137</v>
      </c>
      <c r="N978">
        <v>10</v>
      </c>
      <c r="O978" t="s">
        <v>540</v>
      </c>
      <c r="P978">
        <v>311</v>
      </c>
      <c r="Q978" t="s">
        <v>463</v>
      </c>
      <c r="R978">
        <v>121</v>
      </c>
      <c r="S978" t="s">
        <v>312</v>
      </c>
      <c r="T978">
        <v>1</v>
      </c>
      <c r="U978" t="s">
        <v>313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929160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0</v>
      </c>
      <c r="AU978" s="4">
        <v>0</v>
      </c>
      <c r="AV978" s="4">
        <v>0</v>
      </c>
      <c r="AW978" s="4">
        <v>0</v>
      </c>
      <c r="AX978" s="4">
        <v>0</v>
      </c>
      <c r="AY978" s="4">
        <v>0</v>
      </c>
      <c r="AZ978" s="4">
        <v>0</v>
      </c>
      <c r="BA978" s="4">
        <v>0</v>
      </c>
      <c r="BB978" s="4">
        <v>0</v>
      </c>
      <c r="BC978" s="4">
        <v>929160</v>
      </c>
      <c r="BD978" s="4">
        <v>0</v>
      </c>
      <c r="BE978" s="4">
        <v>0</v>
      </c>
    </row>
    <row r="979" spans="1:57">
      <c r="A979">
        <v>101</v>
      </c>
      <c r="B979" t="s">
        <v>306</v>
      </c>
      <c r="C979">
        <v>139</v>
      </c>
      <c r="D979" t="s">
        <v>307</v>
      </c>
      <c r="E979">
        <v>440</v>
      </c>
      <c r="F979">
        <v>524110002</v>
      </c>
      <c r="G979" t="s">
        <v>138</v>
      </c>
      <c r="H979">
        <v>101</v>
      </c>
      <c r="I979" t="s">
        <v>308</v>
      </c>
      <c r="J979">
        <v>4410</v>
      </c>
      <c r="K979" t="s">
        <v>341</v>
      </c>
      <c r="L979">
        <v>4000</v>
      </c>
      <c r="M979" t="s">
        <v>137</v>
      </c>
      <c r="N979">
        <v>7</v>
      </c>
      <c r="O979" t="s">
        <v>310</v>
      </c>
      <c r="P979">
        <v>171</v>
      </c>
      <c r="Q979" t="s">
        <v>311</v>
      </c>
      <c r="R979">
        <v>121</v>
      </c>
      <c r="S979" t="s">
        <v>312</v>
      </c>
      <c r="T979">
        <v>1</v>
      </c>
      <c r="U979" t="s">
        <v>313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31204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0</v>
      </c>
      <c r="AU979" s="4">
        <v>0</v>
      </c>
      <c r="AV979" s="4">
        <v>0</v>
      </c>
      <c r="AW979" s="4">
        <v>0</v>
      </c>
      <c r="AX979" s="4">
        <v>0</v>
      </c>
      <c r="AY979" s="4">
        <v>0</v>
      </c>
      <c r="AZ979" s="4">
        <v>0</v>
      </c>
      <c r="BA979" s="4">
        <v>31204</v>
      </c>
      <c r="BB979" s="4">
        <v>0</v>
      </c>
      <c r="BC979" s="4">
        <v>0</v>
      </c>
      <c r="BD979" s="4">
        <v>0</v>
      </c>
      <c r="BE979" s="4">
        <v>0</v>
      </c>
    </row>
    <row r="980" spans="1:57">
      <c r="A980">
        <v>941</v>
      </c>
      <c r="B980" t="s">
        <v>484</v>
      </c>
      <c r="C980">
        <v>116</v>
      </c>
      <c r="D980" t="s">
        <v>485</v>
      </c>
      <c r="E980">
        <v>440</v>
      </c>
      <c r="F980">
        <v>524110002</v>
      </c>
      <c r="G980" t="s">
        <v>138</v>
      </c>
      <c r="H980">
        <v>101</v>
      </c>
      <c r="I980" t="s">
        <v>308</v>
      </c>
      <c r="J980">
        <v>4410</v>
      </c>
      <c r="K980" t="s">
        <v>341</v>
      </c>
      <c r="L980">
        <v>4000</v>
      </c>
      <c r="M980" t="s">
        <v>137</v>
      </c>
      <c r="N980">
        <v>8</v>
      </c>
      <c r="O980" t="s">
        <v>486</v>
      </c>
      <c r="P980">
        <v>131</v>
      </c>
      <c r="Q980" t="s">
        <v>449</v>
      </c>
      <c r="R980">
        <v>121</v>
      </c>
      <c r="S980" t="s">
        <v>312</v>
      </c>
      <c r="T980">
        <v>1</v>
      </c>
      <c r="U980" t="s">
        <v>313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11600</v>
      </c>
      <c r="AB980" s="4">
        <v>4000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1030</v>
      </c>
      <c r="AJ980" s="4">
        <v>3090</v>
      </c>
      <c r="AK980" s="4">
        <v>0</v>
      </c>
      <c r="AL980" s="4">
        <v>4635</v>
      </c>
      <c r="AM980" s="4">
        <v>0</v>
      </c>
      <c r="AN980" s="4">
        <v>1030</v>
      </c>
      <c r="AO980" s="4">
        <v>0</v>
      </c>
      <c r="AP980" s="4">
        <v>0</v>
      </c>
      <c r="AQ980" s="4">
        <v>2060</v>
      </c>
      <c r="AR980" s="4">
        <v>1184.5</v>
      </c>
      <c r="AS980" s="4">
        <v>1184.5</v>
      </c>
      <c r="AT980" s="4">
        <v>0</v>
      </c>
      <c r="AU980" s="4">
        <v>0</v>
      </c>
      <c r="AV980" s="4">
        <v>0</v>
      </c>
      <c r="AW980" s="4">
        <v>0</v>
      </c>
      <c r="AX980" s="4">
        <v>2845</v>
      </c>
      <c r="AY980" s="4">
        <v>0</v>
      </c>
      <c r="AZ980" s="4">
        <v>2970</v>
      </c>
      <c r="BA980" s="4">
        <v>0</v>
      </c>
      <c r="BB980" s="4">
        <v>0</v>
      </c>
      <c r="BC980" s="4">
        <v>0</v>
      </c>
      <c r="BD980" s="4">
        <v>-3244.5</v>
      </c>
      <c r="BE980" s="4">
        <v>-1184.5</v>
      </c>
    </row>
    <row r="981" spans="1:57">
      <c r="A981">
        <v>111</v>
      </c>
      <c r="B981" t="s">
        <v>84</v>
      </c>
      <c r="C981">
        <v>141</v>
      </c>
      <c r="D981" t="s">
        <v>260</v>
      </c>
      <c r="E981">
        <v>440</v>
      </c>
      <c r="F981">
        <v>524110002</v>
      </c>
      <c r="G981" t="s">
        <v>138</v>
      </c>
      <c r="H981">
        <v>101</v>
      </c>
      <c r="I981" t="s">
        <v>308</v>
      </c>
      <c r="J981">
        <v>4410</v>
      </c>
      <c r="K981" t="s">
        <v>341</v>
      </c>
      <c r="L981">
        <v>4000</v>
      </c>
      <c r="M981" t="s">
        <v>137</v>
      </c>
      <c r="N981">
        <v>13</v>
      </c>
      <c r="O981" t="s">
        <v>353</v>
      </c>
      <c r="P981">
        <v>263</v>
      </c>
      <c r="Q981" t="s">
        <v>354</v>
      </c>
      <c r="R981">
        <v>121</v>
      </c>
      <c r="S981" t="s">
        <v>312</v>
      </c>
      <c r="T981">
        <v>1</v>
      </c>
      <c r="U981" t="s">
        <v>313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3090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309</v>
      </c>
      <c r="AS981" s="4">
        <v>309</v>
      </c>
      <c r="AT981" s="4">
        <v>0</v>
      </c>
      <c r="AU981" s="4">
        <v>0</v>
      </c>
      <c r="AV981" s="4">
        <v>0</v>
      </c>
      <c r="AW981" s="4">
        <v>0</v>
      </c>
      <c r="AX981" s="4">
        <v>-3090</v>
      </c>
      <c r="AY981" s="4">
        <v>0</v>
      </c>
      <c r="AZ981" s="4">
        <v>0</v>
      </c>
      <c r="BA981" s="4">
        <v>0</v>
      </c>
      <c r="BB981" s="4">
        <v>0</v>
      </c>
      <c r="BC981" s="4">
        <v>0</v>
      </c>
      <c r="BD981" s="4">
        <v>-309</v>
      </c>
      <c r="BE981" s="4">
        <v>-309</v>
      </c>
    </row>
    <row r="982" spans="1:57">
      <c r="A982">
        <v>941</v>
      </c>
      <c r="B982" t="s">
        <v>484</v>
      </c>
      <c r="C982">
        <v>116</v>
      </c>
      <c r="D982" t="s">
        <v>485</v>
      </c>
      <c r="E982">
        <v>441</v>
      </c>
      <c r="F982">
        <v>524110004</v>
      </c>
      <c r="G982" t="s">
        <v>176</v>
      </c>
      <c r="H982">
        <v>101</v>
      </c>
      <c r="I982" t="s">
        <v>308</v>
      </c>
      <c r="J982">
        <v>4410</v>
      </c>
      <c r="K982" t="s">
        <v>341</v>
      </c>
      <c r="L982">
        <v>4000</v>
      </c>
      <c r="M982" t="s">
        <v>137</v>
      </c>
      <c r="N982">
        <v>8</v>
      </c>
      <c r="O982" t="s">
        <v>486</v>
      </c>
      <c r="P982">
        <v>131</v>
      </c>
      <c r="Q982" t="s">
        <v>449</v>
      </c>
      <c r="R982">
        <v>121</v>
      </c>
      <c r="S982" t="s">
        <v>312</v>
      </c>
      <c r="T982">
        <v>1</v>
      </c>
      <c r="U982" t="s">
        <v>313</v>
      </c>
      <c r="V982" s="4">
        <v>0</v>
      </c>
      <c r="W982" s="4">
        <v>6000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2500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11062.2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1106.22</v>
      </c>
      <c r="AS982" s="4">
        <v>1106.22</v>
      </c>
      <c r="AT982" s="4">
        <v>0</v>
      </c>
      <c r="AU982" s="4">
        <v>6000</v>
      </c>
      <c r="AV982" s="4">
        <v>0</v>
      </c>
      <c r="AW982" s="4">
        <v>0</v>
      </c>
      <c r="AX982" s="4">
        <v>0</v>
      </c>
      <c r="AY982" s="4">
        <v>0</v>
      </c>
      <c r="AZ982" s="4">
        <v>0</v>
      </c>
      <c r="BA982" s="4">
        <v>0</v>
      </c>
      <c r="BB982" s="4">
        <v>0</v>
      </c>
      <c r="BC982" s="4">
        <v>0</v>
      </c>
      <c r="BD982" s="4">
        <v>0</v>
      </c>
      <c r="BE982" s="4">
        <v>-10774.64</v>
      </c>
    </row>
    <row r="983" spans="1:57">
      <c r="A983">
        <v>962</v>
      </c>
      <c r="B983" t="s">
        <v>513</v>
      </c>
      <c r="C983">
        <v>126</v>
      </c>
      <c r="D983" t="s">
        <v>225</v>
      </c>
      <c r="E983">
        <v>441</v>
      </c>
      <c r="F983">
        <v>524110004</v>
      </c>
      <c r="G983" t="s">
        <v>176</v>
      </c>
      <c r="H983">
        <v>101</v>
      </c>
      <c r="I983" t="s">
        <v>308</v>
      </c>
      <c r="J983">
        <v>4410</v>
      </c>
      <c r="K983" t="s">
        <v>341</v>
      </c>
      <c r="L983">
        <v>4000</v>
      </c>
      <c r="M983" t="s">
        <v>137</v>
      </c>
      <c r="N983">
        <v>11</v>
      </c>
      <c r="O983" t="s">
        <v>509</v>
      </c>
      <c r="P983">
        <v>241</v>
      </c>
      <c r="Q983" t="s">
        <v>445</v>
      </c>
      <c r="R983">
        <v>124</v>
      </c>
      <c r="S983" t="s">
        <v>510</v>
      </c>
      <c r="T983">
        <v>1</v>
      </c>
      <c r="U983" t="s">
        <v>313</v>
      </c>
      <c r="V983" s="4">
        <v>0</v>
      </c>
      <c r="W983" s="4">
        <v>0</v>
      </c>
      <c r="X983" s="4">
        <v>10000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3090</v>
      </c>
      <c r="AI983" s="4">
        <v>1030</v>
      </c>
      <c r="AJ983" s="4">
        <v>0</v>
      </c>
      <c r="AK983" s="4">
        <v>0</v>
      </c>
      <c r="AL983" s="4">
        <v>1133</v>
      </c>
      <c r="AM983" s="4">
        <v>19570</v>
      </c>
      <c r="AN983" s="4">
        <v>0</v>
      </c>
      <c r="AO983" s="4">
        <v>0</v>
      </c>
      <c r="AP983" s="4">
        <v>0</v>
      </c>
      <c r="AQ983" s="4">
        <v>0</v>
      </c>
      <c r="AR983" s="4">
        <v>2482.3000000000002</v>
      </c>
      <c r="AS983" s="4">
        <v>2482.3000000000002</v>
      </c>
      <c r="AT983" s="4">
        <v>0</v>
      </c>
      <c r="AU983" s="4">
        <v>0</v>
      </c>
      <c r="AV983" s="4">
        <v>5880</v>
      </c>
      <c r="AW983" s="4">
        <v>0</v>
      </c>
      <c r="AX983" s="4">
        <v>0</v>
      </c>
      <c r="AY983" s="4">
        <v>0</v>
      </c>
      <c r="AZ983" s="4">
        <v>0</v>
      </c>
      <c r="BA983" s="4">
        <v>-10000</v>
      </c>
      <c r="BB983" s="4">
        <v>0</v>
      </c>
      <c r="BC983" s="4">
        <v>-10703</v>
      </c>
      <c r="BD983" s="4">
        <v>-2482.3000000000002</v>
      </c>
      <c r="BE983" s="4">
        <v>-2482.3000000000002</v>
      </c>
    </row>
    <row r="984" spans="1:57">
      <c r="A984">
        <v>911</v>
      </c>
      <c r="B984" t="s">
        <v>447</v>
      </c>
      <c r="C984">
        <v>107</v>
      </c>
      <c r="D984" t="s">
        <v>120</v>
      </c>
      <c r="E984">
        <v>442</v>
      </c>
      <c r="F984">
        <v>524110005</v>
      </c>
      <c r="G984" t="s">
        <v>139</v>
      </c>
      <c r="H984">
        <v>101</v>
      </c>
      <c r="I984" t="s">
        <v>308</v>
      </c>
      <c r="J984">
        <v>4410</v>
      </c>
      <c r="K984" t="s">
        <v>341</v>
      </c>
      <c r="L984">
        <v>4000</v>
      </c>
      <c r="M984" t="s">
        <v>137</v>
      </c>
      <c r="N984">
        <v>1</v>
      </c>
      <c r="O984" t="s">
        <v>448</v>
      </c>
      <c r="P984">
        <v>131</v>
      </c>
      <c r="Q984" t="s">
        <v>449</v>
      </c>
      <c r="R984">
        <v>121</v>
      </c>
      <c r="S984" t="s">
        <v>312</v>
      </c>
      <c r="T984">
        <v>1</v>
      </c>
      <c r="U984" t="s">
        <v>313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17862.05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1786.21</v>
      </c>
      <c r="AS984" s="4">
        <v>1786.21</v>
      </c>
      <c r="AT984" s="4">
        <v>0</v>
      </c>
      <c r="AU984" s="4">
        <v>0</v>
      </c>
      <c r="AV984" s="4">
        <v>0</v>
      </c>
      <c r="AW984" s="4">
        <v>0</v>
      </c>
      <c r="AX984" s="4">
        <v>-4831.33</v>
      </c>
      <c r="AY984" s="4">
        <v>-13030.72</v>
      </c>
      <c r="AZ984" s="4">
        <v>0</v>
      </c>
      <c r="BA984" s="4">
        <v>0</v>
      </c>
      <c r="BB984" s="4">
        <v>0</v>
      </c>
      <c r="BC984" s="4">
        <v>0</v>
      </c>
      <c r="BD984" s="4">
        <v>-1786.21</v>
      </c>
      <c r="BE984" s="4">
        <v>-1786.21</v>
      </c>
    </row>
    <row r="985" spans="1:57">
      <c r="A985">
        <v>921</v>
      </c>
      <c r="B985" t="s">
        <v>454</v>
      </c>
      <c r="C985">
        <v>108</v>
      </c>
      <c r="D985" t="s">
        <v>455</v>
      </c>
      <c r="E985">
        <v>442</v>
      </c>
      <c r="F985">
        <v>524110005</v>
      </c>
      <c r="G985" t="s">
        <v>139</v>
      </c>
      <c r="H985">
        <v>101</v>
      </c>
      <c r="I985" t="s">
        <v>308</v>
      </c>
      <c r="J985">
        <v>4410</v>
      </c>
      <c r="K985" t="s">
        <v>341</v>
      </c>
      <c r="L985">
        <v>4000</v>
      </c>
      <c r="M985" t="s">
        <v>137</v>
      </c>
      <c r="N985">
        <v>4</v>
      </c>
      <c r="O985" t="s">
        <v>345</v>
      </c>
      <c r="P985">
        <v>132</v>
      </c>
      <c r="Q985" t="s">
        <v>456</v>
      </c>
      <c r="R985">
        <v>121</v>
      </c>
      <c r="S985" t="s">
        <v>312</v>
      </c>
      <c r="T985">
        <v>1</v>
      </c>
      <c r="U985" t="s">
        <v>313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4913.3</v>
      </c>
      <c r="AB985" s="4">
        <v>5432</v>
      </c>
      <c r="AC985" s="4">
        <v>0</v>
      </c>
      <c r="AD985" s="4">
        <v>0</v>
      </c>
      <c r="AE985" s="4">
        <v>0</v>
      </c>
      <c r="AF985" s="4">
        <v>0</v>
      </c>
      <c r="AG985" s="4">
        <v>6230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0</v>
      </c>
      <c r="AU985" s="4">
        <v>0</v>
      </c>
      <c r="AV985" s="4">
        <v>0</v>
      </c>
      <c r="AW985" s="4">
        <v>0</v>
      </c>
      <c r="AX985" s="4">
        <v>0</v>
      </c>
      <c r="AY985" s="4">
        <v>4913.3</v>
      </c>
      <c r="AZ985" s="4">
        <v>5432</v>
      </c>
      <c r="BA985" s="4">
        <v>0</v>
      </c>
      <c r="BB985" s="4">
        <v>0</v>
      </c>
      <c r="BC985" s="4">
        <v>0</v>
      </c>
      <c r="BD985" s="4">
        <v>0</v>
      </c>
      <c r="BE985" s="4">
        <v>6230</v>
      </c>
    </row>
    <row r="986" spans="1:57">
      <c r="A986">
        <v>924</v>
      </c>
      <c r="B986" t="s">
        <v>574</v>
      </c>
      <c r="C986">
        <v>159</v>
      </c>
      <c r="D986" t="s">
        <v>574</v>
      </c>
      <c r="E986">
        <v>442</v>
      </c>
      <c r="F986">
        <v>524110005</v>
      </c>
      <c r="G986" t="s">
        <v>139</v>
      </c>
      <c r="H986">
        <v>101</v>
      </c>
      <c r="I986" t="s">
        <v>308</v>
      </c>
      <c r="J986">
        <v>4410</v>
      </c>
      <c r="K986" t="s">
        <v>341</v>
      </c>
      <c r="L986">
        <v>4000</v>
      </c>
      <c r="M986" t="s">
        <v>137</v>
      </c>
      <c r="N986">
        <v>4</v>
      </c>
      <c r="O986" t="s">
        <v>345</v>
      </c>
      <c r="P986">
        <v>111</v>
      </c>
      <c r="Q986" t="s">
        <v>438</v>
      </c>
      <c r="R986">
        <v>121</v>
      </c>
      <c r="S986" t="s">
        <v>312</v>
      </c>
      <c r="T986">
        <v>1</v>
      </c>
      <c r="U986" t="s">
        <v>313</v>
      </c>
      <c r="V986" s="4">
        <v>7210.7</v>
      </c>
      <c r="W986" s="4">
        <v>8709.4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17632.79</v>
      </c>
      <c r="AM986" s="4">
        <v>11436.51</v>
      </c>
      <c r="AN986" s="4">
        <v>4895.4799999999996</v>
      </c>
      <c r="AO986" s="4">
        <v>0</v>
      </c>
      <c r="AP986" s="4">
        <v>11600.89</v>
      </c>
      <c r="AQ986" s="4">
        <v>6196.27</v>
      </c>
      <c r="AR986" s="4">
        <v>5176.1899999999996</v>
      </c>
      <c r="AS986" s="4">
        <v>5176.1899999999996</v>
      </c>
      <c r="AT986" s="4">
        <v>25000</v>
      </c>
      <c r="AU986" s="4">
        <v>0</v>
      </c>
      <c r="AV986" s="4">
        <v>0</v>
      </c>
      <c r="AW986" s="4">
        <v>0</v>
      </c>
      <c r="AX986" s="4">
        <v>-20000</v>
      </c>
      <c r="AY986" s="4">
        <v>0</v>
      </c>
      <c r="AZ986" s="4">
        <v>0</v>
      </c>
      <c r="BA986" s="4">
        <v>0</v>
      </c>
      <c r="BB986" s="4">
        <v>-10000</v>
      </c>
      <c r="BC986" s="4">
        <v>-5000</v>
      </c>
      <c r="BD986" s="4">
        <v>-8597.16</v>
      </c>
      <c r="BE986" s="4">
        <v>-27597.06</v>
      </c>
    </row>
    <row r="987" spans="1:57">
      <c r="A987">
        <v>925</v>
      </c>
      <c r="B987" t="s">
        <v>576</v>
      </c>
      <c r="C987">
        <v>159</v>
      </c>
      <c r="D987" t="s">
        <v>574</v>
      </c>
      <c r="E987">
        <v>442</v>
      </c>
      <c r="F987">
        <v>524110005</v>
      </c>
      <c r="G987" t="s">
        <v>139</v>
      </c>
      <c r="H987">
        <v>101</v>
      </c>
      <c r="I987" t="s">
        <v>308</v>
      </c>
      <c r="J987">
        <v>4410</v>
      </c>
      <c r="K987" t="s">
        <v>341</v>
      </c>
      <c r="L987">
        <v>4000</v>
      </c>
      <c r="M987" t="s">
        <v>137</v>
      </c>
      <c r="N987">
        <v>4</v>
      </c>
      <c r="O987" t="s">
        <v>345</v>
      </c>
      <c r="P987">
        <v>111</v>
      </c>
      <c r="Q987" t="s">
        <v>438</v>
      </c>
      <c r="R987">
        <v>121</v>
      </c>
      <c r="S987" t="s">
        <v>312</v>
      </c>
      <c r="T987">
        <v>1</v>
      </c>
      <c r="U987" t="s">
        <v>313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19630.830000000002</v>
      </c>
      <c r="AI987" s="4">
        <v>19630.830000000002</v>
      </c>
      <c r="AJ987" s="4">
        <v>19630.830000000002</v>
      </c>
      <c r="AK987" s="4">
        <v>19630.830000000002</v>
      </c>
      <c r="AL987" s="4">
        <v>19630.830000000002</v>
      </c>
      <c r="AM987" s="4">
        <v>19630.830000000002</v>
      </c>
      <c r="AN987" s="4">
        <v>19630.830000000002</v>
      </c>
      <c r="AO987" s="4">
        <v>31231.72</v>
      </c>
      <c r="AP987" s="4">
        <v>19630.830000000002</v>
      </c>
      <c r="AQ987" s="4">
        <v>19630.830000000002</v>
      </c>
      <c r="AR987" s="4">
        <v>20790.919999999998</v>
      </c>
      <c r="AS987" s="4">
        <v>20790.919999999998</v>
      </c>
      <c r="AT987" s="4">
        <v>0</v>
      </c>
      <c r="AU987" s="4">
        <v>0</v>
      </c>
      <c r="AV987" s="4">
        <v>0</v>
      </c>
      <c r="AW987" s="4">
        <v>0</v>
      </c>
      <c r="AX987" s="4">
        <v>0</v>
      </c>
      <c r="AY987" s="4">
        <v>0</v>
      </c>
      <c r="AZ987" s="4">
        <v>0</v>
      </c>
      <c r="BA987" s="4">
        <v>0</v>
      </c>
      <c r="BB987" s="4">
        <v>0</v>
      </c>
      <c r="BC987" s="4">
        <v>0</v>
      </c>
      <c r="BD987" s="4">
        <v>0</v>
      </c>
      <c r="BE987" s="4">
        <v>-249491.03</v>
      </c>
    </row>
    <row r="988" spans="1:57">
      <c r="A988">
        <v>111</v>
      </c>
      <c r="B988" t="s">
        <v>84</v>
      </c>
      <c r="C988">
        <v>141</v>
      </c>
      <c r="D988" t="s">
        <v>260</v>
      </c>
      <c r="E988">
        <v>442</v>
      </c>
      <c r="F988">
        <v>524110005</v>
      </c>
      <c r="G988" t="s">
        <v>139</v>
      </c>
      <c r="H988">
        <v>101</v>
      </c>
      <c r="I988" t="s">
        <v>308</v>
      </c>
      <c r="J988">
        <v>4410</v>
      </c>
      <c r="K988" t="s">
        <v>341</v>
      </c>
      <c r="L988">
        <v>4000</v>
      </c>
      <c r="M988" t="s">
        <v>137</v>
      </c>
      <c r="N988">
        <v>13</v>
      </c>
      <c r="O988" t="s">
        <v>353</v>
      </c>
      <c r="P988">
        <v>263</v>
      </c>
      <c r="Q988" t="s">
        <v>354</v>
      </c>
      <c r="R988">
        <v>121</v>
      </c>
      <c r="S988" t="s">
        <v>312</v>
      </c>
      <c r="T988">
        <v>1</v>
      </c>
      <c r="U988" t="s">
        <v>313</v>
      </c>
      <c r="V988" s="4">
        <v>16454.2</v>
      </c>
      <c r="W988" s="4">
        <v>20344.099999999999</v>
      </c>
      <c r="X988" s="4">
        <v>0</v>
      </c>
      <c r="Y988" s="4">
        <v>0</v>
      </c>
      <c r="Z988" s="4">
        <v>0</v>
      </c>
      <c r="AA988" s="4">
        <v>21648.21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27561.1</v>
      </c>
      <c r="AH988" s="4">
        <v>83333.33</v>
      </c>
      <c r="AI988" s="4">
        <v>118978.14</v>
      </c>
      <c r="AJ988" s="4">
        <v>83333.33</v>
      </c>
      <c r="AK988" s="4">
        <v>83333.33</v>
      </c>
      <c r="AL988" s="4">
        <v>106749.25</v>
      </c>
      <c r="AM988" s="4">
        <v>94605.45</v>
      </c>
      <c r="AN988" s="4">
        <v>109884.87</v>
      </c>
      <c r="AO988" s="4">
        <v>99462.82</v>
      </c>
      <c r="AP988" s="4">
        <v>99302.04</v>
      </c>
      <c r="AQ988" s="4">
        <v>83333.33</v>
      </c>
      <c r="AR988" s="4">
        <v>96231.59</v>
      </c>
      <c r="AS988" s="4">
        <v>96231.59</v>
      </c>
      <c r="AT988" s="4">
        <v>92862.75</v>
      </c>
      <c r="AU988" s="4">
        <v>-108710.76</v>
      </c>
      <c r="AV988" s="4">
        <v>-83954.44</v>
      </c>
      <c r="AW988" s="4">
        <v>-70000</v>
      </c>
      <c r="AX988" s="4">
        <v>-75000</v>
      </c>
      <c r="AY988" s="4">
        <v>-50000</v>
      </c>
      <c r="AZ988" s="4">
        <v>-100000</v>
      </c>
      <c r="BA988" s="4">
        <v>-80000</v>
      </c>
      <c r="BB988" s="4">
        <v>-80000</v>
      </c>
      <c r="BC988" s="4">
        <v>-70000</v>
      </c>
      <c r="BD988" s="4">
        <v>-281012.05</v>
      </c>
      <c r="BE988" s="4">
        <v>-109356.06</v>
      </c>
    </row>
    <row r="989" spans="1:57">
      <c r="A989">
        <v>963</v>
      </c>
      <c r="B989" t="s">
        <v>515</v>
      </c>
      <c r="C989">
        <v>127</v>
      </c>
      <c r="D989" t="s">
        <v>516</v>
      </c>
      <c r="E989">
        <v>442</v>
      </c>
      <c r="F989">
        <v>524110005</v>
      </c>
      <c r="G989" t="s">
        <v>139</v>
      </c>
      <c r="H989">
        <v>101</v>
      </c>
      <c r="I989" t="s">
        <v>308</v>
      </c>
      <c r="J989">
        <v>4410</v>
      </c>
      <c r="K989" t="s">
        <v>341</v>
      </c>
      <c r="L989">
        <v>4000</v>
      </c>
      <c r="M989" t="s">
        <v>137</v>
      </c>
      <c r="N989">
        <v>13</v>
      </c>
      <c r="O989" t="s">
        <v>353</v>
      </c>
      <c r="P989">
        <v>231</v>
      </c>
      <c r="Q989" t="s">
        <v>517</v>
      </c>
      <c r="R989">
        <v>124</v>
      </c>
      <c r="S989" t="s">
        <v>510</v>
      </c>
      <c r="T989">
        <v>1</v>
      </c>
      <c r="U989" t="s">
        <v>313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2389.6</v>
      </c>
      <c r="AN989" s="4">
        <v>0</v>
      </c>
      <c r="AO989" s="4">
        <v>0</v>
      </c>
      <c r="AP989" s="4">
        <v>0</v>
      </c>
      <c r="AQ989" s="4">
        <v>0</v>
      </c>
      <c r="AR989" s="4">
        <v>238.96</v>
      </c>
      <c r="AS989" s="4">
        <v>238.96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-2389.6</v>
      </c>
      <c r="BB989" s="4">
        <v>0</v>
      </c>
      <c r="BC989" s="4">
        <v>0</v>
      </c>
      <c r="BD989" s="4">
        <v>-238.96</v>
      </c>
      <c r="BE989" s="4">
        <v>-238.96</v>
      </c>
    </row>
    <row r="990" spans="1:57">
      <c r="A990">
        <v>911</v>
      </c>
      <c r="B990" t="s">
        <v>447</v>
      </c>
      <c r="C990">
        <v>107</v>
      </c>
      <c r="D990" t="s">
        <v>120</v>
      </c>
      <c r="E990">
        <v>443</v>
      </c>
      <c r="F990">
        <v>524110006</v>
      </c>
      <c r="G990" t="s">
        <v>140</v>
      </c>
      <c r="H990">
        <v>101</v>
      </c>
      <c r="I990" t="s">
        <v>308</v>
      </c>
      <c r="J990">
        <v>4410</v>
      </c>
      <c r="K990" t="s">
        <v>341</v>
      </c>
      <c r="L990">
        <v>4000</v>
      </c>
      <c r="M990" t="s">
        <v>137</v>
      </c>
      <c r="N990">
        <v>1</v>
      </c>
      <c r="O990" t="s">
        <v>448</v>
      </c>
      <c r="P990">
        <v>131</v>
      </c>
      <c r="Q990" t="s">
        <v>449</v>
      </c>
      <c r="R990">
        <v>121</v>
      </c>
      <c r="S990" t="s">
        <v>312</v>
      </c>
      <c r="T990">
        <v>1</v>
      </c>
      <c r="U990" t="s">
        <v>313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515</v>
      </c>
      <c r="AI990" s="4">
        <v>515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103</v>
      </c>
      <c r="AS990" s="4">
        <v>103</v>
      </c>
      <c r="AT990" s="4">
        <v>0</v>
      </c>
      <c r="AU990" s="4">
        <v>0</v>
      </c>
      <c r="AV990" s="4">
        <v>0</v>
      </c>
      <c r="AW990" s="4">
        <v>0</v>
      </c>
      <c r="AX990" s="4">
        <v>-1030</v>
      </c>
      <c r="AY990" s="4">
        <v>0</v>
      </c>
      <c r="AZ990" s="4">
        <v>0</v>
      </c>
      <c r="BA990" s="4">
        <v>0</v>
      </c>
      <c r="BB990" s="4">
        <v>0</v>
      </c>
      <c r="BC990" s="4">
        <v>0</v>
      </c>
      <c r="BD990" s="4">
        <v>-103</v>
      </c>
      <c r="BE990" s="4">
        <v>-103</v>
      </c>
    </row>
    <row r="991" spans="1:57">
      <c r="A991">
        <v>101</v>
      </c>
      <c r="B991" t="s">
        <v>306</v>
      </c>
      <c r="C991">
        <v>139</v>
      </c>
      <c r="D991" t="s">
        <v>307</v>
      </c>
      <c r="E991">
        <v>443</v>
      </c>
      <c r="F991">
        <v>524110006</v>
      </c>
      <c r="G991" t="s">
        <v>140</v>
      </c>
      <c r="H991">
        <v>101</v>
      </c>
      <c r="I991" t="s">
        <v>308</v>
      </c>
      <c r="J991">
        <v>4410</v>
      </c>
      <c r="K991" t="s">
        <v>341</v>
      </c>
      <c r="L991">
        <v>4000</v>
      </c>
      <c r="M991" t="s">
        <v>137</v>
      </c>
      <c r="N991">
        <v>7</v>
      </c>
      <c r="O991" t="s">
        <v>310</v>
      </c>
      <c r="P991">
        <v>171</v>
      </c>
      <c r="Q991" t="s">
        <v>311</v>
      </c>
      <c r="R991">
        <v>121</v>
      </c>
      <c r="S991" t="s">
        <v>312</v>
      </c>
      <c r="T991">
        <v>1</v>
      </c>
      <c r="U991" t="s">
        <v>313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5000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0</v>
      </c>
      <c r="AU991" s="4">
        <v>0</v>
      </c>
      <c r="AV991" s="4">
        <v>0</v>
      </c>
      <c r="AW991" s="4">
        <v>0</v>
      </c>
      <c r="AX991" s="4">
        <v>0</v>
      </c>
      <c r="AY991" s="4">
        <v>0</v>
      </c>
      <c r="AZ991" s="4">
        <v>0</v>
      </c>
      <c r="BA991" s="4">
        <v>0</v>
      </c>
      <c r="BB991" s="4">
        <v>0</v>
      </c>
      <c r="BC991" s="4">
        <v>0</v>
      </c>
      <c r="BD991" s="4">
        <v>5000</v>
      </c>
      <c r="BE991" s="4">
        <v>0</v>
      </c>
    </row>
    <row r="992" spans="1:57">
      <c r="A992">
        <v>941</v>
      </c>
      <c r="B992" t="s">
        <v>484</v>
      </c>
      <c r="C992">
        <v>116</v>
      </c>
      <c r="D992" t="s">
        <v>485</v>
      </c>
      <c r="E992">
        <v>443</v>
      </c>
      <c r="F992">
        <v>524110006</v>
      </c>
      <c r="G992" t="s">
        <v>140</v>
      </c>
      <c r="H992">
        <v>101</v>
      </c>
      <c r="I992" t="s">
        <v>308</v>
      </c>
      <c r="J992">
        <v>4410</v>
      </c>
      <c r="K992" t="s">
        <v>341</v>
      </c>
      <c r="L992">
        <v>4000</v>
      </c>
      <c r="M992" t="s">
        <v>137</v>
      </c>
      <c r="N992">
        <v>8</v>
      </c>
      <c r="O992" t="s">
        <v>486</v>
      </c>
      <c r="P992">
        <v>131</v>
      </c>
      <c r="Q992" t="s">
        <v>449</v>
      </c>
      <c r="R992">
        <v>121</v>
      </c>
      <c r="S992" t="s">
        <v>312</v>
      </c>
      <c r="T992">
        <v>1</v>
      </c>
      <c r="U992" t="s">
        <v>313</v>
      </c>
      <c r="V992" s="4">
        <v>4216</v>
      </c>
      <c r="W992" s="4">
        <v>1500</v>
      </c>
      <c r="X992" s="4">
        <v>4404</v>
      </c>
      <c r="Y992" s="4">
        <v>0</v>
      </c>
      <c r="Z992" s="4">
        <v>0</v>
      </c>
      <c r="AA992" s="4">
        <v>24600</v>
      </c>
      <c r="AB992" s="4">
        <v>4500</v>
      </c>
      <c r="AC992" s="4">
        <v>2200</v>
      </c>
      <c r="AD992" s="4">
        <v>8426.5</v>
      </c>
      <c r="AE992" s="4">
        <v>12901</v>
      </c>
      <c r="AF992" s="4">
        <v>2477.44</v>
      </c>
      <c r="AG992" s="4">
        <v>7200</v>
      </c>
      <c r="AH992" s="4">
        <v>600.49</v>
      </c>
      <c r="AI992" s="4">
        <v>0</v>
      </c>
      <c r="AJ992" s="4">
        <v>721</v>
      </c>
      <c r="AK992" s="4">
        <v>21845.27</v>
      </c>
      <c r="AL992" s="4">
        <v>4969.24</v>
      </c>
      <c r="AM992" s="4">
        <v>1442</v>
      </c>
      <c r="AN992" s="4">
        <v>1277.2</v>
      </c>
      <c r="AO992" s="4">
        <v>4738</v>
      </c>
      <c r="AP992" s="4">
        <v>4326</v>
      </c>
      <c r="AQ992" s="4">
        <v>3914</v>
      </c>
      <c r="AR992" s="4">
        <v>4383.32</v>
      </c>
      <c r="AS992" s="4">
        <v>4383.32</v>
      </c>
      <c r="AT992" s="4">
        <v>9399.51</v>
      </c>
      <c r="AU992" s="4">
        <v>0</v>
      </c>
      <c r="AV992" s="4">
        <v>0</v>
      </c>
      <c r="AW992" s="4">
        <v>0</v>
      </c>
      <c r="AX992" s="4">
        <v>0</v>
      </c>
      <c r="AY992" s="4">
        <v>0</v>
      </c>
      <c r="AZ992" s="4">
        <v>465.29</v>
      </c>
      <c r="BA992" s="4">
        <v>3012</v>
      </c>
      <c r="BB992" s="4">
        <v>0</v>
      </c>
      <c r="BC992" s="4">
        <v>6037.5</v>
      </c>
      <c r="BD992" s="4">
        <v>294.12</v>
      </c>
      <c r="BE992" s="4">
        <v>616.67999999999995</v>
      </c>
    </row>
    <row r="993" spans="1:57">
      <c r="A993">
        <v>962</v>
      </c>
      <c r="B993" t="s">
        <v>513</v>
      </c>
      <c r="C993">
        <v>126</v>
      </c>
      <c r="D993" t="s">
        <v>225</v>
      </c>
      <c r="E993">
        <v>443</v>
      </c>
      <c r="F993">
        <v>524110006</v>
      </c>
      <c r="G993" t="s">
        <v>140</v>
      </c>
      <c r="H993">
        <v>101</v>
      </c>
      <c r="I993" t="s">
        <v>308</v>
      </c>
      <c r="J993">
        <v>4410</v>
      </c>
      <c r="K993" t="s">
        <v>341</v>
      </c>
      <c r="L993">
        <v>4000</v>
      </c>
      <c r="M993" t="s">
        <v>137</v>
      </c>
      <c r="N993">
        <v>11</v>
      </c>
      <c r="O993" t="s">
        <v>509</v>
      </c>
      <c r="P993">
        <v>241</v>
      </c>
      <c r="Q993" t="s">
        <v>445</v>
      </c>
      <c r="R993">
        <v>124</v>
      </c>
      <c r="S993" t="s">
        <v>510</v>
      </c>
      <c r="T993">
        <v>1</v>
      </c>
      <c r="U993" t="s">
        <v>313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1830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0</v>
      </c>
      <c r="AU993" s="4">
        <v>0</v>
      </c>
      <c r="AV993" s="4">
        <v>0</v>
      </c>
      <c r="AW993" s="4">
        <v>0</v>
      </c>
      <c r="AX993" s="4">
        <v>0</v>
      </c>
      <c r="AY993" s="4">
        <v>0</v>
      </c>
      <c r="AZ993" s="4">
        <v>0</v>
      </c>
      <c r="BA993" s="4">
        <v>0</v>
      </c>
      <c r="BB993" s="4">
        <v>0</v>
      </c>
      <c r="BC993" s="4">
        <v>1830</v>
      </c>
      <c r="BD993" s="4">
        <v>0</v>
      </c>
      <c r="BE993" s="4">
        <v>0</v>
      </c>
    </row>
    <row r="994" spans="1:57">
      <c r="A994">
        <v>111</v>
      </c>
      <c r="B994" t="s">
        <v>84</v>
      </c>
      <c r="C994">
        <v>141</v>
      </c>
      <c r="D994" t="s">
        <v>260</v>
      </c>
      <c r="E994">
        <v>443</v>
      </c>
      <c r="F994">
        <v>524110006</v>
      </c>
      <c r="G994" t="s">
        <v>140</v>
      </c>
      <c r="H994">
        <v>101</v>
      </c>
      <c r="I994" t="s">
        <v>308</v>
      </c>
      <c r="J994">
        <v>4410</v>
      </c>
      <c r="K994" t="s">
        <v>341</v>
      </c>
      <c r="L994">
        <v>4000</v>
      </c>
      <c r="M994" t="s">
        <v>137</v>
      </c>
      <c r="N994">
        <v>13</v>
      </c>
      <c r="O994" t="s">
        <v>353</v>
      </c>
      <c r="P994">
        <v>263</v>
      </c>
      <c r="Q994" t="s">
        <v>354</v>
      </c>
      <c r="R994">
        <v>121</v>
      </c>
      <c r="S994" t="s">
        <v>312</v>
      </c>
      <c r="T994">
        <v>1</v>
      </c>
      <c r="U994" t="s">
        <v>313</v>
      </c>
      <c r="V994" s="4">
        <v>3350.5</v>
      </c>
      <c r="W994" s="4">
        <v>3063.99</v>
      </c>
      <c r="X994" s="4">
        <v>3300</v>
      </c>
      <c r="Y994" s="4">
        <v>3302</v>
      </c>
      <c r="Z994" s="4">
        <v>866</v>
      </c>
      <c r="AA994" s="4">
        <v>5605.28</v>
      </c>
      <c r="AB994" s="4">
        <v>12494.39</v>
      </c>
      <c r="AC994" s="4">
        <v>10655.67</v>
      </c>
      <c r="AD994" s="4">
        <v>8219.5</v>
      </c>
      <c r="AE994" s="4">
        <v>8263.9599999999991</v>
      </c>
      <c r="AF994" s="4">
        <v>11527.75</v>
      </c>
      <c r="AG994" s="4">
        <v>6167.86</v>
      </c>
      <c r="AH994" s="4">
        <v>88398.87</v>
      </c>
      <c r="AI994" s="4">
        <v>85010.17</v>
      </c>
      <c r="AJ994" s="4">
        <v>86985.42</v>
      </c>
      <c r="AK994" s="4">
        <v>85949.53</v>
      </c>
      <c r="AL994" s="4">
        <v>88618.68</v>
      </c>
      <c r="AM994" s="4">
        <v>83333.33</v>
      </c>
      <c r="AN994" s="4">
        <v>83333.33</v>
      </c>
      <c r="AO994" s="4">
        <v>93818.73</v>
      </c>
      <c r="AP994" s="4">
        <v>90850.27</v>
      </c>
      <c r="AQ994" s="4">
        <v>95163.21</v>
      </c>
      <c r="AR994" s="4">
        <v>88146.16</v>
      </c>
      <c r="AS994" s="4">
        <v>88146.16</v>
      </c>
      <c r="AT994" s="4">
        <v>-50084.5</v>
      </c>
      <c r="AU994" s="4">
        <v>-96210.46</v>
      </c>
      <c r="AV994" s="4">
        <v>0</v>
      </c>
      <c r="AW994" s="4">
        <v>0</v>
      </c>
      <c r="AX994" s="4">
        <v>-49233</v>
      </c>
      <c r="AY994" s="4">
        <v>-61227.64</v>
      </c>
      <c r="AZ994" s="4">
        <v>-50000</v>
      </c>
      <c r="BA994" s="4">
        <v>-50000</v>
      </c>
      <c r="BB994" s="4">
        <v>-78862.600000000006</v>
      </c>
      <c r="BC994" s="4">
        <v>-365000</v>
      </c>
      <c r="BD994" s="4">
        <v>-97097.99</v>
      </c>
      <c r="BE994" s="4">
        <v>-81113.77</v>
      </c>
    </row>
    <row r="995" spans="1:57">
      <c r="A995">
        <v>964</v>
      </c>
      <c r="B995" t="s">
        <v>518</v>
      </c>
      <c r="C995">
        <v>128</v>
      </c>
      <c r="D995" t="s">
        <v>519</v>
      </c>
      <c r="E995">
        <v>444</v>
      </c>
      <c r="F995">
        <v>524110007</v>
      </c>
      <c r="G995" t="s">
        <v>219</v>
      </c>
      <c r="H995">
        <v>101</v>
      </c>
      <c r="I995" t="s">
        <v>308</v>
      </c>
      <c r="J995">
        <v>4410</v>
      </c>
      <c r="K995" t="s">
        <v>341</v>
      </c>
      <c r="L995">
        <v>4000</v>
      </c>
      <c r="M995" t="s">
        <v>137</v>
      </c>
      <c r="N995">
        <v>11</v>
      </c>
      <c r="O995" t="s">
        <v>509</v>
      </c>
      <c r="P995">
        <v>256</v>
      </c>
      <c r="Q995" t="s">
        <v>520</v>
      </c>
      <c r="R995">
        <v>121</v>
      </c>
      <c r="S995" t="s">
        <v>312</v>
      </c>
      <c r="T995">
        <v>1</v>
      </c>
      <c r="U995" t="s">
        <v>313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2090.9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209.09</v>
      </c>
      <c r="AS995" s="4">
        <v>209.09</v>
      </c>
      <c r="AT995" s="4">
        <v>0</v>
      </c>
      <c r="AU995" s="4">
        <v>0</v>
      </c>
      <c r="AV995" s="4">
        <v>0</v>
      </c>
      <c r="AW995" s="4">
        <v>0</v>
      </c>
      <c r="AX995" s="4">
        <v>0</v>
      </c>
      <c r="AY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-2299.9899999999998</v>
      </c>
      <c r="BE995" s="4">
        <v>-209.09</v>
      </c>
    </row>
    <row r="996" spans="1:57">
      <c r="A996">
        <v>941</v>
      </c>
      <c r="B996" t="s">
        <v>484</v>
      </c>
      <c r="C996">
        <v>116</v>
      </c>
      <c r="D996" t="s">
        <v>485</v>
      </c>
      <c r="E996">
        <v>445</v>
      </c>
      <c r="F996">
        <v>524110008</v>
      </c>
      <c r="G996" t="s">
        <v>141</v>
      </c>
      <c r="H996">
        <v>101</v>
      </c>
      <c r="I996" t="s">
        <v>308</v>
      </c>
      <c r="J996">
        <v>4410</v>
      </c>
      <c r="K996" t="s">
        <v>341</v>
      </c>
      <c r="L996">
        <v>4000</v>
      </c>
      <c r="M996" t="s">
        <v>137</v>
      </c>
      <c r="N996">
        <v>8</v>
      </c>
      <c r="O996" t="s">
        <v>486</v>
      </c>
      <c r="P996">
        <v>131</v>
      </c>
      <c r="Q996" t="s">
        <v>449</v>
      </c>
      <c r="R996">
        <v>121</v>
      </c>
      <c r="S996" t="s">
        <v>312</v>
      </c>
      <c r="T996">
        <v>1</v>
      </c>
      <c r="U996" t="s">
        <v>313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1798.62</v>
      </c>
      <c r="AJ996" s="4">
        <v>2266</v>
      </c>
      <c r="AK996" s="4">
        <v>0</v>
      </c>
      <c r="AL996" s="4">
        <v>47793.63</v>
      </c>
      <c r="AM996" s="4">
        <v>0</v>
      </c>
      <c r="AN996" s="4">
        <v>0</v>
      </c>
      <c r="AO996" s="4">
        <v>624.85</v>
      </c>
      <c r="AP996" s="4">
        <v>0</v>
      </c>
      <c r="AQ996" s="4">
        <v>0</v>
      </c>
      <c r="AR996" s="4">
        <v>5248.31</v>
      </c>
      <c r="AS996" s="4">
        <v>5248.31</v>
      </c>
      <c r="AT996" s="4">
        <v>0</v>
      </c>
      <c r="AU996" s="4">
        <v>0</v>
      </c>
      <c r="AV996" s="4">
        <v>-360</v>
      </c>
      <c r="AW996" s="4">
        <v>0</v>
      </c>
      <c r="AX996" s="4">
        <v>0</v>
      </c>
      <c r="AY996" s="4">
        <v>0</v>
      </c>
      <c r="AZ996" s="4">
        <v>-731.2</v>
      </c>
      <c r="BA996" s="4">
        <v>-3981.2</v>
      </c>
      <c r="BB996" s="4">
        <v>0</v>
      </c>
      <c r="BC996" s="4">
        <v>0</v>
      </c>
      <c r="BD996" s="4">
        <v>0</v>
      </c>
      <c r="BE996" s="4">
        <v>-57907.32</v>
      </c>
    </row>
    <row r="997" spans="1:57">
      <c r="A997">
        <v>962</v>
      </c>
      <c r="B997" t="s">
        <v>513</v>
      </c>
      <c r="C997">
        <v>126</v>
      </c>
      <c r="D997" t="s">
        <v>225</v>
      </c>
      <c r="E997">
        <v>445</v>
      </c>
      <c r="F997">
        <v>524110008</v>
      </c>
      <c r="G997" t="s">
        <v>141</v>
      </c>
      <c r="H997">
        <v>101</v>
      </c>
      <c r="I997" t="s">
        <v>308</v>
      </c>
      <c r="J997">
        <v>4410</v>
      </c>
      <c r="K997" t="s">
        <v>341</v>
      </c>
      <c r="L997">
        <v>4000</v>
      </c>
      <c r="M997" t="s">
        <v>137</v>
      </c>
      <c r="N997">
        <v>11</v>
      </c>
      <c r="O997" t="s">
        <v>509</v>
      </c>
      <c r="P997">
        <v>241</v>
      </c>
      <c r="Q997" t="s">
        <v>445</v>
      </c>
      <c r="R997">
        <v>124</v>
      </c>
      <c r="S997" t="s">
        <v>510</v>
      </c>
      <c r="T997">
        <v>1</v>
      </c>
      <c r="U997" t="s">
        <v>313</v>
      </c>
      <c r="V997" s="4">
        <v>0</v>
      </c>
      <c r="W997" s="4">
        <v>885</v>
      </c>
      <c r="X997" s="4">
        <v>0</v>
      </c>
      <c r="Y997" s="4">
        <v>0</v>
      </c>
      <c r="Z997" s="4">
        <v>1096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0</v>
      </c>
      <c r="AU997" s="4">
        <v>885</v>
      </c>
      <c r="AV997" s="4">
        <v>1096</v>
      </c>
      <c r="AW997" s="4">
        <v>0</v>
      </c>
      <c r="AX997" s="4">
        <v>0</v>
      </c>
      <c r="AY997" s="4">
        <v>0</v>
      </c>
      <c r="AZ997" s="4">
        <v>0</v>
      </c>
      <c r="BA997" s="4">
        <v>0</v>
      </c>
      <c r="BB997" s="4">
        <v>0</v>
      </c>
      <c r="BC997" s="4">
        <v>0</v>
      </c>
      <c r="BD997" s="4">
        <v>0</v>
      </c>
      <c r="BE997" s="4">
        <v>0</v>
      </c>
    </row>
    <row r="998" spans="1:57">
      <c r="A998">
        <v>951</v>
      </c>
      <c r="B998" t="s">
        <v>491</v>
      </c>
      <c r="C998">
        <v>118</v>
      </c>
      <c r="D998" t="s">
        <v>178</v>
      </c>
      <c r="E998">
        <v>445</v>
      </c>
      <c r="F998">
        <v>524110008</v>
      </c>
      <c r="G998" t="s">
        <v>141</v>
      </c>
      <c r="H998">
        <v>101</v>
      </c>
      <c r="I998" t="s">
        <v>308</v>
      </c>
      <c r="J998">
        <v>4410</v>
      </c>
      <c r="K998" t="s">
        <v>341</v>
      </c>
      <c r="L998">
        <v>4000</v>
      </c>
      <c r="M998" t="s">
        <v>137</v>
      </c>
      <c r="N998">
        <v>12</v>
      </c>
      <c r="O998" t="s">
        <v>401</v>
      </c>
      <c r="P998">
        <v>221</v>
      </c>
      <c r="Q998" t="s">
        <v>492</v>
      </c>
      <c r="R998">
        <v>128</v>
      </c>
      <c r="S998" t="s">
        <v>404</v>
      </c>
      <c r="T998">
        <v>1</v>
      </c>
      <c r="U998" t="s">
        <v>313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7717.5</v>
      </c>
      <c r="AH998" s="4">
        <v>83333.33</v>
      </c>
      <c r="AI998" s="4">
        <v>83333.33</v>
      </c>
      <c r="AJ998" s="4">
        <v>83333.33</v>
      </c>
      <c r="AK998" s="4">
        <v>83333.33</v>
      </c>
      <c r="AL998" s="4">
        <v>519618.83</v>
      </c>
      <c r="AM998" s="4">
        <v>83333.33</v>
      </c>
      <c r="AN998" s="4">
        <v>83333.33</v>
      </c>
      <c r="AO998" s="4">
        <v>83333.33</v>
      </c>
      <c r="AP998" s="4">
        <v>87766.56</v>
      </c>
      <c r="AQ998" s="4">
        <v>83333.33</v>
      </c>
      <c r="AR998" s="4">
        <v>127405.21</v>
      </c>
      <c r="AS998" s="4">
        <v>127405.21</v>
      </c>
      <c r="AT998" s="4">
        <v>-80640</v>
      </c>
      <c r="AU998" s="4">
        <v>-50000</v>
      </c>
      <c r="AV998" s="4">
        <v>-119359.99</v>
      </c>
      <c r="AW998" s="4">
        <v>-83333.33</v>
      </c>
      <c r="AX998" s="4">
        <v>-519618.83</v>
      </c>
      <c r="AY998" s="4">
        <v>-83333.33</v>
      </c>
      <c r="AZ998" s="4">
        <v>-40649.879999999997</v>
      </c>
      <c r="BA998" s="4">
        <v>-125746.28</v>
      </c>
      <c r="BB998" s="4">
        <v>-86945.06</v>
      </c>
      <c r="BC998" s="4">
        <v>-84421.83</v>
      </c>
      <c r="BD998" s="4">
        <v>-127408.71</v>
      </c>
      <c r="BE998" s="4">
        <v>-119257.21</v>
      </c>
    </row>
    <row r="999" spans="1:57">
      <c r="A999">
        <v>954</v>
      </c>
      <c r="B999" t="s">
        <v>502</v>
      </c>
      <c r="C999">
        <v>122</v>
      </c>
      <c r="D999" t="s">
        <v>503</v>
      </c>
      <c r="E999">
        <v>445</v>
      </c>
      <c r="F999">
        <v>524110008</v>
      </c>
      <c r="G999" t="s">
        <v>141</v>
      </c>
      <c r="H999">
        <v>101</v>
      </c>
      <c r="I999" t="s">
        <v>308</v>
      </c>
      <c r="J999">
        <v>4410</v>
      </c>
      <c r="K999" t="s">
        <v>341</v>
      </c>
      <c r="L999">
        <v>4000</v>
      </c>
      <c r="M999" t="s">
        <v>137</v>
      </c>
      <c r="N999">
        <v>12</v>
      </c>
      <c r="O999" t="s">
        <v>401</v>
      </c>
      <c r="P999">
        <v>226</v>
      </c>
      <c r="Q999" t="s">
        <v>504</v>
      </c>
      <c r="R999">
        <v>121</v>
      </c>
      <c r="S999" t="s">
        <v>312</v>
      </c>
      <c r="T999">
        <v>1</v>
      </c>
      <c r="U999" t="s">
        <v>313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105019.44</v>
      </c>
      <c r="AB999" s="4">
        <v>0</v>
      </c>
      <c r="AC999" s="4">
        <v>0</v>
      </c>
      <c r="AD999" s="4">
        <v>2390.58</v>
      </c>
      <c r="AE999" s="4">
        <v>115100.62</v>
      </c>
      <c r="AF999" s="4">
        <v>11243.77</v>
      </c>
      <c r="AG999" s="4">
        <v>0</v>
      </c>
      <c r="AH999" s="4">
        <v>98989.33</v>
      </c>
      <c r="AI999" s="4">
        <v>98206.53</v>
      </c>
      <c r="AJ999" s="4">
        <v>97609.13</v>
      </c>
      <c r="AK999" s="4">
        <v>94251.33</v>
      </c>
      <c r="AL999" s="4">
        <v>98628.83</v>
      </c>
      <c r="AM999" s="4">
        <v>94457.33</v>
      </c>
      <c r="AN999" s="4">
        <v>83333.33</v>
      </c>
      <c r="AO999" s="4">
        <v>90285.83</v>
      </c>
      <c r="AP999" s="4">
        <v>97933.58</v>
      </c>
      <c r="AQ999" s="4">
        <v>99324.08</v>
      </c>
      <c r="AR999" s="4">
        <v>95301.93</v>
      </c>
      <c r="AS999" s="4">
        <v>95301.93</v>
      </c>
      <c r="AT999" s="4">
        <v>-98989.33</v>
      </c>
      <c r="AU999" s="4">
        <v>29836</v>
      </c>
      <c r="AV999" s="4">
        <v>-168092.61</v>
      </c>
      <c r="AW999" s="4">
        <v>-151610.38</v>
      </c>
      <c r="AX999" s="4">
        <v>-19818.689999999999</v>
      </c>
      <c r="AY999" s="4">
        <v>-68248.03</v>
      </c>
      <c r="AZ999" s="4">
        <v>-30319.61</v>
      </c>
      <c r="BA999" s="4">
        <v>-32451.29</v>
      </c>
      <c r="BB999" s="4">
        <v>-91508.02</v>
      </c>
      <c r="BC999" s="4">
        <v>-91826.57</v>
      </c>
      <c r="BD999" s="4">
        <v>35860.949999999997</v>
      </c>
      <c r="BE999" s="4">
        <v>-93643.29</v>
      </c>
    </row>
    <row r="1000" spans="1:57">
      <c r="A1000">
        <v>111</v>
      </c>
      <c r="B1000" t="s">
        <v>84</v>
      </c>
      <c r="C1000">
        <v>141</v>
      </c>
      <c r="D1000" t="s">
        <v>260</v>
      </c>
      <c r="E1000">
        <v>445</v>
      </c>
      <c r="F1000">
        <v>524110008</v>
      </c>
      <c r="G1000" t="s">
        <v>141</v>
      </c>
      <c r="H1000">
        <v>101</v>
      </c>
      <c r="I1000" t="s">
        <v>308</v>
      </c>
      <c r="J1000">
        <v>4410</v>
      </c>
      <c r="K1000" t="s">
        <v>341</v>
      </c>
      <c r="L1000">
        <v>4000</v>
      </c>
      <c r="M1000" t="s">
        <v>137</v>
      </c>
      <c r="N1000">
        <v>13</v>
      </c>
      <c r="O1000" t="s">
        <v>353</v>
      </c>
      <c r="P1000">
        <v>263</v>
      </c>
      <c r="Q1000" t="s">
        <v>354</v>
      </c>
      <c r="R1000">
        <v>121</v>
      </c>
      <c r="S1000" t="s">
        <v>312</v>
      </c>
      <c r="T1000">
        <v>1</v>
      </c>
      <c r="U1000" t="s">
        <v>313</v>
      </c>
      <c r="V1000" s="4">
        <v>756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3828</v>
      </c>
      <c r="AE1000" s="4">
        <v>0</v>
      </c>
      <c r="AF1000" s="4">
        <v>0</v>
      </c>
      <c r="AG1000" s="4">
        <v>5666</v>
      </c>
      <c r="AH1000" s="4">
        <v>83525.86</v>
      </c>
      <c r="AI1000" s="4">
        <v>83436.3</v>
      </c>
      <c r="AJ1000" s="4">
        <v>85406.720000000001</v>
      </c>
      <c r="AK1000" s="4">
        <v>83333.33</v>
      </c>
      <c r="AL1000" s="4">
        <v>83333.33</v>
      </c>
      <c r="AM1000" s="4">
        <v>83333.33</v>
      </c>
      <c r="AN1000" s="4">
        <v>83333.33</v>
      </c>
      <c r="AO1000" s="4">
        <v>83333.33</v>
      </c>
      <c r="AP1000" s="4">
        <v>83333.33</v>
      </c>
      <c r="AQ1000" s="4">
        <v>83333.33</v>
      </c>
      <c r="AR1000" s="4">
        <v>83570.22</v>
      </c>
      <c r="AS1000" s="4">
        <v>83570.22</v>
      </c>
      <c r="AT1000" s="4">
        <v>-82769.86</v>
      </c>
      <c r="AU1000" s="4">
        <v>-83436.3</v>
      </c>
      <c r="AV1000" s="4">
        <v>-85406.720000000001</v>
      </c>
      <c r="AW1000" s="4">
        <v>-83333.33</v>
      </c>
      <c r="AX1000" s="4">
        <v>-83333.33</v>
      </c>
      <c r="AY1000" s="4">
        <v>-83333.33</v>
      </c>
      <c r="AZ1000" s="4">
        <v>-83333.33</v>
      </c>
      <c r="BA1000" s="4">
        <v>-83333.33</v>
      </c>
      <c r="BB1000" s="4">
        <v>-79505.33</v>
      </c>
      <c r="BC1000" s="4">
        <v>-83333.33</v>
      </c>
      <c r="BD1000" s="4">
        <v>-83570.22</v>
      </c>
      <c r="BE1000" s="4">
        <v>-77904.22</v>
      </c>
    </row>
    <row r="1001" spans="1:57">
      <c r="A1001">
        <v>962</v>
      </c>
      <c r="B1001" t="s">
        <v>513</v>
      </c>
      <c r="C1001">
        <v>126</v>
      </c>
      <c r="D1001" t="s">
        <v>225</v>
      </c>
      <c r="E1001">
        <v>447</v>
      </c>
      <c r="F1001">
        <v>524110011</v>
      </c>
      <c r="G1001" t="s">
        <v>230</v>
      </c>
      <c r="H1001">
        <v>101</v>
      </c>
      <c r="I1001" t="s">
        <v>308</v>
      </c>
      <c r="J1001">
        <v>4410</v>
      </c>
      <c r="K1001" t="s">
        <v>341</v>
      </c>
      <c r="L1001">
        <v>4000</v>
      </c>
      <c r="M1001" t="s">
        <v>137</v>
      </c>
      <c r="N1001">
        <v>11</v>
      </c>
      <c r="O1001" t="s">
        <v>509</v>
      </c>
      <c r="P1001">
        <v>241</v>
      </c>
      <c r="Q1001" t="s">
        <v>445</v>
      </c>
      <c r="R1001">
        <v>124</v>
      </c>
      <c r="S1001" t="s">
        <v>510</v>
      </c>
      <c r="T1001">
        <v>1</v>
      </c>
      <c r="U1001" t="s">
        <v>313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32528.43</v>
      </c>
      <c r="AP1001" s="4">
        <v>0</v>
      </c>
      <c r="AQ1001" s="4">
        <v>2472</v>
      </c>
      <c r="AR1001" s="4">
        <v>3500.04</v>
      </c>
      <c r="AS1001" s="4">
        <v>3500.04</v>
      </c>
      <c r="AT1001" s="4">
        <v>0</v>
      </c>
      <c r="AU1001" s="4">
        <v>0</v>
      </c>
      <c r="AV1001" s="4">
        <v>0</v>
      </c>
      <c r="AW1001" s="4">
        <v>0</v>
      </c>
      <c r="AX1001" s="4">
        <v>0</v>
      </c>
      <c r="AY1001" s="4">
        <v>0</v>
      </c>
      <c r="AZ1001" s="4">
        <v>0</v>
      </c>
      <c r="BA1001" s="4">
        <v>0</v>
      </c>
      <c r="BB1001" s="4">
        <v>0</v>
      </c>
      <c r="BC1001" s="4">
        <v>-13714.87</v>
      </c>
      <c r="BD1001" s="4">
        <v>-12797.92</v>
      </c>
      <c r="BE1001" s="4">
        <v>-15487.72</v>
      </c>
    </row>
    <row r="1002" spans="1:57">
      <c r="A1002">
        <v>962</v>
      </c>
      <c r="B1002" t="s">
        <v>513</v>
      </c>
      <c r="C1002">
        <v>126</v>
      </c>
      <c r="D1002" t="s">
        <v>225</v>
      </c>
      <c r="E1002">
        <v>449</v>
      </c>
      <c r="F1002">
        <v>524110015</v>
      </c>
      <c r="G1002" t="s">
        <v>231</v>
      </c>
      <c r="H1002">
        <v>101</v>
      </c>
      <c r="I1002" t="s">
        <v>308</v>
      </c>
      <c r="J1002">
        <v>4410</v>
      </c>
      <c r="K1002" t="s">
        <v>341</v>
      </c>
      <c r="L1002">
        <v>4000</v>
      </c>
      <c r="M1002" t="s">
        <v>137</v>
      </c>
      <c r="N1002">
        <v>11</v>
      </c>
      <c r="O1002" t="s">
        <v>509</v>
      </c>
      <c r="P1002">
        <v>241</v>
      </c>
      <c r="Q1002" t="s">
        <v>445</v>
      </c>
      <c r="R1002">
        <v>124</v>
      </c>
      <c r="S1002" t="s">
        <v>510</v>
      </c>
      <c r="T1002">
        <v>1</v>
      </c>
      <c r="U1002" t="s">
        <v>313</v>
      </c>
      <c r="V1002" s="4">
        <v>0</v>
      </c>
      <c r="W1002" s="4">
        <v>9000</v>
      </c>
      <c r="X1002" s="4">
        <v>8000</v>
      </c>
      <c r="Y1002" s="4">
        <v>0</v>
      </c>
      <c r="Z1002" s="4">
        <v>0</v>
      </c>
      <c r="AA1002" s="4">
        <v>0</v>
      </c>
      <c r="AB1002" s="4">
        <v>0</v>
      </c>
      <c r="AC1002" s="4">
        <v>-3000</v>
      </c>
      <c r="AD1002" s="4">
        <v>0</v>
      </c>
      <c r="AE1002" s="4">
        <v>0</v>
      </c>
      <c r="AF1002" s="4">
        <v>0</v>
      </c>
      <c r="AG1002" s="4">
        <v>0</v>
      </c>
      <c r="AH1002" s="4">
        <v>7210</v>
      </c>
      <c r="AI1002" s="4">
        <v>17922</v>
      </c>
      <c r="AJ1002" s="4">
        <v>0</v>
      </c>
      <c r="AK1002" s="4">
        <v>0</v>
      </c>
      <c r="AL1002" s="4">
        <v>0</v>
      </c>
      <c r="AM1002" s="4">
        <v>37080.01</v>
      </c>
      <c r="AN1002" s="4">
        <v>0</v>
      </c>
      <c r="AO1002" s="4">
        <v>0</v>
      </c>
      <c r="AP1002" s="4">
        <v>0</v>
      </c>
      <c r="AQ1002" s="4">
        <v>0</v>
      </c>
      <c r="AR1002" s="4">
        <v>6221.2</v>
      </c>
      <c r="AS1002" s="4">
        <v>6221.2</v>
      </c>
      <c r="AT1002" s="4">
        <v>1790</v>
      </c>
      <c r="AU1002" s="4">
        <v>0</v>
      </c>
      <c r="AV1002" s="4">
        <v>-9922</v>
      </c>
      <c r="AW1002" s="4">
        <v>0</v>
      </c>
      <c r="AX1002" s="4">
        <v>0</v>
      </c>
      <c r="AY1002" s="4">
        <v>0</v>
      </c>
      <c r="AZ1002" s="4">
        <v>0</v>
      </c>
      <c r="BA1002" s="4">
        <v>0</v>
      </c>
      <c r="BB1002" s="4">
        <v>-4848.8</v>
      </c>
      <c r="BC1002" s="4">
        <v>0</v>
      </c>
      <c r="BD1002" s="4">
        <v>0</v>
      </c>
      <c r="BE1002" s="4">
        <v>-47673.61</v>
      </c>
    </row>
    <row r="1003" spans="1:57">
      <c r="A1003">
        <v>954</v>
      </c>
      <c r="B1003" t="s">
        <v>502</v>
      </c>
      <c r="C1003">
        <v>122</v>
      </c>
      <c r="D1003" t="s">
        <v>503</v>
      </c>
      <c r="E1003">
        <v>450</v>
      </c>
      <c r="F1003">
        <v>524110016</v>
      </c>
      <c r="G1003" t="s">
        <v>165</v>
      </c>
      <c r="H1003">
        <v>101</v>
      </c>
      <c r="I1003" t="s">
        <v>308</v>
      </c>
      <c r="J1003">
        <v>4410</v>
      </c>
      <c r="K1003" t="s">
        <v>341</v>
      </c>
      <c r="L1003">
        <v>4000</v>
      </c>
      <c r="M1003" t="s">
        <v>137</v>
      </c>
      <c r="N1003">
        <v>12</v>
      </c>
      <c r="O1003" t="s">
        <v>401</v>
      </c>
      <c r="P1003">
        <v>226</v>
      </c>
      <c r="Q1003" t="s">
        <v>504</v>
      </c>
      <c r="R1003">
        <v>121</v>
      </c>
      <c r="S1003" t="s">
        <v>312</v>
      </c>
      <c r="T1003">
        <v>1</v>
      </c>
      <c r="U1003" t="s">
        <v>313</v>
      </c>
      <c r="V1003" s="4">
        <v>20000</v>
      </c>
      <c r="W1003" s="4">
        <v>20000</v>
      </c>
      <c r="X1003" s="4">
        <v>30000</v>
      </c>
      <c r="Y1003" s="4">
        <v>10000</v>
      </c>
      <c r="Z1003" s="4">
        <v>20000</v>
      </c>
      <c r="AA1003" s="4">
        <v>20000</v>
      </c>
      <c r="AB1003" s="4">
        <v>20000</v>
      </c>
      <c r="AC1003" s="4">
        <v>20800</v>
      </c>
      <c r="AD1003" s="4">
        <v>21600</v>
      </c>
      <c r="AE1003" s="4">
        <v>21600</v>
      </c>
      <c r="AF1003" s="4">
        <v>21600</v>
      </c>
      <c r="AG1003" s="4">
        <v>17800</v>
      </c>
      <c r="AH1003" s="4">
        <v>14420</v>
      </c>
      <c r="AI1003" s="4">
        <v>14420</v>
      </c>
      <c r="AJ1003" s="4">
        <v>14420</v>
      </c>
      <c r="AK1003" s="4">
        <v>14420</v>
      </c>
      <c r="AL1003" s="4">
        <v>16995</v>
      </c>
      <c r="AM1003" s="4">
        <v>14420</v>
      </c>
      <c r="AN1003" s="4">
        <v>17664.5</v>
      </c>
      <c r="AO1003" s="4">
        <v>21321</v>
      </c>
      <c r="AP1003" s="4">
        <v>20960.5</v>
      </c>
      <c r="AQ1003" s="4">
        <v>20600</v>
      </c>
      <c r="AR1003" s="4">
        <v>16964.099999999999</v>
      </c>
      <c r="AS1003" s="4">
        <v>16964.099999999999</v>
      </c>
      <c r="AT1003" s="4">
        <v>90000</v>
      </c>
      <c r="AU1003" s="4">
        <v>0</v>
      </c>
      <c r="AV1003" s="4">
        <v>0</v>
      </c>
      <c r="AW1003" s="4">
        <v>22320</v>
      </c>
      <c r="AX1003" s="4">
        <v>0</v>
      </c>
      <c r="AY1003" s="4">
        <v>0</v>
      </c>
      <c r="AZ1003" s="4">
        <v>-15000</v>
      </c>
      <c r="BA1003" s="4">
        <v>-15000.17</v>
      </c>
      <c r="BB1003" s="4">
        <v>-15000</v>
      </c>
      <c r="BC1003" s="4">
        <v>-15000</v>
      </c>
      <c r="BD1003" s="4">
        <v>-10000</v>
      </c>
      <c r="BE1003" s="4">
        <v>2800</v>
      </c>
    </row>
    <row r="1004" spans="1:57">
      <c r="A1004">
        <v>111</v>
      </c>
      <c r="B1004" t="s">
        <v>84</v>
      </c>
      <c r="C1004">
        <v>141</v>
      </c>
      <c r="D1004" t="s">
        <v>260</v>
      </c>
      <c r="E1004">
        <v>450</v>
      </c>
      <c r="F1004">
        <v>524110016</v>
      </c>
      <c r="G1004" t="s">
        <v>165</v>
      </c>
      <c r="H1004">
        <v>101</v>
      </c>
      <c r="I1004" t="s">
        <v>308</v>
      </c>
      <c r="J1004">
        <v>4410</v>
      </c>
      <c r="K1004" t="s">
        <v>341</v>
      </c>
      <c r="L1004">
        <v>4000</v>
      </c>
      <c r="M1004" t="s">
        <v>137</v>
      </c>
      <c r="N1004">
        <v>13</v>
      </c>
      <c r="O1004" t="s">
        <v>353</v>
      </c>
      <c r="P1004">
        <v>263</v>
      </c>
      <c r="Q1004" t="s">
        <v>354</v>
      </c>
      <c r="R1004">
        <v>121</v>
      </c>
      <c r="S1004" t="s">
        <v>312</v>
      </c>
      <c r="T1004">
        <v>1</v>
      </c>
      <c r="U1004" t="s">
        <v>313</v>
      </c>
      <c r="V1004" s="4">
        <v>27000</v>
      </c>
      <c r="W1004" s="4">
        <v>19200</v>
      </c>
      <c r="X1004" s="4">
        <v>24600</v>
      </c>
      <c r="Y1004" s="4">
        <v>8200</v>
      </c>
      <c r="Z1004" s="4">
        <v>16400</v>
      </c>
      <c r="AA1004" s="4">
        <v>16400</v>
      </c>
      <c r="AB1004" s="4">
        <v>16400</v>
      </c>
      <c r="AC1004" s="4">
        <v>16400</v>
      </c>
      <c r="AD1004" s="4">
        <v>8200</v>
      </c>
      <c r="AE1004" s="4">
        <v>16400</v>
      </c>
      <c r="AF1004" s="4">
        <v>16400</v>
      </c>
      <c r="AG1004" s="4">
        <v>16400</v>
      </c>
      <c r="AH1004" s="4">
        <v>97464.93</v>
      </c>
      <c r="AI1004" s="4">
        <v>99703.42</v>
      </c>
      <c r="AJ1004" s="4">
        <v>95933.62</v>
      </c>
      <c r="AK1004" s="4">
        <v>94663.33</v>
      </c>
      <c r="AL1004" s="4">
        <v>123915.33</v>
      </c>
      <c r="AM1004" s="4">
        <v>110731.33</v>
      </c>
      <c r="AN1004" s="4">
        <v>109382.03</v>
      </c>
      <c r="AO1004" s="4">
        <v>116293.33</v>
      </c>
      <c r="AP1004" s="4">
        <v>105993.33</v>
      </c>
      <c r="AQ1004" s="4">
        <v>116293.33</v>
      </c>
      <c r="AR1004" s="4">
        <v>107037.4</v>
      </c>
      <c r="AS1004" s="4">
        <v>107037.4</v>
      </c>
      <c r="AT1004" s="4">
        <v>0</v>
      </c>
      <c r="AU1004" s="4">
        <v>0</v>
      </c>
      <c r="AV1004" s="4">
        <v>-166.48</v>
      </c>
      <c r="AW1004" s="4">
        <v>-3819.19</v>
      </c>
      <c r="AX1004" s="4">
        <v>-100000</v>
      </c>
      <c r="AY1004" s="4">
        <v>-100000</v>
      </c>
      <c r="AZ1004" s="4">
        <v>-100000</v>
      </c>
      <c r="BA1004" s="4">
        <v>-100000</v>
      </c>
      <c r="BB1004" s="4">
        <v>-100000</v>
      </c>
      <c r="BC1004" s="4">
        <v>-100000</v>
      </c>
      <c r="BD1004" s="4">
        <v>-100000</v>
      </c>
      <c r="BE1004" s="4">
        <v>-378463.11</v>
      </c>
    </row>
    <row r="1005" spans="1:57">
      <c r="A1005">
        <v>961</v>
      </c>
      <c r="B1005" t="s">
        <v>80</v>
      </c>
      <c r="C1005">
        <v>124</v>
      </c>
      <c r="D1005" t="s">
        <v>508</v>
      </c>
      <c r="E1005">
        <v>451</v>
      </c>
      <c r="F1005">
        <v>524110017</v>
      </c>
      <c r="G1005" t="s">
        <v>220</v>
      </c>
      <c r="H1005">
        <v>101</v>
      </c>
      <c r="I1005" t="s">
        <v>308</v>
      </c>
      <c r="J1005">
        <v>4410</v>
      </c>
      <c r="K1005" t="s">
        <v>341</v>
      </c>
      <c r="L1005">
        <v>4000</v>
      </c>
      <c r="M1005" t="s">
        <v>137</v>
      </c>
      <c r="N1005">
        <v>11</v>
      </c>
      <c r="O1005" t="s">
        <v>509</v>
      </c>
      <c r="P1005">
        <v>241</v>
      </c>
      <c r="Q1005" t="s">
        <v>445</v>
      </c>
      <c r="R1005">
        <v>124</v>
      </c>
      <c r="S1005" t="s">
        <v>510</v>
      </c>
      <c r="T1005">
        <v>1</v>
      </c>
      <c r="U1005" t="s">
        <v>313</v>
      </c>
      <c r="V1005" s="4">
        <v>11475</v>
      </c>
      <c r="W1005" s="4">
        <v>14850</v>
      </c>
      <c r="X1005" s="4">
        <v>6075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98989.33</v>
      </c>
      <c r="AI1005" s="4">
        <v>98206.53</v>
      </c>
      <c r="AJ1005" s="4">
        <v>97609.13</v>
      </c>
      <c r="AK1005" s="4">
        <v>94251.33</v>
      </c>
      <c r="AL1005" s="4">
        <v>98628.83</v>
      </c>
      <c r="AM1005" s="4">
        <v>94457.33</v>
      </c>
      <c r="AN1005" s="4">
        <v>83333.33</v>
      </c>
      <c r="AO1005" s="4">
        <v>90285.83</v>
      </c>
      <c r="AP1005" s="4">
        <v>97933.58</v>
      </c>
      <c r="AQ1005" s="4">
        <v>99324.08</v>
      </c>
      <c r="AR1005" s="4">
        <v>95301.93</v>
      </c>
      <c r="AS1005" s="4">
        <v>95301.93</v>
      </c>
      <c r="AT1005" s="4">
        <v>70000</v>
      </c>
      <c r="AU1005" s="4">
        <v>-2320</v>
      </c>
      <c r="AV1005" s="4">
        <v>-290245.52</v>
      </c>
      <c r="AW1005" s="4">
        <v>-10666.04</v>
      </c>
      <c r="AX1005" s="4">
        <v>0</v>
      </c>
      <c r="AY1005" s="4">
        <v>-90003</v>
      </c>
      <c r="AZ1005" s="4">
        <v>-80000</v>
      </c>
      <c r="BA1005" s="4">
        <v>-90000</v>
      </c>
      <c r="BB1005" s="4">
        <v>-95000</v>
      </c>
      <c r="BC1005" s="4">
        <v>-95000</v>
      </c>
      <c r="BD1005" s="4">
        <v>-95000</v>
      </c>
      <c r="BE1005" s="4">
        <v>-332988.59999999998</v>
      </c>
    </row>
    <row r="1006" spans="1:57">
      <c r="A1006">
        <v>921</v>
      </c>
      <c r="B1006" t="s">
        <v>454</v>
      </c>
      <c r="C1006">
        <v>108</v>
      </c>
      <c r="D1006" t="s">
        <v>455</v>
      </c>
      <c r="E1006">
        <v>452</v>
      </c>
      <c r="F1006">
        <v>524110018</v>
      </c>
      <c r="G1006" t="s">
        <v>151</v>
      </c>
      <c r="H1006">
        <v>101</v>
      </c>
      <c r="I1006" t="s">
        <v>308</v>
      </c>
      <c r="J1006">
        <v>4410</v>
      </c>
      <c r="K1006" t="s">
        <v>341</v>
      </c>
      <c r="L1006">
        <v>4000</v>
      </c>
      <c r="M1006" t="s">
        <v>137</v>
      </c>
      <c r="N1006">
        <v>4</v>
      </c>
      <c r="O1006" t="s">
        <v>345</v>
      </c>
      <c r="P1006">
        <v>132</v>
      </c>
      <c r="Q1006" t="s">
        <v>456</v>
      </c>
      <c r="R1006">
        <v>121</v>
      </c>
      <c r="S1006" t="s">
        <v>312</v>
      </c>
      <c r="T1006">
        <v>1</v>
      </c>
      <c r="U1006" t="s">
        <v>313</v>
      </c>
      <c r="V1006" s="4">
        <v>60000</v>
      </c>
      <c r="W1006" s="4">
        <v>60000</v>
      </c>
      <c r="X1006" s="4">
        <v>60000</v>
      </c>
      <c r="Y1006" s="4">
        <v>60000</v>
      </c>
      <c r="Z1006" s="4">
        <v>60000</v>
      </c>
      <c r="AA1006" s="4">
        <v>60000</v>
      </c>
      <c r="AB1006" s="4">
        <v>60000</v>
      </c>
      <c r="AC1006" s="4">
        <v>60000</v>
      </c>
      <c r="AD1006" s="4">
        <v>60000</v>
      </c>
      <c r="AE1006" s="4">
        <v>60000</v>
      </c>
      <c r="AF1006" s="4">
        <v>60000</v>
      </c>
      <c r="AG1006" s="4">
        <v>60000</v>
      </c>
      <c r="AH1006" s="4">
        <v>57680</v>
      </c>
      <c r="AI1006" s="4">
        <v>61800</v>
      </c>
      <c r="AJ1006" s="4">
        <v>61800</v>
      </c>
      <c r="AK1006" s="4">
        <v>61800</v>
      </c>
      <c r="AL1006" s="4">
        <v>61800</v>
      </c>
      <c r="AM1006" s="4">
        <v>0</v>
      </c>
      <c r="AN1006" s="4">
        <v>122570</v>
      </c>
      <c r="AO1006" s="4">
        <v>61800</v>
      </c>
      <c r="AP1006" s="4">
        <v>61800</v>
      </c>
      <c r="AQ1006" s="4">
        <v>61800</v>
      </c>
      <c r="AR1006" s="4">
        <v>61285</v>
      </c>
      <c r="AS1006" s="4">
        <v>61285</v>
      </c>
      <c r="AT1006" s="4">
        <v>180000</v>
      </c>
      <c r="AU1006" s="4">
        <v>0</v>
      </c>
      <c r="AV1006" s="4">
        <v>0</v>
      </c>
      <c r="AW1006" s="4">
        <v>0</v>
      </c>
      <c r="AX1006" s="4">
        <v>0</v>
      </c>
      <c r="AY1006" s="4">
        <v>0</v>
      </c>
      <c r="AZ1006" s="4">
        <v>0</v>
      </c>
      <c r="BA1006" s="4">
        <v>0</v>
      </c>
      <c r="BB1006" s="4">
        <v>0</v>
      </c>
      <c r="BC1006" s="4">
        <v>-60000</v>
      </c>
      <c r="BD1006" s="4">
        <v>-60000</v>
      </c>
      <c r="BE1006" s="4">
        <v>-60000</v>
      </c>
    </row>
    <row r="1007" spans="1:57">
      <c r="A1007">
        <v>111</v>
      </c>
      <c r="B1007" t="s">
        <v>84</v>
      </c>
      <c r="C1007">
        <v>141</v>
      </c>
      <c r="D1007" t="s">
        <v>260</v>
      </c>
      <c r="E1007">
        <v>454</v>
      </c>
      <c r="F1007">
        <v>524110020</v>
      </c>
      <c r="G1007" t="s">
        <v>554</v>
      </c>
      <c r="H1007">
        <v>101</v>
      </c>
      <c r="I1007" t="s">
        <v>308</v>
      </c>
      <c r="J1007">
        <v>4410</v>
      </c>
      <c r="K1007" t="s">
        <v>341</v>
      </c>
      <c r="L1007">
        <v>4000</v>
      </c>
      <c r="M1007" t="s">
        <v>137</v>
      </c>
      <c r="N1007">
        <v>13</v>
      </c>
      <c r="O1007" t="s">
        <v>353</v>
      </c>
      <c r="P1007">
        <v>263</v>
      </c>
      <c r="Q1007" t="s">
        <v>354</v>
      </c>
      <c r="R1007">
        <v>121</v>
      </c>
      <c r="S1007" t="s">
        <v>312</v>
      </c>
      <c r="T1007">
        <v>1</v>
      </c>
      <c r="U1007" t="s">
        <v>313</v>
      </c>
      <c r="V1007" s="4">
        <v>47044.3</v>
      </c>
      <c r="W1007" s="4">
        <v>46054.1</v>
      </c>
      <c r="X1007" s="4">
        <v>46944.02</v>
      </c>
      <c r="Y1007" s="4">
        <v>55379.360000000001</v>
      </c>
      <c r="Z1007" s="4">
        <v>144219.51999999999</v>
      </c>
      <c r="AA1007" s="4">
        <v>141203.49</v>
      </c>
      <c r="AB1007" s="4">
        <v>54157.279999999999</v>
      </c>
      <c r="AC1007" s="4">
        <v>0</v>
      </c>
      <c r="AD1007" s="4">
        <v>120198.28</v>
      </c>
      <c r="AE1007" s="4">
        <v>0</v>
      </c>
      <c r="AF1007" s="4">
        <v>130070.74</v>
      </c>
      <c r="AG1007" s="4">
        <v>0</v>
      </c>
      <c r="AH1007" s="4">
        <v>155146.5</v>
      </c>
      <c r="AI1007" s="4">
        <v>155146.5</v>
      </c>
      <c r="AJ1007" s="4">
        <v>184952.46</v>
      </c>
      <c r="AK1007" s="4">
        <v>198642.45</v>
      </c>
      <c r="AL1007" s="4">
        <v>244416.33</v>
      </c>
      <c r="AM1007" s="4">
        <v>155146.5</v>
      </c>
      <c r="AN1007" s="4">
        <v>205028.01</v>
      </c>
      <c r="AO1007" s="4">
        <v>196649.92</v>
      </c>
      <c r="AP1007" s="4">
        <v>247635.61</v>
      </c>
      <c r="AQ1007" s="4">
        <v>216243.08</v>
      </c>
      <c r="AR1007" s="4">
        <v>195900.74</v>
      </c>
      <c r="AS1007" s="4">
        <v>195900.74</v>
      </c>
      <c r="AT1007" s="4">
        <v>-85822</v>
      </c>
      <c r="AU1007" s="4">
        <v>-1496.41</v>
      </c>
      <c r="AV1007" s="4">
        <v>-100342.46</v>
      </c>
      <c r="AW1007" s="4">
        <v>-9130.4500000000007</v>
      </c>
      <c r="AX1007" s="4">
        <v>-35837.199999999997</v>
      </c>
      <c r="AY1007" s="4">
        <v>-4115.6000000000004</v>
      </c>
      <c r="AZ1007" s="4">
        <v>-123967.58</v>
      </c>
      <c r="BA1007" s="4">
        <v>-196649.92</v>
      </c>
      <c r="BB1007" s="4">
        <v>-525000</v>
      </c>
      <c r="BC1007" s="4">
        <v>-167161.75</v>
      </c>
      <c r="BD1007" s="4">
        <v>-120111.64</v>
      </c>
      <c r="BE1007" s="4">
        <v>-195900.74</v>
      </c>
    </row>
    <row r="1008" spans="1:57">
      <c r="A1008">
        <v>911</v>
      </c>
      <c r="B1008" t="s">
        <v>447</v>
      </c>
      <c r="C1008">
        <v>107</v>
      </c>
      <c r="D1008" t="s">
        <v>120</v>
      </c>
      <c r="E1008">
        <v>547</v>
      </c>
      <c r="F1008">
        <v>524110021</v>
      </c>
      <c r="G1008" t="s">
        <v>689</v>
      </c>
      <c r="H1008">
        <v>101</v>
      </c>
      <c r="I1008" t="s">
        <v>308</v>
      </c>
      <c r="J1008">
        <v>4410</v>
      </c>
      <c r="K1008" t="s">
        <v>341</v>
      </c>
      <c r="L1008">
        <v>4000</v>
      </c>
      <c r="M1008" t="s">
        <v>137</v>
      </c>
      <c r="N1008">
        <v>1</v>
      </c>
      <c r="O1008" t="s">
        <v>448</v>
      </c>
      <c r="P1008">
        <v>131</v>
      </c>
      <c r="Q1008" t="s">
        <v>449</v>
      </c>
      <c r="R1008">
        <v>121</v>
      </c>
      <c r="S1008" t="s">
        <v>312</v>
      </c>
      <c r="T1008">
        <v>1</v>
      </c>
      <c r="U1008" t="s">
        <v>313</v>
      </c>
      <c r="V1008" s="4">
        <v>0</v>
      </c>
      <c r="W1008" s="4">
        <v>0</v>
      </c>
      <c r="X1008" s="4">
        <v>0</v>
      </c>
      <c r="Y1008" s="4">
        <v>2000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0</v>
      </c>
      <c r="AU1008" s="4">
        <v>0</v>
      </c>
      <c r="AV1008" s="4">
        <v>0</v>
      </c>
      <c r="AW1008" s="4">
        <v>2000</v>
      </c>
      <c r="AX1008" s="4">
        <v>0</v>
      </c>
      <c r="AY1008" s="4">
        <v>0</v>
      </c>
      <c r="AZ1008" s="4">
        <v>0</v>
      </c>
      <c r="BA1008" s="4">
        <v>0</v>
      </c>
      <c r="BB1008" s="4">
        <v>0</v>
      </c>
      <c r="BC1008" s="4">
        <v>0</v>
      </c>
      <c r="BD1008" s="4">
        <v>0</v>
      </c>
      <c r="BE1008" s="4">
        <v>0</v>
      </c>
    </row>
    <row r="1009" spans="1:57">
      <c r="A1009">
        <v>102</v>
      </c>
      <c r="B1009" t="s">
        <v>343</v>
      </c>
      <c r="C1009">
        <v>140</v>
      </c>
      <c r="D1009" t="s">
        <v>344</v>
      </c>
      <c r="E1009">
        <v>547</v>
      </c>
      <c r="F1009">
        <v>524110021</v>
      </c>
      <c r="G1009" t="s">
        <v>689</v>
      </c>
      <c r="H1009">
        <v>101</v>
      </c>
      <c r="I1009" t="s">
        <v>308</v>
      </c>
      <c r="J1009">
        <v>4410</v>
      </c>
      <c r="K1009" t="s">
        <v>341</v>
      </c>
      <c r="L1009">
        <v>4000</v>
      </c>
      <c r="M1009" t="s">
        <v>137</v>
      </c>
      <c r="N1009">
        <v>4</v>
      </c>
      <c r="O1009" t="s">
        <v>345</v>
      </c>
      <c r="P1009">
        <v>172</v>
      </c>
      <c r="Q1009" t="s">
        <v>281</v>
      </c>
      <c r="R1009">
        <v>121</v>
      </c>
      <c r="S1009" t="s">
        <v>312</v>
      </c>
      <c r="T1009">
        <v>1</v>
      </c>
      <c r="U1009" t="s">
        <v>313</v>
      </c>
      <c r="V1009" s="4">
        <v>0</v>
      </c>
      <c r="W1009" s="4">
        <v>0</v>
      </c>
      <c r="X1009" s="4">
        <v>0</v>
      </c>
      <c r="Y1009" s="4">
        <v>0</v>
      </c>
      <c r="Z1009" s="4">
        <v>1399.8</v>
      </c>
      <c r="AA1009" s="4">
        <v>7500.27</v>
      </c>
      <c r="AB1009" s="4">
        <v>2917.4</v>
      </c>
      <c r="AC1009" s="4">
        <v>8752.2000000000007</v>
      </c>
      <c r="AD1009" s="4">
        <v>0</v>
      </c>
      <c r="AE1009" s="4">
        <v>0</v>
      </c>
      <c r="AF1009" s="4">
        <v>8752.2000000000007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0</v>
      </c>
      <c r="AU1009" s="4">
        <v>0</v>
      </c>
      <c r="AV1009" s="4">
        <v>0</v>
      </c>
      <c r="AW1009" s="4">
        <v>0</v>
      </c>
      <c r="AX1009" s="4">
        <v>1399.8</v>
      </c>
      <c r="AY1009" s="4">
        <v>7500.27</v>
      </c>
      <c r="AZ1009" s="4">
        <v>2917.4</v>
      </c>
      <c r="BA1009" s="4">
        <v>8752.2000000000007</v>
      </c>
      <c r="BB1009" s="4">
        <v>0</v>
      </c>
      <c r="BC1009" s="4">
        <v>8752.2000000000007</v>
      </c>
      <c r="BD1009" s="4">
        <v>0</v>
      </c>
      <c r="BE1009" s="4">
        <v>0</v>
      </c>
    </row>
    <row r="1010" spans="1:57">
      <c r="A1010">
        <v>921</v>
      </c>
      <c r="B1010" t="s">
        <v>454</v>
      </c>
      <c r="C1010">
        <v>108</v>
      </c>
      <c r="D1010" t="s">
        <v>455</v>
      </c>
      <c r="E1010">
        <v>547</v>
      </c>
      <c r="F1010">
        <v>524110021</v>
      </c>
      <c r="G1010" t="s">
        <v>689</v>
      </c>
      <c r="H1010">
        <v>101</v>
      </c>
      <c r="I1010" t="s">
        <v>308</v>
      </c>
      <c r="J1010">
        <v>4410</v>
      </c>
      <c r="K1010" t="s">
        <v>341</v>
      </c>
      <c r="L1010">
        <v>4000</v>
      </c>
      <c r="M1010" t="s">
        <v>137</v>
      </c>
      <c r="N1010">
        <v>4</v>
      </c>
      <c r="O1010" t="s">
        <v>345</v>
      </c>
      <c r="P1010">
        <v>132</v>
      </c>
      <c r="Q1010" t="s">
        <v>456</v>
      </c>
      <c r="R1010">
        <v>121</v>
      </c>
      <c r="S1010" t="s">
        <v>312</v>
      </c>
      <c r="T1010">
        <v>1</v>
      </c>
      <c r="U1010" t="s">
        <v>313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3132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3132</v>
      </c>
      <c r="BA1010" s="4">
        <v>0</v>
      </c>
      <c r="BB1010" s="4">
        <v>0</v>
      </c>
      <c r="BC1010" s="4">
        <v>0</v>
      </c>
      <c r="BD1010" s="4">
        <v>0</v>
      </c>
      <c r="BE1010" s="4">
        <v>0</v>
      </c>
    </row>
    <row r="1011" spans="1:57">
      <c r="A1011">
        <v>923</v>
      </c>
      <c r="B1011" t="s">
        <v>461</v>
      </c>
      <c r="C1011">
        <v>110</v>
      </c>
      <c r="D1011" t="s">
        <v>462</v>
      </c>
      <c r="E1011">
        <v>547</v>
      </c>
      <c r="F1011">
        <v>524110021</v>
      </c>
      <c r="G1011" t="s">
        <v>689</v>
      </c>
      <c r="H1011">
        <v>101</v>
      </c>
      <c r="I1011" t="s">
        <v>308</v>
      </c>
      <c r="J1011">
        <v>4410</v>
      </c>
      <c r="K1011" t="s">
        <v>341</v>
      </c>
      <c r="L1011">
        <v>4000</v>
      </c>
      <c r="M1011" t="s">
        <v>137</v>
      </c>
      <c r="N1011">
        <v>4</v>
      </c>
      <c r="O1011" t="s">
        <v>345</v>
      </c>
      <c r="P1011">
        <v>311</v>
      </c>
      <c r="Q1011" t="s">
        <v>463</v>
      </c>
      <c r="R1011">
        <v>125</v>
      </c>
      <c r="S1011" t="s">
        <v>464</v>
      </c>
      <c r="T1011">
        <v>1</v>
      </c>
      <c r="U1011" t="s">
        <v>313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45868.72</v>
      </c>
      <c r="AB1011" s="4">
        <v>5834.8</v>
      </c>
      <c r="AC1011" s="4">
        <v>15033.6</v>
      </c>
      <c r="AD1011" s="4">
        <v>0</v>
      </c>
      <c r="AE1011" s="4">
        <v>0</v>
      </c>
      <c r="AF1011" s="4">
        <v>0</v>
      </c>
      <c r="AG1011" s="4">
        <v>870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U1011" s="4">
        <v>0</v>
      </c>
      <c r="AV1011" s="4">
        <v>0</v>
      </c>
      <c r="AW1011" s="4">
        <v>0</v>
      </c>
      <c r="AX1011" s="4">
        <v>0</v>
      </c>
      <c r="AY1011" s="4">
        <v>45868.72</v>
      </c>
      <c r="AZ1011" s="4">
        <v>20868.400000000001</v>
      </c>
      <c r="BA1011" s="4">
        <v>0</v>
      </c>
      <c r="BB1011" s="4">
        <v>0</v>
      </c>
      <c r="BC1011" s="4">
        <v>0</v>
      </c>
      <c r="BD1011" s="4">
        <v>0</v>
      </c>
      <c r="BE1011" s="4">
        <v>870</v>
      </c>
    </row>
    <row r="1012" spans="1:57">
      <c r="A1012">
        <v>931</v>
      </c>
      <c r="B1012" t="s">
        <v>465</v>
      </c>
      <c r="C1012">
        <v>111</v>
      </c>
      <c r="D1012" t="s">
        <v>466</v>
      </c>
      <c r="E1012">
        <v>547</v>
      </c>
      <c r="F1012">
        <v>524110021</v>
      </c>
      <c r="G1012" t="s">
        <v>689</v>
      </c>
      <c r="H1012">
        <v>101</v>
      </c>
      <c r="I1012" t="s">
        <v>308</v>
      </c>
      <c r="J1012">
        <v>4410</v>
      </c>
      <c r="K1012" t="s">
        <v>341</v>
      </c>
      <c r="L1012">
        <v>4000</v>
      </c>
      <c r="M1012" t="s">
        <v>137</v>
      </c>
      <c r="N1012">
        <v>5</v>
      </c>
      <c r="O1012" t="s">
        <v>467</v>
      </c>
      <c r="P1012">
        <v>152</v>
      </c>
      <c r="Q1012" t="s">
        <v>468</v>
      </c>
      <c r="R1012">
        <v>121</v>
      </c>
      <c r="S1012" t="s">
        <v>312</v>
      </c>
      <c r="T1012">
        <v>1</v>
      </c>
      <c r="U1012" t="s">
        <v>313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9280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0</v>
      </c>
      <c r="AU1012" s="4">
        <v>0</v>
      </c>
      <c r="AV1012" s="4">
        <v>200000</v>
      </c>
      <c r="AW1012" s="4">
        <v>0</v>
      </c>
      <c r="AX1012" s="4">
        <v>0</v>
      </c>
      <c r="AY1012" s="4">
        <v>-12097.14</v>
      </c>
      <c r="AZ1012" s="4">
        <v>-50000</v>
      </c>
      <c r="BA1012" s="4">
        <v>0</v>
      </c>
      <c r="BB1012" s="4">
        <v>0</v>
      </c>
      <c r="BC1012" s="4">
        <v>0</v>
      </c>
      <c r="BD1012" s="4">
        <v>-128622.86</v>
      </c>
      <c r="BE1012" s="4">
        <v>0</v>
      </c>
    </row>
    <row r="1013" spans="1:57">
      <c r="A1013">
        <v>932</v>
      </c>
      <c r="B1013" t="s">
        <v>477</v>
      </c>
      <c r="C1013">
        <v>113</v>
      </c>
      <c r="D1013" t="s">
        <v>478</v>
      </c>
      <c r="E1013">
        <v>547</v>
      </c>
      <c r="F1013">
        <v>524110021</v>
      </c>
      <c r="G1013" t="s">
        <v>689</v>
      </c>
      <c r="H1013">
        <v>101</v>
      </c>
      <c r="I1013" t="s">
        <v>308</v>
      </c>
      <c r="J1013">
        <v>4410</v>
      </c>
      <c r="K1013" t="s">
        <v>341</v>
      </c>
      <c r="L1013">
        <v>4000</v>
      </c>
      <c r="M1013" t="s">
        <v>137</v>
      </c>
      <c r="N1013">
        <v>5</v>
      </c>
      <c r="O1013" t="s">
        <v>467</v>
      </c>
      <c r="P1013">
        <v>152</v>
      </c>
      <c r="Q1013" t="s">
        <v>468</v>
      </c>
      <c r="R1013">
        <v>121</v>
      </c>
      <c r="S1013" t="s">
        <v>312</v>
      </c>
      <c r="T1013">
        <v>1</v>
      </c>
      <c r="U1013" t="s">
        <v>313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1972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U1013" s="4">
        <v>0</v>
      </c>
      <c r="AV1013" s="4">
        <v>0</v>
      </c>
      <c r="AW1013" s="4">
        <v>0</v>
      </c>
      <c r="AX1013" s="4">
        <v>0</v>
      </c>
      <c r="AY1013" s="4">
        <v>0</v>
      </c>
      <c r="AZ1013" s="4">
        <v>0</v>
      </c>
      <c r="BA1013" s="4">
        <v>0</v>
      </c>
      <c r="BB1013" s="4">
        <v>1972</v>
      </c>
      <c r="BC1013" s="4">
        <v>0</v>
      </c>
      <c r="BD1013" s="4">
        <v>0</v>
      </c>
      <c r="BE1013" s="4">
        <v>0</v>
      </c>
    </row>
    <row r="1014" spans="1:57">
      <c r="A1014">
        <v>101</v>
      </c>
      <c r="B1014" t="s">
        <v>306</v>
      </c>
      <c r="C1014">
        <v>139</v>
      </c>
      <c r="D1014" t="s">
        <v>307</v>
      </c>
      <c r="E1014">
        <v>547</v>
      </c>
      <c r="F1014">
        <v>524110021</v>
      </c>
      <c r="G1014" t="s">
        <v>689</v>
      </c>
      <c r="H1014">
        <v>101</v>
      </c>
      <c r="I1014" t="s">
        <v>308</v>
      </c>
      <c r="J1014">
        <v>4410</v>
      </c>
      <c r="K1014" t="s">
        <v>341</v>
      </c>
      <c r="L1014">
        <v>4000</v>
      </c>
      <c r="M1014" t="s">
        <v>137</v>
      </c>
      <c r="N1014">
        <v>7</v>
      </c>
      <c r="O1014" t="s">
        <v>310</v>
      </c>
      <c r="P1014">
        <v>171</v>
      </c>
      <c r="Q1014" t="s">
        <v>311</v>
      </c>
      <c r="R1014">
        <v>121</v>
      </c>
      <c r="S1014" t="s">
        <v>312</v>
      </c>
      <c r="T1014">
        <v>1</v>
      </c>
      <c r="U1014" t="s">
        <v>313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8752.2000000000007</v>
      </c>
      <c r="AF1014" s="4">
        <v>38448.199999999997</v>
      </c>
      <c r="AG1014" s="4">
        <v>26256.6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0</v>
      </c>
      <c r="AU1014" s="4">
        <v>0</v>
      </c>
      <c r="AV1014" s="4">
        <v>0</v>
      </c>
      <c r="AW1014" s="4">
        <v>0</v>
      </c>
      <c r="AX1014" s="4">
        <v>0</v>
      </c>
      <c r="AY1014" s="4">
        <v>0</v>
      </c>
      <c r="AZ1014" s="4">
        <v>0</v>
      </c>
      <c r="BA1014" s="4">
        <v>0</v>
      </c>
      <c r="BB1014" s="4">
        <v>0</v>
      </c>
      <c r="BC1014" s="4">
        <v>38448.300000000003</v>
      </c>
      <c r="BD1014" s="4">
        <v>17504.599999999999</v>
      </c>
      <c r="BE1014" s="4">
        <v>17504.2</v>
      </c>
    </row>
    <row r="1015" spans="1:57">
      <c r="A1015">
        <v>201</v>
      </c>
      <c r="B1015" t="s">
        <v>379</v>
      </c>
      <c r="C1015">
        <v>143</v>
      </c>
      <c r="D1015" t="s">
        <v>271</v>
      </c>
      <c r="E1015">
        <v>549</v>
      </c>
      <c r="F1015">
        <v>524110021</v>
      </c>
      <c r="G1015" t="s">
        <v>689</v>
      </c>
      <c r="H1015">
        <v>602</v>
      </c>
      <c r="I1015" t="s">
        <v>380</v>
      </c>
      <c r="J1015">
        <v>4410</v>
      </c>
      <c r="K1015" t="s">
        <v>341</v>
      </c>
      <c r="L1015">
        <v>4000</v>
      </c>
      <c r="M1015" t="s">
        <v>137</v>
      </c>
      <c r="N1015">
        <v>7</v>
      </c>
      <c r="O1015" t="s">
        <v>310</v>
      </c>
      <c r="P1015">
        <v>423</v>
      </c>
      <c r="Q1015" t="s">
        <v>381</v>
      </c>
      <c r="R1015">
        <v>121</v>
      </c>
      <c r="S1015" t="s">
        <v>312</v>
      </c>
      <c r="T1015">
        <v>1</v>
      </c>
      <c r="U1015" t="s">
        <v>313</v>
      </c>
      <c r="V1015" s="4">
        <v>0</v>
      </c>
      <c r="W1015" s="4">
        <v>0</v>
      </c>
      <c r="X1015" s="4">
        <v>0</v>
      </c>
      <c r="Y1015" s="4">
        <v>87696</v>
      </c>
      <c r="Z1015" s="4">
        <v>8752.2000000000007</v>
      </c>
      <c r="AA1015" s="4">
        <v>21808</v>
      </c>
      <c r="AB1015" s="4">
        <v>15033.6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0</v>
      </c>
      <c r="AU1015" s="4">
        <v>0</v>
      </c>
      <c r="AV1015" s="4">
        <v>0</v>
      </c>
      <c r="AW1015" s="4">
        <v>96448.2</v>
      </c>
      <c r="AX1015" s="4">
        <v>0</v>
      </c>
      <c r="AY1015" s="4">
        <v>21808</v>
      </c>
      <c r="AZ1015" s="4">
        <v>15033.6</v>
      </c>
      <c r="BA1015" s="4">
        <v>0</v>
      </c>
      <c r="BB1015" s="4">
        <v>0.1</v>
      </c>
      <c r="BC1015" s="4">
        <v>0</v>
      </c>
      <c r="BD1015" s="4">
        <v>0</v>
      </c>
      <c r="BE1015" s="4">
        <v>18095.900000000001</v>
      </c>
    </row>
    <row r="1016" spans="1:57">
      <c r="A1016">
        <v>942</v>
      </c>
      <c r="B1016" t="s">
        <v>487</v>
      </c>
      <c r="C1016">
        <v>117</v>
      </c>
      <c r="D1016" t="s">
        <v>488</v>
      </c>
      <c r="E1016">
        <v>547</v>
      </c>
      <c r="F1016">
        <v>524110021</v>
      </c>
      <c r="G1016" t="s">
        <v>689</v>
      </c>
      <c r="H1016">
        <v>101</v>
      </c>
      <c r="I1016" t="s">
        <v>308</v>
      </c>
      <c r="J1016">
        <v>4410</v>
      </c>
      <c r="K1016" t="s">
        <v>341</v>
      </c>
      <c r="L1016">
        <v>4000</v>
      </c>
      <c r="M1016" t="s">
        <v>137</v>
      </c>
      <c r="N1016">
        <v>8</v>
      </c>
      <c r="O1016" t="s">
        <v>486</v>
      </c>
      <c r="P1016">
        <v>183</v>
      </c>
      <c r="Q1016" t="s">
        <v>489</v>
      </c>
      <c r="R1016">
        <v>121</v>
      </c>
      <c r="S1016" t="s">
        <v>312</v>
      </c>
      <c r="T1016">
        <v>1</v>
      </c>
      <c r="U1016" t="s">
        <v>313</v>
      </c>
      <c r="V1016" s="4">
        <v>0</v>
      </c>
      <c r="W1016" s="4">
        <v>0</v>
      </c>
      <c r="X1016" s="4">
        <v>0</v>
      </c>
      <c r="Y1016" s="4">
        <v>56970</v>
      </c>
      <c r="Z1016" s="4">
        <v>13688</v>
      </c>
      <c r="AA1016" s="4">
        <v>93210.08</v>
      </c>
      <c r="AB1016" s="4">
        <v>5896</v>
      </c>
      <c r="AC1016" s="4">
        <v>6960</v>
      </c>
      <c r="AD1016" s="4">
        <v>37120</v>
      </c>
      <c r="AE1016" s="4">
        <v>0</v>
      </c>
      <c r="AF1016" s="4">
        <v>16240</v>
      </c>
      <c r="AG1016" s="4">
        <v>6960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56970</v>
      </c>
      <c r="AX1016" s="4">
        <v>49898</v>
      </c>
      <c r="AY1016" s="4">
        <v>57000.08</v>
      </c>
      <c r="AZ1016" s="4">
        <v>5896</v>
      </c>
      <c r="BA1016" s="4">
        <v>32480</v>
      </c>
      <c r="BB1016" s="4">
        <v>11600</v>
      </c>
      <c r="BC1016" s="4">
        <v>9280</v>
      </c>
      <c r="BD1016" s="4">
        <v>6960</v>
      </c>
      <c r="BE1016" s="4">
        <v>6960</v>
      </c>
    </row>
    <row r="1017" spans="1:57">
      <c r="A1017">
        <v>972</v>
      </c>
      <c r="B1017" t="s">
        <v>527</v>
      </c>
      <c r="C1017">
        <v>132</v>
      </c>
      <c r="D1017" t="s">
        <v>528</v>
      </c>
      <c r="E1017">
        <v>547</v>
      </c>
      <c r="F1017">
        <v>524110021</v>
      </c>
      <c r="G1017" t="s">
        <v>689</v>
      </c>
      <c r="H1017">
        <v>101</v>
      </c>
      <c r="I1017" t="s">
        <v>308</v>
      </c>
      <c r="J1017">
        <v>4410</v>
      </c>
      <c r="K1017" t="s">
        <v>341</v>
      </c>
      <c r="L1017">
        <v>4000</v>
      </c>
      <c r="M1017" t="s">
        <v>137</v>
      </c>
      <c r="N1017">
        <v>9</v>
      </c>
      <c r="O1017" t="s">
        <v>422</v>
      </c>
      <c r="P1017">
        <v>181</v>
      </c>
      <c r="Q1017" t="s">
        <v>523</v>
      </c>
      <c r="R1017">
        <v>131</v>
      </c>
      <c r="S1017" t="s">
        <v>524</v>
      </c>
      <c r="T1017">
        <v>1</v>
      </c>
      <c r="U1017" t="s">
        <v>313</v>
      </c>
      <c r="V1017" s="4">
        <v>0</v>
      </c>
      <c r="W1017" s="4">
        <v>0</v>
      </c>
      <c r="X1017" s="4">
        <v>286532.52</v>
      </c>
      <c r="Y1017" s="4">
        <v>122600</v>
      </c>
      <c r="Z1017" s="4">
        <v>28304</v>
      </c>
      <c r="AA1017" s="4">
        <v>0</v>
      </c>
      <c r="AB1017" s="4">
        <v>55912</v>
      </c>
      <c r="AC1017" s="4">
        <v>8700</v>
      </c>
      <c r="AD1017" s="4">
        <v>6762.8</v>
      </c>
      <c r="AE1017" s="4">
        <v>3500.88</v>
      </c>
      <c r="AF1017" s="4">
        <v>17400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0</v>
      </c>
      <c r="AU1017" s="4">
        <v>0</v>
      </c>
      <c r="AV1017" s="4">
        <v>358420.16</v>
      </c>
      <c r="AW1017" s="4">
        <v>120560.36</v>
      </c>
      <c r="AX1017" s="4">
        <v>0</v>
      </c>
      <c r="AY1017" s="4">
        <v>0</v>
      </c>
      <c r="AZ1017" s="4">
        <v>64612</v>
      </c>
      <c r="BA1017" s="4">
        <v>0</v>
      </c>
      <c r="BB1017" s="4">
        <v>6762.8</v>
      </c>
      <c r="BC1017" s="4">
        <v>-8477.82</v>
      </c>
      <c r="BD1017" s="4">
        <v>-12165.3</v>
      </c>
      <c r="BE1017" s="4">
        <v>0</v>
      </c>
    </row>
    <row r="1018" spans="1:57">
      <c r="A1018">
        <v>991</v>
      </c>
      <c r="B1018" t="s">
        <v>538</v>
      </c>
      <c r="C1018">
        <v>136</v>
      </c>
      <c r="D1018" t="s">
        <v>539</v>
      </c>
      <c r="E1018">
        <v>547</v>
      </c>
      <c r="F1018">
        <v>524110021</v>
      </c>
      <c r="G1018" t="s">
        <v>689</v>
      </c>
      <c r="H1018">
        <v>101</v>
      </c>
      <c r="I1018" t="s">
        <v>308</v>
      </c>
      <c r="J1018">
        <v>4410</v>
      </c>
      <c r="K1018" t="s">
        <v>341</v>
      </c>
      <c r="L1018">
        <v>4000</v>
      </c>
      <c r="M1018" t="s">
        <v>137</v>
      </c>
      <c r="N1018">
        <v>10</v>
      </c>
      <c r="O1018" t="s">
        <v>540</v>
      </c>
      <c r="P1018">
        <v>311</v>
      </c>
      <c r="Q1018" t="s">
        <v>463</v>
      </c>
      <c r="R1018">
        <v>121</v>
      </c>
      <c r="S1018" t="s">
        <v>312</v>
      </c>
      <c r="T1018">
        <v>1</v>
      </c>
      <c r="U1018" t="s">
        <v>313</v>
      </c>
      <c r="V1018" s="4">
        <v>0</v>
      </c>
      <c r="W1018" s="4">
        <v>0</v>
      </c>
      <c r="X1018" s="4">
        <v>0</v>
      </c>
      <c r="Y1018" s="4">
        <v>14116.04</v>
      </c>
      <c r="Z1018" s="4">
        <v>0</v>
      </c>
      <c r="AA1018" s="4">
        <v>131114.79999999999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0</v>
      </c>
      <c r="AU1018" s="4">
        <v>0</v>
      </c>
      <c r="AV1018" s="4">
        <v>0</v>
      </c>
      <c r="AW1018" s="4">
        <v>14116.04</v>
      </c>
      <c r="AX1018" s="4">
        <v>0</v>
      </c>
      <c r="AY1018" s="4">
        <v>132614.81</v>
      </c>
      <c r="AZ1018" s="4">
        <v>0</v>
      </c>
      <c r="BA1018" s="4">
        <v>-556.79999999999995</v>
      </c>
      <c r="BB1018" s="4">
        <v>-943.21</v>
      </c>
      <c r="BC1018" s="4">
        <v>0</v>
      </c>
      <c r="BD1018" s="4">
        <v>0</v>
      </c>
      <c r="BE1018" s="4">
        <v>0</v>
      </c>
    </row>
    <row r="1019" spans="1:57">
      <c r="A1019">
        <v>992</v>
      </c>
      <c r="B1019" t="s">
        <v>543</v>
      </c>
      <c r="C1019">
        <v>137</v>
      </c>
      <c r="D1019" t="s">
        <v>544</v>
      </c>
      <c r="E1019">
        <v>547</v>
      </c>
      <c r="F1019">
        <v>524110021</v>
      </c>
      <c r="G1019" t="s">
        <v>689</v>
      </c>
      <c r="H1019">
        <v>101</v>
      </c>
      <c r="I1019" t="s">
        <v>308</v>
      </c>
      <c r="J1019">
        <v>4410</v>
      </c>
      <c r="K1019" t="s">
        <v>341</v>
      </c>
      <c r="L1019">
        <v>4000</v>
      </c>
      <c r="M1019" t="s">
        <v>137</v>
      </c>
      <c r="N1019">
        <v>10</v>
      </c>
      <c r="O1019" t="s">
        <v>540</v>
      </c>
      <c r="P1019">
        <v>371</v>
      </c>
      <c r="Q1019" t="s">
        <v>545</v>
      </c>
      <c r="R1019">
        <v>121</v>
      </c>
      <c r="S1019" t="s">
        <v>312</v>
      </c>
      <c r="T1019">
        <v>1</v>
      </c>
      <c r="U1019" t="s">
        <v>313</v>
      </c>
      <c r="V1019" s="4">
        <v>0</v>
      </c>
      <c r="W1019" s="4">
        <v>0</v>
      </c>
      <c r="X1019" s="4">
        <v>0</v>
      </c>
      <c r="Y1019" s="4">
        <v>8816</v>
      </c>
      <c r="Z1019" s="4">
        <v>0</v>
      </c>
      <c r="AA1019" s="4">
        <v>2552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8816</v>
      </c>
      <c r="AX1019" s="4">
        <v>0</v>
      </c>
      <c r="AY1019" s="4">
        <v>2552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</row>
    <row r="1020" spans="1:57">
      <c r="A1020">
        <v>961</v>
      </c>
      <c r="B1020" t="s">
        <v>80</v>
      </c>
      <c r="C1020">
        <v>124</v>
      </c>
      <c r="D1020" t="s">
        <v>508</v>
      </c>
      <c r="E1020">
        <v>547</v>
      </c>
      <c r="F1020">
        <v>524110021</v>
      </c>
      <c r="G1020" t="s">
        <v>689</v>
      </c>
      <c r="H1020">
        <v>101</v>
      </c>
      <c r="I1020" t="s">
        <v>308</v>
      </c>
      <c r="J1020">
        <v>4410</v>
      </c>
      <c r="K1020" t="s">
        <v>341</v>
      </c>
      <c r="L1020">
        <v>4000</v>
      </c>
      <c r="M1020" t="s">
        <v>137</v>
      </c>
      <c r="N1020">
        <v>11</v>
      </c>
      <c r="O1020" t="s">
        <v>509</v>
      </c>
      <c r="P1020">
        <v>241</v>
      </c>
      <c r="Q1020" t="s">
        <v>445</v>
      </c>
      <c r="R1020">
        <v>124</v>
      </c>
      <c r="S1020" t="s">
        <v>510</v>
      </c>
      <c r="T1020">
        <v>1</v>
      </c>
      <c r="U1020" t="s">
        <v>313</v>
      </c>
      <c r="V1020" s="4">
        <v>0</v>
      </c>
      <c r="W1020" s="4">
        <v>0</v>
      </c>
      <c r="X1020" s="4">
        <v>1222893.99</v>
      </c>
      <c r="Y1020" s="4">
        <v>139049.20000000001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0</v>
      </c>
      <c r="AU1020" s="4">
        <v>0</v>
      </c>
      <c r="AV1020" s="4">
        <v>1558469.59</v>
      </c>
      <c r="AW1020" s="4">
        <v>0</v>
      </c>
      <c r="AX1020" s="4">
        <v>0</v>
      </c>
      <c r="AY1020" s="4">
        <v>-7540</v>
      </c>
      <c r="AZ1020" s="4">
        <v>0</v>
      </c>
      <c r="BA1020" s="4">
        <v>0</v>
      </c>
      <c r="BB1020" s="4">
        <v>-50394.080000000002</v>
      </c>
      <c r="BC1020" s="4">
        <v>-138592.32000000001</v>
      </c>
      <c r="BD1020" s="4">
        <v>0</v>
      </c>
      <c r="BE1020" s="4">
        <v>0</v>
      </c>
    </row>
    <row r="1021" spans="1:57">
      <c r="A1021">
        <v>962</v>
      </c>
      <c r="B1021" t="s">
        <v>513</v>
      </c>
      <c r="C1021">
        <v>126</v>
      </c>
      <c r="D1021" t="s">
        <v>225</v>
      </c>
      <c r="E1021">
        <v>547</v>
      </c>
      <c r="F1021">
        <v>524110021</v>
      </c>
      <c r="G1021" t="s">
        <v>689</v>
      </c>
      <c r="H1021">
        <v>101</v>
      </c>
      <c r="I1021" t="s">
        <v>308</v>
      </c>
      <c r="J1021">
        <v>4410</v>
      </c>
      <c r="K1021" t="s">
        <v>341</v>
      </c>
      <c r="L1021">
        <v>4000</v>
      </c>
      <c r="M1021" t="s">
        <v>137</v>
      </c>
      <c r="N1021">
        <v>11</v>
      </c>
      <c r="O1021" t="s">
        <v>509</v>
      </c>
      <c r="P1021">
        <v>241</v>
      </c>
      <c r="Q1021" t="s">
        <v>445</v>
      </c>
      <c r="R1021">
        <v>124</v>
      </c>
      <c r="S1021" t="s">
        <v>510</v>
      </c>
      <c r="T1021">
        <v>1</v>
      </c>
      <c r="U1021" t="s">
        <v>313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829.98</v>
      </c>
      <c r="AD1021" s="4">
        <v>0</v>
      </c>
      <c r="AE1021" s="4">
        <v>378.28</v>
      </c>
      <c r="AF1021" s="4">
        <v>619.57000000000005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U1021" s="4">
        <v>0</v>
      </c>
      <c r="AV1021" s="4">
        <v>0</v>
      </c>
      <c r="AW1021" s="4">
        <v>0</v>
      </c>
      <c r="AX1021" s="4">
        <v>0</v>
      </c>
      <c r="AY1021" s="4">
        <v>829.98</v>
      </c>
      <c r="AZ1021" s="4">
        <v>0</v>
      </c>
      <c r="BA1021" s="4">
        <v>0</v>
      </c>
      <c r="BB1021" s="4">
        <v>5</v>
      </c>
      <c r="BC1021" s="4">
        <v>713.8</v>
      </c>
      <c r="BD1021" s="4">
        <v>279.05</v>
      </c>
      <c r="BE1021" s="4">
        <v>0</v>
      </c>
    </row>
    <row r="1022" spans="1:57">
      <c r="A1022">
        <v>953</v>
      </c>
      <c r="B1022" t="s">
        <v>259</v>
      </c>
      <c r="C1022">
        <v>121</v>
      </c>
      <c r="D1022" t="s">
        <v>196</v>
      </c>
      <c r="E1022">
        <v>547</v>
      </c>
      <c r="F1022">
        <v>524110021</v>
      </c>
      <c r="G1022" t="s">
        <v>689</v>
      </c>
      <c r="H1022">
        <v>101</v>
      </c>
      <c r="I1022" t="s">
        <v>308</v>
      </c>
      <c r="J1022">
        <v>4410</v>
      </c>
      <c r="K1022" t="s">
        <v>341</v>
      </c>
      <c r="L1022">
        <v>4000</v>
      </c>
      <c r="M1022" t="s">
        <v>137</v>
      </c>
      <c r="N1022">
        <v>12</v>
      </c>
      <c r="O1022" t="s">
        <v>401</v>
      </c>
      <c r="P1022">
        <v>214</v>
      </c>
      <c r="Q1022" t="s">
        <v>446</v>
      </c>
      <c r="R1022">
        <v>125</v>
      </c>
      <c r="S1022" t="s">
        <v>464</v>
      </c>
      <c r="T1022">
        <v>1</v>
      </c>
      <c r="U1022" t="s">
        <v>313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2088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2088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</row>
    <row r="1023" spans="1:57">
      <c r="A1023">
        <v>954</v>
      </c>
      <c r="B1023" t="s">
        <v>502</v>
      </c>
      <c r="C1023">
        <v>122</v>
      </c>
      <c r="D1023" t="s">
        <v>503</v>
      </c>
      <c r="E1023">
        <v>547</v>
      </c>
      <c r="F1023">
        <v>524110021</v>
      </c>
      <c r="G1023" t="s">
        <v>689</v>
      </c>
      <c r="H1023">
        <v>101</v>
      </c>
      <c r="I1023" t="s">
        <v>308</v>
      </c>
      <c r="J1023">
        <v>4410</v>
      </c>
      <c r="K1023" t="s">
        <v>341</v>
      </c>
      <c r="L1023">
        <v>4000</v>
      </c>
      <c r="M1023" t="s">
        <v>137</v>
      </c>
      <c r="N1023">
        <v>12</v>
      </c>
      <c r="O1023" t="s">
        <v>401</v>
      </c>
      <c r="P1023">
        <v>226</v>
      </c>
      <c r="Q1023" t="s">
        <v>504</v>
      </c>
      <c r="R1023">
        <v>121</v>
      </c>
      <c r="S1023" t="s">
        <v>312</v>
      </c>
      <c r="T1023">
        <v>1</v>
      </c>
      <c r="U1023" t="s">
        <v>313</v>
      </c>
      <c r="V1023" s="4">
        <v>0</v>
      </c>
      <c r="W1023" s="4">
        <v>0</v>
      </c>
      <c r="X1023" s="4">
        <v>0</v>
      </c>
      <c r="Y1023" s="4">
        <v>1649.95</v>
      </c>
      <c r="Z1023" s="4">
        <v>99296</v>
      </c>
      <c r="AA1023" s="4">
        <v>64728</v>
      </c>
      <c r="AB1023" s="4">
        <v>52896</v>
      </c>
      <c r="AC1023" s="4">
        <v>0</v>
      </c>
      <c r="AD1023" s="4">
        <v>29632.2</v>
      </c>
      <c r="AE1023" s="4">
        <v>8752.2000000000007</v>
      </c>
      <c r="AF1023" s="4">
        <v>8752.2000000000007</v>
      </c>
      <c r="AG1023" s="4">
        <v>48702.6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0</v>
      </c>
      <c r="AU1023" s="4">
        <v>0</v>
      </c>
      <c r="AV1023" s="4">
        <v>0</v>
      </c>
      <c r="AW1023" s="4">
        <v>1649.95</v>
      </c>
      <c r="AX1023" s="4">
        <v>99296</v>
      </c>
      <c r="AY1023" s="4">
        <v>64728</v>
      </c>
      <c r="AZ1023" s="4">
        <v>52896</v>
      </c>
      <c r="BA1023" s="4">
        <v>20880</v>
      </c>
      <c r="BB1023" s="4">
        <v>8752.2000000000007</v>
      </c>
      <c r="BC1023" s="4">
        <v>8752.2000000000007</v>
      </c>
      <c r="BD1023" s="4">
        <v>26256.799999999999</v>
      </c>
      <c r="BE1023" s="4">
        <v>31198.2</v>
      </c>
    </row>
    <row r="1024" spans="1:57">
      <c r="A1024">
        <v>111</v>
      </c>
      <c r="B1024" t="s">
        <v>84</v>
      </c>
      <c r="C1024">
        <v>141</v>
      </c>
      <c r="D1024" t="s">
        <v>260</v>
      </c>
      <c r="E1024">
        <v>547</v>
      </c>
      <c r="F1024">
        <v>524110021</v>
      </c>
      <c r="G1024" t="s">
        <v>689</v>
      </c>
      <c r="H1024">
        <v>101</v>
      </c>
      <c r="I1024" t="s">
        <v>308</v>
      </c>
      <c r="J1024">
        <v>4410</v>
      </c>
      <c r="K1024" t="s">
        <v>341</v>
      </c>
      <c r="L1024">
        <v>4000</v>
      </c>
      <c r="M1024" t="s">
        <v>137</v>
      </c>
      <c r="N1024">
        <v>13</v>
      </c>
      <c r="O1024" t="s">
        <v>353</v>
      </c>
      <c r="P1024">
        <v>263</v>
      </c>
      <c r="Q1024" t="s">
        <v>354</v>
      </c>
      <c r="R1024">
        <v>121</v>
      </c>
      <c r="S1024" t="s">
        <v>312</v>
      </c>
      <c r="T1024">
        <v>1</v>
      </c>
      <c r="U1024" t="s">
        <v>313</v>
      </c>
      <c r="V1024" s="4">
        <v>0</v>
      </c>
      <c r="W1024" s="4">
        <v>0</v>
      </c>
      <c r="X1024" s="4">
        <v>0</v>
      </c>
      <c r="Y1024" s="4">
        <v>5273.87</v>
      </c>
      <c r="Z1024" s="4">
        <v>35980.47</v>
      </c>
      <c r="AA1024" s="4">
        <v>22569.4</v>
      </c>
      <c r="AB1024" s="4">
        <v>0</v>
      </c>
      <c r="AC1024" s="4">
        <v>417600</v>
      </c>
      <c r="AD1024" s="4">
        <v>6000</v>
      </c>
      <c r="AE1024" s="4">
        <v>0</v>
      </c>
      <c r="AF1024" s="4">
        <v>119916.16</v>
      </c>
      <c r="AG1024" s="4">
        <v>45100.800000000003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0</v>
      </c>
      <c r="AU1024" s="4">
        <v>0</v>
      </c>
      <c r="AV1024" s="4">
        <v>0</v>
      </c>
      <c r="AW1024" s="4">
        <v>5273.87</v>
      </c>
      <c r="AX1024" s="4">
        <v>35980.47</v>
      </c>
      <c r="AY1024" s="4">
        <v>22571.4</v>
      </c>
      <c r="AZ1024" s="4">
        <v>0</v>
      </c>
      <c r="BA1024" s="4">
        <v>423600</v>
      </c>
      <c r="BB1024" s="4">
        <v>0</v>
      </c>
      <c r="BC1024" s="4">
        <v>60524.160000000003</v>
      </c>
      <c r="BD1024" s="4">
        <v>77488</v>
      </c>
      <c r="BE1024" s="4">
        <v>45100.800000000003</v>
      </c>
    </row>
    <row r="1025" spans="1:57">
      <c r="A1025">
        <v>963</v>
      </c>
      <c r="B1025" t="s">
        <v>515</v>
      </c>
      <c r="C1025">
        <v>127</v>
      </c>
      <c r="D1025" t="s">
        <v>516</v>
      </c>
      <c r="E1025">
        <v>547</v>
      </c>
      <c r="F1025">
        <v>524110021</v>
      </c>
      <c r="G1025" t="s">
        <v>689</v>
      </c>
      <c r="H1025">
        <v>101</v>
      </c>
      <c r="I1025" t="s">
        <v>308</v>
      </c>
      <c r="J1025">
        <v>4410</v>
      </c>
      <c r="K1025" t="s">
        <v>341</v>
      </c>
      <c r="L1025">
        <v>4000</v>
      </c>
      <c r="M1025" t="s">
        <v>137</v>
      </c>
      <c r="N1025">
        <v>13</v>
      </c>
      <c r="O1025" t="s">
        <v>353</v>
      </c>
      <c r="P1025">
        <v>231</v>
      </c>
      <c r="Q1025" t="s">
        <v>517</v>
      </c>
      <c r="R1025">
        <v>124</v>
      </c>
      <c r="S1025" t="s">
        <v>510</v>
      </c>
      <c r="T1025">
        <v>1</v>
      </c>
      <c r="U1025" t="s">
        <v>313</v>
      </c>
      <c r="V1025" s="4">
        <v>0</v>
      </c>
      <c r="W1025" s="4">
        <v>0</v>
      </c>
      <c r="X1025" s="4">
        <v>0</v>
      </c>
      <c r="Y1025" s="4">
        <v>0</v>
      </c>
      <c r="Z1025" s="4">
        <v>252100.02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208800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252100.02</v>
      </c>
      <c r="AY1025" s="4">
        <v>0</v>
      </c>
      <c r="AZ1025" s="4">
        <v>0</v>
      </c>
      <c r="BA1025" s="4">
        <v>0</v>
      </c>
      <c r="BB1025" s="4">
        <v>0</v>
      </c>
      <c r="BC1025" s="4">
        <v>208800</v>
      </c>
      <c r="BD1025" s="4">
        <v>0</v>
      </c>
      <c r="BE1025" s="4">
        <v>0</v>
      </c>
    </row>
    <row r="1026" spans="1:57">
      <c r="A1026">
        <v>964</v>
      </c>
      <c r="B1026" t="s">
        <v>518</v>
      </c>
      <c r="C1026">
        <v>128</v>
      </c>
      <c r="D1026" t="s">
        <v>519</v>
      </c>
      <c r="E1026">
        <v>456</v>
      </c>
      <c r="F1026">
        <v>524210002</v>
      </c>
      <c r="G1026" t="s">
        <v>221</v>
      </c>
      <c r="H1026">
        <v>101</v>
      </c>
      <c r="I1026" t="s">
        <v>308</v>
      </c>
      <c r="J1026">
        <v>4420</v>
      </c>
      <c r="K1026" t="s">
        <v>512</v>
      </c>
      <c r="L1026">
        <v>4000</v>
      </c>
      <c r="M1026" t="s">
        <v>137</v>
      </c>
      <c r="N1026">
        <v>11</v>
      </c>
      <c r="O1026" t="s">
        <v>509</v>
      </c>
      <c r="P1026">
        <v>256</v>
      </c>
      <c r="Q1026" t="s">
        <v>520</v>
      </c>
      <c r="R1026">
        <v>121</v>
      </c>
      <c r="S1026" t="s">
        <v>312</v>
      </c>
      <c r="T1026">
        <v>1</v>
      </c>
      <c r="U1026" t="s">
        <v>313</v>
      </c>
      <c r="V1026" s="4">
        <v>140000</v>
      </c>
      <c r="W1026" s="4">
        <v>-24040</v>
      </c>
      <c r="X1026" s="4">
        <v>0</v>
      </c>
      <c r="Y1026" s="4">
        <v>0</v>
      </c>
      <c r="Z1026" s="4">
        <v>0</v>
      </c>
      <c r="AA1026" s="4">
        <v>280000</v>
      </c>
      <c r="AB1026" s="4">
        <v>-33000</v>
      </c>
      <c r="AC1026" s="4">
        <v>0</v>
      </c>
      <c r="AD1026" s="4">
        <v>0</v>
      </c>
      <c r="AE1026" s="4">
        <v>92800</v>
      </c>
      <c r="AF1026" s="4">
        <v>0</v>
      </c>
      <c r="AG1026" s="4">
        <v>95700</v>
      </c>
      <c r="AH1026" s="4">
        <v>0</v>
      </c>
      <c r="AI1026" s="4">
        <v>0</v>
      </c>
      <c r="AJ1026" s="4">
        <v>0</v>
      </c>
      <c r="AK1026" s="4">
        <v>0</v>
      </c>
      <c r="AL1026" s="4">
        <v>252741.4</v>
      </c>
      <c r="AM1026" s="4">
        <v>0</v>
      </c>
      <c r="AN1026" s="4">
        <v>113217.60000000001</v>
      </c>
      <c r="AO1026" s="4">
        <v>0</v>
      </c>
      <c r="AP1026" s="4">
        <v>0</v>
      </c>
      <c r="AQ1026" s="4">
        <v>127575.8</v>
      </c>
      <c r="AR1026" s="4">
        <v>49353.48</v>
      </c>
      <c r="AS1026" s="4">
        <v>49353.48</v>
      </c>
      <c r="AT1026" s="4">
        <v>352000</v>
      </c>
      <c r="AU1026" s="4">
        <v>0</v>
      </c>
      <c r="AV1026" s="4">
        <v>0</v>
      </c>
      <c r="AW1026" s="4">
        <v>0</v>
      </c>
      <c r="AX1026" s="4">
        <v>-252000</v>
      </c>
      <c r="AY1026" s="4">
        <v>49000</v>
      </c>
      <c r="AZ1026" s="4">
        <v>0</v>
      </c>
      <c r="BA1026" s="4">
        <v>0</v>
      </c>
      <c r="BB1026" s="4">
        <v>0</v>
      </c>
      <c r="BC1026" s="4">
        <v>-100000</v>
      </c>
      <c r="BD1026" s="4">
        <v>3871.72</v>
      </c>
      <c r="BE1026" s="4">
        <v>-93653.48</v>
      </c>
    </row>
    <row r="1027" spans="1:57">
      <c r="A1027">
        <v>961</v>
      </c>
      <c r="B1027" t="s">
        <v>80</v>
      </c>
      <c r="C1027">
        <v>124</v>
      </c>
      <c r="D1027" t="s">
        <v>508</v>
      </c>
      <c r="E1027">
        <v>457</v>
      </c>
      <c r="F1027">
        <v>524310001</v>
      </c>
      <c r="G1027" t="s">
        <v>590</v>
      </c>
      <c r="H1027">
        <v>101</v>
      </c>
      <c r="I1027" t="s">
        <v>308</v>
      </c>
      <c r="J1027">
        <v>4430</v>
      </c>
      <c r="K1027" t="s">
        <v>342</v>
      </c>
      <c r="L1027">
        <v>4000</v>
      </c>
      <c r="M1027" t="s">
        <v>137</v>
      </c>
      <c r="N1027">
        <v>11</v>
      </c>
      <c r="O1027" t="s">
        <v>509</v>
      </c>
      <c r="P1027">
        <v>241</v>
      </c>
      <c r="Q1027" t="s">
        <v>445</v>
      </c>
      <c r="R1027">
        <v>124</v>
      </c>
      <c r="S1027" t="s">
        <v>510</v>
      </c>
      <c r="T1027">
        <v>1</v>
      </c>
      <c r="U1027" t="s">
        <v>313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5273.6</v>
      </c>
      <c r="AR1027" s="4">
        <v>527.36</v>
      </c>
      <c r="AS1027" s="4">
        <v>527.36</v>
      </c>
      <c r="AT1027" s="4">
        <v>0</v>
      </c>
      <c r="AU1027" s="4">
        <v>0</v>
      </c>
      <c r="AV1027" s="4">
        <v>0</v>
      </c>
      <c r="AW1027" s="4">
        <v>0</v>
      </c>
      <c r="AX1027" s="4">
        <v>0</v>
      </c>
      <c r="AY1027" s="4">
        <v>0</v>
      </c>
      <c r="AZ1027" s="4">
        <v>0</v>
      </c>
      <c r="BA1027" s="4">
        <v>0</v>
      </c>
      <c r="BB1027" s="4">
        <v>0</v>
      </c>
      <c r="BC1027" s="4">
        <v>-3328.47</v>
      </c>
      <c r="BD1027" s="4">
        <v>-2472.4899999999998</v>
      </c>
      <c r="BE1027" s="4">
        <v>-527.36</v>
      </c>
    </row>
    <row r="1028" spans="1:57">
      <c r="A1028">
        <v>964</v>
      </c>
      <c r="B1028" t="s">
        <v>518</v>
      </c>
      <c r="C1028">
        <v>128</v>
      </c>
      <c r="D1028" t="s">
        <v>519</v>
      </c>
      <c r="E1028">
        <v>457</v>
      </c>
      <c r="F1028">
        <v>524310001</v>
      </c>
      <c r="G1028" t="s">
        <v>590</v>
      </c>
      <c r="H1028">
        <v>101</v>
      </c>
      <c r="I1028" t="s">
        <v>308</v>
      </c>
      <c r="J1028">
        <v>4430</v>
      </c>
      <c r="K1028" t="s">
        <v>342</v>
      </c>
      <c r="L1028">
        <v>4000</v>
      </c>
      <c r="M1028" t="s">
        <v>137</v>
      </c>
      <c r="N1028">
        <v>11</v>
      </c>
      <c r="O1028" t="s">
        <v>509</v>
      </c>
      <c r="P1028">
        <v>256</v>
      </c>
      <c r="Q1028" t="s">
        <v>520</v>
      </c>
      <c r="R1028">
        <v>121</v>
      </c>
      <c r="S1028" t="s">
        <v>312</v>
      </c>
      <c r="T1028">
        <v>1</v>
      </c>
      <c r="U1028" t="s">
        <v>313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6000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0</v>
      </c>
      <c r="AU1028" s="4">
        <v>0</v>
      </c>
      <c r="AV1028" s="4">
        <v>0</v>
      </c>
      <c r="AW1028" s="4">
        <v>0</v>
      </c>
      <c r="AX1028" s="4">
        <v>0</v>
      </c>
      <c r="AY1028" s="4">
        <v>0</v>
      </c>
      <c r="AZ1028" s="4">
        <v>0</v>
      </c>
      <c r="BA1028" s="4">
        <v>6000</v>
      </c>
      <c r="BB1028" s="4">
        <v>0</v>
      </c>
      <c r="BC1028" s="4">
        <v>0</v>
      </c>
      <c r="BD1028" s="4">
        <v>0</v>
      </c>
      <c r="BE1028" s="4">
        <v>0</v>
      </c>
    </row>
    <row r="1029" spans="1:57">
      <c r="A1029">
        <v>111</v>
      </c>
      <c r="B1029" t="s">
        <v>84</v>
      </c>
      <c r="C1029">
        <v>141</v>
      </c>
      <c r="D1029" t="s">
        <v>260</v>
      </c>
      <c r="E1029">
        <v>457</v>
      </c>
      <c r="F1029">
        <v>524310001</v>
      </c>
      <c r="G1029" t="s">
        <v>590</v>
      </c>
      <c r="H1029">
        <v>101</v>
      </c>
      <c r="I1029" t="s">
        <v>308</v>
      </c>
      <c r="J1029">
        <v>4430</v>
      </c>
      <c r="K1029" t="s">
        <v>342</v>
      </c>
      <c r="L1029">
        <v>4000</v>
      </c>
      <c r="M1029" t="s">
        <v>137</v>
      </c>
      <c r="N1029">
        <v>13</v>
      </c>
      <c r="O1029" t="s">
        <v>353</v>
      </c>
      <c r="P1029">
        <v>263</v>
      </c>
      <c r="Q1029" t="s">
        <v>354</v>
      </c>
      <c r="R1029">
        <v>121</v>
      </c>
      <c r="S1029" t="s">
        <v>312</v>
      </c>
      <c r="T1029">
        <v>1</v>
      </c>
      <c r="U1029" t="s">
        <v>313</v>
      </c>
      <c r="V1029" s="4">
        <v>0</v>
      </c>
      <c r="W1029" s="4">
        <v>3000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3000</v>
      </c>
      <c r="AU1029" s="4">
        <v>0</v>
      </c>
      <c r="AV1029" s="4">
        <v>0</v>
      </c>
      <c r="AW1029" s="4">
        <v>0</v>
      </c>
      <c r="AX1029" s="4">
        <v>0</v>
      </c>
      <c r="AY1029" s="4">
        <v>0</v>
      </c>
      <c r="AZ1029" s="4">
        <v>0</v>
      </c>
      <c r="BA1029" s="4">
        <v>0</v>
      </c>
      <c r="BB1029" s="4">
        <v>0</v>
      </c>
      <c r="BC1029" s="4">
        <v>0</v>
      </c>
      <c r="BD1029" s="4">
        <v>0</v>
      </c>
      <c r="BE1029" s="4">
        <v>0</v>
      </c>
    </row>
    <row r="1030" spans="1:57">
      <c r="A1030">
        <v>972</v>
      </c>
      <c r="B1030" t="s">
        <v>527</v>
      </c>
      <c r="C1030">
        <v>132</v>
      </c>
      <c r="D1030" t="s">
        <v>528</v>
      </c>
      <c r="E1030">
        <v>458</v>
      </c>
      <c r="F1030">
        <v>524310002</v>
      </c>
      <c r="G1030" t="s">
        <v>676</v>
      </c>
      <c r="H1030">
        <v>101</v>
      </c>
      <c r="I1030" t="s">
        <v>308</v>
      </c>
      <c r="J1030">
        <v>4430</v>
      </c>
      <c r="K1030" t="s">
        <v>342</v>
      </c>
      <c r="L1030">
        <v>4000</v>
      </c>
      <c r="M1030" t="s">
        <v>137</v>
      </c>
      <c r="N1030">
        <v>9</v>
      </c>
      <c r="O1030" t="s">
        <v>422</v>
      </c>
      <c r="P1030">
        <v>181</v>
      </c>
      <c r="Q1030" t="s">
        <v>523</v>
      </c>
      <c r="R1030">
        <v>131</v>
      </c>
      <c r="S1030" t="s">
        <v>524</v>
      </c>
      <c r="T1030">
        <v>1</v>
      </c>
      <c r="U1030" t="s">
        <v>313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3529.47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3529.47</v>
      </c>
      <c r="BD1030" s="4">
        <v>0</v>
      </c>
      <c r="BE1030" s="4">
        <v>0</v>
      </c>
    </row>
    <row r="1031" spans="1:57">
      <c r="A1031">
        <v>951</v>
      </c>
      <c r="B1031" t="s">
        <v>491</v>
      </c>
      <c r="C1031">
        <v>118</v>
      </c>
      <c r="D1031" t="s">
        <v>178</v>
      </c>
      <c r="E1031">
        <v>458</v>
      </c>
      <c r="F1031">
        <v>524310002</v>
      </c>
      <c r="G1031" t="s">
        <v>676</v>
      </c>
      <c r="H1031">
        <v>101</v>
      </c>
      <c r="I1031" t="s">
        <v>308</v>
      </c>
      <c r="J1031">
        <v>4430</v>
      </c>
      <c r="K1031" t="s">
        <v>342</v>
      </c>
      <c r="L1031">
        <v>4000</v>
      </c>
      <c r="M1031" t="s">
        <v>137</v>
      </c>
      <c r="N1031">
        <v>12</v>
      </c>
      <c r="O1031" t="s">
        <v>401</v>
      </c>
      <c r="P1031">
        <v>221</v>
      </c>
      <c r="Q1031" t="s">
        <v>492</v>
      </c>
      <c r="R1031">
        <v>128</v>
      </c>
      <c r="S1031" t="s">
        <v>404</v>
      </c>
      <c r="T1031">
        <v>1</v>
      </c>
      <c r="U1031" t="s">
        <v>313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66584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0</v>
      </c>
      <c r="AU1031" s="4">
        <v>0</v>
      </c>
      <c r="AV1031" s="4">
        <v>0</v>
      </c>
      <c r="AW1031" s="4">
        <v>0</v>
      </c>
      <c r="AX1031" s="4">
        <v>0</v>
      </c>
      <c r="AY1031" s="4">
        <v>0</v>
      </c>
      <c r="AZ1031" s="4">
        <v>66584</v>
      </c>
      <c r="BA1031" s="4">
        <v>0</v>
      </c>
      <c r="BB1031" s="4">
        <v>0</v>
      </c>
      <c r="BC1031" s="4">
        <v>0</v>
      </c>
      <c r="BD1031" s="4">
        <v>0</v>
      </c>
      <c r="BE1031" s="4">
        <v>0</v>
      </c>
    </row>
    <row r="1032" spans="1:57">
      <c r="A1032">
        <v>941</v>
      </c>
      <c r="B1032" t="s">
        <v>484</v>
      </c>
      <c r="C1032">
        <v>116</v>
      </c>
      <c r="D1032" t="s">
        <v>485</v>
      </c>
      <c r="E1032">
        <v>461</v>
      </c>
      <c r="F1032">
        <v>524310005</v>
      </c>
      <c r="G1032" t="s">
        <v>235</v>
      </c>
      <c r="H1032">
        <v>101</v>
      </c>
      <c r="I1032" t="s">
        <v>308</v>
      </c>
      <c r="J1032">
        <v>4430</v>
      </c>
      <c r="K1032" t="s">
        <v>342</v>
      </c>
      <c r="L1032">
        <v>4000</v>
      </c>
      <c r="M1032" t="s">
        <v>137</v>
      </c>
      <c r="N1032">
        <v>8</v>
      </c>
      <c r="O1032" t="s">
        <v>486</v>
      </c>
      <c r="P1032">
        <v>131</v>
      </c>
      <c r="Q1032" t="s">
        <v>449</v>
      </c>
      <c r="R1032">
        <v>121</v>
      </c>
      <c r="S1032" t="s">
        <v>312</v>
      </c>
      <c r="T1032">
        <v>1</v>
      </c>
      <c r="U1032" t="s">
        <v>313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2060</v>
      </c>
      <c r="AO1032" s="4">
        <v>0</v>
      </c>
      <c r="AP1032" s="4">
        <v>0</v>
      </c>
      <c r="AQ1032" s="4">
        <v>0</v>
      </c>
      <c r="AR1032" s="4">
        <v>206</v>
      </c>
      <c r="AS1032" s="4">
        <v>206</v>
      </c>
      <c r="AT1032" s="4">
        <v>0</v>
      </c>
      <c r="AU1032" s="4">
        <v>0</v>
      </c>
      <c r="AV1032" s="4">
        <v>0</v>
      </c>
      <c r="AW1032" s="4">
        <v>0</v>
      </c>
      <c r="AX1032" s="4">
        <v>0</v>
      </c>
      <c r="AY1032" s="4">
        <v>0</v>
      </c>
      <c r="AZ1032" s="4">
        <v>-1358.47</v>
      </c>
      <c r="BA1032" s="4">
        <v>-701.53</v>
      </c>
      <c r="BB1032" s="4">
        <v>0</v>
      </c>
      <c r="BC1032" s="4">
        <v>0</v>
      </c>
      <c r="BD1032" s="4">
        <v>-206</v>
      </c>
      <c r="BE1032" s="4">
        <v>-206</v>
      </c>
    </row>
    <row r="1033" spans="1:57">
      <c r="A1033">
        <v>961</v>
      </c>
      <c r="B1033" t="s">
        <v>80</v>
      </c>
      <c r="C1033">
        <v>124</v>
      </c>
      <c r="D1033" t="s">
        <v>508</v>
      </c>
      <c r="E1033">
        <v>461</v>
      </c>
      <c r="F1033">
        <v>524310005</v>
      </c>
      <c r="G1033" t="s">
        <v>235</v>
      </c>
      <c r="H1033">
        <v>101</v>
      </c>
      <c r="I1033" t="s">
        <v>308</v>
      </c>
      <c r="J1033">
        <v>4430</v>
      </c>
      <c r="K1033" t="s">
        <v>342</v>
      </c>
      <c r="L1033">
        <v>4000</v>
      </c>
      <c r="M1033" t="s">
        <v>137</v>
      </c>
      <c r="N1033">
        <v>11</v>
      </c>
      <c r="O1033" t="s">
        <v>509</v>
      </c>
      <c r="P1033">
        <v>241</v>
      </c>
      <c r="Q1033" t="s">
        <v>445</v>
      </c>
      <c r="R1033">
        <v>124</v>
      </c>
      <c r="S1033" t="s">
        <v>510</v>
      </c>
      <c r="T1033">
        <v>1</v>
      </c>
      <c r="U1033" t="s">
        <v>313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14012.61</v>
      </c>
      <c r="AP1033" s="4">
        <v>21018.92</v>
      </c>
      <c r="AQ1033" s="4">
        <v>2862</v>
      </c>
      <c r="AR1033" s="4">
        <v>3789.35</v>
      </c>
      <c r="AS1033" s="4">
        <v>3789.35</v>
      </c>
      <c r="AT1033" s="4">
        <v>0</v>
      </c>
      <c r="AU1033" s="4">
        <v>0</v>
      </c>
      <c r="AV1033" s="4">
        <v>0</v>
      </c>
      <c r="AW1033" s="4">
        <v>0</v>
      </c>
      <c r="AX1033" s="4">
        <v>0</v>
      </c>
      <c r="AY1033" s="4">
        <v>0</v>
      </c>
      <c r="AZ1033" s="4">
        <v>0</v>
      </c>
      <c r="BA1033" s="4">
        <v>0</v>
      </c>
      <c r="BB1033" s="4">
        <v>0</v>
      </c>
      <c r="BC1033" s="4">
        <v>0</v>
      </c>
      <c r="BD1033" s="4">
        <v>-37862.870000000003</v>
      </c>
      <c r="BE1033" s="4">
        <v>-7609.36</v>
      </c>
    </row>
    <row r="1034" spans="1:57">
      <c r="A1034">
        <v>964</v>
      </c>
      <c r="B1034" t="s">
        <v>518</v>
      </c>
      <c r="C1034">
        <v>128</v>
      </c>
      <c r="D1034" t="s">
        <v>519</v>
      </c>
      <c r="E1034">
        <v>461</v>
      </c>
      <c r="F1034">
        <v>524310005</v>
      </c>
      <c r="G1034" t="s">
        <v>235</v>
      </c>
      <c r="H1034">
        <v>101</v>
      </c>
      <c r="I1034" t="s">
        <v>308</v>
      </c>
      <c r="J1034">
        <v>4430</v>
      </c>
      <c r="K1034" t="s">
        <v>342</v>
      </c>
      <c r="L1034">
        <v>4000</v>
      </c>
      <c r="M1034" t="s">
        <v>137</v>
      </c>
      <c r="N1034">
        <v>11</v>
      </c>
      <c r="O1034" t="s">
        <v>509</v>
      </c>
      <c r="P1034">
        <v>256</v>
      </c>
      <c r="Q1034" t="s">
        <v>520</v>
      </c>
      <c r="R1034">
        <v>121</v>
      </c>
      <c r="S1034" t="s">
        <v>312</v>
      </c>
      <c r="T1034">
        <v>1</v>
      </c>
      <c r="U1034" t="s">
        <v>313</v>
      </c>
      <c r="V1034" s="4">
        <v>0</v>
      </c>
      <c r="W1034" s="4">
        <v>0</v>
      </c>
      <c r="X1034" s="4">
        <v>2204.3000000000002</v>
      </c>
      <c r="Y1034" s="4">
        <v>0</v>
      </c>
      <c r="Z1034" s="4">
        <v>6346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14420</v>
      </c>
      <c r="AK1034" s="4">
        <v>3347.51</v>
      </c>
      <c r="AL1034" s="4">
        <v>0</v>
      </c>
      <c r="AM1034" s="4">
        <v>6652.97</v>
      </c>
      <c r="AN1034" s="4">
        <v>2312.77</v>
      </c>
      <c r="AO1034" s="4">
        <v>0</v>
      </c>
      <c r="AP1034" s="4">
        <v>7869.2</v>
      </c>
      <c r="AQ1034" s="4">
        <v>1545</v>
      </c>
      <c r="AR1034" s="4">
        <v>3614.74</v>
      </c>
      <c r="AS1034" s="4">
        <v>3614.74</v>
      </c>
      <c r="AT1034" s="4">
        <v>0</v>
      </c>
      <c r="AU1034" s="4">
        <v>2204.3000000000002</v>
      </c>
      <c r="AV1034" s="4">
        <v>0</v>
      </c>
      <c r="AW1034" s="4">
        <v>0</v>
      </c>
      <c r="AX1034" s="4">
        <v>0</v>
      </c>
      <c r="AY1034" s="4">
        <v>0</v>
      </c>
      <c r="AZ1034" s="4">
        <v>0</v>
      </c>
      <c r="BA1034" s="4">
        <v>0</v>
      </c>
      <c r="BB1034" s="4">
        <v>0</v>
      </c>
      <c r="BC1034" s="4">
        <v>0</v>
      </c>
      <c r="BD1034" s="4">
        <v>0</v>
      </c>
      <c r="BE1034" s="4">
        <v>-37030.93</v>
      </c>
    </row>
    <row r="1035" spans="1:57">
      <c r="A1035">
        <v>961</v>
      </c>
      <c r="B1035" t="s">
        <v>80</v>
      </c>
      <c r="C1035">
        <v>124</v>
      </c>
      <c r="D1035" t="s">
        <v>508</v>
      </c>
      <c r="E1035">
        <v>462</v>
      </c>
      <c r="F1035">
        <v>524310006</v>
      </c>
      <c r="G1035" t="s">
        <v>222</v>
      </c>
      <c r="H1035">
        <v>101</v>
      </c>
      <c r="I1035" t="s">
        <v>308</v>
      </c>
      <c r="J1035">
        <v>4430</v>
      </c>
      <c r="K1035" t="s">
        <v>342</v>
      </c>
      <c r="L1035">
        <v>4000</v>
      </c>
      <c r="M1035" t="s">
        <v>137</v>
      </c>
      <c r="N1035">
        <v>11</v>
      </c>
      <c r="O1035" t="s">
        <v>509</v>
      </c>
      <c r="P1035">
        <v>241</v>
      </c>
      <c r="Q1035" t="s">
        <v>445</v>
      </c>
      <c r="R1035">
        <v>124</v>
      </c>
      <c r="S1035" t="s">
        <v>510</v>
      </c>
      <c r="T1035">
        <v>1</v>
      </c>
      <c r="U1035" t="s">
        <v>313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585.45000000000005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58.55</v>
      </c>
      <c r="AS1035" s="4">
        <v>58.55</v>
      </c>
      <c r="AT1035" s="4">
        <v>0</v>
      </c>
      <c r="AU1035" s="4">
        <v>0</v>
      </c>
      <c r="AV1035" s="4">
        <v>-585.45000000000005</v>
      </c>
      <c r="AW1035" s="4">
        <v>0</v>
      </c>
      <c r="AX1035" s="4">
        <v>0</v>
      </c>
      <c r="AY1035" s="4">
        <v>0</v>
      </c>
      <c r="AZ1035" s="4">
        <v>0</v>
      </c>
      <c r="BA1035" s="4">
        <v>0</v>
      </c>
      <c r="BB1035" s="4">
        <v>0</v>
      </c>
      <c r="BC1035" s="4">
        <v>0</v>
      </c>
      <c r="BD1035" s="4">
        <v>-58.55</v>
      </c>
      <c r="BE1035" s="4">
        <v>-58.55</v>
      </c>
    </row>
    <row r="1036" spans="1:57">
      <c r="A1036">
        <v>101</v>
      </c>
      <c r="B1036" t="s">
        <v>306</v>
      </c>
      <c r="C1036">
        <v>139</v>
      </c>
      <c r="D1036" t="s">
        <v>307</v>
      </c>
      <c r="E1036">
        <v>463</v>
      </c>
      <c r="F1036">
        <v>524310007</v>
      </c>
      <c r="G1036" t="s">
        <v>223</v>
      </c>
      <c r="H1036">
        <v>101</v>
      </c>
      <c r="I1036" t="s">
        <v>308</v>
      </c>
      <c r="J1036">
        <v>4430</v>
      </c>
      <c r="K1036" t="s">
        <v>342</v>
      </c>
      <c r="L1036">
        <v>4000</v>
      </c>
      <c r="M1036" t="s">
        <v>137</v>
      </c>
      <c r="N1036">
        <v>7</v>
      </c>
      <c r="O1036" t="s">
        <v>310</v>
      </c>
      <c r="P1036">
        <v>171</v>
      </c>
      <c r="Q1036" t="s">
        <v>311</v>
      </c>
      <c r="R1036">
        <v>121</v>
      </c>
      <c r="S1036" t="s">
        <v>312</v>
      </c>
      <c r="T1036">
        <v>1</v>
      </c>
      <c r="U1036" t="s">
        <v>313</v>
      </c>
      <c r="V1036" s="4">
        <v>55320</v>
      </c>
      <c r="W1036" s="4">
        <v>54120</v>
      </c>
      <c r="X1036" s="4">
        <v>80520</v>
      </c>
      <c r="Y1036" s="4">
        <v>27520</v>
      </c>
      <c r="Z1036" s="4">
        <v>26500</v>
      </c>
      <c r="AA1036" s="4">
        <v>54440</v>
      </c>
      <c r="AB1036" s="4">
        <v>54560</v>
      </c>
      <c r="AC1036" s="4">
        <v>54380</v>
      </c>
      <c r="AD1036" s="4">
        <v>54200</v>
      </c>
      <c r="AE1036" s="4">
        <v>54320</v>
      </c>
      <c r="AF1036" s="4">
        <v>54260</v>
      </c>
      <c r="AG1036" s="4">
        <v>53000</v>
      </c>
      <c r="AH1036" s="4">
        <v>55578.8</v>
      </c>
      <c r="AI1036" s="4">
        <v>54590</v>
      </c>
      <c r="AJ1036" s="4">
        <v>57886</v>
      </c>
      <c r="AK1036" s="4">
        <v>60152</v>
      </c>
      <c r="AL1036" s="4">
        <v>60049</v>
      </c>
      <c r="AM1036" s="4">
        <v>53560</v>
      </c>
      <c r="AN1036" s="4">
        <v>56320.4</v>
      </c>
      <c r="AO1036" s="4">
        <v>55826</v>
      </c>
      <c r="AP1036" s="4">
        <v>55414</v>
      </c>
      <c r="AQ1036" s="4">
        <v>55826</v>
      </c>
      <c r="AR1036" s="4">
        <v>56520.22</v>
      </c>
      <c r="AS1036" s="4">
        <v>56520.22</v>
      </c>
      <c r="AT1036" s="4">
        <v>71921.2</v>
      </c>
      <c r="AU1036" s="4">
        <v>-54590</v>
      </c>
      <c r="AV1036" s="4">
        <v>42114</v>
      </c>
      <c r="AW1036" s="4">
        <v>-60152</v>
      </c>
      <c r="AX1036" s="4">
        <v>89951</v>
      </c>
      <c r="AY1036" s="4">
        <v>-53560</v>
      </c>
      <c r="AZ1036" s="4">
        <v>-56320.4</v>
      </c>
      <c r="BA1036" s="4">
        <v>44174</v>
      </c>
      <c r="BB1036" s="4">
        <v>-55414</v>
      </c>
      <c r="BC1036" s="4">
        <v>14174</v>
      </c>
      <c r="BD1036" s="4">
        <v>43479.78</v>
      </c>
      <c r="BE1036" s="4">
        <v>-56435.82</v>
      </c>
    </row>
    <row r="1037" spans="1:57">
      <c r="A1037">
        <v>961</v>
      </c>
      <c r="B1037" t="s">
        <v>80</v>
      </c>
      <c r="C1037">
        <v>124</v>
      </c>
      <c r="D1037" t="s">
        <v>508</v>
      </c>
      <c r="E1037">
        <v>463</v>
      </c>
      <c r="F1037">
        <v>524310007</v>
      </c>
      <c r="G1037" t="s">
        <v>223</v>
      </c>
      <c r="H1037">
        <v>101</v>
      </c>
      <c r="I1037" t="s">
        <v>308</v>
      </c>
      <c r="J1037">
        <v>4430</v>
      </c>
      <c r="K1037" t="s">
        <v>342</v>
      </c>
      <c r="L1037">
        <v>4000</v>
      </c>
      <c r="M1037" t="s">
        <v>137</v>
      </c>
      <c r="N1037">
        <v>11</v>
      </c>
      <c r="O1037" t="s">
        <v>509</v>
      </c>
      <c r="P1037">
        <v>241</v>
      </c>
      <c r="Q1037" t="s">
        <v>445</v>
      </c>
      <c r="R1037">
        <v>124</v>
      </c>
      <c r="S1037" t="s">
        <v>510</v>
      </c>
      <c r="T1037">
        <v>1</v>
      </c>
      <c r="U1037" t="s">
        <v>313</v>
      </c>
      <c r="V1037" s="4">
        <v>22750</v>
      </c>
      <c r="W1037" s="4">
        <v>22750</v>
      </c>
      <c r="X1037" s="4">
        <v>34125</v>
      </c>
      <c r="Y1037" s="4">
        <v>11375</v>
      </c>
      <c r="Z1037" s="4">
        <v>49250</v>
      </c>
      <c r="AA1037" s="4">
        <v>22750</v>
      </c>
      <c r="AB1037" s="4">
        <v>22750</v>
      </c>
      <c r="AC1037" s="4">
        <v>22750</v>
      </c>
      <c r="AD1037" s="4">
        <v>22750</v>
      </c>
      <c r="AE1037" s="4">
        <v>22750</v>
      </c>
      <c r="AF1037" s="4">
        <v>22750</v>
      </c>
      <c r="AG1037" s="4">
        <v>22750</v>
      </c>
      <c r="AH1037" s="4">
        <v>24462.5</v>
      </c>
      <c r="AI1037" s="4">
        <v>23432.5</v>
      </c>
      <c r="AJ1037" s="4">
        <v>23432.5</v>
      </c>
      <c r="AK1037" s="4">
        <v>23432.5</v>
      </c>
      <c r="AL1037" s="4">
        <v>23432.5</v>
      </c>
      <c r="AM1037" s="4">
        <v>23432.5</v>
      </c>
      <c r="AN1037" s="4">
        <v>24586.1</v>
      </c>
      <c r="AO1037" s="4">
        <v>24586.1</v>
      </c>
      <c r="AP1037" s="4">
        <v>24586.1</v>
      </c>
      <c r="AQ1037" s="4">
        <v>24586.1</v>
      </c>
      <c r="AR1037" s="4">
        <v>23996.94</v>
      </c>
      <c r="AS1037" s="4">
        <v>23996.94</v>
      </c>
      <c r="AT1037" s="4">
        <v>40000</v>
      </c>
      <c r="AU1037" s="4">
        <v>0</v>
      </c>
      <c r="AV1037" s="4">
        <v>0</v>
      </c>
      <c r="AW1037" s="4">
        <v>0</v>
      </c>
      <c r="AX1037" s="4">
        <v>0</v>
      </c>
      <c r="AY1037" s="4">
        <v>0</v>
      </c>
      <c r="AZ1037" s="4">
        <v>0</v>
      </c>
      <c r="BA1037" s="4">
        <v>0</v>
      </c>
      <c r="BB1037" s="4">
        <v>0</v>
      </c>
      <c r="BC1037" s="4">
        <v>0</v>
      </c>
      <c r="BD1037" s="4">
        <v>-20000</v>
      </c>
      <c r="BE1037" s="4">
        <v>-8463.2800000000007</v>
      </c>
    </row>
    <row r="1038" spans="1:57">
      <c r="A1038">
        <v>961</v>
      </c>
      <c r="B1038" t="s">
        <v>80</v>
      </c>
      <c r="C1038">
        <v>124</v>
      </c>
      <c r="D1038" t="s">
        <v>508</v>
      </c>
      <c r="E1038">
        <v>464</v>
      </c>
      <c r="F1038">
        <v>524330002</v>
      </c>
      <c r="G1038" t="s">
        <v>143</v>
      </c>
      <c r="H1038">
        <v>101</v>
      </c>
      <c r="I1038" t="s">
        <v>308</v>
      </c>
      <c r="J1038">
        <v>4450</v>
      </c>
      <c r="K1038" t="s">
        <v>453</v>
      </c>
      <c r="L1038">
        <v>4000</v>
      </c>
      <c r="M1038" t="s">
        <v>137</v>
      </c>
      <c r="N1038">
        <v>11</v>
      </c>
      <c r="O1038" t="s">
        <v>509</v>
      </c>
      <c r="P1038">
        <v>241</v>
      </c>
      <c r="Q1038" t="s">
        <v>445</v>
      </c>
      <c r="R1038">
        <v>124</v>
      </c>
      <c r="S1038" t="s">
        <v>510</v>
      </c>
      <c r="T1038">
        <v>1</v>
      </c>
      <c r="U1038" t="s">
        <v>313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10000</v>
      </c>
      <c r="AC1038" s="4">
        <v>10000</v>
      </c>
      <c r="AD1038" s="4">
        <v>0</v>
      </c>
      <c r="AE1038" s="4">
        <v>20000</v>
      </c>
      <c r="AF1038" s="4">
        <v>0</v>
      </c>
      <c r="AG1038" s="4">
        <v>20000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0</v>
      </c>
      <c r="AU1038" s="4">
        <v>0</v>
      </c>
      <c r="AV1038" s="4">
        <v>0</v>
      </c>
      <c r="AW1038" s="4">
        <v>0</v>
      </c>
      <c r="AX1038" s="4">
        <v>0</v>
      </c>
      <c r="AY1038" s="4">
        <v>0</v>
      </c>
      <c r="AZ1038" s="4">
        <v>10000</v>
      </c>
      <c r="BA1038" s="4">
        <v>10000</v>
      </c>
      <c r="BB1038" s="4">
        <v>0</v>
      </c>
      <c r="BC1038" s="4">
        <v>30000</v>
      </c>
      <c r="BD1038" s="4">
        <v>0</v>
      </c>
      <c r="BE1038" s="4">
        <v>10000</v>
      </c>
    </row>
    <row r="1039" spans="1:57">
      <c r="A1039">
        <v>941</v>
      </c>
      <c r="B1039" t="s">
        <v>484</v>
      </c>
      <c r="C1039">
        <v>116</v>
      </c>
      <c r="D1039" t="s">
        <v>485</v>
      </c>
      <c r="E1039">
        <v>467</v>
      </c>
      <c r="F1039">
        <v>524330007</v>
      </c>
      <c r="G1039" t="s">
        <v>555</v>
      </c>
      <c r="H1039">
        <v>101</v>
      </c>
      <c r="I1039" t="s">
        <v>308</v>
      </c>
      <c r="J1039">
        <v>4450</v>
      </c>
      <c r="K1039" t="s">
        <v>453</v>
      </c>
      <c r="L1039">
        <v>4000</v>
      </c>
      <c r="M1039" t="s">
        <v>137</v>
      </c>
      <c r="N1039">
        <v>8</v>
      </c>
      <c r="O1039" t="s">
        <v>486</v>
      </c>
      <c r="P1039">
        <v>131</v>
      </c>
      <c r="Q1039" t="s">
        <v>449</v>
      </c>
      <c r="R1039">
        <v>121</v>
      </c>
      <c r="S1039" t="s">
        <v>312</v>
      </c>
      <c r="T1039">
        <v>1</v>
      </c>
      <c r="U1039" t="s">
        <v>313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30000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3409.3</v>
      </c>
      <c r="AL1039" s="4">
        <v>106296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10970.53</v>
      </c>
      <c r="AS1039" s="4">
        <v>10970.53</v>
      </c>
      <c r="AT1039" s="4">
        <v>0</v>
      </c>
      <c r="AU1039" s="4">
        <v>0</v>
      </c>
      <c r="AV1039" s="4">
        <v>0</v>
      </c>
      <c r="AW1039" s="4">
        <v>0</v>
      </c>
      <c r="AX1039" s="4">
        <v>-2845</v>
      </c>
      <c r="AY1039" s="4">
        <v>0</v>
      </c>
      <c r="AZ1039" s="4">
        <v>-4000</v>
      </c>
      <c r="BA1039" s="4">
        <v>0</v>
      </c>
      <c r="BB1039" s="4">
        <v>0</v>
      </c>
      <c r="BC1039" s="4">
        <v>0</v>
      </c>
      <c r="BD1039" s="4">
        <v>0</v>
      </c>
      <c r="BE1039" s="4">
        <v>-94801.36</v>
      </c>
    </row>
    <row r="1040" spans="1:57">
      <c r="A1040">
        <v>961</v>
      </c>
      <c r="B1040" t="s">
        <v>80</v>
      </c>
      <c r="C1040">
        <v>124</v>
      </c>
      <c r="D1040" t="s">
        <v>508</v>
      </c>
      <c r="E1040">
        <v>467</v>
      </c>
      <c r="F1040">
        <v>524330007</v>
      </c>
      <c r="G1040" t="s">
        <v>555</v>
      </c>
      <c r="H1040">
        <v>101</v>
      </c>
      <c r="I1040" t="s">
        <v>308</v>
      </c>
      <c r="J1040">
        <v>4450</v>
      </c>
      <c r="K1040" t="s">
        <v>453</v>
      </c>
      <c r="L1040">
        <v>4000</v>
      </c>
      <c r="M1040" t="s">
        <v>137</v>
      </c>
      <c r="N1040">
        <v>11</v>
      </c>
      <c r="O1040" t="s">
        <v>509</v>
      </c>
      <c r="P1040">
        <v>241</v>
      </c>
      <c r="Q1040" t="s">
        <v>445</v>
      </c>
      <c r="R1040">
        <v>124</v>
      </c>
      <c r="S1040" t="s">
        <v>510</v>
      </c>
      <c r="T1040">
        <v>1</v>
      </c>
      <c r="U1040" t="s">
        <v>313</v>
      </c>
      <c r="V1040" s="4">
        <v>0</v>
      </c>
      <c r="W1040" s="4">
        <v>0</v>
      </c>
      <c r="X1040" s="4">
        <v>3500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0</v>
      </c>
      <c r="AU1040" s="4">
        <v>0</v>
      </c>
      <c r="AV1040" s="4">
        <v>3500</v>
      </c>
      <c r="AW1040" s="4">
        <v>0</v>
      </c>
      <c r="AX1040" s="4">
        <v>0</v>
      </c>
      <c r="AY1040" s="4">
        <v>0</v>
      </c>
      <c r="AZ1040" s="4">
        <v>0</v>
      </c>
      <c r="BA1040" s="4">
        <v>0</v>
      </c>
      <c r="BB1040" s="4">
        <v>0</v>
      </c>
      <c r="BC1040" s="4">
        <v>0</v>
      </c>
      <c r="BD1040" s="4">
        <v>0</v>
      </c>
      <c r="BE1040" s="4">
        <v>0</v>
      </c>
    </row>
    <row r="1041" spans="1:57">
      <c r="A1041">
        <v>111</v>
      </c>
      <c r="B1041" t="s">
        <v>84</v>
      </c>
      <c r="C1041">
        <v>141</v>
      </c>
      <c r="D1041" t="s">
        <v>260</v>
      </c>
      <c r="E1041">
        <v>467</v>
      </c>
      <c r="F1041">
        <v>524330007</v>
      </c>
      <c r="G1041" t="s">
        <v>555</v>
      </c>
      <c r="H1041">
        <v>101</v>
      </c>
      <c r="I1041" t="s">
        <v>308</v>
      </c>
      <c r="J1041">
        <v>4450</v>
      </c>
      <c r="K1041" t="s">
        <v>453</v>
      </c>
      <c r="L1041">
        <v>4000</v>
      </c>
      <c r="M1041" t="s">
        <v>137</v>
      </c>
      <c r="N1041">
        <v>13</v>
      </c>
      <c r="O1041" t="s">
        <v>353</v>
      </c>
      <c r="P1041">
        <v>263</v>
      </c>
      <c r="Q1041" t="s">
        <v>354</v>
      </c>
      <c r="R1041">
        <v>121</v>
      </c>
      <c r="S1041" t="s">
        <v>312</v>
      </c>
      <c r="T1041">
        <v>1</v>
      </c>
      <c r="U1041" t="s">
        <v>313</v>
      </c>
      <c r="V1041" s="4">
        <v>0</v>
      </c>
      <c r="W1041" s="4">
        <v>0</v>
      </c>
      <c r="X1041" s="4">
        <v>15411</v>
      </c>
      <c r="Y1041" s="4">
        <v>0</v>
      </c>
      <c r="Z1041" s="4">
        <v>23116.5</v>
      </c>
      <c r="AA1041" s="4">
        <v>810</v>
      </c>
      <c r="AB1041" s="4">
        <v>0</v>
      </c>
      <c r="AC1041" s="4">
        <v>38527.5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515</v>
      </c>
      <c r="AM1041" s="4">
        <v>0</v>
      </c>
      <c r="AN1041" s="4">
        <v>7936.67</v>
      </c>
      <c r="AO1041" s="4">
        <v>0</v>
      </c>
      <c r="AP1041" s="4">
        <v>7936.67</v>
      </c>
      <c r="AQ1041" s="4">
        <v>24370.83</v>
      </c>
      <c r="AR1041" s="4">
        <v>4075.92</v>
      </c>
      <c r="AS1041" s="4">
        <v>4075.92</v>
      </c>
      <c r="AT1041" s="4">
        <v>0</v>
      </c>
      <c r="AU1041" s="4">
        <v>0</v>
      </c>
      <c r="AV1041" s="4">
        <v>30822</v>
      </c>
      <c r="AW1041" s="4">
        <v>7705.5</v>
      </c>
      <c r="AX1041" s="4">
        <v>14896</v>
      </c>
      <c r="AY1041" s="4">
        <v>810</v>
      </c>
      <c r="AZ1041" s="4">
        <v>0</v>
      </c>
      <c r="BA1041" s="4">
        <v>30590.83</v>
      </c>
      <c r="BB1041" s="4">
        <v>-7936.67</v>
      </c>
      <c r="BC1041" s="4">
        <v>-410.15</v>
      </c>
      <c r="BD1041" s="4">
        <v>-28036.6</v>
      </c>
      <c r="BE1041" s="4">
        <v>-4075.92</v>
      </c>
    </row>
    <row r="1042" spans="1:57">
      <c r="A1042">
        <v>101</v>
      </c>
      <c r="B1042" t="s">
        <v>306</v>
      </c>
      <c r="C1042">
        <v>139</v>
      </c>
      <c r="D1042" t="s">
        <v>307</v>
      </c>
      <c r="E1042">
        <v>468</v>
      </c>
      <c r="F1042">
        <v>525110001</v>
      </c>
      <c r="G1042" t="s">
        <v>242</v>
      </c>
      <c r="H1042">
        <v>101</v>
      </c>
      <c r="I1042" t="s">
        <v>308</v>
      </c>
      <c r="J1042">
        <v>4520</v>
      </c>
      <c r="K1042" t="s">
        <v>420</v>
      </c>
      <c r="L1042">
        <v>4000</v>
      </c>
      <c r="M1042" t="s">
        <v>137</v>
      </c>
      <c r="N1042">
        <v>7</v>
      </c>
      <c r="O1042" t="s">
        <v>310</v>
      </c>
      <c r="P1042">
        <v>171</v>
      </c>
      <c r="Q1042" t="s">
        <v>311</v>
      </c>
      <c r="R1042">
        <v>121</v>
      </c>
      <c r="S1042" t="s">
        <v>312</v>
      </c>
      <c r="T1042">
        <v>1</v>
      </c>
      <c r="U1042" t="s">
        <v>313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88494.82</v>
      </c>
      <c r="AJ1042" s="4">
        <v>88494.82</v>
      </c>
      <c r="AK1042" s="4">
        <v>88494.82</v>
      </c>
      <c r="AL1042" s="4">
        <v>88494.82</v>
      </c>
      <c r="AM1042" s="4">
        <v>88494.82</v>
      </c>
      <c r="AN1042" s="4">
        <v>88494.82</v>
      </c>
      <c r="AO1042" s="4">
        <v>0</v>
      </c>
      <c r="AP1042" s="4">
        <v>0</v>
      </c>
      <c r="AQ1042" s="4">
        <v>0</v>
      </c>
      <c r="AR1042" s="4">
        <v>53096.89</v>
      </c>
      <c r="AS1042" s="4">
        <v>53096.89</v>
      </c>
      <c r="AT1042" s="4">
        <v>0</v>
      </c>
      <c r="AU1042" s="4">
        <v>0</v>
      </c>
      <c r="AV1042" s="4">
        <v>0</v>
      </c>
      <c r="AW1042" s="4">
        <v>0</v>
      </c>
      <c r="AX1042" s="4">
        <v>0</v>
      </c>
      <c r="AY1042" s="4">
        <v>0</v>
      </c>
      <c r="AZ1042" s="4">
        <v>0</v>
      </c>
      <c r="BA1042" s="4">
        <v>0</v>
      </c>
      <c r="BB1042" s="4">
        <v>0</v>
      </c>
      <c r="BC1042" s="4">
        <v>-0.01</v>
      </c>
      <c r="BD1042" s="4">
        <v>-76907.600000000006</v>
      </c>
      <c r="BE1042" s="4">
        <v>-560255.09</v>
      </c>
    </row>
    <row r="1043" spans="1:57" s="8" customFormat="1">
      <c r="A1043" s="8">
        <v>973</v>
      </c>
      <c r="B1043" s="8" t="s">
        <v>530</v>
      </c>
      <c r="C1043" s="8">
        <v>133</v>
      </c>
      <c r="D1043" s="8" t="s">
        <v>241</v>
      </c>
      <c r="E1043" s="8">
        <v>468</v>
      </c>
      <c r="F1043" s="8">
        <v>525110001</v>
      </c>
      <c r="G1043" s="8" t="s">
        <v>242</v>
      </c>
      <c r="H1043" s="8">
        <v>101</v>
      </c>
      <c r="I1043" s="8" t="s">
        <v>308</v>
      </c>
      <c r="J1043" s="8">
        <v>4520</v>
      </c>
      <c r="K1043" s="8" t="s">
        <v>420</v>
      </c>
      <c r="L1043" s="8">
        <v>4000</v>
      </c>
      <c r="M1043" s="8" t="s">
        <v>137</v>
      </c>
      <c r="N1043" s="8">
        <v>9</v>
      </c>
      <c r="O1043" s="8" t="s">
        <v>422</v>
      </c>
      <c r="P1043" s="8">
        <v>181</v>
      </c>
      <c r="Q1043" s="8" t="s">
        <v>523</v>
      </c>
      <c r="R1043" s="8">
        <v>151</v>
      </c>
      <c r="S1043" s="8" t="s">
        <v>34</v>
      </c>
      <c r="T1043" s="8">
        <v>1</v>
      </c>
      <c r="U1043" s="8" t="s">
        <v>313</v>
      </c>
      <c r="V1043" s="6">
        <v>503733.3</v>
      </c>
      <c r="W1043" s="6">
        <v>546612.6</v>
      </c>
      <c r="X1043" s="6">
        <v>551796.9</v>
      </c>
      <c r="Y1043" s="6">
        <v>551796.9</v>
      </c>
      <c r="Z1043" s="6">
        <v>551796.9</v>
      </c>
      <c r="AA1043" s="6">
        <v>551796.9</v>
      </c>
      <c r="AB1043" s="6">
        <v>558910.19999999995</v>
      </c>
      <c r="AC1043" s="6">
        <v>558910.19999999995</v>
      </c>
      <c r="AD1043" s="6">
        <v>558910.19999999995</v>
      </c>
      <c r="AE1043" s="6">
        <v>558910.19999999995</v>
      </c>
      <c r="AF1043" s="10">
        <v>558910.19999999995</v>
      </c>
      <c r="AG1043" s="10">
        <v>558910.19999999995</v>
      </c>
      <c r="AH1043" s="6">
        <v>681284.24</v>
      </c>
      <c r="AI1043" s="6">
        <v>455012.7</v>
      </c>
      <c r="AJ1043" s="6">
        <v>455012.7</v>
      </c>
      <c r="AK1043" s="6">
        <v>455012.7</v>
      </c>
      <c r="AL1043" s="6">
        <v>458869.02</v>
      </c>
      <c r="AM1043" s="6">
        <v>462725.34</v>
      </c>
      <c r="AN1043" s="6">
        <v>467393.25</v>
      </c>
      <c r="AO1043" s="6">
        <v>602271.32999999996</v>
      </c>
      <c r="AP1043" s="6">
        <v>492317.16</v>
      </c>
      <c r="AQ1043" s="6">
        <v>488157.57</v>
      </c>
      <c r="AR1043" s="6">
        <v>501805.6</v>
      </c>
      <c r="AS1043" s="6">
        <v>2093015.58</v>
      </c>
      <c r="AT1043" s="6">
        <v>0</v>
      </c>
      <c r="AU1043" s="6">
        <v>0</v>
      </c>
      <c r="AV1043" s="6">
        <v>10833.16</v>
      </c>
      <c r="AW1043" s="6">
        <v>96784.2</v>
      </c>
      <c r="AX1043" s="6">
        <v>92927.88</v>
      </c>
      <c r="AY1043" s="6">
        <v>89071.56</v>
      </c>
      <c r="AZ1043" s="6">
        <v>91516.95</v>
      </c>
      <c r="BA1043" s="6">
        <v>0</v>
      </c>
      <c r="BB1043" s="6">
        <v>50000</v>
      </c>
      <c r="BC1043" s="6">
        <v>1950000</v>
      </c>
      <c r="BD1043" s="6">
        <v>-481905.75</v>
      </c>
      <c r="BE1043" s="6">
        <v>-2901110.49</v>
      </c>
    </row>
    <row r="1044" spans="1:57" s="8" customFormat="1">
      <c r="A1044" s="8">
        <v>973</v>
      </c>
      <c r="B1044" s="8" t="s">
        <v>530</v>
      </c>
      <c r="C1044" s="8">
        <v>133</v>
      </c>
      <c r="D1044" s="8" t="s">
        <v>241</v>
      </c>
      <c r="E1044" s="8">
        <v>470</v>
      </c>
      <c r="F1044" s="8">
        <v>525110002</v>
      </c>
      <c r="G1044" s="8" t="s">
        <v>531</v>
      </c>
      <c r="H1044" s="8">
        <v>101</v>
      </c>
      <c r="I1044" s="8" t="s">
        <v>308</v>
      </c>
      <c r="J1044" s="8">
        <v>4520</v>
      </c>
      <c r="K1044" s="8" t="s">
        <v>420</v>
      </c>
      <c r="L1044" s="8">
        <v>4000</v>
      </c>
      <c r="M1044" s="8" t="s">
        <v>137</v>
      </c>
      <c r="N1044" s="8">
        <v>9</v>
      </c>
      <c r="O1044" s="8" t="s">
        <v>422</v>
      </c>
      <c r="P1044" s="8">
        <v>181</v>
      </c>
      <c r="Q1044" s="8" t="s">
        <v>523</v>
      </c>
      <c r="R1044" s="8">
        <v>151</v>
      </c>
      <c r="S1044" s="8" t="s">
        <v>34</v>
      </c>
      <c r="T1044" s="8">
        <v>1</v>
      </c>
      <c r="U1044" s="8" t="s">
        <v>313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10">
        <v>0</v>
      </c>
      <c r="AG1044" s="10">
        <v>1466116.6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6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0</v>
      </c>
      <c r="AZ1044" s="6">
        <v>0</v>
      </c>
      <c r="BA1044" s="6">
        <v>0</v>
      </c>
      <c r="BB1044" s="6">
        <v>0</v>
      </c>
      <c r="BC1044" s="6">
        <v>0</v>
      </c>
      <c r="BD1044" s="6">
        <v>0</v>
      </c>
      <c r="BE1044" s="6">
        <v>1466116.6</v>
      </c>
    </row>
    <row r="1045" spans="1:57" s="8" customFormat="1">
      <c r="A1045" s="8">
        <v>973</v>
      </c>
      <c r="B1045" s="8" t="s">
        <v>530</v>
      </c>
      <c r="C1045" s="8">
        <v>133</v>
      </c>
      <c r="D1045" s="8" t="s">
        <v>241</v>
      </c>
      <c r="E1045" s="8">
        <v>471</v>
      </c>
      <c r="F1045" s="8">
        <v>525110003</v>
      </c>
      <c r="G1045" s="8" t="s">
        <v>714</v>
      </c>
      <c r="H1045" s="8">
        <v>101</v>
      </c>
      <c r="I1045" s="8" t="s">
        <v>308</v>
      </c>
      <c r="J1045" s="8">
        <v>4520</v>
      </c>
      <c r="K1045" s="8" t="s">
        <v>420</v>
      </c>
      <c r="L1045" s="8">
        <v>4000</v>
      </c>
      <c r="M1045" s="8" t="s">
        <v>137</v>
      </c>
      <c r="N1045" s="8">
        <v>9</v>
      </c>
      <c r="O1045" s="8" t="s">
        <v>422</v>
      </c>
      <c r="P1045" s="8">
        <v>181</v>
      </c>
      <c r="Q1045" s="8" t="s">
        <v>523</v>
      </c>
      <c r="R1045" s="8">
        <v>151</v>
      </c>
      <c r="S1045" s="8" t="s">
        <v>34</v>
      </c>
      <c r="T1045" s="8">
        <v>1</v>
      </c>
      <c r="U1045" s="8" t="s">
        <v>313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10">
        <v>0</v>
      </c>
      <c r="AG1045" s="10">
        <v>26580.82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0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26580.82</v>
      </c>
    </row>
    <row r="1046" spans="1:57" s="8" customFormat="1">
      <c r="A1046" s="8">
        <v>973</v>
      </c>
      <c r="B1046" s="8" t="s">
        <v>530</v>
      </c>
      <c r="C1046" s="8">
        <v>133</v>
      </c>
      <c r="D1046" s="8" t="s">
        <v>241</v>
      </c>
      <c r="E1046" s="8">
        <v>472</v>
      </c>
      <c r="F1046" s="8">
        <v>525110004</v>
      </c>
      <c r="G1046" s="8" t="s">
        <v>243</v>
      </c>
      <c r="H1046" s="8">
        <v>101</v>
      </c>
      <c r="I1046" s="8" t="s">
        <v>308</v>
      </c>
      <c r="J1046" s="8">
        <v>4520</v>
      </c>
      <c r="K1046" s="8" t="s">
        <v>420</v>
      </c>
      <c r="L1046" s="8">
        <v>4000</v>
      </c>
      <c r="M1046" s="8" t="s">
        <v>137</v>
      </c>
      <c r="N1046" s="8">
        <v>9</v>
      </c>
      <c r="O1046" s="8" t="s">
        <v>422</v>
      </c>
      <c r="P1046" s="8">
        <v>181</v>
      </c>
      <c r="Q1046" s="8" t="s">
        <v>523</v>
      </c>
      <c r="R1046" s="8">
        <v>151</v>
      </c>
      <c r="S1046" s="8" t="s">
        <v>34</v>
      </c>
      <c r="T1046" s="8">
        <v>1</v>
      </c>
      <c r="U1046" s="8" t="s">
        <v>313</v>
      </c>
      <c r="V1046" s="6">
        <v>70883.16</v>
      </c>
      <c r="W1046" s="6">
        <v>103067.51</v>
      </c>
      <c r="X1046" s="6">
        <v>8871</v>
      </c>
      <c r="Y1046" s="6">
        <v>1236</v>
      </c>
      <c r="Z1046" s="6">
        <v>390</v>
      </c>
      <c r="AA1046" s="6">
        <v>92727.2</v>
      </c>
      <c r="AB1046" s="6">
        <v>10611.74</v>
      </c>
      <c r="AC1046" s="6">
        <v>14941.34</v>
      </c>
      <c r="AD1046" s="6">
        <v>26317.94</v>
      </c>
      <c r="AE1046" s="6">
        <v>17153.87</v>
      </c>
      <c r="AF1046" s="10">
        <v>14088.36</v>
      </c>
      <c r="AG1046" s="10">
        <v>33034.050000000003</v>
      </c>
      <c r="AH1046" s="6">
        <v>11052.71</v>
      </c>
      <c r="AI1046" s="6">
        <v>2888.55</v>
      </c>
      <c r="AJ1046" s="6">
        <v>2167.5100000000002</v>
      </c>
      <c r="AK1046" s="6">
        <v>16972.330000000002</v>
      </c>
      <c r="AL1046" s="6">
        <v>48749.62</v>
      </c>
      <c r="AM1046" s="6">
        <v>22921.83</v>
      </c>
      <c r="AN1046" s="6">
        <v>35527.67</v>
      </c>
      <c r="AO1046" s="6">
        <v>63302.34</v>
      </c>
      <c r="AP1046" s="6">
        <v>31746.42</v>
      </c>
      <c r="AQ1046" s="6">
        <v>26841.8</v>
      </c>
      <c r="AR1046" s="6">
        <v>26217.08</v>
      </c>
      <c r="AS1046" s="6">
        <v>26217.08</v>
      </c>
      <c r="AT1046" s="6">
        <v>90000</v>
      </c>
      <c r="AU1046" s="6">
        <v>113000</v>
      </c>
      <c r="AV1046" s="6">
        <v>0</v>
      </c>
      <c r="AW1046" s="6">
        <v>42857.57</v>
      </c>
      <c r="AX1046" s="6">
        <v>-10000</v>
      </c>
      <c r="AY1046" s="6">
        <v>0</v>
      </c>
      <c r="AZ1046" s="6">
        <v>-25000</v>
      </c>
      <c r="BA1046" s="6">
        <v>-60000</v>
      </c>
      <c r="BB1046" s="6">
        <v>-30000</v>
      </c>
      <c r="BC1046" s="6">
        <v>-33115.01</v>
      </c>
      <c r="BD1046" s="6">
        <v>-15842.3</v>
      </c>
      <c r="BE1046" s="6">
        <v>6837.11</v>
      </c>
    </row>
    <row r="1047" spans="1:57" s="8" customFormat="1">
      <c r="A1047" s="8">
        <v>973</v>
      </c>
      <c r="B1047" s="8" t="s">
        <v>530</v>
      </c>
      <c r="C1047" s="8">
        <v>133</v>
      </c>
      <c r="D1047" s="8" t="s">
        <v>241</v>
      </c>
      <c r="E1047" s="8">
        <v>473</v>
      </c>
      <c r="F1047" s="8">
        <v>525110005</v>
      </c>
      <c r="G1047" s="8" t="s">
        <v>244</v>
      </c>
      <c r="H1047" s="8">
        <v>101</v>
      </c>
      <c r="I1047" s="8" t="s">
        <v>308</v>
      </c>
      <c r="J1047" s="8">
        <v>4520</v>
      </c>
      <c r="K1047" s="8" t="s">
        <v>420</v>
      </c>
      <c r="L1047" s="8">
        <v>4000</v>
      </c>
      <c r="M1047" s="8" t="s">
        <v>137</v>
      </c>
      <c r="N1047" s="8">
        <v>9</v>
      </c>
      <c r="O1047" s="8" t="s">
        <v>422</v>
      </c>
      <c r="P1047" s="8">
        <v>181</v>
      </c>
      <c r="Q1047" s="8" t="s">
        <v>523</v>
      </c>
      <c r="R1047" s="8">
        <v>151</v>
      </c>
      <c r="S1047" s="8" t="s">
        <v>34</v>
      </c>
      <c r="T1047" s="8">
        <v>1</v>
      </c>
      <c r="U1047" s="8" t="s">
        <v>313</v>
      </c>
      <c r="V1047" s="6">
        <v>212022.35</v>
      </c>
      <c r="W1047" s="6">
        <v>230890</v>
      </c>
      <c r="X1047" s="6">
        <v>228224.33</v>
      </c>
      <c r="Y1047" s="6">
        <v>222590.73</v>
      </c>
      <c r="Z1047" s="6">
        <v>222590.73</v>
      </c>
      <c r="AA1047" s="6">
        <v>223753.73</v>
      </c>
      <c r="AB1047" s="6">
        <v>222602.25</v>
      </c>
      <c r="AC1047" s="6">
        <v>223590.73</v>
      </c>
      <c r="AD1047" s="6">
        <v>224590.73</v>
      </c>
      <c r="AE1047" s="6">
        <v>224590.73</v>
      </c>
      <c r="AF1047" s="10">
        <v>224590.73</v>
      </c>
      <c r="AG1047" s="10">
        <v>458562.19</v>
      </c>
      <c r="AH1047" s="6">
        <v>41445.19</v>
      </c>
      <c r="AI1047" s="6">
        <v>172649.32</v>
      </c>
      <c r="AJ1047" s="6">
        <v>177430.94</v>
      </c>
      <c r="AK1047" s="6">
        <v>177430.94</v>
      </c>
      <c r="AL1047" s="6">
        <v>182360.22</v>
      </c>
      <c r="AM1047" s="6">
        <v>181448.6</v>
      </c>
      <c r="AN1047" s="6">
        <v>182945.12</v>
      </c>
      <c r="AO1047" s="6">
        <v>186147.99</v>
      </c>
      <c r="AP1047" s="6">
        <v>189377.19</v>
      </c>
      <c r="AQ1047" s="6">
        <v>181381.89</v>
      </c>
      <c r="AR1047" s="6">
        <v>167261.74</v>
      </c>
      <c r="AS1047" s="6">
        <v>167261.74</v>
      </c>
      <c r="AT1047" s="6">
        <v>170577.16</v>
      </c>
      <c r="AU1047" s="6">
        <v>58240.68</v>
      </c>
      <c r="AV1047" s="6">
        <v>50793.39</v>
      </c>
      <c r="AW1047" s="6">
        <v>45159.79</v>
      </c>
      <c r="AX1047" s="6">
        <v>40230.51</v>
      </c>
      <c r="AY1047" s="6">
        <v>42305.13</v>
      </c>
      <c r="AZ1047" s="6">
        <v>39657.129999999997</v>
      </c>
      <c r="BA1047" s="6">
        <v>250000</v>
      </c>
      <c r="BB1047" s="6">
        <v>0</v>
      </c>
      <c r="BC1047" s="6">
        <v>-85000</v>
      </c>
      <c r="BD1047" s="6">
        <v>-165000</v>
      </c>
      <c r="BE1047" s="6">
        <v>464494.56</v>
      </c>
    </row>
    <row r="1048" spans="1:57">
      <c r="A1048">
        <v>201</v>
      </c>
      <c r="B1048" t="s">
        <v>379</v>
      </c>
      <c r="C1048">
        <v>143</v>
      </c>
      <c r="D1048" t="s">
        <v>271</v>
      </c>
      <c r="E1048">
        <v>30</v>
      </c>
      <c r="F1048">
        <v>124110001</v>
      </c>
      <c r="G1048" t="s">
        <v>377</v>
      </c>
      <c r="H1048">
        <v>602</v>
      </c>
      <c r="I1048" t="s">
        <v>380</v>
      </c>
      <c r="J1048">
        <v>5110</v>
      </c>
      <c r="K1048" t="s">
        <v>378</v>
      </c>
      <c r="L1048">
        <v>5000</v>
      </c>
      <c r="M1048" t="s">
        <v>280</v>
      </c>
      <c r="N1048">
        <v>7</v>
      </c>
      <c r="O1048" t="s">
        <v>310</v>
      </c>
      <c r="P1048">
        <v>423</v>
      </c>
      <c r="Q1048" t="s">
        <v>381</v>
      </c>
      <c r="R1048">
        <v>121</v>
      </c>
      <c r="S1048" t="s">
        <v>312</v>
      </c>
      <c r="T1048">
        <v>1</v>
      </c>
      <c r="U1048" t="s">
        <v>313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17284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0</v>
      </c>
      <c r="AU1048" s="4">
        <v>0</v>
      </c>
      <c r="AV1048" s="4">
        <v>0</v>
      </c>
      <c r="AW1048" s="4">
        <v>0</v>
      </c>
      <c r="AX1048" s="4">
        <v>0</v>
      </c>
      <c r="AY1048" s="4">
        <v>0</v>
      </c>
      <c r="AZ1048" s="4">
        <v>17284</v>
      </c>
      <c r="BA1048" s="4">
        <v>0</v>
      </c>
      <c r="BB1048" s="4">
        <v>0</v>
      </c>
      <c r="BC1048" s="4">
        <v>0</v>
      </c>
      <c r="BD1048" s="4">
        <v>0</v>
      </c>
      <c r="BE1048" s="4">
        <v>0</v>
      </c>
    </row>
    <row r="1049" spans="1:57">
      <c r="A1049">
        <v>951</v>
      </c>
      <c r="B1049" t="s">
        <v>491</v>
      </c>
      <c r="C1049">
        <v>118</v>
      </c>
      <c r="D1049" t="s">
        <v>178</v>
      </c>
      <c r="E1049">
        <v>29</v>
      </c>
      <c r="F1049">
        <v>124110001</v>
      </c>
      <c r="G1049" t="s">
        <v>377</v>
      </c>
      <c r="H1049">
        <v>101</v>
      </c>
      <c r="I1049" t="s">
        <v>308</v>
      </c>
      <c r="J1049">
        <v>5110</v>
      </c>
      <c r="K1049" t="s">
        <v>378</v>
      </c>
      <c r="L1049">
        <v>5000</v>
      </c>
      <c r="M1049" t="s">
        <v>280</v>
      </c>
      <c r="N1049">
        <v>12</v>
      </c>
      <c r="O1049" t="s">
        <v>401</v>
      </c>
      <c r="P1049">
        <v>221</v>
      </c>
      <c r="Q1049" t="s">
        <v>492</v>
      </c>
      <c r="R1049">
        <v>128</v>
      </c>
      <c r="S1049" t="s">
        <v>404</v>
      </c>
      <c r="T1049">
        <v>1</v>
      </c>
      <c r="U1049" t="s">
        <v>313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6934.21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0</v>
      </c>
      <c r="AY1049" s="4">
        <v>0</v>
      </c>
      <c r="AZ1049" s="4">
        <v>0</v>
      </c>
      <c r="BA1049" s="4">
        <v>0</v>
      </c>
      <c r="BB1049" s="4">
        <v>0</v>
      </c>
      <c r="BC1049" s="4">
        <v>0</v>
      </c>
      <c r="BD1049" s="4">
        <v>6934.21</v>
      </c>
      <c r="BE1049" s="4">
        <v>0</v>
      </c>
    </row>
    <row r="1050" spans="1:57">
      <c r="A1050">
        <v>961</v>
      </c>
      <c r="B1050" t="s">
        <v>80</v>
      </c>
      <c r="C1050">
        <v>124</v>
      </c>
      <c r="D1050" t="s">
        <v>508</v>
      </c>
      <c r="E1050">
        <v>31</v>
      </c>
      <c r="F1050">
        <v>124120001</v>
      </c>
      <c r="G1050" t="s">
        <v>474</v>
      </c>
      <c r="H1050">
        <v>101</v>
      </c>
      <c r="I1050" t="s">
        <v>308</v>
      </c>
      <c r="J1050">
        <v>5120</v>
      </c>
      <c r="K1050" t="s">
        <v>475</v>
      </c>
      <c r="L1050">
        <v>5000</v>
      </c>
      <c r="M1050" t="s">
        <v>280</v>
      </c>
      <c r="N1050">
        <v>11</v>
      </c>
      <c r="O1050" t="s">
        <v>509</v>
      </c>
      <c r="P1050">
        <v>241</v>
      </c>
      <c r="Q1050" t="s">
        <v>445</v>
      </c>
      <c r="R1050">
        <v>124</v>
      </c>
      <c r="S1050" t="s">
        <v>510</v>
      </c>
      <c r="T1050">
        <v>1</v>
      </c>
      <c r="U1050" t="s">
        <v>313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6990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0</v>
      </c>
      <c r="AU1050" s="4">
        <v>0</v>
      </c>
      <c r="AV1050" s="4">
        <v>0</v>
      </c>
      <c r="AW1050" s="4">
        <v>0</v>
      </c>
      <c r="AX1050" s="4">
        <v>0</v>
      </c>
      <c r="AY1050" s="4">
        <v>7540</v>
      </c>
      <c r="AZ1050" s="4">
        <v>0</v>
      </c>
      <c r="BA1050" s="4">
        <v>0</v>
      </c>
      <c r="BB1050" s="4">
        <v>-550</v>
      </c>
      <c r="BC1050" s="4">
        <v>0</v>
      </c>
      <c r="BD1050" s="4">
        <v>0</v>
      </c>
      <c r="BE1050" s="4">
        <v>0</v>
      </c>
    </row>
    <row r="1051" spans="1:57">
      <c r="A1051">
        <v>101</v>
      </c>
      <c r="B1051" t="s">
        <v>306</v>
      </c>
      <c r="C1051">
        <v>139</v>
      </c>
      <c r="D1051" t="s">
        <v>307</v>
      </c>
      <c r="E1051">
        <v>33</v>
      </c>
      <c r="F1051">
        <v>124130001</v>
      </c>
      <c r="G1051" t="s">
        <v>366</v>
      </c>
      <c r="H1051">
        <v>101</v>
      </c>
      <c r="I1051" t="s">
        <v>308</v>
      </c>
      <c r="J1051">
        <v>5150</v>
      </c>
      <c r="K1051" t="s">
        <v>367</v>
      </c>
      <c r="L1051">
        <v>5000</v>
      </c>
      <c r="M1051" t="s">
        <v>280</v>
      </c>
      <c r="N1051">
        <v>7</v>
      </c>
      <c r="O1051" t="s">
        <v>310</v>
      </c>
      <c r="P1051">
        <v>171</v>
      </c>
      <c r="Q1051" t="s">
        <v>311</v>
      </c>
      <c r="R1051">
        <v>121</v>
      </c>
      <c r="S1051" t="s">
        <v>312</v>
      </c>
      <c r="T1051">
        <v>1</v>
      </c>
      <c r="U1051" t="s">
        <v>313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13734.4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0</v>
      </c>
      <c r="AU1051" s="4">
        <v>0</v>
      </c>
      <c r="AV1051" s="4">
        <v>0</v>
      </c>
      <c r="AW1051" s="4">
        <v>0</v>
      </c>
      <c r="AX1051" s="4">
        <v>0</v>
      </c>
      <c r="AY1051" s="4">
        <v>0</v>
      </c>
      <c r="AZ1051" s="4">
        <v>0</v>
      </c>
      <c r="BA1051" s="4">
        <v>0</v>
      </c>
      <c r="BB1051" s="4">
        <v>0</v>
      </c>
      <c r="BC1051" s="4">
        <v>13734.4</v>
      </c>
      <c r="BD1051" s="4">
        <v>0</v>
      </c>
      <c r="BE1051" s="4">
        <v>0</v>
      </c>
    </row>
    <row r="1052" spans="1:57">
      <c r="A1052">
        <v>201</v>
      </c>
      <c r="B1052" t="s">
        <v>379</v>
      </c>
      <c r="C1052">
        <v>143</v>
      </c>
      <c r="D1052" t="s">
        <v>271</v>
      </c>
      <c r="E1052">
        <v>34</v>
      </c>
      <c r="F1052">
        <v>124130001</v>
      </c>
      <c r="G1052" t="s">
        <v>366</v>
      </c>
      <c r="H1052">
        <v>602</v>
      </c>
      <c r="I1052" t="s">
        <v>380</v>
      </c>
      <c r="J1052">
        <v>5150</v>
      </c>
      <c r="K1052" t="s">
        <v>367</v>
      </c>
      <c r="L1052">
        <v>5000</v>
      </c>
      <c r="M1052" t="s">
        <v>280</v>
      </c>
      <c r="N1052">
        <v>7</v>
      </c>
      <c r="O1052" t="s">
        <v>310</v>
      </c>
      <c r="P1052">
        <v>423</v>
      </c>
      <c r="Q1052" t="s">
        <v>381</v>
      </c>
      <c r="R1052">
        <v>121</v>
      </c>
      <c r="S1052" t="s">
        <v>312</v>
      </c>
      <c r="T1052">
        <v>1</v>
      </c>
      <c r="U1052" t="s">
        <v>313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19720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19720</v>
      </c>
      <c r="BC1052" s="4">
        <v>0</v>
      </c>
      <c r="BD1052" s="4">
        <v>0</v>
      </c>
      <c r="BE1052" s="4">
        <v>0</v>
      </c>
    </row>
    <row r="1053" spans="1:57">
      <c r="A1053">
        <v>962</v>
      </c>
      <c r="B1053" t="s">
        <v>513</v>
      </c>
      <c r="C1053">
        <v>126</v>
      </c>
      <c r="D1053" t="s">
        <v>225</v>
      </c>
      <c r="E1053">
        <v>33</v>
      </c>
      <c r="F1053">
        <v>124130001</v>
      </c>
      <c r="G1053" t="s">
        <v>366</v>
      </c>
      <c r="H1053">
        <v>101</v>
      </c>
      <c r="I1053" t="s">
        <v>308</v>
      </c>
      <c r="J1053">
        <v>5150</v>
      </c>
      <c r="K1053" t="s">
        <v>367</v>
      </c>
      <c r="L1053">
        <v>5000</v>
      </c>
      <c r="M1053" t="s">
        <v>280</v>
      </c>
      <c r="N1053">
        <v>11</v>
      </c>
      <c r="O1053" t="s">
        <v>509</v>
      </c>
      <c r="P1053">
        <v>241</v>
      </c>
      <c r="Q1053" t="s">
        <v>445</v>
      </c>
      <c r="R1053">
        <v>124</v>
      </c>
      <c r="S1053" t="s">
        <v>510</v>
      </c>
      <c r="T1053">
        <v>1</v>
      </c>
      <c r="U1053" t="s">
        <v>313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63.68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0</v>
      </c>
      <c r="AU1053" s="4">
        <v>0</v>
      </c>
      <c r="AV1053" s="4">
        <v>0</v>
      </c>
      <c r="AW1053" s="4">
        <v>0</v>
      </c>
      <c r="AX1053" s="4">
        <v>0</v>
      </c>
      <c r="AY1053" s="4">
        <v>0</v>
      </c>
      <c r="AZ1053" s="4">
        <v>0</v>
      </c>
      <c r="BA1053" s="4">
        <v>0</v>
      </c>
      <c r="BB1053" s="4">
        <v>0</v>
      </c>
      <c r="BC1053" s="4">
        <v>63.68</v>
      </c>
      <c r="BD1053" s="4">
        <v>0</v>
      </c>
      <c r="BE1053" s="4">
        <v>0</v>
      </c>
    </row>
    <row r="1054" spans="1:57">
      <c r="A1054">
        <v>111</v>
      </c>
      <c r="B1054" t="s">
        <v>84</v>
      </c>
      <c r="C1054">
        <v>175</v>
      </c>
      <c r="D1054" t="s">
        <v>712</v>
      </c>
      <c r="E1054">
        <v>34</v>
      </c>
      <c r="F1054">
        <v>124130001</v>
      </c>
      <c r="G1054" t="s">
        <v>366</v>
      </c>
      <c r="H1054">
        <v>602</v>
      </c>
      <c r="I1054" t="s">
        <v>380</v>
      </c>
      <c r="J1054">
        <v>5150</v>
      </c>
      <c r="K1054" t="s">
        <v>367</v>
      </c>
      <c r="L1054">
        <v>5000</v>
      </c>
      <c r="M1054" t="s">
        <v>280</v>
      </c>
      <c r="N1054">
        <v>13</v>
      </c>
      <c r="O1054" t="s">
        <v>353</v>
      </c>
      <c r="P1054">
        <v>263</v>
      </c>
      <c r="Q1054" t="s">
        <v>354</v>
      </c>
      <c r="R1054">
        <v>121</v>
      </c>
      <c r="S1054" t="s">
        <v>312</v>
      </c>
      <c r="T1054">
        <v>1</v>
      </c>
      <c r="U1054" t="s">
        <v>313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44776.58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0</v>
      </c>
      <c r="AU1054" s="4">
        <v>0</v>
      </c>
      <c r="AV1054" s="4">
        <v>0</v>
      </c>
      <c r="AW1054" s="4">
        <v>0</v>
      </c>
      <c r="AX1054" s="4">
        <v>0</v>
      </c>
      <c r="AY1054" s="4">
        <v>0</v>
      </c>
      <c r="AZ1054" s="4">
        <v>0</v>
      </c>
      <c r="BA1054" s="4">
        <v>0</v>
      </c>
      <c r="BB1054" s="4">
        <v>0</v>
      </c>
      <c r="BC1054" s="4">
        <v>0</v>
      </c>
      <c r="BD1054" s="4">
        <v>0</v>
      </c>
      <c r="BE1054" s="4">
        <v>44776.58</v>
      </c>
    </row>
    <row r="1055" spans="1:57">
      <c r="A1055">
        <v>982</v>
      </c>
      <c r="B1055" t="s">
        <v>536</v>
      </c>
      <c r="C1055">
        <v>135</v>
      </c>
      <c r="D1055" t="s">
        <v>537</v>
      </c>
      <c r="E1055">
        <v>37</v>
      </c>
      <c r="F1055">
        <v>124190001</v>
      </c>
      <c r="G1055" t="s">
        <v>368</v>
      </c>
      <c r="H1055">
        <v>101</v>
      </c>
      <c r="I1055" t="s">
        <v>308</v>
      </c>
      <c r="J1055">
        <v>5190</v>
      </c>
      <c r="K1055" t="s">
        <v>369</v>
      </c>
      <c r="L1055">
        <v>5000</v>
      </c>
      <c r="M1055" t="s">
        <v>280</v>
      </c>
      <c r="N1055">
        <v>6</v>
      </c>
      <c r="O1055" t="s">
        <v>533</v>
      </c>
      <c r="P1055">
        <v>181</v>
      </c>
      <c r="Q1055" t="s">
        <v>523</v>
      </c>
      <c r="R1055">
        <v>131</v>
      </c>
      <c r="S1055" t="s">
        <v>524</v>
      </c>
      <c r="T1055">
        <v>1</v>
      </c>
      <c r="U1055" t="s">
        <v>313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18999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4">
        <v>0</v>
      </c>
      <c r="AX1055" s="4">
        <v>24358.76</v>
      </c>
      <c r="AY1055" s="4">
        <v>-4484</v>
      </c>
      <c r="AZ1055" s="4">
        <v>0</v>
      </c>
      <c r="BA1055" s="4">
        <v>-0.08</v>
      </c>
      <c r="BB1055" s="4">
        <v>-254.93</v>
      </c>
      <c r="BC1055" s="4">
        <v>0</v>
      </c>
      <c r="BD1055" s="4">
        <v>-620.75</v>
      </c>
      <c r="BE1055" s="4">
        <v>0</v>
      </c>
    </row>
    <row r="1056" spans="1:57">
      <c r="A1056">
        <v>101</v>
      </c>
      <c r="B1056" t="s">
        <v>306</v>
      </c>
      <c r="C1056">
        <v>139</v>
      </c>
      <c r="D1056" t="s">
        <v>307</v>
      </c>
      <c r="E1056">
        <v>37</v>
      </c>
      <c r="F1056">
        <v>124190001</v>
      </c>
      <c r="G1056" t="s">
        <v>368</v>
      </c>
      <c r="H1056">
        <v>101</v>
      </c>
      <c r="I1056" t="s">
        <v>308</v>
      </c>
      <c r="J1056">
        <v>5190</v>
      </c>
      <c r="K1056" t="s">
        <v>369</v>
      </c>
      <c r="L1056">
        <v>5000</v>
      </c>
      <c r="M1056" t="s">
        <v>280</v>
      </c>
      <c r="N1056">
        <v>7</v>
      </c>
      <c r="O1056" t="s">
        <v>310</v>
      </c>
      <c r="P1056">
        <v>171</v>
      </c>
      <c r="Q1056" t="s">
        <v>311</v>
      </c>
      <c r="R1056">
        <v>121</v>
      </c>
      <c r="S1056" t="s">
        <v>312</v>
      </c>
      <c r="T1056">
        <v>1</v>
      </c>
      <c r="U1056" t="s">
        <v>313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10000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0</v>
      </c>
      <c r="AU1056" s="4">
        <v>0</v>
      </c>
      <c r="AV1056" s="4">
        <v>0</v>
      </c>
      <c r="AW1056" s="4">
        <v>0</v>
      </c>
      <c r="AX1056" s="4">
        <v>0</v>
      </c>
      <c r="AY1056" s="4">
        <v>0</v>
      </c>
      <c r="AZ1056" s="4">
        <v>0</v>
      </c>
      <c r="BA1056" s="4">
        <v>0</v>
      </c>
      <c r="BB1056" s="4">
        <v>10000</v>
      </c>
      <c r="BC1056" s="4">
        <v>0</v>
      </c>
      <c r="BD1056" s="4">
        <v>0</v>
      </c>
      <c r="BE1056" s="4">
        <v>0</v>
      </c>
    </row>
    <row r="1057" spans="1:57">
      <c r="A1057">
        <v>201</v>
      </c>
      <c r="B1057" t="s">
        <v>379</v>
      </c>
      <c r="C1057">
        <v>143</v>
      </c>
      <c r="D1057" t="s">
        <v>271</v>
      </c>
      <c r="E1057">
        <v>38</v>
      </c>
      <c r="F1057">
        <v>124190001</v>
      </c>
      <c r="G1057" t="s">
        <v>368</v>
      </c>
      <c r="H1057">
        <v>602</v>
      </c>
      <c r="I1057" t="s">
        <v>380</v>
      </c>
      <c r="J1057">
        <v>5190</v>
      </c>
      <c r="K1057" t="s">
        <v>369</v>
      </c>
      <c r="L1057">
        <v>5000</v>
      </c>
      <c r="M1057" t="s">
        <v>280</v>
      </c>
      <c r="N1057">
        <v>7</v>
      </c>
      <c r="O1057" t="s">
        <v>310</v>
      </c>
      <c r="P1057">
        <v>423</v>
      </c>
      <c r="Q1057" t="s">
        <v>381</v>
      </c>
      <c r="R1057">
        <v>121</v>
      </c>
      <c r="S1057" t="s">
        <v>312</v>
      </c>
      <c r="T1057">
        <v>1</v>
      </c>
      <c r="U1057" t="s">
        <v>313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93922.08</v>
      </c>
      <c r="AB1057" s="4">
        <v>11349.99</v>
      </c>
      <c r="AC1057" s="4">
        <v>0</v>
      </c>
      <c r="AD1057" s="4">
        <v>34437.800000000003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0</v>
      </c>
      <c r="AU1057" s="4">
        <v>58110.11</v>
      </c>
      <c r="AV1057" s="4">
        <v>10799</v>
      </c>
      <c r="AW1057" s="4">
        <v>0</v>
      </c>
      <c r="AX1057" s="4">
        <v>53924.07</v>
      </c>
      <c r="AY1057" s="4">
        <v>51504.22</v>
      </c>
      <c r="AZ1057" s="4">
        <v>-4045</v>
      </c>
      <c r="BA1057" s="4">
        <v>34489.9</v>
      </c>
      <c r="BB1057" s="4">
        <v>0</v>
      </c>
      <c r="BC1057" s="4">
        <v>0</v>
      </c>
      <c r="BD1057" s="4">
        <v>-65072.43</v>
      </c>
      <c r="BE1057" s="4">
        <v>0</v>
      </c>
    </row>
    <row r="1058" spans="1:57">
      <c r="A1058">
        <v>201</v>
      </c>
      <c r="B1058" t="s">
        <v>379</v>
      </c>
      <c r="C1058">
        <v>143</v>
      </c>
      <c r="D1058" t="s">
        <v>271</v>
      </c>
      <c r="E1058">
        <v>532</v>
      </c>
      <c r="F1058">
        <v>124210001</v>
      </c>
      <c r="G1058" t="s">
        <v>370</v>
      </c>
      <c r="H1058">
        <v>602</v>
      </c>
      <c r="I1058" t="s">
        <v>380</v>
      </c>
      <c r="J1058">
        <v>5210</v>
      </c>
      <c r="K1058" t="s">
        <v>371</v>
      </c>
      <c r="L1058">
        <v>5000</v>
      </c>
      <c r="M1058" t="s">
        <v>280</v>
      </c>
      <c r="N1058">
        <v>7</v>
      </c>
      <c r="O1058" t="s">
        <v>310</v>
      </c>
      <c r="P1058">
        <v>423</v>
      </c>
      <c r="Q1058" t="s">
        <v>381</v>
      </c>
      <c r="R1058">
        <v>121</v>
      </c>
      <c r="S1058" t="s">
        <v>312</v>
      </c>
      <c r="T1058">
        <v>1</v>
      </c>
      <c r="U1058" t="s">
        <v>313</v>
      </c>
      <c r="V1058" s="4">
        <v>0</v>
      </c>
      <c r="W1058" s="4">
        <v>4550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176900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4550</v>
      </c>
      <c r="AU1058" s="4">
        <v>0</v>
      </c>
      <c r="AV1058" s="4">
        <v>0</v>
      </c>
      <c r="AW1058" s="4">
        <v>0</v>
      </c>
      <c r="AX1058" s="4">
        <v>0</v>
      </c>
      <c r="AY1058" s="4">
        <v>0</v>
      </c>
      <c r="AZ1058" s="4">
        <v>0</v>
      </c>
      <c r="BA1058" s="4">
        <v>0</v>
      </c>
      <c r="BB1058" s="4">
        <v>176900</v>
      </c>
      <c r="BC1058" s="4">
        <v>0</v>
      </c>
      <c r="BD1058" s="4">
        <v>0</v>
      </c>
      <c r="BE1058" s="4">
        <v>0</v>
      </c>
    </row>
    <row r="1059" spans="1:57">
      <c r="A1059">
        <v>962</v>
      </c>
      <c r="B1059" t="s">
        <v>513</v>
      </c>
      <c r="C1059">
        <v>126</v>
      </c>
      <c r="D1059" t="s">
        <v>225</v>
      </c>
      <c r="E1059">
        <v>41</v>
      </c>
      <c r="F1059">
        <v>124220001</v>
      </c>
      <c r="G1059" t="s">
        <v>691</v>
      </c>
      <c r="H1059">
        <v>101</v>
      </c>
      <c r="I1059" t="s">
        <v>308</v>
      </c>
      <c r="J1059">
        <v>5220</v>
      </c>
      <c r="K1059" t="s">
        <v>690</v>
      </c>
      <c r="L1059">
        <v>5000</v>
      </c>
      <c r="M1059" t="s">
        <v>280</v>
      </c>
      <c r="N1059">
        <v>11</v>
      </c>
      <c r="O1059" t="s">
        <v>509</v>
      </c>
      <c r="P1059">
        <v>241</v>
      </c>
      <c r="Q1059" t="s">
        <v>445</v>
      </c>
      <c r="R1059">
        <v>124</v>
      </c>
      <c r="S1059" t="s">
        <v>510</v>
      </c>
      <c r="T1059">
        <v>1</v>
      </c>
      <c r="U1059" t="s">
        <v>313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6500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0</v>
      </c>
      <c r="AU1059" s="4">
        <v>0</v>
      </c>
      <c r="AV1059" s="4">
        <v>0</v>
      </c>
      <c r="AW1059" s="4">
        <v>5201.47</v>
      </c>
      <c r="AX1059" s="4">
        <v>-1533.35</v>
      </c>
      <c r="AY1059" s="4">
        <v>2831.88</v>
      </c>
      <c r="AZ1059" s="4">
        <v>0</v>
      </c>
      <c r="BA1059" s="4">
        <v>0</v>
      </c>
      <c r="BB1059" s="4">
        <v>0</v>
      </c>
      <c r="BC1059" s="4">
        <v>0</v>
      </c>
      <c r="BD1059" s="4">
        <v>0</v>
      </c>
      <c r="BE1059" s="4">
        <v>0</v>
      </c>
    </row>
    <row r="1060" spans="1:57">
      <c r="A1060">
        <v>201</v>
      </c>
      <c r="B1060" t="s">
        <v>379</v>
      </c>
      <c r="C1060">
        <v>143</v>
      </c>
      <c r="D1060" t="s">
        <v>271</v>
      </c>
      <c r="E1060">
        <v>55</v>
      </c>
      <c r="F1060">
        <v>124650001</v>
      </c>
      <c r="G1060" t="s">
        <v>395</v>
      </c>
      <c r="H1060">
        <v>602</v>
      </c>
      <c r="I1060" t="s">
        <v>380</v>
      </c>
      <c r="J1060">
        <v>5650</v>
      </c>
      <c r="K1060" t="s">
        <v>396</v>
      </c>
      <c r="L1060">
        <v>5000</v>
      </c>
      <c r="M1060" t="s">
        <v>280</v>
      </c>
      <c r="N1060">
        <v>7</v>
      </c>
      <c r="O1060" t="s">
        <v>310</v>
      </c>
      <c r="P1060">
        <v>423</v>
      </c>
      <c r="Q1060" t="s">
        <v>381</v>
      </c>
      <c r="R1060">
        <v>121</v>
      </c>
      <c r="S1060" t="s">
        <v>312</v>
      </c>
      <c r="T1060">
        <v>1</v>
      </c>
      <c r="U1060" t="s">
        <v>313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932132.67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0</v>
      </c>
      <c r="AU1060" s="4">
        <v>0</v>
      </c>
      <c r="AV1060" s="4">
        <v>0</v>
      </c>
      <c r="AW1060" s="4">
        <v>0</v>
      </c>
      <c r="AX1060" s="4">
        <v>0</v>
      </c>
      <c r="AY1060" s="4">
        <v>932132.67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</row>
    <row r="1061" spans="1:57">
      <c r="A1061">
        <v>941</v>
      </c>
      <c r="B1061" t="s">
        <v>484</v>
      </c>
      <c r="C1061">
        <v>116</v>
      </c>
      <c r="D1061" t="s">
        <v>485</v>
      </c>
      <c r="E1061">
        <v>54</v>
      </c>
      <c r="F1061">
        <v>124650001</v>
      </c>
      <c r="G1061" t="s">
        <v>395</v>
      </c>
      <c r="H1061">
        <v>101</v>
      </c>
      <c r="I1061" t="s">
        <v>308</v>
      </c>
      <c r="J1061">
        <v>5650</v>
      </c>
      <c r="K1061" t="s">
        <v>396</v>
      </c>
      <c r="L1061">
        <v>5000</v>
      </c>
      <c r="M1061" t="s">
        <v>280</v>
      </c>
      <c r="N1061">
        <v>8</v>
      </c>
      <c r="O1061" t="s">
        <v>486</v>
      </c>
      <c r="P1061">
        <v>131</v>
      </c>
      <c r="Q1061" t="s">
        <v>449</v>
      </c>
      <c r="R1061">
        <v>121</v>
      </c>
      <c r="S1061" t="s">
        <v>312</v>
      </c>
      <c r="T1061">
        <v>1</v>
      </c>
      <c r="U1061" t="s">
        <v>313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32349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Y1061" s="4">
        <v>0</v>
      </c>
      <c r="AZ1061" s="4">
        <v>0</v>
      </c>
      <c r="BA1061" s="4">
        <v>0</v>
      </c>
      <c r="BB1061" s="4">
        <v>38000</v>
      </c>
      <c r="BC1061" s="4">
        <v>0</v>
      </c>
      <c r="BD1061" s="4">
        <v>-5651</v>
      </c>
      <c r="BE1061" s="4">
        <v>0</v>
      </c>
    </row>
    <row r="1062" spans="1:57">
      <c r="A1062">
        <v>942</v>
      </c>
      <c r="B1062" t="s">
        <v>487</v>
      </c>
      <c r="C1062">
        <v>117</v>
      </c>
      <c r="D1062" t="s">
        <v>488</v>
      </c>
      <c r="E1062">
        <v>54</v>
      </c>
      <c r="F1062">
        <v>124650001</v>
      </c>
      <c r="G1062" t="s">
        <v>395</v>
      </c>
      <c r="H1062">
        <v>101</v>
      </c>
      <c r="I1062" t="s">
        <v>308</v>
      </c>
      <c r="J1062">
        <v>5650</v>
      </c>
      <c r="K1062" t="s">
        <v>396</v>
      </c>
      <c r="L1062">
        <v>5000</v>
      </c>
      <c r="M1062" t="s">
        <v>280</v>
      </c>
      <c r="N1062">
        <v>8</v>
      </c>
      <c r="O1062" t="s">
        <v>486</v>
      </c>
      <c r="P1062">
        <v>183</v>
      </c>
      <c r="Q1062" t="s">
        <v>489</v>
      </c>
      <c r="R1062">
        <v>121</v>
      </c>
      <c r="S1062" t="s">
        <v>312</v>
      </c>
      <c r="T1062">
        <v>1</v>
      </c>
      <c r="U1062" t="s">
        <v>313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7929.32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0</v>
      </c>
      <c r="AU1062" s="4">
        <v>0</v>
      </c>
      <c r="AV1062" s="4">
        <v>0</v>
      </c>
      <c r="AW1062" s="4">
        <v>0</v>
      </c>
      <c r="AX1062" s="4">
        <v>0</v>
      </c>
      <c r="AY1062" s="4">
        <v>0</v>
      </c>
      <c r="AZ1062" s="4">
        <v>0</v>
      </c>
      <c r="BA1062" s="4">
        <v>0</v>
      </c>
      <c r="BB1062" s="4">
        <v>0</v>
      </c>
      <c r="BC1062" s="4">
        <v>0</v>
      </c>
      <c r="BD1062" s="4">
        <v>8000</v>
      </c>
      <c r="BE1062" s="4">
        <v>-70.680000000000007</v>
      </c>
    </row>
    <row r="1063" spans="1:57">
      <c r="A1063">
        <v>201</v>
      </c>
      <c r="B1063" t="s">
        <v>379</v>
      </c>
      <c r="C1063">
        <v>143</v>
      </c>
      <c r="D1063" t="s">
        <v>271</v>
      </c>
      <c r="E1063">
        <v>557</v>
      </c>
      <c r="F1063">
        <v>124660002</v>
      </c>
      <c r="G1063" t="s">
        <v>701</v>
      </c>
      <c r="H1063">
        <v>602</v>
      </c>
      <c r="I1063" t="s">
        <v>380</v>
      </c>
      <c r="J1063">
        <v>5660</v>
      </c>
      <c r="K1063" t="s">
        <v>700</v>
      </c>
      <c r="L1063">
        <v>5000</v>
      </c>
      <c r="M1063" t="s">
        <v>280</v>
      </c>
      <c r="N1063">
        <v>7</v>
      </c>
      <c r="O1063" t="s">
        <v>310</v>
      </c>
      <c r="P1063">
        <v>423</v>
      </c>
      <c r="Q1063" t="s">
        <v>381</v>
      </c>
      <c r="R1063">
        <v>121</v>
      </c>
      <c r="S1063" t="s">
        <v>312</v>
      </c>
      <c r="T1063">
        <v>1</v>
      </c>
      <c r="U1063" t="s">
        <v>313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208800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0</v>
      </c>
      <c r="AU1063" s="4">
        <v>0</v>
      </c>
      <c r="AV1063" s="4">
        <v>0</v>
      </c>
      <c r="AW1063" s="4">
        <v>0</v>
      </c>
      <c r="AX1063" s="4">
        <v>0</v>
      </c>
      <c r="AY1063" s="4">
        <v>0</v>
      </c>
      <c r="AZ1063" s="4">
        <v>448108.01</v>
      </c>
      <c r="BA1063" s="4">
        <v>-161255.65</v>
      </c>
      <c r="BB1063" s="4">
        <v>0</v>
      </c>
      <c r="BC1063" s="4">
        <v>0</v>
      </c>
      <c r="BD1063" s="4">
        <v>-78052.36</v>
      </c>
      <c r="BE1063" s="4">
        <v>0</v>
      </c>
    </row>
    <row r="1064" spans="1:57">
      <c r="A1064">
        <v>953</v>
      </c>
      <c r="B1064" t="s">
        <v>259</v>
      </c>
      <c r="C1064">
        <v>121</v>
      </c>
      <c r="D1064" t="s">
        <v>196</v>
      </c>
      <c r="E1064">
        <v>57</v>
      </c>
      <c r="F1064">
        <v>124670001</v>
      </c>
      <c r="G1064" t="s">
        <v>351</v>
      </c>
      <c r="H1064">
        <v>101</v>
      </c>
      <c r="I1064" t="s">
        <v>308</v>
      </c>
      <c r="J1064">
        <v>5670</v>
      </c>
      <c r="K1064" t="s">
        <v>352</v>
      </c>
      <c r="L1064">
        <v>5000</v>
      </c>
      <c r="M1064" t="s">
        <v>280</v>
      </c>
      <c r="N1064">
        <v>12</v>
      </c>
      <c r="O1064" t="s">
        <v>401</v>
      </c>
      <c r="P1064">
        <v>214</v>
      </c>
      <c r="Q1064" t="s">
        <v>446</v>
      </c>
      <c r="R1064">
        <v>125</v>
      </c>
      <c r="S1064" t="s">
        <v>464</v>
      </c>
      <c r="T1064">
        <v>1</v>
      </c>
      <c r="U1064" t="s">
        <v>313</v>
      </c>
      <c r="V1064" s="4">
        <v>16704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16704</v>
      </c>
      <c r="AU1064" s="4">
        <v>0</v>
      </c>
      <c r="AV1064" s="4">
        <v>0</v>
      </c>
      <c r="AW1064" s="4">
        <v>0</v>
      </c>
      <c r="AX1064" s="4">
        <v>0</v>
      </c>
      <c r="AY1064" s="4">
        <v>85050</v>
      </c>
      <c r="AZ1064" s="4">
        <v>0</v>
      </c>
      <c r="BA1064" s="4">
        <v>0</v>
      </c>
      <c r="BB1064" s="4">
        <v>0</v>
      </c>
      <c r="BC1064" s="4">
        <v>0</v>
      </c>
      <c r="BD1064" s="4">
        <v>-85050</v>
      </c>
      <c r="BE1064" s="4">
        <v>0</v>
      </c>
    </row>
    <row r="1065" spans="1:57">
      <c r="A1065">
        <v>954</v>
      </c>
      <c r="B1065" t="s">
        <v>502</v>
      </c>
      <c r="C1065">
        <v>122</v>
      </c>
      <c r="D1065" t="s">
        <v>503</v>
      </c>
      <c r="E1065">
        <v>57</v>
      </c>
      <c r="F1065">
        <v>124670001</v>
      </c>
      <c r="G1065" t="s">
        <v>351</v>
      </c>
      <c r="H1065">
        <v>101</v>
      </c>
      <c r="I1065" t="s">
        <v>308</v>
      </c>
      <c r="J1065">
        <v>5670</v>
      </c>
      <c r="K1065" t="s">
        <v>352</v>
      </c>
      <c r="L1065">
        <v>5000</v>
      </c>
      <c r="M1065" t="s">
        <v>280</v>
      </c>
      <c r="N1065">
        <v>12</v>
      </c>
      <c r="O1065" t="s">
        <v>401</v>
      </c>
      <c r="P1065">
        <v>226</v>
      </c>
      <c r="Q1065" t="s">
        <v>504</v>
      </c>
      <c r="R1065">
        <v>121</v>
      </c>
      <c r="S1065" t="s">
        <v>312</v>
      </c>
      <c r="T1065">
        <v>1</v>
      </c>
      <c r="U1065" t="s">
        <v>313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32250</v>
      </c>
      <c r="AC1065" s="4">
        <v>32250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0</v>
      </c>
      <c r="AU1065" s="4">
        <v>0</v>
      </c>
      <c r="AV1065" s="4">
        <v>0</v>
      </c>
      <c r="AW1065" s="4">
        <v>0</v>
      </c>
      <c r="AX1065" s="4">
        <v>0</v>
      </c>
      <c r="AY1065" s="4">
        <v>32250</v>
      </c>
      <c r="AZ1065" s="4">
        <v>32250</v>
      </c>
      <c r="BA1065" s="4">
        <v>0</v>
      </c>
      <c r="BB1065" s="4">
        <v>0</v>
      </c>
      <c r="BC1065" s="4">
        <v>0.04</v>
      </c>
      <c r="BD1065" s="4">
        <v>21500</v>
      </c>
      <c r="BE1065" s="4">
        <v>0</v>
      </c>
    </row>
    <row r="1066" spans="1:57">
      <c r="A1066">
        <v>954</v>
      </c>
      <c r="B1066" t="s">
        <v>502</v>
      </c>
      <c r="C1066">
        <v>122</v>
      </c>
      <c r="D1066" t="s">
        <v>503</v>
      </c>
      <c r="E1066">
        <v>58</v>
      </c>
      <c r="F1066">
        <v>124690001</v>
      </c>
      <c r="G1066" t="s">
        <v>693</v>
      </c>
      <c r="H1066">
        <v>101</v>
      </c>
      <c r="I1066" t="s">
        <v>308</v>
      </c>
      <c r="J1066">
        <v>5690</v>
      </c>
      <c r="K1066" t="s">
        <v>692</v>
      </c>
      <c r="L1066">
        <v>5000</v>
      </c>
      <c r="M1066" t="s">
        <v>280</v>
      </c>
      <c r="N1066">
        <v>12</v>
      </c>
      <c r="O1066" t="s">
        <v>401</v>
      </c>
      <c r="P1066">
        <v>226</v>
      </c>
      <c r="Q1066" t="s">
        <v>504</v>
      </c>
      <c r="R1066">
        <v>121</v>
      </c>
      <c r="S1066" t="s">
        <v>312</v>
      </c>
      <c r="T1066">
        <v>1</v>
      </c>
      <c r="U1066" t="s">
        <v>313</v>
      </c>
      <c r="V1066" s="4">
        <v>9944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9944</v>
      </c>
      <c r="AU1066" s="4">
        <v>0</v>
      </c>
      <c r="AV1066" s="4">
        <v>0</v>
      </c>
      <c r="AW1066" s="4">
        <v>0</v>
      </c>
      <c r="AX1066" s="4">
        <v>0</v>
      </c>
      <c r="AY1066" s="4">
        <v>0</v>
      </c>
      <c r="AZ1066" s="4">
        <v>0</v>
      </c>
      <c r="BA1066" s="4">
        <v>0</v>
      </c>
      <c r="BB1066" s="4">
        <v>0</v>
      </c>
      <c r="BC1066" s="4">
        <v>0</v>
      </c>
      <c r="BD1066" s="4">
        <v>0</v>
      </c>
      <c r="BE1066" s="4">
        <v>0</v>
      </c>
    </row>
    <row r="1067" spans="1:57">
      <c r="A1067">
        <v>111</v>
      </c>
      <c r="B1067" t="s">
        <v>84</v>
      </c>
      <c r="C1067">
        <v>141</v>
      </c>
      <c r="D1067" t="s">
        <v>260</v>
      </c>
      <c r="E1067">
        <v>58</v>
      </c>
      <c r="F1067">
        <v>124690001</v>
      </c>
      <c r="G1067" t="s">
        <v>693</v>
      </c>
      <c r="H1067">
        <v>101</v>
      </c>
      <c r="I1067" t="s">
        <v>308</v>
      </c>
      <c r="J1067">
        <v>5690</v>
      </c>
      <c r="K1067" t="s">
        <v>692</v>
      </c>
      <c r="L1067">
        <v>5000</v>
      </c>
      <c r="M1067" t="s">
        <v>280</v>
      </c>
      <c r="N1067">
        <v>13</v>
      </c>
      <c r="O1067" t="s">
        <v>353</v>
      </c>
      <c r="P1067">
        <v>263</v>
      </c>
      <c r="Q1067" t="s">
        <v>354</v>
      </c>
      <c r="R1067">
        <v>121</v>
      </c>
      <c r="S1067" t="s">
        <v>312</v>
      </c>
      <c r="T1067">
        <v>1</v>
      </c>
      <c r="U1067" t="s">
        <v>313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0</v>
      </c>
      <c r="AY1067" s="4">
        <v>0</v>
      </c>
      <c r="AZ1067" s="4">
        <v>2</v>
      </c>
      <c r="BA1067" s="4">
        <v>-2</v>
      </c>
      <c r="BB1067" s="4">
        <v>0</v>
      </c>
      <c r="BC1067" s="4">
        <v>0</v>
      </c>
      <c r="BD1067" s="4">
        <v>0</v>
      </c>
      <c r="BE1067" s="4">
        <v>0</v>
      </c>
    </row>
    <row r="1068" spans="1:57">
      <c r="A1068">
        <v>301</v>
      </c>
      <c r="B1068" t="s">
        <v>411</v>
      </c>
      <c r="C1068">
        <v>148</v>
      </c>
      <c r="D1068" t="s">
        <v>412</v>
      </c>
      <c r="E1068">
        <v>4</v>
      </c>
      <c r="F1068">
        <v>123510001</v>
      </c>
      <c r="G1068" t="s">
        <v>416</v>
      </c>
      <c r="H1068">
        <v>502</v>
      </c>
      <c r="I1068" t="s">
        <v>413</v>
      </c>
      <c r="J1068">
        <v>6110</v>
      </c>
      <c r="K1068" t="s">
        <v>374</v>
      </c>
      <c r="L1068">
        <v>6000</v>
      </c>
      <c r="M1068" t="s">
        <v>375</v>
      </c>
      <c r="N1068">
        <v>12</v>
      </c>
      <c r="O1068" t="s">
        <v>401</v>
      </c>
      <c r="P1068">
        <v>423</v>
      </c>
      <c r="Q1068" t="s">
        <v>381</v>
      </c>
      <c r="R1068">
        <v>161</v>
      </c>
      <c r="S1068" t="s">
        <v>414</v>
      </c>
      <c r="T1068">
        <v>1</v>
      </c>
      <c r="U1068" t="s">
        <v>313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0</v>
      </c>
      <c r="AU1068" s="4">
        <v>0</v>
      </c>
      <c r="AV1068" s="4">
        <v>77276.97</v>
      </c>
      <c r="AW1068" s="4">
        <v>0</v>
      </c>
      <c r="AX1068" s="4">
        <v>0</v>
      </c>
      <c r="AY1068" s="4">
        <v>0</v>
      </c>
      <c r="AZ1068" s="4">
        <v>0</v>
      </c>
      <c r="BA1068" s="4">
        <v>0</v>
      </c>
      <c r="BB1068" s="4">
        <v>0</v>
      </c>
      <c r="BC1068" s="4">
        <v>0</v>
      </c>
      <c r="BD1068" s="4">
        <v>0</v>
      </c>
      <c r="BE1068" s="4">
        <v>0</v>
      </c>
    </row>
    <row r="1069" spans="1:57">
      <c r="A1069">
        <v>301</v>
      </c>
      <c r="B1069" t="s">
        <v>411</v>
      </c>
      <c r="C1069">
        <v>149</v>
      </c>
      <c r="D1069" t="s">
        <v>278</v>
      </c>
      <c r="E1069">
        <v>4</v>
      </c>
      <c r="F1069">
        <v>123510001</v>
      </c>
      <c r="G1069" t="s">
        <v>416</v>
      </c>
      <c r="H1069">
        <v>502</v>
      </c>
      <c r="I1069" t="s">
        <v>413</v>
      </c>
      <c r="J1069">
        <v>6110</v>
      </c>
      <c r="K1069" t="s">
        <v>374</v>
      </c>
      <c r="L1069">
        <v>6000</v>
      </c>
      <c r="M1069" t="s">
        <v>375</v>
      </c>
      <c r="N1069">
        <v>12</v>
      </c>
      <c r="O1069" t="s">
        <v>401</v>
      </c>
      <c r="P1069">
        <v>423</v>
      </c>
      <c r="Q1069" t="s">
        <v>381</v>
      </c>
      <c r="R1069">
        <v>161</v>
      </c>
      <c r="S1069" t="s">
        <v>414</v>
      </c>
      <c r="T1069">
        <v>1</v>
      </c>
      <c r="U1069" t="s">
        <v>313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0</v>
      </c>
      <c r="AU1069" s="4">
        <v>0</v>
      </c>
      <c r="AV1069" s="4">
        <v>84820.11</v>
      </c>
      <c r="AW1069" s="4">
        <v>0</v>
      </c>
      <c r="AX1069" s="4">
        <v>0</v>
      </c>
      <c r="AY1069" s="4">
        <v>0</v>
      </c>
      <c r="AZ1069" s="4">
        <v>0</v>
      </c>
      <c r="BA1069" s="4">
        <v>0</v>
      </c>
      <c r="BB1069" s="4">
        <v>0</v>
      </c>
      <c r="BC1069" s="4">
        <v>0</v>
      </c>
      <c r="BD1069" s="4">
        <v>0</v>
      </c>
      <c r="BE1069" s="4">
        <v>0</v>
      </c>
    </row>
    <row r="1070" spans="1:57">
      <c r="A1070">
        <v>301</v>
      </c>
      <c r="B1070" t="s">
        <v>411</v>
      </c>
      <c r="C1070">
        <v>165</v>
      </c>
      <c r="D1070" t="s">
        <v>562</v>
      </c>
      <c r="E1070">
        <v>4</v>
      </c>
      <c r="F1070">
        <v>123510001</v>
      </c>
      <c r="G1070" t="s">
        <v>416</v>
      </c>
      <c r="H1070">
        <v>502</v>
      </c>
      <c r="I1070" t="s">
        <v>413</v>
      </c>
      <c r="J1070">
        <v>6110</v>
      </c>
      <c r="K1070" t="s">
        <v>374</v>
      </c>
      <c r="L1070">
        <v>6000</v>
      </c>
      <c r="M1070" t="s">
        <v>375</v>
      </c>
      <c r="N1070">
        <v>12</v>
      </c>
      <c r="O1070" t="s">
        <v>401</v>
      </c>
      <c r="P1070">
        <v>423</v>
      </c>
      <c r="Q1070" t="s">
        <v>381</v>
      </c>
      <c r="R1070">
        <v>161</v>
      </c>
      <c r="S1070" t="s">
        <v>414</v>
      </c>
      <c r="T1070">
        <v>1</v>
      </c>
      <c r="U1070" t="s">
        <v>313</v>
      </c>
      <c r="V1070" s="4">
        <v>874620.73</v>
      </c>
      <c r="W1070" s="4">
        <v>281078.89</v>
      </c>
      <c r="X1070" s="4">
        <v>404255.38</v>
      </c>
      <c r="Y1070" s="4">
        <v>0</v>
      </c>
      <c r="Z1070" s="4">
        <v>0</v>
      </c>
      <c r="AA1070" s="4">
        <v>0</v>
      </c>
      <c r="AB1070" s="4">
        <v>314097.88</v>
      </c>
      <c r="AC1070" s="4">
        <v>0</v>
      </c>
      <c r="AD1070" s="4">
        <v>0</v>
      </c>
      <c r="AE1070" s="4">
        <v>0</v>
      </c>
      <c r="AF1070" s="4">
        <v>86000.57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2134391.98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</row>
    <row r="1071" spans="1:57">
      <c r="A1071">
        <v>301</v>
      </c>
      <c r="B1071" t="s">
        <v>411</v>
      </c>
      <c r="C1071">
        <v>173</v>
      </c>
      <c r="D1071" t="s">
        <v>697</v>
      </c>
      <c r="E1071">
        <v>4</v>
      </c>
      <c r="F1071">
        <v>123510001</v>
      </c>
      <c r="G1071" t="s">
        <v>416</v>
      </c>
      <c r="H1071">
        <v>502</v>
      </c>
      <c r="I1071" t="s">
        <v>413</v>
      </c>
      <c r="J1071">
        <v>6110</v>
      </c>
      <c r="K1071" t="s">
        <v>374</v>
      </c>
      <c r="L1071">
        <v>6000</v>
      </c>
      <c r="M1071" t="s">
        <v>375</v>
      </c>
      <c r="N1071">
        <v>12</v>
      </c>
      <c r="O1071" t="s">
        <v>401</v>
      </c>
      <c r="P1071">
        <v>423</v>
      </c>
      <c r="Q1071" t="s">
        <v>381</v>
      </c>
      <c r="R1071">
        <v>161</v>
      </c>
      <c r="S1071" t="s">
        <v>414</v>
      </c>
      <c r="T1071">
        <v>1</v>
      </c>
      <c r="U1071" t="s">
        <v>313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95326.54</v>
      </c>
      <c r="AD1071" s="4">
        <v>127248.94</v>
      </c>
      <c r="AE1071" s="4">
        <v>95179.64</v>
      </c>
      <c r="AF1071" s="4">
        <v>788411.11</v>
      </c>
      <c r="AG1071" s="4">
        <v>139802.10999999999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1908560.85</v>
      </c>
      <c r="AO1071" s="4">
        <v>0</v>
      </c>
      <c r="AP1071" s="4">
        <v>1525095.63</v>
      </c>
      <c r="AQ1071" s="4">
        <v>1500094.36</v>
      </c>
      <c r="AR1071" s="4">
        <v>493375.08</v>
      </c>
      <c r="AS1071" s="4">
        <v>493375.08</v>
      </c>
      <c r="AT1071" s="4">
        <v>0</v>
      </c>
      <c r="AU1071" s="4">
        <v>0</v>
      </c>
      <c r="AV1071" s="4">
        <v>0</v>
      </c>
      <c r="AW1071" s="4">
        <v>0</v>
      </c>
      <c r="AX1071" s="4">
        <v>0</v>
      </c>
      <c r="AY1071" s="4">
        <v>0</v>
      </c>
      <c r="AZ1071" s="4">
        <v>-1908560.85</v>
      </c>
      <c r="BA1071" s="4">
        <v>317755.13</v>
      </c>
      <c r="BB1071" s="4">
        <v>-1005405.06</v>
      </c>
      <c r="BC1071" s="4">
        <v>0</v>
      </c>
      <c r="BD1071" s="4">
        <v>114877.99</v>
      </c>
      <c r="BE1071" s="4">
        <v>-2193197.9900000002</v>
      </c>
    </row>
    <row r="1072" spans="1:57">
      <c r="A1072">
        <v>203</v>
      </c>
      <c r="B1072" t="s">
        <v>402</v>
      </c>
      <c r="C1072">
        <v>168</v>
      </c>
      <c r="D1072" t="s">
        <v>561</v>
      </c>
      <c r="E1072">
        <v>487</v>
      </c>
      <c r="F1072">
        <v>123520001</v>
      </c>
      <c r="G1072" t="s">
        <v>435</v>
      </c>
      <c r="H1072">
        <v>602</v>
      </c>
      <c r="I1072" t="s">
        <v>380</v>
      </c>
      <c r="J1072">
        <v>6120</v>
      </c>
      <c r="K1072" t="s">
        <v>408</v>
      </c>
      <c r="L1072">
        <v>6000</v>
      </c>
      <c r="M1072" t="s">
        <v>375</v>
      </c>
      <c r="N1072">
        <v>12</v>
      </c>
      <c r="O1072" t="s">
        <v>401</v>
      </c>
      <c r="P1072">
        <v>421</v>
      </c>
      <c r="Q1072" t="s">
        <v>432</v>
      </c>
      <c r="R1072">
        <v>161</v>
      </c>
      <c r="S1072" t="s">
        <v>414</v>
      </c>
      <c r="T1072">
        <v>1</v>
      </c>
      <c r="U1072" t="s">
        <v>313</v>
      </c>
      <c r="V1072" s="4">
        <v>0</v>
      </c>
      <c r="W1072" s="4">
        <v>130725.65</v>
      </c>
      <c r="X1072" s="4">
        <v>30796.959999999999</v>
      </c>
      <c r="Y1072" s="4">
        <v>0</v>
      </c>
      <c r="Z1072" s="4">
        <v>79679.59</v>
      </c>
      <c r="AA1072" s="4">
        <v>0</v>
      </c>
      <c r="AB1072" s="4">
        <v>0</v>
      </c>
      <c r="AC1072" s="4">
        <v>0</v>
      </c>
      <c r="AD1072" s="4">
        <v>47901.48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282295.39</v>
      </c>
      <c r="AU1072" s="4">
        <v>0</v>
      </c>
      <c r="AV1072" s="4">
        <v>0</v>
      </c>
      <c r="AW1072" s="4">
        <v>0</v>
      </c>
      <c r="AX1072" s="4">
        <v>0</v>
      </c>
      <c r="AY1072" s="4">
        <v>0</v>
      </c>
      <c r="AZ1072" s="4">
        <v>0</v>
      </c>
      <c r="BA1072" s="4">
        <v>0</v>
      </c>
      <c r="BB1072" s="4">
        <v>6808.29</v>
      </c>
      <c r="BC1072" s="4">
        <v>0</v>
      </c>
      <c r="BD1072" s="4">
        <v>0</v>
      </c>
      <c r="BE1072" s="4">
        <v>0</v>
      </c>
    </row>
    <row r="1073" spans="1:57">
      <c r="A1073">
        <v>203</v>
      </c>
      <c r="B1073" t="s">
        <v>402</v>
      </c>
      <c r="C1073">
        <v>171</v>
      </c>
      <c r="D1073" t="s">
        <v>699</v>
      </c>
      <c r="E1073">
        <v>487</v>
      </c>
      <c r="F1073">
        <v>123520001</v>
      </c>
      <c r="G1073" t="s">
        <v>435</v>
      </c>
      <c r="H1073">
        <v>602</v>
      </c>
      <c r="I1073" t="s">
        <v>380</v>
      </c>
      <c r="J1073">
        <v>6120</v>
      </c>
      <c r="K1073" t="s">
        <v>408</v>
      </c>
      <c r="L1073">
        <v>6000</v>
      </c>
      <c r="M1073" t="s">
        <v>375</v>
      </c>
      <c r="N1073">
        <v>12</v>
      </c>
      <c r="O1073" t="s">
        <v>401</v>
      </c>
      <c r="P1073">
        <v>421</v>
      </c>
      <c r="Q1073" t="s">
        <v>432</v>
      </c>
      <c r="R1073">
        <v>161</v>
      </c>
      <c r="S1073" t="s">
        <v>414</v>
      </c>
      <c r="T1073">
        <v>1</v>
      </c>
      <c r="U1073" t="s">
        <v>313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2474990.16</v>
      </c>
      <c r="AE1073" s="4">
        <v>2544139.9</v>
      </c>
      <c r="AF1073" s="4">
        <v>552159.82999999996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5693483.3300000001</v>
      </c>
      <c r="AO1073" s="4">
        <v>0</v>
      </c>
      <c r="AP1073" s="4">
        <v>0</v>
      </c>
      <c r="AQ1073" s="4">
        <v>0</v>
      </c>
      <c r="AR1073" s="4">
        <v>569348.32999999996</v>
      </c>
      <c r="AS1073" s="4">
        <v>569348.32999999996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Y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569348.32999999996</v>
      </c>
      <c r="BE1073" s="4">
        <v>-1780096.05</v>
      </c>
    </row>
    <row r="1074" spans="1:57">
      <c r="A1074">
        <v>317</v>
      </c>
      <c r="B1074" t="s">
        <v>433</v>
      </c>
      <c r="C1074">
        <v>157</v>
      </c>
      <c r="D1074" t="s">
        <v>434</v>
      </c>
      <c r="E1074">
        <v>6</v>
      </c>
      <c r="F1074">
        <v>123520001</v>
      </c>
      <c r="G1074" t="s">
        <v>435</v>
      </c>
      <c r="H1074">
        <v>502</v>
      </c>
      <c r="I1074" t="s">
        <v>413</v>
      </c>
      <c r="J1074">
        <v>6120</v>
      </c>
      <c r="K1074" t="s">
        <v>408</v>
      </c>
      <c r="L1074">
        <v>6000</v>
      </c>
      <c r="M1074" t="s">
        <v>375</v>
      </c>
      <c r="N1074">
        <v>12</v>
      </c>
      <c r="O1074" t="s">
        <v>401</v>
      </c>
      <c r="P1074">
        <v>421</v>
      </c>
      <c r="Q1074" t="s">
        <v>432</v>
      </c>
      <c r="R1074">
        <v>161</v>
      </c>
      <c r="S1074" t="s">
        <v>414</v>
      </c>
      <c r="T1074">
        <v>1</v>
      </c>
      <c r="U1074" t="s">
        <v>313</v>
      </c>
      <c r="V1074" s="4">
        <v>0</v>
      </c>
      <c r="W1074" s="4">
        <v>0</v>
      </c>
      <c r="X1074" s="4">
        <v>41448.660000000003</v>
      </c>
      <c r="Y1074" s="4">
        <v>0</v>
      </c>
      <c r="Z1074" s="4">
        <v>0</v>
      </c>
      <c r="AA1074" s="4">
        <v>0</v>
      </c>
      <c r="AB1074" s="4">
        <v>138080.26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0</v>
      </c>
      <c r="AU1074" s="4">
        <v>0</v>
      </c>
      <c r="AV1074" s="4">
        <v>203466.98</v>
      </c>
      <c r="AW1074" s="4">
        <v>0</v>
      </c>
      <c r="AX1074" s="4">
        <v>0</v>
      </c>
      <c r="AY1074" s="4">
        <v>0</v>
      </c>
      <c r="AZ1074" s="4">
        <v>0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</row>
    <row r="1075" spans="1:57">
      <c r="A1075">
        <v>111</v>
      </c>
      <c r="B1075" t="s">
        <v>84</v>
      </c>
      <c r="C1075">
        <v>175</v>
      </c>
      <c r="D1075" t="s">
        <v>712</v>
      </c>
      <c r="E1075">
        <v>487</v>
      </c>
      <c r="F1075">
        <v>123520001</v>
      </c>
      <c r="G1075" t="s">
        <v>435</v>
      </c>
      <c r="H1075">
        <v>602</v>
      </c>
      <c r="I1075" t="s">
        <v>380</v>
      </c>
      <c r="J1075">
        <v>6120</v>
      </c>
      <c r="K1075" t="s">
        <v>408</v>
      </c>
      <c r="L1075">
        <v>6000</v>
      </c>
      <c r="M1075" t="s">
        <v>375</v>
      </c>
      <c r="N1075">
        <v>13</v>
      </c>
      <c r="O1075" t="s">
        <v>353</v>
      </c>
      <c r="P1075">
        <v>263</v>
      </c>
      <c r="Q1075" t="s">
        <v>354</v>
      </c>
      <c r="R1075">
        <v>121</v>
      </c>
      <c r="S1075" t="s">
        <v>312</v>
      </c>
      <c r="T1075">
        <v>1</v>
      </c>
      <c r="U1075" t="s">
        <v>313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163073.51999999999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0</v>
      </c>
      <c r="AU1075" s="4">
        <v>0</v>
      </c>
      <c r="AV1075" s="4">
        <v>0</v>
      </c>
      <c r="AW1075" s="4">
        <v>0</v>
      </c>
      <c r="AX1075" s="4">
        <v>0</v>
      </c>
      <c r="AY1075" s="4">
        <v>0</v>
      </c>
      <c r="AZ1075" s="4">
        <v>0</v>
      </c>
      <c r="BA1075" s="4">
        <v>399653.69</v>
      </c>
      <c r="BB1075" s="4">
        <v>0</v>
      </c>
      <c r="BC1075" s="4">
        <v>189300.26</v>
      </c>
      <c r="BD1075" s="4">
        <v>-30000</v>
      </c>
      <c r="BE1075" s="4">
        <v>-53351.88</v>
      </c>
    </row>
    <row r="1076" spans="1:57">
      <c r="A1076">
        <v>204</v>
      </c>
      <c r="B1076" t="s">
        <v>661</v>
      </c>
      <c r="C1076">
        <v>146</v>
      </c>
      <c r="D1076" t="s">
        <v>406</v>
      </c>
      <c r="E1076">
        <v>10</v>
      </c>
      <c r="F1076">
        <v>123520003</v>
      </c>
      <c r="G1076" t="s">
        <v>407</v>
      </c>
      <c r="H1076">
        <v>602</v>
      </c>
      <c r="I1076" t="s">
        <v>380</v>
      </c>
      <c r="J1076">
        <v>6120</v>
      </c>
      <c r="K1076" t="s">
        <v>408</v>
      </c>
      <c r="L1076">
        <v>6000</v>
      </c>
      <c r="M1076" t="s">
        <v>375</v>
      </c>
      <c r="N1076">
        <v>12</v>
      </c>
      <c r="O1076" t="s">
        <v>401</v>
      </c>
      <c r="P1076">
        <v>423</v>
      </c>
      <c r="Q1076" t="s">
        <v>381</v>
      </c>
      <c r="R1076">
        <v>128</v>
      </c>
      <c r="S1076" t="s">
        <v>404</v>
      </c>
      <c r="T1076">
        <v>1</v>
      </c>
      <c r="U1076" t="s">
        <v>313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160850.88</v>
      </c>
      <c r="AF1076" s="4">
        <v>0</v>
      </c>
      <c r="AG1076" s="4">
        <v>106099.67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228323.49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38627.050000000003</v>
      </c>
      <c r="BD1076" s="4">
        <v>0</v>
      </c>
      <c r="BE1076" s="4">
        <v>0</v>
      </c>
    </row>
    <row r="1077" spans="1:57">
      <c r="A1077">
        <v>205</v>
      </c>
      <c r="B1077" t="s">
        <v>409</v>
      </c>
      <c r="C1077">
        <v>147</v>
      </c>
      <c r="D1077" t="s">
        <v>410</v>
      </c>
      <c r="E1077">
        <v>10</v>
      </c>
      <c r="F1077">
        <v>123520003</v>
      </c>
      <c r="G1077" t="s">
        <v>407</v>
      </c>
      <c r="H1077">
        <v>602</v>
      </c>
      <c r="I1077" t="s">
        <v>380</v>
      </c>
      <c r="J1077">
        <v>6120</v>
      </c>
      <c r="K1077" t="s">
        <v>408</v>
      </c>
      <c r="L1077">
        <v>6000</v>
      </c>
      <c r="M1077" t="s">
        <v>375</v>
      </c>
      <c r="N1077">
        <v>12</v>
      </c>
      <c r="O1077" t="s">
        <v>401</v>
      </c>
      <c r="P1077">
        <v>423</v>
      </c>
      <c r="Q1077" t="s">
        <v>381</v>
      </c>
      <c r="R1077">
        <v>128</v>
      </c>
      <c r="S1077" t="s">
        <v>404</v>
      </c>
      <c r="T1077">
        <v>1</v>
      </c>
      <c r="U1077" t="s">
        <v>313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0</v>
      </c>
      <c r="AU1077" s="4">
        <v>0</v>
      </c>
      <c r="AV1077" s="4">
        <v>113068.23</v>
      </c>
      <c r="AW1077" s="4">
        <v>0</v>
      </c>
      <c r="AX1077" s="4">
        <v>0</v>
      </c>
      <c r="AY1077" s="4">
        <v>0</v>
      </c>
      <c r="AZ1077" s="4">
        <v>0</v>
      </c>
      <c r="BA1077" s="4">
        <v>0</v>
      </c>
      <c r="BB1077" s="4">
        <v>0</v>
      </c>
      <c r="BC1077" s="4">
        <v>0</v>
      </c>
      <c r="BD1077" s="4">
        <v>0</v>
      </c>
      <c r="BE1077" s="4">
        <v>0</v>
      </c>
    </row>
    <row r="1078" spans="1:57">
      <c r="A1078">
        <v>203</v>
      </c>
      <c r="B1078" t="s">
        <v>402</v>
      </c>
      <c r="C1078">
        <v>168</v>
      </c>
      <c r="D1078" t="s">
        <v>561</v>
      </c>
      <c r="E1078">
        <v>486</v>
      </c>
      <c r="F1078">
        <v>123530001</v>
      </c>
      <c r="G1078" t="s">
        <v>417</v>
      </c>
      <c r="H1078">
        <v>602</v>
      </c>
      <c r="I1078" t="s">
        <v>380</v>
      </c>
      <c r="J1078">
        <v>6130</v>
      </c>
      <c r="K1078" t="s">
        <v>418</v>
      </c>
      <c r="L1078">
        <v>6000</v>
      </c>
      <c r="M1078" t="s">
        <v>375</v>
      </c>
      <c r="N1078">
        <v>12</v>
      </c>
      <c r="O1078" t="s">
        <v>401</v>
      </c>
      <c r="P1078">
        <v>421</v>
      </c>
      <c r="Q1078" t="s">
        <v>432</v>
      </c>
      <c r="R1078">
        <v>161</v>
      </c>
      <c r="S1078" t="s">
        <v>414</v>
      </c>
      <c r="T1078">
        <v>1</v>
      </c>
      <c r="U1078" t="s">
        <v>313</v>
      </c>
      <c r="V1078" s="4">
        <v>0</v>
      </c>
      <c r="W1078" s="4">
        <v>130788.16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33416.839999999997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487707.64</v>
      </c>
      <c r="AU1078" s="4">
        <v>0</v>
      </c>
      <c r="AV1078" s="4">
        <v>0</v>
      </c>
      <c r="AW1078" s="4">
        <v>0</v>
      </c>
      <c r="AX1078" s="4">
        <v>0</v>
      </c>
      <c r="AY1078" s="4">
        <v>0</v>
      </c>
      <c r="AZ1078" s="4">
        <v>0</v>
      </c>
      <c r="BA1078" s="4">
        <v>0</v>
      </c>
      <c r="BB1078" s="4">
        <v>-228029.31</v>
      </c>
      <c r="BC1078" s="4">
        <v>0</v>
      </c>
      <c r="BD1078" s="4">
        <v>0</v>
      </c>
      <c r="BE1078" s="4">
        <v>0</v>
      </c>
    </row>
    <row r="1079" spans="1:57">
      <c r="A1079">
        <v>204</v>
      </c>
      <c r="B1079" t="s">
        <v>661</v>
      </c>
      <c r="C1079">
        <v>172</v>
      </c>
      <c r="D1079" t="s">
        <v>698</v>
      </c>
      <c r="E1079">
        <v>486</v>
      </c>
      <c r="F1079">
        <v>123530001</v>
      </c>
      <c r="G1079" t="s">
        <v>417</v>
      </c>
      <c r="H1079">
        <v>602</v>
      </c>
      <c r="I1079" t="s">
        <v>380</v>
      </c>
      <c r="J1079">
        <v>6130</v>
      </c>
      <c r="K1079" t="s">
        <v>418</v>
      </c>
      <c r="L1079">
        <v>6000</v>
      </c>
      <c r="M1079" t="s">
        <v>375</v>
      </c>
      <c r="N1079">
        <v>12</v>
      </c>
      <c r="O1079" t="s">
        <v>401</v>
      </c>
      <c r="P1079">
        <v>423</v>
      </c>
      <c r="Q1079" t="s">
        <v>381</v>
      </c>
      <c r="R1079">
        <v>128</v>
      </c>
      <c r="S1079" t="s">
        <v>404</v>
      </c>
      <c r="T1079">
        <v>1</v>
      </c>
      <c r="U1079" t="s">
        <v>313</v>
      </c>
      <c r="V1079" s="4">
        <v>0</v>
      </c>
      <c r="W1079" s="4">
        <v>0</v>
      </c>
      <c r="X1079" s="4">
        <v>664931.69999999995</v>
      </c>
      <c r="Y1079" s="4">
        <v>0</v>
      </c>
      <c r="Z1079" s="4">
        <v>0</v>
      </c>
      <c r="AA1079" s="4">
        <v>1069526.3799999999</v>
      </c>
      <c r="AB1079" s="4">
        <v>319652.38</v>
      </c>
      <c r="AC1079" s="4">
        <v>0</v>
      </c>
      <c r="AD1079" s="4">
        <v>162328.28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887651.9</v>
      </c>
      <c r="AU1079" s="4">
        <v>0</v>
      </c>
      <c r="AV1079" s="4">
        <v>0</v>
      </c>
      <c r="AW1079" s="4">
        <v>0</v>
      </c>
      <c r="AX1079" s="4">
        <v>1331477.8500000001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</row>
    <row r="1080" spans="1:57">
      <c r="A1080">
        <v>205</v>
      </c>
      <c r="B1080" t="s">
        <v>409</v>
      </c>
      <c r="C1080">
        <v>154</v>
      </c>
      <c r="D1080" t="s">
        <v>429</v>
      </c>
      <c r="E1080">
        <v>486</v>
      </c>
      <c r="F1080">
        <v>123530001</v>
      </c>
      <c r="G1080" t="s">
        <v>417</v>
      </c>
      <c r="H1080">
        <v>602</v>
      </c>
      <c r="I1080" t="s">
        <v>380</v>
      </c>
      <c r="J1080">
        <v>6130</v>
      </c>
      <c r="K1080" t="s">
        <v>418</v>
      </c>
      <c r="L1080">
        <v>6000</v>
      </c>
      <c r="M1080" t="s">
        <v>375</v>
      </c>
      <c r="N1080">
        <v>12</v>
      </c>
      <c r="O1080" t="s">
        <v>401</v>
      </c>
      <c r="P1080">
        <v>423</v>
      </c>
      <c r="Q1080" t="s">
        <v>381</v>
      </c>
      <c r="R1080">
        <v>128</v>
      </c>
      <c r="S1080" t="s">
        <v>404</v>
      </c>
      <c r="T1080">
        <v>1</v>
      </c>
      <c r="U1080" t="s">
        <v>313</v>
      </c>
      <c r="V1080" s="4">
        <v>1027975.86</v>
      </c>
      <c r="W1080" s="4">
        <v>0</v>
      </c>
      <c r="X1080" s="4">
        <v>0</v>
      </c>
      <c r="Y1080" s="4">
        <v>265746.48</v>
      </c>
      <c r="Z1080" s="4">
        <v>25631.200000000001</v>
      </c>
      <c r="AA1080" s="4">
        <v>0</v>
      </c>
      <c r="AB1080" s="4">
        <v>567677.87</v>
      </c>
      <c r="AC1080" s="4">
        <v>137782.78</v>
      </c>
      <c r="AD1080" s="4">
        <v>0</v>
      </c>
      <c r="AE1080" s="4">
        <v>210663.01</v>
      </c>
      <c r="AF1080" s="4">
        <v>0</v>
      </c>
      <c r="AG1080" s="4">
        <v>62643.99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3117974.74</v>
      </c>
      <c r="AU1080" s="4">
        <v>0</v>
      </c>
      <c r="AV1080" s="4">
        <v>0</v>
      </c>
      <c r="AW1080" s="4">
        <v>0</v>
      </c>
      <c r="AX1080" s="4">
        <v>0</v>
      </c>
      <c r="AY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</row>
    <row r="1081" spans="1:57">
      <c r="A1081">
        <v>301</v>
      </c>
      <c r="B1081" t="s">
        <v>411</v>
      </c>
      <c r="C1081">
        <v>165</v>
      </c>
      <c r="D1081" t="s">
        <v>562</v>
      </c>
      <c r="E1081">
        <v>12</v>
      </c>
      <c r="F1081">
        <v>123530001</v>
      </c>
      <c r="G1081" t="s">
        <v>417</v>
      </c>
      <c r="H1081">
        <v>502</v>
      </c>
      <c r="I1081" t="s">
        <v>413</v>
      </c>
      <c r="J1081">
        <v>6130</v>
      </c>
      <c r="K1081" t="s">
        <v>418</v>
      </c>
      <c r="L1081">
        <v>6000</v>
      </c>
      <c r="M1081" t="s">
        <v>375</v>
      </c>
      <c r="N1081">
        <v>12</v>
      </c>
      <c r="O1081" t="s">
        <v>401</v>
      </c>
      <c r="P1081">
        <v>423</v>
      </c>
      <c r="Q1081" t="s">
        <v>381</v>
      </c>
      <c r="R1081">
        <v>161</v>
      </c>
      <c r="S1081" t="s">
        <v>414</v>
      </c>
      <c r="T1081">
        <v>1</v>
      </c>
      <c r="U1081" t="s">
        <v>313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73717.919999999998</v>
      </c>
      <c r="AU1081" s="4">
        <v>0</v>
      </c>
      <c r="AV1081" s="4">
        <v>0</v>
      </c>
      <c r="AW1081" s="4">
        <v>0</v>
      </c>
      <c r="AX1081" s="4">
        <v>0</v>
      </c>
      <c r="AY1081" s="4">
        <v>0</v>
      </c>
      <c r="AZ1081" s="4">
        <v>0</v>
      </c>
      <c r="BA1081" s="4">
        <v>0</v>
      </c>
      <c r="BB1081" s="4">
        <v>0</v>
      </c>
      <c r="BC1081" s="4">
        <v>0</v>
      </c>
      <c r="BD1081" s="4">
        <v>0</v>
      </c>
      <c r="BE1081" s="4">
        <v>0</v>
      </c>
    </row>
    <row r="1082" spans="1:57">
      <c r="A1082">
        <v>316</v>
      </c>
      <c r="B1082" t="s">
        <v>279</v>
      </c>
      <c r="C1082">
        <v>156</v>
      </c>
      <c r="D1082" t="s">
        <v>279</v>
      </c>
      <c r="E1082">
        <v>12</v>
      </c>
      <c r="F1082">
        <v>123530001</v>
      </c>
      <c r="G1082" t="s">
        <v>417</v>
      </c>
      <c r="H1082">
        <v>502</v>
      </c>
      <c r="I1082" t="s">
        <v>413</v>
      </c>
      <c r="J1082">
        <v>6130</v>
      </c>
      <c r="K1082" t="s">
        <v>418</v>
      </c>
      <c r="L1082">
        <v>6000</v>
      </c>
      <c r="M1082" t="s">
        <v>375</v>
      </c>
      <c r="N1082">
        <v>12</v>
      </c>
      <c r="O1082" t="s">
        <v>401</v>
      </c>
      <c r="P1082">
        <v>421</v>
      </c>
      <c r="Q1082" t="s">
        <v>432</v>
      </c>
      <c r="R1082">
        <v>161</v>
      </c>
      <c r="S1082" t="s">
        <v>414</v>
      </c>
      <c r="T1082">
        <v>1</v>
      </c>
      <c r="U1082" t="s">
        <v>313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0</v>
      </c>
      <c r="AV1082" s="4">
        <v>60333.38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</row>
    <row r="1083" spans="1:57">
      <c r="A1083">
        <v>951</v>
      </c>
      <c r="B1083" t="s">
        <v>491</v>
      </c>
      <c r="C1083">
        <v>118</v>
      </c>
      <c r="D1083" t="s">
        <v>178</v>
      </c>
      <c r="E1083">
        <v>11</v>
      </c>
      <c r="F1083">
        <v>123530001</v>
      </c>
      <c r="G1083" t="s">
        <v>417</v>
      </c>
      <c r="H1083">
        <v>101</v>
      </c>
      <c r="I1083" t="s">
        <v>308</v>
      </c>
      <c r="J1083">
        <v>6130</v>
      </c>
      <c r="K1083" t="s">
        <v>418</v>
      </c>
      <c r="L1083">
        <v>6000</v>
      </c>
      <c r="M1083" t="s">
        <v>375</v>
      </c>
      <c r="N1083">
        <v>12</v>
      </c>
      <c r="O1083" t="s">
        <v>401</v>
      </c>
      <c r="P1083">
        <v>221</v>
      </c>
      <c r="Q1083" t="s">
        <v>492</v>
      </c>
      <c r="R1083">
        <v>128</v>
      </c>
      <c r="S1083" t="s">
        <v>404</v>
      </c>
      <c r="T1083">
        <v>1</v>
      </c>
      <c r="U1083" t="s">
        <v>313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131190.78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0</v>
      </c>
      <c r="AU1083" s="4">
        <v>0</v>
      </c>
      <c r="AV1083" s="4">
        <v>0</v>
      </c>
      <c r="AW1083" s="4">
        <v>0</v>
      </c>
      <c r="AX1083" s="4">
        <v>0</v>
      </c>
      <c r="AY1083" s="4">
        <v>0</v>
      </c>
      <c r="AZ1083" s="4">
        <v>0</v>
      </c>
      <c r="BA1083" s="4">
        <v>131190.78</v>
      </c>
      <c r="BB1083" s="4">
        <v>0</v>
      </c>
      <c r="BC1083" s="4">
        <v>0</v>
      </c>
      <c r="BD1083" s="4">
        <v>0</v>
      </c>
      <c r="BE1083" s="4">
        <v>0</v>
      </c>
    </row>
    <row r="1084" spans="1:57">
      <c r="A1084">
        <v>202</v>
      </c>
      <c r="B1084" t="s">
        <v>397</v>
      </c>
      <c r="C1084">
        <v>144</v>
      </c>
      <c r="D1084" t="s">
        <v>398</v>
      </c>
      <c r="E1084">
        <v>17</v>
      </c>
      <c r="F1084">
        <v>123550001</v>
      </c>
      <c r="G1084" t="s">
        <v>399</v>
      </c>
      <c r="H1084">
        <v>602</v>
      </c>
      <c r="I1084" t="s">
        <v>380</v>
      </c>
      <c r="J1084">
        <v>6150</v>
      </c>
      <c r="K1084" t="s">
        <v>400</v>
      </c>
      <c r="L1084">
        <v>6000</v>
      </c>
      <c r="M1084" t="s">
        <v>375</v>
      </c>
      <c r="N1084">
        <v>12</v>
      </c>
      <c r="O1084" t="s">
        <v>401</v>
      </c>
      <c r="P1084">
        <v>423</v>
      </c>
      <c r="Q1084" t="s">
        <v>381</v>
      </c>
      <c r="R1084">
        <v>121</v>
      </c>
      <c r="S1084" t="s">
        <v>312</v>
      </c>
      <c r="T1084">
        <v>1</v>
      </c>
      <c r="U1084" t="s">
        <v>313</v>
      </c>
      <c r="V1084" s="4">
        <v>0</v>
      </c>
      <c r="W1084" s="4">
        <v>24271.14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24770.49</v>
      </c>
      <c r="AU1084" s="4">
        <v>0</v>
      </c>
      <c r="AV1084" s="4">
        <v>0</v>
      </c>
      <c r="AW1084" s="4">
        <v>0</v>
      </c>
      <c r="AX1084" s="4">
        <v>0</v>
      </c>
      <c r="AY1084" s="4">
        <v>0</v>
      </c>
      <c r="AZ1084" s="4">
        <v>0</v>
      </c>
      <c r="BA1084" s="4">
        <v>0</v>
      </c>
      <c r="BB1084" s="4">
        <v>0</v>
      </c>
      <c r="BC1084" s="4">
        <v>0</v>
      </c>
      <c r="BD1084" s="4">
        <v>0</v>
      </c>
      <c r="BE1084" s="4">
        <v>0</v>
      </c>
    </row>
    <row r="1085" spans="1:57">
      <c r="A1085">
        <v>203</v>
      </c>
      <c r="B1085" t="s">
        <v>402</v>
      </c>
      <c r="C1085">
        <v>145</v>
      </c>
      <c r="D1085" t="s">
        <v>403</v>
      </c>
      <c r="E1085">
        <v>17</v>
      </c>
      <c r="F1085">
        <v>123550001</v>
      </c>
      <c r="G1085" t="s">
        <v>399</v>
      </c>
      <c r="H1085">
        <v>602</v>
      </c>
      <c r="I1085" t="s">
        <v>380</v>
      </c>
      <c r="J1085">
        <v>6150</v>
      </c>
      <c r="K1085" t="s">
        <v>400</v>
      </c>
      <c r="L1085">
        <v>6000</v>
      </c>
      <c r="M1085" t="s">
        <v>375</v>
      </c>
      <c r="N1085">
        <v>12</v>
      </c>
      <c r="O1085" t="s">
        <v>401</v>
      </c>
      <c r="P1085">
        <v>423</v>
      </c>
      <c r="Q1085" t="s">
        <v>381</v>
      </c>
      <c r="R1085">
        <v>128</v>
      </c>
      <c r="S1085" t="s">
        <v>404</v>
      </c>
      <c r="T1085">
        <v>1</v>
      </c>
      <c r="U1085" t="s">
        <v>313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41350.36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</row>
    <row r="1086" spans="1:57">
      <c r="A1086">
        <v>203</v>
      </c>
      <c r="B1086" t="s">
        <v>402</v>
      </c>
      <c r="C1086">
        <v>168</v>
      </c>
      <c r="D1086" t="s">
        <v>561</v>
      </c>
      <c r="E1086">
        <v>17</v>
      </c>
      <c r="F1086">
        <v>123550001</v>
      </c>
      <c r="G1086" t="s">
        <v>399</v>
      </c>
      <c r="H1086">
        <v>602</v>
      </c>
      <c r="I1086" t="s">
        <v>380</v>
      </c>
      <c r="J1086">
        <v>6150</v>
      </c>
      <c r="K1086" t="s">
        <v>400</v>
      </c>
      <c r="L1086">
        <v>6000</v>
      </c>
      <c r="M1086" t="s">
        <v>375</v>
      </c>
      <c r="N1086">
        <v>12</v>
      </c>
      <c r="O1086" t="s">
        <v>401</v>
      </c>
      <c r="P1086">
        <v>421</v>
      </c>
      <c r="Q1086" t="s">
        <v>432</v>
      </c>
      <c r="R1086">
        <v>161</v>
      </c>
      <c r="S1086" t="s">
        <v>414</v>
      </c>
      <c r="T1086">
        <v>1</v>
      </c>
      <c r="U1086" t="s">
        <v>313</v>
      </c>
      <c r="V1086" s="4">
        <v>0</v>
      </c>
      <c r="W1086" s="4">
        <v>808160.56</v>
      </c>
      <c r="X1086" s="4">
        <v>0</v>
      </c>
      <c r="Y1086" s="4">
        <v>0</v>
      </c>
      <c r="Z1086" s="4">
        <v>0</v>
      </c>
      <c r="AA1086" s="4">
        <v>0</v>
      </c>
      <c r="AB1086" s="4">
        <v>90749.34</v>
      </c>
      <c r="AC1086" s="4">
        <v>63904.95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975282.74</v>
      </c>
      <c r="AU1086" s="4">
        <v>0</v>
      </c>
      <c r="AV1086" s="4">
        <v>0</v>
      </c>
      <c r="AW1086" s="4">
        <v>0</v>
      </c>
      <c r="AX1086" s="4">
        <v>0</v>
      </c>
      <c r="AY1086" s="4">
        <v>0</v>
      </c>
      <c r="AZ1086" s="4">
        <v>0</v>
      </c>
      <c r="BA1086" s="4">
        <v>0</v>
      </c>
      <c r="BB1086" s="4">
        <v>0</v>
      </c>
      <c r="BC1086" s="4">
        <v>0</v>
      </c>
      <c r="BD1086" s="4">
        <v>0</v>
      </c>
      <c r="BE1086" s="4">
        <v>0</v>
      </c>
    </row>
    <row r="1087" spans="1:57">
      <c r="A1087">
        <v>204</v>
      </c>
      <c r="B1087" t="s">
        <v>661</v>
      </c>
      <c r="C1087">
        <v>146</v>
      </c>
      <c r="D1087" t="s">
        <v>406</v>
      </c>
      <c r="E1087">
        <v>17</v>
      </c>
      <c r="F1087">
        <v>123550001</v>
      </c>
      <c r="G1087" t="s">
        <v>399</v>
      </c>
      <c r="H1087">
        <v>602</v>
      </c>
      <c r="I1087" t="s">
        <v>380</v>
      </c>
      <c r="J1087">
        <v>6150</v>
      </c>
      <c r="K1087" t="s">
        <v>400</v>
      </c>
      <c r="L1087">
        <v>6000</v>
      </c>
      <c r="M1087" t="s">
        <v>375</v>
      </c>
      <c r="N1087">
        <v>12</v>
      </c>
      <c r="O1087" t="s">
        <v>401</v>
      </c>
      <c r="P1087">
        <v>423</v>
      </c>
      <c r="Q1087" t="s">
        <v>381</v>
      </c>
      <c r="R1087">
        <v>128</v>
      </c>
      <c r="S1087" t="s">
        <v>404</v>
      </c>
      <c r="T1087">
        <v>1</v>
      </c>
      <c r="U1087" t="s">
        <v>313</v>
      </c>
      <c r="V1087" s="4">
        <v>0</v>
      </c>
      <c r="W1087" s="4">
        <v>0</v>
      </c>
      <c r="X1087" s="4">
        <v>0</v>
      </c>
      <c r="Y1087" s="4">
        <v>149983.5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0</v>
      </c>
      <c r="AU1087" s="4">
        <v>0</v>
      </c>
      <c r="AV1087" s="4">
        <v>272397.03999999998</v>
      </c>
      <c r="AW1087" s="4">
        <v>0</v>
      </c>
      <c r="AX1087" s="4">
        <v>0</v>
      </c>
      <c r="AY1087" s="4">
        <v>0</v>
      </c>
      <c r="AZ1087" s="4">
        <v>0</v>
      </c>
      <c r="BA1087" s="4">
        <v>0</v>
      </c>
      <c r="BB1087" s="4">
        <v>0</v>
      </c>
      <c r="BC1087" s="4">
        <v>-38627.050000000003</v>
      </c>
      <c r="BD1087" s="4">
        <v>0</v>
      </c>
      <c r="BE1087" s="4">
        <v>0</v>
      </c>
    </row>
    <row r="1088" spans="1:57">
      <c r="A1088">
        <v>205</v>
      </c>
      <c r="B1088" t="s">
        <v>409</v>
      </c>
      <c r="C1088">
        <v>147</v>
      </c>
      <c r="D1088" t="s">
        <v>410</v>
      </c>
      <c r="E1088">
        <v>17</v>
      </c>
      <c r="F1088">
        <v>123550001</v>
      </c>
      <c r="G1088" t="s">
        <v>399</v>
      </c>
      <c r="H1088">
        <v>602</v>
      </c>
      <c r="I1088" t="s">
        <v>380</v>
      </c>
      <c r="J1088">
        <v>6150</v>
      </c>
      <c r="K1088" t="s">
        <v>400</v>
      </c>
      <c r="L1088">
        <v>6000</v>
      </c>
      <c r="M1088" t="s">
        <v>375</v>
      </c>
      <c r="N1088">
        <v>12</v>
      </c>
      <c r="O1088" t="s">
        <v>401</v>
      </c>
      <c r="P1088">
        <v>423</v>
      </c>
      <c r="Q1088" t="s">
        <v>381</v>
      </c>
      <c r="R1088">
        <v>128</v>
      </c>
      <c r="S1088" t="s">
        <v>404</v>
      </c>
      <c r="T1088">
        <v>1</v>
      </c>
      <c r="U1088" t="s">
        <v>313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0</v>
      </c>
      <c r="AU1088" s="4">
        <v>0</v>
      </c>
      <c r="AV1088" s="4">
        <v>36258.949999999997</v>
      </c>
      <c r="AW1088" s="4">
        <v>0</v>
      </c>
      <c r="AX1088" s="4">
        <v>0</v>
      </c>
      <c r="AY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</row>
    <row r="1089" spans="1:57">
      <c r="A1089">
        <v>301</v>
      </c>
      <c r="B1089" t="s">
        <v>411</v>
      </c>
      <c r="C1089">
        <v>173</v>
      </c>
      <c r="D1089" t="s">
        <v>697</v>
      </c>
      <c r="E1089">
        <v>18</v>
      </c>
      <c r="F1089">
        <v>123550001</v>
      </c>
      <c r="G1089" t="s">
        <v>399</v>
      </c>
      <c r="H1089">
        <v>502</v>
      </c>
      <c r="I1089" t="s">
        <v>413</v>
      </c>
      <c r="J1089">
        <v>6150</v>
      </c>
      <c r="K1089" t="s">
        <v>400</v>
      </c>
      <c r="L1089">
        <v>6000</v>
      </c>
      <c r="M1089" t="s">
        <v>375</v>
      </c>
      <c r="N1089">
        <v>12</v>
      </c>
      <c r="O1089" t="s">
        <v>401</v>
      </c>
      <c r="P1089">
        <v>423</v>
      </c>
      <c r="Q1089" t="s">
        <v>381</v>
      </c>
      <c r="R1089">
        <v>161</v>
      </c>
      <c r="S1089" t="s">
        <v>414</v>
      </c>
      <c r="T1089">
        <v>1</v>
      </c>
      <c r="U1089" t="s">
        <v>313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778863.21</v>
      </c>
      <c r="AB1089" s="4">
        <v>0</v>
      </c>
      <c r="AC1089" s="4">
        <v>0</v>
      </c>
      <c r="AD1089" s="4">
        <v>565382.39</v>
      </c>
      <c r="AE1089" s="4">
        <v>707045.71</v>
      </c>
      <c r="AF1089" s="4">
        <v>0</v>
      </c>
      <c r="AG1089" s="4">
        <v>488231.81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0</v>
      </c>
      <c r="AU1089" s="4">
        <v>0</v>
      </c>
      <c r="AV1089" s="4">
        <v>0</v>
      </c>
      <c r="AW1089" s="4">
        <v>0</v>
      </c>
      <c r="AX1089" s="4">
        <v>0</v>
      </c>
      <c r="AY1089" s="4">
        <v>2596210.7799999998</v>
      </c>
      <c r="AZ1089" s="4">
        <v>0</v>
      </c>
      <c r="BA1089" s="4">
        <v>0</v>
      </c>
      <c r="BB1089" s="4">
        <v>0</v>
      </c>
      <c r="BC1089" s="4">
        <v>0</v>
      </c>
      <c r="BD1089" s="4">
        <v>0</v>
      </c>
      <c r="BE1089" s="4">
        <v>0</v>
      </c>
    </row>
    <row r="1090" spans="1:57">
      <c r="A1090">
        <v>308</v>
      </c>
      <c r="B1090" t="s">
        <v>664</v>
      </c>
      <c r="C1090">
        <v>166</v>
      </c>
      <c r="D1090" t="s">
        <v>665</v>
      </c>
      <c r="E1090">
        <v>17</v>
      </c>
      <c r="F1090">
        <v>123550001</v>
      </c>
      <c r="G1090" t="s">
        <v>399</v>
      </c>
      <c r="H1090">
        <v>602</v>
      </c>
      <c r="I1090" t="s">
        <v>380</v>
      </c>
      <c r="J1090">
        <v>6150</v>
      </c>
      <c r="K1090" t="s">
        <v>400</v>
      </c>
      <c r="L1090">
        <v>6000</v>
      </c>
      <c r="M1090" t="s">
        <v>375</v>
      </c>
      <c r="N1090">
        <v>12</v>
      </c>
      <c r="O1090" t="s">
        <v>401</v>
      </c>
      <c r="P1090">
        <v>421</v>
      </c>
      <c r="Q1090" t="s">
        <v>432</v>
      </c>
      <c r="R1090">
        <v>161</v>
      </c>
      <c r="S1090" t="s">
        <v>414</v>
      </c>
      <c r="T1090">
        <v>1</v>
      </c>
      <c r="U1090" t="s">
        <v>313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46484.25</v>
      </c>
      <c r="AW1090" s="4">
        <v>0</v>
      </c>
      <c r="AX1090" s="4">
        <v>0</v>
      </c>
      <c r="AY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0</v>
      </c>
    </row>
    <row r="1091" spans="1:57">
      <c r="A1091">
        <v>310</v>
      </c>
      <c r="B1091" t="s">
        <v>426</v>
      </c>
      <c r="C1091">
        <v>153</v>
      </c>
      <c r="D1091" t="s">
        <v>427</v>
      </c>
      <c r="E1091">
        <v>18</v>
      </c>
      <c r="F1091">
        <v>123550001</v>
      </c>
      <c r="G1091" t="s">
        <v>399</v>
      </c>
      <c r="H1091">
        <v>502</v>
      </c>
      <c r="I1091" t="s">
        <v>413</v>
      </c>
      <c r="J1091">
        <v>6150</v>
      </c>
      <c r="K1091" t="s">
        <v>400</v>
      </c>
      <c r="L1091">
        <v>6000</v>
      </c>
      <c r="M1091" t="s">
        <v>375</v>
      </c>
      <c r="N1091">
        <v>12</v>
      </c>
      <c r="O1091" t="s">
        <v>401</v>
      </c>
      <c r="P1091">
        <v>423</v>
      </c>
      <c r="Q1091" t="s">
        <v>381</v>
      </c>
      <c r="R1091">
        <v>128</v>
      </c>
      <c r="S1091" t="s">
        <v>404</v>
      </c>
      <c r="T1091">
        <v>1</v>
      </c>
      <c r="U1091" t="s">
        <v>313</v>
      </c>
      <c r="V1091" s="4">
        <v>0</v>
      </c>
      <c r="W1091" s="4">
        <v>32800.28</v>
      </c>
      <c r="X1091" s="4">
        <v>0</v>
      </c>
      <c r="Y1091" s="4">
        <v>0</v>
      </c>
      <c r="Z1091" s="4">
        <v>0</v>
      </c>
      <c r="AA1091" s="4">
        <v>92624.49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135416.34</v>
      </c>
      <c r="AU1091" s="4">
        <v>0</v>
      </c>
      <c r="AV1091" s="4">
        <v>0</v>
      </c>
      <c r="AW1091" s="4">
        <v>0</v>
      </c>
      <c r="AX1091" s="4">
        <v>0</v>
      </c>
      <c r="AY1091" s="4">
        <v>0</v>
      </c>
      <c r="AZ1091" s="4">
        <v>0</v>
      </c>
      <c r="BA1091" s="4">
        <v>0</v>
      </c>
      <c r="BB1091" s="4">
        <v>0</v>
      </c>
      <c r="BC1091" s="4">
        <v>0</v>
      </c>
      <c r="BD1091" s="4">
        <v>0</v>
      </c>
      <c r="BE1091" s="4">
        <v>0</v>
      </c>
    </row>
    <row r="1092" spans="1:57">
      <c r="A1092">
        <v>951</v>
      </c>
      <c r="B1092" t="s">
        <v>491</v>
      </c>
      <c r="C1092">
        <v>118</v>
      </c>
      <c r="D1092" t="s">
        <v>178</v>
      </c>
      <c r="E1092">
        <v>15</v>
      </c>
      <c r="F1092">
        <v>123550001</v>
      </c>
      <c r="G1092" t="s">
        <v>399</v>
      </c>
      <c r="H1092">
        <v>101</v>
      </c>
      <c r="I1092" t="s">
        <v>308</v>
      </c>
      <c r="J1092">
        <v>6150</v>
      </c>
      <c r="K1092" t="s">
        <v>400</v>
      </c>
      <c r="L1092">
        <v>6000</v>
      </c>
      <c r="M1092" t="s">
        <v>375</v>
      </c>
      <c r="N1092">
        <v>12</v>
      </c>
      <c r="O1092" t="s">
        <v>401</v>
      </c>
      <c r="P1092">
        <v>221</v>
      </c>
      <c r="Q1092" t="s">
        <v>492</v>
      </c>
      <c r="R1092">
        <v>128</v>
      </c>
      <c r="S1092" t="s">
        <v>404</v>
      </c>
      <c r="T1092">
        <v>1</v>
      </c>
      <c r="U1092" t="s">
        <v>313</v>
      </c>
      <c r="V1092" s="4">
        <v>0</v>
      </c>
      <c r="W1092" s="4">
        <v>0</v>
      </c>
      <c r="X1092" s="4">
        <v>1133941.0900000001</v>
      </c>
      <c r="Y1092" s="4">
        <v>0</v>
      </c>
      <c r="Z1092" s="4">
        <v>0</v>
      </c>
      <c r="AA1092" s="4">
        <v>0</v>
      </c>
      <c r="AB1092" s="4">
        <v>428746.15</v>
      </c>
      <c r="AC1092" s="4">
        <v>2467810.21</v>
      </c>
      <c r="AD1092" s="4">
        <v>753883.59</v>
      </c>
      <c r="AE1092" s="4">
        <v>798491.61</v>
      </c>
      <c r="AF1092" s="4">
        <v>261396.36</v>
      </c>
      <c r="AG1092" s="4">
        <v>500222.84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0</v>
      </c>
      <c r="AU1092" s="4">
        <v>0</v>
      </c>
      <c r="AV1092" s="4">
        <v>4000000</v>
      </c>
      <c r="AW1092" s="4">
        <v>0</v>
      </c>
      <c r="AX1092" s="4">
        <v>-6973.9</v>
      </c>
      <c r="AY1092" s="4">
        <v>-120350</v>
      </c>
      <c r="AZ1092" s="4">
        <v>-6960</v>
      </c>
      <c r="BA1092" s="4">
        <v>486997.14</v>
      </c>
      <c r="BB1092" s="4">
        <v>1303247.68</v>
      </c>
      <c r="BC1092" s="4">
        <v>352043.32</v>
      </c>
      <c r="BD1092" s="4">
        <v>0</v>
      </c>
      <c r="BE1092" s="4">
        <v>336488.48</v>
      </c>
    </row>
    <row r="1093" spans="1:57">
      <c r="A1093">
        <v>101</v>
      </c>
      <c r="B1093" t="s">
        <v>306</v>
      </c>
      <c r="C1093">
        <v>139</v>
      </c>
      <c r="D1093" t="s">
        <v>307</v>
      </c>
      <c r="E1093">
        <v>563</v>
      </c>
      <c r="F1093">
        <v>123570002</v>
      </c>
      <c r="G1093" t="s">
        <v>559</v>
      </c>
      <c r="H1093">
        <v>101</v>
      </c>
      <c r="I1093" t="s">
        <v>308</v>
      </c>
      <c r="J1093">
        <v>6170</v>
      </c>
      <c r="K1093" t="s">
        <v>560</v>
      </c>
      <c r="L1093">
        <v>6000</v>
      </c>
      <c r="M1093" t="s">
        <v>375</v>
      </c>
      <c r="N1093">
        <v>7</v>
      </c>
      <c r="O1093" t="s">
        <v>310</v>
      </c>
      <c r="P1093">
        <v>171</v>
      </c>
      <c r="Q1093" t="s">
        <v>311</v>
      </c>
      <c r="R1093">
        <v>121</v>
      </c>
      <c r="S1093" t="s">
        <v>312</v>
      </c>
      <c r="T1093">
        <v>1</v>
      </c>
      <c r="U1093" t="s">
        <v>313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22573.72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0</v>
      </c>
      <c r="AU1093" s="4">
        <v>0</v>
      </c>
      <c r="AV1093" s="4">
        <v>0</v>
      </c>
      <c r="AW1093" s="4">
        <v>0</v>
      </c>
      <c r="AX1093" s="4">
        <v>0</v>
      </c>
      <c r="AY1093" s="4">
        <v>0</v>
      </c>
      <c r="AZ1093" s="4">
        <v>0</v>
      </c>
      <c r="BA1093" s="4">
        <v>0</v>
      </c>
      <c r="BB1093" s="4">
        <v>0</v>
      </c>
      <c r="BC1093" s="4">
        <v>22573.72</v>
      </c>
      <c r="BD1093" s="4">
        <v>0</v>
      </c>
      <c r="BE1093" s="4">
        <v>0</v>
      </c>
    </row>
    <row r="1094" spans="1:57">
      <c r="A1094">
        <v>111</v>
      </c>
      <c r="B1094" t="s">
        <v>84</v>
      </c>
      <c r="C1094">
        <v>141</v>
      </c>
      <c r="D1094" t="s">
        <v>260</v>
      </c>
      <c r="E1094">
        <v>25</v>
      </c>
      <c r="F1094">
        <v>123620002</v>
      </c>
      <c r="G1094" t="s">
        <v>588</v>
      </c>
      <c r="H1094">
        <v>101</v>
      </c>
      <c r="I1094" t="s">
        <v>308</v>
      </c>
      <c r="J1094">
        <v>6220</v>
      </c>
      <c r="K1094" t="s">
        <v>408</v>
      </c>
      <c r="L1094">
        <v>6000</v>
      </c>
      <c r="M1094" t="s">
        <v>375</v>
      </c>
      <c r="N1094">
        <v>13</v>
      </c>
      <c r="O1094" t="s">
        <v>353</v>
      </c>
      <c r="P1094">
        <v>263</v>
      </c>
      <c r="Q1094" t="s">
        <v>354</v>
      </c>
      <c r="R1094">
        <v>121</v>
      </c>
      <c r="S1094" t="s">
        <v>312</v>
      </c>
      <c r="T1094">
        <v>1</v>
      </c>
      <c r="U1094" t="s">
        <v>313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47917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0</v>
      </c>
      <c r="AU1094" s="4">
        <v>0</v>
      </c>
      <c r="AV1094" s="4">
        <v>0</v>
      </c>
      <c r="AW1094" s="4">
        <v>0</v>
      </c>
      <c r="AX1094" s="4">
        <v>0</v>
      </c>
      <c r="AY1094" s="4">
        <v>47917</v>
      </c>
      <c r="AZ1094" s="4">
        <v>0</v>
      </c>
      <c r="BA1094" s="4">
        <v>0</v>
      </c>
      <c r="BB1094" s="4">
        <v>0</v>
      </c>
      <c r="BC1094" s="4">
        <v>0</v>
      </c>
      <c r="BD1094" s="4">
        <v>0</v>
      </c>
      <c r="BE1094" s="4">
        <v>0</v>
      </c>
    </row>
    <row r="1095" spans="1:57">
      <c r="A1095">
        <v>931</v>
      </c>
      <c r="B1095" t="s">
        <v>465</v>
      </c>
      <c r="C1095">
        <v>111</v>
      </c>
      <c r="D1095" t="s">
        <v>466</v>
      </c>
      <c r="E1095">
        <v>497</v>
      </c>
      <c r="F1095">
        <v>219110001</v>
      </c>
      <c r="G1095" t="s">
        <v>651</v>
      </c>
      <c r="H1095">
        <v>101</v>
      </c>
      <c r="I1095" t="s">
        <v>308</v>
      </c>
      <c r="J1095">
        <v>7990</v>
      </c>
      <c r="K1095" t="s">
        <v>652</v>
      </c>
      <c r="L1095">
        <v>7000</v>
      </c>
      <c r="M1095" t="s">
        <v>653</v>
      </c>
      <c r="N1095">
        <v>5</v>
      </c>
      <c r="O1095" t="s">
        <v>467</v>
      </c>
      <c r="P1095">
        <v>152</v>
      </c>
      <c r="Q1095" t="s">
        <v>468</v>
      </c>
      <c r="R1095">
        <v>121</v>
      </c>
      <c r="S1095" t="s">
        <v>312</v>
      </c>
      <c r="T1095">
        <v>1</v>
      </c>
      <c r="U1095" t="s">
        <v>313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0</v>
      </c>
      <c r="AU1095" s="4">
        <v>0</v>
      </c>
      <c r="AV1095" s="4">
        <v>1030073</v>
      </c>
      <c r="AW1095" s="4">
        <v>-1011212.62</v>
      </c>
      <c r="AX1095" s="4">
        <v>0</v>
      </c>
      <c r="AY1095" s="4">
        <v>12752.38</v>
      </c>
      <c r="AZ1095" s="4">
        <v>0</v>
      </c>
      <c r="BA1095" s="4">
        <v>0</v>
      </c>
      <c r="BB1095" s="4">
        <v>331103.87</v>
      </c>
      <c r="BC1095" s="4">
        <v>-350069.63</v>
      </c>
      <c r="BD1095" s="4">
        <v>76944</v>
      </c>
      <c r="BE1095" s="4">
        <v>-85849.64</v>
      </c>
    </row>
    <row r="1096" spans="1:57">
      <c r="A1096">
        <v>931</v>
      </c>
      <c r="B1096" t="s">
        <v>465</v>
      </c>
      <c r="C1096">
        <v>111</v>
      </c>
      <c r="D1096" t="s">
        <v>466</v>
      </c>
      <c r="E1096">
        <v>540</v>
      </c>
      <c r="F1096">
        <v>219110002</v>
      </c>
      <c r="G1096" t="s">
        <v>599</v>
      </c>
      <c r="H1096">
        <v>101</v>
      </c>
      <c r="I1096" t="s">
        <v>308</v>
      </c>
      <c r="J1096">
        <v>7990</v>
      </c>
      <c r="K1096" t="s">
        <v>652</v>
      </c>
      <c r="L1096">
        <v>7000</v>
      </c>
      <c r="M1096" t="s">
        <v>653</v>
      </c>
      <c r="N1096">
        <v>5</v>
      </c>
      <c r="O1096" t="s">
        <v>467</v>
      </c>
      <c r="P1096">
        <v>152</v>
      </c>
      <c r="Q1096" t="s">
        <v>468</v>
      </c>
      <c r="R1096">
        <v>121</v>
      </c>
      <c r="S1096" t="s">
        <v>312</v>
      </c>
      <c r="T1096">
        <v>1</v>
      </c>
      <c r="U1096" t="s">
        <v>313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1000000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-1000000</v>
      </c>
      <c r="AU1096" s="4">
        <v>0</v>
      </c>
      <c r="AV1096" s="4">
        <v>0</v>
      </c>
      <c r="AW1096" s="4">
        <v>0</v>
      </c>
      <c r="AX1096" s="4">
        <v>0</v>
      </c>
      <c r="AY1096" s="4">
        <v>0</v>
      </c>
      <c r="AZ1096" s="4">
        <v>0</v>
      </c>
      <c r="BA1096" s="4">
        <v>0</v>
      </c>
      <c r="BB1096" s="4">
        <v>0</v>
      </c>
      <c r="BC1096" s="4">
        <v>0</v>
      </c>
      <c r="BD1096" s="4">
        <v>0</v>
      </c>
      <c r="BE1096" s="4">
        <v>0</v>
      </c>
    </row>
    <row r="1097" spans="1:57">
      <c r="A1097">
        <v>931</v>
      </c>
      <c r="B1097" t="s">
        <v>465</v>
      </c>
      <c r="C1097">
        <v>111</v>
      </c>
      <c r="D1097" t="s">
        <v>466</v>
      </c>
      <c r="E1097">
        <v>485</v>
      </c>
      <c r="F1097">
        <v>213110003</v>
      </c>
      <c r="G1097" t="s">
        <v>666</v>
      </c>
      <c r="H1097">
        <v>101</v>
      </c>
      <c r="I1097" t="s">
        <v>308</v>
      </c>
      <c r="J1097">
        <v>9110</v>
      </c>
      <c r="K1097" t="s">
        <v>579</v>
      </c>
      <c r="L1097">
        <v>9000</v>
      </c>
      <c r="M1097" t="s">
        <v>580</v>
      </c>
      <c r="N1097">
        <v>5</v>
      </c>
      <c r="O1097" t="s">
        <v>467</v>
      </c>
      <c r="P1097">
        <v>152</v>
      </c>
      <c r="Q1097" t="s">
        <v>468</v>
      </c>
      <c r="R1097">
        <v>121</v>
      </c>
      <c r="S1097" t="s">
        <v>312</v>
      </c>
      <c r="T1097">
        <v>1</v>
      </c>
      <c r="U1097" t="s">
        <v>313</v>
      </c>
      <c r="V1097" s="4">
        <v>834000</v>
      </c>
      <c r="W1097" s="4">
        <v>533000</v>
      </c>
      <c r="X1097" s="4">
        <v>366500</v>
      </c>
      <c r="Y1097" s="4">
        <v>25000</v>
      </c>
      <c r="Z1097" s="4">
        <v>50000</v>
      </c>
      <c r="AA1097" s="4">
        <v>331500</v>
      </c>
      <c r="AB1097" s="4">
        <v>80000</v>
      </c>
      <c r="AC1097" s="4">
        <v>80000</v>
      </c>
      <c r="AD1097" s="4">
        <v>80000</v>
      </c>
      <c r="AE1097" s="4">
        <v>80000</v>
      </c>
      <c r="AF1097" s="4">
        <v>80000</v>
      </c>
      <c r="AG1097" s="4">
        <v>80000</v>
      </c>
      <c r="AH1097" s="4">
        <v>834000</v>
      </c>
      <c r="AI1097" s="4">
        <v>533000</v>
      </c>
      <c r="AJ1097" s="4">
        <v>533000</v>
      </c>
      <c r="AK1097" s="4">
        <v>80000</v>
      </c>
      <c r="AL1097" s="4">
        <v>80000</v>
      </c>
      <c r="AM1097" s="4">
        <v>80000</v>
      </c>
      <c r="AN1097" s="4">
        <v>80000</v>
      </c>
      <c r="AO1097" s="4">
        <v>80000</v>
      </c>
      <c r="AP1097" s="4">
        <v>80000</v>
      </c>
      <c r="AQ1097" s="4">
        <v>80000</v>
      </c>
      <c r="AR1097" s="4">
        <v>80000</v>
      </c>
      <c r="AS1097" s="4">
        <v>80000</v>
      </c>
      <c r="AT1097" s="4">
        <v>0</v>
      </c>
      <c r="AU1097" s="4">
        <v>0</v>
      </c>
      <c r="AV1097" s="4">
        <v>0</v>
      </c>
      <c r="AW1097" s="4">
        <v>0</v>
      </c>
      <c r="AX1097" s="4">
        <v>0</v>
      </c>
      <c r="AY1097" s="4">
        <v>0</v>
      </c>
      <c r="AZ1097" s="4">
        <v>0</v>
      </c>
      <c r="BA1097" s="4">
        <v>0</v>
      </c>
      <c r="BB1097" s="4">
        <v>0</v>
      </c>
      <c r="BC1097" s="4">
        <v>0</v>
      </c>
      <c r="BD1097" s="4">
        <v>0</v>
      </c>
      <c r="BE1097" s="4">
        <v>0</v>
      </c>
    </row>
    <row r="1098" spans="1:57">
      <c r="A1098">
        <v>999</v>
      </c>
      <c r="B1098" t="s">
        <v>688</v>
      </c>
      <c r="C1098">
        <v>174</v>
      </c>
      <c r="D1098" t="s">
        <v>687</v>
      </c>
      <c r="E1098">
        <v>542</v>
      </c>
      <c r="F1098">
        <v>559110000</v>
      </c>
      <c r="G1098" t="s">
        <v>598</v>
      </c>
      <c r="H1098">
        <v>101</v>
      </c>
      <c r="I1098" t="s">
        <v>308</v>
      </c>
      <c r="J1098">
        <v>9910</v>
      </c>
      <c r="K1098" t="s">
        <v>598</v>
      </c>
      <c r="L1098">
        <v>9000</v>
      </c>
      <c r="M1098" t="s">
        <v>580</v>
      </c>
      <c r="N1098">
        <v>9</v>
      </c>
      <c r="O1098" t="s">
        <v>422</v>
      </c>
      <c r="P1098">
        <v>441</v>
      </c>
      <c r="Q1098" t="s">
        <v>686</v>
      </c>
      <c r="R1098">
        <v>400</v>
      </c>
      <c r="S1098" t="s">
        <v>685</v>
      </c>
      <c r="T1098">
        <v>1</v>
      </c>
      <c r="U1098" t="s">
        <v>313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1000000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-1000000</v>
      </c>
      <c r="AU1098" s="4">
        <v>0</v>
      </c>
      <c r="AV1098" s="4">
        <v>0</v>
      </c>
      <c r="AW1098" s="4">
        <v>0</v>
      </c>
      <c r="AX1098" s="4">
        <v>0</v>
      </c>
      <c r="AY1098" s="4">
        <v>0</v>
      </c>
      <c r="AZ1098" s="4">
        <v>0</v>
      </c>
      <c r="BA1098" s="4">
        <v>0</v>
      </c>
      <c r="BB1098" s="4">
        <v>0</v>
      </c>
      <c r="BC1098" s="4">
        <v>0</v>
      </c>
      <c r="BD1098" s="4">
        <v>0</v>
      </c>
      <c r="BE1098" s="4">
        <v>0</v>
      </c>
    </row>
    <row r="1100" spans="1:57">
      <c r="U1100" s="1" t="s">
        <v>97</v>
      </c>
      <c r="V1100" s="5">
        <f>SUM(V2:V1099)</f>
        <v>19873346.279999994</v>
      </c>
      <c r="W1100" s="5">
        <f t="shared" ref="W1100:AG1100" si="0">SUM(W2:W1099)</f>
        <v>15899764.590000005</v>
      </c>
      <c r="X1100" s="5">
        <f t="shared" si="0"/>
        <v>19019354.769999992</v>
      </c>
      <c r="Y1100" s="5">
        <f t="shared" si="0"/>
        <v>14212686.92</v>
      </c>
      <c r="Z1100" s="5">
        <f t="shared" si="0"/>
        <v>13369766.110000003</v>
      </c>
      <c r="AA1100" s="5">
        <f t="shared" si="0"/>
        <v>17637525.330000002</v>
      </c>
      <c r="AB1100" s="5">
        <f t="shared" si="0"/>
        <v>16222344.92</v>
      </c>
      <c r="AC1100" s="5">
        <f t="shared" si="0"/>
        <v>16099006.699999999</v>
      </c>
      <c r="AD1100" s="5">
        <f t="shared" si="0"/>
        <v>20884521.290000003</v>
      </c>
      <c r="AE1100" s="5">
        <f t="shared" si="0"/>
        <v>20602788.119999997</v>
      </c>
      <c r="AF1100" s="5">
        <f t="shared" si="0"/>
        <v>18332291.939999994</v>
      </c>
      <c r="AG1100" s="5">
        <f t="shared" si="0"/>
        <v>28533442.579999994</v>
      </c>
    </row>
    <row r="1101" spans="1:57">
      <c r="AG1101" s="5">
        <f>SUM(V1100:AG1100)</f>
        <v>220686839.54999998</v>
      </c>
    </row>
    <row r="1102" spans="1:57">
      <c r="AG1102" s="4">
        <f>SUM(V758:AG758)</f>
        <v>2106721.3200000003</v>
      </c>
    </row>
    <row r="1103" spans="1:57">
      <c r="AG1103" s="4">
        <f>SUM(V759:AG759)</f>
        <v>1129136.6600000001</v>
      </c>
    </row>
    <row r="1104" spans="1:57">
      <c r="U1104" s="28" t="s">
        <v>420</v>
      </c>
      <c r="V1104" s="5">
        <f>SUM(V1043:V1047)</f>
        <v>786638.80999999994</v>
      </c>
      <c r="W1104" s="5">
        <f t="shared" ref="W1104:AG1104" si="1">SUM(W1043:W1047)</f>
        <v>880570.11</v>
      </c>
      <c r="X1104" s="5">
        <f t="shared" si="1"/>
        <v>788892.23</v>
      </c>
      <c r="Y1104" s="5">
        <f t="shared" si="1"/>
        <v>775623.63</v>
      </c>
      <c r="Z1104" s="5">
        <f t="shared" si="1"/>
        <v>774777.63</v>
      </c>
      <c r="AA1104" s="5">
        <f t="shared" si="1"/>
        <v>868277.83</v>
      </c>
      <c r="AB1104" s="5">
        <f t="shared" si="1"/>
        <v>792124.19</v>
      </c>
      <c r="AC1104" s="5">
        <f t="shared" si="1"/>
        <v>797442.2699999999</v>
      </c>
      <c r="AD1104" s="5">
        <f t="shared" si="1"/>
        <v>809818.86999999988</v>
      </c>
      <c r="AE1104" s="5">
        <f t="shared" si="1"/>
        <v>800654.79999999993</v>
      </c>
      <c r="AF1104" s="5">
        <f t="shared" si="1"/>
        <v>797589.28999999992</v>
      </c>
      <c r="AG1104" s="5">
        <f t="shared" si="1"/>
        <v>2543203.8600000003</v>
      </c>
    </row>
    <row r="1105" spans="21:35">
      <c r="AG1105" s="4">
        <f>SUM(V1104:AG1104)</f>
        <v>11415613.52</v>
      </c>
    </row>
    <row r="1107" spans="21:35" ht="15.75" thickBot="1"/>
    <row r="1108" spans="21:35">
      <c r="U1108" s="1" t="s">
        <v>719</v>
      </c>
      <c r="V1108" s="4">
        <f>SUM(V2:V48)</f>
        <v>5723909.6399999997</v>
      </c>
      <c r="W1108" s="4">
        <f t="shared" ref="W1108:AF1108" si="2">SUM(W2:W48)</f>
        <v>5738761.9900000002</v>
      </c>
      <c r="X1108" s="4">
        <f t="shared" si="2"/>
        <v>5976476.2999999998</v>
      </c>
      <c r="Y1108" s="4">
        <f t="shared" si="2"/>
        <v>5695941.2399999993</v>
      </c>
      <c r="Z1108" s="4">
        <f t="shared" si="2"/>
        <v>5867135.5500000017</v>
      </c>
      <c r="AA1108" s="4">
        <f t="shared" si="2"/>
        <v>5868320.0300000003</v>
      </c>
      <c r="AB1108" s="4">
        <f t="shared" si="2"/>
        <v>6159140.2499999991</v>
      </c>
      <c r="AC1108" s="4">
        <f t="shared" si="2"/>
        <v>6146049.6699999999</v>
      </c>
      <c r="AD1108" s="4">
        <f t="shared" si="2"/>
        <v>6328224.4100000001</v>
      </c>
      <c r="AE1108" s="4">
        <f t="shared" si="2"/>
        <v>6285087.6699999999</v>
      </c>
      <c r="AF1108" s="4">
        <f t="shared" si="2"/>
        <v>6305771.2900000019</v>
      </c>
      <c r="AG1108" s="4">
        <f>SUM(AG2:AG48)</f>
        <v>6513493.6499999994</v>
      </c>
      <c r="AH1108" s="4">
        <f>SUM(V1108:AG1108)</f>
        <v>72608311.689999998</v>
      </c>
      <c r="AI1108" s="78" t="s">
        <v>721</v>
      </c>
    </row>
    <row r="1109" spans="21:35">
      <c r="U1109" t="s">
        <v>708</v>
      </c>
      <c r="V1109" s="4">
        <f>SUM(V78:V106)</f>
        <v>0</v>
      </c>
      <c r="W1109" s="4">
        <f t="shared" ref="W1109:AG1109" si="3">SUM(W78:W106)</f>
        <v>0</v>
      </c>
      <c r="X1109" s="4">
        <f t="shared" si="3"/>
        <v>0</v>
      </c>
      <c r="Y1109" s="4">
        <f t="shared" si="3"/>
        <v>0</v>
      </c>
      <c r="Z1109" s="4">
        <f t="shared" si="3"/>
        <v>0</v>
      </c>
      <c r="AA1109" s="4">
        <f t="shared" si="3"/>
        <v>0</v>
      </c>
      <c r="AB1109" s="4">
        <f t="shared" si="3"/>
        <v>17050.38</v>
      </c>
      <c r="AC1109" s="4">
        <f t="shared" si="3"/>
        <v>0</v>
      </c>
      <c r="AD1109" s="4">
        <f t="shared" si="3"/>
        <v>0</v>
      </c>
      <c r="AE1109" s="4">
        <f t="shared" si="3"/>
        <v>0</v>
      </c>
      <c r="AF1109" s="4">
        <f t="shared" si="3"/>
        <v>0</v>
      </c>
      <c r="AG1109" s="4">
        <f t="shared" si="3"/>
        <v>7717727.5699999984</v>
      </c>
      <c r="AH1109" s="4">
        <f>SUM(V1109:AG1109)</f>
        <v>7734777.9499999983</v>
      </c>
      <c r="AI1109" s="80">
        <f>AG1109/AG1108</f>
        <v>1.1848829498743734</v>
      </c>
    </row>
    <row r="1110" spans="21:35" ht="15.75" thickBot="1">
      <c r="U1110" t="s">
        <v>720</v>
      </c>
      <c r="V1110" s="4">
        <f>SUM(V49:V77)</f>
        <v>230843.58000000002</v>
      </c>
      <c r="W1110" s="4">
        <f t="shared" ref="W1110:AG1110" si="4">SUM(W49:W77)</f>
        <v>108745.67000000001</v>
      </c>
      <c r="X1110" s="4">
        <f t="shared" si="4"/>
        <v>454911.49999999994</v>
      </c>
      <c r="Y1110" s="4">
        <f t="shared" si="4"/>
        <v>72289.899999999994</v>
      </c>
      <c r="Z1110" s="4">
        <f t="shared" si="4"/>
        <v>61827.59</v>
      </c>
      <c r="AA1110" s="4">
        <f t="shared" si="4"/>
        <v>273124.64</v>
      </c>
      <c r="AB1110" s="4">
        <f t="shared" si="4"/>
        <v>466520.83</v>
      </c>
      <c r="AC1110" s="4">
        <f t="shared" si="4"/>
        <v>223370.78999999998</v>
      </c>
      <c r="AD1110" s="4">
        <f t="shared" si="4"/>
        <v>115966.21</v>
      </c>
      <c r="AE1110" s="4">
        <f t="shared" si="4"/>
        <v>105129.39</v>
      </c>
      <c r="AF1110" s="4">
        <f t="shared" si="4"/>
        <v>190276.12</v>
      </c>
      <c r="AG1110" s="4">
        <f t="shared" si="4"/>
        <v>896441.01</v>
      </c>
      <c r="AH1110" s="4">
        <f>SUM(V1110:AG1110)</f>
        <v>3199447.2300000004</v>
      </c>
      <c r="AI1110" s="79">
        <f>AG1110/AG1108</f>
        <v>0.13762829261374962</v>
      </c>
    </row>
    <row r="1113" spans="21:35">
      <c r="AG1113" s="4">
        <f>SUBTOTAL(9,V840:AG840)</f>
        <v>2774666.57</v>
      </c>
    </row>
    <row r="1114" spans="21:35">
      <c r="AG1114" s="4">
        <f>SUM(V841:AG841)</f>
        <v>7374727.2499999991</v>
      </c>
    </row>
    <row r="1115" spans="21:35">
      <c r="AG1115" s="4">
        <f>SUBTOTAL(9,AG1113:AG1114)</f>
        <v>7374727.2499999991</v>
      </c>
    </row>
  </sheetData>
  <sortState ref="A2:BE1098">
    <sortCondition ref="L2:L1098"/>
    <sortCondition ref="J2:J1098"/>
    <sortCondition ref="F2:F1098"/>
  </sortState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CE1131"/>
  <sheetViews>
    <sheetView topLeftCell="K1" zoomScale="75" zoomScaleNormal="75" workbookViewId="0">
      <pane ySplit="1" topLeftCell="A185" activePane="bottomLeft" state="frozen"/>
      <selection pane="bottomLeft" activeCell="CD185" sqref="CD185"/>
    </sheetView>
  </sheetViews>
  <sheetFormatPr baseColWidth="10" defaultRowHeight="15"/>
  <cols>
    <col min="1" max="1" width="9.42578125" hidden="1" customWidth="1"/>
    <col min="2" max="2" width="24" customWidth="1"/>
    <col min="3" max="3" width="11.85546875" customWidth="1"/>
    <col min="4" max="4" width="66.5703125" customWidth="1"/>
    <col min="5" max="5" width="7.140625" customWidth="1"/>
    <col min="6" max="6" width="15.5703125" customWidth="1"/>
    <col min="7" max="7" width="41.7109375" customWidth="1"/>
    <col min="8" max="8" width="28" style="21" customWidth="1"/>
    <col min="9" max="9" width="12.140625" customWidth="1"/>
    <col min="10" max="10" width="27.85546875" customWidth="1"/>
    <col min="11" max="11" width="9.7109375" customWidth="1"/>
    <col min="12" max="12" width="9.7109375" style="8" customWidth="1"/>
    <col min="13" max="13" width="34.28515625" hidden="1" customWidth="1"/>
    <col min="14" max="14" width="6.7109375" hidden="1" customWidth="1"/>
    <col min="15" max="15" width="16" hidden="1" customWidth="1"/>
    <col min="16" max="16" width="7.28515625" hidden="1" customWidth="1"/>
    <col min="17" max="17" width="40.85546875" hidden="1" customWidth="1"/>
    <col min="18" max="18" width="17" hidden="1" customWidth="1"/>
    <col min="19" max="20" width="17" style="21" hidden="1" customWidth="1"/>
    <col min="21" max="21" width="20.5703125" hidden="1" customWidth="1"/>
    <col min="22" max="22" width="12.7109375" hidden="1" customWidth="1"/>
    <col min="23" max="23" width="36.140625" hidden="1" customWidth="1"/>
    <col min="24" max="24" width="8.42578125" hidden="1" customWidth="1"/>
    <col min="25" max="25" width="12.42578125" hidden="1" customWidth="1"/>
    <col min="26" max="37" width="11.42578125" style="4" hidden="1" customWidth="1"/>
    <col min="38" max="38" width="4.140625" style="4" hidden="1" customWidth="1"/>
    <col min="39" max="41" width="11.42578125" style="4" hidden="1" customWidth="1"/>
    <col min="42" max="42" width="9.85546875" style="4" hidden="1" customWidth="1"/>
    <col min="43" max="50" width="11.42578125" style="4" hidden="1" customWidth="1"/>
    <col min="51" max="51" width="11.42578125" hidden="1" customWidth="1"/>
    <col min="52" max="52" width="13" style="4" hidden="1" customWidth="1"/>
    <col min="53" max="60" width="12.42578125" style="4" hidden="1" customWidth="1"/>
    <col min="61" max="61" width="13.7109375" style="4" hidden="1" customWidth="1"/>
    <col min="62" max="62" width="12.7109375" style="6" hidden="1" customWidth="1"/>
    <col min="63" max="63" width="13.42578125" style="6" hidden="1" customWidth="1"/>
    <col min="64" max="64" width="15" style="9" hidden="1" customWidth="1"/>
    <col min="65" max="65" width="13.42578125" style="9" customWidth="1"/>
    <col min="66" max="67" width="11.42578125" customWidth="1"/>
    <col min="68" max="68" width="3.42578125" customWidth="1"/>
    <col min="69" max="69" width="17.85546875" style="4" customWidth="1"/>
  </cols>
  <sheetData>
    <row r="1" spans="1:83" ht="38.25">
      <c r="A1" s="60" t="s">
        <v>285</v>
      </c>
      <c r="B1" s="60" t="s">
        <v>601</v>
      </c>
      <c r="C1" s="60" t="s">
        <v>287</v>
      </c>
      <c r="D1" s="60" t="s">
        <v>602</v>
      </c>
      <c r="E1" s="60" t="s">
        <v>289</v>
      </c>
      <c r="F1" s="60" t="s">
        <v>290</v>
      </c>
      <c r="G1" s="60" t="s">
        <v>603</v>
      </c>
      <c r="H1" s="94" t="s">
        <v>851</v>
      </c>
      <c r="I1" s="60" t="s">
        <v>604</v>
      </c>
      <c r="J1" s="60" t="s">
        <v>605</v>
      </c>
      <c r="K1" s="60" t="s">
        <v>294</v>
      </c>
      <c r="L1" s="92" t="s">
        <v>843</v>
      </c>
      <c r="M1" s="60" t="s">
        <v>606</v>
      </c>
      <c r="N1" s="60" t="s">
        <v>100</v>
      </c>
      <c r="O1" s="60" t="s">
        <v>607</v>
      </c>
      <c r="P1" s="60" t="s">
        <v>608</v>
      </c>
      <c r="Q1" s="60" t="s">
        <v>609</v>
      </c>
      <c r="R1" s="60" t="s">
        <v>300</v>
      </c>
      <c r="S1" s="94" t="s">
        <v>844</v>
      </c>
      <c r="T1" s="94" t="s">
        <v>845</v>
      </c>
      <c r="U1" s="60" t="s">
        <v>610</v>
      </c>
      <c r="V1" s="60" t="s">
        <v>302</v>
      </c>
      <c r="W1" s="60" t="s">
        <v>611</v>
      </c>
      <c r="X1" s="60" t="s">
        <v>612</v>
      </c>
      <c r="Y1" s="60" t="s">
        <v>613</v>
      </c>
      <c r="Z1" s="61" t="s">
        <v>626</v>
      </c>
      <c r="AA1" s="61" t="s">
        <v>627</v>
      </c>
      <c r="AB1" s="61" t="s">
        <v>628</v>
      </c>
      <c r="AC1" s="61" t="s">
        <v>629</v>
      </c>
      <c r="AD1" s="61" t="s">
        <v>630</v>
      </c>
      <c r="AE1" s="61" t="s">
        <v>631</v>
      </c>
      <c r="AF1" s="61" t="s">
        <v>632</v>
      </c>
      <c r="AG1" s="61" t="s">
        <v>633</v>
      </c>
      <c r="AH1" s="61" t="s">
        <v>634</v>
      </c>
      <c r="AI1" s="61" t="s">
        <v>635</v>
      </c>
      <c r="AJ1" s="61" t="s">
        <v>636</v>
      </c>
      <c r="AK1" s="61" t="s">
        <v>637</v>
      </c>
      <c r="AL1" s="61"/>
      <c r="AM1" s="61" t="s">
        <v>638</v>
      </c>
      <c r="AN1" s="61" t="s">
        <v>639</v>
      </c>
      <c r="AO1" s="61" t="s">
        <v>640</v>
      </c>
      <c r="AP1" s="61" t="s">
        <v>641</v>
      </c>
      <c r="AQ1" s="61" t="s">
        <v>642</v>
      </c>
      <c r="AR1" s="61" t="s">
        <v>643</v>
      </c>
      <c r="AS1" s="61" t="s">
        <v>644</v>
      </c>
      <c r="AT1" s="61" t="s">
        <v>645</v>
      </c>
      <c r="AU1" s="61" t="s">
        <v>646</v>
      </c>
      <c r="AV1" s="61" t="s">
        <v>647</v>
      </c>
      <c r="AW1" s="61" t="s">
        <v>648</v>
      </c>
      <c r="AX1" s="61" t="s">
        <v>649</v>
      </c>
      <c r="AZ1" s="61" t="s">
        <v>614</v>
      </c>
      <c r="BA1" s="61" t="s">
        <v>615</v>
      </c>
      <c r="BB1" s="61" t="s">
        <v>616</v>
      </c>
      <c r="BC1" s="61" t="s">
        <v>617</v>
      </c>
      <c r="BD1" s="61" t="s">
        <v>618</v>
      </c>
      <c r="BE1" s="61" t="s">
        <v>619</v>
      </c>
      <c r="BF1" s="61" t="s">
        <v>620</v>
      </c>
      <c r="BG1" s="61" t="s">
        <v>621</v>
      </c>
      <c r="BH1" s="61" t="s">
        <v>622</v>
      </c>
      <c r="BI1" s="61" t="s">
        <v>623</v>
      </c>
      <c r="BJ1" s="100" t="s">
        <v>624</v>
      </c>
      <c r="BK1" s="100" t="s">
        <v>625</v>
      </c>
      <c r="BL1" s="106"/>
      <c r="BM1" s="108"/>
      <c r="BN1" s="109" t="s">
        <v>848</v>
      </c>
      <c r="BO1" s="109" t="s">
        <v>849</v>
      </c>
      <c r="BQ1" s="91" t="s">
        <v>842</v>
      </c>
      <c r="BR1" s="140" t="s">
        <v>87</v>
      </c>
      <c r="BS1" s="140" t="s">
        <v>88</v>
      </c>
      <c r="BT1" s="140" t="s">
        <v>89</v>
      </c>
      <c r="BU1" s="140" t="s">
        <v>90</v>
      </c>
      <c r="BV1" s="140" t="s">
        <v>91</v>
      </c>
      <c r="BW1" s="140" t="s">
        <v>92</v>
      </c>
      <c r="BX1" s="140" t="s">
        <v>93</v>
      </c>
      <c r="BY1" s="140" t="s">
        <v>94</v>
      </c>
      <c r="BZ1" s="140" t="s">
        <v>95</v>
      </c>
      <c r="CA1" s="140" t="s">
        <v>96</v>
      </c>
      <c r="CB1" s="140" t="s">
        <v>103</v>
      </c>
      <c r="CC1" s="140" t="s">
        <v>104</v>
      </c>
      <c r="CD1" s="141" t="s">
        <v>752</v>
      </c>
      <c r="CE1" s="141" t="s">
        <v>866</v>
      </c>
    </row>
    <row r="2" spans="1:83" hidden="1">
      <c r="A2">
        <v>901</v>
      </c>
      <c r="B2" t="s">
        <v>436</v>
      </c>
      <c r="C2">
        <v>100</v>
      </c>
      <c r="D2" t="s">
        <v>105</v>
      </c>
      <c r="E2">
        <v>191</v>
      </c>
      <c r="F2">
        <v>511110001</v>
      </c>
      <c r="G2" s="95" t="s">
        <v>111</v>
      </c>
      <c r="H2" s="112"/>
      <c r="I2">
        <v>101</v>
      </c>
      <c r="J2" t="s">
        <v>308</v>
      </c>
      <c r="K2" s="8">
        <v>1130</v>
      </c>
      <c r="L2" s="8">
        <v>1130</v>
      </c>
      <c r="M2" s="95" t="s">
        <v>309</v>
      </c>
      <c r="N2">
        <v>1000</v>
      </c>
      <c r="O2" t="s">
        <v>106</v>
      </c>
      <c r="P2">
        <v>2</v>
      </c>
      <c r="Q2" t="s">
        <v>282</v>
      </c>
      <c r="R2">
        <v>111</v>
      </c>
      <c r="S2" s="21">
        <v>1</v>
      </c>
      <c r="T2" s="21">
        <v>11</v>
      </c>
      <c r="U2" t="s">
        <v>438</v>
      </c>
      <c r="V2">
        <v>121</v>
      </c>
      <c r="W2" t="s">
        <v>312</v>
      </c>
      <c r="X2">
        <v>1</v>
      </c>
      <c r="Y2" t="s">
        <v>313</v>
      </c>
      <c r="Z2" s="4">
        <v>186393.69</v>
      </c>
      <c r="AA2" s="4">
        <v>186393.69</v>
      </c>
      <c r="AB2" s="4">
        <v>186393.69</v>
      </c>
      <c r="AC2" s="4">
        <v>186393.69</v>
      </c>
      <c r="AD2" s="4">
        <v>186393.69</v>
      </c>
      <c r="AE2" s="4">
        <v>186393.69</v>
      </c>
      <c r="AF2" s="4">
        <v>179973.99</v>
      </c>
      <c r="AG2" s="4">
        <v>186393.69</v>
      </c>
      <c r="AH2" s="4">
        <v>186393.69</v>
      </c>
      <c r="AI2" s="4">
        <v>186393.69</v>
      </c>
      <c r="AJ2" s="4">
        <v>186393.69</v>
      </c>
      <c r="AK2" s="4">
        <v>186393.69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0</v>
      </c>
      <c r="AU2" s="4">
        <v>0</v>
      </c>
      <c r="AV2" s="4">
        <v>0</v>
      </c>
      <c r="AW2" s="4">
        <v>0</v>
      </c>
      <c r="AX2" s="4">
        <v>0</v>
      </c>
      <c r="AZ2" s="4">
        <v>177517.8</v>
      </c>
      <c r="BA2" s="4">
        <v>177517.8</v>
      </c>
      <c r="BB2" s="4">
        <v>177517.8</v>
      </c>
      <c r="BC2" s="4">
        <v>177517.8</v>
      </c>
      <c r="BD2" s="4">
        <v>181956.15</v>
      </c>
      <c r="BE2" s="4">
        <v>186394.5</v>
      </c>
      <c r="BF2" s="4">
        <v>186394.5</v>
      </c>
      <c r="BG2" s="4">
        <v>186394.5</v>
      </c>
      <c r="BH2" s="4">
        <v>186394.5</v>
      </c>
      <c r="BI2" s="4">
        <v>186394.5</v>
      </c>
      <c r="BJ2" s="6">
        <v>186394.5</v>
      </c>
      <c r="BK2" s="6">
        <v>186394.5</v>
      </c>
      <c r="BM2" s="110" t="s">
        <v>847</v>
      </c>
      <c r="BN2" s="111">
        <v>0.03</v>
      </c>
      <c r="BO2" s="111">
        <v>2.5000000000000001E-2</v>
      </c>
      <c r="BQ2" s="4">
        <v>2306628.7925</v>
      </c>
      <c r="BR2" s="9">
        <v>186393.73040392864</v>
      </c>
      <c r="BS2" s="9">
        <v>186393.73040392864</v>
      </c>
      <c r="BT2" s="9">
        <v>186393.73040392864</v>
      </c>
      <c r="BU2" s="9">
        <v>186393.73040392864</v>
      </c>
      <c r="BV2" s="9">
        <v>191053.99891411906</v>
      </c>
      <c r="BW2" s="9">
        <v>195714.26742430948</v>
      </c>
      <c r="BX2" s="9">
        <v>195714.26742430948</v>
      </c>
      <c r="BY2" s="9">
        <v>195714.26742430948</v>
      </c>
      <c r="BZ2" s="9">
        <v>195714.26742430948</v>
      </c>
      <c r="CA2" s="9">
        <v>195714.26742430948</v>
      </c>
      <c r="CB2" s="9">
        <v>195714.26742430948</v>
      </c>
      <c r="CC2" s="9">
        <v>195714.26742430948</v>
      </c>
      <c r="CD2" s="134">
        <v>2306628.7925</v>
      </c>
      <c r="CE2" s="7">
        <f>BQ2-CD2</f>
        <v>0</v>
      </c>
    </row>
    <row r="3" spans="1:83" hidden="1">
      <c r="A3">
        <v>101</v>
      </c>
      <c r="B3" t="s">
        <v>306</v>
      </c>
      <c r="C3">
        <v>139</v>
      </c>
      <c r="D3" t="s">
        <v>307</v>
      </c>
      <c r="E3">
        <v>192</v>
      </c>
      <c r="F3">
        <v>511130001</v>
      </c>
      <c r="G3" t="s">
        <v>111</v>
      </c>
      <c r="H3" s="53"/>
      <c r="I3">
        <v>101</v>
      </c>
      <c r="J3" t="s">
        <v>308</v>
      </c>
      <c r="K3">
        <v>1130</v>
      </c>
      <c r="L3" s="8">
        <v>1130</v>
      </c>
      <c r="M3" t="s">
        <v>309</v>
      </c>
      <c r="N3">
        <v>1000</v>
      </c>
      <c r="O3" t="s">
        <v>106</v>
      </c>
      <c r="P3">
        <v>7</v>
      </c>
      <c r="Q3" t="s">
        <v>310</v>
      </c>
      <c r="R3">
        <v>171</v>
      </c>
      <c r="S3" s="21">
        <v>1</v>
      </c>
      <c r="T3" s="21">
        <v>71</v>
      </c>
      <c r="U3" t="s">
        <v>311</v>
      </c>
      <c r="V3">
        <v>121</v>
      </c>
      <c r="W3" t="s">
        <v>312</v>
      </c>
      <c r="X3">
        <v>1</v>
      </c>
      <c r="Y3" t="s">
        <v>313</v>
      </c>
      <c r="Z3" s="4">
        <v>418089.76</v>
      </c>
      <c r="AA3" s="4">
        <v>588762.06000000006</v>
      </c>
      <c r="AB3" s="4">
        <v>492824.6</v>
      </c>
      <c r="AC3" s="4">
        <v>634112.15</v>
      </c>
      <c r="AD3" s="4">
        <v>662378.18000000005</v>
      </c>
      <c r="AE3" s="4">
        <v>680040.9</v>
      </c>
      <c r="AF3" s="4">
        <v>796644.02</v>
      </c>
      <c r="AG3" s="4">
        <v>606019.81999999995</v>
      </c>
      <c r="AH3" s="4">
        <v>1097175.23</v>
      </c>
      <c r="AI3" s="4">
        <v>1154117.48</v>
      </c>
      <c r="AJ3" s="4">
        <v>1154117.48</v>
      </c>
      <c r="AK3" s="4">
        <v>1154117.48</v>
      </c>
      <c r="AM3" s="4">
        <v>976967.78</v>
      </c>
      <c r="AN3" s="4">
        <v>-23853.01</v>
      </c>
      <c r="AO3" s="4">
        <v>-40936.199999999997</v>
      </c>
      <c r="AP3" s="4">
        <v>0</v>
      </c>
      <c r="AQ3" s="4">
        <v>0</v>
      </c>
      <c r="AR3" s="4">
        <v>-0.3</v>
      </c>
      <c r="AS3" s="4">
        <v>679535.78</v>
      </c>
      <c r="AT3" s="4">
        <v>278336.33</v>
      </c>
      <c r="AU3" s="4">
        <v>-5.5</v>
      </c>
      <c r="AV3" s="4">
        <v>-305032.77</v>
      </c>
      <c r="AW3" s="4">
        <v>-1170966.28</v>
      </c>
      <c r="AX3" s="4">
        <v>-1150000</v>
      </c>
      <c r="AZ3" s="4">
        <v>510775.66</v>
      </c>
      <c r="BA3" s="4">
        <v>742507.47</v>
      </c>
      <c r="BB3" s="4">
        <v>740357.33</v>
      </c>
      <c r="BC3" s="4">
        <v>645665.03</v>
      </c>
      <c r="BD3" s="4">
        <v>801089.82</v>
      </c>
      <c r="BE3" s="4">
        <v>889026.47</v>
      </c>
      <c r="BF3" s="4">
        <v>1535143.94</v>
      </c>
      <c r="BG3" s="4">
        <v>884356.15</v>
      </c>
      <c r="BH3" s="4">
        <v>108175.16</v>
      </c>
      <c r="BI3" s="4">
        <v>1017956.13</v>
      </c>
      <c r="BJ3" s="6">
        <v>1017956.13</v>
      </c>
      <c r="BK3" s="6">
        <v>1017956.13</v>
      </c>
      <c r="BM3" s="110" t="s">
        <v>78</v>
      </c>
      <c r="BN3" s="111">
        <v>3.7999999999999999E-2</v>
      </c>
      <c r="BO3" s="111">
        <v>0.03</v>
      </c>
      <c r="BQ3" s="4">
        <v>10406513.691000002</v>
      </c>
      <c r="BR3" s="9">
        <v>536314.44299999997</v>
      </c>
      <c r="BS3" s="9">
        <v>779632.84349999984</v>
      </c>
      <c r="BT3" s="9">
        <v>777375.19649999985</v>
      </c>
      <c r="BU3" s="9">
        <v>677948.28150000004</v>
      </c>
      <c r="BV3" s="9">
        <v>841144.31099999999</v>
      </c>
      <c r="BW3" s="9">
        <v>933477.79349999991</v>
      </c>
      <c r="BX3" s="9">
        <v>1611901.1369999999</v>
      </c>
      <c r="BY3" s="9">
        <v>928573.95750000002</v>
      </c>
      <c r="BZ3" s="9">
        <v>113583.91799999999</v>
      </c>
      <c r="CA3" s="9">
        <v>1068853.9364999998</v>
      </c>
      <c r="CB3" s="9">
        <v>1068853.9364999998</v>
      </c>
      <c r="CC3" s="9">
        <v>1068853.9364999998</v>
      </c>
      <c r="CD3" s="135">
        <v>10406513.690999998</v>
      </c>
      <c r="CE3" s="7">
        <f t="shared" ref="CE3:CE66" si="0">BQ3-CD3</f>
        <v>0</v>
      </c>
    </row>
    <row r="4" spans="1:83" hidden="1">
      <c r="A4">
        <v>102</v>
      </c>
      <c r="B4" t="s">
        <v>343</v>
      </c>
      <c r="C4">
        <v>140</v>
      </c>
      <c r="D4" t="s">
        <v>344</v>
      </c>
      <c r="E4">
        <v>192</v>
      </c>
      <c r="F4">
        <v>511130001</v>
      </c>
      <c r="G4" t="s">
        <v>111</v>
      </c>
      <c r="H4" s="53"/>
      <c r="I4">
        <v>101</v>
      </c>
      <c r="J4" t="s">
        <v>308</v>
      </c>
      <c r="K4">
        <v>1130</v>
      </c>
      <c r="L4" s="8">
        <v>1130</v>
      </c>
      <c r="M4" t="s">
        <v>309</v>
      </c>
      <c r="N4">
        <v>1000</v>
      </c>
      <c r="O4" t="s">
        <v>106</v>
      </c>
      <c r="P4">
        <v>4</v>
      </c>
      <c r="Q4" t="s">
        <v>345</v>
      </c>
      <c r="R4">
        <v>172</v>
      </c>
      <c r="S4" s="21">
        <v>1</v>
      </c>
      <c r="T4" s="21">
        <v>72</v>
      </c>
      <c r="U4" t="s">
        <v>281</v>
      </c>
      <c r="V4">
        <v>121</v>
      </c>
      <c r="W4" t="s">
        <v>312</v>
      </c>
      <c r="X4">
        <v>1</v>
      </c>
      <c r="Y4" t="s">
        <v>313</v>
      </c>
      <c r="Z4" s="4">
        <v>112275.9</v>
      </c>
      <c r="AA4" s="4">
        <v>36549.449999999997</v>
      </c>
      <c r="AB4" s="4">
        <v>36959.9</v>
      </c>
      <c r="AC4" s="4">
        <v>36959.9</v>
      </c>
      <c r="AD4" s="4">
        <v>36959.9</v>
      </c>
      <c r="AE4" s="4">
        <v>36959.9</v>
      </c>
      <c r="AF4" s="4">
        <v>36959.9</v>
      </c>
      <c r="AG4" s="4">
        <v>36522.949999999997</v>
      </c>
      <c r="AH4" s="4">
        <v>36959.9</v>
      </c>
      <c r="AI4" s="4">
        <v>36959.9</v>
      </c>
      <c r="AJ4" s="4">
        <v>36959.9</v>
      </c>
      <c r="AK4" s="4">
        <v>36959.9</v>
      </c>
      <c r="AM4" s="4">
        <v>-10428.19</v>
      </c>
      <c r="AN4" s="4">
        <v>-19476.48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Z4" s="4">
        <v>37161.300000000003</v>
      </c>
      <c r="BA4" s="4">
        <v>37161.300000000003</v>
      </c>
      <c r="BB4" s="4">
        <v>37161.300000000003</v>
      </c>
      <c r="BC4" s="4">
        <v>37161.300000000003</v>
      </c>
      <c r="BD4" s="4">
        <v>38143.949999999997</v>
      </c>
      <c r="BE4" s="4">
        <v>39126.6</v>
      </c>
      <c r="BF4" s="4">
        <v>39126.6</v>
      </c>
      <c r="BG4" s="4">
        <v>39126.6</v>
      </c>
      <c r="BH4" s="4">
        <v>39126.6</v>
      </c>
      <c r="BI4" s="4">
        <v>40324.199999999997</v>
      </c>
      <c r="BJ4" s="6">
        <v>40324.199999999997</v>
      </c>
      <c r="BK4" s="6">
        <v>40324.199999999997</v>
      </c>
      <c r="BM4" s="110" t="s">
        <v>850</v>
      </c>
      <c r="BN4" s="111">
        <v>0.05</v>
      </c>
      <c r="BO4" s="111">
        <v>0.05</v>
      </c>
      <c r="BQ4" s="4">
        <v>487481.55750000005</v>
      </c>
      <c r="BR4" s="9">
        <v>39019.365000000005</v>
      </c>
      <c r="BS4" s="9">
        <v>39019.365000000005</v>
      </c>
      <c r="BT4" s="9">
        <v>39019.365000000005</v>
      </c>
      <c r="BU4" s="9">
        <v>39019.365000000005</v>
      </c>
      <c r="BV4" s="9">
        <v>40051.147499999999</v>
      </c>
      <c r="BW4" s="9">
        <v>41082.93</v>
      </c>
      <c r="BX4" s="9">
        <v>41082.93</v>
      </c>
      <c r="BY4" s="9">
        <v>41082.93</v>
      </c>
      <c r="BZ4" s="9">
        <v>41082.93</v>
      </c>
      <c r="CA4" s="9">
        <v>42340.41</v>
      </c>
      <c r="CB4" s="9">
        <v>42340.41</v>
      </c>
      <c r="CC4" s="9">
        <v>42340.41</v>
      </c>
      <c r="CD4" s="135">
        <v>487481.55750000011</v>
      </c>
      <c r="CE4" s="7">
        <f t="shared" si="0"/>
        <v>0</v>
      </c>
    </row>
    <row r="5" spans="1:83" hidden="1">
      <c r="A5">
        <v>111</v>
      </c>
      <c r="B5" t="s">
        <v>84</v>
      </c>
      <c r="C5">
        <v>141</v>
      </c>
      <c r="D5" t="s">
        <v>260</v>
      </c>
      <c r="E5">
        <v>192</v>
      </c>
      <c r="F5">
        <v>511130001</v>
      </c>
      <c r="G5" t="s">
        <v>111</v>
      </c>
      <c r="H5" s="53"/>
      <c r="I5">
        <v>101</v>
      </c>
      <c r="J5" t="s">
        <v>308</v>
      </c>
      <c r="K5">
        <v>1130</v>
      </c>
      <c r="L5" s="8">
        <v>1130</v>
      </c>
      <c r="M5" t="s">
        <v>309</v>
      </c>
      <c r="N5">
        <v>1000</v>
      </c>
      <c r="O5" t="s">
        <v>106</v>
      </c>
      <c r="P5">
        <v>13</v>
      </c>
      <c r="Q5" t="s">
        <v>353</v>
      </c>
      <c r="R5">
        <v>263</v>
      </c>
      <c r="S5" s="21">
        <v>2</v>
      </c>
      <c r="T5" s="21">
        <v>63</v>
      </c>
      <c r="U5" t="s">
        <v>354</v>
      </c>
      <c r="V5">
        <v>121</v>
      </c>
      <c r="W5" t="s">
        <v>312</v>
      </c>
      <c r="X5">
        <v>1</v>
      </c>
      <c r="Y5" t="s">
        <v>313</v>
      </c>
      <c r="Z5" s="4">
        <v>441885.27</v>
      </c>
      <c r="AA5" s="4">
        <v>445534.58</v>
      </c>
      <c r="AB5" s="4">
        <v>434518.98</v>
      </c>
      <c r="AC5" s="4">
        <v>434872.89</v>
      </c>
      <c r="AD5" s="4">
        <v>426958.88</v>
      </c>
      <c r="AE5" s="4">
        <v>408108.96</v>
      </c>
      <c r="AF5" s="4">
        <v>381399.39</v>
      </c>
      <c r="AG5" s="4">
        <v>374048.96</v>
      </c>
      <c r="AH5" s="4">
        <v>371728.82</v>
      </c>
      <c r="AI5" s="4">
        <v>365961.77</v>
      </c>
      <c r="AJ5" s="4">
        <v>365961.77</v>
      </c>
      <c r="AK5" s="4">
        <v>365961.77</v>
      </c>
      <c r="AM5" s="4">
        <v>-1</v>
      </c>
      <c r="AN5" s="4">
        <v>0</v>
      </c>
      <c r="AO5" s="4">
        <v>-30160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-2586.8000000000002</v>
      </c>
      <c r="AV5" s="4">
        <v>-8037.02</v>
      </c>
      <c r="AW5" s="4">
        <v>-135639.49</v>
      </c>
      <c r="AX5" s="4">
        <v>-150000</v>
      </c>
      <c r="AZ5" s="4">
        <v>360970.8</v>
      </c>
      <c r="BA5" s="4">
        <v>363963.25</v>
      </c>
      <c r="BB5" s="4">
        <v>360796.54</v>
      </c>
      <c r="BC5" s="4">
        <v>374533.38</v>
      </c>
      <c r="BD5" s="4">
        <v>402716.09</v>
      </c>
      <c r="BE5" s="4">
        <v>408888.01</v>
      </c>
      <c r="BF5" s="4">
        <v>423634.5</v>
      </c>
      <c r="BG5" s="4">
        <v>428604.6</v>
      </c>
      <c r="BH5" s="4">
        <v>431727.34</v>
      </c>
      <c r="BI5" s="4">
        <v>423778.8</v>
      </c>
      <c r="BJ5" s="6">
        <v>423778.8</v>
      </c>
      <c r="BK5" s="6">
        <v>423778.8</v>
      </c>
      <c r="BQ5" s="4">
        <v>5068529.4555000002</v>
      </c>
      <c r="BR5" s="9">
        <v>379019.33999999997</v>
      </c>
      <c r="BS5" s="9">
        <v>382161.41249999998</v>
      </c>
      <c r="BT5" s="9">
        <v>378836.36699999997</v>
      </c>
      <c r="BU5" s="9">
        <v>393260.049</v>
      </c>
      <c r="BV5" s="9">
        <v>422851.89449999999</v>
      </c>
      <c r="BW5" s="9">
        <v>429332.4105</v>
      </c>
      <c r="BX5" s="9">
        <v>444816.22499999998</v>
      </c>
      <c r="BY5" s="9">
        <v>450034.83</v>
      </c>
      <c r="BZ5" s="9">
        <v>453313.70699999999</v>
      </c>
      <c r="CA5" s="9">
        <v>444967.74</v>
      </c>
      <c r="CB5" s="9">
        <v>444967.74</v>
      </c>
      <c r="CC5" s="9">
        <v>444967.74</v>
      </c>
      <c r="CD5" s="135">
        <v>5068529.4555000011</v>
      </c>
      <c r="CE5" s="7">
        <f t="shared" si="0"/>
        <v>0</v>
      </c>
    </row>
    <row r="6" spans="1:83" hidden="1">
      <c r="A6">
        <v>302</v>
      </c>
      <c r="B6" t="s">
        <v>79</v>
      </c>
      <c r="C6">
        <v>150</v>
      </c>
      <c r="D6" t="s">
        <v>79</v>
      </c>
      <c r="E6">
        <v>193</v>
      </c>
      <c r="F6">
        <v>511130001</v>
      </c>
      <c r="G6" t="s">
        <v>111</v>
      </c>
      <c r="H6" s="21" t="s">
        <v>74</v>
      </c>
      <c r="I6">
        <v>502</v>
      </c>
      <c r="J6" t="s">
        <v>413</v>
      </c>
      <c r="K6">
        <v>1130</v>
      </c>
      <c r="L6" s="8">
        <v>1130</v>
      </c>
      <c r="M6" t="s">
        <v>309</v>
      </c>
      <c r="N6">
        <v>1000</v>
      </c>
      <c r="O6" t="s">
        <v>106</v>
      </c>
      <c r="P6">
        <v>7</v>
      </c>
      <c r="Q6" t="s">
        <v>310</v>
      </c>
      <c r="R6">
        <v>423</v>
      </c>
      <c r="S6" s="21">
        <v>4</v>
      </c>
      <c r="T6" s="21">
        <v>23</v>
      </c>
      <c r="U6" t="s">
        <v>381</v>
      </c>
      <c r="V6">
        <v>161</v>
      </c>
      <c r="W6" t="s">
        <v>414</v>
      </c>
      <c r="X6">
        <v>1</v>
      </c>
      <c r="Y6" t="s">
        <v>313</v>
      </c>
      <c r="Z6" s="4">
        <v>2610332.58</v>
      </c>
      <c r="AA6" s="4">
        <v>2401988.61</v>
      </c>
      <c r="AB6" s="4">
        <v>2470935.4700000002</v>
      </c>
      <c r="AC6" s="4">
        <v>2354565.7000000002</v>
      </c>
      <c r="AD6" s="4">
        <v>2431508.9700000002</v>
      </c>
      <c r="AE6" s="4">
        <v>2404953.5</v>
      </c>
      <c r="AF6" s="4">
        <v>2207781.83</v>
      </c>
      <c r="AG6" s="4">
        <v>2469352.44</v>
      </c>
      <c r="AH6" s="4">
        <v>1761096.14</v>
      </c>
      <c r="AI6" s="4">
        <v>1732230.47</v>
      </c>
      <c r="AJ6" s="4">
        <v>1732230.47</v>
      </c>
      <c r="AK6" s="4">
        <v>1732230.47</v>
      </c>
      <c r="AM6" s="4">
        <v>-289327.34000000003</v>
      </c>
      <c r="AN6" s="4">
        <v>-266866.31</v>
      </c>
      <c r="AO6" s="4">
        <v>-318328.45</v>
      </c>
      <c r="AP6" s="4">
        <v>-171846.47</v>
      </c>
      <c r="AQ6" s="4">
        <v>-288683.21000000002</v>
      </c>
      <c r="AR6" s="4">
        <v>-365500.34</v>
      </c>
      <c r="AS6" s="4">
        <v>-717370.45</v>
      </c>
      <c r="AT6" s="4">
        <v>-318367.34999999998</v>
      </c>
      <c r="AU6" s="4">
        <v>1241194.3700000001</v>
      </c>
      <c r="AV6" s="4">
        <v>354956.41</v>
      </c>
      <c r="AW6" s="4">
        <v>763619.94</v>
      </c>
      <c r="AX6" s="4">
        <v>-210227.13</v>
      </c>
      <c r="AZ6" s="4">
        <v>2321005.2400000002</v>
      </c>
      <c r="BA6" s="4">
        <v>2135122.2999999998</v>
      </c>
      <c r="BB6" s="4">
        <v>2152607.02</v>
      </c>
      <c r="BC6" s="4">
        <v>2182718.9300000002</v>
      </c>
      <c r="BD6" s="4">
        <v>2139185.15</v>
      </c>
      <c r="BE6" s="4">
        <v>2043094.07</v>
      </c>
      <c r="BF6" s="4">
        <v>1490411.38</v>
      </c>
      <c r="BG6" s="4">
        <v>2150985.09</v>
      </c>
      <c r="BH6" s="4">
        <v>3002290.51</v>
      </c>
      <c r="BI6" s="4">
        <v>2087186.88</v>
      </c>
      <c r="BJ6" s="6">
        <v>1327186.8799999999</v>
      </c>
      <c r="BK6" s="6">
        <v>1327186.8799999999</v>
      </c>
      <c r="BQ6" s="4">
        <v>24861737.346499994</v>
      </c>
      <c r="BR6" s="9">
        <v>2368909.6125942064</v>
      </c>
      <c r="BS6" s="9">
        <v>2179190.142859932</v>
      </c>
      <c r="BT6" s="9">
        <v>2197035.7386249457</v>
      </c>
      <c r="BU6" s="9">
        <v>2227769.1431960496</v>
      </c>
      <c r="BV6" s="9">
        <v>2183336.8480261504</v>
      </c>
      <c r="BW6" s="9">
        <v>2085262.4968038509</v>
      </c>
      <c r="BX6" s="9">
        <v>1521172.7160089463</v>
      </c>
      <c r="BY6" s="9">
        <v>2195380.3328112322</v>
      </c>
      <c r="BZ6" s="9">
        <v>3064256.2655047528</v>
      </c>
      <c r="CA6" s="9">
        <v>2130265.3600698076</v>
      </c>
      <c r="CB6" s="9">
        <v>1354579.3450000626</v>
      </c>
      <c r="CC6" s="9">
        <v>1354579.3450000626</v>
      </c>
      <c r="CD6" s="135">
        <v>24861737.346499998</v>
      </c>
      <c r="CE6" s="7">
        <f t="shared" si="0"/>
        <v>0</v>
      </c>
    </row>
    <row r="7" spans="1:83" s="67" customFormat="1" hidden="1">
      <c r="A7" s="67">
        <v>101</v>
      </c>
      <c r="B7" s="67" t="s">
        <v>306</v>
      </c>
      <c r="C7" s="67">
        <v>139</v>
      </c>
      <c r="D7" s="67" t="s">
        <v>307</v>
      </c>
      <c r="E7" s="67">
        <v>192</v>
      </c>
      <c r="F7" s="67">
        <v>511130001</v>
      </c>
      <c r="G7" s="67" t="s">
        <v>111</v>
      </c>
      <c r="H7" s="116"/>
      <c r="I7" s="67">
        <v>101</v>
      </c>
      <c r="J7" s="67" t="s">
        <v>308</v>
      </c>
      <c r="K7" s="67">
        <v>1130</v>
      </c>
      <c r="L7" s="67">
        <v>1130</v>
      </c>
      <c r="M7" s="67" t="s">
        <v>309</v>
      </c>
      <c r="N7" s="67">
        <v>1000</v>
      </c>
      <c r="O7" s="67" t="s">
        <v>106</v>
      </c>
      <c r="P7" s="67">
        <v>7</v>
      </c>
      <c r="Q7" s="67" t="s">
        <v>310</v>
      </c>
      <c r="R7" s="67">
        <v>423</v>
      </c>
      <c r="S7" s="116">
        <v>4</v>
      </c>
      <c r="T7" s="116">
        <v>23</v>
      </c>
      <c r="U7" t="s">
        <v>311</v>
      </c>
      <c r="V7">
        <v>121</v>
      </c>
      <c r="W7" t="s">
        <v>312</v>
      </c>
      <c r="X7" s="67">
        <v>1</v>
      </c>
      <c r="Y7" s="67" t="s">
        <v>313</v>
      </c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>
        <v>760000</v>
      </c>
      <c r="BK7" s="74">
        <v>760000</v>
      </c>
      <c r="BL7" s="74"/>
      <c r="BM7" s="74"/>
      <c r="BQ7" s="4">
        <v>2311192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1155596</v>
      </c>
      <c r="CC7" s="9">
        <v>1155596</v>
      </c>
      <c r="CD7" s="135">
        <v>2311192</v>
      </c>
      <c r="CE7" s="7">
        <f t="shared" si="0"/>
        <v>0</v>
      </c>
    </row>
    <row r="8" spans="1:83" hidden="1">
      <c r="A8">
        <v>902</v>
      </c>
      <c r="B8" t="s">
        <v>439</v>
      </c>
      <c r="C8">
        <v>101</v>
      </c>
      <c r="D8" t="s">
        <v>110</v>
      </c>
      <c r="E8">
        <v>192</v>
      </c>
      <c r="F8">
        <v>511130001</v>
      </c>
      <c r="G8" t="s">
        <v>111</v>
      </c>
      <c r="H8" s="53"/>
      <c r="I8">
        <v>101</v>
      </c>
      <c r="J8" t="s">
        <v>308</v>
      </c>
      <c r="K8">
        <v>1130</v>
      </c>
      <c r="L8" s="8">
        <v>1130</v>
      </c>
      <c r="M8" t="s">
        <v>309</v>
      </c>
      <c r="N8">
        <v>1000</v>
      </c>
      <c r="O8" t="s">
        <v>106</v>
      </c>
      <c r="P8">
        <v>3</v>
      </c>
      <c r="Q8" t="s">
        <v>440</v>
      </c>
      <c r="R8">
        <v>111</v>
      </c>
      <c r="S8" s="21">
        <v>1</v>
      </c>
      <c r="T8" s="21">
        <v>11</v>
      </c>
      <c r="U8" t="s">
        <v>438</v>
      </c>
      <c r="V8">
        <v>121</v>
      </c>
      <c r="W8" t="s">
        <v>312</v>
      </c>
      <c r="X8">
        <v>1</v>
      </c>
      <c r="Y8" t="s">
        <v>313</v>
      </c>
      <c r="Z8" s="4">
        <v>24272.33</v>
      </c>
      <c r="AA8" s="4">
        <v>24736.79</v>
      </c>
      <c r="AB8" s="4">
        <v>25201.26</v>
      </c>
      <c r="AC8" s="4">
        <v>25201.26</v>
      </c>
      <c r="AD8" s="4">
        <v>25201.26</v>
      </c>
      <c r="AE8" s="4">
        <v>25201.26</v>
      </c>
      <c r="AF8" s="4">
        <v>25201.26</v>
      </c>
      <c r="AG8" s="4">
        <v>24881.55</v>
      </c>
      <c r="AH8" s="4">
        <v>25201.26</v>
      </c>
      <c r="AI8" s="4">
        <v>25201.26</v>
      </c>
      <c r="AJ8" s="4">
        <v>25201.26</v>
      </c>
      <c r="AK8" s="4">
        <v>25201.26</v>
      </c>
      <c r="AM8" s="4">
        <v>10000</v>
      </c>
      <c r="AN8" s="4">
        <v>0</v>
      </c>
      <c r="AO8" s="4">
        <v>0</v>
      </c>
      <c r="AP8" s="4">
        <v>0</v>
      </c>
      <c r="AQ8" s="4">
        <v>0</v>
      </c>
      <c r="AR8" s="4">
        <v>-2423.83</v>
      </c>
      <c r="AS8" s="4">
        <v>10000</v>
      </c>
      <c r="AT8" s="4">
        <v>0</v>
      </c>
      <c r="AU8" s="4">
        <v>0</v>
      </c>
      <c r="AV8" s="4">
        <v>0</v>
      </c>
      <c r="AW8" s="4">
        <v>0</v>
      </c>
      <c r="AX8" s="4">
        <v>-10000</v>
      </c>
      <c r="AZ8" s="4">
        <v>25762.799999999999</v>
      </c>
      <c r="BA8" s="4">
        <v>25762.799999999999</v>
      </c>
      <c r="BB8" s="4">
        <v>25762.799999999999</v>
      </c>
      <c r="BC8" s="4">
        <v>25762.799999999999</v>
      </c>
      <c r="BD8" s="4">
        <v>26485.35</v>
      </c>
      <c r="BE8" s="4">
        <v>27207.9</v>
      </c>
      <c r="BF8" s="4">
        <v>27207.9</v>
      </c>
      <c r="BG8" s="4">
        <v>27207.9</v>
      </c>
      <c r="BH8" s="4">
        <v>27207.9</v>
      </c>
      <c r="BI8" s="4">
        <v>27806.7</v>
      </c>
      <c r="BJ8" s="6">
        <v>27806.7</v>
      </c>
      <c r="BK8" s="6">
        <v>27806.7</v>
      </c>
      <c r="BQ8" s="4">
        <v>337877.66250000003</v>
      </c>
      <c r="BR8" s="9">
        <v>27050.940000000002</v>
      </c>
      <c r="BS8" s="9">
        <v>27050.940000000002</v>
      </c>
      <c r="BT8" s="9">
        <v>27050.940000000002</v>
      </c>
      <c r="BU8" s="9">
        <v>27050.940000000002</v>
      </c>
      <c r="BV8" s="9">
        <v>27809.6175</v>
      </c>
      <c r="BW8" s="9">
        <v>28568.295000000006</v>
      </c>
      <c r="BX8" s="9">
        <v>28568.295000000006</v>
      </c>
      <c r="BY8" s="9">
        <v>28568.295000000006</v>
      </c>
      <c r="BZ8" s="9">
        <v>28568.295000000006</v>
      </c>
      <c r="CA8" s="9">
        <v>29197.035000000003</v>
      </c>
      <c r="CB8" s="9">
        <v>29197.035000000003</v>
      </c>
      <c r="CC8" s="9">
        <v>29197.035000000003</v>
      </c>
      <c r="CD8" s="135">
        <v>337877.66250000009</v>
      </c>
      <c r="CE8" s="7">
        <f t="shared" si="0"/>
        <v>0</v>
      </c>
    </row>
    <row r="9" spans="1:83" hidden="1">
      <c r="A9">
        <v>911</v>
      </c>
      <c r="B9" t="s">
        <v>447</v>
      </c>
      <c r="C9">
        <v>107</v>
      </c>
      <c r="D9" t="s">
        <v>120</v>
      </c>
      <c r="E9">
        <v>192</v>
      </c>
      <c r="F9">
        <v>511130001</v>
      </c>
      <c r="G9" t="s">
        <v>111</v>
      </c>
      <c r="H9" s="53"/>
      <c r="I9">
        <v>101</v>
      </c>
      <c r="J9" t="s">
        <v>308</v>
      </c>
      <c r="K9">
        <v>1130</v>
      </c>
      <c r="L9" s="8">
        <v>1130</v>
      </c>
      <c r="M9" t="s">
        <v>309</v>
      </c>
      <c r="N9">
        <v>1000</v>
      </c>
      <c r="O9" t="s">
        <v>106</v>
      </c>
      <c r="P9">
        <v>1</v>
      </c>
      <c r="Q9" t="s">
        <v>448</v>
      </c>
      <c r="R9">
        <v>131</v>
      </c>
      <c r="S9" s="21">
        <v>1</v>
      </c>
      <c r="T9" s="21">
        <v>31</v>
      </c>
      <c r="U9" t="s">
        <v>449</v>
      </c>
      <c r="V9">
        <v>121</v>
      </c>
      <c r="W9" t="s">
        <v>312</v>
      </c>
      <c r="X9">
        <v>1</v>
      </c>
      <c r="Y9" t="s">
        <v>313</v>
      </c>
      <c r="Z9" s="4">
        <v>40128.67</v>
      </c>
      <c r="AA9" s="4">
        <v>40126.019999999997</v>
      </c>
      <c r="AB9" s="4">
        <v>40123.56</v>
      </c>
      <c r="AC9" s="4">
        <v>40125.9</v>
      </c>
      <c r="AD9" s="4">
        <v>40124.07</v>
      </c>
      <c r="AE9" s="4">
        <v>40123.9</v>
      </c>
      <c r="AF9" s="4">
        <v>40127.07</v>
      </c>
      <c r="AG9" s="4">
        <v>40127.269999999997</v>
      </c>
      <c r="AH9" s="4">
        <v>40127.360000000001</v>
      </c>
      <c r="AI9" s="4">
        <v>38788.120000000003</v>
      </c>
      <c r="AJ9" s="4">
        <v>38788.120000000003</v>
      </c>
      <c r="AK9" s="4">
        <v>38788.120000000003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Z9" s="4">
        <v>36938.74</v>
      </c>
      <c r="BA9" s="4">
        <v>38212.080000000002</v>
      </c>
      <c r="BB9" s="4">
        <v>38220.54</v>
      </c>
      <c r="BC9" s="4">
        <v>38211.4</v>
      </c>
      <c r="BD9" s="4">
        <v>39178.35</v>
      </c>
      <c r="BE9" s="4">
        <v>38780.519999999997</v>
      </c>
      <c r="BF9" s="4">
        <v>40132.519999999997</v>
      </c>
      <c r="BG9" s="4">
        <v>40131.279999999999</v>
      </c>
      <c r="BH9" s="4">
        <v>40122.49</v>
      </c>
      <c r="BI9" s="4">
        <v>40126.32</v>
      </c>
      <c r="BJ9" s="6">
        <v>40126.32</v>
      </c>
      <c r="BK9" s="6">
        <v>40126.32</v>
      </c>
      <c r="BM9" s="9">
        <v>46777.403518684208</v>
      </c>
      <c r="BQ9" s="4">
        <v>493822.2240000001</v>
      </c>
      <c r="BR9" s="9">
        <v>38785.676999999996</v>
      </c>
      <c r="BS9" s="9">
        <v>40122.684000000008</v>
      </c>
      <c r="BT9" s="9">
        <v>40131.56700000001</v>
      </c>
      <c r="BU9" s="9">
        <v>40121.970000000008</v>
      </c>
      <c r="BV9" s="9">
        <v>41137.267500000002</v>
      </c>
      <c r="BW9" s="9">
        <v>40719.545999999995</v>
      </c>
      <c r="BX9" s="9">
        <v>42139.146000000001</v>
      </c>
      <c r="BY9" s="9">
        <v>42137.843999999997</v>
      </c>
      <c r="BZ9" s="9">
        <v>42128.614499999996</v>
      </c>
      <c r="CA9" s="9">
        <v>42132.636000000006</v>
      </c>
      <c r="CB9" s="9">
        <v>42132.636000000006</v>
      </c>
      <c r="CC9" s="9">
        <v>42132.636000000006</v>
      </c>
      <c r="CD9" s="135">
        <v>493822.22399999999</v>
      </c>
      <c r="CE9" s="7">
        <f t="shared" si="0"/>
        <v>0</v>
      </c>
    </row>
    <row r="10" spans="1:83" hidden="1">
      <c r="A10">
        <v>921</v>
      </c>
      <c r="B10" t="s">
        <v>454</v>
      </c>
      <c r="C10">
        <v>108</v>
      </c>
      <c r="D10" t="s">
        <v>455</v>
      </c>
      <c r="E10">
        <v>192</v>
      </c>
      <c r="F10">
        <v>511130001</v>
      </c>
      <c r="G10" t="s">
        <v>111</v>
      </c>
      <c r="H10" s="53"/>
      <c r="I10">
        <v>101</v>
      </c>
      <c r="J10" t="s">
        <v>308</v>
      </c>
      <c r="K10">
        <v>1130</v>
      </c>
      <c r="L10" s="8">
        <v>1130</v>
      </c>
      <c r="M10" t="s">
        <v>309</v>
      </c>
      <c r="N10">
        <v>1000</v>
      </c>
      <c r="O10" t="s">
        <v>106</v>
      </c>
      <c r="P10">
        <v>4</v>
      </c>
      <c r="Q10" t="s">
        <v>345</v>
      </c>
      <c r="R10">
        <v>132</v>
      </c>
      <c r="S10" s="21">
        <v>1</v>
      </c>
      <c r="T10" s="21">
        <v>32</v>
      </c>
      <c r="U10" t="s">
        <v>456</v>
      </c>
      <c r="V10">
        <v>121</v>
      </c>
      <c r="W10" t="s">
        <v>312</v>
      </c>
      <c r="X10">
        <v>1</v>
      </c>
      <c r="Y10" t="s">
        <v>313</v>
      </c>
      <c r="Z10" s="4">
        <v>104594.23</v>
      </c>
      <c r="AA10" s="4">
        <v>105197.98</v>
      </c>
      <c r="AB10" s="4">
        <v>111499.09</v>
      </c>
      <c r="AC10" s="4">
        <v>113711.85</v>
      </c>
      <c r="AD10" s="4">
        <v>113711.85</v>
      </c>
      <c r="AE10" s="4">
        <v>99576.93</v>
      </c>
      <c r="AF10" s="4">
        <v>98635.29</v>
      </c>
      <c r="AG10" s="4">
        <v>98558.49</v>
      </c>
      <c r="AH10" s="4">
        <v>99587.25</v>
      </c>
      <c r="AI10" s="4">
        <v>98952.61</v>
      </c>
      <c r="AJ10" s="4">
        <v>98952.61</v>
      </c>
      <c r="AK10" s="4">
        <v>98952.61</v>
      </c>
      <c r="AM10" s="4">
        <v>161451.12</v>
      </c>
      <c r="AN10" s="4">
        <v>0</v>
      </c>
      <c r="AO10" s="4">
        <v>0</v>
      </c>
      <c r="AP10" s="4">
        <v>-1</v>
      </c>
      <c r="AQ10" s="4">
        <v>0</v>
      </c>
      <c r="AR10" s="4">
        <v>0</v>
      </c>
      <c r="AS10" s="4">
        <v>0</v>
      </c>
      <c r="AT10" s="4">
        <v>-87680</v>
      </c>
      <c r="AU10" s="4">
        <v>0</v>
      </c>
      <c r="AV10" s="4">
        <v>-20000</v>
      </c>
      <c r="AW10" s="4">
        <v>-90000</v>
      </c>
      <c r="AX10" s="4">
        <v>-90000</v>
      </c>
      <c r="AZ10" s="4">
        <v>99648.9</v>
      </c>
      <c r="BA10" s="4">
        <v>99648.9</v>
      </c>
      <c r="BB10" s="4">
        <v>99648.9</v>
      </c>
      <c r="BC10" s="4">
        <v>99648.9</v>
      </c>
      <c r="BD10" s="4">
        <v>102454.8</v>
      </c>
      <c r="BE10" s="4">
        <v>105260.7</v>
      </c>
      <c r="BF10" s="4">
        <v>106122.45</v>
      </c>
      <c r="BG10" s="4">
        <v>126011.4</v>
      </c>
      <c r="BH10" s="4">
        <v>126011.4</v>
      </c>
      <c r="BI10" s="4">
        <v>129357</v>
      </c>
      <c r="BJ10" s="6">
        <v>129357</v>
      </c>
      <c r="BK10" s="6">
        <v>129357</v>
      </c>
      <c r="BQ10" s="4">
        <v>1420153.7175000003</v>
      </c>
      <c r="BR10" s="9">
        <v>104631.345</v>
      </c>
      <c r="BS10" s="9">
        <v>104631.345</v>
      </c>
      <c r="BT10" s="9">
        <v>104631.345</v>
      </c>
      <c r="BU10" s="9">
        <v>104631.345</v>
      </c>
      <c r="BV10" s="9">
        <v>107577.54000000001</v>
      </c>
      <c r="BW10" s="9">
        <v>110523.735</v>
      </c>
      <c r="BX10" s="9">
        <v>111428.57250000001</v>
      </c>
      <c r="BY10" s="9">
        <v>132311.97</v>
      </c>
      <c r="BZ10" s="9">
        <v>132311.97</v>
      </c>
      <c r="CA10" s="9">
        <v>135824.85000000003</v>
      </c>
      <c r="CB10" s="9">
        <v>135824.85000000003</v>
      </c>
      <c r="CC10" s="9">
        <v>135824.85000000003</v>
      </c>
      <c r="CD10" s="135">
        <v>1420153.7175000003</v>
      </c>
      <c r="CE10" s="7">
        <f t="shared" si="0"/>
        <v>0</v>
      </c>
    </row>
    <row r="11" spans="1:83" hidden="1">
      <c r="A11">
        <v>922</v>
      </c>
      <c r="B11" t="s">
        <v>458</v>
      </c>
      <c r="C11">
        <v>109</v>
      </c>
      <c r="D11" t="s">
        <v>459</v>
      </c>
      <c r="E11">
        <v>192</v>
      </c>
      <c r="F11">
        <v>511130001</v>
      </c>
      <c r="G11" t="s">
        <v>111</v>
      </c>
      <c r="H11" s="53"/>
      <c r="I11">
        <v>101</v>
      </c>
      <c r="J11" t="s">
        <v>308</v>
      </c>
      <c r="K11">
        <v>1130</v>
      </c>
      <c r="L11" s="8">
        <v>1130</v>
      </c>
      <c r="M11" t="s">
        <v>309</v>
      </c>
      <c r="N11">
        <v>1000</v>
      </c>
      <c r="O11" t="s">
        <v>106</v>
      </c>
      <c r="P11">
        <v>4</v>
      </c>
      <c r="Q11" t="s">
        <v>345</v>
      </c>
      <c r="R11">
        <v>135</v>
      </c>
      <c r="S11" s="21">
        <v>1</v>
      </c>
      <c r="T11" s="21">
        <v>35</v>
      </c>
      <c r="U11" t="s">
        <v>460</v>
      </c>
      <c r="V11">
        <v>121</v>
      </c>
      <c r="W11" t="s">
        <v>312</v>
      </c>
      <c r="X11">
        <v>1</v>
      </c>
      <c r="Y11" t="s">
        <v>313</v>
      </c>
      <c r="Z11" s="4">
        <v>24930.36</v>
      </c>
      <c r="AA11" s="4">
        <v>27384.21</v>
      </c>
      <c r="AB11" s="4">
        <v>29838.06</v>
      </c>
      <c r="AC11" s="4">
        <v>29838.06</v>
      </c>
      <c r="AD11" s="4">
        <v>29838.06</v>
      </c>
      <c r="AE11" s="4">
        <v>29838.06</v>
      </c>
      <c r="AF11" s="4">
        <v>29838.06</v>
      </c>
      <c r="AG11" s="4">
        <v>30696.44</v>
      </c>
      <c r="AH11" s="4">
        <v>31554.81</v>
      </c>
      <c r="AI11" s="4">
        <v>31554.81</v>
      </c>
      <c r="AJ11" s="4">
        <v>31554.81</v>
      </c>
      <c r="AK11" s="4">
        <v>31554.81</v>
      </c>
      <c r="AM11" s="4">
        <v>50000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-25000</v>
      </c>
      <c r="AX11" s="4">
        <v>-25000</v>
      </c>
      <c r="AZ11" s="4">
        <v>30933</v>
      </c>
      <c r="BA11" s="4">
        <v>30933</v>
      </c>
      <c r="BB11" s="4">
        <v>30933</v>
      </c>
      <c r="BC11" s="4">
        <v>30933</v>
      </c>
      <c r="BD11" s="4">
        <v>31706.400000000001</v>
      </c>
      <c r="BE11" s="4">
        <v>32479.8</v>
      </c>
      <c r="BF11" s="4">
        <v>32479.8</v>
      </c>
      <c r="BG11" s="4">
        <v>32479.8</v>
      </c>
      <c r="BH11" s="4">
        <v>39107.699999999997</v>
      </c>
      <c r="BI11" s="4">
        <v>45735.6</v>
      </c>
      <c r="BJ11" s="6">
        <v>45735.6</v>
      </c>
      <c r="BK11" s="6">
        <v>45735.6</v>
      </c>
      <c r="BQ11" s="4">
        <v>450651.91499999986</v>
      </c>
      <c r="BR11" s="9">
        <v>32479.65</v>
      </c>
      <c r="BS11" s="9">
        <v>32479.65</v>
      </c>
      <c r="BT11" s="9">
        <v>32479.65</v>
      </c>
      <c r="BU11" s="9">
        <v>32479.65</v>
      </c>
      <c r="BV11" s="9">
        <v>33291.72</v>
      </c>
      <c r="BW11" s="9">
        <v>34103.789999999994</v>
      </c>
      <c r="BX11" s="9">
        <v>34103.789999999994</v>
      </c>
      <c r="BY11" s="9">
        <v>34103.789999999994</v>
      </c>
      <c r="BZ11" s="9">
        <v>41063.084999999999</v>
      </c>
      <c r="CA11" s="9">
        <v>48022.38</v>
      </c>
      <c r="CB11" s="9">
        <v>48022.38</v>
      </c>
      <c r="CC11" s="9">
        <v>48022.38</v>
      </c>
      <c r="CD11" s="135">
        <v>450651.91499999998</v>
      </c>
      <c r="CE11" s="7">
        <f t="shared" si="0"/>
        <v>0</v>
      </c>
    </row>
    <row r="12" spans="1:83" hidden="1">
      <c r="A12">
        <v>923</v>
      </c>
      <c r="B12" t="s">
        <v>461</v>
      </c>
      <c r="C12">
        <v>110</v>
      </c>
      <c r="D12" t="s">
        <v>462</v>
      </c>
      <c r="E12">
        <v>192</v>
      </c>
      <c r="F12">
        <v>511130001</v>
      </c>
      <c r="G12" t="s">
        <v>111</v>
      </c>
      <c r="H12" s="53"/>
      <c r="I12">
        <v>101</v>
      </c>
      <c r="J12" t="s">
        <v>308</v>
      </c>
      <c r="K12">
        <v>1130</v>
      </c>
      <c r="L12" s="8">
        <v>1130</v>
      </c>
      <c r="M12" t="s">
        <v>309</v>
      </c>
      <c r="N12">
        <v>1000</v>
      </c>
      <c r="O12" t="s">
        <v>106</v>
      </c>
      <c r="P12">
        <v>4</v>
      </c>
      <c r="Q12" t="s">
        <v>345</v>
      </c>
      <c r="R12">
        <v>311</v>
      </c>
      <c r="S12" s="21">
        <v>3</v>
      </c>
      <c r="T12" s="21">
        <v>11</v>
      </c>
      <c r="U12" t="s">
        <v>463</v>
      </c>
      <c r="V12">
        <v>125</v>
      </c>
      <c r="W12" t="s">
        <v>464</v>
      </c>
      <c r="X12">
        <v>1</v>
      </c>
      <c r="Y12" t="s">
        <v>313</v>
      </c>
      <c r="Z12" s="4">
        <v>31330.53</v>
      </c>
      <c r="AA12" s="4">
        <v>43217.06</v>
      </c>
      <c r="AB12" s="4">
        <v>43548.12</v>
      </c>
      <c r="AC12" s="4">
        <v>41933.22</v>
      </c>
      <c r="AD12" s="4">
        <v>43548.12</v>
      </c>
      <c r="AE12" s="4">
        <v>43548.12</v>
      </c>
      <c r="AF12" s="4">
        <v>43548.12</v>
      </c>
      <c r="AG12" s="4">
        <v>43548.12</v>
      </c>
      <c r="AH12" s="4">
        <v>43548.12</v>
      </c>
      <c r="AI12" s="4">
        <v>43548.12</v>
      </c>
      <c r="AJ12" s="4">
        <v>43548.12</v>
      </c>
      <c r="AK12" s="4">
        <v>43548.12</v>
      </c>
      <c r="AM12" s="4">
        <v>50000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-10000</v>
      </c>
      <c r="AX12" s="4">
        <v>-40000</v>
      </c>
      <c r="AZ12" s="4">
        <v>43236</v>
      </c>
      <c r="BA12" s="4">
        <v>43236</v>
      </c>
      <c r="BB12" s="4">
        <v>32597.64</v>
      </c>
      <c r="BC12" s="4">
        <v>32230.799999999999</v>
      </c>
      <c r="BD12" s="4">
        <v>33213.449999999997</v>
      </c>
      <c r="BE12" s="4">
        <v>34196.1</v>
      </c>
      <c r="BF12" s="4">
        <v>34196.1</v>
      </c>
      <c r="BG12" s="4">
        <v>34196.1</v>
      </c>
      <c r="BH12" s="4">
        <v>34196.1</v>
      </c>
      <c r="BI12" s="4">
        <v>35393.699999999997</v>
      </c>
      <c r="BJ12" s="6">
        <v>35393.699999999997</v>
      </c>
      <c r="BK12" s="6">
        <v>35393.699999999997</v>
      </c>
      <c r="BQ12" s="4">
        <v>448853.35950000002</v>
      </c>
      <c r="BR12" s="9">
        <v>45397.799999999996</v>
      </c>
      <c r="BS12" s="9">
        <v>45397.799999999996</v>
      </c>
      <c r="BT12" s="9">
        <v>34227.522000000004</v>
      </c>
      <c r="BU12" s="9">
        <v>33842.339999999997</v>
      </c>
      <c r="BV12" s="9">
        <v>34874.122499999998</v>
      </c>
      <c r="BW12" s="9">
        <v>35905.904999999999</v>
      </c>
      <c r="BX12" s="9">
        <v>35905.904999999999</v>
      </c>
      <c r="BY12" s="9">
        <v>35905.904999999999</v>
      </c>
      <c r="BZ12" s="9">
        <v>35905.904999999999</v>
      </c>
      <c r="CA12" s="9">
        <v>37163.384999999995</v>
      </c>
      <c r="CB12" s="9">
        <v>37163.384999999995</v>
      </c>
      <c r="CC12" s="9">
        <v>37163.384999999995</v>
      </c>
      <c r="CD12" s="135">
        <v>448853.35950000002</v>
      </c>
      <c r="CE12" s="7">
        <f t="shared" si="0"/>
        <v>0</v>
      </c>
    </row>
    <row r="13" spans="1:83" hidden="1">
      <c r="A13">
        <v>924</v>
      </c>
      <c r="B13" t="s">
        <v>574</v>
      </c>
      <c r="C13">
        <v>159</v>
      </c>
      <c r="D13" t="s">
        <v>574</v>
      </c>
      <c r="E13">
        <v>192</v>
      </c>
      <c r="F13">
        <v>511130001</v>
      </c>
      <c r="G13" t="s">
        <v>111</v>
      </c>
      <c r="H13" s="53"/>
      <c r="I13">
        <v>101</v>
      </c>
      <c r="J13" t="s">
        <v>308</v>
      </c>
      <c r="K13">
        <v>1130</v>
      </c>
      <c r="L13" s="8">
        <v>1130</v>
      </c>
      <c r="M13" t="s">
        <v>309</v>
      </c>
      <c r="N13">
        <v>1000</v>
      </c>
      <c r="O13" t="s">
        <v>106</v>
      </c>
      <c r="P13">
        <v>4</v>
      </c>
      <c r="Q13" t="s">
        <v>345</v>
      </c>
      <c r="R13">
        <v>111</v>
      </c>
      <c r="S13" s="21">
        <v>1</v>
      </c>
      <c r="T13" s="21">
        <v>11</v>
      </c>
      <c r="U13" t="s">
        <v>438</v>
      </c>
      <c r="V13">
        <v>121</v>
      </c>
      <c r="W13" t="s">
        <v>312</v>
      </c>
      <c r="X13">
        <v>1</v>
      </c>
      <c r="Y13" t="s">
        <v>313</v>
      </c>
      <c r="Z13" s="4">
        <v>30189.599999999999</v>
      </c>
      <c r="AA13" s="4">
        <v>30189.599999999999</v>
      </c>
      <c r="AB13" s="4">
        <v>30189.599999999999</v>
      </c>
      <c r="AC13" s="4">
        <v>30189.599999999999</v>
      </c>
      <c r="AD13" s="4">
        <v>30189.599999999999</v>
      </c>
      <c r="AE13" s="4">
        <v>30189.599999999999</v>
      </c>
      <c r="AF13" s="4">
        <v>23589.56</v>
      </c>
      <c r="AG13" s="4">
        <v>16989.53</v>
      </c>
      <c r="AH13" s="4">
        <v>16989.53</v>
      </c>
      <c r="AI13" s="4">
        <v>16989.53</v>
      </c>
      <c r="AJ13" s="4">
        <v>16989.53</v>
      </c>
      <c r="AK13" s="4">
        <v>16989.53</v>
      </c>
      <c r="AM13" s="4">
        <v>616</v>
      </c>
      <c r="AN13" s="4">
        <v>0</v>
      </c>
      <c r="AO13" s="4">
        <v>-5104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-5000</v>
      </c>
      <c r="AX13" s="4">
        <v>-15000</v>
      </c>
      <c r="AZ13" s="4">
        <v>16180.5</v>
      </c>
      <c r="BA13" s="4">
        <v>16180.5</v>
      </c>
      <c r="BB13" s="4">
        <v>16180.5</v>
      </c>
      <c r="BC13" s="4">
        <v>16180.5</v>
      </c>
      <c r="BD13" s="4">
        <v>16585.05</v>
      </c>
      <c r="BE13" s="4">
        <v>16989.599999999999</v>
      </c>
      <c r="BF13" s="4">
        <v>16989.599999999999</v>
      </c>
      <c r="BG13" s="4">
        <v>16989.599999999999</v>
      </c>
      <c r="BH13" s="4">
        <v>16989.599999999999</v>
      </c>
      <c r="BI13" s="4">
        <v>16989.599999999999</v>
      </c>
      <c r="BJ13" s="6">
        <v>16989.599999999999</v>
      </c>
      <c r="BK13" s="6">
        <v>16989.599999999999</v>
      </c>
      <c r="BQ13" s="4">
        <v>210245.96250000005</v>
      </c>
      <c r="BR13" s="9">
        <v>16989.525000000001</v>
      </c>
      <c r="BS13" s="9">
        <v>16989.525000000001</v>
      </c>
      <c r="BT13" s="9">
        <v>16989.525000000001</v>
      </c>
      <c r="BU13" s="9">
        <v>16989.525000000001</v>
      </c>
      <c r="BV13" s="9">
        <v>17414.302500000002</v>
      </c>
      <c r="BW13" s="9">
        <v>17839.080000000002</v>
      </c>
      <c r="BX13" s="9">
        <v>17839.080000000002</v>
      </c>
      <c r="BY13" s="9">
        <v>17839.080000000002</v>
      </c>
      <c r="BZ13" s="9">
        <v>17839.080000000002</v>
      </c>
      <c r="CA13" s="9">
        <v>17839.080000000002</v>
      </c>
      <c r="CB13" s="9">
        <v>17839.080000000002</v>
      </c>
      <c r="CC13" s="9">
        <v>17839.080000000002</v>
      </c>
      <c r="CD13" s="135">
        <v>210245.96250000008</v>
      </c>
      <c r="CE13" s="7">
        <f t="shared" si="0"/>
        <v>0</v>
      </c>
    </row>
    <row r="14" spans="1:83" hidden="1">
      <c r="A14">
        <v>931</v>
      </c>
      <c r="B14" t="s">
        <v>465</v>
      </c>
      <c r="C14">
        <v>111</v>
      </c>
      <c r="D14" t="s">
        <v>466</v>
      </c>
      <c r="E14">
        <v>192</v>
      </c>
      <c r="F14">
        <v>511130001</v>
      </c>
      <c r="G14" t="s">
        <v>111</v>
      </c>
      <c r="H14" s="53"/>
      <c r="I14">
        <v>101</v>
      </c>
      <c r="J14" t="s">
        <v>308</v>
      </c>
      <c r="K14">
        <v>1130</v>
      </c>
      <c r="L14" s="8">
        <v>1130</v>
      </c>
      <c r="M14" t="s">
        <v>309</v>
      </c>
      <c r="N14">
        <v>1000</v>
      </c>
      <c r="O14" t="s">
        <v>106</v>
      </c>
      <c r="P14">
        <v>5</v>
      </c>
      <c r="Q14" t="s">
        <v>467</v>
      </c>
      <c r="R14">
        <v>152</v>
      </c>
      <c r="S14" s="21">
        <v>1</v>
      </c>
      <c r="T14" s="21">
        <v>52</v>
      </c>
      <c r="U14" t="s">
        <v>468</v>
      </c>
      <c r="V14">
        <v>121</v>
      </c>
      <c r="W14" t="s">
        <v>312</v>
      </c>
      <c r="X14">
        <v>1</v>
      </c>
      <c r="Y14" t="s">
        <v>313</v>
      </c>
      <c r="Z14" s="4">
        <v>119401.7</v>
      </c>
      <c r="AA14" s="4">
        <v>119267.4</v>
      </c>
      <c r="AB14" s="4">
        <v>123644.27</v>
      </c>
      <c r="AC14" s="4">
        <v>128067.03</v>
      </c>
      <c r="AD14" s="4">
        <v>113377.32</v>
      </c>
      <c r="AE14" s="4">
        <v>116481.17</v>
      </c>
      <c r="AF14" s="4">
        <v>118671.03999999999</v>
      </c>
      <c r="AG14" s="4">
        <v>110928.83</v>
      </c>
      <c r="AH14" s="4">
        <v>104102.92</v>
      </c>
      <c r="AI14" s="4">
        <v>104446.44</v>
      </c>
      <c r="AJ14" s="4">
        <v>104446.44</v>
      </c>
      <c r="AK14" s="4">
        <v>104446.44</v>
      </c>
      <c r="AM14" s="4">
        <v>0</v>
      </c>
      <c r="AN14" s="4">
        <v>0</v>
      </c>
      <c r="AO14" s="4">
        <v>0</v>
      </c>
      <c r="AP14" s="4">
        <v>0</v>
      </c>
      <c r="AQ14" s="4">
        <v>-7.0000000000000007E-2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Z14" s="4">
        <v>100931.23</v>
      </c>
      <c r="BA14" s="4">
        <v>103102.5</v>
      </c>
      <c r="BB14" s="4">
        <v>89653.5</v>
      </c>
      <c r="BC14" s="4">
        <v>89653.5</v>
      </c>
      <c r="BD14" s="4">
        <v>90953.83</v>
      </c>
      <c r="BE14" s="4">
        <v>92941.2</v>
      </c>
      <c r="BF14" s="4">
        <v>92941.2</v>
      </c>
      <c r="BG14" s="4">
        <v>113279.89</v>
      </c>
      <c r="BH14" s="4">
        <v>130970.19</v>
      </c>
      <c r="BI14" s="4">
        <v>138290.4</v>
      </c>
      <c r="BJ14" s="6">
        <v>138290.4</v>
      </c>
      <c r="BK14" s="6">
        <v>138290.4</v>
      </c>
      <c r="BQ14" s="4">
        <v>1385263.152</v>
      </c>
      <c r="BR14" s="9">
        <v>105977.79149999999</v>
      </c>
      <c r="BS14" s="9">
        <v>108257.625</v>
      </c>
      <c r="BT14" s="9">
        <v>94136.175000000003</v>
      </c>
      <c r="BU14" s="9">
        <v>94136.175000000003</v>
      </c>
      <c r="BV14" s="9">
        <v>95501.521500000003</v>
      </c>
      <c r="BW14" s="9">
        <v>97588.260000000009</v>
      </c>
      <c r="BX14" s="9">
        <v>97588.260000000009</v>
      </c>
      <c r="BY14" s="9">
        <v>118943.88449999999</v>
      </c>
      <c r="BZ14" s="9">
        <v>137518.69950000002</v>
      </c>
      <c r="CA14" s="9">
        <v>145204.91999999998</v>
      </c>
      <c r="CB14" s="9">
        <v>145204.91999999998</v>
      </c>
      <c r="CC14" s="9">
        <v>145204.91999999998</v>
      </c>
      <c r="CD14" s="135">
        <v>1385263.1519999998</v>
      </c>
      <c r="CE14" s="7">
        <f t="shared" si="0"/>
        <v>0</v>
      </c>
    </row>
    <row r="15" spans="1:83" hidden="1">
      <c r="A15">
        <v>932</v>
      </c>
      <c r="B15" t="s">
        <v>477</v>
      </c>
      <c r="C15">
        <v>113</v>
      </c>
      <c r="D15" t="s">
        <v>478</v>
      </c>
      <c r="E15">
        <v>192</v>
      </c>
      <c r="F15">
        <v>511130001</v>
      </c>
      <c r="G15" t="s">
        <v>111</v>
      </c>
      <c r="H15" s="53"/>
      <c r="I15">
        <v>101</v>
      </c>
      <c r="J15" t="s">
        <v>308</v>
      </c>
      <c r="K15">
        <v>1130</v>
      </c>
      <c r="L15" s="8">
        <v>1130</v>
      </c>
      <c r="M15" t="s">
        <v>309</v>
      </c>
      <c r="N15">
        <v>1000</v>
      </c>
      <c r="O15" t="s">
        <v>106</v>
      </c>
      <c r="P15">
        <v>5</v>
      </c>
      <c r="Q15" t="s">
        <v>467</v>
      </c>
      <c r="R15">
        <v>152</v>
      </c>
      <c r="S15" s="21">
        <v>1</v>
      </c>
      <c r="T15" s="21">
        <v>52</v>
      </c>
      <c r="U15" t="s">
        <v>468</v>
      </c>
      <c r="V15">
        <v>121</v>
      </c>
      <c r="W15" t="s">
        <v>312</v>
      </c>
      <c r="X15">
        <v>1</v>
      </c>
      <c r="Y15" t="s">
        <v>313</v>
      </c>
      <c r="Z15" s="4">
        <v>36057.68</v>
      </c>
      <c r="AA15" s="4">
        <v>36641.269999999997</v>
      </c>
      <c r="AB15" s="4">
        <v>47748.33</v>
      </c>
      <c r="AC15" s="4">
        <v>48351.24</v>
      </c>
      <c r="AD15" s="4">
        <v>48351.24</v>
      </c>
      <c r="AE15" s="4">
        <v>48351.24</v>
      </c>
      <c r="AF15" s="4">
        <v>48351.24</v>
      </c>
      <c r="AG15" s="4">
        <v>47983.6</v>
      </c>
      <c r="AH15" s="4">
        <v>48351.24</v>
      </c>
      <c r="AI15" s="4">
        <v>48351.24</v>
      </c>
      <c r="AJ15" s="4">
        <v>48351.24</v>
      </c>
      <c r="AK15" s="4">
        <v>48351.24</v>
      </c>
      <c r="AM15" s="4">
        <v>50000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-5000</v>
      </c>
      <c r="AX15" s="4">
        <v>-45000</v>
      </c>
      <c r="AZ15" s="4">
        <v>46929.599999999999</v>
      </c>
      <c r="BA15" s="4">
        <v>46929.599999999999</v>
      </c>
      <c r="BB15" s="4">
        <v>48058.95</v>
      </c>
      <c r="BC15" s="4">
        <v>49188.3</v>
      </c>
      <c r="BD15" s="4">
        <v>50462.1</v>
      </c>
      <c r="BE15" s="4">
        <v>51735.9</v>
      </c>
      <c r="BF15" s="4">
        <v>41555.4</v>
      </c>
      <c r="BG15" s="4">
        <v>29513.1</v>
      </c>
      <c r="BH15" s="4">
        <v>29513.1</v>
      </c>
      <c r="BI15" s="4">
        <v>22595.4</v>
      </c>
      <c r="BJ15" s="6">
        <v>22595.4</v>
      </c>
      <c r="BK15" s="6">
        <v>22595.4</v>
      </c>
      <c r="BQ15" s="4">
        <v>484755.8625000001</v>
      </c>
      <c r="BR15" s="9">
        <v>49276.08</v>
      </c>
      <c r="BS15" s="9">
        <v>49276.08</v>
      </c>
      <c r="BT15" s="9">
        <v>50461.897499999999</v>
      </c>
      <c r="BU15" s="9">
        <v>51647.715000000011</v>
      </c>
      <c r="BV15" s="9">
        <v>52985.205000000002</v>
      </c>
      <c r="BW15" s="9">
        <v>54322.695000000007</v>
      </c>
      <c r="BX15" s="9">
        <v>43633.170000000006</v>
      </c>
      <c r="BY15" s="9">
        <v>30988.755000000001</v>
      </c>
      <c r="BZ15" s="9">
        <v>30988.755000000001</v>
      </c>
      <c r="CA15" s="9">
        <v>23725.170000000002</v>
      </c>
      <c r="CB15" s="9">
        <v>23725.170000000002</v>
      </c>
      <c r="CC15" s="9">
        <v>23725.170000000002</v>
      </c>
      <c r="CD15" s="135">
        <v>484755.86249999999</v>
      </c>
      <c r="CE15" s="7">
        <f t="shared" si="0"/>
        <v>0</v>
      </c>
    </row>
    <row r="16" spans="1:83" hidden="1">
      <c r="A16">
        <v>941</v>
      </c>
      <c r="B16" t="s">
        <v>484</v>
      </c>
      <c r="C16">
        <v>116</v>
      </c>
      <c r="D16" t="s">
        <v>485</v>
      </c>
      <c r="E16">
        <v>192</v>
      </c>
      <c r="F16">
        <v>511130001</v>
      </c>
      <c r="G16" t="s">
        <v>111</v>
      </c>
      <c r="H16" s="53"/>
      <c r="I16">
        <v>101</v>
      </c>
      <c r="J16" t="s">
        <v>308</v>
      </c>
      <c r="K16">
        <v>1130</v>
      </c>
      <c r="L16" s="8">
        <v>1130</v>
      </c>
      <c r="M16" t="s">
        <v>309</v>
      </c>
      <c r="N16">
        <v>1000</v>
      </c>
      <c r="O16" t="s">
        <v>106</v>
      </c>
      <c r="P16">
        <v>8</v>
      </c>
      <c r="Q16" t="s">
        <v>486</v>
      </c>
      <c r="R16">
        <v>131</v>
      </c>
      <c r="S16" s="21">
        <v>1</v>
      </c>
      <c r="T16" s="21">
        <v>31</v>
      </c>
      <c r="U16" t="s">
        <v>449</v>
      </c>
      <c r="V16">
        <v>121</v>
      </c>
      <c r="W16" t="s">
        <v>312</v>
      </c>
      <c r="X16">
        <v>1</v>
      </c>
      <c r="Y16" t="s">
        <v>313</v>
      </c>
      <c r="Z16" s="4">
        <v>66463.740000000005</v>
      </c>
      <c r="AA16" s="4">
        <v>48504.17</v>
      </c>
      <c r="AB16" s="4">
        <v>47940.33</v>
      </c>
      <c r="AC16" s="4">
        <v>48729.87</v>
      </c>
      <c r="AD16" s="4">
        <v>51338.7</v>
      </c>
      <c r="AE16" s="4">
        <v>44804.97</v>
      </c>
      <c r="AF16" s="4">
        <v>44804.97</v>
      </c>
      <c r="AG16" s="4">
        <v>44804.97</v>
      </c>
      <c r="AH16" s="4">
        <v>44804.97</v>
      </c>
      <c r="AI16" s="4">
        <v>44410.2</v>
      </c>
      <c r="AJ16" s="4">
        <v>44410.2</v>
      </c>
      <c r="AK16" s="4">
        <v>44410.2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Z16" s="4">
        <v>43767.27</v>
      </c>
      <c r="BA16" s="4">
        <v>44793</v>
      </c>
      <c r="BB16" s="4">
        <v>44793</v>
      </c>
      <c r="BC16" s="4">
        <v>44793</v>
      </c>
      <c r="BD16" s="4">
        <v>42677.4</v>
      </c>
      <c r="BE16" s="4">
        <v>40561.800000000003</v>
      </c>
      <c r="BF16" s="4">
        <v>26689.65</v>
      </c>
      <c r="BG16" s="4">
        <v>12817.5</v>
      </c>
      <c r="BH16" s="4">
        <v>12817.5</v>
      </c>
      <c r="BI16" s="4">
        <v>13416.3</v>
      </c>
      <c r="BJ16" s="6">
        <v>13416.3</v>
      </c>
      <c r="BK16" s="6">
        <v>13416.3</v>
      </c>
      <c r="BQ16" s="4">
        <v>371656.97099999996</v>
      </c>
      <c r="BR16" s="9">
        <v>45955.633499999996</v>
      </c>
      <c r="BS16" s="9">
        <v>47032.649999999994</v>
      </c>
      <c r="BT16" s="9">
        <v>47032.649999999994</v>
      </c>
      <c r="BU16" s="9">
        <v>47032.649999999994</v>
      </c>
      <c r="BV16" s="9">
        <v>44811.270000000004</v>
      </c>
      <c r="BW16" s="9">
        <v>42589.890000000007</v>
      </c>
      <c r="BX16" s="9">
        <v>28024.132500000003</v>
      </c>
      <c r="BY16" s="9">
        <v>13458.374999999998</v>
      </c>
      <c r="BZ16" s="9">
        <v>13458.374999999998</v>
      </c>
      <c r="CA16" s="9">
        <v>14087.115</v>
      </c>
      <c r="CB16" s="9">
        <v>14087.115</v>
      </c>
      <c r="CC16" s="9">
        <v>14087.115</v>
      </c>
      <c r="CD16" s="135">
        <v>371656.97099999996</v>
      </c>
      <c r="CE16" s="7">
        <f t="shared" si="0"/>
        <v>0</v>
      </c>
    </row>
    <row r="17" spans="1:83" hidden="1">
      <c r="A17">
        <v>942</v>
      </c>
      <c r="B17" t="s">
        <v>487</v>
      </c>
      <c r="C17">
        <v>117</v>
      </c>
      <c r="D17" t="s">
        <v>488</v>
      </c>
      <c r="E17">
        <v>192</v>
      </c>
      <c r="F17">
        <v>511130001</v>
      </c>
      <c r="G17" t="s">
        <v>111</v>
      </c>
      <c r="H17" s="53"/>
      <c r="I17">
        <v>101</v>
      </c>
      <c r="J17" t="s">
        <v>308</v>
      </c>
      <c r="K17">
        <v>1130</v>
      </c>
      <c r="L17" s="8">
        <v>1130</v>
      </c>
      <c r="M17" t="s">
        <v>309</v>
      </c>
      <c r="N17">
        <v>1000</v>
      </c>
      <c r="O17" t="s">
        <v>106</v>
      </c>
      <c r="P17">
        <v>8</v>
      </c>
      <c r="Q17" t="s">
        <v>486</v>
      </c>
      <c r="R17">
        <v>183</v>
      </c>
      <c r="S17" s="21">
        <v>1</v>
      </c>
      <c r="T17" s="21">
        <v>83</v>
      </c>
      <c r="U17" t="s">
        <v>489</v>
      </c>
      <c r="V17">
        <v>121</v>
      </c>
      <c r="W17" t="s">
        <v>312</v>
      </c>
      <c r="X17">
        <v>1</v>
      </c>
      <c r="Y17" t="s">
        <v>313</v>
      </c>
      <c r="Z17" s="4">
        <v>45007.199999999997</v>
      </c>
      <c r="AA17" s="4">
        <v>45007.199999999997</v>
      </c>
      <c r="AB17" s="4">
        <v>45007.199999999997</v>
      </c>
      <c r="AC17" s="4">
        <v>45007.199999999997</v>
      </c>
      <c r="AD17" s="4">
        <v>34978.730000000003</v>
      </c>
      <c r="AE17" s="4">
        <v>36502.199999999997</v>
      </c>
      <c r="AF17" s="4">
        <v>36502.199999999997</v>
      </c>
      <c r="AG17" s="4">
        <v>36502.199999999997</v>
      </c>
      <c r="AH17" s="4">
        <v>36502.199999999997</v>
      </c>
      <c r="AI17" s="4">
        <v>36502.199999999997</v>
      </c>
      <c r="AJ17" s="4">
        <v>36502.199999999997</v>
      </c>
      <c r="AK17" s="4">
        <v>36502.199999999997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Z17" s="4">
        <v>34764</v>
      </c>
      <c r="BA17" s="4">
        <v>34764</v>
      </c>
      <c r="BB17" s="4">
        <v>34764</v>
      </c>
      <c r="BC17" s="4">
        <v>33897.32</v>
      </c>
      <c r="BD17" s="4">
        <v>35633.25</v>
      </c>
      <c r="BE17" s="4">
        <v>36502.5</v>
      </c>
      <c r="BF17" s="4">
        <v>36502.5</v>
      </c>
      <c r="BG17" s="4">
        <v>36047.49</v>
      </c>
      <c r="BH17" s="4">
        <v>36502.5</v>
      </c>
      <c r="BI17" s="4">
        <v>36502.5</v>
      </c>
      <c r="BJ17" s="6">
        <v>36502.5</v>
      </c>
      <c r="BK17" s="6">
        <v>36502.5</v>
      </c>
      <c r="BQ17" s="4">
        <v>450329.31300000002</v>
      </c>
      <c r="BR17" s="9">
        <v>36502.200000000004</v>
      </c>
      <c r="BS17" s="9">
        <v>36502.200000000004</v>
      </c>
      <c r="BT17" s="9">
        <v>36502.200000000004</v>
      </c>
      <c r="BU17" s="9">
        <v>35592.186000000002</v>
      </c>
      <c r="BV17" s="9">
        <v>37414.912500000006</v>
      </c>
      <c r="BW17" s="9">
        <v>38327.625</v>
      </c>
      <c r="BX17" s="9">
        <v>38327.625</v>
      </c>
      <c r="BY17" s="9">
        <v>37849.864499999996</v>
      </c>
      <c r="BZ17" s="9">
        <v>38327.625</v>
      </c>
      <c r="CA17" s="9">
        <v>38327.625</v>
      </c>
      <c r="CB17" s="9">
        <v>38327.625</v>
      </c>
      <c r="CC17" s="9">
        <v>38327.625</v>
      </c>
      <c r="CD17" s="135">
        <v>450329.31300000002</v>
      </c>
      <c r="CE17" s="7">
        <f t="shared" si="0"/>
        <v>0</v>
      </c>
    </row>
    <row r="18" spans="1:83" hidden="1">
      <c r="A18">
        <v>943</v>
      </c>
      <c r="B18" t="s">
        <v>600</v>
      </c>
      <c r="C18">
        <v>183</v>
      </c>
      <c r="D18" t="s">
        <v>600</v>
      </c>
      <c r="E18">
        <v>192</v>
      </c>
      <c r="F18">
        <v>511130001</v>
      </c>
      <c r="G18" t="s">
        <v>111</v>
      </c>
      <c r="H18" s="53"/>
      <c r="I18">
        <v>101</v>
      </c>
      <c r="J18" t="s">
        <v>308</v>
      </c>
      <c r="K18">
        <v>1130</v>
      </c>
      <c r="L18" s="8">
        <v>1130</v>
      </c>
      <c r="M18" t="s">
        <v>309</v>
      </c>
      <c r="N18">
        <v>1000</v>
      </c>
      <c r="O18" t="s">
        <v>106</v>
      </c>
      <c r="P18">
        <v>9</v>
      </c>
      <c r="Q18" t="s">
        <v>422</v>
      </c>
      <c r="R18">
        <v>131</v>
      </c>
      <c r="S18" s="21">
        <v>1</v>
      </c>
      <c r="T18" s="21">
        <v>31</v>
      </c>
      <c r="U18" t="s">
        <v>449</v>
      </c>
      <c r="V18">
        <v>121</v>
      </c>
      <c r="W18" t="s">
        <v>312</v>
      </c>
      <c r="X18">
        <v>1</v>
      </c>
      <c r="Y18" t="s">
        <v>313</v>
      </c>
      <c r="Z18" s="4">
        <v>19365.259999999998</v>
      </c>
      <c r="AA18" s="4">
        <v>38730.51</v>
      </c>
      <c r="AB18" s="4">
        <v>38730.51</v>
      </c>
      <c r="AC18" s="4">
        <v>38730.51</v>
      </c>
      <c r="AD18" s="4">
        <v>38730.51</v>
      </c>
      <c r="AE18" s="4">
        <v>38730.51</v>
      </c>
      <c r="AF18" s="4">
        <v>38730.51</v>
      </c>
      <c r="AG18" s="4">
        <v>38730.51</v>
      </c>
      <c r="AH18" s="4">
        <v>38730.51</v>
      </c>
      <c r="AI18" s="4">
        <v>38730.51</v>
      </c>
      <c r="AJ18" s="4">
        <v>38730.51</v>
      </c>
      <c r="AK18" s="4">
        <v>38730.51</v>
      </c>
      <c r="AM18" s="4">
        <v>50000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-8138.8</v>
      </c>
      <c r="AV18" s="4">
        <v>0</v>
      </c>
      <c r="AW18" s="4">
        <v>-15000</v>
      </c>
      <c r="AX18" s="4">
        <v>-35000</v>
      </c>
      <c r="AZ18" s="4">
        <v>36886.199999999997</v>
      </c>
      <c r="BA18" s="4">
        <v>36886.199999999997</v>
      </c>
      <c r="BB18" s="4">
        <v>36886.199999999997</v>
      </c>
      <c r="BC18" s="4">
        <v>36166.199999999997</v>
      </c>
      <c r="BD18" s="4">
        <v>38277.9</v>
      </c>
      <c r="BE18" s="4">
        <v>39669.599999999999</v>
      </c>
      <c r="BF18" s="4">
        <v>39669.599999999999</v>
      </c>
      <c r="BG18" s="4">
        <v>39669.599999999999</v>
      </c>
      <c r="BH18" s="4">
        <v>42819.6</v>
      </c>
      <c r="BI18" s="4">
        <v>42819.6</v>
      </c>
      <c r="BJ18" s="6">
        <v>42819.6</v>
      </c>
      <c r="BK18" s="6">
        <v>42819.6</v>
      </c>
      <c r="BQ18" s="4">
        <v>499159.39499999984</v>
      </c>
      <c r="BR18" s="9">
        <v>38730.51</v>
      </c>
      <c r="BS18" s="9">
        <v>38730.51</v>
      </c>
      <c r="BT18" s="9">
        <v>38730.51</v>
      </c>
      <c r="BU18" s="9">
        <v>37974.51</v>
      </c>
      <c r="BV18" s="9">
        <v>40191.795000000006</v>
      </c>
      <c r="BW18" s="9">
        <v>41653.08</v>
      </c>
      <c r="BX18" s="9">
        <v>41653.08</v>
      </c>
      <c r="BY18" s="9">
        <v>41653.08</v>
      </c>
      <c r="BZ18" s="9">
        <v>44960.58</v>
      </c>
      <c r="CA18" s="9">
        <v>44960.58</v>
      </c>
      <c r="CB18" s="9">
        <v>44960.58</v>
      </c>
      <c r="CC18" s="9">
        <v>44960.58</v>
      </c>
      <c r="CD18" s="135">
        <v>499159.39500000014</v>
      </c>
      <c r="CE18" s="7">
        <f t="shared" si="0"/>
        <v>0</v>
      </c>
    </row>
    <row r="19" spans="1:83" hidden="1">
      <c r="A19">
        <v>951</v>
      </c>
      <c r="B19" t="s">
        <v>491</v>
      </c>
      <c r="C19">
        <v>118</v>
      </c>
      <c r="D19" t="s">
        <v>178</v>
      </c>
      <c r="E19">
        <v>192</v>
      </c>
      <c r="F19">
        <v>511130001</v>
      </c>
      <c r="G19" t="s">
        <v>111</v>
      </c>
      <c r="H19" s="53"/>
      <c r="I19">
        <v>101</v>
      </c>
      <c r="J19" t="s">
        <v>308</v>
      </c>
      <c r="K19">
        <v>1130</v>
      </c>
      <c r="L19" s="8">
        <v>1130</v>
      </c>
      <c r="M19" t="s">
        <v>309</v>
      </c>
      <c r="N19">
        <v>1000</v>
      </c>
      <c r="O19" t="s">
        <v>106</v>
      </c>
      <c r="P19">
        <v>12</v>
      </c>
      <c r="Q19" t="s">
        <v>401</v>
      </c>
      <c r="R19">
        <v>221</v>
      </c>
      <c r="S19" s="21">
        <v>2</v>
      </c>
      <c r="T19" s="21">
        <v>21</v>
      </c>
      <c r="U19" t="s">
        <v>492</v>
      </c>
      <c r="V19">
        <v>128</v>
      </c>
      <c r="W19" t="s">
        <v>404</v>
      </c>
      <c r="X19">
        <v>1</v>
      </c>
      <c r="Y19" t="s">
        <v>313</v>
      </c>
      <c r="Z19" s="4">
        <v>134220.28</v>
      </c>
      <c r="AA19" s="4">
        <v>137086.19</v>
      </c>
      <c r="AB19" s="4">
        <v>126855.54</v>
      </c>
      <c r="AC19" s="4">
        <v>126855.55</v>
      </c>
      <c r="AD19" s="4">
        <v>109866.02</v>
      </c>
      <c r="AE19" s="4">
        <v>109866.02</v>
      </c>
      <c r="AF19" s="4">
        <v>99366.27</v>
      </c>
      <c r="AG19" s="4">
        <v>98773.05</v>
      </c>
      <c r="AH19" s="4">
        <v>104361.39</v>
      </c>
      <c r="AI19" s="4">
        <v>104361.39</v>
      </c>
      <c r="AJ19" s="4">
        <v>104361.39</v>
      </c>
      <c r="AK19" s="4">
        <v>104361.39</v>
      </c>
      <c r="AM19" s="4">
        <v>0</v>
      </c>
      <c r="AN19" s="4">
        <v>-2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67687.58</v>
      </c>
      <c r="AU19" s="4">
        <v>0</v>
      </c>
      <c r="AV19" s="4">
        <v>0</v>
      </c>
      <c r="AW19" s="4">
        <v>0</v>
      </c>
      <c r="AX19" s="4">
        <v>0</v>
      </c>
      <c r="AZ19" s="4">
        <v>103114.8</v>
      </c>
      <c r="BA19" s="4">
        <v>112994.48</v>
      </c>
      <c r="BB19" s="4">
        <v>113489.59</v>
      </c>
      <c r="BC19" s="4">
        <v>113984.7</v>
      </c>
      <c r="BD19" s="4">
        <v>116858.55</v>
      </c>
      <c r="BE19" s="4">
        <v>119212.53</v>
      </c>
      <c r="BF19" s="4">
        <v>119732.4</v>
      </c>
      <c r="BG19" s="4">
        <v>119732.4</v>
      </c>
      <c r="BH19" s="4">
        <v>118584.06</v>
      </c>
      <c r="BI19" s="4">
        <v>122127.6</v>
      </c>
      <c r="BJ19" s="6">
        <v>122127.6</v>
      </c>
      <c r="BK19" s="6">
        <v>122127.6</v>
      </c>
      <c r="BQ19" s="4">
        <v>1474290.6255000003</v>
      </c>
      <c r="BR19" s="9">
        <v>108270.54</v>
      </c>
      <c r="BS19" s="9">
        <v>118644.204</v>
      </c>
      <c r="BT19" s="9">
        <v>119164.06949999998</v>
      </c>
      <c r="BU19" s="9">
        <v>119683.935</v>
      </c>
      <c r="BV19" s="9">
        <v>122701.47750000001</v>
      </c>
      <c r="BW19" s="9">
        <v>125173.1565</v>
      </c>
      <c r="BX19" s="9">
        <v>125719.02</v>
      </c>
      <c r="BY19" s="9">
        <v>125719.02</v>
      </c>
      <c r="BZ19" s="9">
        <v>124513.26299999999</v>
      </c>
      <c r="CA19" s="9">
        <v>128233.98</v>
      </c>
      <c r="CB19" s="9">
        <v>128233.98</v>
      </c>
      <c r="CC19" s="9">
        <v>128233.98</v>
      </c>
      <c r="CD19" s="135">
        <v>1474290.6255000001</v>
      </c>
      <c r="CE19" s="7">
        <f t="shared" si="0"/>
        <v>0</v>
      </c>
    </row>
    <row r="20" spans="1:83" hidden="1">
      <c r="A20">
        <v>952</v>
      </c>
      <c r="B20" t="s">
        <v>498</v>
      </c>
      <c r="C20">
        <v>120</v>
      </c>
      <c r="D20" t="s">
        <v>499</v>
      </c>
      <c r="E20">
        <v>192</v>
      </c>
      <c r="F20">
        <v>511130001</v>
      </c>
      <c r="G20" t="s">
        <v>111</v>
      </c>
      <c r="H20" s="53"/>
      <c r="I20">
        <v>101</v>
      </c>
      <c r="J20" t="s">
        <v>308</v>
      </c>
      <c r="K20" s="8">
        <v>1130</v>
      </c>
      <c r="L20" s="8">
        <v>1130</v>
      </c>
      <c r="M20" t="s">
        <v>309</v>
      </c>
      <c r="N20">
        <v>1000</v>
      </c>
      <c r="O20" t="s">
        <v>106</v>
      </c>
      <c r="P20">
        <v>12</v>
      </c>
      <c r="Q20" t="s">
        <v>401</v>
      </c>
      <c r="R20">
        <v>222</v>
      </c>
      <c r="S20" s="21">
        <v>2</v>
      </c>
      <c r="T20" s="21">
        <v>22</v>
      </c>
      <c r="U20" t="s">
        <v>500</v>
      </c>
      <c r="V20">
        <v>125</v>
      </c>
      <c r="W20" t="s">
        <v>464</v>
      </c>
      <c r="X20">
        <v>1</v>
      </c>
      <c r="Y20" t="s">
        <v>313</v>
      </c>
      <c r="Z20" s="4">
        <v>67238.7</v>
      </c>
      <c r="AA20" s="4">
        <v>61635.42</v>
      </c>
      <c r="AB20" s="4">
        <v>62369.06</v>
      </c>
      <c r="AC20" s="4">
        <v>62369.06</v>
      </c>
      <c r="AD20" s="4">
        <v>62369.06</v>
      </c>
      <c r="AE20" s="4">
        <v>62369.06</v>
      </c>
      <c r="AF20" s="4">
        <v>62369.06</v>
      </c>
      <c r="AG20" s="4">
        <v>61011.08</v>
      </c>
      <c r="AH20" s="4">
        <v>62369.06</v>
      </c>
      <c r="AI20" s="4">
        <v>62369.06</v>
      </c>
      <c r="AJ20" s="4">
        <v>62369.06</v>
      </c>
      <c r="AK20" s="4">
        <v>62369.06</v>
      </c>
      <c r="AM20" s="4">
        <v>50000</v>
      </c>
      <c r="AN20" s="4">
        <v>0</v>
      </c>
      <c r="AO20" s="4">
        <v>100000</v>
      </c>
      <c r="AP20" s="4">
        <v>0</v>
      </c>
      <c r="AQ20" s="4">
        <v>0</v>
      </c>
      <c r="AR20" s="4">
        <v>0</v>
      </c>
      <c r="AS20" s="4">
        <v>30000</v>
      </c>
      <c r="AT20" s="4">
        <v>100000</v>
      </c>
      <c r="AU20" s="4">
        <v>0</v>
      </c>
      <c r="AV20" s="4">
        <v>-30000</v>
      </c>
      <c r="AW20" s="4">
        <v>-60000</v>
      </c>
      <c r="AX20" s="4">
        <v>-60000</v>
      </c>
      <c r="AZ20" s="4">
        <v>79098.899999999994</v>
      </c>
      <c r="BA20" s="4">
        <v>84270.3</v>
      </c>
      <c r="BB20" s="4">
        <v>84270.3</v>
      </c>
      <c r="BC20" s="4">
        <v>84270.3</v>
      </c>
      <c r="BD20" s="4">
        <v>86634.15</v>
      </c>
      <c r="BE20" s="4">
        <v>88998</v>
      </c>
      <c r="BF20" s="4">
        <v>88998</v>
      </c>
      <c r="BG20" s="4">
        <v>88998</v>
      </c>
      <c r="BH20" s="4">
        <v>88998</v>
      </c>
      <c r="BI20" s="4">
        <v>94980.03</v>
      </c>
      <c r="BJ20" s="6">
        <v>94980.03</v>
      </c>
      <c r="BK20" s="6">
        <v>94980.03</v>
      </c>
      <c r="BQ20" s="4">
        <v>1112449.8420000002</v>
      </c>
      <c r="BR20" s="9">
        <v>83053.845000000016</v>
      </c>
      <c r="BS20" s="9">
        <v>88483.815000000017</v>
      </c>
      <c r="BT20" s="9">
        <v>88483.815000000017</v>
      </c>
      <c r="BU20" s="9">
        <v>88483.815000000017</v>
      </c>
      <c r="BV20" s="9">
        <v>90965.857500000013</v>
      </c>
      <c r="BW20" s="9">
        <v>93447.900000000009</v>
      </c>
      <c r="BX20" s="9">
        <v>93447.900000000009</v>
      </c>
      <c r="BY20" s="9">
        <v>93447.900000000009</v>
      </c>
      <c r="BZ20" s="9">
        <v>93447.900000000009</v>
      </c>
      <c r="CA20" s="9">
        <v>99729.031500000012</v>
      </c>
      <c r="CB20" s="9">
        <v>99729.031500000012</v>
      </c>
      <c r="CC20" s="9">
        <v>99729.031500000012</v>
      </c>
      <c r="CD20" s="135">
        <v>1112449.8420000002</v>
      </c>
      <c r="CE20" s="7">
        <f t="shared" si="0"/>
        <v>0</v>
      </c>
    </row>
    <row r="21" spans="1:83" hidden="1">
      <c r="A21">
        <v>953</v>
      </c>
      <c r="B21" t="s">
        <v>259</v>
      </c>
      <c r="C21">
        <v>121</v>
      </c>
      <c r="D21" t="s">
        <v>196</v>
      </c>
      <c r="E21">
        <v>192</v>
      </c>
      <c r="F21">
        <v>511130001</v>
      </c>
      <c r="G21" t="s">
        <v>111</v>
      </c>
      <c r="H21" s="53"/>
      <c r="I21">
        <v>101</v>
      </c>
      <c r="J21" t="s">
        <v>308</v>
      </c>
      <c r="K21">
        <v>1130</v>
      </c>
      <c r="L21" s="8">
        <v>1130</v>
      </c>
      <c r="M21" t="s">
        <v>309</v>
      </c>
      <c r="N21">
        <v>1000</v>
      </c>
      <c r="O21" t="s">
        <v>106</v>
      </c>
      <c r="P21">
        <v>12</v>
      </c>
      <c r="Q21" t="s">
        <v>401</v>
      </c>
      <c r="R21">
        <v>214</v>
      </c>
      <c r="S21" s="21">
        <v>2</v>
      </c>
      <c r="T21" s="21">
        <v>14</v>
      </c>
      <c r="U21" t="s">
        <v>446</v>
      </c>
      <c r="V21">
        <v>125</v>
      </c>
      <c r="W21" t="s">
        <v>464</v>
      </c>
      <c r="X21">
        <v>1</v>
      </c>
      <c r="Y21" t="s">
        <v>313</v>
      </c>
      <c r="Z21" s="4">
        <v>21323.61</v>
      </c>
      <c r="AA21" s="4">
        <v>21422.48</v>
      </c>
      <c r="AB21" s="4">
        <v>22077.72</v>
      </c>
      <c r="AC21" s="4">
        <v>22077.72</v>
      </c>
      <c r="AD21" s="4">
        <v>32959.56</v>
      </c>
      <c r="AE21" s="4">
        <v>33633.18</v>
      </c>
      <c r="AF21" s="4">
        <v>33633.18</v>
      </c>
      <c r="AG21" s="4">
        <v>29147.599999999999</v>
      </c>
      <c r="AH21" s="4">
        <v>24980.13</v>
      </c>
      <c r="AI21" s="4">
        <v>24980.13</v>
      </c>
      <c r="AJ21" s="4">
        <v>24980.13</v>
      </c>
      <c r="AK21" s="4">
        <v>24980.13</v>
      </c>
      <c r="AM21" s="4">
        <v>50000</v>
      </c>
      <c r="AN21" s="4">
        <v>0</v>
      </c>
      <c r="AO21" s="4">
        <v>0</v>
      </c>
      <c r="AP21" s="4">
        <v>0</v>
      </c>
      <c r="AQ21" s="4">
        <v>-1</v>
      </c>
      <c r="AR21" s="4">
        <v>0</v>
      </c>
      <c r="AS21" s="4">
        <v>0</v>
      </c>
      <c r="AT21" s="4">
        <v>0</v>
      </c>
      <c r="AU21" s="4">
        <v>0</v>
      </c>
      <c r="AV21" s="4">
        <v>-10000</v>
      </c>
      <c r="AW21" s="4">
        <v>-20000</v>
      </c>
      <c r="AX21" s="4">
        <v>-20000</v>
      </c>
      <c r="AZ21" s="4">
        <v>24871.200000000001</v>
      </c>
      <c r="BA21" s="4">
        <v>28991.7</v>
      </c>
      <c r="BB21" s="4">
        <v>33112.199999999997</v>
      </c>
      <c r="BC21" s="4">
        <v>32837.5</v>
      </c>
      <c r="BD21" s="4">
        <v>34044.9</v>
      </c>
      <c r="BE21" s="4">
        <v>34087.74</v>
      </c>
      <c r="BF21" s="4">
        <v>34384.36</v>
      </c>
      <c r="BG21" s="4">
        <v>20157.38</v>
      </c>
      <c r="BH21" s="4">
        <v>19860.759999999998</v>
      </c>
      <c r="BI21" s="4">
        <v>20419.64</v>
      </c>
      <c r="BJ21" s="6">
        <v>20419.64</v>
      </c>
      <c r="BK21" s="6">
        <v>20419.64</v>
      </c>
      <c r="BQ21" s="4">
        <v>339786.99300000007</v>
      </c>
      <c r="BR21" s="9">
        <v>26114.760000000002</v>
      </c>
      <c r="BS21" s="9">
        <v>30441.285000000007</v>
      </c>
      <c r="BT21" s="9">
        <v>34767.81</v>
      </c>
      <c r="BU21" s="9">
        <v>34479.375</v>
      </c>
      <c r="BV21" s="9">
        <v>35747.145000000004</v>
      </c>
      <c r="BW21" s="9">
        <v>35792.127</v>
      </c>
      <c r="BX21" s="9">
        <v>36103.578000000009</v>
      </c>
      <c r="BY21" s="9">
        <v>21165.249000000003</v>
      </c>
      <c r="BZ21" s="9">
        <v>20853.797999999999</v>
      </c>
      <c r="CA21" s="9">
        <v>21440.622000000003</v>
      </c>
      <c r="CB21" s="9">
        <v>21440.622000000003</v>
      </c>
      <c r="CC21" s="9">
        <v>21440.622000000003</v>
      </c>
      <c r="CD21" s="135">
        <v>339786.99300000002</v>
      </c>
      <c r="CE21" s="7">
        <f t="shared" si="0"/>
        <v>0</v>
      </c>
    </row>
    <row r="22" spans="1:83" hidden="1">
      <c r="A22">
        <v>954</v>
      </c>
      <c r="B22" t="s">
        <v>502</v>
      </c>
      <c r="C22">
        <v>122</v>
      </c>
      <c r="D22" t="s">
        <v>503</v>
      </c>
      <c r="E22">
        <v>192</v>
      </c>
      <c r="F22">
        <v>511130001</v>
      </c>
      <c r="G22" t="s">
        <v>111</v>
      </c>
      <c r="H22" s="53"/>
      <c r="I22">
        <v>101</v>
      </c>
      <c r="J22" t="s">
        <v>308</v>
      </c>
      <c r="K22">
        <v>1130</v>
      </c>
      <c r="L22" s="8">
        <v>1130</v>
      </c>
      <c r="M22" t="s">
        <v>309</v>
      </c>
      <c r="N22">
        <v>1000</v>
      </c>
      <c r="O22" t="s">
        <v>106</v>
      </c>
      <c r="P22">
        <v>12</v>
      </c>
      <c r="Q22" t="s">
        <v>401</v>
      </c>
      <c r="R22">
        <v>226</v>
      </c>
      <c r="S22" s="21">
        <v>2</v>
      </c>
      <c r="T22" s="21">
        <v>26</v>
      </c>
      <c r="U22" t="s">
        <v>504</v>
      </c>
      <c r="V22">
        <v>121</v>
      </c>
      <c r="W22" t="s">
        <v>312</v>
      </c>
      <c r="X22">
        <v>1</v>
      </c>
      <c r="Y22" t="s">
        <v>313</v>
      </c>
      <c r="Z22" s="4">
        <v>568903.34</v>
      </c>
      <c r="AA22" s="4">
        <v>570277.89</v>
      </c>
      <c r="AB22" s="4">
        <v>572540.31000000006</v>
      </c>
      <c r="AC22" s="4">
        <v>576635.26</v>
      </c>
      <c r="AD22" s="4">
        <v>528049.55000000005</v>
      </c>
      <c r="AE22" s="4">
        <v>520704.73</v>
      </c>
      <c r="AF22" s="4">
        <v>518890.07</v>
      </c>
      <c r="AG22" s="4">
        <v>501687.01</v>
      </c>
      <c r="AH22" s="4">
        <v>518176.37</v>
      </c>
      <c r="AI22" s="4">
        <v>572803.5</v>
      </c>
      <c r="AJ22" s="4">
        <v>572803.5</v>
      </c>
      <c r="AK22" s="4">
        <v>572803.5</v>
      </c>
      <c r="AM22" s="4">
        <v>999999.87</v>
      </c>
      <c r="AN22" s="4">
        <v>-208801.45</v>
      </c>
      <c r="AO22" s="4">
        <v>-48682</v>
      </c>
      <c r="AP22" s="4">
        <v>0</v>
      </c>
      <c r="AQ22" s="4">
        <v>0</v>
      </c>
      <c r="AR22" s="4">
        <v>0</v>
      </c>
      <c r="AS22" s="4">
        <v>0</v>
      </c>
      <c r="AT22" s="4">
        <v>-5065.46</v>
      </c>
      <c r="AU22" s="4">
        <v>-640</v>
      </c>
      <c r="AV22" s="4">
        <v>819999.97</v>
      </c>
      <c r="AW22" s="4">
        <v>-550000</v>
      </c>
      <c r="AX22" s="4">
        <v>-570000</v>
      </c>
      <c r="AZ22" s="4">
        <v>633275.01</v>
      </c>
      <c r="BA22" s="4">
        <v>648612.5</v>
      </c>
      <c r="BB22" s="4">
        <v>662703.79</v>
      </c>
      <c r="BC22" s="4">
        <v>631633.87</v>
      </c>
      <c r="BD22" s="4">
        <v>627635.80000000005</v>
      </c>
      <c r="BE22" s="4">
        <v>619743.89</v>
      </c>
      <c r="BF22" s="4">
        <v>612506.59</v>
      </c>
      <c r="BG22" s="4">
        <v>585356.61</v>
      </c>
      <c r="BH22" s="4">
        <v>571565.94999999995</v>
      </c>
      <c r="BI22" s="4">
        <v>588412.61</v>
      </c>
      <c r="BJ22" s="6">
        <v>588412.61</v>
      </c>
      <c r="BK22" s="6">
        <v>588412.61</v>
      </c>
      <c r="BQ22" s="4">
        <v>7726185.4320000019</v>
      </c>
      <c r="BR22" s="9">
        <v>664938.76049999997</v>
      </c>
      <c r="BS22" s="9">
        <v>681043.125</v>
      </c>
      <c r="BT22" s="9">
        <v>695838.97950000002</v>
      </c>
      <c r="BU22" s="9">
        <v>663215.56349999993</v>
      </c>
      <c r="BV22" s="9">
        <v>659017.59</v>
      </c>
      <c r="BW22" s="9">
        <v>650731.0845</v>
      </c>
      <c r="BX22" s="9">
        <v>643131.91949999996</v>
      </c>
      <c r="BY22" s="9">
        <v>614624.44050000003</v>
      </c>
      <c r="BZ22" s="9">
        <v>600144.24749999994</v>
      </c>
      <c r="CA22" s="9">
        <v>617833.24049999996</v>
      </c>
      <c r="CB22" s="9">
        <v>617833.24049999996</v>
      </c>
      <c r="CC22" s="9">
        <v>617833.24049999996</v>
      </c>
      <c r="CD22" s="135">
        <v>7726185.432</v>
      </c>
      <c r="CE22" s="7">
        <f t="shared" si="0"/>
        <v>0</v>
      </c>
    </row>
    <row r="23" spans="1:83" hidden="1">
      <c r="A23">
        <v>961</v>
      </c>
      <c r="B23" t="s">
        <v>80</v>
      </c>
      <c r="C23">
        <v>124</v>
      </c>
      <c r="D23" t="s">
        <v>508</v>
      </c>
      <c r="E23">
        <v>192</v>
      </c>
      <c r="F23">
        <v>511130001</v>
      </c>
      <c r="G23" t="s">
        <v>111</v>
      </c>
      <c r="H23" s="53"/>
      <c r="I23">
        <v>101</v>
      </c>
      <c r="J23" t="s">
        <v>308</v>
      </c>
      <c r="K23">
        <v>1130</v>
      </c>
      <c r="L23" s="8">
        <v>1130</v>
      </c>
      <c r="M23" t="s">
        <v>309</v>
      </c>
      <c r="N23">
        <v>1000</v>
      </c>
      <c r="O23" t="s">
        <v>106</v>
      </c>
      <c r="P23">
        <v>11</v>
      </c>
      <c r="Q23" t="s">
        <v>509</v>
      </c>
      <c r="R23">
        <v>241</v>
      </c>
      <c r="S23" s="21">
        <v>2</v>
      </c>
      <c r="T23" s="21">
        <v>41</v>
      </c>
      <c r="U23" t="s">
        <v>445</v>
      </c>
      <c r="V23">
        <v>124</v>
      </c>
      <c r="W23" t="s">
        <v>510</v>
      </c>
      <c r="X23">
        <v>1</v>
      </c>
      <c r="Y23" t="s">
        <v>313</v>
      </c>
      <c r="Z23" s="4">
        <v>193572.54</v>
      </c>
      <c r="AA23" s="4">
        <v>194685.75</v>
      </c>
      <c r="AB23" s="4">
        <v>203819.02</v>
      </c>
      <c r="AC23" s="4">
        <v>204343.97</v>
      </c>
      <c r="AD23" s="4">
        <v>204343.97</v>
      </c>
      <c r="AE23" s="4">
        <v>204343.97</v>
      </c>
      <c r="AF23" s="4">
        <v>197518.86</v>
      </c>
      <c r="AG23" s="4">
        <v>186354.74</v>
      </c>
      <c r="AH23" s="4">
        <v>190693.76000000001</v>
      </c>
      <c r="AI23" s="4">
        <v>194157.5</v>
      </c>
      <c r="AJ23" s="4">
        <v>194157.5</v>
      </c>
      <c r="AK23" s="4">
        <v>194157.5</v>
      </c>
      <c r="AM23" s="4">
        <v>100000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-100000</v>
      </c>
      <c r="AZ23" s="4">
        <v>200608.8</v>
      </c>
      <c r="BA23" s="4">
        <v>196237.95</v>
      </c>
      <c r="BB23" s="4">
        <v>199584.3</v>
      </c>
      <c r="BC23" s="4">
        <v>199584.3</v>
      </c>
      <c r="BD23" s="4">
        <v>204868.8</v>
      </c>
      <c r="BE23" s="4">
        <v>196217.1</v>
      </c>
      <c r="BF23" s="4">
        <v>188977.14</v>
      </c>
      <c r="BG23" s="4">
        <v>187064.7</v>
      </c>
      <c r="BH23" s="4">
        <v>187064.7</v>
      </c>
      <c r="BI23" s="4">
        <v>190058.7</v>
      </c>
      <c r="BJ23" s="6">
        <v>190058.7</v>
      </c>
      <c r="BK23" s="6">
        <v>190058.7</v>
      </c>
      <c r="BQ23" s="4">
        <v>2446903.0845000003</v>
      </c>
      <c r="BR23" s="9">
        <v>210639.24000000002</v>
      </c>
      <c r="BS23" s="9">
        <v>206049.84750000003</v>
      </c>
      <c r="BT23" s="9">
        <v>209563.51500000001</v>
      </c>
      <c r="BU23" s="9">
        <v>209563.51500000001</v>
      </c>
      <c r="BV23" s="9">
        <v>215112.24000000002</v>
      </c>
      <c r="BW23" s="9">
        <v>206027.95500000005</v>
      </c>
      <c r="BX23" s="9">
        <v>198425.99700000003</v>
      </c>
      <c r="BY23" s="9">
        <v>196417.93500000006</v>
      </c>
      <c r="BZ23" s="9">
        <v>196417.93500000006</v>
      </c>
      <c r="CA23" s="9">
        <v>199561.63500000004</v>
      </c>
      <c r="CB23" s="9">
        <v>199561.63500000004</v>
      </c>
      <c r="CC23" s="9">
        <v>199561.63500000004</v>
      </c>
      <c r="CD23" s="135">
        <v>2446903.0845000008</v>
      </c>
      <c r="CE23" s="7">
        <f t="shared" si="0"/>
        <v>0</v>
      </c>
    </row>
    <row r="24" spans="1:83" hidden="1">
      <c r="A24">
        <v>962</v>
      </c>
      <c r="B24" t="s">
        <v>513</v>
      </c>
      <c r="C24">
        <v>126</v>
      </c>
      <c r="D24" t="s">
        <v>225</v>
      </c>
      <c r="E24">
        <v>192</v>
      </c>
      <c r="F24">
        <v>511130001</v>
      </c>
      <c r="G24" t="s">
        <v>111</v>
      </c>
      <c r="H24" s="53"/>
      <c r="I24">
        <v>101</v>
      </c>
      <c r="J24" t="s">
        <v>308</v>
      </c>
      <c r="K24">
        <v>1130</v>
      </c>
      <c r="L24" s="8">
        <v>1130</v>
      </c>
      <c r="M24" t="s">
        <v>309</v>
      </c>
      <c r="N24">
        <v>1000</v>
      </c>
      <c r="O24" t="s">
        <v>106</v>
      </c>
      <c r="P24">
        <v>11</v>
      </c>
      <c r="Q24" t="s">
        <v>509</v>
      </c>
      <c r="R24">
        <v>241</v>
      </c>
      <c r="S24" s="21">
        <v>2</v>
      </c>
      <c r="T24" s="21">
        <v>41</v>
      </c>
      <c r="U24" t="s">
        <v>445</v>
      </c>
      <c r="V24">
        <v>124</v>
      </c>
      <c r="W24" t="s">
        <v>510</v>
      </c>
      <c r="X24">
        <v>1</v>
      </c>
      <c r="Y24" t="s">
        <v>313</v>
      </c>
      <c r="Z24" s="4">
        <v>283274.40999999997</v>
      </c>
      <c r="AA24" s="4">
        <v>275905.98</v>
      </c>
      <c r="AB24" s="4">
        <v>279609.44</v>
      </c>
      <c r="AC24" s="4">
        <v>268853.13</v>
      </c>
      <c r="AD24" s="4">
        <v>268853.13</v>
      </c>
      <c r="AE24" s="4">
        <v>268853.13</v>
      </c>
      <c r="AF24" s="4">
        <v>268853.13</v>
      </c>
      <c r="AG24" s="4">
        <v>265854.8</v>
      </c>
      <c r="AH24" s="4">
        <v>262856.48</v>
      </c>
      <c r="AI24" s="4">
        <v>264971.7</v>
      </c>
      <c r="AJ24" s="4">
        <v>264971.7</v>
      </c>
      <c r="AK24" s="4">
        <v>264971.7</v>
      </c>
      <c r="AM24" s="4">
        <v>-2504.98</v>
      </c>
      <c r="AN24" s="4">
        <v>-2</v>
      </c>
      <c r="AO24" s="4">
        <v>0</v>
      </c>
      <c r="AP24" s="4">
        <v>0</v>
      </c>
      <c r="AQ24" s="4">
        <v>-1</v>
      </c>
      <c r="AR24" s="4">
        <v>-1</v>
      </c>
      <c r="AS24" s="4">
        <v>-22</v>
      </c>
      <c r="AT24" s="4">
        <v>0</v>
      </c>
      <c r="AU24" s="4">
        <v>0</v>
      </c>
      <c r="AV24" s="4">
        <v>0</v>
      </c>
      <c r="AW24" s="4">
        <v>0</v>
      </c>
      <c r="AX24" s="4">
        <v>-150000</v>
      </c>
      <c r="AZ24" s="4">
        <v>248941.2</v>
      </c>
      <c r="BA24" s="4">
        <v>245581.8</v>
      </c>
      <c r="BB24" s="4">
        <v>245635.20000000001</v>
      </c>
      <c r="BC24" s="4">
        <v>245635.20000000001</v>
      </c>
      <c r="BD24" s="4">
        <v>251545.35</v>
      </c>
      <c r="BE24" s="4">
        <v>243805.2</v>
      </c>
      <c r="BF24" s="4">
        <v>243805.2</v>
      </c>
      <c r="BG24" s="4">
        <v>236297.4</v>
      </c>
      <c r="BH24" s="4">
        <v>233037.15</v>
      </c>
      <c r="BI24" s="4">
        <v>229776.9</v>
      </c>
      <c r="BJ24" s="6">
        <v>229776.9</v>
      </c>
      <c r="BK24" s="6">
        <v>229776.9</v>
      </c>
      <c r="BQ24" s="4">
        <v>3027795.1199999996</v>
      </c>
      <c r="BR24" s="9">
        <v>261388.26</v>
      </c>
      <c r="BS24" s="9">
        <v>257860.89</v>
      </c>
      <c r="BT24" s="9">
        <v>257916.96000000002</v>
      </c>
      <c r="BU24" s="9">
        <v>257916.96000000002</v>
      </c>
      <c r="BV24" s="9">
        <v>264122.61750000005</v>
      </c>
      <c r="BW24" s="9">
        <v>255995.46000000002</v>
      </c>
      <c r="BX24" s="9">
        <v>255995.46000000002</v>
      </c>
      <c r="BY24" s="9">
        <v>248112.27000000002</v>
      </c>
      <c r="BZ24" s="9">
        <v>244689.00750000001</v>
      </c>
      <c r="CA24" s="9">
        <v>241265.74500000002</v>
      </c>
      <c r="CB24" s="9">
        <v>241265.74500000002</v>
      </c>
      <c r="CC24" s="9">
        <v>241265.74500000002</v>
      </c>
      <c r="CD24" s="135">
        <v>3027795.12</v>
      </c>
      <c r="CE24" s="7">
        <f t="shared" si="0"/>
        <v>0</v>
      </c>
    </row>
    <row r="25" spans="1:83" hidden="1">
      <c r="A25">
        <v>963</v>
      </c>
      <c r="B25" t="s">
        <v>515</v>
      </c>
      <c r="C25">
        <v>127</v>
      </c>
      <c r="D25" t="s">
        <v>516</v>
      </c>
      <c r="E25">
        <v>192</v>
      </c>
      <c r="F25">
        <v>511130001</v>
      </c>
      <c r="G25" t="s">
        <v>111</v>
      </c>
      <c r="H25" s="53"/>
      <c r="I25">
        <v>101</v>
      </c>
      <c r="J25" t="s">
        <v>308</v>
      </c>
      <c r="K25">
        <v>1130</v>
      </c>
      <c r="L25" s="8">
        <v>1130</v>
      </c>
      <c r="M25" t="s">
        <v>309</v>
      </c>
      <c r="N25">
        <v>1000</v>
      </c>
      <c r="O25" t="s">
        <v>106</v>
      </c>
      <c r="P25">
        <v>13</v>
      </c>
      <c r="Q25" t="s">
        <v>353</v>
      </c>
      <c r="R25">
        <v>231</v>
      </c>
      <c r="S25" s="21">
        <v>2</v>
      </c>
      <c r="T25" s="21">
        <v>31</v>
      </c>
      <c r="U25" t="s">
        <v>517</v>
      </c>
      <c r="V25">
        <v>124</v>
      </c>
      <c r="W25" t="s">
        <v>510</v>
      </c>
      <c r="X25">
        <v>1</v>
      </c>
      <c r="Y25" t="s">
        <v>313</v>
      </c>
      <c r="Z25" s="4">
        <v>99613.4</v>
      </c>
      <c r="AA25" s="4">
        <v>100870.72</v>
      </c>
      <c r="AB25" s="4">
        <v>93020.76</v>
      </c>
      <c r="AC25" s="4">
        <v>93020.76</v>
      </c>
      <c r="AD25" s="4">
        <v>93020.76</v>
      </c>
      <c r="AE25" s="4">
        <v>93020.76</v>
      </c>
      <c r="AF25" s="4">
        <v>93020.76</v>
      </c>
      <c r="AG25" s="4">
        <v>90570.54</v>
      </c>
      <c r="AH25" s="4">
        <v>84023.73</v>
      </c>
      <c r="AI25" s="4">
        <v>84023.73</v>
      </c>
      <c r="AJ25" s="4">
        <v>84023.73</v>
      </c>
      <c r="AK25" s="4">
        <v>84023.73</v>
      </c>
      <c r="AM25" s="4">
        <v>0</v>
      </c>
      <c r="AN25" s="4">
        <v>-17849.28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Z25" s="4">
        <v>75498.3</v>
      </c>
      <c r="BA25" s="4">
        <v>69893.399999999994</v>
      </c>
      <c r="BB25" s="4">
        <v>69893.399999999994</v>
      </c>
      <c r="BC25" s="4">
        <v>69893.399999999994</v>
      </c>
      <c r="BD25" s="4">
        <v>71691.899999999994</v>
      </c>
      <c r="BE25" s="4">
        <v>73490.399999999994</v>
      </c>
      <c r="BF25" s="4">
        <v>73490.399999999994</v>
      </c>
      <c r="BG25" s="4">
        <v>73490.399999999994</v>
      </c>
      <c r="BH25" s="4">
        <v>73490.399999999994</v>
      </c>
      <c r="BI25" s="4">
        <v>74089.2</v>
      </c>
      <c r="BJ25" s="6">
        <v>74089.2</v>
      </c>
      <c r="BK25" s="6">
        <v>74089.2</v>
      </c>
      <c r="BQ25" s="4">
        <v>916754.58</v>
      </c>
      <c r="BR25" s="9">
        <v>79273.214999999997</v>
      </c>
      <c r="BS25" s="9">
        <v>73388.069999999992</v>
      </c>
      <c r="BT25" s="9">
        <v>73388.069999999992</v>
      </c>
      <c r="BU25" s="9">
        <v>73388.069999999992</v>
      </c>
      <c r="BV25" s="9">
        <v>75276.494999999995</v>
      </c>
      <c r="BW25" s="9">
        <v>77164.92</v>
      </c>
      <c r="BX25" s="9">
        <v>77164.92</v>
      </c>
      <c r="BY25" s="9">
        <v>77164.92</v>
      </c>
      <c r="BZ25" s="9">
        <v>77164.92</v>
      </c>
      <c r="CA25" s="9">
        <v>77793.66</v>
      </c>
      <c r="CB25" s="9">
        <v>77793.66</v>
      </c>
      <c r="CC25" s="9">
        <v>77793.66</v>
      </c>
      <c r="CD25" s="135">
        <v>916754.58000000019</v>
      </c>
      <c r="CE25" s="7">
        <f t="shared" si="0"/>
        <v>0</v>
      </c>
    </row>
    <row r="26" spans="1:83" hidden="1">
      <c r="A26">
        <v>964</v>
      </c>
      <c r="B26" t="s">
        <v>518</v>
      </c>
      <c r="C26">
        <v>128</v>
      </c>
      <c r="D26" t="s">
        <v>519</v>
      </c>
      <c r="E26">
        <v>192</v>
      </c>
      <c r="F26">
        <v>511130001</v>
      </c>
      <c r="G26" t="s">
        <v>111</v>
      </c>
      <c r="H26" s="53"/>
      <c r="I26">
        <v>101</v>
      </c>
      <c r="J26" t="s">
        <v>308</v>
      </c>
      <c r="K26">
        <v>1130</v>
      </c>
      <c r="L26" s="8">
        <v>1130</v>
      </c>
      <c r="M26" t="s">
        <v>309</v>
      </c>
      <c r="N26">
        <v>1000</v>
      </c>
      <c r="O26" t="s">
        <v>106</v>
      </c>
      <c r="P26">
        <v>11</v>
      </c>
      <c r="Q26" t="s">
        <v>509</v>
      </c>
      <c r="R26">
        <v>256</v>
      </c>
      <c r="S26" s="21">
        <v>2</v>
      </c>
      <c r="T26" s="21">
        <v>56</v>
      </c>
      <c r="U26" t="s">
        <v>520</v>
      </c>
      <c r="V26">
        <v>121</v>
      </c>
      <c r="W26" t="s">
        <v>312</v>
      </c>
      <c r="X26">
        <v>1</v>
      </c>
      <c r="Y26" t="s">
        <v>313</v>
      </c>
      <c r="Z26" s="4">
        <v>16188.48</v>
      </c>
      <c r="AA26" s="4">
        <v>16188.48</v>
      </c>
      <c r="AB26" s="4">
        <v>16188.48</v>
      </c>
      <c r="AC26" s="4">
        <v>16188.48</v>
      </c>
      <c r="AD26" s="4">
        <v>16188.48</v>
      </c>
      <c r="AE26" s="4">
        <v>16188.48</v>
      </c>
      <c r="AF26" s="4">
        <v>16188.48</v>
      </c>
      <c r="AG26" s="4">
        <v>16188.48</v>
      </c>
      <c r="AH26" s="4">
        <v>16188.48</v>
      </c>
      <c r="AI26" s="4">
        <v>16188.48</v>
      </c>
      <c r="AJ26" s="4">
        <v>16188.48</v>
      </c>
      <c r="AK26" s="4">
        <v>16188.48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Z26" s="4">
        <v>15417.6</v>
      </c>
      <c r="BA26" s="4">
        <v>15417.6</v>
      </c>
      <c r="BB26" s="4">
        <v>15417.6</v>
      </c>
      <c r="BC26" s="4">
        <v>15417.6</v>
      </c>
      <c r="BD26" s="4">
        <v>15803.1</v>
      </c>
      <c r="BE26" s="4">
        <v>16188.6</v>
      </c>
      <c r="BF26" s="4">
        <v>16188.6</v>
      </c>
      <c r="BG26" s="4">
        <v>16188.6</v>
      </c>
      <c r="BH26" s="4">
        <v>16188.6</v>
      </c>
      <c r="BI26" s="4">
        <v>16188.6</v>
      </c>
      <c r="BJ26" s="6">
        <v>16188.6</v>
      </c>
      <c r="BK26" s="6">
        <v>16188.6</v>
      </c>
      <c r="BQ26" s="4">
        <v>200333.38500000004</v>
      </c>
      <c r="BR26" s="9">
        <v>16188.480000000001</v>
      </c>
      <c r="BS26" s="9">
        <v>16188.480000000001</v>
      </c>
      <c r="BT26" s="9">
        <v>16188.480000000001</v>
      </c>
      <c r="BU26" s="9">
        <v>16188.480000000001</v>
      </c>
      <c r="BV26" s="9">
        <v>16593.255000000001</v>
      </c>
      <c r="BW26" s="9">
        <v>16998.03</v>
      </c>
      <c r="BX26" s="9">
        <v>16998.03</v>
      </c>
      <c r="BY26" s="9">
        <v>16998.03</v>
      </c>
      <c r="BZ26" s="9">
        <v>16998.03</v>
      </c>
      <c r="CA26" s="9">
        <v>16998.03</v>
      </c>
      <c r="CB26" s="9">
        <v>16998.03</v>
      </c>
      <c r="CC26" s="9">
        <v>16998.03</v>
      </c>
      <c r="CD26" s="135">
        <v>200333.38500000001</v>
      </c>
      <c r="CE26" s="7">
        <f t="shared" si="0"/>
        <v>0</v>
      </c>
    </row>
    <row r="27" spans="1:83" hidden="1">
      <c r="A27">
        <v>965</v>
      </c>
      <c r="B27" t="s">
        <v>521</v>
      </c>
      <c r="C27">
        <v>129</v>
      </c>
      <c r="D27" t="s">
        <v>236</v>
      </c>
      <c r="E27">
        <v>192</v>
      </c>
      <c r="F27">
        <v>511130001</v>
      </c>
      <c r="G27" t="s">
        <v>111</v>
      </c>
      <c r="H27" s="53"/>
      <c r="I27">
        <v>101</v>
      </c>
      <c r="J27" t="s">
        <v>308</v>
      </c>
      <c r="K27">
        <v>1130</v>
      </c>
      <c r="L27" s="8">
        <v>1130</v>
      </c>
      <c r="M27" t="s">
        <v>309</v>
      </c>
      <c r="N27">
        <v>1000</v>
      </c>
      <c r="O27" t="s">
        <v>106</v>
      </c>
      <c r="P27">
        <v>11</v>
      </c>
      <c r="Q27" t="s">
        <v>509</v>
      </c>
      <c r="R27">
        <v>242</v>
      </c>
      <c r="S27" s="21">
        <v>2</v>
      </c>
      <c r="T27" s="21">
        <v>42</v>
      </c>
      <c r="U27" t="s">
        <v>283</v>
      </c>
      <c r="V27">
        <v>124</v>
      </c>
      <c r="W27" t="s">
        <v>510</v>
      </c>
      <c r="X27">
        <v>1</v>
      </c>
      <c r="Y27" t="s">
        <v>313</v>
      </c>
      <c r="Z27" s="4">
        <v>47022.57</v>
      </c>
      <c r="AA27" s="4">
        <v>46621.26</v>
      </c>
      <c r="AB27" s="4">
        <v>39945.15</v>
      </c>
      <c r="AC27" s="4">
        <v>39945.15</v>
      </c>
      <c r="AD27" s="4">
        <v>39945.15</v>
      </c>
      <c r="AE27" s="4">
        <v>39945.15</v>
      </c>
      <c r="AF27" s="4">
        <v>39945.15</v>
      </c>
      <c r="AG27" s="4">
        <v>39579.620000000003</v>
      </c>
      <c r="AH27" s="4">
        <v>38982.67</v>
      </c>
      <c r="AI27" s="4">
        <v>38020.19</v>
      </c>
      <c r="AJ27" s="4">
        <v>38020.19</v>
      </c>
      <c r="AK27" s="4">
        <v>38020.19</v>
      </c>
      <c r="AM27" s="4">
        <v>0</v>
      </c>
      <c r="AN27" s="4">
        <v>0</v>
      </c>
      <c r="AO27" s="4">
        <v>0</v>
      </c>
      <c r="AP27" s="4">
        <v>0</v>
      </c>
      <c r="AQ27" s="4">
        <v>20000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Z27" s="4">
        <v>36331.199999999997</v>
      </c>
      <c r="BA27" s="4">
        <v>42468.45</v>
      </c>
      <c r="BB27" s="4">
        <v>47201.1</v>
      </c>
      <c r="BC27" s="4">
        <v>44916.65</v>
      </c>
      <c r="BD27" s="4">
        <v>43286.85</v>
      </c>
      <c r="BE27" s="4">
        <v>39372.6</v>
      </c>
      <c r="BF27" s="4">
        <v>41660.699999999997</v>
      </c>
      <c r="BG27" s="4">
        <v>41660.699999999997</v>
      </c>
      <c r="BH27" s="4">
        <v>41660.699999999997</v>
      </c>
      <c r="BI27" s="4">
        <v>42259.5</v>
      </c>
      <c r="BJ27" s="6">
        <v>42259.5</v>
      </c>
      <c r="BK27" s="6">
        <v>42259.5</v>
      </c>
      <c r="BQ27" s="4">
        <v>530604.32250000001</v>
      </c>
      <c r="BR27" s="9">
        <v>38147.760000000002</v>
      </c>
      <c r="BS27" s="9">
        <v>44591.872499999998</v>
      </c>
      <c r="BT27" s="9">
        <v>49561.154999999999</v>
      </c>
      <c r="BU27" s="9">
        <v>47162.482500000006</v>
      </c>
      <c r="BV27" s="9">
        <v>45451.192499999997</v>
      </c>
      <c r="BW27" s="9">
        <v>41341.230000000003</v>
      </c>
      <c r="BX27" s="9">
        <v>43743.735000000001</v>
      </c>
      <c r="BY27" s="9">
        <v>43743.735000000001</v>
      </c>
      <c r="BZ27" s="9">
        <v>43743.735000000001</v>
      </c>
      <c r="CA27" s="9">
        <v>44372.474999999999</v>
      </c>
      <c r="CB27" s="9">
        <v>44372.474999999999</v>
      </c>
      <c r="CC27" s="9">
        <v>44372.474999999999</v>
      </c>
      <c r="CD27" s="135">
        <v>530604.32249999989</v>
      </c>
      <c r="CE27" s="7">
        <f t="shared" si="0"/>
        <v>0</v>
      </c>
    </row>
    <row r="28" spans="1:83" hidden="1">
      <c r="A28">
        <v>971</v>
      </c>
      <c r="B28" t="s">
        <v>522</v>
      </c>
      <c r="C28">
        <v>102</v>
      </c>
      <c r="D28" t="s">
        <v>284</v>
      </c>
      <c r="E28">
        <v>192</v>
      </c>
      <c r="F28">
        <v>511130001</v>
      </c>
      <c r="G28" t="s">
        <v>111</v>
      </c>
      <c r="H28" s="53"/>
      <c r="I28">
        <v>101</v>
      </c>
      <c r="J28" t="s">
        <v>308</v>
      </c>
      <c r="K28">
        <v>1130</v>
      </c>
      <c r="L28" s="8">
        <v>1130</v>
      </c>
      <c r="M28" t="s">
        <v>309</v>
      </c>
      <c r="N28">
        <v>1000</v>
      </c>
      <c r="O28" t="s">
        <v>106</v>
      </c>
      <c r="P28">
        <v>9</v>
      </c>
      <c r="Q28" t="s">
        <v>422</v>
      </c>
      <c r="R28">
        <v>312</v>
      </c>
      <c r="S28" s="21">
        <v>3</v>
      </c>
      <c r="T28" s="21">
        <v>12</v>
      </c>
      <c r="U28" t="s">
        <v>443</v>
      </c>
      <c r="V28">
        <v>200</v>
      </c>
      <c r="W28" t="s">
        <v>444</v>
      </c>
      <c r="X28">
        <v>1</v>
      </c>
      <c r="Y28" t="s">
        <v>313</v>
      </c>
      <c r="Z28" s="4">
        <v>118510.56</v>
      </c>
      <c r="AA28" s="4">
        <v>120306.06</v>
      </c>
      <c r="AB28" s="4">
        <v>122101.56</v>
      </c>
      <c r="AC28" s="4">
        <v>122101.56</v>
      </c>
      <c r="AD28" s="4">
        <v>122101.56</v>
      </c>
      <c r="AE28" s="4">
        <v>122101.56</v>
      </c>
      <c r="AF28" s="4">
        <v>122101.56</v>
      </c>
      <c r="AG28" s="4">
        <v>118369.2</v>
      </c>
      <c r="AH28" s="4">
        <v>122101.56</v>
      </c>
      <c r="AI28" s="4">
        <v>122101.56</v>
      </c>
      <c r="AJ28" s="4">
        <v>122101.56</v>
      </c>
      <c r="AK28" s="4">
        <v>122101.56</v>
      </c>
      <c r="AM28" s="4">
        <v>100000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-100000</v>
      </c>
      <c r="AZ28" s="4">
        <v>126693.9</v>
      </c>
      <c r="BA28" s="4">
        <v>126693.9</v>
      </c>
      <c r="BB28" s="4">
        <v>126693.9</v>
      </c>
      <c r="BC28" s="4">
        <v>126693.9</v>
      </c>
      <c r="BD28" s="4">
        <v>128666.7</v>
      </c>
      <c r="BE28" s="4">
        <v>130639.5</v>
      </c>
      <c r="BF28" s="4">
        <v>130639.5</v>
      </c>
      <c r="BG28" s="4">
        <v>130639.5</v>
      </c>
      <c r="BH28" s="4">
        <v>130639.5</v>
      </c>
      <c r="BI28" s="4">
        <v>134232.29999999999</v>
      </c>
      <c r="BJ28" s="6">
        <v>134232.29999999999</v>
      </c>
      <c r="BK28" s="6">
        <v>134232.29999999999</v>
      </c>
      <c r="BQ28" s="4">
        <v>1638732.06</v>
      </c>
      <c r="BR28" s="9">
        <v>133028.595</v>
      </c>
      <c r="BS28" s="9">
        <v>133028.595</v>
      </c>
      <c r="BT28" s="9">
        <v>133028.595</v>
      </c>
      <c r="BU28" s="9">
        <v>133028.595</v>
      </c>
      <c r="BV28" s="9">
        <v>135100.035</v>
      </c>
      <c r="BW28" s="9">
        <v>137171.47500000001</v>
      </c>
      <c r="BX28" s="9">
        <v>137171.47500000001</v>
      </c>
      <c r="BY28" s="9">
        <v>137171.47500000001</v>
      </c>
      <c r="BZ28" s="9">
        <v>137171.47500000001</v>
      </c>
      <c r="CA28" s="9">
        <v>140943.91499999998</v>
      </c>
      <c r="CB28" s="9">
        <v>140943.91499999998</v>
      </c>
      <c r="CC28" s="9">
        <v>140943.91499999998</v>
      </c>
      <c r="CD28" s="135">
        <v>1638732.0600000003</v>
      </c>
      <c r="CE28" s="7">
        <f t="shared" si="0"/>
        <v>0</v>
      </c>
    </row>
    <row r="29" spans="1:83" hidden="1">
      <c r="A29">
        <v>972</v>
      </c>
      <c r="B29" t="s">
        <v>527</v>
      </c>
      <c r="C29">
        <v>132</v>
      </c>
      <c r="D29" t="s">
        <v>528</v>
      </c>
      <c r="E29">
        <v>192</v>
      </c>
      <c r="F29">
        <v>511130001</v>
      </c>
      <c r="G29" t="s">
        <v>111</v>
      </c>
      <c r="H29" s="53"/>
      <c r="I29">
        <v>101</v>
      </c>
      <c r="J29" t="s">
        <v>308</v>
      </c>
      <c r="K29">
        <v>1130</v>
      </c>
      <c r="L29" s="8">
        <v>1130</v>
      </c>
      <c r="M29" t="s">
        <v>309</v>
      </c>
      <c r="N29">
        <v>1000</v>
      </c>
      <c r="O29" t="s">
        <v>106</v>
      </c>
      <c r="P29">
        <v>9</v>
      </c>
      <c r="Q29" t="s">
        <v>422</v>
      </c>
      <c r="R29">
        <v>181</v>
      </c>
      <c r="S29" s="21">
        <v>1</v>
      </c>
      <c r="T29" s="21">
        <v>81</v>
      </c>
      <c r="U29" t="s">
        <v>523</v>
      </c>
      <c r="V29">
        <v>131</v>
      </c>
      <c r="W29" t="s">
        <v>524</v>
      </c>
      <c r="X29">
        <v>1</v>
      </c>
      <c r="Y29" t="s">
        <v>313</v>
      </c>
      <c r="Z29" s="4">
        <v>110446.56</v>
      </c>
      <c r="AA29" s="4">
        <v>111212.23</v>
      </c>
      <c r="AB29" s="4">
        <v>138841.60999999999</v>
      </c>
      <c r="AC29" s="4">
        <v>150051.20000000001</v>
      </c>
      <c r="AD29" s="4">
        <v>149566.31</v>
      </c>
      <c r="AE29" s="4">
        <v>152532.45000000001</v>
      </c>
      <c r="AF29" s="4">
        <v>155619.98000000001</v>
      </c>
      <c r="AG29" s="4">
        <v>149641.24</v>
      </c>
      <c r="AH29" s="4">
        <v>155101.59</v>
      </c>
      <c r="AI29" s="4">
        <v>154734.1</v>
      </c>
      <c r="AJ29" s="4">
        <v>154734.1</v>
      </c>
      <c r="AK29" s="4">
        <v>154734.1</v>
      </c>
      <c r="AM29" s="4">
        <v>200000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-28228.12</v>
      </c>
      <c r="AU29" s="4">
        <v>100000</v>
      </c>
      <c r="AV29" s="4">
        <v>-64593.7</v>
      </c>
      <c r="AW29" s="4">
        <v>-72620</v>
      </c>
      <c r="AX29" s="4">
        <v>-100000</v>
      </c>
      <c r="AZ29" s="4">
        <v>150638.73000000001</v>
      </c>
      <c r="BA29" s="4">
        <v>151688.70000000001</v>
      </c>
      <c r="BB29" s="4">
        <v>152188.95000000001</v>
      </c>
      <c r="BC29" s="4">
        <v>152689.20000000001</v>
      </c>
      <c r="BD29" s="4">
        <v>155005.18</v>
      </c>
      <c r="BE29" s="4">
        <v>173059.81</v>
      </c>
      <c r="BF29" s="4">
        <v>173427.3</v>
      </c>
      <c r="BG29" s="4">
        <v>173427.3</v>
      </c>
      <c r="BH29" s="4">
        <v>172692.32</v>
      </c>
      <c r="BI29" s="4">
        <v>162535.95000000001</v>
      </c>
      <c r="BJ29" s="6">
        <v>162535.95000000001</v>
      </c>
      <c r="BK29" s="6">
        <v>162535.95000000001</v>
      </c>
      <c r="BQ29" s="4">
        <v>2039546.6070000001</v>
      </c>
      <c r="BR29" s="9">
        <v>158170.66650000002</v>
      </c>
      <c r="BS29" s="9">
        <v>159273.13500000001</v>
      </c>
      <c r="BT29" s="9">
        <v>159798.39750000002</v>
      </c>
      <c r="BU29" s="9">
        <v>160323.66</v>
      </c>
      <c r="BV29" s="9">
        <v>162755.43900000001</v>
      </c>
      <c r="BW29" s="9">
        <v>181712.80050000001</v>
      </c>
      <c r="BX29" s="9">
        <v>182098.66499999998</v>
      </c>
      <c r="BY29" s="9">
        <v>182098.66499999998</v>
      </c>
      <c r="BZ29" s="9">
        <v>181326.93600000002</v>
      </c>
      <c r="CA29" s="9">
        <v>170662.74750000003</v>
      </c>
      <c r="CB29" s="9">
        <v>170662.74750000003</v>
      </c>
      <c r="CC29" s="9">
        <v>170662.74750000003</v>
      </c>
      <c r="CD29" s="135">
        <v>2039546.6070000003</v>
      </c>
      <c r="CE29" s="7">
        <f t="shared" si="0"/>
        <v>0</v>
      </c>
    </row>
    <row r="30" spans="1:83" hidden="1">
      <c r="A30">
        <v>981</v>
      </c>
      <c r="B30" t="s">
        <v>532</v>
      </c>
      <c r="C30">
        <v>134</v>
      </c>
      <c r="D30" t="s">
        <v>245</v>
      </c>
      <c r="E30">
        <v>192</v>
      </c>
      <c r="F30">
        <v>511130001</v>
      </c>
      <c r="G30" t="s">
        <v>111</v>
      </c>
      <c r="H30" s="53"/>
      <c r="I30">
        <v>101</v>
      </c>
      <c r="J30" t="s">
        <v>308</v>
      </c>
      <c r="K30">
        <v>1130</v>
      </c>
      <c r="L30" s="8">
        <v>1130</v>
      </c>
      <c r="M30" t="s">
        <v>309</v>
      </c>
      <c r="N30">
        <v>1000</v>
      </c>
      <c r="O30" t="s">
        <v>106</v>
      </c>
      <c r="P30">
        <v>6</v>
      </c>
      <c r="Q30" t="s">
        <v>533</v>
      </c>
      <c r="R30">
        <v>134</v>
      </c>
      <c r="S30" s="21">
        <v>1</v>
      </c>
      <c r="T30" s="21">
        <v>34</v>
      </c>
      <c r="U30" t="s">
        <v>534</v>
      </c>
      <c r="V30">
        <v>132</v>
      </c>
      <c r="W30" t="s">
        <v>535</v>
      </c>
      <c r="X30">
        <v>1</v>
      </c>
      <c r="Y30" t="s">
        <v>313</v>
      </c>
      <c r="Z30" s="4">
        <v>59080.46</v>
      </c>
      <c r="AA30" s="4">
        <v>59256.86</v>
      </c>
      <c r="AB30" s="4">
        <v>59433.26</v>
      </c>
      <c r="AC30" s="4">
        <v>57858.26</v>
      </c>
      <c r="AD30" s="4">
        <v>47751.48</v>
      </c>
      <c r="AE30" s="4">
        <v>47751.48</v>
      </c>
      <c r="AF30" s="4">
        <v>47751.48</v>
      </c>
      <c r="AG30" s="4">
        <v>47440.76</v>
      </c>
      <c r="AH30" s="4">
        <v>47751.48</v>
      </c>
      <c r="AI30" s="4">
        <v>47751.48</v>
      </c>
      <c r="AJ30" s="4">
        <v>47751.48</v>
      </c>
      <c r="AK30" s="4">
        <v>47751.48</v>
      </c>
      <c r="AM30" s="4">
        <v>0</v>
      </c>
      <c r="AN30" s="4">
        <v>0</v>
      </c>
      <c r="AO30" s="4">
        <v>0</v>
      </c>
      <c r="AP30" s="4">
        <v>0</v>
      </c>
      <c r="AQ30" s="4">
        <v>-6793.96</v>
      </c>
      <c r="AR30" s="4">
        <v>0</v>
      </c>
      <c r="AS30" s="4">
        <v>0</v>
      </c>
      <c r="AT30" s="4">
        <v>0</v>
      </c>
      <c r="AU30" s="4">
        <v>0</v>
      </c>
      <c r="AV30" s="4">
        <v>-2325.86</v>
      </c>
      <c r="AW30" s="4">
        <v>0</v>
      </c>
      <c r="AX30" s="4">
        <v>0</v>
      </c>
      <c r="AZ30" s="4">
        <v>46358.400000000001</v>
      </c>
      <c r="BA30" s="4">
        <v>46358.400000000001</v>
      </c>
      <c r="BB30" s="4">
        <v>46358.400000000001</v>
      </c>
      <c r="BC30" s="4">
        <v>46358.400000000001</v>
      </c>
      <c r="BD30" s="4">
        <v>47602.2</v>
      </c>
      <c r="BE30" s="4">
        <v>48846</v>
      </c>
      <c r="BF30" s="4">
        <v>48846</v>
      </c>
      <c r="BG30" s="4">
        <v>33096</v>
      </c>
      <c r="BH30" s="4">
        <v>33096</v>
      </c>
      <c r="BI30" s="4">
        <v>48686.400000000001</v>
      </c>
      <c r="BJ30" s="6">
        <v>48686.400000000001</v>
      </c>
      <c r="BK30" s="6">
        <v>48686.400000000001</v>
      </c>
      <c r="BQ30" s="4">
        <v>570127.95000000007</v>
      </c>
      <c r="BR30" s="9">
        <v>48676.320000000007</v>
      </c>
      <c r="BS30" s="9">
        <v>48676.320000000007</v>
      </c>
      <c r="BT30" s="9">
        <v>48676.320000000007</v>
      </c>
      <c r="BU30" s="9">
        <v>48676.320000000007</v>
      </c>
      <c r="BV30" s="9">
        <v>49982.31</v>
      </c>
      <c r="BW30" s="9">
        <v>51288.30000000001</v>
      </c>
      <c r="BX30" s="9">
        <v>51288.30000000001</v>
      </c>
      <c r="BY30" s="9">
        <v>34750.800000000003</v>
      </c>
      <c r="BZ30" s="9">
        <v>34750.800000000003</v>
      </c>
      <c r="CA30" s="9">
        <v>51120.720000000008</v>
      </c>
      <c r="CB30" s="9">
        <v>51120.720000000008</v>
      </c>
      <c r="CC30" s="9">
        <v>51120.720000000008</v>
      </c>
      <c r="CD30" s="135">
        <v>570127.95000000007</v>
      </c>
      <c r="CE30" s="7">
        <f t="shared" si="0"/>
        <v>0</v>
      </c>
    </row>
    <row r="31" spans="1:83" hidden="1">
      <c r="A31">
        <v>982</v>
      </c>
      <c r="B31" t="s">
        <v>536</v>
      </c>
      <c r="C31">
        <v>135</v>
      </c>
      <c r="D31" t="s">
        <v>537</v>
      </c>
      <c r="E31">
        <v>192</v>
      </c>
      <c r="F31">
        <v>511130001</v>
      </c>
      <c r="G31" t="s">
        <v>111</v>
      </c>
      <c r="H31" s="53"/>
      <c r="I31">
        <v>101</v>
      </c>
      <c r="J31" t="s">
        <v>308</v>
      </c>
      <c r="K31">
        <v>1130</v>
      </c>
      <c r="L31" s="8">
        <v>1130</v>
      </c>
      <c r="M31" t="s">
        <v>309</v>
      </c>
      <c r="N31">
        <v>1000</v>
      </c>
      <c r="O31" t="s">
        <v>106</v>
      </c>
      <c r="P31">
        <v>6</v>
      </c>
      <c r="Q31" t="s">
        <v>533</v>
      </c>
      <c r="R31">
        <v>181</v>
      </c>
      <c r="S31" s="21">
        <v>1</v>
      </c>
      <c r="T31" s="21">
        <v>81</v>
      </c>
      <c r="U31" t="s">
        <v>523</v>
      </c>
      <c r="V31">
        <v>131</v>
      </c>
      <c r="W31" t="s">
        <v>524</v>
      </c>
      <c r="X31">
        <v>1</v>
      </c>
      <c r="Y31" t="s">
        <v>313</v>
      </c>
      <c r="Z31" s="4">
        <v>18366.39</v>
      </c>
      <c r="AA31" s="4">
        <v>18721.080000000002</v>
      </c>
      <c r="AB31" s="4">
        <v>19075.77</v>
      </c>
      <c r="AC31" s="4">
        <v>19075.77</v>
      </c>
      <c r="AD31" s="4">
        <v>19075.77</v>
      </c>
      <c r="AE31" s="4">
        <v>19075.77</v>
      </c>
      <c r="AF31" s="4">
        <v>19075.77</v>
      </c>
      <c r="AG31" s="4">
        <v>18439.91</v>
      </c>
      <c r="AH31" s="4">
        <v>19075.77</v>
      </c>
      <c r="AI31" s="4">
        <v>19075.77</v>
      </c>
      <c r="AJ31" s="4">
        <v>19075.77</v>
      </c>
      <c r="AK31" s="4">
        <v>19075.77</v>
      </c>
      <c r="AM31" s="4">
        <v>91930.44</v>
      </c>
      <c r="AN31" s="4">
        <v>-7055.55</v>
      </c>
      <c r="AO31" s="4">
        <v>-2135.54</v>
      </c>
      <c r="AP31" s="4">
        <v>0</v>
      </c>
      <c r="AQ31" s="4">
        <v>-3400.23</v>
      </c>
      <c r="AR31" s="4">
        <v>0</v>
      </c>
      <c r="AS31" s="4">
        <v>-11000</v>
      </c>
      <c r="AT31" s="4">
        <v>-17000</v>
      </c>
      <c r="AU31" s="4">
        <v>-18000</v>
      </c>
      <c r="AV31" s="4">
        <v>2000</v>
      </c>
      <c r="AW31" s="4">
        <v>-18000</v>
      </c>
      <c r="AX31" s="4">
        <v>-18000</v>
      </c>
      <c r="AZ31" s="4">
        <v>20128.8</v>
      </c>
      <c r="BA31" s="4">
        <v>20128.8</v>
      </c>
      <c r="BB31" s="4">
        <v>20128.8</v>
      </c>
      <c r="BC31" s="4">
        <v>20128.8</v>
      </c>
      <c r="BD31" s="4">
        <v>20786.400000000001</v>
      </c>
      <c r="BE31" s="4">
        <v>21444</v>
      </c>
      <c r="BF31" s="4">
        <v>21444</v>
      </c>
      <c r="BG31" s="4">
        <v>21444</v>
      </c>
      <c r="BH31" s="4">
        <v>21444</v>
      </c>
      <c r="BI31" s="4">
        <v>22641.599999999999</v>
      </c>
      <c r="BJ31" s="6">
        <v>22641.599999999999</v>
      </c>
      <c r="BK31" s="6">
        <v>22641.599999999999</v>
      </c>
      <c r="BQ31" s="4">
        <v>267752.52</v>
      </c>
      <c r="BR31" s="9">
        <v>21135.24</v>
      </c>
      <c r="BS31" s="9">
        <v>21135.24</v>
      </c>
      <c r="BT31" s="9">
        <v>21135.24</v>
      </c>
      <c r="BU31" s="9">
        <v>21135.24</v>
      </c>
      <c r="BV31" s="9">
        <v>21825.72</v>
      </c>
      <c r="BW31" s="9">
        <v>22516.2</v>
      </c>
      <c r="BX31" s="9">
        <v>22516.2</v>
      </c>
      <c r="BY31" s="9">
        <v>22516.2</v>
      </c>
      <c r="BZ31" s="9">
        <v>22516.2</v>
      </c>
      <c r="CA31" s="9">
        <v>23773.68</v>
      </c>
      <c r="CB31" s="9">
        <v>23773.68</v>
      </c>
      <c r="CC31" s="9">
        <v>23773.68</v>
      </c>
      <c r="CD31" s="135">
        <v>267752.52</v>
      </c>
      <c r="CE31" s="7">
        <f t="shared" si="0"/>
        <v>0</v>
      </c>
    </row>
    <row r="32" spans="1:83" hidden="1">
      <c r="A32">
        <v>991</v>
      </c>
      <c r="B32" t="s">
        <v>538</v>
      </c>
      <c r="C32">
        <v>136</v>
      </c>
      <c r="D32" t="s">
        <v>539</v>
      </c>
      <c r="E32">
        <v>192</v>
      </c>
      <c r="F32">
        <v>511130001</v>
      </c>
      <c r="G32" t="s">
        <v>111</v>
      </c>
      <c r="H32" s="53"/>
      <c r="I32">
        <v>101</v>
      </c>
      <c r="J32" t="s">
        <v>308</v>
      </c>
      <c r="K32">
        <v>1130</v>
      </c>
      <c r="L32" s="8">
        <v>1130</v>
      </c>
      <c r="M32" t="s">
        <v>309</v>
      </c>
      <c r="N32">
        <v>1000</v>
      </c>
      <c r="O32" t="s">
        <v>106</v>
      </c>
      <c r="P32">
        <v>10</v>
      </c>
      <c r="Q32" t="s">
        <v>540</v>
      </c>
      <c r="R32">
        <v>311</v>
      </c>
      <c r="S32" s="21">
        <v>3</v>
      </c>
      <c r="T32" s="21">
        <v>11</v>
      </c>
      <c r="U32" t="s">
        <v>463</v>
      </c>
      <c r="V32">
        <v>121</v>
      </c>
      <c r="W32" t="s">
        <v>312</v>
      </c>
      <c r="X32">
        <v>1</v>
      </c>
      <c r="Y32" t="s">
        <v>313</v>
      </c>
      <c r="Z32" s="4">
        <v>48582.45</v>
      </c>
      <c r="AA32" s="4">
        <v>48582.45</v>
      </c>
      <c r="AB32" s="4">
        <v>48582.45</v>
      </c>
      <c r="AC32" s="4">
        <v>40184.870000000003</v>
      </c>
      <c r="AD32" s="4">
        <v>31787.279999999999</v>
      </c>
      <c r="AE32" s="4">
        <v>31787.279999999999</v>
      </c>
      <c r="AF32" s="4">
        <v>31787.279999999999</v>
      </c>
      <c r="AG32" s="4">
        <v>31787.279999999999</v>
      </c>
      <c r="AH32" s="4">
        <v>31787.279999999999</v>
      </c>
      <c r="AI32" s="4">
        <v>31787.279999999999</v>
      </c>
      <c r="AJ32" s="4">
        <v>31787.279999999999</v>
      </c>
      <c r="AK32" s="4">
        <v>31787.279999999999</v>
      </c>
      <c r="AM32" s="4">
        <v>0</v>
      </c>
      <c r="AN32" s="4">
        <v>-770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-4919.99</v>
      </c>
      <c r="AV32" s="4">
        <v>-20670</v>
      </c>
      <c r="AW32" s="4">
        <v>0</v>
      </c>
      <c r="AX32" s="4">
        <v>0</v>
      </c>
      <c r="AZ32" s="4">
        <v>30273.599999999999</v>
      </c>
      <c r="BA32" s="4">
        <v>30273.599999999999</v>
      </c>
      <c r="BB32" s="4">
        <v>30273.599999999999</v>
      </c>
      <c r="BC32" s="4">
        <v>30273.599999999999</v>
      </c>
      <c r="BD32" s="4">
        <v>31030.5</v>
      </c>
      <c r="BE32" s="4">
        <v>31787.4</v>
      </c>
      <c r="BF32" s="4">
        <v>33305.300000000003</v>
      </c>
      <c r="BG32" s="4">
        <v>31787.4</v>
      </c>
      <c r="BH32" s="4">
        <v>31787.4</v>
      </c>
      <c r="BI32" s="4">
        <v>31787.4</v>
      </c>
      <c r="BJ32" s="6">
        <v>31787.4</v>
      </c>
      <c r="BK32" s="6">
        <v>31787.4</v>
      </c>
      <c r="BQ32" s="4">
        <v>394962.33000000007</v>
      </c>
      <c r="BR32" s="9">
        <v>31787.280000000002</v>
      </c>
      <c r="BS32" s="9">
        <v>31787.280000000002</v>
      </c>
      <c r="BT32" s="9">
        <v>31787.280000000002</v>
      </c>
      <c r="BU32" s="9">
        <v>31787.280000000002</v>
      </c>
      <c r="BV32" s="9">
        <v>32582.025000000005</v>
      </c>
      <c r="BW32" s="9">
        <v>33376.770000000004</v>
      </c>
      <c r="BX32" s="9">
        <v>34970.565000000002</v>
      </c>
      <c r="BY32" s="9">
        <v>33376.770000000004</v>
      </c>
      <c r="BZ32" s="9">
        <v>33376.770000000004</v>
      </c>
      <c r="CA32" s="9">
        <v>33376.770000000004</v>
      </c>
      <c r="CB32" s="9">
        <v>33376.770000000004</v>
      </c>
      <c r="CC32" s="9">
        <v>33376.770000000004</v>
      </c>
      <c r="CD32" s="135">
        <v>394962.33000000013</v>
      </c>
      <c r="CE32" s="7">
        <f t="shared" si="0"/>
        <v>0</v>
      </c>
    </row>
    <row r="33" spans="1:83" s="27" customFormat="1" ht="15.75" hidden="1" thickBot="1">
      <c r="A33" s="27">
        <v>992</v>
      </c>
      <c r="B33" s="27" t="s">
        <v>543</v>
      </c>
      <c r="C33" s="27">
        <v>137</v>
      </c>
      <c r="D33" s="27" t="s">
        <v>544</v>
      </c>
      <c r="E33" s="27">
        <v>192</v>
      </c>
      <c r="F33" s="27">
        <v>511130001</v>
      </c>
      <c r="G33" s="27" t="s">
        <v>111</v>
      </c>
      <c r="H33" s="113"/>
      <c r="I33" s="27">
        <v>101</v>
      </c>
      <c r="J33" s="27" t="s">
        <v>308</v>
      </c>
      <c r="K33" s="27">
        <v>1130</v>
      </c>
      <c r="L33" s="98">
        <v>1130</v>
      </c>
      <c r="M33" s="27" t="s">
        <v>309</v>
      </c>
      <c r="N33" s="27">
        <v>1000</v>
      </c>
      <c r="O33" s="27" t="s">
        <v>106</v>
      </c>
      <c r="P33" s="27">
        <v>10</v>
      </c>
      <c r="Q33" s="27" t="s">
        <v>540</v>
      </c>
      <c r="R33" s="27">
        <v>371</v>
      </c>
      <c r="S33" s="99">
        <v>3</v>
      </c>
      <c r="T33" s="99">
        <v>71</v>
      </c>
      <c r="U33" s="27" t="s">
        <v>545</v>
      </c>
      <c r="V33" s="27">
        <v>121</v>
      </c>
      <c r="W33" s="27" t="s">
        <v>312</v>
      </c>
      <c r="X33" s="27">
        <v>1</v>
      </c>
      <c r="Y33" s="27" t="s">
        <v>313</v>
      </c>
      <c r="Z33" s="56">
        <v>14124.6</v>
      </c>
      <c r="AA33" s="56">
        <v>14124.6</v>
      </c>
      <c r="AB33" s="56">
        <v>14124.6</v>
      </c>
      <c r="AC33" s="56">
        <v>14124.6</v>
      </c>
      <c r="AD33" s="56">
        <v>14124.6</v>
      </c>
      <c r="AE33" s="56">
        <v>0</v>
      </c>
      <c r="AF33" s="56">
        <v>0</v>
      </c>
      <c r="AG33" s="56">
        <v>0</v>
      </c>
      <c r="AH33" s="56">
        <v>0</v>
      </c>
      <c r="AI33" s="56">
        <v>0</v>
      </c>
      <c r="AJ33" s="56">
        <v>0</v>
      </c>
      <c r="AK33" s="56">
        <v>0</v>
      </c>
      <c r="AL33" s="56"/>
      <c r="AM33" s="56">
        <v>0</v>
      </c>
      <c r="AN33" s="56">
        <v>0</v>
      </c>
      <c r="AO33" s="56">
        <v>0</v>
      </c>
      <c r="AP33" s="56">
        <v>0</v>
      </c>
      <c r="AQ33" s="56">
        <v>0</v>
      </c>
      <c r="AR33" s="56">
        <v>0</v>
      </c>
      <c r="AS33" s="56">
        <v>0</v>
      </c>
      <c r="AT33" s="56">
        <v>0</v>
      </c>
      <c r="AU33" s="56">
        <v>0</v>
      </c>
      <c r="AV33" s="56">
        <v>0</v>
      </c>
      <c r="AW33" s="56">
        <v>0</v>
      </c>
      <c r="AX33" s="56">
        <v>0</v>
      </c>
      <c r="AZ33" s="56">
        <v>0</v>
      </c>
      <c r="BA33" s="56">
        <v>0</v>
      </c>
      <c r="BB33" s="56">
        <v>0</v>
      </c>
      <c r="BC33" s="56">
        <v>0</v>
      </c>
      <c r="BD33" s="56">
        <v>0</v>
      </c>
      <c r="BE33" s="56">
        <v>0</v>
      </c>
      <c r="BF33" s="56">
        <v>0</v>
      </c>
      <c r="BG33" s="56">
        <v>0</v>
      </c>
      <c r="BH33" s="56">
        <v>0</v>
      </c>
      <c r="BI33" s="56">
        <v>0</v>
      </c>
      <c r="BJ33" s="73">
        <v>0</v>
      </c>
      <c r="BK33" s="73">
        <v>0</v>
      </c>
      <c r="BL33" s="33"/>
      <c r="BM33" s="33"/>
      <c r="BQ33" s="56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136">
        <v>0</v>
      </c>
      <c r="CE33" s="7">
        <f t="shared" si="0"/>
        <v>0</v>
      </c>
    </row>
    <row r="34" spans="1:83" hidden="1">
      <c r="A34">
        <v>911</v>
      </c>
      <c r="B34" t="s">
        <v>447</v>
      </c>
      <c r="C34">
        <v>107</v>
      </c>
      <c r="D34" t="s">
        <v>120</v>
      </c>
      <c r="E34">
        <v>194</v>
      </c>
      <c r="F34">
        <v>511210001</v>
      </c>
      <c r="G34" t="s">
        <v>121</v>
      </c>
      <c r="H34" s="53"/>
      <c r="I34">
        <v>101</v>
      </c>
      <c r="J34" t="s">
        <v>308</v>
      </c>
      <c r="K34" s="8">
        <v>1210</v>
      </c>
      <c r="L34" s="8">
        <v>1220</v>
      </c>
      <c r="M34" t="s">
        <v>450</v>
      </c>
      <c r="N34">
        <v>1000</v>
      </c>
      <c r="O34" t="s">
        <v>106</v>
      </c>
      <c r="P34">
        <v>1</v>
      </c>
      <c r="Q34" t="s">
        <v>448</v>
      </c>
      <c r="R34">
        <v>131</v>
      </c>
      <c r="S34" s="21">
        <v>1</v>
      </c>
      <c r="T34" s="21">
        <v>31</v>
      </c>
      <c r="U34" t="s">
        <v>449</v>
      </c>
      <c r="V34">
        <v>121</v>
      </c>
      <c r="W34" t="s">
        <v>312</v>
      </c>
      <c r="X34">
        <v>1</v>
      </c>
      <c r="Y34" t="s">
        <v>313</v>
      </c>
      <c r="Z34" s="4">
        <v>24500.01</v>
      </c>
      <c r="AA34" s="4">
        <v>10632.91</v>
      </c>
      <c r="AB34" s="4">
        <v>5316.45</v>
      </c>
      <c r="AC34" s="4">
        <v>0</v>
      </c>
      <c r="AD34" s="4">
        <v>0</v>
      </c>
      <c r="AE34" s="4">
        <v>0</v>
      </c>
      <c r="AF34" s="4">
        <v>17012.66</v>
      </c>
      <c r="AG34" s="4">
        <v>17012.66</v>
      </c>
      <c r="AH34" s="4">
        <v>17012.66</v>
      </c>
      <c r="AI34" s="4">
        <v>17012.66</v>
      </c>
      <c r="AJ34" s="4">
        <v>17012.66</v>
      </c>
      <c r="AK34" s="4">
        <v>17012.66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-71158</v>
      </c>
      <c r="AV34" s="4">
        <v>0</v>
      </c>
      <c r="AW34" s="4">
        <v>0</v>
      </c>
      <c r="AX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6">
        <v>0</v>
      </c>
      <c r="BK34" s="6">
        <v>0</v>
      </c>
      <c r="BQ34" s="4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135">
        <v>0</v>
      </c>
      <c r="CE34" s="7">
        <f t="shared" si="0"/>
        <v>0</v>
      </c>
    </row>
    <row r="35" spans="1:83" hidden="1">
      <c r="A35">
        <v>922</v>
      </c>
      <c r="B35" t="s">
        <v>458</v>
      </c>
      <c r="C35">
        <v>109</v>
      </c>
      <c r="D35" t="s">
        <v>459</v>
      </c>
      <c r="E35">
        <v>194</v>
      </c>
      <c r="F35">
        <v>511210001</v>
      </c>
      <c r="G35" t="s">
        <v>121</v>
      </c>
      <c r="H35" s="53"/>
      <c r="I35">
        <v>101</v>
      </c>
      <c r="J35" t="s">
        <v>308</v>
      </c>
      <c r="K35" s="8">
        <v>1210</v>
      </c>
      <c r="L35" s="8">
        <v>1220</v>
      </c>
      <c r="M35" t="s">
        <v>450</v>
      </c>
      <c r="N35">
        <v>1000</v>
      </c>
      <c r="O35" t="s">
        <v>106</v>
      </c>
      <c r="P35">
        <v>4</v>
      </c>
      <c r="Q35" t="s">
        <v>345</v>
      </c>
      <c r="R35">
        <v>135</v>
      </c>
      <c r="S35" s="21">
        <v>1</v>
      </c>
      <c r="T35" s="21">
        <v>35</v>
      </c>
      <c r="U35" t="s">
        <v>460</v>
      </c>
      <c r="V35">
        <v>121</v>
      </c>
      <c r="W35" t="s">
        <v>312</v>
      </c>
      <c r="X35">
        <v>1</v>
      </c>
      <c r="Y35" t="s">
        <v>313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M35" s="4">
        <v>0</v>
      </c>
      <c r="AN35" s="4">
        <v>0</v>
      </c>
      <c r="AO35" s="4">
        <v>22250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Z35" s="4">
        <v>0</v>
      </c>
      <c r="BA35" s="4">
        <v>0</v>
      </c>
      <c r="BB35" s="4">
        <v>22250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6">
        <v>0</v>
      </c>
      <c r="BK35" s="6">
        <v>0</v>
      </c>
      <c r="BQ35" s="4">
        <v>23362.5</v>
      </c>
      <c r="BR35" s="9">
        <v>0</v>
      </c>
      <c r="BS35" s="9">
        <v>0</v>
      </c>
      <c r="BT35" s="9">
        <v>23362.5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135">
        <v>23362.5</v>
      </c>
      <c r="CE35" s="7">
        <f t="shared" si="0"/>
        <v>0</v>
      </c>
    </row>
    <row r="36" spans="1:83" hidden="1">
      <c r="A36">
        <v>101</v>
      </c>
      <c r="B36" t="s">
        <v>306</v>
      </c>
      <c r="C36">
        <v>139</v>
      </c>
      <c r="D36" t="s">
        <v>307</v>
      </c>
      <c r="E36">
        <v>195</v>
      </c>
      <c r="F36">
        <v>511220001</v>
      </c>
      <c r="G36" t="s">
        <v>122</v>
      </c>
      <c r="H36" s="53"/>
      <c r="I36">
        <v>101</v>
      </c>
      <c r="J36" t="s">
        <v>308</v>
      </c>
      <c r="K36">
        <v>1220</v>
      </c>
      <c r="L36" s="8">
        <v>1220</v>
      </c>
      <c r="M36" t="s">
        <v>314</v>
      </c>
      <c r="N36">
        <v>1000</v>
      </c>
      <c r="O36" t="s">
        <v>106</v>
      </c>
      <c r="P36">
        <v>7</v>
      </c>
      <c r="Q36" t="s">
        <v>310</v>
      </c>
      <c r="R36">
        <v>171</v>
      </c>
      <c r="S36" s="21">
        <v>1</v>
      </c>
      <c r="T36" s="21">
        <v>71</v>
      </c>
      <c r="U36" t="s">
        <v>311</v>
      </c>
      <c r="V36">
        <v>121</v>
      </c>
      <c r="W36" t="s">
        <v>312</v>
      </c>
      <c r="X36">
        <v>1</v>
      </c>
      <c r="Y36" t="s">
        <v>313</v>
      </c>
      <c r="Z36" s="4">
        <v>11655</v>
      </c>
      <c r="AA36" s="4">
        <v>9450</v>
      </c>
      <c r="AB36" s="4">
        <v>4725</v>
      </c>
      <c r="AC36" s="4">
        <v>1539.99</v>
      </c>
      <c r="AD36" s="4">
        <v>0</v>
      </c>
      <c r="AE36" s="4">
        <v>0</v>
      </c>
      <c r="AF36" s="4">
        <v>13055.01</v>
      </c>
      <c r="AG36" s="4">
        <v>9450</v>
      </c>
      <c r="AH36" s="4">
        <v>10920</v>
      </c>
      <c r="AI36" s="4">
        <v>9450</v>
      </c>
      <c r="AJ36" s="4">
        <v>9450</v>
      </c>
      <c r="AK36" s="4">
        <v>9450</v>
      </c>
      <c r="AM36" s="4">
        <v>-1.2</v>
      </c>
      <c r="AN36" s="4">
        <v>0</v>
      </c>
      <c r="AO36" s="4">
        <v>-4.7</v>
      </c>
      <c r="AP36" s="4">
        <v>0</v>
      </c>
      <c r="AQ36" s="4">
        <v>49556.27</v>
      </c>
      <c r="AR36" s="4">
        <v>-0.6</v>
      </c>
      <c r="AS36" s="4">
        <v>-0.4</v>
      </c>
      <c r="AT36" s="4">
        <v>-2398.21</v>
      </c>
      <c r="AU36" s="4">
        <v>-1.3</v>
      </c>
      <c r="AV36" s="4">
        <v>0</v>
      </c>
      <c r="AW36" s="4">
        <v>-0.6</v>
      </c>
      <c r="AX36" s="4">
        <v>0</v>
      </c>
      <c r="AZ36" s="4">
        <v>0</v>
      </c>
      <c r="BA36" s="4">
        <v>700</v>
      </c>
      <c r="BB36" s="4">
        <v>17833</v>
      </c>
      <c r="BC36" s="4">
        <v>6500</v>
      </c>
      <c r="BD36" s="4">
        <v>13000</v>
      </c>
      <c r="BE36" s="4">
        <v>400</v>
      </c>
      <c r="BF36" s="4">
        <v>0</v>
      </c>
      <c r="BG36" s="4">
        <v>0</v>
      </c>
      <c r="BH36" s="4">
        <v>9642.85</v>
      </c>
      <c r="BI36" s="4">
        <v>10000</v>
      </c>
      <c r="BJ36" s="6">
        <v>10000</v>
      </c>
      <c r="BK36" s="6">
        <v>10000</v>
      </c>
      <c r="BQ36" s="4">
        <v>81979.642500000016</v>
      </c>
      <c r="BR36" s="9">
        <v>0</v>
      </c>
      <c r="BS36" s="9">
        <v>735.00000000000011</v>
      </c>
      <c r="BT36" s="9">
        <v>18724.650000000001</v>
      </c>
      <c r="BU36" s="9">
        <v>6825.0000000000009</v>
      </c>
      <c r="BV36" s="9">
        <v>13650.000000000002</v>
      </c>
      <c r="BW36" s="9">
        <v>420.00000000000006</v>
      </c>
      <c r="BX36" s="9">
        <v>0</v>
      </c>
      <c r="BY36" s="9">
        <v>0</v>
      </c>
      <c r="BZ36" s="9">
        <v>10124.992500000002</v>
      </c>
      <c r="CA36" s="9">
        <v>10500.000000000002</v>
      </c>
      <c r="CB36" s="9">
        <v>10500.000000000002</v>
      </c>
      <c r="CC36" s="9">
        <v>10500.000000000002</v>
      </c>
      <c r="CD36" s="135">
        <v>81979.642500000002</v>
      </c>
      <c r="CE36" s="7">
        <f t="shared" si="0"/>
        <v>0</v>
      </c>
    </row>
    <row r="37" spans="1:83" hidden="1">
      <c r="A37">
        <v>102</v>
      </c>
      <c r="B37" t="s">
        <v>343</v>
      </c>
      <c r="C37">
        <v>140</v>
      </c>
      <c r="D37" t="s">
        <v>344</v>
      </c>
      <c r="E37">
        <v>195</v>
      </c>
      <c r="F37">
        <v>511220001</v>
      </c>
      <c r="G37" t="s">
        <v>122</v>
      </c>
      <c r="H37" s="53"/>
      <c r="I37">
        <v>101</v>
      </c>
      <c r="J37" t="s">
        <v>308</v>
      </c>
      <c r="K37">
        <v>1220</v>
      </c>
      <c r="L37" s="8">
        <v>1220</v>
      </c>
      <c r="M37" t="s">
        <v>314</v>
      </c>
      <c r="N37">
        <v>1000</v>
      </c>
      <c r="O37" t="s">
        <v>106</v>
      </c>
      <c r="P37">
        <v>4</v>
      </c>
      <c r="Q37" t="s">
        <v>345</v>
      </c>
      <c r="R37">
        <v>172</v>
      </c>
      <c r="S37" s="21">
        <v>1</v>
      </c>
      <c r="T37" s="21">
        <v>72</v>
      </c>
      <c r="U37" t="s">
        <v>281</v>
      </c>
      <c r="V37">
        <v>121</v>
      </c>
      <c r="W37" t="s">
        <v>312</v>
      </c>
      <c r="X37">
        <v>1</v>
      </c>
      <c r="Y37" t="s">
        <v>313</v>
      </c>
      <c r="Z37" s="4">
        <v>8722.35</v>
      </c>
      <c r="AA37" s="4">
        <v>4361.18</v>
      </c>
      <c r="AB37" s="4">
        <v>0</v>
      </c>
      <c r="AC37" s="4">
        <v>10101</v>
      </c>
      <c r="AD37" s="4">
        <v>0</v>
      </c>
      <c r="AE37" s="4">
        <v>20587.43</v>
      </c>
      <c r="AF37" s="4">
        <v>31762.5</v>
      </c>
      <c r="AG37" s="4">
        <v>27300</v>
      </c>
      <c r="AH37" s="4">
        <v>32025</v>
      </c>
      <c r="AI37" s="4">
        <v>37537.5</v>
      </c>
      <c r="AJ37" s="4">
        <v>37537.5</v>
      </c>
      <c r="AK37" s="4">
        <v>37537.5</v>
      </c>
      <c r="AM37" s="4">
        <v>50000</v>
      </c>
      <c r="AN37" s="4">
        <v>0</v>
      </c>
      <c r="AO37" s="4">
        <v>100000</v>
      </c>
      <c r="AP37" s="4">
        <v>0</v>
      </c>
      <c r="AQ37" s="4">
        <v>100000</v>
      </c>
      <c r="AR37" s="4">
        <v>0</v>
      </c>
      <c r="AS37" s="4">
        <v>0</v>
      </c>
      <c r="AT37" s="4">
        <v>-15000</v>
      </c>
      <c r="AU37" s="4">
        <v>-30000</v>
      </c>
      <c r="AV37" s="4">
        <v>65000</v>
      </c>
      <c r="AW37" s="4">
        <v>-35000</v>
      </c>
      <c r="AX37" s="4">
        <v>-35000</v>
      </c>
      <c r="AZ37" s="4">
        <v>29500</v>
      </c>
      <c r="BA37" s="4">
        <v>25500</v>
      </c>
      <c r="BB37" s="4">
        <v>79015.63</v>
      </c>
      <c r="BC37" s="4">
        <v>17000</v>
      </c>
      <c r="BD37" s="4">
        <v>45900</v>
      </c>
      <c r="BE37" s="4">
        <v>34000</v>
      </c>
      <c r="BF37" s="4">
        <v>34000</v>
      </c>
      <c r="BG37" s="4">
        <v>34000</v>
      </c>
      <c r="BH37" s="4">
        <v>34000</v>
      </c>
      <c r="BI37" s="4">
        <v>34000</v>
      </c>
      <c r="BJ37" s="6">
        <v>34000</v>
      </c>
      <c r="BK37" s="6">
        <v>34000</v>
      </c>
      <c r="BQ37" s="4">
        <v>456661.41150000005</v>
      </c>
      <c r="BR37" s="9">
        <v>30975.000000000004</v>
      </c>
      <c r="BS37" s="9">
        <v>26775.000000000004</v>
      </c>
      <c r="BT37" s="9">
        <v>82966.411500000002</v>
      </c>
      <c r="BU37" s="9">
        <v>17850</v>
      </c>
      <c r="BV37" s="9">
        <v>48195.000000000007</v>
      </c>
      <c r="BW37" s="9">
        <v>35700</v>
      </c>
      <c r="BX37" s="9">
        <v>35700</v>
      </c>
      <c r="BY37" s="9">
        <v>35700</v>
      </c>
      <c r="BZ37" s="9">
        <v>35700</v>
      </c>
      <c r="CA37" s="9">
        <v>35700</v>
      </c>
      <c r="CB37" s="9">
        <v>35700</v>
      </c>
      <c r="CC37" s="9">
        <v>35700</v>
      </c>
      <c r="CD37" s="135">
        <v>456661.41150000005</v>
      </c>
      <c r="CE37" s="7">
        <f t="shared" si="0"/>
        <v>0</v>
      </c>
    </row>
    <row r="38" spans="1:83" hidden="1">
      <c r="A38">
        <v>111</v>
      </c>
      <c r="B38" t="s">
        <v>84</v>
      </c>
      <c r="C38">
        <v>141</v>
      </c>
      <c r="D38" t="s">
        <v>260</v>
      </c>
      <c r="E38">
        <v>195</v>
      </c>
      <c r="F38">
        <v>511220001</v>
      </c>
      <c r="G38" t="s">
        <v>122</v>
      </c>
      <c r="H38" s="53"/>
      <c r="I38">
        <v>101</v>
      </c>
      <c r="J38" t="s">
        <v>308</v>
      </c>
      <c r="K38">
        <v>1220</v>
      </c>
      <c r="L38" s="8">
        <v>1220</v>
      </c>
      <c r="M38" t="s">
        <v>314</v>
      </c>
      <c r="N38">
        <v>1000</v>
      </c>
      <c r="O38" t="s">
        <v>106</v>
      </c>
      <c r="P38">
        <v>13</v>
      </c>
      <c r="Q38" t="s">
        <v>353</v>
      </c>
      <c r="R38">
        <v>263</v>
      </c>
      <c r="S38" s="21">
        <v>2</v>
      </c>
      <c r="T38" s="21">
        <v>63</v>
      </c>
      <c r="U38" t="s">
        <v>354</v>
      </c>
      <c r="V38">
        <v>121</v>
      </c>
      <c r="W38" t="s">
        <v>312</v>
      </c>
      <c r="X38">
        <v>1</v>
      </c>
      <c r="Y38" t="s">
        <v>313</v>
      </c>
      <c r="Z38" s="4">
        <v>40920.74</v>
      </c>
      <c r="AA38" s="4">
        <v>51414.74</v>
      </c>
      <c r="AB38" s="4">
        <v>85582.49</v>
      </c>
      <c r="AC38" s="4">
        <v>76974.73</v>
      </c>
      <c r="AD38" s="4">
        <v>86667.01</v>
      </c>
      <c r="AE38" s="4">
        <v>89086.73</v>
      </c>
      <c r="AF38" s="4">
        <v>122411.03</v>
      </c>
      <c r="AG38" s="4">
        <v>116112.43</v>
      </c>
      <c r="AH38" s="4">
        <v>105501.9</v>
      </c>
      <c r="AI38" s="4">
        <v>107209.2</v>
      </c>
      <c r="AJ38" s="4">
        <v>107209.2</v>
      </c>
      <c r="AK38" s="4">
        <v>107209.2</v>
      </c>
      <c r="AM38" s="4">
        <v>150000</v>
      </c>
      <c r="AN38" s="4">
        <v>0</v>
      </c>
      <c r="AO38" s="4">
        <v>0</v>
      </c>
      <c r="AP38" s="4">
        <v>-6</v>
      </c>
      <c r="AQ38" s="4">
        <v>200000</v>
      </c>
      <c r="AR38" s="4">
        <v>0</v>
      </c>
      <c r="AS38" s="4">
        <v>0</v>
      </c>
      <c r="AT38" s="4">
        <v>-1</v>
      </c>
      <c r="AU38" s="4">
        <v>-70000</v>
      </c>
      <c r="AV38" s="4">
        <v>-1</v>
      </c>
      <c r="AW38" s="4">
        <v>-105000</v>
      </c>
      <c r="AX38" s="4">
        <v>-105000</v>
      </c>
      <c r="AZ38" s="4">
        <v>62684</v>
      </c>
      <c r="BA38" s="4">
        <v>100091.13</v>
      </c>
      <c r="BB38" s="4">
        <v>158713.26999999999</v>
      </c>
      <c r="BC38" s="4">
        <v>52685.42</v>
      </c>
      <c r="BD38" s="4">
        <v>130883.89</v>
      </c>
      <c r="BE38" s="4">
        <v>112124.62</v>
      </c>
      <c r="BF38" s="4">
        <v>101892.85</v>
      </c>
      <c r="BG38" s="4">
        <v>142101.38</v>
      </c>
      <c r="BH38" s="4">
        <v>110374.19</v>
      </c>
      <c r="BI38" s="4">
        <v>119146.4</v>
      </c>
      <c r="BJ38" s="6">
        <v>119146.4</v>
      </c>
      <c r="BK38" s="6">
        <v>119146.4</v>
      </c>
      <c r="BQ38" s="4">
        <v>1395439.4474999998</v>
      </c>
      <c r="BR38" s="9">
        <v>65818.200000000012</v>
      </c>
      <c r="BS38" s="9">
        <v>105095.68650000001</v>
      </c>
      <c r="BT38" s="9">
        <v>166648.93350000001</v>
      </c>
      <c r="BU38" s="9">
        <v>55319.690999999999</v>
      </c>
      <c r="BV38" s="9">
        <v>137428.0845</v>
      </c>
      <c r="BW38" s="9">
        <v>117730.851</v>
      </c>
      <c r="BX38" s="9">
        <v>106987.49250000002</v>
      </c>
      <c r="BY38" s="9">
        <v>149206.44900000002</v>
      </c>
      <c r="BZ38" s="9">
        <v>115892.8995</v>
      </c>
      <c r="CA38" s="9">
        <v>125103.71999999999</v>
      </c>
      <c r="CB38" s="9">
        <v>125103.71999999999</v>
      </c>
      <c r="CC38" s="9">
        <v>125103.71999999999</v>
      </c>
      <c r="CD38" s="135">
        <v>1395439.4475</v>
      </c>
      <c r="CE38" s="7">
        <f t="shared" si="0"/>
        <v>0</v>
      </c>
    </row>
    <row r="39" spans="1:83" hidden="1">
      <c r="A39">
        <v>923</v>
      </c>
      <c r="B39" t="s">
        <v>461</v>
      </c>
      <c r="C39">
        <v>110</v>
      </c>
      <c r="D39" t="s">
        <v>462</v>
      </c>
      <c r="E39">
        <v>195</v>
      </c>
      <c r="F39">
        <v>511220001</v>
      </c>
      <c r="G39" t="s">
        <v>122</v>
      </c>
      <c r="H39" s="53"/>
      <c r="I39">
        <v>101</v>
      </c>
      <c r="J39" t="s">
        <v>308</v>
      </c>
      <c r="K39">
        <v>1220</v>
      </c>
      <c r="L39" s="8">
        <v>1220</v>
      </c>
      <c r="M39" t="s">
        <v>314</v>
      </c>
      <c r="N39">
        <v>1000</v>
      </c>
      <c r="O39" t="s">
        <v>106</v>
      </c>
      <c r="P39">
        <v>4</v>
      </c>
      <c r="Q39" t="s">
        <v>345</v>
      </c>
      <c r="R39">
        <v>311</v>
      </c>
      <c r="S39" s="21">
        <v>3</v>
      </c>
      <c r="T39" s="21">
        <v>11</v>
      </c>
      <c r="U39" t="s">
        <v>463</v>
      </c>
      <c r="V39">
        <v>125</v>
      </c>
      <c r="W39" t="s">
        <v>464</v>
      </c>
      <c r="X39">
        <v>1</v>
      </c>
      <c r="Y39" t="s">
        <v>313</v>
      </c>
      <c r="Z39" s="4">
        <v>8400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6">
        <v>0</v>
      </c>
      <c r="BK39" s="6">
        <v>0</v>
      </c>
      <c r="BQ39" s="4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135">
        <v>0</v>
      </c>
      <c r="CE39" s="7">
        <f t="shared" si="0"/>
        <v>0</v>
      </c>
    </row>
    <row r="40" spans="1:83" hidden="1">
      <c r="A40">
        <v>924</v>
      </c>
      <c r="B40" t="s">
        <v>574</v>
      </c>
      <c r="C40">
        <v>159</v>
      </c>
      <c r="D40" t="s">
        <v>574</v>
      </c>
      <c r="E40">
        <v>195</v>
      </c>
      <c r="F40">
        <v>511220001</v>
      </c>
      <c r="G40" t="s">
        <v>122</v>
      </c>
      <c r="H40" s="53"/>
      <c r="I40">
        <v>101</v>
      </c>
      <c r="J40" t="s">
        <v>308</v>
      </c>
      <c r="K40">
        <v>1220</v>
      </c>
      <c r="L40" s="8">
        <v>1220</v>
      </c>
      <c r="M40" t="s">
        <v>314</v>
      </c>
      <c r="N40">
        <v>1000</v>
      </c>
      <c r="O40" t="s">
        <v>106</v>
      </c>
      <c r="P40">
        <v>4</v>
      </c>
      <c r="Q40" t="s">
        <v>345</v>
      </c>
      <c r="R40">
        <v>111</v>
      </c>
      <c r="S40" s="21">
        <v>1</v>
      </c>
      <c r="T40" s="21">
        <v>11</v>
      </c>
      <c r="U40" t="s">
        <v>438</v>
      </c>
      <c r="V40">
        <v>121</v>
      </c>
      <c r="W40" t="s">
        <v>312</v>
      </c>
      <c r="X40">
        <v>1</v>
      </c>
      <c r="Y40" t="s">
        <v>313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M40" s="4">
        <v>0</v>
      </c>
      <c r="AN40" s="4">
        <v>43775</v>
      </c>
      <c r="AO40" s="4">
        <v>100000</v>
      </c>
      <c r="AP40" s="4">
        <v>0</v>
      </c>
      <c r="AQ40" s="4">
        <v>0</v>
      </c>
      <c r="AR40" s="4">
        <v>50000</v>
      </c>
      <c r="AS40" s="4">
        <v>100000</v>
      </c>
      <c r="AT40" s="4">
        <v>0</v>
      </c>
      <c r="AU40" s="4">
        <v>100000</v>
      </c>
      <c r="AV40" s="4">
        <v>50000</v>
      </c>
      <c r="AW40" s="4">
        <v>0</v>
      </c>
      <c r="AX40" s="4">
        <v>0</v>
      </c>
      <c r="AZ40" s="4">
        <v>0</v>
      </c>
      <c r="BA40" s="4">
        <v>15600</v>
      </c>
      <c r="BB40" s="4">
        <v>46115</v>
      </c>
      <c r="BC40" s="4">
        <v>15000</v>
      </c>
      <c r="BD40" s="4">
        <v>42300</v>
      </c>
      <c r="BE40" s="4">
        <v>39600</v>
      </c>
      <c r="BF40" s="4">
        <v>59325</v>
      </c>
      <c r="BG40" s="4">
        <v>73500</v>
      </c>
      <c r="BH40" s="4">
        <v>55600</v>
      </c>
      <c r="BI40" s="4">
        <v>57600</v>
      </c>
      <c r="BJ40" s="6">
        <v>57600</v>
      </c>
      <c r="BK40" s="6">
        <v>57600</v>
      </c>
      <c r="BQ40" s="4">
        <v>545832</v>
      </c>
      <c r="BR40" s="9">
        <v>0</v>
      </c>
      <c r="BS40" s="9">
        <v>16380</v>
      </c>
      <c r="BT40" s="9">
        <v>48420.75</v>
      </c>
      <c r="BU40" s="9">
        <v>15750</v>
      </c>
      <c r="BV40" s="9">
        <v>44415</v>
      </c>
      <c r="BW40" s="9">
        <v>41580</v>
      </c>
      <c r="BX40" s="9">
        <v>62291.25</v>
      </c>
      <c r="BY40" s="9">
        <v>77175</v>
      </c>
      <c r="BZ40" s="9">
        <v>58380</v>
      </c>
      <c r="CA40" s="9">
        <v>60480</v>
      </c>
      <c r="CB40" s="9">
        <v>60480</v>
      </c>
      <c r="CC40" s="9">
        <v>60480</v>
      </c>
      <c r="CD40" s="135">
        <v>545832</v>
      </c>
      <c r="CE40" s="7">
        <f t="shared" si="0"/>
        <v>0</v>
      </c>
    </row>
    <row r="41" spans="1:83" hidden="1">
      <c r="A41">
        <v>924</v>
      </c>
      <c r="B41" t="s">
        <v>574</v>
      </c>
      <c r="C41">
        <v>169</v>
      </c>
      <c r="D41" t="s">
        <v>574</v>
      </c>
      <c r="E41">
        <v>195</v>
      </c>
      <c r="F41">
        <v>511220001</v>
      </c>
      <c r="G41" t="s">
        <v>122</v>
      </c>
      <c r="H41" s="53"/>
      <c r="I41">
        <v>101</v>
      </c>
      <c r="J41" t="s">
        <v>308</v>
      </c>
      <c r="K41">
        <v>1220</v>
      </c>
      <c r="L41" s="8">
        <v>1220</v>
      </c>
      <c r="M41" t="s">
        <v>314</v>
      </c>
      <c r="N41">
        <v>1000</v>
      </c>
      <c r="O41" t="s">
        <v>106</v>
      </c>
      <c r="P41">
        <v>4</v>
      </c>
      <c r="Q41" t="s">
        <v>345</v>
      </c>
      <c r="R41">
        <v>111</v>
      </c>
      <c r="S41" s="21">
        <v>1</v>
      </c>
      <c r="T41" s="21">
        <v>11</v>
      </c>
      <c r="U41" t="s">
        <v>438</v>
      </c>
      <c r="V41">
        <v>121</v>
      </c>
      <c r="W41" t="s">
        <v>312</v>
      </c>
      <c r="X41">
        <v>1</v>
      </c>
      <c r="Y41" t="s">
        <v>313</v>
      </c>
      <c r="Z41" s="4">
        <v>3780</v>
      </c>
      <c r="AA41" s="4">
        <v>5040</v>
      </c>
      <c r="AB41" s="4">
        <v>6300</v>
      </c>
      <c r="AC41" s="4">
        <v>5040</v>
      </c>
      <c r="AD41" s="4">
        <v>5040</v>
      </c>
      <c r="AE41" s="4">
        <v>5040</v>
      </c>
      <c r="AF41" s="4">
        <v>6300</v>
      </c>
      <c r="AG41" s="4">
        <v>7875</v>
      </c>
      <c r="AH41" s="4">
        <v>5040</v>
      </c>
      <c r="AI41" s="4">
        <v>5040</v>
      </c>
      <c r="AJ41" s="4">
        <v>5040</v>
      </c>
      <c r="AK41" s="4">
        <v>5040</v>
      </c>
      <c r="AM41" s="4">
        <v>20000</v>
      </c>
      <c r="AN41" s="4">
        <v>-8020</v>
      </c>
      <c r="AO41" s="4">
        <v>-6300</v>
      </c>
      <c r="AP41" s="4">
        <v>-5040</v>
      </c>
      <c r="AQ41" s="4">
        <v>-5040</v>
      </c>
      <c r="AR41" s="4">
        <v>-5040</v>
      </c>
      <c r="AS41" s="4">
        <v>-6300</v>
      </c>
      <c r="AT41" s="4">
        <v>-7875</v>
      </c>
      <c r="AU41" s="4">
        <v>-5040</v>
      </c>
      <c r="AV41" s="4">
        <v>-5040</v>
      </c>
      <c r="AW41" s="4">
        <v>-5040</v>
      </c>
      <c r="AX41" s="4">
        <v>-5040</v>
      </c>
      <c r="AZ41" s="4">
        <v>15600</v>
      </c>
      <c r="BA41" s="4">
        <v>5200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6">
        <v>0</v>
      </c>
      <c r="BK41" s="6">
        <v>0</v>
      </c>
      <c r="BQ41" s="4">
        <v>21840</v>
      </c>
      <c r="BR41" s="9">
        <v>16380</v>
      </c>
      <c r="BS41" s="9">
        <v>5460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135">
        <v>21840</v>
      </c>
      <c r="CE41" s="7">
        <f t="shared" si="0"/>
        <v>0</v>
      </c>
    </row>
    <row r="42" spans="1:83" hidden="1">
      <c r="A42">
        <v>931</v>
      </c>
      <c r="B42" t="s">
        <v>465</v>
      </c>
      <c r="C42">
        <v>111</v>
      </c>
      <c r="D42" t="s">
        <v>466</v>
      </c>
      <c r="E42">
        <v>195</v>
      </c>
      <c r="F42">
        <v>511220001</v>
      </c>
      <c r="G42" t="s">
        <v>122</v>
      </c>
      <c r="H42" s="53"/>
      <c r="I42">
        <v>101</v>
      </c>
      <c r="J42" t="s">
        <v>308</v>
      </c>
      <c r="K42">
        <v>1220</v>
      </c>
      <c r="L42" s="8">
        <v>1220</v>
      </c>
      <c r="M42" t="s">
        <v>314</v>
      </c>
      <c r="N42">
        <v>1000</v>
      </c>
      <c r="O42" t="s">
        <v>106</v>
      </c>
      <c r="P42">
        <v>5</v>
      </c>
      <c r="Q42" t="s">
        <v>467</v>
      </c>
      <c r="R42">
        <v>152</v>
      </c>
      <c r="S42" s="21">
        <v>1</v>
      </c>
      <c r="T42" s="21">
        <v>52</v>
      </c>
      <c r="U42" t="s">
        <v>468</v>
      </c>
      <c r="V42">
        <v>121</v>
      </c>
      <c r="W42" t="s">
        <v>312</v>
      </c>
      <c r="X42">
        <v>1</v>
      </c>
      <c r="Y42" t="s">
        <v>313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9450</v>
      </c>
      <c r="AH42" s="4">
        <v>9450</v>
      </c>
      <c r="AI42" s="4">
        <v>9450</v>
      </c>
      <c r="AJ42" s="4">
        <v>9450</v>
      </c>
      <c r="AK42" s="4">
        <v>9450</v>
      </c>
      <c r="AM42" s="4">
        <v>25000</v>
      </c>
      <c r="AN42" s="4">
        <v>0</v>
      </c>
      <c r="AO42" s="4">
        <v>10000</v>
      </c>
      <c r="AP42" s="4">
        <v>0</v>
      </c>
      <c r="AQ42" s="4">
        <v>25000</v>
      </c>
      <c r="AR42" s="4">
        <v>0</v>
      </c>
      <c r="AS42" s="4">
        <v>60000</v>
      </c>
      <c r="AT42" s="4">
        <v>0</v>
      </c>
      <c r="AU42" s="4">
        <v>-9400</v>
      </c>
      <c r="AV42" s="4">
        <v>-6700</v>
      </c>
      <c r="AW42" s="4">
        <v>-9450</v>
      </c>
      <c r="AX42" s="4">
        <v>-9450</v>
      </c>
      <c r="AZ42" s="4">
        <v>4000</v>
      </c>
      <c r="BA42" s="4">
        <v>8000</v>
      </c>
      <c r="BB42" s="4">
        <v>14000</v>
      </c>
      <c r="BC42" s="4">
        <v>4000</v>
      </c>
      <c r="BD42" s="4">
        <v>13000</v>
      </c>
      <c r="BE42" s="4">
        <v>15750</v>
      </c>
      <c r="BF42" s="4">
        <v>18000</v>
      </c>
      <c r="BG42" s="4">
        <v>13500</v>
      </c>
      <c r="BH42" s="4">
        <v>4500</v>
      </c>
      <c r="BI42" s="4">
        <v>0</v>
      </c>
      <c r="BJ42" s="6">
        <v>0</v>
      </c>
      <c r="BK42" s="6">
        <v>0</v>
      </c>
      <c r="BQ42" s="4">
        <v>99487.5</v>
      </c>
      <c r="BR42" s="9">
        <v>4200</v>
      </c>
      <c r="BS42" s="9">
        <v>8400</v>
      </c>
      <c r="BT42" s="9">
        <v>14700</v>
      </c>
      <c r="BU42" s="9">
        <v>4200</v>
      </c>
      <c r="BV42" s="9">
        <v>13650</v>
      </c>
      <c r="BW42" s="9">
        <v>16537.5</v>
      </c>
      <c r="BX42" s="9">
        <v>18900</v>
      </c>
      <c r="BY42" s="9">
        <v>14175.000000000002</v>
      </c>
      <c r="BZ42" s="9">
        <v>4725</v>
      </c>
      <c r="CA42" s="9">
        <v>0</v>
      </c>
      <c r="CB42" s="9">
        <v>0</v>
      </c>
      <c r="CC42" s="9">
        <v>0</v>
      </c>
      <c r="CD42" s="135">
        <v>99487.5</v>
      </c>
      <c r="CE42" s="7">
        <f t="shared" si="0"/>
        <v>0</v>
      </c>
    </row>
    <row r="43" spans="1:83" hidden="1">
      <c r="A43">
        <v>932</v>
      </c>
      <c r="B43" t="s">
        <v>477</v>
      </c>
      <c r="C43">
        <v>113</v>
      </c>
      <c r="D43" t="s">
        <v>478</v>
      </c>
      <c r="E43">
        <v>195</v>
      </c>
      <c r="F43">
        <v>511220001</v>
      </c>
      <c r="G43" t="s">
        <v>122</v>
      </c>
      <c r="H43" s="53"/>
      <c r="I43">
        <v>101</v>
      </c>
      <c r="J43" t="s">
        <v>308</v>
      </c>
      <c r="K43">
        <v>1220</v>
      </c>
      <c r="L43" s="8">
        <v>1220</v>
      </c>
      <c r="M43" t="s">
        <v>314</v>
      </c>
      <c r="N43">
        <v>1000</v>
      </c>
      <c r="O43" t="s">
        <v>106</v>
      </c>
      <c r="P43">
        <v>5</v>
      </c>
      <c r="Q43" t="s">
        <v>467</v>
      </c>
      <c r="R43">
        <v>152</v>
      </c>
      <c r="S43" s="21">
        <v>1</v>
      </c>
      <c r="T43" s="21">
        <v>52</v>
      </c>
      <c r="U43" t="s">
        <v>468</v>
      </c>
      <c r="V43">
        <v>121</v>
      </c>
      <c r="W43" t="s">
        <v>312</v>
      </c>
      <c r="X43">
        <v>1</v>
      </c>
      <c r="Y43" t="s">
        <v>313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20000</v>
      </c>
      <c r="AV43" s="4">
        <v>0</v>
      </c>
      <c r="AW43" s="4">
        <v>0</v>
      </c>
      <c r="AX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5000</v>
      </c>
      <c r="BI43" s="4">
        <v>10000</v>
      </c>
      <c r="BJ43" s="6">
        <v>10000</v>
      </c>
      <c r="BK43" s="6">
        <v>10000</v>
      </c>
      <c r="BQ43" s="4">
        <v>36750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5250</v>
      </c>
      <c r="CA43" s="9">
        <v>10500</v>
      </c>
      <c r="CB43" s="9">
        <v>10500</v>
      </c>
      <c r="CC43" s="9">
        <v>10500</v>
      </c>
      <c r="CD43" s="135">
        <v>36750</v>
      </c>
      <c r="CE43" s="7">
        <f t="shared" si="0"/>
        <v>0</v>
      </c>
    </row>
    <row r="44" spans="1:83" hidden="1">
      <c r="A44">
        <v>942</v>
      </c>
      <c r="B44" t="s">
        <v>487</v>
      </c>
      <c r="C44">
        <v>117</v>
      </c>
      <c r="D44" t="s">
        <v>488</v>
      </c>
      <c r="E44">
        <v>195</v>
      </c>
      <c r="F44">
        <v>511220001</v>
      </c>
      <c r="G44" t="s">
        <v>122</v>
      </c>
      <c r="H44" s="53"/>
      <c r="I44">
        <v>101</v>
      </c>
      <c r="J44" t="s">
        <v>308</v>
      </c>
      <c r="K44">
        <v>1220</v>
      </c>
      <c r="L44" s="8">
        <v>1220</v>
      </c>
      <c r="M44" t="s">
        <v>314</v>
      </c>
      <c r="N44">
        <v>1000</v>
      </c>
      <c r="O44" t="s">
        <v>106</v>
      </c>
      <c r="P44">
        <v>8</v>
      </c>
      <c r="Q44" t="s">
        <v>486</v>
      </c>
      <c r="R44">
        <v>183</v>
      </c>
      <c r="S44" s="21">
        <v>1</v>
      </c>
      <c r="T44" s="21">
        <v>83</v>
      </c>
      <c r="U44" t="s">
        <v>489</v>
      </c>
      <c r="V44">
        <v>121</v>
      </c>
      <c r="W44" t="s">
        <v>312</v>
      </c>
      <c r="X44">
        <v>1</v>
      </c>
      <c r="Y44" t="s">
        <v>313</v>
      </c>
      <c r="Z44" s="4">
        <v>14175</v>
      </c>
      <c r="AA44" s="4">
        <v>18900</v>
      </c>
      <c r="AB44" s="4">
        <v>23625</v>
      </c>
      <c r="AC44" s="4">
        <v>18900</v>
      </c>
      <c r="AD44" s="4">
        <v>18900</v>
      </c>
      <c r="AE44" s="4">
        <v>18900</v>
      </c>
      <c r="AF44" s="4">
        <v>23625</v>
      </c>
      <c r="AG44" s="4">
        <v>23625</v>
      </c>
      <c r="AH44" s="4">
        <v>24150</v>
      </c>
      <c r="AI44" s="4">
        <v>29400</v>
      </c>
      <c r="AJ44" s="4">
        <v>29400</v>
      </c>
      <c r="AK44" s="4">
        <v>29400</v>
      </c>
      <c r="AM44" s="4">
        <v>0</v>
      </c>
      <c r="AN44" s="4">
        <v>0</v>
      </c>
      <c r="AO44" s="4">
        <v>50000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-24893.43</v>
      </c>
      <c r="AX44" s="4">
        <v>0</v>
      </c>
      <c r="AZ44" s="4">
        <v>13500</v>
      </c>
      <c r="BA44" s="4">
        <v>18000</v>
      </c>
      <c r="BB44" s="4">
        <v>31500</v>
      </c>
      <c r="BC44" s="4">
        <v>9000</v>
      </c>
      <c r="BD44" s="4">
        <v>22500</v>
      </c>
      <c r="BE44" s="4">
        <v>15862.66</v>
      </c>
      <c r="BF44" s="4">
        <v>15000</v>
      </c>
      <c r="BG44" s="4">
        <v>27500</v>
      </c>
      <c r="BH44" s="4">
        <v>17000</v>
      </c>
      <c r="BI44" s="4">
        <v>19500</v>
      </c>
      <c r="BJ44" s="6">
        <v>19500</v>
      </c>
      <c r="BK44" s="6">
        <v>19500</v>
      </c>
      <c r="BQ44" s="4">
        <v>239780.79300000001</v>
      </c>
      <c r="BR44" s="9">
        <v>14175</v>
      </c>
      <c r="BS44" s="9">
        <v>18900</v>
      </c>
      <c r="BT44" s="9">
        <v>33075</v>
      </c>
      <c r="BU44" s="9">
        <v>9450</v>
      </c>
      <c r="BV44" s="9">
        <v>23625</v>
      </c>
      <c r="BW44" s="9">
        <v>16655.793000000001</v>
      </c>
      <c r="BX44" s="9">
        <v>15750</v>
      </c>
      <c r="BY44" s="9">
        <v>28875</v>
      </c>
      <c r="BZ44" s="9">
        <v>17850</v>
      </c>
      <c r="CA44" s="9">
        <v>20475</v>
      </c>
      <c r="CB44" s="9">
        <v>20475</v>
      </c>
      <c r="CC44" s="9">
        <v>20475</v>
      </c>
      <c r="CD44" s="135">
        <v>239780.79300000001</v>
      </c>
      <c r="CE44" s="7">
        <f t="shared" si="0"/>
        <v>0</v>
      </c>
    </row>
    <row r="45" spans="1:83" hidden="1">
      <c r="A45">
        <v>951</v>
      </c>
      <c r="B45" t="s">
        <v>491</v>
      </c>
      <c r="C45">
        <v>118</v>
      </c>
      <c r="D45" t="s">
        <v>178</v>
      </c>
      <c r="E45">
        <v>195</v>
      </c>
      <c r="F45">
        <v>511220001</v>
      </c>
      <c r="G45" t="s">
        <v>122</v>
      </c>
      <c r="H45" s="53"/>
      <c r="I45">
        <v>101</v>
      </c>
      <c r="J45" t="s">
        <v>308</v>
      </c>
      <c r="K45">
        <v>1220</v>
      </c>
      <c r="L45" s="8">
        <v>1220</v>
      </c>
      <c r="M45" t="s">
        <v>314</v>
      </c>
      <c r="N45">
        <v>1000</v>
      </c>
      <c r="O45" t="s">
        <v>106</v>
      </c>
      <c r="P45">
        <v>12</v>
      </c>
      <c r="Q45" t="s">
        <v>401</v>
      </c>
      <c r="R45">
        <v>221</v>
      </c>
      <c r="S45" s="21">
        <v>2</v>
      </c>
      <c r="T45" s="21">
        <v>21</v>
      </c>
      <c r="U45" t="s">
        <v>492</v>
      </c>
      <c r="V45">
        <v>128</v>
      </c>
      <c r="W45" t="s">
        <v>404</v>
      </c>
      <c r="X45">
        <v>1</v>
      </c>
      <c r="Y45" t="s">
        <v>313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5250</v>
      </c>
      <c r="AJ45" s="4">
        <v>5250</v>
      </c>
      <c r="AK45" s="4">
        <v>5250</v>
      </c>
      <c r="AM45" s="4">
        <v>50000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Z45" s="4">
        <v>10000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6">
        <v>0</v>
      </c>
      <c r="BK45" s="6">
        <v>0</v>
      </c>
      <c r="BQ45" s="4">
        <v>10500</v>
      </c>
      <c r="BR45" s="9">
        <v>10500</v>
      </c>
      <c r="BS45" s="9">
        <v>0</v>
      </c>
      <c r="BT45" s="9">
        <v>0</v>
      </c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135">
        <v>10500</v>
      </c>
      <c r="CE45" s="7">
        <f t="shared" si="0"/>
        <v>0</v>
      </c>
    </row>
    <row r="46" spans="1:83" hidden="1">
      <c r="A46">
        <v>952</v>
      </c>
      <c r="B46" t="s">
        <v>498</v>
      </c>
      <c r="C46">
        <v>120</v>
      </c>
      <c r="D46" t="s">
        <v>499</v>
      </c>
      <c r="E46">
        <v>195</v>
      </c>
      <c r="F46">
        <v>511220001</v>
      </c>
      <c r="G46" t="s">
        <v>122</v>
      </c>
      <c r="H46" s="53"/>
      <c r="I46">
        <v>101</v>
      </c>
      <c r="J46" t="s">
        <v>308</v>
      </c>
      <c r="K46">
        <v>1220</v>
      </c>
      <c r="L46" s="8">
        <v>1220</v>
      </c>
      <c r="M46" t="s">
        <v>314</v>
      </c>
      <c r="N46">
        <v>1000</v>
      </c>
      <c r="O46" t="s">
        <v>106</v>
      </c>
      <c r="P46">
        <v>12</v>
      </c>
      <c r="Q46" t="s">
        <v>401</v>
      </c>
      <c r="R46">
        <v>222</v>
      </c>
      <c r="S46" s="21">
        <v>2</v>
      </c>
      <c r="T46" s="21">
        <v>22</v>
      </c>
      <c r="U46" t="s">
        <v>500</v>
      </c>
      <c r="V46">
        <v>125</v>
      </c>
      <c r="W46" t="s">
        <v>464</v>
      </c>
      <c r="X46">
        <v>1</v>
      </c>
      <c r="Y46" t="s">
        <v>313</v>
      </c>
      <c r="Z46" s="4">
        <v>5512.5</v>
      </c>
      <c r="AA46" s="4">
        <v>11812.5</v>
      </c>
      <c r="AB46" s="4">
        <v>18375</v>
      </c>
      <c r="AC46" s="4">
        <v>14700</v>
      </c>
      <c r="AD46" s="4">
        <v>14700</v>
      </c>
      <c r="AE46" s="4">
        <v>14700</v>
      </c>
      <c r="AF46" s="4">
        <v>18375</v>
      </c>
      <c r="AG46" s="4">
        <v>18524.099999999999</v>
      </c>
      <c r="AH46" s="4">
        <v>10500</v>
      </c>
      <c r="AI46" s="4">
        <v>11550</v>
      </c>
      <c r="AJ46" s="4">
        <v>11550</v>
      </c>
      <c r="AK46" s="4">
        <v>11550</v>
      </c>
      <c r="AM46" s="4">
        <v>50000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-10000</v>
      </c>
      <c r="AU46" s="4">
        <v>-10000</v>
      </c>
      <c r="AV46" s="4">
        <v>-10000</v>
      </c>
      <c r="AW46" s="4">
        <v>-10000</v>
      </c>
      <c r="AX46" s="4">
        <v>-10000</v>
      </c>
      <c r="AZ46" s="4">
        <v>6000</v>
      </c>
      <c r="BA46" s="4">
        <v>17500</v>
      </c>
      <c r="BB46" s="4">
        <v>31500</v>
      </c>
      <c r="BC46" s="4">
        <v>4000</v>
      </c>
      <c r="BD46" s="4">
        <v>10000</v>
      </c>
      <c r="BE46" s="4">
        <v>6000</v>
      </c>
      <c r="BF46" s="4">
        <v>7818</v>
      </c>
      <c r="BG46" s="4">
        <v>7500</v>
      </c>
      <c r="BH46" s="4">
        <v>11000</v>
      </c>
      <c r="BI46" s="4">
        <v>16000</v>
      </c>
      <c r="BJ46" s="6">
        <v>16000</v>
      </c>
      <c r="BK46" s="6">
        <v>16000</v>
      </c>
      <c r="BQ46" s="4">
        <v>156783.9</v>
      </c>
      <c r="BR46" s="9">
        <v>6300</v>
      </c>
      <c r="BS46" s="9">
        <v>18375</v>
      </c>
      <c r="BT46" s="9">
        <v>33075</v>
      </c>
      <c r="BU46" s="9">
        <v>4200</v>
      </c>
      <c r="BV46" s="9">
        <v>10499.999999999998</v>
      </c>
      <c r="BW46" s="9">
        <v>6300</v>
      </c>
      <c r="BX46" s="9">
        <v>8208.9</v>
      </c>
      <c r="BY46" s="9">
        <v>7875</v>
      </c>
      <c r="BZ46" s="9">
        <v>11550</v>
      </c>
      <c r="CA46" s="9">
        <v>16800</v>
      </c>
      <c r="CB46" s="9">
        <v>16800</v>
      </c>
      <c r="CC46" s="9">
        <v>16800</v>
      </c>
      <c r="CD46" s="135">
        <v>156783.9</v>
      </c>
      <c r="CE46" s="7">
        <f t="shared" si="0"/>
        <v>0</v>
      </c>
    </row>
    <row r="47" spans="1:83" hidden="1">
      <c r="A47">
        <v>953</v>
      </c>
      <c r="B47" t="s">
        <v>259</v>
      </c>
      <c r="C47">
        <v>121</v>
      </c>
      <c r="D47" t="s">
        <v>196</v>
      </c>
      <c r="E47">
        <v>195</v>
      </c>
      <c r="F47">
        <v>511220001</v>
      </c>
      <c r="G47" t="s">
        <v>122</v>
      </c>
      <c r="H47" s="53"/>
      <c r="I47">
        <v>101</v>
      </c>
      <c r="J47" t="s">
        <v>308</v>
      </c>
      <c r="K47">
        <v>1220</v>
      </c>
      <c r="L47" s="8">
        <v>1220</v>
      </c>
      <c r="M47" t="s">
        <v>314</v>
      </c>
      <c r="N47">
        <v>1000</v>
      </c>
      <c r="O47" t="s">
        <v>106</v>
      </c>
      <c r="P47">
        <v>12</v>
      </c>
      <c r="Q47" t="s">
        <v>401</v>
      </c>
      <c r="R47">
        <v>214</v>
      </c>
      <c r="S47" s="21">
        <v>2</v>
      </c>
      <c r="T47" s="21">
        <v>14</v>
      </c>
      <c r="U47" t="s">
        <v>446</v>
      </c>
      <c r="V47">
        <v>125</v>
      </c>
      <c r="W47" t="s">
        <v>464</v>
      </c>
      <c r="X47">
        <v>1</v>
      </c>
      <c r="Y47" t="s">
        <v>313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5250</v>
      </c>
      <c r="AI47" s="4">
        <v>0</v>
      </c>
      <c r="AJ47" s="4">
        <v>0</v>
      </c>
      <c r="AK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10000</v>
      </c>
      <c r="AW47" s="4">
        <v>0</v>
      </c>
      <c r="AX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2857</v>
      </c>
      <c r="BI47" s="4">
        <v>8000</v>
      </c>
      <c r="BJ47" s="6">
        <v>8000</v>
      </c>
      <c r="BK47" s="6">
        <v>8000</v>
      </c>
      <c r="BQ47" s="4">
        <v>28199.850000000002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9">
        <v>2999.8500000000004</v>
      </c>
      <c r="CA47" s="9">
        <v>8400</v>
      </c>
      <c r="CB47" s="9">
        <v>8400</v>
      </c>
      <c r="CC47" s="9">
        <v>8400</v>
      </c>
      <c r="CD47" s="135">
        <v>28199.85</v>
      </c>
      <c r="CE47" s="7">
        <f t="shared" si="0"/>
        <v>0</v>
      </c>
    </row>
    <row r="48" spans="1:83" hidden="1">
      <c r="A48">
        <v>954</v>
      </c>
      <c r="B48" t="s">
        <v>502</v>
      </c>
      <c r="C48">
        <v>122</v>
      </c>
      <c r="D48" t="s">
        <v>503</v>
      </c>
      <c r="E48">
        <v>195</v>
      </c>
      <c r="F48">
        <v>511220001</v>
      </c>
      <c r="G48" t="s">
        <v>122</v>
      </c>
      <c r="H48" s="53"/>
      <c r="I48">
        <v>101</v>
      </c>
      <c r="J48" t="s">
        <v>308</v>
      </c>
      <c r="K48">
        <v>1220</v>
      </c>
      <c r="L48" s="8">
        <v>1220</v>
      </c>
      <c r="M48" t="s">
        <v>314</v>
      </c>
      <c r="N48">
        <v>1000</v>
      </c>
      <c r="O48" t="s">
        <v>106</v>
      </c>
      <c r="P48">
        <v>12</v>
      </c>
      <c r="Q48" t="s">
        <v>401</v>
      </c>
      <c r="R48">
        <v>226</v>
      </c>
      <c r="S48" s="21">
        <v>2</v>
      </c>
      <c r="T48" s="21">
        <v>26</v>
      </c>
      <c r="U48" t="s">
        <v>504</v>
      </c>
      <c r="V48">
        <v>121</v>
      </c>
      <c r="W48" t="s">
        <v>312</v>
      </c>
      <c r="X48">
        <v>1</v>
      </c>
      <c r="Y48" t="s">
        <v>313</v>
      </c>
      <c r="Z48" s="4">
        <v>561767.85</v>
      </c>
      <c r="AA48" s="4">
        <v>686776.8</v>
      </c>
      <c r="AB48" s="4">
        <v>828154.43</v>
      </c>
      <c r="AC48" s="4">
        <v>732240.08</v>
      </c>
      <c r="AD48" s="4">
        <v>816849.6</v>
      </c>
      <c r="AE48" s="4">
        <v>888590.85</v>
      </c>
      <c r="AF48" s="4">
        <v>1199707.43</v>
      </c>
      <c r="AG48" s="4">
        <v>1167948.6000000001</v>
      </c>
      <c r="AH48" s="4">
        <v>1053078.5</v>
      </c>
      <c r="AI48" s="4">
        <v>966532.35</v>
      </c>
      <c r="AJ48" s="4">
        <v>966532.35</v>
      </c>
      <c r="AK48" s="4">
        <v>966532.35</v>
      </c>
      <c r="AM48" s="4">
        <v>1999999.83</v>
      </c>
      <c r="AN48" s="4">
        <v>-164287.23000000001</v>
      </c>
      <c r="AO48" s="4">
        <v>-1.71</v>
      </c>
      <c r="AP48" s="4">
        <v>-0.18</v>
      </c>
      <c r="AQ48" s="4">
        <v>0</v>
      </c>
      <c r="AR48" s="4">
        <v>-0.16</v>
      </c>
      <c r="AS48" s="4">
        <v>-160313.32999999999</v>
      </c>
      <c r="AT48" s="4">
        <v>-116530.11</v>
      </c>
      <c r="AU48" s="4">
        <v>749999.89</v>
      </c>
      <c r="AV48" s="4">
        <v>-83020.7</v>
      </c>
      <c r="AW48" s="4">
        <v>-289689.3</v>
      </c>
      <c r="AX48" s="4">
        <v>-960000</v>
      </c>
      <c r="AZ48" s="4">
        <v>669784</v>
      </c>
      <c r="BA48" s="4">
        <v>929031.5</v>
      </c>
      <c r="BB48" s="4">
        <v>1384341.5</v>
      </c>
      <c r="BC48" s="4">
        <v>473908</v>
      </c>
      <c r="BD48" s="4">
        <v>1164839.1299999999</v>
      </c>
      <c r="BE48" s="4">
        <v>993254</v>
      </c>
      <c r="BF48" s="4">
        <v>1092378</v>
      </c>
      <c r="BG48" s="4">
        <v>1617945.5</v>
      </c>
      <c r="BH48" s="4">
        <v>1374099</v>
      </c>
      <c r="BI48" s="4">
        <v>1245316</v>
      </c>
      <c r="BJ48" s="6">
        <v>1245316</v>
      </c>
      <c r="BK48" s="6">
        <v>1245316</v>
      </c>
      <c r="BQ48" s="4">
        <v>14107305.0615</v>
      </c>
      <c r="BR48" s="9">
        <v>703273.20000000007</v>
      </c>
      <c r="BS48" s="9">
        <v>975483.07499999995</v>
      </c>
      <c r="BT48" s="9">
        <v>1453558.575</v>
      </c>
      <c r="BU48" s="9">
        <v>497603.4</v>
      </c>
      <c r="BV48" s="9">
        <v>1223081.0865</v>
      </c>
      <c r="BW48" s="9">
        <v>1042916.7000000001</v>
      </c>
      <c r="BX48" s="9">
        <v>1146996.9000000001</v>
      </c>
      <c r="BY48" s="9">
        <v>1698842.7750000001</v>
      </c>
      <c r="BZ48" s="9">
        <v>1442803.95</v>
      </c>
      <c r="CA48" s="9">
        <v>1307581.8</v>
      </c>
      <c r="CB48" s="9">
        <v>1307581.8</v>
      </c>
      <c r="CC48" s="9">
        <v>1307581.8</v>
      </c>
      <c r="CD48" s="135">
        <v>14107305.061500002</v>
      </c>
      <c r="CE48" s="7">
        <f t="shared" si="0"/>
        <v>0</v>
      </c>
    </row>
    <row r="49" spans="1:83" hidden="1">
      <c r="A49">
        <v>961</v>
      </c>
      <c r="B49" t="s">
        <v>80</v>
      </c>
      <c r="C49">
        <v>124</v>
      </c>
      <c r="D49" t="s">
        <v>508</v>
      </c>
      <c r="E49">
        <v>195</v>
      </c>
      <c r="F49">
        <v>511220001</v>
      </c>
      <c r="G49" t="s">
        <v>122</v>
      </c>
      <c r="H49" s="53"/>
      <c r="I49">
        <v>101</v>
      </c>
      <c r="J49" t="s">
        <v>308</v>
      </c>
      <c r="K49">
        <v>1220</v>
      </c>
      <c r="L49" s="8">
        <v>1220</v>
      </c>
      <c r="M49" t="s">
        <v>314</v>
      </c>
      <c r="N49">
        <v>1000</v>
      </c>
      <c r="O49" t="s">
        <v>106</v>
      </c>
      <c r="P49">
        <v>11</v>
      </c>
      <c r="Q49" t="s">
        <v>509</v>
      </c>
      <c r="R49">
        <v>241</v>
      </c>
      <c r="S49" s="21">
        <v>2</v>
      </c>
      <c r="T49" s="21">
        <v>41</v>
      </c>
      <c r="U49" t="s">
        <v>445</v>
      </c>
      <c r="V49">
        <v>124</v>
      </c>
      <c r="W49" t="s">
        <v>510</v>
      </c>
      <c r="X49">
        <v>1</v>
      </c>
      <c r="Y49" t="s">
        <v>313</v>
      </c>
      <c r="Z49" s="4">
        <v>6268.5</v>
      </c>
      <c r="AA49" s="4">
        <v>1260</v>
      </c>
      <c r="AB49" s="4">
        <v>5250</v>
      </c>
      <c r="AC49" s="4">
        <v>0</v>
      </c>
      <c r="AD49" s="4">
        <v>12075</v>
      </c>
      <c r="AE49" s="4">
        <v>2100</v>
      </c>
      <c r="AF49" s="4">
        <v>0</v>
      </c>
      <c r="AG49" s="4">
        <v>15834</v>
      </c>
      <c r="AH49" s="4">
        <v>13713</v>
      </c>
      <c r="AI49" s="4">
        <v>0</v>
      </c>
      <c r="AJ49" s="4">
        <v>0</v>
      </c>
      <c r="AK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50000</v>
      </c>
      <c r="AR49" s="4">
        <v>0</v>
      </c>
      <c r="AS49" s="4">
        <v>0</v>
      </c>
      <c r="AT49" s="4">
        <v>0</v>
      </c>
      <c r="AU49" s="4">
        <v>-8000</v>
      </c>
      <c r="AV49" s="4">
        <v>0</v>
      </c>
      <c r="AW49" s="4">
        <v>0</v>
      </c>
      <c r="AX49" s="4">
        <v>0</v>
      </c>
      <c r="AZ49" s="4">
        <v>1500</v>
      </c>
      <c r="BA49" s="4">
        <v>0</v>
      </c>
      <c r="BB49" s="4">
        <v>2200</v>
      </c>
      <c r="BC49" s="4">
        <v>6000</v>
      </c>
      <c r="BD49" s="4">
        <v>22519</v>
      </c>
      <c r="BE49" s="4">
        <v>6000</v>
      </c>
      <c r="BF49" s="4">
        <v>4500</v>
      </c>
      <c r="BG49" s="4">
        <v>11550</v>
      </c>
      <c r="BH49" s="4">
        <v>7500</v>
      </c>
      <c r="BI49" s="4">
        <v>12000</v>
      </c>
      <c r="BJ49" s="6">
        <v>12000</v>
      </c>
      <c r="BK49" s="6">
        <v>12000</v>
      </c>
      <c r="BQ49" s="4">
        <v>102657.45</v>
      </c>
      <c r="BR49" s="9">
        <v>1575</v>
      </c>
      <c r="BS49" s="9">
        <v>0</v>
      </c>
      <c r="BT49" s="9">
        <v>2310</v>
      </c>
      <c r="BU49" s="9">
        <v>6300</v>
      </c>
      <c r="BV49" s="9">
        <v>23644.95</v>
      </c>
      <c r="BW49" s="9">
        <v>6300</v>
      </c>
      <c r="BX49" s="9">
        <v>4725</v>
      </c>
      <c r="BY49" s="9">
        <v>12127.5</v>
      </c>
      <c r="BZ49" s="9">
        <v>7875.0000000000009</v>
      </c>
      <c r="CA49" s="9">
        <v>12600</v>
      </c>
      <c r="CB49" s="9">
        <v>12600</v>
      </c>
      <c r="CC49" s="9">
        <v>12600</v>
      </c>
      <c r="CD49" s="135">
        <v>102657.45</v>
      </c>
      <c r="CE49" s="7">
        <f t="shared" si="0"/>
        <v>0</v>
      </c>
    </row>
    <row r="50" spans="1:83" hidden="1">
      <c r="A50">
        <v>962</v>
      </c>
      <c r="B50" t="s">
        <v>513</v>
      </c>
      <c r="C50">
        <v>126</v>
      </c>
      <c r="D50" t="s">
        <v>225</v>
      </c>
      <c r="E50">
        <v>195</v>
      </c>
      <c r="F50">
        <v>511220001</v>
      </c>
      <c r="G50" t="s">
        <v>122</v>
      </c>
      <c r="H50" s="53"/>
      <c r="I50">
        <v>101</v>
      </c>
      <c r="J50" t="s">
        <v>308</v>
      </c>
      <c r="K50">
        <v>1220</v>
      </c>
      <c r="L50" s="8">
        <v>1220</v>
      </c>
      <c r="M50" t="s">
        <v>314</v>
      </c>
      <c r="N50">
        <v>1000</v>
      </c>
      <c r="O50" t="s">
        <v>106</v>
      </c>
      <c r="P50">
        <v>11</v>
      </c>
      <c r="Q50" t="s">
        <v>509</v>
      </c>
      <c r="R50">
        <v>241</v>
      </c>
      <c r="S50" s="21">
        <v>2</v>
      </c>
      <c r="T50" s="21">
        <v>41</v>
      </c>
      <c r="U50" t="s">
        <v>445</v>
      </c>
      <c r="V50">
        <v>124</v>
      </c>
      <c r="W50" t="s">
        <v>510</v>
      </c>
      <c r="X50">
        <v>1</v>
      </c>
      <c r="Y50" t="s">
        <v>313</v>
      </c>
      <c r="Z50" s="4">
        <v>7980</v>
      </c>
      <c r="AA50" s="4">
        <v>9187.5</v>
      </c>
      <c r="AB50" s="4">
        <v>15960</v>
      </c>
      <c r="AC50" s="4">
        <v>17535</v>
      </c>
      <c r="AD50" s="4">
        <v>33775.35</v>
      </c>
      <c r="AE50" s="4">
        <v>38955</v>
      </c>
      <c r="AF50" s="4">
        <v>47250</v>
      </c>
      <c r="AG50" s="4">
        <v>41580</v>
      </c>
      <c r="AH50" s="4">
        <v>45675</v>
      </c>
      <c r="AI50" s="4">
        <v>43988.7</v>
      </c>
      <c r="AJ50" s="4">
        <v>43988.7</v>
      </c>
      <c r="AK50" s="4">
        <v>43988.7</v>
      </c>
      <c r="AM50" s="4">
        <v>99999</v>
      </c>
      <c r="AN50" s="4">
        <v>0</v>
      </c>
      <c r="AO50" s="4">
        <v>0</v>
      </c>
      <c r="AP50" s="4">
        <v>0</v>
      </c>
      <c r="AQ50" s="4">
        <v>0</v>
      </c>
      <c r="AR50" s="4">
        <v>99999</v>
      </c>
      <c r="AS50" s="4">
        <v>-1213.74</v>
      </c>
      <c r="AT50" s="4">
        <v>49996</v>
      </c>
      <c r="AU50" s="4">
        <v>-388.06</v>
      </c>
      <c r="AV50" s="4">
        <v>82998</v>
      </c>
      <c r="AW50" s="4">
        <v>-40000</v>
      </c>
      <c r="AX50" s="4">
        <v>-43000</v>
      </c>
      <c r="AZ50" s="4">
        <v>20975</v>
      </c>
      <c r="BA50" s="4">
        <v>31600</v>
      </c>
      <c r="BB50" s="4">
        <v>49400</v>
      </c>
      <c r="BC50" s="4">
        <v>23600</v>
      </c>
      <c r="BD50" s="4">
        <v>52200</v>
      </c>
      <c r="BE50" s="4">
        <v>60600</v>
      </c>
      <c r="BF50" s="4">
        <v>83100</v>
      </c>
      <c r="BG50" s="4">
        <v>95700</v>
      </c>
      <c r="BH50" s="4">
        <v>82000</v>
      </c>
      <c r="BI50" s="4">
        <v>78000</v>
      </c>
      <c r="BJ50" s="6">
        <v>78000</v>
      </c>
      <c r="BK50" s="6">
        <v>78000</v>
      </c>
      <c r="BQ50" s="4">
        <v>769833.75</v>
      </c>
      <c r="BR50" s="9">
        <v>22023.75</v>
      </c>
      <c r="BS50" s="9">
        <v>33180</v>
      </c>
      <c r="BT50" s="9">
        <v>51870</v>
      </c>
      <c r="BU50" s="9">
        <v>24780</v>
      </c>
      <c r="BV50" s="9">
        <v>54810</v>
      </c>
      <c r="BW50" s="9">
        <v>63630</v>
      </c>
      <c r="BX50" s="9">
        <v>87255</v>
      </c>
      <c r="BY50" s="9">
        <v>100485</v>
      </c>
      <c r="BZ50" s="9">
        <v>86100</v>
      </c>
      <c r="CA50" s="9">
        <v>81900</v>
      </c>
      <c r="CB50" s="9">
        <v>81900</v>
      </c>
      <c r="CC50" s="9">
        <v>81900</v>
      </c>
      <c r="CD50" s="135">
        <v>769833.75</v>
      </c>
      <c r="CE50" s="7">
        <f t="shared" si="0"/>
        <v>0</v>
      </c>
    </row>
    <row r="51" spans="1:83" hidden="1">
      <c r="A51">
        <v>963</v>
      </c>
      <c r="B51" t="s">
        <v>515</v>
      </c>
      <c r="C51">
        <v>127</v>
      </c>
      <c r="D51" t="s">
        <v>516</v>
      </c>
      <c r="E51">
        <v>195</v>
      </c>
      <c r="F51">
        <v>511220001</v>
      </c>
      <c r="G51" t="s">
        <v>122</v>
      </c>
      <c r="H51" s="53"/>
      <c r="I51">
        <v>101</v>
      </c>
      <c r="J51" t="s">
        <v>308</v>
      </c>
      <c r="K51">
        <v>1220</v>
      </c>
      <c r="L51" s="8">
        <v>1220</v>
      </c>
      <c r="M51" t="s">
        <v>314</v>
      </c>
      <c r="N51">
        <v>1000</v>
      </c>
      <c r="O51" t="s">
        <v>106</v>
      </c>
      <c r="P51">
        <v>13</v>
      </c>
      <c r="Q51" t="s">
        <v>353</v>
      </c>
      <c r="R51">
        <v>231</v>
      </c>
      <c r="S51" s="21">
        <v>2</v>
      </c>
      <c r="T51" s="21">
        <v>31</v>
      </c>
      <c r="U51" t="s">
        <v>517</v>
      </c>
      <c r="V51">
        <v>124</v>
      </c>
      <c r="W51" t="s">
        <v>510</v>
      </c>
      <c r="X51">
        <v>1</v>
      </c>
      <c r="Y51" t="s">
        <v>313</v>
      </c>
      <c r="Z51" s="4">
        <v>0</v>
      </c>
      <c r="AA51" s="4">
        <v>0</v>
      </c>
      <c r="AB51" s="4">
        <v>0</v>
      </c>
      <c r="AC51" s="4">
        <v>1312.5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M51" s="4">
        <v>20000</v>
      </c>
      <c r="AN51" s="4">
        <v>0</v>
      </c>
      <c r="AO51" s="4">
        <v>0</v>
      </c>
      <c r="AP51" s="4">
        <v>15250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Z51" s="4">
        <v>9350</v>
      </c>
      <c r="BA51" s="4">
        <v>2000</v>
      </c>
      <c r="BB51" s="4">
        <v>0</v>
      </c>
      <c r="BC51" s="4">
        <v>18250</v>
      </c>
      <c r="BD51" s="4">
        <v>3000</v>
      </c>
      <c r="BE51" s="4">
        <v>0</v>
      </c>
      <c r="BF51" s="4">
        <v>2000</v>
      </c>
      <c r="BG51" s="4">
        <v>0</v>
      </c>
      <c r="BH51" s="4">
        <v>0</v>
      </c>
      <c r="BI51" s="4">
        <v>0</v>
      </c>
      <c r="BJ51" s="6">
        <v>0</v>
      </c>
      <c r="BK51" s="6">
        <v>0</v>
      </c>
      <c r="BQ51" s="4">
        <v>36330</v>
      </c>
      <c r="BR51" s="9">
        <v>9817.5</v>
      </c>
      <c r="BS51" s="9">
        <v>2100</v>
      </c>
      <c r="BT51" s="9">
        <v>0</v>
      </c>
      <c r="BU51" s="9">
        <v>19162.5</v>
      </c>
      <c r="BV51" s="9">
        <v>3150</v>
      </c>
      <c r="BW51" s="9">
        <v>0</v>
      </c>
      <c r="BX51" s="9">
        <v>2100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135">
        <v>36330</v>
      </c>
      <c r="CE51" s="7">
        <f t="shared" si="0"/>
        <v>0</v>
      </c>
    </row>
    <row r="52" spans="1:83" hidden="1">
      <c r="A52">
        <v>964</v>
      </c>
      <c r="B52" t="s">
        <v>518</v>
      </c>
      <c r="C52">
        <v>128</v>
      </c>
      <c r="D52" t="s">
        <v>519</v>
      </c>
      <c r="E52">
        <v>195</v>
      </c>
      <c r="F52">
        <v>511220001</v>
      </c>
      <c r="G52" t="s">
        <v>122</v>
      </c>
      <c r="H52" s="53"/>
      <c r="I52">
        <v>101</v>
      </c>
      <c r="J52" t="s">
        <v>308</v>
      </c>
      <c r="K52">
        <v>1220</v>
      </c>
      <c r="L52" s="8">
        <v>1220</v>
      </c>
      <c r="M52" t="s">
        <v>314</v>
      </c>
      <c r="N52">
        <v>1000</v>
      </c>
      <c r="O52" t="s">
        <v>106</v>
      </c>
      <c r="P52">
        <v>11</v>
      </c>
      <c r="Q52" t="s">
        <v>509</v>
      </c>
      <c r="R52">
        <v>256</v>
      </c>
      <c r="S52" s="21">
        <v>2</v>
      </c>
      <c r="T52" s="21">
        <v>56</v>
      </c>
      <c r="U52" t="s">
        <v>520</v>
      </c>
      <c r="V52">
        <v>121</v>
      </c>
      <c r="W52" t="s">
        <v>312</v>
      </c>
      <c r="X52">
        <v>1</v>
      </c>
      <c r="Y52" t="s">
        <v>313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M52" s="4">
        <v>0</v>
      </c>
      <c r="AN52" s="4">
        <v>0</v>
      </c>
      <c r="AO52" s="4">
        <v>8000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Z52" s="4">
        <v>0</v>
      </c>
      <c r="BA52" s="4">
        <v>0</v>
      </c>
      <c r="BB52" s="4">
        <v>8000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6">
        <v>0</v>
      </c>
      <c r="BK52" s="6">
        <v>0</v>
      </c>
      <c r="BQ52" s="4">
        <v>8400</v>
      </c>
      <c r="BR52" s="9">
        <v>0</v>
      </c>
      <c r="BS52" s="9">
        <v>0</v>
      </c>
      <c r="BT52" s="9">
        <v>8400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135">
        <v>8400</v>
      </c>
      <c r="CE52" s="7">
        <f t="shared" si="0"/>
        <v>0</v>
      </c>
    </row>
    <row r="53" spans="1:83" hidden="1">
      <c r="A53">
        <v>965</v>
      </c>
      <c r="B53" t="s">
        <v>521</v>
      </c>
      <c r="C53">
        <v>129</v>
      </c>
      <c r="D53" t="s">
        <v>236</v>
      </c>
      <c r="E53">
        <v>195</v>
      </c>
      <c r="F53">
        <v>511220001</v>
      </c>
      <c r="G53" t="s">
        <v>122</v>
      </c>
      <c r="H53" s="53"/>
      <c r="I53">
        <v>101</v>
      </c>
      <c r="J53" t="s">
        <v>308</v>
      </c>
      <c r="K53">
        <v>1220</v>
      </c>
      <c r="L53" s="8">
        <v>1220</v>
      </c>
      <c r="M53" t="s">
        <v>314</v>
      </c>
      <c r="N53">
        <v>1000</v>
      </c>
      <c r="O53" t="s">
        <v>106</v>
      </c>
      <c r="P53">
        <v>11</v>
      </c>
      <c r="Q53" t="s">
        <v>509</v>
      </c>
      <c r="R53">
        <v>242</v>
      </c>
      <c r="S53" s="21">
        <v>2</v>
      </c>
      <c r="T53" s="21">
        <v>42</v>
      </c>
      <c r="U53" t="s">
        <v>283</v>
      </c>
      <c r="V53">
        <v>124</v>
      </c>
      <c r="W53" t="s">
        <v>510</v>
      </c>
      <c r="X53">
        <v>1</v>
      </c>
      <c r="Y53" t="s">
        <v>313</v>
      </c>
      <c r="Z53" s="4">
        <v>3150</v>
      </c>
      <c r="AA53" s="4">
        <v>3150</v>
      </c>
      <c r="AB53" s="4">
        <v>4725</v>
      </c>
      <c r="AC53" s="4">
        <v>1575</v>
      </c>
      <c r="AD53" s="4">
        <v>0</v>
      </c>
      <c r="AE53" s="4">
        <v>7000.35</v>
      </c>
      <c r="AF53" s="4">
        <v>11550</v>
      </c>
      <c r="AG53" s="4">
        <v>15824.55</v>
      </c>
      <c r="AH53" s="4">
        <v>14700</v>
      </c>
      <c r="AI53" s="4">
        <v>18585</v>
      </c>
      <c r="AJ53" s="4">
        <v>18585</v>
      </c>
      <c r="AK53" s="4">
        <v>18585</v>
      </c>
      <c r="AM53" s="4">
        <v>50000</v>
      </c>
      <c r="AN53" s="4">
        <v>0</v>
      </c>
      <c r="AO53" s="4">
        <v>0</v>
      </c>
      <c r="AP53" s="4">
        <v>20000</v>
      </c>
      <c r="AQ53" s="4">
        <v>100000</v>
      </c>
      <c r="AR53" s="4">
        <v>0</v>
      </c>
      <c r="AS53" s="4">
        <v>0</v>
      </c>
      <c r="AT53" s="4">
        <v>-8000</v>
      </c>
      <c r="AU53" s="4">
        <v>-12000</v>
      </c>
      <c r="AV53" s="4">
        <v>34000</v>
      </c>
      <c r="AW53" s="4">
        <v>-17000</v>
      </c>
      <c r="AX53" s="4">
        <v>-17000</v>
      </c>
      <c r="AZ53" s="4">
        <v>12500</v>
      </c>
      <c r="BA53" s="4">
        <v>22300</v>
      </c>
      <c r="BB53" s="4">
        <v>25000</v>
      </c>
      <c r="BC53" s="4">
        <v>7000</v>
      </c>
      <c r="BD53" s="4">
        <v>21500</v>
      </c>
      <c r="BE53" s="4">
        <v>25600</v>
      </c>
      <c r="BF53" s="4">
        <v>26000</v>
      </c>
      <c r="BG53" s="4">
        <v>27500</v>
      </c>
      <c r="BH53" s="4">
        <v>31333.33</v>
      </c>
      <c r="BI53" s="4">
        <v>36056</v>
      </c>
      <c r="BJ53" s="6">
        <v>36056</v>
      </c>
      <c r="BK53" s="6">
        <v>36056</v>
      </c>
      <c r="BQ53" s="4">
        <v>322246.39650000003</v>
      </c>
      <c r="BR53" s="9">
        <v>13125.000000000002</v>
      </c>
      <c r="BS53" s="9">
        <v>23415.000000000004</v>
      </c>
      <c r="BT53" s="9">
        <v>26250.000000000004</v>
      </c>
      <c r="BU53" s="9">
        <v>7350</v>
      </c>
      <c r="BV53" s="9">
        <v>22575.000000000004</v>
      </c>
      <c r="BW53" s="9">
        <v>26880</v>
      </c>
      <c r="BX53" s="9">
        <v>27300</v>
      </c>
      <c r="BY53" s="9">
        <v>28875.000000000004</v>
      </c>
      <c r="BZ53" s="9">
        <v>32899.996500000001</v>
      </c>
      <c r="CA53" s="9">
        <v>37858.800000000003</v>
      </c>
      <c r="CB53" s="9">
        <v>37858.800000000003</v>
      </c>
      <c r="CC53" s="9">
        <v>37858.800000000003</v>
      </c>
      <c r="CD53" s="135">
        <v>322246.39649999997</v>
      </c>
      <c r="CE53" s="7">
        <f t="shared" si="0"/>
        <v>0</v>
      </c>
    </row>
    <row r="54" spans="1:83" hidden="1">
      <c r="A54">
        <v>972</v>
      </c>
      <c r="B54" t="s">
        <v>527</v>
      </c>
      <c r="C54">
        <v>132</v>
      </c>
      <c r="D54" t="s">
        <v>528</v>
      </c>
      <c r="E54">
        <v>195</v>
      </c>
      <c r="F54">
        <v>511220001</v>
      </c>
      <c r="G54" t="s">
        <v>122</v>
      </c>
      <c r="H54" s="53"/>
      <c r="I54">
        <v>101</v>
      </c>
      <c r="J54" t="s">
        <v>308</v>
      </c>
      <c r="K54">
        <v>1220</v>
      </c>
      <c r="L54" s="8">
        <v>1220</v>
      </c>
      <c r="M54" t="s">
        <v>314</v>
      </c>
      <c r="N54">
        <v>1000</v>
      </c>
      <c r="O54" t="s">
        <v>106</v>
      </c>
      <c r="P54">
        <v>9</v>
      </c>
      <c r="Q54" t="s">
        <v>422</v>
      </c>
      <c r="R54">
        <v>181</v>
      </c>
      <c r="S54" s="21">
        <v>1</v>
      </c>
      <c r="T54" s="21">
        <v>81</v>
      </c>
      <c r="U54" t="s">
        <v>523</v>
      </c>
      <c r="V54">
        <v>131</v>
      </c>
      <c r="W54" t="s">
        <v>524</v>
      </c>
      <c r="X54">
        <v>1</v>
      </c>
      <c r="Y54" t="s">
        <v>313</v>
      </c>
      <c r="Z54" s="4">
        <v>0</v>
      </c>
      <c r="AA54" s="4">
        <v>8190</v>
      </c>
      <c r="AB54" s="4">
        <v>1417.5</v>
      </c>
      <c r="AC54" s="4">
        <v>0</v>
      </c>
      <c r="AD54" s="4">
        <v>0</v>
      </c>
      <c r="AE54" s="4">
        <v>6300</v>
      </c>
      <c r="AF54" s="4">
        <v>0</v>
      </c>
      <c r="AG54" s="4">
        <v>2135.6999999999998</v>
      </c>
      <c r="AH54" s="4">
        <v>0</v>
      </c>
      <c r="AI54" s="4">
        <v>0</v>
      </c>
      <c r="AJ54" s="4">
        <v>0</v>
      </c>
      <c r="AK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5000</v>
      </c>
      <c r="BJ54" s="6">
        <v>5000</v>
      </c>
      <c r="BK54" s="6">
        <v>5000</v>
      </c>
      <c r="BQ54" s="4">
        <v>15750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9">
        <v>0</v>
      </c>
      <c r="CA54" s="9">
        <v>5250</v>
      </c>
      <c r="CB54" s="9">
        <v>5250</v>
      </c>
      <c r="CC54" s="9">
        <v>5250</v>
      </c>
      <c r="CD54" s="135">
        <v>15750</v>
      </c>
      <c r="CE54" s="7">
        <f t="shared" si="0"/>
        <v>0</v>
      </c>
    </row>
    <row r="55" spans="1:83" hidden="1">
      <c r="A55">
        <v>991</v>
      </c>
      <c r="B55" t="s">
        <v>538</v>
      </c>
      <c r="C55">
        <v>136</v>
      </c>
      <c r="D55" t="s">
        <v>539</v>
      </c>
      <c r="E55">
        <v>195</v>
      </c>
      <c r="F55">
        <v>511220001</v>
      </c>
      <c r="G55" t="s">
        <v>122</v>
      </c>
      <c r="H55" s="53"/>
      <c r="I55">
        <v>101</v>
      </c>
      <c r="J55" t="s">
        <v>308</v>
      </c>
      <c r="K55">
        <v>1220</v>
      </c>
      <c r="L55" s="8">
        <v>1220</v>
      </c>
      <c r="M55" t="s">
        <v>314</v>
      </c>
      <c r="N55">
        <v>1000</v>
      </c>
      <c r="O55" t="s">
        <v>106</v>
      </c>
      <c r="P55">
        <v>10</v>
      </c>
      <c r="Q55" t="s">
        <v>540</v>
      </c>
      <c r="R55">
        <v>311</v>
      </c>
      <c r="S55" s="21">
        <v>3</v>
      </c>
      <c r="T55" s="21">
        <v>11</v>
      </c>
      <c r="U55" t="s">
        <v>463</v>
      </c>
      <c r="V55">
        <v>121</v>
      </c>
      <c r="W55" t="s">
        <v>312</v>
      </c>
      <c r="X55">
        <v>1</v>
      </c>
      <c r="Y55" t="s">
        <v>313</v>
      </c>
      <c r="Z55" s="4">
        <v>9450</v>
      </c>
      <c r="AA55" s="4">
        <v>9450</v>
      </c>
      <c r="AB55" s="4">
        <v>2154.6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1820.7</v>
      </c>
      <c r="AJ55" s="4">
        <v>1820.7</v>
      </c>
      <c r="AK55" s="4">
        <v>1820.7</v>
      </c>
      <c r="AM55" s="4">
        <v>0</v>
      </c>
      <c r="AN55" s="4">
        <v>-2773.66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Z55" s="4">
        <v>0</v>
      </c>
      <c r="BA55" s="4">
        <v>0</v>
      </c>
      <c r="BB55" s="4">
        <v>0</v>
      </c>
      <c r="BC55" s="4">
        <v>3000</v>
      </c>
      <c r="BD55" s="4">
        <v>0</v>
      </c>
      <c r="BE55" s="4">
        <v>1000</v>
      </c>
      <c r="BF55" s="4">
        <v>0</v>
      </c>
      <c r="BG55" s="4">
        <v>0</v>
      </c>
      <c r="BH55" s="4">
        <v>0</v>
      </c>
      <c r="BI55" s="4">
        <v>0</v>
      </c>
      <c r="BJ55" s="6">
        <v>0</v>
      </c>
      <c r="BK55" s="6">
        <v>0</v>
      </c>
      <c r="BQ55" s="4">
        <v>4200</v>
      </c>
      <c r="BR55" s="9">
        <v>0</v>
      </c>
      <c r="BS55" s="9">
        <v>0</v>
      </c>
      <c r="BT55" s="9">
        <v>0</v>
      </c>
      <c r="BU55" s="9">
        <v>3150</v>
      </c>
      <c r="BV55" s="9">
        <v>0</v>
      </c>
      <c r="BW55" s="9">
        <v>1050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135">
        <v>4200</v>
      </c>
      <c r="CE55" s="7">
        <f t="shared" si="0"/>
        <v>0</v>
      </c>
    </row>
    <row r="56" spans="1:83" s="27" customFormat="1" ht="15.75" hidden="1" thickBot="1">
      <c r="A56" s="27">
        <v>992</v>
      </c>
      <c r="B56" s="27" t="s">
        <v>543</v>
      </c>
      <c r="C56" s="27">
        <v>137</v>
      </c>
      <c r="D56" s="27" t="s">
        <v>544</v>
      </c>
      <c r="E56" s="27">
        <v>195</v>
      </c>
      <c r="F56" s="27">
        <v>511220001</v>
      </c>
      <c r="G56" s="27" t="s">
        <v>122</v>
      </c>
      <c r="H56" s="113"/>
      <c r="I56" s="27">
        <v>101</v>
      </c>
      <c r="J56" s="27" t="s">
        <v>308</v>
      </c>
      <c r="K56" s="27">
        <v>1220</v>
      </c>
      <c r="L56" s="98">
        <v>1220</v>
      </c>
      <c r="M56" s="27" t="s">
        <v>314</v>
      </c>
      <c r="N56" s="27">
        <v>1000</v>
      </c>
      <c r="O56" s="27" t="s">
        <v>106</v>
      </c>
      <c r="P56" s="27">
        <v>10</v>
      </c>
      <c r="Q56" s="27" t="s">
        <v>540</v>
      </c>
      <c r="R56" s="27">
        <v>371</v>
      </c>
      <c r="S56" s="99">
        <v>3</v>
      </c>
      <c r="T56" s="99">
        <v>71</v>
      </c>
      <c r="U56" s="27" t="s">
        <v>545</v>
      </c>
      <c r="V56" s="27">
        <v>121</v>
      </c>
      <c r="W56" s="27" t="s">
        <v>312</v>
      </c>
      <c r="X56" s="27">
        <v>1</v>
      </c>
      <c r="Y56" s="27" t="s">
        <v>313</v>
      </c>
      <c r="Z56" s="56">
        <v>0</v>
      </c>
      <c r="AA56" s="56">
        <v>0</v>
      </c>
      <c r="AB56" s="56">
        <v>8400</v>
      </c>
      <c r="AC56" s="56">
        <v>9439.5</v>
      </c>
      <c r="AD56" s="56">
        <v>1680</v>
      </c>
      <c r="AE56" s="56">
        <v>0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/>
      <c r="AM56" s="56">
        <v>0</v>
      </c>
      <c r="AN56" s="56">
        <v>0</v>
      </c>
      <c r="AO56" s="56">
        <v>0</v>
      </c>
      <c r="AP56" s="56">
        <v>0</v>
      </c>
      <c r="AQ56" s="56">
        <v>0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73">
        <v>0</v>
      </c>
      <c r="BK56" s="73">
        <v>0</v>
      </c>
      <c r="BL56" s="33"/>
      <c r="BM56" s="33"/>
      <c r="BQ56" s="56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136">
        <v>0</v>
      </c>
      <c r="CE56" s="7">
        <f t="shared" si="0"/>
        <v>0</v>
      </c>
    </row>
    <row r="57" spans="1:83" hidden="1">
      <c r="A57">
        <v>101</v>
      </c>
      <c r="B57" t="s">
        <v>306</v>
      </c>
      <c r="C57">
        <v>139</v>
      </c>
      <c r="D57" t="s">
        <v>307</v>
      </c>
      <c r="E57">
        <v>196</v>
      </c>
      <c r="F57">
        <v>511320001</v>
      </c>
      <c r="G57" t="s">
        <v>108</v>
      </c>
      <c r="H57" s="53"/>
      <c r="I57">
        <v>101</v>
      </c>
      <c r="J57" t="s">
        <v>308</v>
      </c>
      <c r="K57">
        <v>1320</v>
      </c>
      <c r="L57" s="8">
        <v>1320</v>
      </c>
      <c r="M57" t="s">
        <v>315</v>
      </c>
      <c r="N57">
        <v>1000</v>
      </c>
      <c r="O57" t="s">
        <v>106</v>
      </c>
      <c r="P57">
        <v>7</v>
      </c>
      <c r="Q57" t="s">
        <v>310</v>
      </c>
      <c r="R57">
        <v>171</v>
      </c>
      <c r="S57" s="21">
        <v>1</v>
      </c>
      <c r="T57" s="21">
        <v>71</v>
      </c>
      <c r="U57" t="s">
        <v>311</v>
      </c>
      <c r="V57">
        <v>121</v>
      </c>
      <c r="W57" t="s">
        <v>312</v>
      </c>
      <c r="X57">
        <v>1</v>
      </c>
      <c r="Y57" t="s">
        <v>313</v>
      </c>
      <c r="Z57" s="4">
        <v>240386.74</v>
      </c>
      <c r="AA57" s="4">
        <v>79196.75</v>
      </c>
      <c r="AB57" s="4">
        <v>90032.03</v>
      </c>
      <c r="AC57" s="4">
        <v>61005.13</v>
      </c>
      <c r="AD57" s="4">
        <v>61652</v>
      </c>
      <c r="AE57" s="4">
        <v>177153.11</v>
      </c>
      <c r="AF57" s="4">
        <v>142700.54</v>
      </c>
      <c r="AG57" s="4">
        <v>172231.08</v>
      </c>
      <c r="AH57" s="4">
        <v>82454.740000000005</v>
      </c>
      <c r="AI57" s="4">
        <v>106301.62</v>
      </c>
      <c r="AJ57" s="4">
        <v>0</v>
      </c>
      <c r="AK57" s="4">
        <v>543057.76</v>
      </c>
      <c r="AM57" s="4">
        <v>0</v>
      </c>
      <c r="AN57" s="4">
        <v>-0.1</v>
      </c>
      <c r="AO57" s="4">
        <v>0</v>
      </c>
      <c r="AP57" s="4">
        <v>0</v>
      </c>
      <c r="AQ57" s="4">
        <v>-1.1000000000000001</v>
      </c>
      <c r="AR57" s="4">
        <v>0</v>
      </c>
      <c r="AS57" s="4">
        <v>-0.2</v>
      </c>
      <c r="AT57" s="4">
        <v>-0.1</v>
      </c>
      <c r="AU57" s="4">
        <v>-0.1</v>
      </c>
      <c r="AV57" s="4">
        <v>-0.3</v>
      </c>
      <c r="AW57" s="4">
        <v>-0.1</v>
      </c>
      <c r="AX57" s="4">
        <v>0</v>
      </c>
      <c r="AZ57" s="4">
        <v>189351.24</v>
      </c>
      <c r="BA57" s="4">
        <v>0</v>
      </c>
      <c r="BB57" s="4">
        <v>12604.02</v>
      </c>
      <c r="BC57" s="4">
        <v>6933.29</v>
      </c>
      <c r="BD57" s="4">
        <v>0</v>
      </c>
      <c r="BE57" s="4">
        <v>0</v>
      </c>
      <c r="BF57" s="4">
        <v>146837.34</v>
      </c>
      <c r="BG57" s="4">
        <v>13616.07</v>
      </c>
      <c r="BH57" s="4">
        <v>0</v>
      </c>
      <c r="BI57" s="4">
        <v>0</v>
      </c>
      <c r="BQ57" s="4">
        <v>387809.05800000002</v>
      </c>
      <c r="BR57" s="9">
        <v>198818.80199999997</v>
      </c>
      <c r="BS57" s="9">
        <v>0</v>
      </c>
      <c r="BT57" s="9">
        <v>13234.221</v>
      </c>
      <c r="BU57" s="9">
        <v>7279.9544999999998</v>
      </c>
      <c r="BV57" s="9">
        <v>0</v>
      </c>
      <c r="BW57" s="9">
        <v>0</v>
      </c>
      <c r="BX57" s="9">
        <v>154179.20699999999</v>
      </c>
      <c r="BY57" s="9">
        <v>14296.873499999998</v>
      </c>
      <c r="BZ57" s="9">
        <v>0</v>
      </c>
      <c r="CA57" s="9">
        <v>0</v>
      </c>
      <c r="CB57" s="9">
        <v>0</v>
      </c>
      <c r="CC57" s="9">
        <v>0</v>
      </c>
      <c r="CD57" s="135">
        <v>387809.05799999996</v>
      </c>
      <c r="CE57" s="7">
        <f t="shared" si="0"/>
        <v>0</v>
      </c>
    </row>
    <row r="58" spans="1:83" hidden="1">
      <c r="A58">
        <v>102</v>
      </c>
      <c r="B58" t="s">
        <v>343</v>
      </c>
      <c r="C58">
        <v>140</v>
      </c>
      <c r="D58" t="s">
        <v>344</v>
      </c>
      <c r="E58">
        <v>196</v>
      </c>
      <c r="F58">
        <v>511320001</v>
      </c>
      <c r="G58" t="s">
        <v>108</v>
      </c>
      <c r="H58" s="53"/>
      <c r="I58">
        <v>101</v>
      </c>
      <c r="J58" t="s">
        <v>308</v>
      </c>
      <c r="K58">
        <v>1320</v>
      </c>
      <c r="L58" s="8">
        <v>1320</v>
      </c>
      <c r="M58" t="s">
        <v>315</v>
      </c>
      <c r="N58">
        <v>1000</v>
      </c>
      <c r="O58" t="s">
        <v>106</v>
      </c>
      <c r="P58">
        <v>4</v>
      </c>
      <c r="Q58" t="s">
        <v>345</v>
      </c>
      <c r="R58">
        <v>172</v>
      </c>
      <c r="S58" s="21">
        <v>1</v>
      </c>
      <c r="T58" s="21">
        <v>72</v>
      </c>
      <c r="U58" t="s">
        <v>281</v>
      </c>
      <c r="V58">
        <v>121</v>
      </c>
      <c r="W58" t="s">
        <v>312</v>
      </c>
      <c r="X58">
        <v>1</v>
      </c>
      <c r="Y58" t="s">
        <v>313</v>
      </c>
      <c r="Z58" s="4">
        <v>0</v>
      </c>
      <c r="AA58" s="4">
        <v>0</v>
      </c>
      <c r="AB58" s="4">
        <v>10101</v>
      </c>
      <c r="AC58" s="4">
        <v>0</v>
      </c>
      <c r="AD58" s="4">
        <v>0</v>
      </c>
      <c r="AE58" s="4">
        <v>0</v>
      </c>
      <c r="AF58" s="4">
        <v>14650.97</v>
      </c>
      <c r="AG58" s="4">
        <v>0</v>
      </c>
      <c r="AH58" s="4">
        <v>0</v>
      </c>
      <c r="AI58" s="4">
        <v>0</v>
      </c>
      <c r="AJ58" s="4">
        <v>0</v>
      </c>
      <c r="AK58" s="4">
        <v>12935.96</v>
      </c>
      <c r="AM58" s="4">
        <v>20000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-0.03</v>
      </c>
      <c r="AW58" s="4">
        <v>0</v>
      </c>
      <c r="AX58" s="4">
        <v>0</v>
      </c>
      <c r="AZ58" s="4">
        <v>2599.98</v>
      </c>
      <c r="BA58" s="4">
        <v>0</v>
      </c>
      <c r="BB58" s="4">
        <v>10469.94</v>
      </c>
      <c r="BC58" s="4">
        <v>0</v>
      </c>
      <c r="BD58" s="4">
        <v>0</v>
      </c>
      <c r="BE58" s="4">
        <v>3185</v>
      </c>
      <c r="BF58" s="4">
        <v>11039.86</v>
      </c>
      <c r="BG58" s="4">
        <v>0</v>
      </c>
      <c r="BH58" s="4">
        <v>0</v>
      </c>
      <c r="BI58" s="4">
        <v>0</v>
      </c>
      <c r="BQ58" s="4">
        <v>28659.519</v>
      </c>
      <c r="BR58" s="9">
        <v>2729.9789999999998</v>
      </c>
      <c r="BS58" s="9">
        <v>0</v>
      </c>
      <c r="BT58" s="9">
        <v>10993.437000000002</v>
      </c>
      <c r="BU58" s="9">
        <v>0</v>
      </c>
      <c r="BV58" s="9">
        <v>0</v>
      </c>
      <c r="BW58" s="9">
        <v>3344.25</v>
      </c>
      <c r="BX58" s="9">
        <v>11591.853000000001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135">
        <v>28659.519</v>
      </c>
      <c r="CE58" s="7">
        <f t="shared" si="0"/>
        <v>0</v>
      </c>
    </row>
    <row r="59" spans="1:83" hidden="1">
      <c r="A59">
        <v>111</v>
      </c>
      <c r="B59" t="s">
        <v>84</v>
      </c>
      <c r="C59">
        <v>141</v>
      </c>
      <c r="D59" t="s">
        <v>260</v>
      </c>
      <c r="E59">
        <v>196</v>
      </c>
      <c r="F59">
        <v>511320001</v>
      </c>
      <c r="G59" t="s">
        <v>108</v>
      </c>
      <c r="H59" s="53"/>
      <c r="I59">
        <v>101</v>
      </c>
      <c r="J59" t="s">
        <v>308</v>
      </c>
      <c r="K59">
        <v>1320</v>
      </c>
      <c r="L59" s="8">
        <v>1320</v>
      </c>
      <c r="M59" t="s">
        <v>315</v>
      </c>
      <c r="N59">
        <v>1000</v>
      </c>
      <c r="O59" t="s">
        <v>106</v>
      </c>
      <c r="P59">
        <v>13</v>
      </c>
      <c r="Q59" t="s">
        <v>353</v>
      </c>
      <c r="R59">
        <v>263</v>
      </c>
      <c r="S59" s="21">
        <v>2</v>
      </c>
      <c r="T59" s="21">
        <v>63</v>
      </c>
      <c r="U59" t="s">
        <v>354</v>
      </c>
      <c r="V59">
        <v>121</v>
      </c>
      <c r="W59" t="s">
        <v>312</v>
      </c>
      <c r="X59">
        <v>1</v>
      </c>
      <c r="Y59" t="s">
        <v>313</v>
      </c>
      <c r="Z59" s="4">
        <v>0</v>
      </c>
      <c r="AA59" s="4">
        <v>0</v>
      </c>
      <c r="AB59" s="4">
        <v>109218.96</v>
      </c>
      <c r="AC59" s="4">
        <v>1514.03</v>
      </c>
      <c r="AD59" s="4">
        <v>0</v>
      </c>
      <c r="AE59" s="4">
        <v>24618.21</v>
      </c>
      <c r="AF59" s="4">
        <v>23099.41</v>
      </c>
      <c r="AG59" s="4">
        <v>13380.32</v>
      </c>
      <c r="AH59" s="4">
        <v>0</v>
      </c>
      <c r="AI59" s="4">
        <v>0</v>
      </c>
      <c r="AJ59" s="4">
        <v>0</v>
      </c>
      <c r="AK59" s="4">
        <v>128086.62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20000</v>
      </c>
      <c r="AT59" s="4">
        <v>-100</v>
      </c>
      <c r="AU59" s="4">
        <v>0</v>
      </c>
      <c r="AV59" s="4">
        <v>0</v>
      </c>
      <c r="AW59" s="4">
        <v>0</v>
      </c>
      <c r="AX59" s="4">
        <v>0</v>
      </c>
      <c r="AZ59" s="4">
        <v>0</v>
      </c>
      <c r="BA59" s="4">
        <v>0</v>
      </c>
      <c r="BB59" s="4">
        <v>104424.86</v>
      </c>
      <c r="BC59" s="4">
        <v>0</v>
      </c>
      <c r="BD59" s="4">
        <v>1863</v>
      </c>
      <c r="BE59" s="4">
        <v>9102.98</v>
      </c>
      <c r="BF59" s="4">
        <v>57914.09</v>
      </c>
      <c r="BG59" s="4">
        <v>0</v>
      </c>
      <c r="BH59" s="4">
        <v>0</v>
      </c>
      <c r="BI59" s="4">
        <v>0</v>
      </c>
      <c r="BQ59" s="4">
        <v>181970.1765</v>
      </c>
      <c r="BR59" s="9">
        <v>0</v>
      </c>
      <c r="BS59" s="9">
        <v>0</v>
      </c>
      <c r="BT59" s="9">
        <v>109646.103</v>
      </c>
      <c r="BU59" s="9">
        <v>0</v>
      </c>
      <c r="BV59" s="9">
        <v>1956.15</v>
      </c>
      <c r="BW59" s="9">
        <v>9558.1290000000008</v>
      </c>
      <c r="BX59" s="9">
        <v>60809.794500000004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135">
        <v>181970.1765</v>
      </c>
      <c r="CE59" s="7">
        <f t="shared" si="0"/>
        <v>0</v>
      </c>
    </row>
    <row r="60" spans="1:83" hidden="1">
      <c r="A60">
        <v>302</v>
      </c>
      <c r="B60" t="s">
        <v>79</v>
      </c>
      <c r="C60">
        <v>150</v>
      </c>
      <c r="D60" t="s">
        <v>79</v>
      </c>
      <c r="E60">
        <v>197</v>
      </c>
      <c r="F60">
        <v>511320001</v>
      </c>
      <c r="G60" t="s">
        <v>108</v>
      </c>
      <c r="H60" s="21" t="s">
        <v>74</v>
      </c>
      <c r="I60">
        <v>502</v>
      </c>
      <c r="J60" t="s">
        <v>413</v>
      </c>
      <c r="K60">
        <v>1320</v>
      </c>
      <c r="L60" s="8">
        <v>1320</v>
      </c>
      <c r="M60" t="s">
        <v>315</v>
      </c>
      <c r="N60">
        <v>1000</v>
      </c>
      <c r="O60" t="s">
        <v>106</v>
      </c>
      <c r="P60">
        <v>7</v>
      </c>
      <c r="Q60" t="s">
        <v>310</v>
      </c>
      <c r="R60">
        <v>423</v>
      </c>
      <c r="S60" s="21">
        <v>4</v>
      </c>
      <c r="T60" s="21">
        <v>23</v>
      </c>
      <c r="U60" t="s">
        <v>381</v>
      </c>
      <c r="V60">
        <v>161</v>
      </c>
      <c r="W60" t="s">
        <v>414</v>
      </c>
      <c r="X60">
        <v>1</v>
      </c>
      <c r="Y60" t="s">
        <v>313</v>
      </c>
      <c r="Z60" s="4">
        <v>0</v>
      </c>
      <c r="AA60" s="4">
        <v>135243.93</v>
      </c>
      <c r="AB60" s="4">
        <v>90544.68</v>
      </c>
      <c r="AC60" s="4">
        <v>44598.92</v>
      </c>
      <c r="AD60" s="4">
        <v>50959.68</v>
      </c>
      <c r="AE60" s="4">
        <v>38228.870000000003</v>
      </c>
      <c r="AF60" s="4">
        <v>217645.37</v>
      </c>
      <c r="AG60" s="4">
        <v>0</v>
      </c>
      <c r="AH60" s="4">
        <v>18003.419999999998</v>
      </c>
      <c r="AI60" s="4">
        <v>49228.83</v>
      </c>
      <c r="AJ60" s="4">
        <v>0</v>
      </c>
      <c r="AK60" s="4">
        <v>504878.56</v>
      </c>
      <c r="AM60" s="4">
        <v>179289.57</v>
      </c>
      <c r="AN60" s="4">
        <v>65001.98</v>
      </c>
      <c r="AO60" s="4">
        <v>40184.94</v>
      </c>
      <c r="AP60" s="4">
        <v>110054.94</v>
      </c>
      <c r="AQ60" s="4">
        <v>41374.769999999997</v>
      </c>
      <c r="AR60" s="4">
        <v>234855.09</v>
      </c>
      <c r="AS60" s="4">
        <v>-49773.85</v>
      </c>
      <c r="AT60" s="4">
        <v>129855.05</v>
      </c>
      <c r="AU60" s="4">
        <v>96436.23</v>
      </c>
      <c r="AV60" s="4">
        <v>136022.60999999999</v>
      </c>
      <c r="AW60" s="4">
        <v>0</v>
      </c>
      <c r="AX60" s="4">
        <v>0</v>
      </c>
      <c r="AZ60" s="4">
        <v>179289.57</v>
      </c>
      <c r="BA60" s="4">
        <v>200245.91</v>
      </c>
      <c r="BB60" s="4">
        <v>130729.62</v>
      </c>
      <c r="BC60" s="4">
        <v>154653.85999999999</v>
      </c>
      <c r="BD60" s="4">
        <v>92334.45</v>
      </c>
      <c r="BE60" s="4">
        <v>273083.96000000002</v>
      </c>
      <c r="BF60" s="4">
        <v>167871.52</v>
      </c>
      <c r="BG60" s="4">
        <v>129855.05</v>
      </c>
      <c r="BH60" s="4">
        <v>114439.65</v>
      </c>
      <c r="BI60" s="4">
        <v>185251.44</v>
      </c>
      <c r="BQ60" s="4">
        <v>1709142.7814999998</v>
      </c>
      <c r="BR60" s="9">
        <v>188254.0485</v>
      </c>
      <c r="BS60" s="9">
        <v>210258.20550000001</v>
      </c>
      <c r="BT60" s="9">
        <v>137266.101</v>
      </c>
      <c r="BU60" s="9">
        <v>162386.55299999999</v>
      </c>
      <c r="BV60" s="9">
        <v>96951.172500000001</v>
      </c>
      <c r="BW60" s="9">
        <v>286738.15800000005</v>
      </c>
      <c r="BX60" s="9">
        <v>176265.09599999999</v>
      </c>
      <c r="BY60" s="9">
        <v>136347.80250000002</v>
      </c>
      <c r="BZ60" s="9">
        <v>120161.63249999999</v>
      </c>
      <c r="CA60" s="9">
        <v>194514.01200000002</v>
      </c>
      <c r="CB60" s="9">
        <v>0</v>
      </c>
      <c r="CC60" s="9">
        <v>0</v>
      </c>
      <c r="CD60" s="135">
        <v>1709142.7815</v>
      </c>
      <c r="CE60" s="7">
        <f t="shared" si="0"/>
        <v>0</v>
      </c>
    </row>
    <row r="61" spans="1:83" hidden="1">
      <c r="A61">
        <v>901</v>
      </c>
      <c r="B61" t="s">
        <v>436</v>
      </c>
      <c r="C61">
        <v>100</v>
      </c>
      <c r="D61" t="s">
        <v>105</v>
      </c>
      <c r="E61">
        <v>196</v>
      </c>
      <c r="F61">
        <v>511320001</v>
      </c>
      <c r="G61" t="s">
        <v>108</v>
      </c>
      <c r="H61" s="53"/>
      <c r="I61">
        <v>101</v>
      </c>
      <c r="J61" t="s">
        <v>308</v>
      </c>
      <c r="K61">
        <v>1320</v>
      </c>
      <c r="L61" s="8">
        <v>1320</v>
      </c>
      <c r="M61" t="s">
        <v>315</v>
      </c>
      <c r="N61">
        <v>1000</v>
      </c>
      <c r="O61" t="s">
        <v>106</v>
      </c>
      <c r="P61">
        <v>2</v>
      </c>
      <c r="Q61" t="s">
        <v>282</v>
      </c>
      <c r="R61">
        <v>111</v>
      </c>
      <c r="S61" s="21">
        <v>1</v>
      </c>
      <c r="T61" s="21">
        <v>11</v>
      </c>
      <c r="U61" t="s">
        <v>438</v>
      </c>
      <c r="V61">
        <v>121</v>
      </c>
      <c r="W61" t="s">
        <v>312</v>
      </c>
      <c r="X61">
        <v>1</v>
      </c>
      <c r="Y61" t="s">
        <v>313</v>
      </c>
      <c r="Z61" s="4">
        <v>0</v>
      </c>
      <c r="AA61" s="4">
        <v>0</v>
      </c>
      <c r="AB61" s="4">
        <v>5292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65237.79</v>
      </c>
      <c r="AM61" s="4">
        <v>0</v>
      </c>
      <c r="AN61" s="4">
        <v>0</v>
      </c>
      <c r="AO61" s="4">
        <v>100000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Z61" s="4">
        <v>0</v>
      </c>
      <c r="BA61" s="4">
        <v>0</v>
      </c>
      <c r="BB61" s="4">
        <v>31026.3</v>
      </c>
      <c r="BC61" s="4">
        <v>0</v>
      </c>
      <c r="BD61" s="4">
        <v>0</v>
      </c>
      <c r="BE61" s="4">
        <v>0</v>
      </c>
      <c r="BF61" s="4">
        <v>1512</v>
      </c>
      <c r="BG61" s="4">
        <v>0</v>
      </c>
      <c r="BH61" s="4">
        <v>0</v>
      </c>
      <c r="BI61" s="4">
        <v>0</v>
      </c>
      <c r="BQ61" s="4">
        <v>34165.215000000004</v>
      </c>
      <c r="BR61" s="9">
        <v>0</v>
      </c>
      <c r="BS61" s="9">
        <v>0</v>
      </c>
      <c r="BT61" s="9">
        <v>32577.615000000005</v>
      </c>
      <c r="BU61" s="9">
        <v>0</v>
      </c>
      <c r="BV61" s="9">
        <v>0</v>
      </c>
      <c r="BW61" s="9">
        <v>0</v>
      </c>
      <c r="BX61" s="9">
        <v>1587.6000000000004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135">
        <v>34165.215000000004</v>
      </c>
      <c r="CE61" s="7">
        <f t="shared" si="0"/>
        <v>0</v>
      </c>
    </row>
    <row r="62" spans="1:83" hidden="1">
      <c r="A62">
        <v>902</v>
      </c>
      <c r="B62" t="s">
        <v>439</v>
      </c>
      <c r="C62">
        <v>101</v>
      </c>
      <c r="D62" t="s">
        <v>110</v>
      </c>
      <c r="E62">
        <v>196</v>
      </c>
      <c r="F62">
        <v>511320001</v>
      </c>
      <c r="G62" t="s">
        <v>108</v>
      </c>
      <c r="H62" s="53"/>
      <c r="I62">
        <v>101</v>
      </c>
      <c r="J62" t="s">
        <v>308</v>
      </c>
      <c r="K62">
        <v>1320</v>
      </c>
      <c r="L62" s="8">
        <v>1320</v>
      </c>
      <c r="M62" t="s">
        <v>315</v>
      </c>
      <c r="N62">
        <v>1000</v>
      </c>
      <c r="O62" t="s">
        <v>106</v>
      </c>
      <c r="P62">
        <v>3</v>
      </c>
      <c r="Q62" t="s">
        <v>440</v>
      </c>
      <c r="R62">
        <v>111</v>
      </c>
      <c r="S62" s="21">
        <v>1</v>
      </c>
      <c r="T62" s="21">
        <v>11</v>
      </c>
      <c r="U62" t="s">
        <v>438</v>
      </c>
      <c r="V62">
        <v>121</v>
      </c>
      <c r="W62" t="s">
        <v>312</v>
      </c>
      <c r="X62">
        <v>1</v>
      </c>
      <c r="Y62" t="s">
        <v>313</v>
      </c>
      <c r="Z62" s="4">
        <v>0</v>
      </c>
      <c r="AA62" s="4">
        <v>0</v>
      </c>
      <c r="AB62" s="4">
        <v>10920.55</v>
      </c>
      <c r="AC62" s="4">
        <v>0</v>
      </c>
      <c r="AD62" s="4">
        <v>0</v>
      </c>
      <c r="AE62" s="4">
        <v>0</v>
      </c>
      <c r="AF62" s="4">
        <v>10920.55</v>
      </c>
      <c r="AG62" s="4">
        <v>0</v>
      </c>
      <c r="AH62" s="4">
        <v>0</v>
      </c>
      <c r="AI62" s="4">
        <v>0</v>
      </c>
      <c r="AJ62" s="4">
        <v>0</v>
      </c>
      <c r="AK62" s="4">
        <v>8820.44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Z62" s="4">
        <v>0</v>
      </c>
      <c r="BA62" s="4">
        <v>0</v>
      </c>
      <c r="BB62" s="4">
        <v>8539.33</v>
      </c>
      <c r="BC62" s="4">
        <v>0</v>
      </c>
      <c r="BD62" s="4">
        <v>0</v>
      </c>
      <c r="BE62" s="4">
        <v>0</v>
      </c>
      <c r="BF62" s="4">
        <v>6829.65</v>
      </c>
      <c r="BG62" s="4">
        <v>0</v>
      </c>
      <c r="BH62" s="4">
        <v>0</v>
      </c>
      <c r="BI62" s="4">
        <v>0</v>
      </c>
      <c r="BQ62" s="4">
        <v>16137.429</v>
      </c>
      <c r="BR62" s="9">
        <v>0</v>
      </c>
      <c r="BS62" s="9">
        <v>0</v>
      </c>
      <c r="BT62" s="9">
        <v>8966.2964999999986</v>
      </c>
      <c r="BU62" s="9">
        <v>0</v>
      </c>
      <c r="BV62" s="9">
        <v>0</v>
      </c>
      <c r="BW62" s="9">
        <v>0</v>
      </c>
      <c r="BX62" s="9">
        <v>7171.1324999999997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135">
        <v>16137.428999999998</v>
      </c>
      <c r="CE62" s="7">
        <f t="shared" si="0"/>
        <v>0</v>
      </c>
    </row>
    <row r="63" spans="1:83" hidden="1">
      <c r="A63">
        <v>911</v>
      </c>
      <c r="B63" t="s">
        <v>447</v>
      </c>
      <c r="C63">
        <v>107</v>
      </c>
      <c r="D63" t="s">
        <v>120</v>
      </c>
      <c r="E63">
        <v>196</v>
      </c>
      <c r="F63">
        <v>511320001</v>
      </c>
      <c r="G63" t="s">
        <v>108</v>
      </c>
      <c r="H63" s="53"/>
      <c r="I63">
        <v>101</v>
      </c>
      <c r="J63" t="s">
        <v>308</v>
      </c>
      <c r="K63">
        <v>1320</v>
      </c>
      <c r="L63" s="8">
        <v>1320</v>
      </c>
      <c r="M63" t="s">
        <v>315</v>
      </c>
      <c r="N63">
        <v>1000</v>
      </c>
      <c r="O63" t="s">
        <v>106</v>
      </c>
      <c r="P63">
        <v>1</v>
      </c>
      <c r="Q63" t="s">
        <v>448</v>
      </c>
      <c r="R63">
        <v>131</v>
      </c>
      <c r="S63" s="21">
        <v>1</v>
      </c>
      <c r="T63" s="21">
        <v>31</v>
      </c>
      <c r="U63" t="s">
        <v>449</v>
      </c>
      <c r="V63">
        <v>121</v>
      </c>
      <c r="W63" t="s">
        <v>312</v>
      </c>
      <c r="X63">
        <v>1</v>
      </c>
      <c r="Y63" t="s">
        <v>313</v>
      </c>
      <c r="Z63" s="4">
        <v>0</v>
      </c>
      <c r="AA63" s="4">
        <v>0</v>
      </c>
      <c r="AB63" s="4">
        <v>9362.7999999999993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13575.84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50000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Z63" s="4">
        <v>0</v>
      </c>
      <c r="BA63" s="4">
        <v>0</v>
      </c>
      <c r="BB63" s="4">
        <v>8916.9500000000007</v>
      </c>
      <c r="BC63" s="4">
        <v>0</v>
      </c>
      <c r="BD63" s="4">
        <v>0</v>
      </c>
      <c r="BE63" s="4">
        <v>0</v>
      </c>
      <c r="BF63" s="4">
        <v>2675.08</v>
      </c>
      <c r="BG63" s="4">
        <v>0</v>
      </c>
      <c r="BH63" s="4">
        <v>0</v>
      </c>
      <c r="BI63" s="4">
        <v>0</v>
      </c>
      <c r="BQ63" s="4">
        <v>12171.631500000001</v>
      </c>
      <c r="BR63" s="9">
        <v>0</v>
      </c>
      <c r="BS63" s="9">
        <v>0</v>
      </c>
      <c r="BT63" s="9">
        <v>9362.7975000000006</v>
      </c>
      <c r="BU63" s="9">
        <v>0</v>
      </c>
      <c r="BV63" s="9">
        <v>0</v>
      </c>
      <c r="BW63" s="9">
        <v>0</v>
      </c>
      <c r="BX63" s="9">
        <v>2808.8339999999998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135">
        <v>12171.6315</v>
      </c>
      <c r="CE63" s="7">
        <f t="shared" si="0"/>
        <v>0</v>
      </c>
    </row>
    <row r="64" spans="1:83" hidden="1">
      <c r="A64">
        <v>921</v>
      </c>
      <c r="B64" t="s">
        <v>454</v>
      </c>
      <c r="C64">
        <v>108</v>
      </c>
      <c r="D64" t="s">
        <v>455</v>
      </c>
      <c r="E64">
        <v>196</v>
      </c>
      <c r="F64">
        <v>511320001</v>
      </c>
      <c r="G64" t="s">
        <v>108</v>
      </c>
      <c r="H64" s="53"/>
      <c r="I64">
        <v>101</v>
      </c>
      <c r="J64" t="s">
        <v>308</v>
      </c>
      <c r="K64">
        <v>1320</v>
      </c>
      <c r="L64" s="8">
        <v>1320</v>
      </c>
      <c r="M64" t="s">
        <v>315</v>
      </c>
      <c r="N64">
        <v>1000</v>
      </c>
      <c r="O64" t="s">
        <v>106</v>
      </c>
      <c r="P64">
        <v>4</v>
      </c>
      <c r="Q64" t="s">
        <v>345</v>
      </c>
      <c r="R64">
        <v>132</v>
      </c>
      <c r="S64" s="21">
        <v>1</v>
      </c>
      <c r="T64" s="21">
        <v>32</v>
      </c>
      <c r="U64" t="s">
        <v>456</v>
      </c>
      <c r="V64">
        <v>121</v>
      </c>
      <c r="W64" t="s">
        <v>312</v>
      </c>
      <c r="X64">
        <v>1</v>
      </c>
      <c r="Y64" t="s">
        <v>313</v>
      </c>
      <c r="Z64" s="4">
        <v>0</v>
      </c>
      <c r="AA64" s="4">
        <v>0</v>
      </c>
      <c r="AB64" s="4">
        <v>34854.949999999997</v>
      </c>
      <c r="AC64" s="4">
        <v>0</v>
      </c>
      <c r="AD64" s="4">
        <v>0</v>
      </c>
      <c r="AE64" s="4">
        <v>4410.45</v>
      </c>
      <c r="AF64" s="4">
        <v>3756.94</v>
      </c>
      <c r="AG64" s="4">
        <v>13527.97</v>
      </c>
      <c r="AH64" s="4">
        <v>0</v>
      </c>
      <c r="AI64" s="4">
        <v>0</v>
      </c>
      <c r="AJ64" s="4">
        <v>0</v>
      </c>
      <c r="AK64" s="4">
        <v>34633.410000000003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10000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Z64" s="4">
        <v>0</v>
      </c>
      <c r="BA64" s="4">
        <v>0</v>
      </c>
      <c r="BB64" s="4">
        <v>32436.25</v>
      </c>
      <c r="BC64" s="4">
        <v>0</v>
      </c>
      <c r="BD64" s="4">
        <v>0</v>
      </c>
      <c r="BE64" s="4">
        <v>4867.07</v>
      </c>
      <c r="BF64" s="4">
        <v>6894.85</v>
      </c>
      <c r="BG64" s="4">
        <v>15056.99</v>
      </c>
      <c r="BH64" s="4">
        <v>0</v>
      </c>
      <c r="BI64" s="4">
        <v>0</v>
      </c>
      <c r="BQ64" s="4">
        <v>62217.917999999998</v>
      </c>
      <c r="BR64" s="9">
        <v>0</v>
      </c>
      <c r="BS64" s="9">
        <v>0</v>
      </c>
      <c r="BT64" s="9">
        <v>34058.0625</v>
      </c>
      <c r="BU64" s="9">
        <v>0</v>
      </c>
      <c r="BV64" s="9">
        <v>0</v>
      </c>
      <c r="BW64" s="9">
        <v>5110.4234999999999</v>
      </c>
      <c r="BX64" s="9">
        <v>7239.5925000000007</v>
      </c>
      <c r="BY64" s="9">
        <v>15809.839500000002</v>
      </c>
      <c r="BZ64" s="9">
        <v>0</v>
      </c>
      <c r="CA64" s="9">
        <v>0</v>
      </c>
      <c r="CB64" s="9">
        <v>0</v>
      </c>
      <c r="CC64" s="9">
        <v>0</v>
      </c>
      <c r="CD64" s="135">
        <v>62217.917999999998</v>
      </c>
      <c r="CE64" s="7">
        <f t="shared" si="0"/>
        <v>0</v>
      </c>
    </row>
    <row r="65" spans="1:83" hidden="1">
      <c r="A65">
        <v>922</v>
      </c>
      <c r="B65" t="s">
        <v>458</v>
      </c>
      <c r="C65">
        <v>109</v>
      </c>
      <c r="D65" t="s">
        <v>459</v>
      </c>
      <c r="E65">
        <v>196</v>
      </c>
      <c r="F65">
        <v>511320001</v>
      </c>
      <c r="G65" t="s">
        <v>108</v>
      </c>
      <c r="H65" s="53"/>
      <c r="I65">
        <v>101</v>
      </c>
      <c r="J65" t="s">
        <v>308</v>
      </c>
      <c r="K65">
        <v>1320</v>
      </c>
      <c r="L65" s="8">
        <v>1320</v>
      </c>
      <c r="M65" t="s">
        <v>315</v>
      </c>
      <c r="N65">
        <v>1000</v>
      </c>
      <c r="O65" t="s">
        <v>106</v>
      </c>
      <c r="P65">
        <v>4</v>
      </c>
      <c r="Q65" t="s">
        <v>345</v>
      </c>
      <c r="R65">
        <v>135</v>
      </c>
      <c r="S65" s="21">
        <v>1</v>
      </c>
      <c r="T65" s="21">
        <v>35</v>
      </c>
      <c r="U65" t="s">
        <v>460</v>
      </c>
      <c r="V65">
        <v>121</v>
      </c>
      <c r="W65" t="s">
        <v>312</v>
      </c>
      <c r="X65">
        <v>1</v>
      </c>
      <c r="Y65" t="s">
        <v>313</v>
      </c>
      <c r="Z65" s="4">
        <v>0</v>
      </c>
      <c r="AA65" s="4">
        <v>0</v>
      </c>
      <c r="AB65" s="4">
        <v>5073.43</v>
      </c>
      <c r="AC65" s="4">
        <v>0</v>
      </c>
      <c r="AD65" s="4">
        <v>0</v>
      </c>
      <c r="AE65" s="4">
        <v>5073.43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11044.18</v>
      </c>
      <c r="AM65" s="4">
        <v>0</v>
      </c>
      <c r="AN65" s="4">
        <v>0</v>
      </c>
      <c r="AO65" s="4">
        <v>10000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-10000</v>
      </c>
      <c r="AZ65" s="4">
        <v>0</v>
      </c>
      <c r="BA65" s="4">
        <v>0</v>
      </c>
      <c r="BB65" s="4">
        <v>7673.24</v>
      </c>
      <c r="BC65" s="4">
        <v>0</v>
      </c>
      <c r="BD65" s="4">
        <v>0</v>
      </c>
      <c r="BE65" s="4">
        <v>0</v>
      </c>
      <c r="BF65" s="4">
        <v>3121.96</v>
      </c>
      <c r="BG65" s="4">
        <v>0</v>
      </c>
      <c r="BH65" s="4">
        <v>0</v>
      </c>
      <c r="BI65" s="4">
        <v>0</v>
      </c>
      <c r="BQ65" s="4">
        <v>11334.960000000001</v>
      </c>
      <c r="BR65" s="9">
        <v>0</v>
      </c>
      <c r="BS65" s="9">
        <v>0</v>
      </c>
      <c r="BT65" s="9">
        <v>8056.902</v>
      </c>
      <c r="BU65" s="9">
        <v>0</v>
      </c>
      <c r="BV65" s="9">
        <v>0</v>
      </c>
      <c r="BW65" s="9">
        <v>0</v>
      </c>
      <c r="BX65" s="9">
        <v>3278.058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135">
        <v>11334.96</v>
      </c>
      <c r="CE65" s="7">
        <f t="shared" si="0"/>
        <v>0</v>
      </c>
    </row>
    <row r="66" spans="1:83" hidden="1">
      <c r="A66">
        <v>923</v>
      </c>
      <c r="B66" t="s">
        <v>461</v>
      </c>
      <c r="C66">
        <v>110</v>
      </c>
      <c r="D66" t="s">
        <v>462</v>
      </c>
      <c r="E66">
        <v>196</v>
      </c>
      <c r="F66">
        <v>511320001</v>
      </c>
      <c r="G66" t="s">
        <v>108</v>
      </c>
      <c r="H66" s="53"/>
      <c r="I66">
        <v>101</v>
      </c>
      <c r="J66" t="s">
        <v>308</v>
      </c>
      <c r="K66">
        <v>1320</v>
      </c>
      <c r="L66" s="8">
        <v>1320</v>
      </c>
      <c r="M66" t="s">
        <v>315</v>
      </c>
      <c r="N66">
        <v>1000</v>
      </c>
      <c r="O66" t="s">
        <v>106</v>
      </c>
      <c r="P66">
        <v>4</v>
      </c>
      <c r="Q66" t="s">
        <v>345</v>
      </c>
      <c r="R66">
        <v>311</v>
      </c>
      <c r="S66" s="21">
        <v>3</v>
      </c>
      <c r="T66" s="21">
        <v>11</v>
      </c>
      <c r="U66" t="s">
        <v>463</v>
      </c>
      <c r="V66">
        <v>125</v>
      </c>
      <c r="W66" t="s">
        <v>464</v>
      </c>
      <c r="X66">
        <v>1</v>
      </c>
      <c r="Y66" t="s">
        <v>313</v>
      </c>
      <c r="Z66" s="4">
        <v>0</v>
      </c>
      <c r="AA66" s="4">
        <v>0</v>
      </c>
      <c r="AB66" s="4">
        <v>11133.44</v>
      </c>
      <c r="AC66" s="4">
        <v>0</v>
      </c>
      <c r="AD66" s="4">
        <v>0</v>
      </c>
      <c r="AE66" s="4">
        <v>0</v>
      </c>
      <c r="AF66" s="4">
        <v>0</v>
      </c>
      <c r="AG66" s="4">
        <v>7948.4</v>
      </c>
      <c r="AH66" s="4">
        <v>0</v>
      </c>
      <c r="AI66" s="4">
        <v>0</v>
      </c>
      <c r="AJ66" s="4">
        <v>0</v>
      </c>
      <c r="AK66" s="4">
        <v>15241.84</v>
      </c>
      <c r="AM66" s="4">
        <v>0</v>
      </c>
      <c r="AN66" s="4">
        <v>0</v>
      </c>
      <c r="AO66" s="4">
        <v>5000</v>
      </c>
      <c r="AP66" s="4">
        <v>0</v>
      </c>
      <c r="AQ66" s="4">
        <v>0</v>
      </c>
      <c r="AR66" s="4">
        <v>0</v>
      </c>
      <c r="AS66" s="4">
        <v>5000</v>
      </c>
      <c r="AT66" s="4">
        <v>0</v>
      </c>
      <c r="AU66" s="4">
        <v>0</v>
      </c>
      <c r="AV66" s="4">
        <v>0</v>
      </c>
      <c r="AW66" s="4">
        <v>0</v>
      </c>
      <c r="AX66" s="4">
        <v>-5000</v>
      </c>
      <c r="AZ66" s="4">
        <v>0</v>
      </c>
      <c r="BA66" s="4">
        <v>0</v>
      </c>
      <c r="BB66" s="4">
        <v>11366.64</v>
      </c>
      <c r="BC66" s="4">
        <v>0</v>
      </c>
      <c r="BD66" s="4">
        <v>0</v>
      </c>
      <c r="BE66" s="4">
        <v>0</v>
      </c>
      <c r="BF66" s="4">
        <v>5575.46</v>
      </c>
      <c r="BG66" s="4">
        <v>4237.74</v>
      </c>
      <c r="BH66" s="4">
        <v>0</v>
      </c>
      <c r="BI66" s="4">
        <v>0</v>
      </c>
      <c r="BQ66" s="4">
        <v>22238.831999999999</v>
      </c>
      <c r="BR66" s="9">
        <v>0</v>
      </c>
      <c r="BS66" s="9">
        <v>0</v>
      </c>
      <c r="BT66" s="9">
        <v>11934.972</v>
      </c>
      <c r="BU66" s="9">
        <v>0</v>
      </c>
      <c r="BV66" s="9">
        <v>0</v>
      </c>
      <c r="BW66" s="9">
        <v>0</v>
      </c>
      <c r="BX66" s="9">
        <v>5854.2330000000002</v>
      </c>
      <c r="BY66" s="9">
        <v>4449.6270000000004</v>
      </c>
      <c r="BZ66" s="9">
        <v>0</v>
      </c>
      <c r="CA66" s="9">
        <v>0</v>
      </c>
      <c r="CB66" s="9">
        <v>0</v>
      </c>
      <c r="CC66" s="9">
        <v>0</v>
      </c>
      <c r="CD66" s="135">
        <v>22238.832000000002</v>
      </c>
      <c r="CE66" s="7">
        <f t="shared" si="0"/>
        <v>0</v>
      </c>
    </row>
    <row r="67" spans="1:83" hidden="1">
      <c r="A67">
        <v>924</v>
      </c>
      <c r="B67" t="s">
        <v>574</v>
      </c>
      <c r="C67">
        <v>159</v>
      </c>
      <c r="D67" t="s">
        <v>574</v>
      </c>
      <c r="E67">
        <v>196</v>
      </c>
      <c r="F67">
        <v>511320001</v>
      </c>
      <c r="G67" t="s">
        <v>108</v>
      </c>
      <c r="H67" s="53"/>
      <c r="I67">
        <v>101</v>
      </c>
      <c r="J67" t="s">
        <v>308</v>
      </c>
      <c r="K67">
        <v>1320</v>
      </c>
      <c r="L67" s="8">
        <v>1320</v>
      </c>
      <c r="M67" t="s">
        <v>315</v>
      </c>
      <c r="N67">
        <v>1000</v>
      </c>
      <c r="O67" t="s">
        <v>106</v>
      </c>
      <c r="P67">
        <v>4</v>
      </c>
      <c r="Q67" t="s">
        <v>345</v>
      </c>
      <c r="R67">
        <v>111</v>
      </c>
      <c r="S67" s="21">
        <v>1</v>
      </c>
      <c r="T67" s="21">
        <v>11</v>
      </c>
      <c r="U67" t="s">
        <v>438</v>
      </c>
      <c r="V67">
        <v>121</v>
      </c>
      <c r="W67" t="s">
        <v>312</v>
      </c>
      <c r="X67">
        <v>1</v>
      </c>
      <c r="Y67" t="s">
        <v>313</v>
      </c>
      <c r="Z67" s="4">
        <v>0</v>
      </c>
      <c r="AA67" s="4">
        <v>0</v>
      </c>
      <c r="AB67" s="4">
        <v>3964.22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5946.33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10000</v>
      </c>
      <c r="AT67" s="4">
        <v>0</v>
      </c>
      <c r="AU67" s="4">
        <v>0</v>
      </c>
      <c r="AV67" s="4">
        <v>0</v>
      </c>
      <c r="AW67" s="4">
        <v>-1</v>
      </c>
      <c r="AX67" s="4">
        <v>0</v>
      </c>
      <c r="AZ67" s="4">
        <v>0</v>
      </c>
      <c r="BA67" s="4">
        <v>0</v>
      </c>
      <c r="BB67" s="4">
        <v>3775.45</v>
      </c>
      <c r="BC67" s="4">
        <v>0</v>
      </c>
      <c r="BD67" s="4">
        <v>0</v>
      </c>
      <c r="BE67" s="4">
        <v>0</v>
      </c>
      <c r="BF67" s="4">
        <v>1132.6400000000001</v>
      </c>
      <c r="BG67" s="4">
        <v>0</v>
      </c>
      <c r="BH67" s="4">
        <v>0</v>
      </c>
      <c r="BI67" s="4">
        <v>0</v>
      </c>
      <c r="BQ67" s="4">
        <v>5153.4945000000007</v>
      </c>
      <c r="BR67" s="9">
        <v>0</v>
      </c>
      <c r="BS67" s="9">
        <v>0</v>
      </c>
      <c r="BT67" s="9">
        <v>3964.2225000000003</v>
      </c>
      <c r="BU67" s="9">
        <v>0</v>
      </c>
      <c r="BV67" s="9">
        <v>0</v>
      </c>
      <c r="BW67" s="9">
        <v>0</v>
      </c>
      <c r="BX67" s="9">
        <v>1189.2720000000002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135">
        <v>5153.4945000000007</v>
      </c>
      <c r="CE67" s="7">
        <f t="shared" ref="CE67:CE130" si="1">BQ67-CD67</f>
        <v>0</v>
      </c>
    </row>
    <row r="68" spans="1:83" hidden="1">
      <c r="A68">
        <v>931</v>
      </c>
      <c r="B68" t="s">
        <v>465</v>
      </c>
      <c r="C68">
        <v>111</v>
      </c>
      <c r="D68" t="s">
        <v>466</v>
      </c>
      <c r="E68">
        <v>196</v>
      </c>
      <c r="F68">
        <v>511320001</v>
      </c>
      <c r="G68" t="s">
        <v>108</v>
      </c>
      <c r="H68" s="53"/>
      <c r="I68">
        <v>101</v>
      </c>
      <c r="J68" t="s">
        <v>308</v>
      </c>
      <c r="K68">
        <v>1320</v>
      </c>
      <c r="L68" s="8">
        <v>1320</v>
      </c>
      <c r="M68" t="s">
        <v>315</v>
      </c>
      <c r="N68">
        <v>1000</v>
      </c>
      <c r="O68" t="s">
        <v>106</v>
      </c>
      <c r="P68">
        <v>5</v>
      </c>
      <c r="Q68" t="s">
        <v>467</v>
      </c>
      <c r="R68">
        <v>152</v>
      </c>
      <c r="S68" s="21">
        <v>1</v>
      </c>
      <c r="T68" s="21">
        <v>52</v>
      </c>
      <c r="U68" t="s">
        <v>468</v>
      </c>
      <c r="V68">
        <v>121</v>
      </c>
      <c r="W68" t="s">
        <v>312</v>
      </c>
      <c r="X68">
        <v>1</v>
      </c>
      <c r="Y68" t="s">
        <v>313</v>
      </c>
      <c r="Z68" s="4">
        <v>0</v>
      </c>
      <c r="AA68" s="4">
        <v>0</v>
      </c>
      <c r="AB68" s="4">
        <v>34003.39</v>
      </c>
      <c r="AC68" s="4">
        <v>0</v>
      </c>
      <c r="AD68" s="4">
        <v>0</v>
      </c>
      <c r="AE68" s="4">
        <v>1905.12</v>
      </c>
      <c r="AF68" s="4">
        <v>11180.76</v>
      </c>
      <c r="AG68" s="4">
        <v>5051.05</v>
      </c>
      <c r="AH68" s="4">
        <v>0</v>
      </c>
      <c r="AI68" s="4">
        <v>0</v>
      </c>
      <c r="AJ68" s="4">
        <v>0</v>
      </c>
      <c r="AK68" s="4">
        <v>36556.25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Z68" s="4">
        <v>0</v>
      </c>
      <c r="BA68" s="4">
        <v>0</v>
      </c>
      <c r="BB68" s="4">
        <v>20307.71</v>
      </c>
      <c r="BC68" s="4">
        <v>0</v>
      </c>
      <c r="BD68" s="4">
        <v>0</v>
      </c>
      <c r="BE68" s="4">
        <v>0</v>
      </c>
      <c r="BF68" s="4">
        <v>12155.1</v>
      </c>
      <c r="BG68" s="4">
        <v>5218.33</v>
      </c>
      <c r="BH68" s="4">
        <v>0</v>
      </c>
      <c r="BI68" s="4">
        <v>0</v>
      </c>
      <c r="BQ68" s="4">
        <v>39565.197</v>
      </c>
      <c r="BR68" s="9">
        <v>0</v>
      </c>
      <c r="BS68" s="9">
        <v>0</v>
      </c>
      <c r="BT68" s="9">
        <v>21323.095499999999</v>
      </c>
      <c r="BU68" s="9">
        <v>0</v>
      </c>
      <c r="BV68" s="9">
        <v>0</v>
      </c>
      <c r="BW68" s="9">
        <v>0</v>
      </c>
      <c r="BX68" s="9">
        <v>12762.855000000001</v>
      </c>
      <c r="BY68" s="9">
        <v>5479.2465000000002</v>
      </c>
      <c r="BZ68" s="9">
        <v>0</v>
      </c>
      <c r="CA68" s="9">
        <v>0</v>
      </c>
      <c r="CB68" s="9">
        <v>0</v>
      </c>
      <c r="CC68" s="9">
        <v>0</v>
      </c>
      <c r="CD68" s="135">
        <v>39565.197</v>
      </c>
      <c r="CE68" s="7">
        <f t="shared" si="1"/>
        <v>0</v>
      </c>
    </row>
    <row r="69" spans="1:83" hidden="1">
      <c r="A69">
        <v>932</v>
      </c>
      <c r="B69" t="s">
        <v>477</v>
      </c>
      <c r="C69">
        <v>113</v>
      </c>
      <c r="D69" t="s">
        <v>478</v>
      </c>
      <c r="E69">
        <v>196</v>
      </c>
      <c r="F69">
        <v>511320001</v>
      </c>
      <c r="G69" t="s">
        <v>108</v>
      </c>
      <c r="H69" s="53"/>
      <c r="I69">
        <v>101</v>
      </c>
      <c r="J69" t="s">
        <v>308</v>
      </c>
      <c r="K69">
        <v>1320</v>
      </c>
      <c r="L69" s="8">
        <v>1320</v>
      </c>
      <c r="M69" t="s">
        <v>315</v>
      </c>
      <c r="N69">
        <v>1000</v>
      </c>
      <c r="O69" t="s">
        <v>106</v>
      </c>
      <c r="P69">
        <v>5</v>
      </c>
      <c r="Q69" t="s">
        <v>467</v>
      </c>
      <c r="R69">
        <v>152</v>
      </c>
      <c r="S69" s="21">
        <v>1</v>
      </c>
      <c r="T69" s="21">
        <v>52</v>
      </c>
      <c r="U69" t="s">
        <v>468</v>
      </c>
      <c r="V69">
        <v>121</v>
      </c>
      <c r="W69" t="s">
        <v>312</v>
      </c>
      <c r="X69">
        <v>1</v>
      </c>
      <c r="Y69" t="s">
        <v>313</v>
      </c>
      <c r="Z69" s="4">
        <v>0</v>
      </c>
      <c r="AA69" s="4">
        <v>0</v>
      </c>
      <c r="AB69" s="4">
        <v>9880.4699999999993</v>
      </c>
      <c r="AC69" s="4">
        <v>0</v>
      </c>
      <c r="AD69" s="4">
        <v>0</v>
      </c>
      <c r="AE69" s="4">
        <v>0</v>
      </c>
      <c r="AF69" s="4">
        <v>4779.2700000000004</v>
      </c>
      <c r="AG69" s="4">
        <v>0</v>
      </c>
      <c r="AH69" s="4">
        <v>0</v>
      </c>
      <c r="AI69" s="4">
        <v>0</v>
      </c>
      <c r="AJ69" s="4">
        <v>0</v>
      </c>
      <c r="AK69" s="4">
        <v>16922.93</v>
      </c>
      <c r="AM69" s="4">
        <v>0</v>
      </c>
      <c r="AN69" s="4">
        <v>0</v>
      </c>
      <c r="AO69" s="4">
        <v>15000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-15000</v>
      </c>
      <c r="AZ69" s="4">
        <v>0</v>
      </c>
      <c r="BA69" s="4">
        <v>0</v>
      </c>
      <c r="BB69" s="4">
        <v>12622.05</v>
      </c>
      <c r="BC69" s="4">
        <v>0</v>
      </c>
      <c r="BD69" s="4">
        <v>0</v>
      </c>
      <c r="BE69" s="4">
        <v>0</v>
      </c>
      <c r="BF69" s="4">
        <v>778.78</v>
      </c>
      <c r="BG69" s="4">
        <v>0</v>
      </c>
      <c r="BH69" s="4">
        <v>0</v>
      </c>
      <c r="BI69" s="4">
        <v>0</v>
      </c>
      <c r="BQ69" s="4">
        <v>14070.871500000001</v>
      </c>
      <c r="BR69" s="9">
        <v>0</v>
      </c>
      <c r="BS69" s="9">
        <v>0</v>
      </c>
      <c r="BT69" s="9">
        <v>13253.1525</v>
      </c>
      <c r="BU69" s="9">
        <v>0</v>
      </c>
      <c r="BV69" s="9">
        <v>0</v>
      </c>
      <c r="BW69" s="9">
        <v>0</v>
      </c>
      <c r="BX69" s="9">
        <v>817.71900000000005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135">
        <v>14070.871500000001</v>
      </c>
      <c r="CE69" s="7">
        <f t="shared" si="1"/>
        <v>0</v>
      </c>
    </row>
    <row r="70" spans="1:83" hidden="1">
      <c r="A70">
        <v>941</v>
      </c>
      <c r="B70" t="s">
        <v>484</v>
      </c>
      <c r="C70">
        <v>116</v>
      </c>
      <c r="D70" t="s">
        <v>485</v>
      </c>
      <c r="E70">
        <v>196</v>
      </c>
      <c r="F70">
        <v>511320001</v>
      </c>
      <c r="G70" t="s">
        <v>108</v>
      </c>
      <c r="H70" s="53"/>
      <c r="I70">
        <v>101</v>
      </c>
      <c r="J70" t="s">
        <v>308</v>
      </c>
      <c r="K70">
        <v>1320</v>
      </c>
      <c r="L70" s="8">
        <v>1320</v>
      </c>
      <c r="M70" t="s">
        <v>315</v>
      </c>
      <c r="N70">
        <v>1000</v>
      </c>
      <c r="O70" t="s">
        <v>106</v>
      </c>
      <c r="P70">
        <v>8</v>
      </c>
      <c r="Q70" t="s">
        <v>486</v>
      </c>
      <c r="R70">
        <v>131</v>
      </c>
      <c r="S70" s="21">
        <v>1</v>
      </c>
      <c r="T70" s="21">
        <v>31</v>
      </c>
      <c r="U70" t="s">
        <v>449</v>
      </c>
      <c r="V70">
        <v>121</v>
      </c>
      <c r="W70" t="s">
        <v>312</v>
      </c>
      <c r="X70">
        <v>1</v>
      </c>
      <c r="Y70" t="s">
        <v>313</v>
      </c>
      <c r="Z70" s="4">
        <v>0</v>
      </c>
      <c r="AA70" s="4">
        <v>0</v>
      </c>
      <c r="AB70" s="4">
        <v>12734.64</v>
      </c>
      <c r="AC70" s="4">
        <v>0</v>
      </c>
      <c r="AD70" s="4">
        <v>0</v>
      </c>
      <c r="AE70" s="4">
        <v>0</v>
      </c>
      <c r="AF70" s="4">
        <v>4737.22</v>
      </c>
      <c r="AG70" s="4">
        <v>0</v>
      </c>
      <c r="AH70" s="4">
        <v>0</v>
      </c>
      <c r="AI70" s="4">
        <v>0</v>
      </c>
      <c r="AJ70" s="4">
        <v>0</v>
      </c>
      <c r="AK70" s="4">
        <v>15543.57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5000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Z70" s="4">
        <v>0</v>
      </c>
      <c r="BA70" s="4">
        <v>0</v>
      </c>
      <c r="BB70" s="4">
        <v>10443.030000000001</v>
      </c>
      <c r="BC70" s="4">
        <v>0</v>
      </c>
      <c r="BD70" s="4">
        <v>0</v>
      </c>
      <c r="BE70" s="4">
        <v>0</v>
      </c>
      <c r="BF70" s="4">
        <v>7403.87</v>
      </c>
      <c r="BG70" s="4">
        <v>0</v>
      </c>
      <c r="BH70" s="4">
        <v>0</v>
      </c>
      <c r="BI70" s="4">
        <v>0</v>
      </c>
      <c r="BQ70" s="4">
        <v>18739.245000000003</v>
      </c>
      <c r="BR70" s="9">
        <v>0</v>
      </c>
      <c r="BS70" s="9">
        <v>0</v>
      </c>
      <c r="BT70" s="9">
        <v>10965.181500000001</v>
      </c>
      <c r="BU70" s="9">
        <v>0</v>
      </c>
      <c r="BV70" s="9">
        <v>0</v>
      </c>
      <c r="BW70" s="9">
        <v>0</v>
      </c>
      <c r="BX70" s="9">
        <v>7774.0635000000002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135">
        <v>18739.245000000003</v>
      </c>
      <c r="CE70" s="7">
        <f t="shared" si="1"/>
        <v>0</v>
      </c>
    </row>
    <row r="71" spans="1:83" hidden="1">
      <c r="A71">
        <v>942</v>
      </c>
      <c r="B71" t="s">
        <v>487</v>
      </c>
      <c r="C71">
        <v>117</v>
      </c>
      <c r="D71" t="s">
        <v>488</v>
      </c>
      <c r="E71">
        <v>196</v>
      </c>
      <c r="F71">
        <v>511320001</v>
      </c>
      <c r="G71" t="s">
        <v>108</v>
      </c>
      <c r="H71" s="53"/>
      <c r="I71">
        <v>101</v>
      </c>
      <c r="J71" t="s">
        <v>308</v>
      </c>
      <c r="K71">
        <v>1320</v>
      </c>
      <c r="L71" s="8">
        <v>1320</v>
      </c>
      <c r="M71" t="s">
        <v>315</v>
      </c>
      <c r="N71">
        <v>1000</v>
      </c>
      <c r="O71" t="s">
        <v>106</v>
      </c>
      <c r="P71">
        <v>8</v>
      </c>
      <c r="Q71" t="s">
        <v>486</v>
      </c>
      <c r="R71">
        <v>183</v>
      </c>
      <c r="S71" s="21">
        <v>1</v>
      </c>
      <c r="T71" s="21">
        <v>83</v>
      </c>
      <c r="U71" t="s">
        <v>489</v>
      </c>
      <c r="V71">
        <v>121</v>
      </c>
      <c r="W71" t="s">
        <v>312</v>
      </c>
      <c r="X71">
        <v>1</v>
      </c>
      <c r="Y71" t="s">
        <v>313</v>
      </c>
      <c r="Z71" s="4">
        <v>0</v>
      </c>
      <c r="AA71" s="4">
        <v>0</v>
      </c>
      <c r="AB71" s="4">
        <v>10882.55</v>
      </c>
      <c r="AC71" s="4">
        <v>0</v>
      </c>
      <c r="AD71" s="4">
        <v>0</v>
      </c>
      <c r="AE71" s="4">
        <v>0</v>
      </c>
      <c r="AF71" s="4">
        <v>1523.47</v>
      </c>
      <c r="AG71" s="4">
        <v>0</v>
      </c>
      <c r="AH71" s="4">
        <v>0</v>
      </c>
      <c r="AI71" s="4">
        <v>0</v>
      </c>
      <c r="AJ71" s="4">
        <v>0</v>
      </c>
      <c r="AK71" s="4">
        <v>12775.77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Z71" s="4">
        <v>0</v>
      </c>
      <c r="BA71" s="4">
        <v>0</v>
      </c>
      <c r="BB71" s="4">
        <v>7748.87</v>
      </c>
      <c r="BC71" s="4">
        <v>0</v>
      </c>
      <c r="BD71" s="4">
        <v>0</v>
      </c>
      <c r="BE71" s="4">
        <v>0</v>
      </c>
      <c r="BF71" s="4">
        <v>3195.24</v>
      </c>
      <c r="BG71" s="4">
        <v>0</v>
      </c>
      <c r="BH71" s="4">
        <v>0</v>
      </c>
      <c r="BI71" s="4">
        <v>0</v>
      </c>
      <c r="BQ71" s="4">
        <v>11491.315500000001</v>
      </c>
      <c r="BR71" s="9">
        <v>0</v>
      </c>
      <c r="BS71" s="9">
        <v>0</v>
      </c>
      <c r="BT71" s="9">
        <v>8136.3134999999993</v>
      </c>
      <c r="BU71" s="9">
        <v>0</v>
      </c>
      <c r="BV71" s="9">
        <v>0</v>
      </c>
      <c r="BW71" s="9">
        <v>0</v>
      </c>
      <c r="BX71" s="9">
        <v>3355.002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135">
        <v>11491.315499999999</v>
      </c>
      <c r="CE71" s="7">
        <f t="shared" si="1"/>
        <v>0</v>
      </c>
    </row>
    <row r="72" spans="1:83" hidden="1">
      <c r="A72">
        <v>943</v>
      </c>
      <c r="B72" t="s">
        <v>600</v>
      </c>
      <c r="C72">
        <v>183</v>
      </c>
      <c r="D72" t="s">
        <v>600</v>
      </c>
      <c r="E72">
        <v>196</v>
      </c>
      <c r="F72">
        <v>511320001</v>
      </c>
      <c r="G72" t="s">
        <v>108</v>
      </c>
      <c r="H72" s="53"/>
      <c r="I72">
        <v>101</v>
      </c>
      <c r="J72" t="s">
        <v>308</v>
      </c>
      <c r="K72">
        <v>1320</v>
      </c>
      <c r="L72" s="8">
        <v>1320</v>
      </c>
      <c r="M72" t="s">
        <v>315</v>
      </c>
      <c r="N72">
        <v>1000</v>
      </c>
      <c r="O72" t="s">
        <v>106</v>
      </c>
      <c r="P72">
        <v>9</v>
      </c>
      <c r="Q72" t="s">
        <v>422</v>
      </c>
      <c r="R72">
        <v>131</v>
      </c>
      <c r="S72" s="21">
        <v>1</v>
      </c>
      <c r="T72" s="21">
        <v>31</v>
      </c>
      <c r="U72" t="s">
        <v>449</v>
      </c>
      <c r="V72">
        <v>121</v>
      </c>
      <c r="W72" t="s">
        <v>312</v>
      </c>
      <c r="X72">
        <v>1</v>
      </c>
      <c r="Y72" t="s">
        <v>313</v>
      </c>
      <c r="Z72" s="4">
        <v>0</v>
      </c>
      <c r="AA72" s="4">
        <v>0</v>
      </c>
      <c r="AB72" s="4">
        <v>9037.1200000000008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13555.68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20000</v>
      </c>
      <c r="AT72" s="4">
        <v>0</v>
      </c>
      <c r="AU72" s="4">
        <v>-3</v>
      </c>
      <c r="AV72" s="4">
        <v>0</v>
      </c>
      <c r="AW72" s="4">
        <v>0</v>
      </c>
      <c r="AX72" s="4">
        <v>0</v>
      </c>
      <c r="AZ72" s="4">
        <v>0</v>
      </c>
      <c r="BA72" s="4">
        <v>0</v>
      </c>
      <c r="BB72" s="4">
        <v>8606.7800000000007</v>
      </c>
      <c r="BC72" s="4">
        <v>0</v>
      </c>
      <c r="BD72" s="4">
        <v>0</v>
      </c>
      <c r="BE72" s="4">
        <v>0</v>
      </c>
      <c r="BF72" s="4">
        <v>2644.64</v>
      </c>
      <c r="BG72" s="4">
        <v>0</v>
      </c>
      <c r="BH72" s="4">
        <v>0</v>
      </c>
      <c r="BI72" s="4">
        <v>0</v>
      </c>
      <c r="BQ72" s="4">
        <v>11813.991</v>
      </c>
      <c r="BR72" s="9">
        <v>0</v>
      </c>
      <c r="BS72" s="9">
        <v>0</v>
      </c>
      <c r="BT72" s="9">
        <v>9037.1190000000006</v>
      </c>
      <c r="BU72" s="9">
        <v>0</v>
      </c>
      <c r="BV72" s="9">
        <v>0</v>
      </c>
      <c r="BW72" s="9">
        <v>0</v>
      </c>
      <c r="BX72" s="9">
        <v>2776.8719999999998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135">
        <v>11813.991</v>
      </c>
      <c r="CE72" s="7">
        <f t="shared" si="1"/>
        <v>0</v>
      </c>
    </row>
    <row r="73" spans="1:83" hidden="1">
      <c r="A73">
        <v>951</v>
      </c>
      <c r="B73" t="s">
        <v>491</v>
      </c>
      <c r="C73">
        <v>118</v>
      </c>
      <c r="D73" t="s">
        <v>178</v>
      </c>
      <c r="E73">
        <v>196</v>
      </c>
      <c r="F73">
        <v>511320001</v>
      </c>
      <c r="G73" t="s">
        <v>108</v>
      </c>
      <c r="H73" s="53"/>
      <c r="I73">
        <v>101</v>
      </c>
      <c r="J73" t="s">
        <v>308</v>
      </c>
      <c r="K73">
        <v>1320</v>
      </c>
      <c r="L73" s="8">
        <v>1320</v>
      </c>
      <c r="M73" t="s">
        <v>315</v>
      </c>
      <c r="N73">
        <v>1000</v>
      </c>
      <c r="O73" t="s">
        <v>106</v>
      </c>
      <c r="P73">
        <v>12</v>
      </c>
      <c r="Q73" t="s">
        <v>401</v>
      </c>
      <c r="R73">
        <v>221</v>
      </c>
      <c r="S73" s="21">
        <v>2</v>
      </c>
      <c r="T73" s="21">
        <v>21</v>
      </c>
      <c r="U73" t="s">
        <v>492</v>
      </c>
      <c r="V73">
        <v>128</v>
      </c>
      <c r="W73" t="s">
        <v>404</v>
      </c>
      <c r="X73">
        <v>1</v>
      </c>
      <c r="Y73" t="s">
        <v>313</v>
      </c>
      <c r="Z73" s="4">
        <v>0</v>
      </c>
      <c r="AA73" s="4">
        <v>0</v>
      </c>
      <c r="AB73" s="4">
        <v>26352.39</v>
      </c>
      <c r="AC73" s="4">
        <v>4087.77</v>
      </c>
      <c r="AD73" s="4">
        <v>0</v>
      </c>
      <c r="AE73" s="4">
        <v>0</v>
      </c>
      <c r="AF73" s="4">
        <v>7015.86</v>
      </c>
      <c r="AG73" s="4">
        <v>16044.48</v>
      </c>
      <c r="AH73" s="4">
        <v>0</v>
      </c>
      <c r="AI73" s="4">
        <v>0</v>
      </c>
      <c r="AJ73" s="4">
        <v>0</v>
      </c>
      <c r="AK73" s="4">
        <v>36526.49</v>
      </c>
      <c r="AM73" s="4">
        <v>0</v>
      </c>
      <c r="AN73" s="4">
        <v>0</v>
      </c>
      <c r="AO73" s="4">
        <v>30000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-30000</v>
      </c>
      <c r="AZ73" s="4">
        <v>0</v>
      </c>
      <c r="BA73" s="4">
        <v>0</v>
      </c>
      <c r="BB73" s="4">
        <v>31948.26</v>
      </c>
      <c r="BC73" s="4">
        <v>0</v>
      </c>
      <c r="BD73" s="4">
        <v>0</v>
      </c>
      <c r="BE73" s="4">
        <v>0</v>
      </c>
      <c r="BF73" s="4">
        <v>19999.72</v>
      </c>
      <c r="BG73" s="4">
        <v>4559.75</v>
      </c>
      <c r="BH73" s="4">
        <v>0</v>
      </c>
      <c r="BI73" s="4">
        <v>0</v>
      </c>
      <c r="BQ73" s="4">
        <v>59333.116499999996</v>
      </c>
      <c r="BR73" s="9">
        <v>0</v>
      </c>
      <c r="BS73" s="9">
        <v>0</v>
      </c>
      <c r="BT73" s="9">
        <v>33545.673000000003</v>
      </c>
      <c r="BU73" s="9">
        <v>0</v>
      </c>
      <c r="BV73" s="9">
        <v>0</v>
      </c>
      <c r="BW73" s="9">
        <v>0</v>
      </c>
      <c r="BX73" s="9">
        <v>20999.706000000002</v>
      </c>
      <c r="BY73" s="9">
        <v>4787.7375000000002</v>
      </c>
      <c r="BZ73" s="9">
        <v>0</v>
      </c>
      <c r="CA73" s="9">
        <v>0</v>
      </c>
      <c r="CB73" s="9">
        <v>0</v>
      </c>
      <c r="CC73" s="9">
        <v>0</v>
      </c>
      <c r="CD73" s="135">
        <v>59333.116500000004</v>
      </c>
      <c r="CE73" s="7">
        <f t="shared" si="1"/>
        <v>0</v>
      </c>
    </row>
    <row r="74" spans="1:83" hidden="1">
      <c r="A74">
        <v>952</v>
      </c>
      <c r="B74" t="s">
        <v>498</v>
      </c>
      <c r="C74">
        <v>120</v>
      </c>
      <c r="D74" t="s">
        <v>499</v>
      </c>
      <c r="E74">
        <v>196</v>
      </c>
      <c r="F74">
        <v>511320001</v>
      </c>
      <c r="G74" t="s">
        <v>108</v>
      </c>
      <c r="H74" s="53"/>
      <c r="I74">
        <v>101</v>
      </c>
      <c r="J74" t="s">
        <v>308</v>
      </c>
      <c r="K74">
        <v>1320</v>
      </c>
      <c r="L74" s="8">
        <v>1320</v>
      </c>
      <c r="M74" t="s">
        <v>315</v>
      </c>
      <c r="N74">
        <v>1000</v>
      </c>
      <c r="O74" t="s">
        <v>106</v>
      </c>
      <c r="P74">
        <v>12</v>
      </c>
      <c r="Q74" t="s">
        <v>401</v>
      </c>
      <c r="R74">
        <v>222</v>
      </c>
      <c r="S74" s="21">
        <v>2</v>
      </c>
      <c r="T74" s="21">
        <v>22</v>
      </c>
      <c r="U74" t="s">
        <v>500</v>
      </c>
      <c r="V74">
        <v>125</v>
      </c>
      <c r="W74" t="s">
        <v>464</v>
      </c>
      <c r="X74">
        <v>1</v>
      </c>
      <c r="Y74" t="s">
        <v>313</v>
      </c>
      <c r="Z74" s="4">
        <v>0</v>
      </c>
      <c r="AA74" s="4">
        <v>0</v>
      </c>
      <c r="AB74" s="4">
        <v>22700.63</v>
      </c>
      <c r="AC74" s="4">
        <v>0</v>
      </c>
      <c r="AD74" s="4">
        <v>0</v>
      </c>
      <c r="AE74" s="4">
        <v>9000.67</v>
      </c>
      <c r="AF74" s="4">
        <v>8653.01</v>
      </c>
      <c r="AG74" s="4">
        <v>0</v>
      </c>
      <c r="AH74" s="4">
        <v>0</v>
      </c>
      <c r="AI74" s="4">
        <v>0</v>
      </c>
      <c r="AJ74" s="4">
        <v>0</v>
      </c>
      <c r="AK74" s="4">
        <v>21829.17</v>
      </c>
      <c r="AM74" s="4">
        <v>0</v>
      </c>
      <c r="AN74" s="4">
        <v>0</v>
      </c>
      <c r="AO74" s="4">
        <v>5000</v>
      </c>
      <c r="AP74" s="4">
        <v>0</v>
      </c>
      <c r="AQ74" s="4">
        <v>0</v>
      </c>
      <c r="AR74" s="4">
        <v>-13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-20000</v>
      </c>
      <c r="AZ74" s="4">
        <v>0</v>
      </c>
      <c r="BA74" s="4">
        <v>0</v>
      </c>
      <c r="BB74" s="4">
        <v>23146.37</v>
      </c>
      <c r="BC74" s="4">
        <v>0</v>
      </c>
      <c r="BD74" s="4">
        <v>0</v>
      </c>
      <c r="BE74" s="4">
        <v>0</v>
      </c>
      <c r="BF74" s="4">
        <v>11016.22</v>
      </c>
      <c r="BG74" s="4">
        <v>9905.35</v>
      </c>
      <c r="BH74" s="4">
        <v>0</v>
      </c>
      <c r="BI74" s="4">
        <v>0</v>
      </c>
      <c r="BQ74" s="4">
        <v>46271.337</v>
      </c>
      <c r="BR74" s="9">
        <v>0</v>
      </c>
      <c r="BS74" s="9">
        <v>0</v>
      </c>
      <c r="BT74" s="9">
        <v>24303.688500000004</v>
      </c>
      <c r="BU74" s="9">
        <v>0</v>
      </c>
      <c r="BV74" s="9">
        <v>0</v>
      </c>
      <c r="BW74" s="9">
        <v>0</v>
      </c>
      <c r="BX74" s="9">
        <v>11567.031000000001</v>
      </c>
      <c r="BY74" s="9">
        <v>10400.617500000002</v>
      </c>
      <c r="BZ74" s="9">
        <v>0</v>
      </c>
      <c r="CA74" s="9">
        <v>0</v>
      </c>
      <c r="CB74" s="9">
        <v>0</v>
      </c>
      <c r="CC74" s="9">
        <v>0</v>
      </c>
      <c r="CD74" s="135">
        <v>46271.337000000007</v>
      </c>
      <c r="CE74" s="7">
        <f t="shared" si="1"/>
        <v>0</v>
      </c>
    </row>
    <row r="75" spans="1:83" hidden="1">
      <c r="A75">
        <v>953</v>
      </c>
      <c r="B75" t="s">
        <v>259</v>
      </c>
      <c r="C75">
        <v>121</v>
      </c>
      <c r="D75" t="s">
        <v>196</v>
      </c>
      <c r="E75">
        <v>196</v>
      </c>
      <c r="F75">
        <v>511320001</v>
      </c>
      <c r="G75" t="s">
        <v>108</v>
      </c>
      <c r="H75" s="53"/>
      <c r="I75">
        <v>101</v>
      </c>
      <c r="J75" t="s">
        <v>308</v>
      </c>
      <c r="K75">
        <v>1320</v>
      </c>
      <c r="L75" s="8">
        <v>1320</v>
      </c>
      <c r="M75" t="s">
        <v>315</v>
      </c>
      <c r="N75">
        <v>1000</v>
      </c>
      <c r="O75" t="s">
        <v>106</v>
      </c>
      <c r="P75">
        <v>12</v>
      </c>
      <c r="Q75" t="s">
        <v>401</v>
      </c>
      <c r="R75">
        <v>214</v>
      </c>
      <c r="S75" s="21">
        <v>2</v>
      </c>
      <c r="T75" s="21">
        <v>14</v>
      </c>
      <c r="U75" t="s">
        <v>446</v>
      </c>
      <c r="V75">
        <v>125</v>
      </c>
      <c r="W75" t="s">
        <v>464</v>
      </c>
      <c r="X75">
        <v>1</v>
      </c>
      <c r="Y75" t="s">
        <v>313</v>
      </c>
      <c r="Z75" s="4">
        <v>0</v>
      </c>
      <c r="AA75" s="4">
        <v>0</v>
      </c>
      <c r="AB75" s="4">
        <v>9567.01</v>
      </c>
      <c r="AC75" s="4">
        <v>0</v>
      </c>
      <c r="AD75" s="4">
        <v>0</v>
      </c>
      <c r="AE75" s="4">
        <v>0</v>
      </c>
      <c r="AF75" s="4">
        <v>9567.01</v>
      </c>
      <c r="AG75" s="4">
        <v>0</v>
      </c>
      <c r="AH75" s="4">
        <v>0</v>
      </c>
      <c r="AI75" s="4">
        <v>0</v>
      </c>
      <c r="AJ75" s="4">
        <v>0</v>
      </c>
      <c r="AK75" s="4">
        <v>8743.0499999999993</v>
      </c>
      <c r="AM75" s="4">
        <v>0</v>
      </c>
      <c r="AN75" s="4">
        <v>0</v>
      </c>
      <c r="AO75" s="4">
        <v>15000</v>
      </c>
      <c r="AP75" s="4">
        <v>0</v>
      </c>
      <c r="AQ75" s="4">
        <v>0</v>
      </c>
      <c r="AR75" s="4">
        <v>0</v>
      </c>
      <c r="AS75" s="4">
        <v>-3000</v>
      </c>
      <c r="AT75" s="4">
        <v>0</v>
      </c>
      <c r="AU75" s="4">
        <v>0</v>
      </c>
      <c r="AV75" s="4">
        <v>0</v>
      </c>
      <c r="AW75" s="4">
        <v>0</v>
      </c>
      <c r="AX75" s="4">
        <v>-7000</v>
      </c>
      <c r="AZ75" s="4">
        <v>0</v>
      </c>
      <c r="BA75" s="4">
        <v>0</v>
      </c>
      <c r="BB75" s="4">
        <v>11413.9</v>
      </c>
      <c r="BC75" s="4">
        <v>0</v>
      </c>
      <c r="BD75" s="4">
        <v>0</v>
      </c>
      <c r="BE75" s="4">
        <v>10149.620000000001</v>
      </c>
      <c r="BF75" s="4">
        <v>0</v>
      </c>
      <c r="BG75" s="4">
        <v>0</v>
      </c>
      <c r="BH75" s="4">
        <v>0</v>
      </c>
      <c r="BI75" s="4">
        <v>0</v>
      </c>
      <c r="BQ75" s="4">
        <v>22641.696</v>
      </c>
      <c r="BR75" s="9">
        <v>0</v>
      </c>
      <c r="BS75" s="9">
        <v>0</v>
      </c>
      <c r="BT75" s="9">
        <v>11984.594999999999</v>
      </c>
      <c r="BU75" s="9">
        <v>0</v>
      </c>
      <c r="BV75" s="9">
        <v>0</v>
      </c>
      <c r="BW75" s="9">
        <v>10657.101000000001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135">
        <v>22641.696</v>
      </c>
      <c r="CE75" s="7">
        <f t="shared" si="1"/>
        <v>0</v>
      </c>
    </row>
    <row r="76" spans="1:83" hidden="1">
      <c r="A76">
        <v>954</v>
      </c>
      <c r="B76" t="s">
        <v>502</v>
      </c>
      <c r="C76">
        <v>122</v>
      </c>
      <c r="D76" t="s">
        <v>503</v>
      </c>
      <c r="E76">
        <v>196</v>
      </c>
      <c r="F76">
        <v>511320001</v>
      </c>
      <c r="G76" t="s">
        <v>108</v>
      </c>
      <c r="H76" s="53"/>
      <c r="I76">
        <v>101</v>
      </c>
      <c r="J76" t="s">
        <v>308</v>
      </c>
      <c r="K76">
        <v>1320</v>
      </c>
      <c r="L76" s="8">
        <v>1320</v>
      </c>
      <c r="M76" t="s">
        <v>315</v>
      </c>
      <c r="N76">
        <v>1000</v>
      </c>
      <c r="O76" t="s">
        <v>106</v>
      </c>
      <c r="P76">
        <v>12</v>
      </c>
      <c r="Q76" t="s">
        <v>401</v>
      </c>
      <c r="R76">
        <v>226</v>
      </c>
      <c r="S76" s="21">
        <v>2</v>
      </c>
      <c r="T76" s="21">
        <v>26</v>
      </c>
      <c r="U76" t="s">
        <v>504</v>
      </c>
      <c r="V76">
        <v>121</v>
      </c>
      <c r="W76" t="s">
        <v>312</v>
      </c>
      <c r="X76">
        <v>1</v>
      </c>
      <c r="Y76" t="s">
        <v>313</v>
      </c>
      <c r="Z76" s="4">
        <v>27478.29</v>
      </c>
      <c r="AA76" s="4">
        <v>21471.85</v>
      </c>
      <c r="AB76" s="4">
        <v>80053.02</v>
      </c>
      <c r="AC76" s="4">
        <v>22466.89</v>
      </c>
      <c r="AD76" s="4">
        <v>43007.94</v>
      </c>
      <c r="AE76" s="4">
        <v>32795.040000000001</v>
      </c>
      <c r="AF76" s="4">
        <v>41368.79</v>
      </c>
      <c r="AG76" s="4">
        <v>35983.949999999997</v>
      </c>
      <c r="AH76" s="4">
        <v>22350.37</v>
      </c>
      <c r="AI76" s="4">
        <v>42218.69</v>
      </c>
      <c r="AJ76" s="4">
        <v>0</v>
      </c>
      <c r="AK76" s="4">
        <v>200481.22</v>
      </c>
      <c r="AM76" s="4">
        <v>49999.74</v>
      </c>
      <c r="AN76" s="4">
        <v>-906.72</v>
      </c>
      <c r="AO76" s="4">
        <v>-0.49</v>
      </c>
      <c r="AP76" s="4">
        <v>-1.1200000000000001</v>
      </c>
      <c r="AQ76" s="4">
        <v>-0.01</v>
      </c>
      <c r="AR76" s="4">
        <v>-0.01</v>
      </c>
      <c r="AS76" s="4">
        <v>-2707.96</v>
      </c>
      <c r="AT76" s="4">
        <v>-0.11</v>
      </c>
      <c r="AU76" s="4">
        <v>-0.04</v>
      </c>
      <c r="AV76" s="4">
        <v>0</v>
      </c>
      <c r="AW76" s="4">
        <v>-5.68</v>
      </c>
      <c r="AX76" s="4">
        <v>0</v>
      </c>
      <c r="AZ76" s="4">
        <v>49261.56</v>
      </c>
      <c r="BA76" s="4">
        <v>17906.2</v>
      </c>
      <c r="BB76" s="4">
        <v>57913.41</v>
      </c>
      <c r="BC76" s="4">
        <v>17642.36</v>
      </c>
      <c r="BD76" s="4">
        <v>40304.699999999997</v>
      </c>
      <c r="BE76" s="4">
        <v>28017.54</v>
      </c>
      <c r="BF76" s="4">
        <v>67131.78</v>
      </c>
      <c r="BG76" s="4">
        <v>21745.13</v>
      </c>
      <c r="BH76" s="4">
        <v>43963.55</v>
      </c>
      <c r="BI76" s="4">
        <v>25556.31</v>
      </c>
      <c r="BQ76" s="4">
        <v>387914.66700000002</v>
      </c>
      <c r="BR76" s="9">
        <v>51724.638000000006</v>
      </c>
      <c r="BS76" s="9">
        <v>18801.510000000002</v>
      </c>
      <c r="BT76" s="9">
        <v>60809.080500000011</v>
      </c>
      <c r="BU76" s="9">
        <v>18524.478000000003</v>
      </c>
      <c r="BV76" s="9">
        <v>42319.934999999998</v>
      </c>
      <c r="BW76" s="9">
        <v>29418.417000000001</v>
      </c>
      <c r="BX76" s="9">
        <v>70488.369000000006</v>
      </c>
      <c r="BY76" s="9">
        <v>22832.386500000004</v>
      </c>
      <c r="BZ76" s="9">
        <v>46161.727500000008</v>
      </c>
      <c r="CA76" s="9">
        <v>26834.125500000006</v>
      </c>
      <c r="CB76" s="9">
        <v>0</v>
      </c>
      <c r="CC76" s="9">
        <v>0</v>
      </c>
      <c r="CD76" s="135">
        <v>387914.66700000007</v>
      </c>
      <c r="CE76" s="7">
        <f t="shared" si="1"/>
        <v>0</v>
      </c>
    </row>
    <row r="77" spans="1:83" hidden="1">
      <c r="A77">
        <v>961</v>
      </c>
      <c r="B77" t="s">
        <v>80</v>
      </c>
      <c r="C77">
        <v>124</v>
      </c>
      <c r="D77" t="s">
        <v>508</v>
      </c>
      <c r="E77">
        <v>196</v>
      </c>
      <c r="F77">
        <v>511320001</v>
      </c>
      <c r="G77" t="s">
        <v>108</v>
      </c>
      <c r="H77" s="53"/>
      <c r="I77">
        <v>101</v>
      </c>
      <c r="J77" t="s">
        <v>308</v>
      </c>
      <c r="K77">
        <v>1320</v>
      </c>
      <c r="L77" s="8">
        <v>1320</v>
      </c>
      <c r="M77" t="s">
        <v>315</v>
      </c>
      <c r="N77">
        <v>1000</v>
      </c>
      <c r="O77" t="s">
        <v>106</v>
      </c>
      <c r="P77">
        <v>11</v>
      </c>
      <c r="Q77" t="s">
        <v>509</v>
      </c>
      <c r="R77">
        <v>241</v>
      </c>
      <c r="S77" s="21">
        <v>2</v>
      </c>
      <c r="T77" s="21">
        <v>41</v>
      </c>
      <c r="U77" t="s">
        <v>445</v>
      </c>
      <c r="V77">
        <v>124</v>
      </c>
      <c r="W77" t="s">
        <v>510</v>
      </c>
      <c r="X77">
        <v>1</v>
      </c>
      <c r="Y77" t="s">
        <v>313</v>
      </c>
      <c r="Z77" s="4">
        <v>0</v>
      </c>
      <c r="AA77" s="4">
        <v>0</v>
      </c>
      <c r="AB77" s="4">
        <v>54437.62</v>
      </c>
      <c r="AC77" s="4">
        <v>0</v>
      </c>
      <c r="AD77" s="4">
        <v>0</v>
      </c>
      <c r="AE77" s="4">
        <v>9366.6299999999992</v>
      </c>
      <c r="AF77" s="4">
        <v>8830.4599999999991</v>
      </c>
      <c r="AG77" s="4">
        <v>13816.8</v>
      </c>
      <c r="AH77" s="4">
        <v>0</v>
      </c>
      <c r="AI77" s="4">
        <v>0</v>
      </c>
      <c r="AJ77" s="4">
        <v>0</v>
      </c>
      <c r="AK77" s="4">
        <v>67955.12</v>
      </c>
      <c r="AM77" s="4">
        <v>0</v>
      </c>
      <c r="AN77" s="4">
        <v>0</v>
      </c>
      <c r="AO77" s="4">
        <v>30000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-30000</v>
      </c>
      <c r="AZ77" s="4">
        <v>0</v>
      </c>
      <c r="BA77" s="4">
        <v>0</v>
      </c>
      <c r="BB77" s="4">
        <v>57746.33</v>
      </c>
      <c r="BC77" s="4">
        <v>0</v>
      </c>
      <c r="BD77" s="4">
        <v>0</v>
      </c>
      <c r="BE77" s="4">
        <v>5312.97</v>
      </c>
      <c r="BF77" s="4">
        <v>26868.53</v>
      </c>
      <c r="BG77" s="4">
        <v>0</v>
      </c>
      <c r="BH77" s="4">
        <v>0</v>
      </c>
      <c r="BI77" s="4">
        <v>0</v>
      </c>
      <c r="BQ77" s="4">
        <v>94424.2215</v>
      </c>
      <c r="BR77" s="9">
        <v>0</v>
      </c>
      <c r="BS77" s="9">
        <v>0</v>
      </c>
      <c r="BT77" s="9">
        <v>60633.646500000003</v>
      </c>
      <c r="BU77" s="9">
        <v>0</v>
      </c>
      <c r="BV77" s="9">
        <v>0</v>
      </c>
      <c r="BW77" s="9">
        <v>5578.6185000000005</v>
      </c>
      <c r="BX77" s="9">
        <v>28211.9565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135">
        <v>94424.2215</v>
      </c>
      <c r="CE77" s="7">
        <f t="shared" si="1"/>
        <v>0</v>
      </c>
    </row>
    <row r="78" spans="1:83" hidden="1">
      <c r="A78">
        <v>962</v>
      </c>
      <c r="B78" t="s">
        <v>513</v>
      </c>
      <c r="C78">
        <v>126</v>
      </c>
      <c r="D78" t="s">
        <v>225</v>
      </c>
      <c r="E78">
        <v>196</v>
      </c>
      <c r="F78">
        <v>511320001</v>
      </c>
      <c r="G78" t="s">
        <v>108</v>
      </c>
      <c r="H78" s="53"/>
      <c r="I78">
        <v>101</v>
      </c>
      <c r="J78" t="s">
        <v>308</v>
      </c>
      <c r="K78">
        <v>1320</v>
      </c>
      <c r="L78" s="8">
        <v>1320</v>
      </c>
      <c r="M78" t="s">
        <v>315</v>
      </c>
      <c r="N78">
        <v>1000</v>
      </c>
      <c r="O78" t="s">
        <v>106</v>
      </c>
      <c r="P78">
        <v>11</v>
      </c>
      <c r="Q78" t="s">
        <v>509</v>
      </c>
      <c r="R78">
        <v>241</v>
      </c>
      <c r="S78" s="21">
        <v>2</v>
      </c>
      <c r="T78" s="21">
        <v>41</v>
      </c>
      <c r="U78" t="s">
        <v>445</v>
      </c>
      <c r="V78">
        <v>124</v>
      </c>
      <c r="W78" t="s">
        <v>510</v>
      </c>
      <c r="X78">
        <v>1</v>
      </c>
      <c r="Y78" t="s">
        <v>313</v>
      </c>
      <c r="Z78" s="4">
        <v>0</v>
      </c>
      <c r="AA78" s="4">
        <v>0</v>
      </c>
      <c r="AB78" s="4">
        <v>65936.160000000003</v>
      </c>
      <c r="AC78" s="4">
        <v>0</v>
      </c>
      <c r="AD78" s="4">
        <v>0</v>
      </c>
      <c r="AE78" s="4">
        <v>0</v>
      </c>
      <c r="AF78" s="4">
        <v>15958.43</v>
      </c>
      <c r="AG78" s="4">
        <v>0</v>
      </c>
      <c r="AH78" s="4">
        <v>0</v>
      </c>
      <c r="AI78" s="4">
        <v>0</v>
      </c>
      <c r="AJ78" s="4">
        <v>0</v>
      </c>
      <c r="AK78" s="4">
        <v>92740.1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10000</v>
      </c>
      <c r="AW78" s="4">
        <v>-0.04</v>
      </c>
      <c r="AX78" s="4">
        <v>0</v>
      </c>
      <c r="AZ78" s="4">
        <v>0</v>
      </c>
      <c r="BA78" s="4">
        <v>0</v>
      </c>
      <c r="BB78" s="4">
        <v>62190.18</v>
      </c>
      <c r="BC78" s="4">
        <v>0</v>
      </c>
      <c r="BD78" s="4">
        <v>0</v>
      </c>
      <c r="BE78" s="4">
        <v>0</v>
      </c>
      <c r="BF78" s="4">
        <v>18638.740000000002</v>
      </c>
      <c r="BG78" s="4">
        <v>0</v>
      </c>
      <c r="BH78" s="4">
        <v>0</v>
      </c>
      <c r="BI78" s="4">
        <v>3078.2</v>
      </c>
      <c r="BQ78" s="4">
        <v>88102.475999999995</v>
      </c>
      <c r="BR78" s="9">
        <v>0</v>
      </c>
      <c r="BS78" s="9">
        <v>0</v>
      </c>
      <c r="BT78" s="9">
        <v>65299.688999999998</v>
      </c>
      <c r="BU78" s="9">
        <v>0</v>
      </c>
      <c r="BV78" s="9">
        <v>0</v>
      </c>
      <c r="BW78" s="9">
        <v>0</v>
      </c>
      <c r="BX78" s="9">
        <v>19570.677</v>
      </c>
      <c r="BY78" s="9">
        <v>0</v>
      </c>
      <c r="BZ78" s="9">
        <v>0</v>
      </c>
      <c r="CA78" s="9">
        <v>3232.11</v>
      </c>
      <c r="CB78" s="9">
        <v>0</v>
      </c>
      <c r="CC78" s="9">
        <v>0</v>
      </c>
      <c r="CD78" s="135">
        <v>88102.475999999995</v>
      </c>
      <c r="CE78" s="7">
        <f t="shared" si="1"/>
        <v>0</v>
      </c>
    </row>
    <row r="79" spans="1:83" hidden="1">
      <c r="A79">
        <v>963</v>
      </c>
      <c r="B79" t="s">
        <v>515</v>
      </c>
      <c r="C79">
        <v>127</v>
      </c>
      <c r="D79" t="s">
        <v>516</v>
      </c>
      <c r="E79">
        <v>196</v>
      </c>
      <c r="F79">
        <v>511320001</v>
      </c>
      <c r="G79" t="s">
        <v>108</v>
      </c>
      <c r="H79" s="53"/>
      <c r="I79">
        <v>101</v>
      </c>
      <c r="J79" t="s">
        <v>308</v>
      </c>
      <c r="K79">
        <v>1320</v>
      </c>
      <c r="L79" s="8">
        <v>1320</v>
      </c>
      <c r="M79" t="s">
        <v>315</v>
      </c>
      <c r="N79">
        <v>1000</v>
      </c>
      <c r="O79" t="s">
        <v>106</v>
      </c>
      <c r="P79">
        <v>13</v>
      </c>
      <c r="Q79" t="s">
        <v>353</v>
      </c>
      <c r="R79">
        <v>231</v>
      </c>
      <c r="S79" s="21">
        <v>2</v>
      </c>
      <c r="T79" s="21">
        <v>31</v>
      </c>
      <c r="U79" t="s">
        <v>517</v>
      </c>
      <c r="V79">
        <v>124</v>
      </c>
      <c r="W79" t="s">
        <v>510</v>
      </c>
      <c r="X79">
        <v>1</v>
      </c>
      <c r="Y79" t="s">
        <v>313</v>
      </c>
      <c r="Z79" s="4">
        <v>0</v>
      </c>
      <c r="AA79" s="4">
        <v>0</v>
      </c>
      <c r="AB79" s="4">
        <v>24063.31</v>
      </c>
      <c r="AC79" s="4">
        <v>0</v>
      </c>
      <c r="AD79" s="4">
        <v>0</v>
      </c>
      <c r="AE79" s="4">
        <v>0</v>
      </c>
      <c r="AF79" s="4">
        <v>7237.94</v>
      </c>
      <c r="AG79" s="4">
        <v>0</v>
      </c>
      <c r="AH79" s="4">
        <v>0</v>
      </c>
      <c r="AI79" s="4">
        <v>0</v>
      </c>
      <c r="AJ79" s="4">
        <v>0</v>
      </c>
      <c r="AK79" s="4">
        <v>29408.31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Z79" s="4">
        <v>0</v>
      </c>
      <c r="BA79" s="4">
        <v>0</v>
      </c>
      <c r="BB79" s="4">
        <v>19312.34</v>
      </c>
      <c r="BC79" s="4">
        <v>0</v>
      </c>
      <c r="BD79" s="4">
        <v>0</v>
      </c>
      <c r="BE79" s="4">
        <v>0</v>
      </c>
      <c r="BF79" s="4">
        <v>10856.28</v>
      </c>
      <c r="BG79" s="4">
        <v>0</v>
      </c>
      <c r="BH79" s="4">
        <v>0</v>
      </c>
      <c r="BI79" s="4">
        <v>0</v>
      </c>
      <c r="BQ79" s="4">
        <v>31677.051000000003</v>
      </c>
      <c r="BR79" s="9">
        <v>0</v>
      </c>
      <c r="BS79" s="9">
        <v>0</v>
      </c>
      <c r="BT79" s="9">
        <v>20277.957000000002</v>
      </c>
      <c r="BU79" s="9">
        <v>0</v>
      </c>
      <c r="BV79" s="9">
        <v>0</v>
      </c>
      <c r="BW79" s="9">
        <v>0</v>
      </c>
      <c r="BX79" s="9">
        <v>11399.094000000001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135">
        <v>31677.051000000003</v>
      </c>
      <c r="CE79" s="7">
        <f t="shared" si="1"/>
        <v>0</v>
      </c>
    </row>
    <row r="80" spans="1:83" hidden="1">
      <c r="A80">
        <v>964</v>
      </c>
      <c r="B80" t="s">
        <v>518</v>
      </c>
      <c r="C80">
        <v>128</v>
      </c>
      <c r="D80" t="s">
        <v>519</v>
      </c>
      <c r="E80">
        <v>196</v>
      </c>
      <c r="F80">
        <v>511320001</v>
      </c>
      <c r="G80" t="s">
        <v>108</v>
      </c>
      <c r="H80" s="53"/>
      <c r="I80">
        <v>101</v>
      </c>
      <c r="J80" t="s">
        <v>308</v>
      </c>
      <c r="K80">
        <v>1320</v>
      </c>
      <c r="L80" s="8">
        <v>1320</v>
      </c>
      <c r="M80" t="s">
        <v>315</v>
      </c>
      <c r="N80">
        <v>1000</v>
      </c>
      <c r="O80" t="s">
        <v>106</v>
      </c>
      <c r="P80">
        <v>11</v>
      </c>
      <c r="Q80" t="s">
        <v>509</v>
      </c>
      <c r="R80">
        <v>256</v>
      </c>
      <c r="S80" s="21">
        <v>2</v>
      </c>
      <c r="T80" s="21">
        <v>56</v>
      </c>
      <c r="U80" t="s">
        <v>520</v>
      </c>
      <c r="V80">
        <v>121</v>
      </c>
      <c r="W80" t="s">
        <v>312</v>
      </c>
      <c r="X80">
        <v>1</v>
      </c>
      <c r="Y80" t="s">
        <v>313</v>
      </c>
      <c r="Z80" s="4">
        <v>0</v>
      </c>
      <c r="AA80" s="4">
        <v>0</v>
      </c>
      <c r="AB80" s="4">
        <v>3777.31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5665.97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5000</v>
      </c>
      <c r="AT80" s="4">
        <v>-3</v>
      </c>
      <c r="AU80" s="4">
        <v>0</v>
      </c>
      <c r="AV80" s="4">
        <v>-1</v>
      </c>
      <c r="AW80" s="4">
        <v>0</v>
      </c>
      <c r="AX80" s="4">
        <v>0</v>
      </c>
      <c r="AZ80" s="4">
        <v>0</v>
      </c>
      <c r="BA80" s="4">
        <v>0</v>
      </c>
      <c r="BB80" s="4">
        <v>3597.44</v>
      </c>
      <c r="BC80" s="4">
        <v>0</v>
      </c>
      <c r="BD80" s="4">
        <v>0</v>
      </c>
      <c r="BE80" s="4">
        <v>0</v>
      </c>
      <c r="BF80" s="4">
        <v>1079.24</v>
      </c>
      <c r="BG80" s="4">
        <v>0</v>
      </c>
      <c r="BH80" s="4">
        <v>0</v>
      </c>
      <c r="BI80" s="4">
        <v>0</v>
      </c>
      <c r="BQ80" s="4">
        <v>4910.5140000000001</v>
      </c>
      <c r="BR80" s="9">
        <v>0</v>
      </c>
      <c r="BS80" s="9">
        <v>0</v>
      </c>
      <c r="BT80" s="9">
        <v>3777.3119999999999</v>
      </c>
      <c r="BU80" s="9">
        <v>0</v>
      </c>
      <c r="BV80" s="9">
        <v>0</v>
      </c>
      <c r="BW80" s="9">
        <v>0</v>
      </c>
      <c r="BX80" s="9">
        <v>1133.202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135">
        <v>4910.5140000000001</v>
      </c>
      <c r="CE80" s="7">
        <f t="shared" si="1"/>
        <v>0</v>
      </c>
    </row>
    <row r="81" spans="1:83" hidden="1">
      <c r="A81">
        <v>965</v>
      </c>
      <c r="B81" t="s">
        <v>521</v>
      </c>
      <c r="C81">
        <v>129</v>
      </c>
      <c r="D81" t="s">
        <v>236</v>
      </c>
      <c r="E81">
        <v>196</v>
      </c>
      <c r="F81">
        <v>511320001</v>
      </c>
      <c r="G81" t="s">
        <v>108</v>
      </c>
      <c r="H81" s="53"/>
      <c r="I81">
        <v>101</v>
      </c>
      <c r="J81" t="s">
        <v>308</v>
      </c>
      <c r="K81">
        <v>1320</v>
      </c>
      <c r="L81" s="8">
        <v>1320</v>
      </c>
      <c r="M81" t="s">
        <v>315</v>
      </c>
      <c r="N81">
        <v>1000</v>
      </c>
      <c r="O81" t="s">
        <v>106</v>
      </c>
      <c r="P81">
        <v>11</v>
      </c>
      <c r="Q81" t="s">
        <v>509</v>
      </c>
      <c r="R81">
        <v>242</v>
      </c>
      <c r="S81" s="21">
        <v>2</v>
      </c>
      <c r="T81" s="21">
        <v>42</v>
      </c>
      <c r="U81" t="s">
        <v>283</v>
      </c>
      <c r="V81">
        <v>124</v>
      </c>
      <c r="W81" t="s">
        <v>510</v>
      </c>
      <c r="X81">
        <v>1</v>
      </c>
      <c r="Y81" t="s">
        <v>313</v>
      </c>
      <c r="Z81" s="4">
        <v>0</v>
      </c>
      <c r="AA81" s="4">
        <v>0</v>
      </c>
      <c r="AB81" s="4">
        <v>11513.69</v>
      </c>
      <c r="AC81" s="4">
        <v>0</v>
      </c>
      <c r="AD81" s="4">
        <v>0</v>
      </c>
      <c r="AE81" s="4">
        <v>0</v>
      </c>
      <c r="AF81" s="4">
        <v>4751.84</v>
      </c>
      <c r="AG81" s="4">
        <v>0</v>
      </c>
      <c r="AH81" s="4">
        <v>0</v>
      </c>
      <c r="AI81" s="4">
        <v>0</v>
      </c>
      <c r="AJ81" s="4">
        <v>0</v>
      </c>
      <c r="AK81" s="4">
        <v>13307.06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5000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Z81" s="4">
        <v>0</v>
      </c>
      <c r="BA81" s="4">
        <v>0</v>
      </c>
      <c r="BB81" s="4">
        <v>10742.16</v>
      </c>
      <c r="BC81" s="4">
        <v>0</v>
      </c>
      <c r="BD81" s="4">
        <v>0</v>
      </c>
      <c r="BE81" s="4">
        <v>0</v>
      </c>
      <c r="BF81" s="4">
        <v>6409.88</v>
      </c>
      <c r="BG81" s="4">
        <v>0</v>
      </c>
      <c r="BH81" s="4">
        <v>0</v>
      </c>
      <c r="BI81" s="4">
        <v>0</v>
      </c>
      <c r="BQ81" s="4">
        <v>18009.642000000003</v>
      </c>
      <c r="BR81" s="9">
        <v>0</v>
      </c>
      <c r="BS81" s="9">
        <v>0</v>
      </c>
      <c r="BT81" s="9">
        <v>11279.268</v>
      </c>
      <c r="BU81" s="9">
        <v>0</v>
      </c>
      <c r="BV81" s="9">
        <v>0</v>
      </c>
      <c r="BW81" s="9">
        <v>0</v>
      </c>
      <c r="BX81" s="9">
        <v>6730.3740000000007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135">
        <v>18009.642</v>
      </c>
      <c r="CE81" s="7">
        <f t="shared" si="1"/>
        <v>0</v>
      </c>
    </row>
    <row r="82" spans="1:83" hidden="1">
      <c r="A82">
        <v>971</v>
      </c>
      <c r="B82" t="s">
        <v>522</v>
      </c>
      <c r="C82">
        <v>102</v>
      </c>
      <c r="D82" t="s">
        <v>284</v>
      </c>
      <c r="E82">
        <v>196</v>
      </c>
      <c r="F82">
        <v>511320001</v>
      </c>
      <c r="G82" t="s">
        <v>108</v>
      </c>
      <c r="H82" s="53"/>
      <c r="I82">
        <v>101</v>
      </c>
      <c r="J82" t="s">
        <v>308</v>
      </c>
      <c r="K82">
        <v>1320</v>
      </c>
      <c r="L82" s="8">
        <v>1320</v>
      </c>
      <c r="M82" t="s">
        <v>315</v>
      </c>
      <c r="N82">
        <v>1000</v>
      </c>
      <c r="O82" t="s">
        <v>106</v>
      </c>
      <c r="P82">
        <v>9</v>
      </c>
      <c r="Q82" t="s">
        <v>422</v>
      </c>
      <c r="R82">
        <v>312</v>
      </c>
      <c r="S82" s="21">
        <v>3</v>
      </c>
      <c r="T82" s="21">
        <v>12</v>
      </c>
      <c r="U82" t="s">
        <v>443</v>
      </c>
      <c r="V82">
        <v>200</v>
      </c>
      <c r="W82" t="s">
        <v>444</v>
      </c>
      <c r="X82">
        <v>1</v>
      </c>
      <c r="Y82" t="s">
        <v>313</v>
      </c>
      <c r="Z82" s="4">
        <v>0</v>
      </c>
      <c r="AA82" s="4">
        <v>0</v>
      </c>
      <c r="AB82" s="4">
        <v>52910.68</v>
      </c>
      <c r="AC82" s="4">
        <v>0</v>
      </c>
      <c r="AD82" s="4">
        <v>0</v>
      </c>
      <c r="AE82" s="4">
        <v>29952.2</v>
      </c>
      <c r="AF82" s="4">
        <v>10459.040000000001</v>
      </c>
      <c r="AG82" s="4">
        <v>12499.44</v>
      </c>
      <c r="AH82" s="4">
        <v>0</v>
      </c>
      <c r="AI82" s="4">
        <v>0</v>
      </c>
      <c r="AJ82" s="4">
        <v>0</v>
      </c>
      <c r="AK82" s="4">
        <v>42735.55</v>
      </c>
      <c r="AM82" s="4">
        <v>0</v>
      </c>
      <c r="AN82" s="4">
        <v>0</v>
      </c>
      <c r="AO82" s="4">
        <v>30000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-40000</v>
      </c>
      <c r="AZ82" s="4">
        <v>0</v>
      </c>
      <c r="BA82" s="4">
        <v>0</v>
      </c>
      <c r="BB82" s="4">
        <v>54900.69</v>
      </c>
      <c r="BC82" s="4">
        <v>0</v>
      </c>
      <c r="BD82" s="4">
        <v>0</v>
      </c>
      <c r="BE82" s="4">
        <v>25463.75</v>
      </c>
      <c r="BF82" s="4">
        <v>0</v>
      </c>
      <c r="BG82" s="4">
        <v>31146.7</v>
      </c>
      <c r="BH82" s="4">
        <v>0</v>
      </c>
      <c r="BI82" s="4">
        <v>0</v>
      </c>
      <c r="BQ82" s="4">
        <v>117086.697</v>
      </c>
      <c r="BR82" s="9">
        <v>0</v>
      </c>
      <c r="BS82" s="9">
        <v>0</v>
      </c>
      <c r="BT82" s="9">
        <v>57645.724500000004</v>
      </c>
      <c r="BU82" s="9">
        <v>0</v>
      </c>
      <c r="BV82" s="9">
        <v>0</v>
      </c>
      <c r="BW82" s="9">
        <v>26736.9375</v>
      </c>
      <c r="BX82" s="9">
        <v>0</v>
      </c>
      <c r="BY82" s="9">
        <v>32704.035000000003</v>
      </c>
      <c r="BZ82" s="9">
        <v>0</v>
      </c>
      <c r="CA82" s="9">
        <v>0</v>
      </c>
      <c r="CB82" s="9">
        <v>0</v>
      </c>
      <c r="CC82" s="9">
        <v>0</v>
      </c>
      <c r="CD82" s="135">
        <v>117086.69700000001</v>
      </c>
      <c r="CE82" s="7">
        <f t="shared" si="1"/>
        <v>0</v>
      </c>
    </row>
    <row r="83" spans="1:83" hidden="1">
      <c r="A83">
        <v>972</v>
      </c>
      <c r="B83" t="s">
        <v>527</v>
      </c>
      <c r="C83">
        <v>132</v>
      </c>
      <c r="D83" t="s">
        <v>528</v>
      </c>
      <c r="E83">
        <v>196</v>
      </c>
      <c r="F83">
        <v>511320001</v>
      </c>
      <c r="G83" t="s">
        <v>108</v>
      </c>
      <c r="H83" s="53"/>
      <c r="I83">
        <v>101</v>
      </c>
      <c r="J83" t="s">
        <v>308</v>
      </c>
      <c r="K83">
        <v>1320</v>
      </c>
      <c r="L83" s="8">
        <v>1320</v>
      </c>
      <c r="M83" t="s">
        <v>315</v>
      </c>
      <c r="N83">
        <v>1000</v>
      </c>
      <c r="O83" t="s">
        <v>106</v>
      </c>
      <c r="P83">
        <v>9</v>
      </c>
      <c r="Q83" t="s">
        <v>422</v>
      </c>
      <c r="R83">
        <v>181</v>
      </c>
      <c r="S83" s="21">
        <v>1</v>
      </c>
      <c r="T83" s="21">
        <v>81</v>
      </c>
      <c r="U83" t="s">
        <v>523</v>
      </c>
      <c r="V83">
        <v>131</v>
      </c>
      <c r="W83" t="s">
        <v>524</v>
      </c>
      <c r="X83">
        <v>1</v>
      </c>
      <c r="Y83" t="s">
        <v>313</v>
      </c>
      <c r="Z83" s="4">
        <v>3307.41</v>
      </c>
      <c r="AA83" s="4">
        <v>0</v>
      </c>
      <c r="AB83" s="4">
        <v>28456.9</v>
      </c>
      <c r="AC83" s="4">
        <v>0</v>
      </c>
      <c r="AD83" s="4">
        <v>0</v>
      </c>
      <c r="AE83" s="4">
        <v>6394.93</v>
      </c>
      <c r="AF83" s="4">
        <v>12611.4</v>
      </c>
      <c r="AG83" s="4">
        <v>8450.7199999999993</v>
      </c>
      <c r="AH83" s="4">
        <v>0</v>
      </c>
      <c r="AI83" s="4">
        <v>0</v>
      </c>
      <c r="AJ83" s="4">
        <v>0</v>
      </c>
      <c r="AK83" s="4">
        <v>54156.94</v>
      </c>
      <c r="AM83" s="4">
        <v>5000</v>
      </c>
      <c r="AN83" s="4">
        <v>0</v>
      </c>
      <c r="AO83" s="4">
        <v>30000</v>
      </c>
      <c r="AP83" s="4">
        <v>0</v>
      </c>
      <c r="AQ83" s="4">
        <v>0</v>
      </c>
      <c r="AR83" s="4">
        <v>0</v>
      </c>
      <c r="AS83" s="4">
        <v>0</v>
      </c>
      <c r="AT83" s="4">
        <v>-8342.85</v>
      </c>
      <c r="AU83" s="4">
        <v>0</v>
      </c>
      <c r="AV83" s="4">
        <v>-5261.79</v>
      </c>
      <c r="AW83" s="4">
        <v>0</v>
      </c>
      <c r="AX83" s="4">
        <v>-40000</v>
      </c>
      <c r="AZ83" s="4">
        <v>3499.9</v>
      </c>
      <c r="BA83" s="4">
        <v>0</v>
      </c>
      <c r="BB83" s="4">
        <v>39086.519999999997</v>
      </c>
      <c r="BC83" s="4">
        <v>0</v>
      </c>
      <c r="BD83" s="4">
        <v>0</v>
      </c>
      <c r="BE83" s="4">
        <v>9869.6</v>
      </c>
      <c r="BF83" s="4">
        <v>17963.95</v>
      </c>
      <c r="BG83" s="4">
        <v>8888.23</v>
      </c>
      <c r="BH83" s="4">
        <v>0</v>
      </c>
      <c r="BI83" s="4">
        <v>0</v>
      </c>
      <c r="BQ83" s="4">
        <v>83273.61</v>
      </c>
      <c r="BR83" s="9">
        <v>3674.8950000000004</v>
      </c>
      <c r="BS83" s="9">
        <v>0</v>
      </c>
      <c r="BT83" s="9">
        <v>41040.845999999998</v>
      </c>
      <c r="BU83" s="9">
        <v>0</v>
      </c>
      <c r="BV83" s="9">
        <v>0</v>
      </c>
      <c r="BW83" s="9">
        <v>10363.08</v>
      </c>
      <c r="BX83" s="9">
        <v>18862.147500000003</v>
      </c>
      <c r="BY83" s="9">
        <v>9332.6414999999997</v>
      </c>
      <c r="BZ83" s="9">
        <v>0</v>
      </c>
      <c r="CA83" s="9">
        <v>0</v>
      </c>
      <c r="CB83" s="9">
        <v>0</v>
      </c>
      <c r="CC83" s="9">
        <v>0</v>
      </c>
      <c r="CD83" s="135">
        <v>83273.61</v>
      </c>
      <c r="CE83" s="7">
        <f t="shared" si="1"/>
        <v>0</v>
      </c>
    </row>
    <row r="84" spans="1:83" hidden="1">
      <c r="A84">
        <v>981</v>
      </c>
      <c r="B84" t="s">
        <v>532</v>
      </c>
      <c r="C84">
        <v>134</v>
      </c>
      <c r="D84" t="s">
        <v>245</v>
      </c>
      <c r="E84">
        <v>196</v>
      </c>
      <c r="F84">
        <v>511320001</v>
      </c>
      <c r="G84" t="s">
        <v>108</v>
      </c>
      <c r="H84" s="53"/>
      <c r="I84">
        <v>101</v>
      </c>
      <c r="J84" t="s">
        <v>308</v>
      </c>
      <c r="K84">
        <v>1320</v>
      </c>
      <c r="L84" s="8">
        <v>1320</v>
      </c>
      <c r="M84" t="s">
        <v>315</v>
      </c>
      <c r="N84">
        <v>1000</v>
      </c>
      <c r="O84" t="s">
        <v>106</v>
      </c>
      <c r="P84">
        <v>6</v>
      </c>
      <c r="Q84" t="s">
        <v>533</v>
      </c>
      <c r="R84">
        <v>134</v>
      </c>
      <c r="S84" s="21">
        <v>1</v>
      </c>
      <c r="T84" s="21">
        <v>34</v>
      </c>
      <c r="U84" t="s">
        <v>534</v>
      </c>
      <c r="V84">
        <v>132</v>
      </c>
      <c r="W84" t="s">
        <v>535</v>
      </c>
      <c r="X84">
        <v>1</v>
      </c>
      <c r="Y84" t="s">
        <v>313</v>
      </c>
      <c r="Z84" s="4">
        <v>3150</v>
      </c>
      <c r="AA84" s="4">
        <v>0</v>
      </c>
      <c r="AB84" s="4">
        <v>14506.95</v>
      </c>
      <c r="AC84" s="4">
        <v>0</v>
      </c>
      <c r="AD84" s="4">
        <v>0</v>
      </c>
      <c r="AE84" s="4">
        <v>3728.59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16713.02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Z84" s="4">
        <v>0</v>
      </c>
      <c r="BA84" s="4">
        <v>0</v>
      </c>
      <c r="BB84" s="4">
        <v>12768.64</v>
      </c>
      <c r="BC84" s="4">
        <v>0</v>
      </c>
      <c r="BD84" s="4">
        <v>0</v>
      </c>
      <c r="BE84" s="4">
        <v>0</v>
      </c>
      <c r="BF84" s="4">
        <v>6025.6</v>
      </c>
      <c r="BG84" s="4">
        <v>0</v>
      </c>
      <c r="BH84" s="4">
        <v>0</v>
      </c>
      <c r="BI84" s="4">
        <v>0</v>
      </c>
      <c r="BQ84" s="4">
        <v>19733.951999999997</v>
      </c>
      <c r="BR84" s="9">
        <v>0</v>
      </c>
      <c r="BS84" s="9">
        <v>0</v>
      </c>
      <c r="BT84" s="9">
        <v>13407.072</v>
      </c>
      <c r="BU84" s="9">
        <v>0</v>
      </c>
      <c r="BV84" s="9">
        <v>0</v>
      </c>
      <c r="BW84" s="9">
        <v>0</v>
      </c>
      <c r="BX84" s="9">
        <v>6326.88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135">
        <v>19733.952000000001</v>
      </c>
      <c r="CE84" s="7">
        <f t="shared" si="1"/>
        <v>0</v>
      </c>
    </row>
    <row r="85" spans="1:83" hidden="1">
      <c r="A85">
        <v>982</v>
      </c>
      <c r="B85" t="s">
        <v>536</v>
      </c>
      <c r="C85">
        <v>135</v>
      </c>
      <c r="D85" t="s">
        <v>537</v>
      </c>
      <c r="E85">
        <v>196</v>
      </c>
      <c r="F85">
        <v>511320001</v>
      </c>
      <c r="G85" t="s">
        <v>108</v>
      </c>
      <c r="H85" s="53"/>
      <c r="I85">
        <v>101</v>
      </c>
      <c r="J85" t="s">
        <v>308</v>
      </c>
      <c r="K85">
        <v>1320</v>
      </c>
      <c r="L85" s="8">
        <v>1320</v>
      </c>
      <c r="M85" t="s">
        <v>315</v>
      </c>
      <c r="N85">
        <v>1000</v>
      </c>
      <c r="O85" t="s">
        <v>106</v>
      </c>
      <c r="P85">
        <v>6</v>
      </c>
      <c r="Q85" t="s">
        <v>533</v>
      </c>
      <c r="R85">
        <v>181</v>
      </c>
      <c r="S85" s="21">
        <v>1</v>
      </c>
      <c r="T85" s="21">
        <v>81</v>
      </c>
      <c r="U85" t="s">
        <v>523</v>
      </c>
      <c r="V85">
        <v>131</v>
      </c>
      <c r="W85" t="s">
        <v>524</v>
      </c>
      <c r="X85">
        <v>1</v>
      </c>
      <c r="Y85" t="s">
        <v>313</v>
      </c>
      <c r="Z85" s="4">
        <v>0</v>
      </c>
      <c r="AA85" s="4">
        <v>0</v>
      </c>
      <c r="AB85" s="4">
        <v>8266.17</v>
      </c>
      <c r="AC85" s="4">
        <v>0</v>
      </c>
      <c r="AD85" s="4">
        <v>0</v>
      </c>
      <c r="AE85" s="4">
        <v>0</v>
      </c>
      <c r="AF85" s="4">
        <v>4224.13</v>
      </c>
      <c r="AG85" s="4">
        <v>4042.04</v>
      </c>
      <c r="AH85" s="4">
        <v>0</v>
      </c>
      <c r="AI85" s="4">
        <v>0</v>
      </c>
      <c r="AJ85" s="4">
        <v>0</v>
      </c>
      <c r="AK85" s="4">
        <v>6676.52</v>
      </c>
      <c r="AM85" s="4">
        <v>0</v>
      </c>
      <c r="AN85" s="4">
        <v>0</v>
      </c>
      <c r="AO85" s="4">
        <v>5000</v>
      </c>
      <c r="AP85" s="4">
        <v>0</v>
      </c>
      <c r="AQ85" s="4">
        <v>0</v>
      </c>
      <c r="AR85" s="4">
        <v>0</v>
      </c>
      <c r="AS85" s="4">
        <v>5000</v>
      </c>
      <c r="AT85" s="4">
        <v>0</v>
      </c>
      <c r="AU85" s="4">
        <v>0</v>
      </c>
      <c r="AV85" s="4">
        <v>0</v>
      </c>
      <c r="AW85" s="4">
        <v>0</v>
      </c>
      <c r="AX85" s="4">
        <v>-5000</v>
      </c>
      <c r="AZ85" s="4">
        <v>0</v>
      </c>
      <c r="BA85" s="4">
        <v>0</v>
      </c>
      <c r="BB85" s="4">
        <v>8722.48</v>
      </c>
      <c r="BC85" s="4">
        <v>0</v>
      </c>
      <c r="BD85" s="4">
        <v>0</v>
      </c>
      <c r="BE85" s="4">
        <v>0</v>
      </c>
      <c r="BF85" s="4">
        <v>9292.4</v>
      </c>
      <c r="BG85" s="4">
        <v>0</v>
      </c>
      <c r="BH85" s="4">
        <v>0</v>
      </c>
      <c r="BI85" s="4">
        <v>0</v>
      </c>
      <c r="BQ85" s="4">
        <v>18915.624</v>
      </c>
      <c r="BR85" s="9">
        <v>0</v>
      </c>
      <c r="BS85" s="9">
        <v>0</v>
      </c>
      <c r="BT85" s="9">
        <v>9158.6040000000012</v>
      </c>
      <c r="BU85" s="9">
        <v>0</v>
      </c>
      <c r="BV85" s="9">
        <v>0</v>
      </c>
      <c r="BW85" s="9">
        <v>0</v>
      </c>
      <c r="BX85" s="9">
        <v>9757.02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135">
        <v>18915.624000000003</v>
      </c>
      <c r="CE85" s="7">
        <f t="shared" si="1"/>
        <v>0</v>
      </c>
    </row>
    <row r="86" spans="1:83" hidden="1">
      <c r="A86">
        <v>991</v>
      </c>
      <c r="B86" t="s">
        <v>538</v>
      </c>
      <c r="C86">
        <v>136</v>
      </c>
      <c r="D86" t="s">
        <v>539</v>
      </c>
      <c r="E86">
        <v>196</v>
      </c>
      <c r="F86">
        <v>511320001</v>
      </c>
      <c r="G86" t="s">
        <v>108</v>
      </c>
      <c r="H86" s="53"/>
      <c r="I86">
        <v>101</v>
      </c>
      <c r="J86" t="s">
        <v>308</v>
      </c>
      <c r="K86">
        <v>1320</v>
      </c>
      <c r="L86" s="8">
        <v>1320</v>
      </c>
      <c r="M86" t="s">
        <v>315</v>
      </c>
      <c r="N86">
        <v>1000</v>
      </c>
      <c r="O86" t="s">
        <v>106</v>
      </c>
      <c r="P86">
        <v>10</v>
      </c>
      <c r="Q86" t="s">
        <v>540</v>
      </c>
      <c r="R86">
        <v>311</v>
      </c>
      <c r="S86" s="21">
        <v>3</v>
      </c>
      <c r="T86" s="21">
        <v>11</v>
      </c>
      <c r="U86" t="s">
        <v>463</v>
      </c>
      <c r="V86">
        <v>121</v>
      </c>
      <c r="W86" t="s">
        <v>312</v>
      </c>
      <c r="X86">
        <v>1</v>
      </c>
      <c r="Y86" t="s">
        <v>313</v>
      </c>
      <c r="Z86" s="4">
        <v>0</v>
      </c>
      <c r="AA86" s="4">
        <v>0</v>
      </c>
      <c r="AB86" s="4">
        <v>9210.8700000000008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11125.55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Z86" s="4">
        <v>0</v>
      </c>
      <c r="BA86" s="4">
        <v>0</v>
      </c>
      <c r="BB86" s="4">
        <v>6485.6</v>
      </c>
      <c r="BC86" s="4">
        <v>0</v>
      </c>
      <c r="BD86" s="4">
        <v>0</v>
      </c>
      <c r="BE86" s="4">
        <v>0</v>
      </c>
      <c r="BF86" s="4">
        <v>1512</v>
      </c>
      <c r="BG86" s="4">
        <v>0</v>
      </c>
      <c r="BH86" s="4">
        <v>0</v>
      </c>
      <c r="BI86" s="4">
        <v>0</v>
      </c>
      <c r="BQ86" s="4">
        <v>8397.4800000000014</v>
      </c>
      <c r="BR86" s="9">
        <v>0</v>
      </c>
      <c r="BS86" s="9">
        <v>0</v>
      </c>
      <c r="BT86" s="9">
        <v>6809.880000000001</v>
      </c>
      <c r="BU86" s="9">
        <v>0</v>
      </c>
      <c r="BV86" s="9">
        <v>0</v>
      </c>
      <c r="BW86" s="9">
        <v>0</v>
      </c>
      <c r="BX86" s="9">
        <v>1587.6000000000001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135">
        <v>8397.4800000000014</v>
      </c>
      <c r="CE86" s="7">
        <f t="shared" si="1"/>
        <v>0</v>
      </c>
    </row>
    <row r="87" spans="1:83" hidden="1">
      <c r="A87">
        <v>992</v>
      </c>
      <c r="B87" t="s">
        <v>543</v>
      </c>
      <c r="C87">
        <v>137</v>
      </c>
      <c r="D87" t="s">
        <v>544</v>
      </c>
      <c r="E87">
        <v>196</v>
      </c>
      <c r="F87">
        <v>511320001</v>
      </c>
      <c r="G87" t="s">
        <v>108</v>
      </c>
      <c r="H87" s="53"/>
      <c r="I87">
        <v>101</v>
      </c>
      <c r="J87" t="s">
        <v>308</v>
      </c>
      <c r="K87">
        <v>1320</v>
      </c>
      <c r="L87" s="8">
        <v>1320</v>
      </c>
      <c r="M87" t="s">
        <v>315</v>
      </c>
      <c r="N87">
        <v>1000</v>
      </c>
      <c r="O87" t="s">
        <v>106</v>
      </c>
      <c r="P87">
        <v>10</v>
      </c>
      <c r="Q87" t="s">
        <v>540</v>
      </c>
      <c r="R87">
        <v>371</v>
      </c>
      <c r="S87" s="21">
        <v>3</v>
      </c>
      <c r="T87" s="21">
        <v>71</v>
      </c>
      <c r="U87" t="s">
        <v>545</v>
      </c>
      <c r="V87">
        <v>121</v>
      </c>
      <c r="W87" t="s">
        <v>312</v>
      </c>
      <c r="X87">
        <v>1</v>
      </c>
      <c r="Y87" t="s">
        <v>313</v>
      </c>
      <c r="Z87" s="4">
        <v>0</v>
      </c>
      <c r="AA87" s="4">
        <v>0</v>
      </c>
      <c r="AB87" s="4">
        <v>2354.1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Q87" s="4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135">
        <v>0</v>
      </c>
      <c r="CE87" s="7">
        <f t="shared" si="1"/>
        <v>0</v>
      </c>
    </row>
    <row r="88" spans="1:83" s="25" customFormat="1" hidden="1">
      <c r="A88" s="25">
        <v>901</v>
      </c>
      <c r="B88" s="25" t="s">
        <v>436</v>
      </c>
      <c r="C88" s="25">
        <v>100</v>
      </c>
      <c r="D88" s="25" t="s">
        <v>105</v>
      </c>
      <c r="E88" s="25">
        <v>196</v>
      </c>
      <c r="F88" s="25">
        <v>511320001</v>
      </c>
      <c r="G88" s="97" t="s">
        <v>108</v>
      </c>
      <c r="H88" s="114"/>
      <c r="I88" s="25">
        <v>101</v>
      </c>
      <c r="J88" s="25" t="s">
        <v>308</v>
      </c>
      <c r="K88" s="25">
        <v>1320</v>
      </c>
      <c r="L88" s="25">
        <v>1320</v>
      </c>
      <c r="M88" s="96" t="s">
        <v>315</v>
      </c>
      <c r="N88" s="25">
        <v>1000</v>
      </c>
      <c r="O88" s="25" t="s">
        <v>106</v>
      </c>
      <c r="P88" s="25">
        <v>2</v>
      </c>
      <c r="Q88" s="25" t="s">
        <v>282</v>
      </c>
      <c r="R88" s="25">
        <v>111</v>
      </c>
      <c r="S88" s="72">
        <v>1</v>
      </c>
      <c r="T88" s="72">
        <v>11</v>
      </c>
      <c r="U88" s="25" t="s">
        <v>438</v>
      </c>
      <c r="V88" s="25">
        <v>121</v>
      </c>
      <c r="W88" s="25" t="s">
        <v>312</v>
      </c>
      <c r="X88" s="25">
        <v>1</v>
      </c>
      <c r="Y88" s="25" t="s">
        <v>313</v>
      </c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>
        <v>21497.541659906947</v>
      </c>
      <c r="BL88" s="9"/>
      <c r="BM88" s="9"/>
      <c r="BQ88" s="26">
        <v>22572.418742902297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22572.418742902297</v>
      </c>
      <c r="CD88" s="135">
        <v>22572.418742902297</v>
      </c>
      <c r="CE88" s="7">
        <f t="shared" si="1"/>
        <v>0</v>
      </c>
    </row>
    <row r="89" spans="1:83" s="25" customFormat="1" hidden="1">
      <c r="A89" s="25">
        <v>101</v>
      </c>
      <c r="B89" s="25" t="s">
        <v>306</v>
      </c>
      <c r="C89" s="25">
        <v>139</v>
      </c>
      <c r="D89" s="25" t="s">
        <v>307</v>
      </c>
      <c r="E89" s="25">
        <v>196</v>
      </c>
      <c r="F89" s="25">
        <v>511320001</v>
      </c>
      <c r="G89" s="25" t="s">
        <v>108</v>
      </c>
      <c r="H89" s="53"/>
      <c r="I89" s="25">
        <v>101</v>
      </c>
      <c r="J89" s="25" t="s">
        <v>308</v>
      </c>
      <c r="K89" s="25">
        <v>1320</v>
      </c>
      <c r="L89" s="25">
        <v>1320</v>
      </c>
      <c r="M89" s="25" t="s">
        <v>315</v>
      </c>
      <c r="N89" s="25">
        <v>1000</v>
      </c>
      <c r="O89" s="25" t="s">
        <v>106</v>
      </c>
      <c r="P89" s="25">
        <v>7</v>
      </c>
      <c r="Q89" s="25" t="s">
        <v>310</v>
      </c>
      <c r="R89" s="25">
        <v>171</v>
      </c>
      <c r="S89" s="72">
        <v>1</v>
      </c>
      <c r="T89" s="72">
        <v>71</v>
      </c>
      <c r="U89" s="25" t="s">
        <v>311</v>
      </c>
      <c r="V89" s="25">
        <v>121</v>
      </c>
      <c r="W89" s="25" t="s">
        <v>312</v>
      </c>
      <c r="X89" s="25">
        <v>1</v>
      </c>
      <c r="Y89" s="25" t="s">
        <v>313</v>
      </c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>
        <v>117404.50663851482</v>
      </c>
      <c r="BL89" s="9"/>
      <c r="BM89" s="9"/>
      <c r="BQ89" s="26">
        <v>123274.73197044057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9">
        <v>0</v>
      </c>
      <c r="CA89" s="9">
        <v>0</v>
      </c>
      <c r="CB89" s="9">
        <v>0</v>
      </c>
      <c r="CC89" s="9">
        <v>123274.73197044057</v>
      </c>
      <c r="CD89" s="135">
        <v>123274.73197044057</v>
      </c>
      <c r="CE89" s="7">
        <f t="shared" si="1"/>
        <v>0</v>
      </c>
    </row>
    <row r="90" spans="1:83" s="25" customFormat="1" hidden="1">
      <c r="A90" s="25">
        <v>102</v>
      </c>
      <c r="B90" s="25" t="s">
        <v>343</v>
      </c>
      <c r="C90" s="25">
        <v>140</v>
      </c>
      <c r="D90" s="25" t="s">
        <v>344</v>
      </c>
      <c r="E90" s="25">
        <v>196</v>
      </c>
      <c r="F90" s="25">
        <v>511320001</v>
      </c>
      <c r="G90" s="25" t="s">
        <v>108</v>
      </c>
      <c r="H90" s="53"/>
      <c r="I90" s="25">
        <v>101</v>
      </c>
      <c r="J90" s="25" t="s">
        <v>308</v>
      </c>
      <c r="K90" s="25">
        <v>1320</v>
      </c>
      <c r="L90" s="25">
        <v>1320</v>
      </c>
      <c r="M90" s="25" t="s">
        <v>315</v>
      </c>
      <c r="N90" s="25">
        <v>1000</v>
      </c>
      <c r="O90" s="25" t="s">
        <v>106</v>
      </c>
      <c r="P90" s="25">
        <v>4</v>
      </c>
      <c r="Q90" s="25" t="s">
        <v>345</v>
      </c>
      <c r="R90" s="25">
        <v>172</v>
      </c>
      <c r="S90" s="72">
        <v>1</v>
      </c>
      <c r="T90" s="72">
        <v>72</v>
      </c>
      <c r="U90" s="25" t="s">
        <v>281</v>
      </c>
      <c r="V90" s="25">
        <v>121</v>
      </c>
      <c r="W90" s="25" t="s">
        <v>312</v>
      </c>
      <c r="X90" s="25">
        <v>1</v>
      </c>
      <c r="Y90" s="25" t="s">
        <v>313</v>
      </c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>
        <v>4650.7336289558953</v>
      </c>
      <c r="BL90" s="9"/>
      <c r="BM90" s="9"/>
      <c r="BQ90" s="26">
        <v>4883.27031040369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0</v>
      </c>
      <c r="CB90" s="9">
        <v>0</v>
      </c>
      <c r="CC90" s="9">
        <v>4883.27031040369</v>
      </c>
      <c r="CD90" s="135">
        <v>4883.27031040369</v>
      </c>
      <c r="CE90" s="7">
        <f t="shared" si="1"/>
        <v>0</v>
      </c>
    </row>
    <row r="91" spans="1:83" s="25" customFormat="1" hidden="1">
      <c r="A91" s="25">
        <v>111</v>
      </c>
      <c r="B91" s="25" t="s">
        <v>84</v>
      </c>
      <c r="C91" s="25">
        <v>141</v>
      </c>
      <c r="D91" s="25" t="s">
        <v>260</v>
      </c>
      <c r="E91" s="25">
        <v>196</v>
      </c>
      <c r="F91" s="25">
        <v>511320001</v>
      </c>
      <c r="G91" s="25" t="s">
        <v>108</v>
      </c>
      <c r="H91" s="53"/>
      <c r="I91" s="25">
        <v>101</v>
      </c>
      <c r="J91" s="25" t="s">
        <v>308</v>
      </c>
      <c r="K91" s="25">
        <v>1320</v>
      </c>
      <c r="L91" s="25">
        <v>1320</v>
      </c>
      <c r="M91" s="25" t="s">
        <v>315</v>
      </c>
      <c r="N91" s="25">
        <v>1000</v>
      </c>
      <c r="O91" s="25" t="s">
        <v>106</v>
      </c>
      <c r="P91" s="25">
        <v>13</v>
      </c>
      <c r="Q91" s="25" t="s">
        <v>353</v>
      </c>
      <c r="R91" s="25">
        <v>263</v>
      </c>
      <c r="S91" s="72">
        <v>2</v>
      </c>
      <c r="T91" s="72">
        <v>63</v>
      </c>
      <c r="U91" s="25" t="s">
        <v>354</v>
      </c>
      <c r="V91" s="25">
        <v>121</v>
      </c>
      <c r="W91" s="25" t="s">
        <v>312</v>
      </c>
      <c r="X91" s="25">
        <v>1</v>
      </c>
      <c r="Y91" s="25" t="s">
        <v>313</v>
      </c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>
        <v>48875.918589794084</v>
      </c>
      <c r="BL91" s="9"/>
      <c r="BM91" s="9"/>
      <c r="BQ91" s="26">
        <v>51319.714519283792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51319.714519283792</v>
      </c>
      <c r="CD91" s="135">
        <v>51319.714519283792</v>
      </c>
      <c r="CE91" s="7">
        <f t="shared" si="1"/>
        <v>0</v>
      </c>
    </row>
    <row r="92" spans="1:83" s="25" customFormat="1" hidden="1">
      <c r="A92" s="25">
        <v>302</v>
      </c>
      <c r="B92" s="25" t="s">
        <v>79</v>
      </c>
      <c r="C92" s="25">
        <v>150</v>
      </c>
      <c r="D92" s="25" t="s">
        <v>79</v>
      </c>
      <c r="E92" s="25">
        <v>196</v>
      </c>
      <c r="F92" s="25">
        <v>511320001</v>
      </c>
      <c r="G92" s="25" t="s">
        <v>108</v>
      </c>
      <c r="H92" s="21" t="s">
        <v>74</v>
      </c>
      <c r="I92" s="25">
        <v>502</v>
      </c>
      <c r="J92" s="25" t="s">
        <v>413</v>
      </c>
      <c r="K92" s="25">
        <v>1320</v>
      </c>
      <c r="L92" s="25">
        <v>1320</v>
      </c>
      <c r="M92" s="25" t="s">
        <v>315</v>
      </c>
      <c r="N92" s="25">
        <v>1000</v>
      </c>
      <c r="O92" s="25" t="s">
        <v>106</v>
      </c>
      <c r="P92" s="25">
        <v>7</v>
      </c>
      <c r="Q92" s="25" t="s">
        <v>310</v>
      </c>
      <c r="R92" s="25">
        <v>423</v>
      </c>
      <c r="S92" s="72">
        <v>4</v>
      </c>
      <c r="T92" s="72">
        <v>23</v>
      </c>
      <c r="U92" s="25" t="s">
        <v>381</v>
      </c>
      <c r="V92" s="25">
        <v>161</v>
      </c>
      <c r="W92" s="25" t="s">
        <v>414</v>
      </c>
      <c r="X92" s="25">
        <v>1</v>
      </c>
      <c r="Y92" s="25" t="s">
        <v>313</v>
      </c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>
        <v>153069.19057848764</v>
      </c>
      <c r="BL92" s="9"/>
      <c r="BM92" s="9"/>
      <c r="BQ92" s="26">
        <v>160722.65010741205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160722.65010741205</v>
      </c>
      <c r="CD92" s="135">
        <v>160722.65010741205</v>
      </c>
      <c r="CE92" s="7">
        <f t="shared" si="1"/>
        <v>0</v>
      </c>
    </row>
    <row r="93" spans="1:83" s="67" customFormat="1" hidden="1">
      <c r="A93" s="67">
        <v>101</v>
      </c>
      <c r="B93" s="67" t="s">
        <v>306</v>
      </c>
      <c r="C93" s="67">
        <v>139</v>
      </c>
      <c r="D93" s="67" t="s">
        <v>307</v>
      </c>
      <c r="E93" s="67">
        <v>196</v>
      </c>
      <c r="F93" s="67">
        <v>511320001</v>
      </c>
      <c r="G93" s="67" t="s">
        <v>108</v>
      </c>
      <c r="H93" s="116"/>
      <c r="I93" s="67">
        <v>101</v>
      </c>
      <c r="J93" s="67" t="s">
        <v>308</v>
      </c>
      <c r="K93" s="67">
        <v>1320</v>
      </c>
      <c r="L93" s="67">
        <v>1320</v>
      </c>
      <c r="M93" s="67" t="s">
        <v>315</v>
      </c>
      <c r="N93" s="67">
        <v>1000</v>
      </c>
      <c r="O93" s="67" t="s">
        <v>106</v>
      </c>
      <c r="P93" s="67">
        <v>7</v>
      </c>
      <c r="Q93" s="67" t="s">
        <v>310</v>
      </c>
      <c r="R93" s="67">
        <v>171</v>
      </c>
      <c r="S93" s="116">
        <v>1</v>
      </c>
      <c r="T93" s="116">
        <v>71</v>
      </c>
      <c r="U93" s="67" t="s">
        <v>311</v>
      </c>
      <c r="V93" s="67">
        <v>121</v>
      </c>
      <c r="W93" s="67" t="s">
        <v>312</v>
      </c>
      <c r="X93" s="67">
        <v>1</v>
      </c>
      <c r="Y93" s="67" t="s">
        <v>313</v>
      </c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>
        <v>87653.507273708601</v>
      </c>
      <c r="BL93" s="74"/>
      <c r="BM93" s="74"/>
      <c r="BQ93" s="74">
        <v>92036.182637394042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92036.182637394042</v>
      </c>
      <c r="CD93" s="135">
        <v>92036.182637394042</v>
      </c>
      <c r="CE93" s="7">
        <f t="shared" si="1"/>
        <v>0</v>
      </c>
    </row>
    <row r="94" spans="1:83" s="25" customFormat="1" hidden="1">
      <c r="A94" s="25">
        <v>902</v>
      </c>
      <c r="B94" s="25" t="s">
        <v>439</v>
      </c>
      <c r="C94" s="25">
        <v>101</v>
      </c>
      <c r="D94" s="25" t="s">
        <v>110</v>
      </c>
      <c r="E94" s="25">
        <v>196</v>
      </c>
      <c r="F94" s="25">
        <v>511320001</v>
      </c>
      <c r="G94" s="25" t="s">
        <v>108</v>
      </c>
      <c r="H94" s="53"/>
      <c r="I94" s="25">
        <v>101</v>
      </c>
      <c r="J94" s="25" t="s">
        <v>308</v>
      </c>
      <c r="K94" s="25">
        <v>1320</v>
      </c>
      <c r="L94" s="25">
        <v>1320</v>
      </c>
      <c r="M94" s="25" t="s">
        <v>315</v>
      </c>
      <c r="N94" s="25">
        <v>1000</v>
      </c>
      <c r="O94" s="25" t="s">
        <v>106</v>
      </c>
      <c r="P94" s="25">
        <v>3</v>
      </c>
      <c r="Q94" s="25" t="s">
        <v>440</v>
      </c>
      <c r="R94" s="25">
        <v>111</v>
      </c>
      <c r="S94" s="72">
        <v>1</v>
      </c>
      <c r="T94" s="72">
        <v>11</v>
      </c>
      <c r="U94" s="25" t="s">
        <v>438</v>
      </c>
      <c r="V94" s="25">
        <v>121</v>
      </c>
      <c r="W94" s="25" t="s">
        <v>312</v>
      </c>
      <c r="X94" s="25">
        <v>1</v>
      </c>
      <c r="Y94" s="25" t="s">
        <v>313</v>
      </c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>
        <v>3207.0457640892541</v>
      </c>
      <c r="BL94" s="9"/>
      <c r="BM94" s="9"/>
      <c r="BQ94" s="26">
        <v>3367.3980522937168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3367.3980522937168</v>
      </c>
      <c r="CD94" s="135">
        <v>3367.3980522937168</v>
      </c>
      <c r="CE94" s="7">
        <f t="shared" si="1"/>
        <v>0</v>
      </c>
    </row>
    <row r="95" spans="1:83" s="25" customFormat="1" hidden="1">
      <c r="A95" s="25">
        <v>911</v>
      </c>
      <c r="B95" s="25" t="s">
        <v>447</v>
      </c>
      <c r="C95" s="25">
        <v>107</v>
      </c>
      <c r="D95" s="25" t="s">
        <v>120</v>
      </c>
      <c r="E95" s="25">
        <v>196</v>
      </c>
      <c r="F95" s="25">
        <v>511320001</v>
      </c>
      <c r="G95" s="25" t="s">
        <v>108</v>
      </c>
      <c r="H95" s="53"/>
      <c r="I95" s="25">
        <v>101</v>
      </c>
      <c r="J95" s="25" t="s">
        <v>308</v>
      </c>
      <c r="K95" s="25">
        <v>1320</v>
      </c>
      <c r="L95" s="25">
        <v>1320</v>
      </c>
      <c r="M95" s="25" t="s">
        <v>315</v>
      </c>
      <c r="N95" s="25">
        <v>1000</v>
      </c>
      <c r="O95" s="25" t="s">
        <v>106</v>
      </c>
      <c r="P95" s="25">
        <v>1</v>
      </c>
      <c r="Q95" s="25" t="s">
        <v>448</v>
      </c>
      <c r="R95" s="25">
        <v>131</v>
      </c>
      <c r="S95" s="72">
        <v>1</v>
      </c>
      <c r="T95" s="72">
        <v>31</v>
      </c>
      <c r="U95" s="25" t="s">
        <v>449</v>
      </c>
      <c r="V95" s="25">
        <v>121</v>
      </c>
      <c r="W95" s="25" t="s">
        <v>312</v>
      </c>
      <c r="X95" s="25">
        <v>1</v>
      </c>
      <c r="Y95" s="25" t="s">
        <v>313</v>
      </c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>
        <v>4627.9114236673149</v>
      </c>
      <c r="BL95" s="9"/>
      <c r="BM95" s="9"/>
      <c r="BQ95" s="26">
        <v>4859.3069948506809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4859.3069948506809</v>
      </c>
      <c r="CD95" s="135">
        <v>4859.3069948506809</v>
      </c>
      <c r="CE95" s="7">
        <f t="shared" si="1"/>
        <v>0</v>
      </c>
    </row>
    <row r="96" spans="1:83" s="25" customFormat="1" hidden="1">
      <c r="A96" s="25">
        <v>921</v>
      </c>
      <c r="B96" s="25" t="s">
        <v>454</v>
      </c>
      <c r="C96" s="25">
        <v>108</v>
      </c>
      <c r="D96" s="25" t="s">
        <v>455</v>
      </c>
      <c r="E96" s="25">
        <v>196</v>
      </c>
      <c r="F96" s="25">
        <v>511320001</v>
      </c>
      <c r="G96" s="25" t="s">
        <v>108</v>
      </c>
      <c r="H96" s="53"/>
      <c r="I96" s="25">
        <v>101</v>
      </c>
      <c r="J96" s="25" t="s">
        <v>308</v>
      </c>
      <c r="K96" s="25">
        <v>1320</v>
      </c>
      <c r="L96" s="25">
        <v>1320</v>
      </c>
      <c r="M96" s="25" t="s">
        <v>315</v>
      </c>
      <c r="N96" s="25">
        <v>1000</v>
      </c>
      <c r="O96" s="25" t="s">
        <v>106</v>
      </c>
      <c r="P96" s="25">
        <v>4</v>
      </c>
      <c r="Q96" s="25" t="s">
        <v>345</v>
      </c>
      <c r="R96" s="25">
        <v>132</v>
      </c>
      <c r="S96" s="72">
        <v>1</v>
      </c>
      <c r="T96" s="72">
        <v>32</v>
      </c>
      <c r="U96" s="25" t="s">
        <v>456</v>
      </c>
      <c r="V96" s="25">
        <v>121</v>
      </c>
      <c r="W96" s="25" t="s">
        <v>312</v>
      </c>
      <c r="X96" s="25">
        <v>1</v>
      </c>
      <c r="Y96" s="25" t="s">
        <v>313</v>
      </c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>
        <v>14919.203605796216</v>
      </c>
      <c r="BL96" s="9"/>
      <c r="BM96" s="9"/>
      <c r="BQ96" s="26">
        <v>15665.163786086028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15665.163786086028</v>
      </c>
      <c r="CD96" s="135">
        <v>15665.163786086028</v>
      </c>
      <c r="CE96" s="7">
        <f t="shared" si="1"/>
        <v>0</v>
      </c>
    </row>
    <row r="97" spans="1:83" s="25" customFormat="1" hidden="1">
      <c r="A97" s="25">
        <v>922</v>
      </c>
      <c r="B97" s="25" t="s">
        <v>458</v>
      </c>
      <c r="C97" s="25">
        <v>109</v>
      </c>
      <c r="D97" s="25" t="s">
        <v>459</v>
      </c>
      <c r="E97" s="25">
        <v>196</v>
      </c>
      <c r="F97" s="25">
        <v>511320001</v>
      </c>
      <c r="G97" s="25" t="s">
        <v>108</v>
      </c>
      <c r="H97" s="53"/>
      <c r="I97" s="25">
        <v>101</v>
      </c>
      <c r="J97" s="25" t="s">
        <v>308</v>
      </c>
      <c r="K97" s="25">
        <v>1320</v>
      </c>
      <c r="L97" s="25">
        <v>1320</v>
      </c>
      <c r="M97" s="25" t="s">
        <v>315</v>
      </c>
      <c r="N97" s="25">
        <v>1000</v>
      </c>
      <c r="O97" s="25" t="s">
        <v>106</v>
      </c>
      <c r="P97" s="25">
        <v>4</v>
      </c>
      <c r="Q97" s="25" t="s">
        <v>345</v>
      </c>
      <c r="R97" s="25">
        <v>135</v>
      </c>
      <c r="S97" s="72">
        <v>1</v>
      </c>
      <c r="T97" s="72">
        <v>35</v>
      </c>
      <c r="U97" s="25" t="s">
        <v>460</v>
      </c>
      <c r="V97" s="25">
        <v>121</v>
      </c>
      <c r="W97" s="25" t="s">
        <v>312</v>
      </c>
      <c r="X97" s="25">
        <v>1</v>
      </c>
      <c r="Y97" s="25" t="s">
        <v>313</v>
      </c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>
        <v>5274.8496674571406</v>
      </c>
      <c r="BL97" s="9"/>
      <c r="BM97" s="9"/>
      <c r="BQ97" s="26">
        <v>5538.592150829998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5538.592150829998</v>
      </c>
      <c r="CD97" s="135">
        <v>5538.592150829998</v>
      </c>
      <c r="CE97" s="7">
        <f t="shared" si="1"/>
        <v>0</v>
      </c>
    </row>
    <row r="98" spans="1:83" s="25" customFormat="1" hidden="1">
      <c r="A98" s="25">
        <v>923</v>
      </c>
      <c r="B98" s="25" t="s">
        <v>461</v>
      </c>
      <c r="C98" s="25">
        <v>110</v>
      </c>
      <c r="D98" s="25" t="s">
        <v>462</v>
      </c>
      <c r="E98" s="25">
        <v>196</v>
      </c>
      <c r="F98" s="25">
        <v>511320001</v>
      </c>
      <c r="G98" s="25" t="s">
        <v>108</v>
      </c>
      <c r="H98" s="53"/>
      <c r="I98" s="25">
        <v>101</v>
      </c>
      <c r="J98" s="25" t="s">
        <v>308</v>
      </c>
      <c r="K98" s="25">
        <v>1320</v>
      </c>
      <c r="L98" s="25">
        <v>1320</v>
      </c>
      <c r="M98" s="25" t="s">
        <v>315</v>
      </c>
      <c r="N98" s="25">
        <v>1000</v>
      </c>
      <c r="O98" s="25" t="s">
        <v>106</v>
      </c>
      <c r="P98" s="25">
        <v>4</v>
      </c>
      <c r="Q98" s="25" t="s">
        <v>345</v>
      </c>
      <c r="R98" s="25">
        <v>311</v>
      </c>
      <c r="S98" s="72">
        <v>3</v>
      </c>
      <c r="T98" s="72">
        <v>11</v>
      </c>
      <c r="U98" s="25" t="s">
        <v>463</v>
      </c>
      <c r="V98" s="25">
        <v>125</v>
      </c>
      <c r="W98" s="25" t="s">
        <v>464</v>
      </c>
      <c r="X98" s="25">
        <v>1</v>
      </c>
      <c r="Y98" s="25" t="s">
        <v>313</v>
      </c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>
        <v>4082.0815005177105</v>
      </c>
      <c r="BL98" s="9"/>
      <c r="BM98" s="9"/>
      <c r="BQ98" s="26">
        <v>4286.1855755435963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4286.1855755435963</v>
      </c>
      <c r="CD98" s="135">
        <v>4286.1855755435963</v>
      </c>
      <c r="CE98" s="7">
        <f t="shared" si="1"/>
        <v>0</v>
      </c>
    </row>
    <row r="99" spans="1:83" s="25" customFormat="1" hidden="1">
      <c r="A99" s="25">
        <v>924</v>
      </c>
      <c r="B99" s="25" t="s">
        <v>574</v>
      </c>
      <c r="C99" s="25">
        <v>159</v>
      </c>
      <c r="D99" s="25" t="s">
        <v>574</v>
      </c>
      <c r="E99" s="25">
        <v>196</v>
      </c>
      <c r="F99" s="25">
        <v>511320001</v>
      </c>
      <c r="G99" s="25" t="s">
        <v>108</v>
      </c>
      <c r="H99" s="53"/>
      <c r="I99" s="25">
        <v>101</v>
      </c>
      <c r="J99" s="25" t="s">
        <v>308</v>
      </c>
      <c r="K99" s="25">
        <v>1320</v>
      </c>
      <c r="L99" s="25">
        <v>1320</v>
      </c>
      <c r="M99" s="25" t="s">
        <v>315</v>
      </c>
      <c r="N99" s="25">
        <v>1000</v>
      </c>
      <c r="O99" s="25" t="s">
        <v>106</v>
      </c>
      <c r="P99" s="25">
        <v>4</v>
      </c>
      <c r="Q99" s="25" t="s">
        <v>345</v>
      </c>
      <c r="R99" s="25">
        <v>111</v>
      </c>
      <c r="S99" s="72">
        <v>1</v>
      </c>
      <c r="T99" s="72">
        <v>11</v>
      </c>
      <c r="U99" s="25" t="s">
        <v>438</v>
      </c>
      <c r="V99" s="25">
        <v>121</v>
      </c>
      <c r="W99" s="25" t="s">
        <v>312</v>
      </c>
      <c r="X99" s="25">
        <v>1</v>
      </c>
      <c r="Y99" s="25" t="s">
        <v>313</v>
      </c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>
        <v>1959.4710883913153</v>
      </c>
      <c r="BL99" s="9"/>
      <c r="BM99" s="9"/>
      <c r="BQ99" s="26">
        <v>2057.4446428108813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2057.4446428108813</v>
      </c>
      <c r="CD99" s="135">
        <v>2057.4446428108813</v>
      </c>
      <c r="CE99" s="7">
        <f t="shared" si="1"/>
        <v>0</v>
      </c>
    </row>
    <row r="100" spans="1:83" s="25" customFormat="1" hidden="1">
      <c r="A100" s="25">
        <v>931</v>
      </c>
      <c r="B100" s="25" t="s">
        <v>465</v>
      </c>
      <c r="C100" s="25">
        <v>111</v>
      </c>
      <c r="D100" s="25" t="s">
        <v>466</v>
      </c>
      <c r="E100" s="25">
        <v>196</v>
      </c>
      <c r="F100" s="25">
        <v>511320001</v>
      </c>
      <c r="G100" s="25" t="s">
        <v>108</v>
      </c>
      <c r="H100" s="53"/>
      <c r="I100" s="25">
        <v>101</v>
      </c>
      <c r="J100" s="25" t="s">
        <v>308</v>
      </c>
      <c r="K100" s="25">
        <v>1320</v>
      </c>
      <c r="L100" s="25">
        <v>1320</v>
      </c>
      <c r="M100" s="25" t="s">
        <v>315</v>
      </c>
      <c r="N100" s="25">
        <v>1000</v>
      </c>
      <c r="O100" s="25" t="s">
        <v>106</v>
      </c>
      <c r="P100" s="25">
        <v>5</v>
      </c>
      <c r="Q100" s="25" t="s">
        <v>467</v>
      </c>
      <c r="R100" s="25">
        <v>152</v>
      </c>
      <c r="S100" s="72">
        <v>1</v>
      </c>
      <c r="T100" s="72">
        <v>52</v>
      </c>
      <c r="U100" s="25" t="s">
        <v>468</v>
      </c>
      <c r="V100" s="25">
        <v>121</v>
      </c>
      <c r="W100" s="25" t="s">
        <v>312</v>
      </c>
      <c r="X100" s="25">
        <v>1</v>
      </c>
      <c r="Y100" s="25" t="s">
        <v>313</v>
      </c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>
        <v>15949.524450373779</v>
      </c>
      <c r="BL100" s="9"/>
      <c r="BM100" s="9"/>
      <c r="BQ100" s="26">
        <v>16747.000672892471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16747.000672892471</v>
      </c>
      <c r="CD100" s="135">
        <v>16747.000672892471</v>
      </c>
      <c r="CE100" s="7">
        <f t="shared" si="1"/>
        <v>0</v>
      </c>
    </row>
    <row r="101" spans="1:83" s="25" customFormat="1" hidden="1">
      <c r="A101" s="25">
        <v>932</v>
      </c>
      <c r="B101" s="25" t="s">
        <v>477</v>
      </c>
      <c r="C101" s="25">
        <v>113</v>
      </c>
      <c r="D101" s="25" t="s">
        <v>478</v>
      </c>
      <c r="E101" s="25">
        <v>196</v>
      </c>
      <c r="F101" s="25">
        <v>511320001</v>
      </c>
      <c r="G101" s="25" t="s">
        <v>108</v>
      </c>
      <c r="H101" s="53"/>
      <c r="I101" s="25">
        <v>101</v>
      </c>
      <c r="J101" s="25" t="s">
        <v>308</v>
      </c>
      <c r="K101" s="25">
        <v>1320</v>
      </c>
      <c r="L101" s="25">
        <v>1320</v>
      </c>
      <c r="M101" s="25" t="s">
        <v>315</v>
      </c>
      <c r="N101" s="25">
        <v>1000</v>
      </c>
      <c r="O101" s="25" t="s">
        <v>106</v>
      </c>
      <c r="P101" s="25">
        <v>5</v>
      </c>
      <c r="Q101" s="25" t="s">
        <v>467</v>
      </c>
      <c r="R101" s="25">
        <v>152</v>
      </c>
      <c r="S101" s="72">
        <v>1</v>
      </c>
      <c r="T101" s="72">
        <v>52</v>
      </c>
      <c r="U101" s="25" t="s">
        <v>468</v>
      </c>
      <c r="V101" s="25">
        <v>121</v>
      </c>
      <c r="W101" s="25" t="s">
        <v>312</v>
      </c>
      <c r="X101" s="25">
        <v>1</v>
      </c>
      <c r="Y101" s="25" t="s">
        <v>313</v>
      </c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>
        <v>2606.0079713846785</v>
      </c>
      <c r="BL101" s="9"/>
      <c r="BM101" s="9"/>
      <c r="BQ101" s="26">
        <v>2736.3083699539125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2736.3083699539125</v>
      </c>
      <c r="CD101" s="135">
        <v>2736.3083699539125</v>
      </c>
      <c r="CE101" s="7">
        <f t="shared" si="1"/>
        <v>0</v>
      </c>
    </row>
    <row r="102" spans="1:83" s="25" customFormat="1" hidden="1">
      <c r="A102" s="25">
        <v>941</v>
      </c>
      <c r="B102" s="25" t="s">
        <v>484</v>
      </c>
      <c r="C102" s="25">
        <v>116</v>
      </c>
      <c r="D102" s="25" t="s">
        <v>485</v>
      </c>
      <c r="E102" s="25">
        <v>196</v>
      </c>
      <c r="F102" s="25">
        <v>511320001</v>
      </c>
      <c r="G102" s="25" t="s">
        <v>108</v>
      </c>
      <c r="H102" s="53"/>
      <c r="I102" s="25">
        <v>101</v>
      </c>
      <c r="J102" s="25" t="s">
        <v>308</v>
      </c>
      <c r="K102" s="25">
        <v>1320</v>
      </c>
      <c r="L102" s="25">
        <v>1320</v>
      </c>
      <c r="M102" s="25" t="s">
        <v>315</v>
      </c>
      <c r="N102" s="25">
        <v>1000</v>
      </c>
      <c r="O102" s="25" t="s">
        <v>106</v>
      </c>
      <c r="P102" s="25">
        <v>8</v>
      </c>
      <c r="Q102" s="25" t="s">
        <v>486</v>
      </c>
      <c r="R102" s="25">
        <v>131</v>
      </c>
      <c r="S102" s="72">
        <v>1</v>
      </c>
      <c r="T102" s="72">
        <v>31</v>
      </c>
      <c r="U102" s="25" t="s">
        <v>449</v>
      </c>
      <c r="V102" s="25">
        <v>121</v>
      </c>
      <c r="W102" s="25" t="s">
        <v>312</v>
      </c>
      <c r="X102" s="25">
        <v>1</v>
      </c>
      <c r="Y102" s="25" t="s">
        <v>313</v>
      </c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>
        <v>1547.349670574022</v>
      </c>
      <c r="BL102" s="9"/>
      <c r="BM102" s="9"/>
      <c r="BQ102" s="26">
        <v>1624.717154102723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1624.717154102723</v>
      </c>
      <c r="CD102" s="135">
        <v>1624.717154102723</v>
      </c>
      <c r="CE102" s="7">
        <f t="shared" si="1"/>
        <v>0</v>
      </c>
    </row>
    <row r="103" spans="1:83" s="25" customFormat="1" hidden="1">
      <c r="A103" s="25">
        <v>942</v>
      </c>
      <c r="B103" s="25" t="s">
        <v>487</v>
      </c>
      <c r="C103" s="25">
        <v>117</v>
      </c>
      <c r="D103" s="25" t="s">
        <v>488</v>
      </c>
      <c r="E103" s="25">
        <v>196</v>
      </c>
      <c r="F103" s="25">
        <v>511320001</v>
      </c>
      <c r="G103" s="25" t="s">
        <v>108</v>
      </c>
      <c r="H103" s="53"/>
      <c r="I103" s="25">
        <v>101</v>
      </c>
      <c r="J103" s="25" t="s">
        <v>308</v>
      </c>
      <c r="K103" s="25">
        <v>1320</v>
      </c>
      <c r="L103" s="25">
        <v>1320</v>
      </c>
      <c r="M103" s="25" t="s">
        <v>315</v>
      </c>
      <c r="N103" s="25">
        <v>1000</v>
      </c>
      <c r="O103" s="25" t="s">
        <v>106</v>
      </c>
      <c r="P103" s="25">
        <v>8</v>
      </c>
      <c r="Q103" s="25" t="s">
        <v>486</v>
      </c>
      <c r="R103" s="25">
        <v>183</v>
      </c>
      <c r="S103" s="72">
        <v>1</v>
      </c>
      <c r="T103" s="72">
        <v>83</v>
      </c>
      <c r="U103" s="25" t="s">
        <v>489</v>
      </c>
      <c r="V103" s="25">
        <v>121</v>
      </c>
      <c r="W103" s="25" t="s">
        <v>312</v>
      </c>
      <c r="X103" s="25">
        <v>1</v>
      </c>
      <c r="Y103" s="25" t="s">
        <v>313</v>
      </c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>
        <v>4209.9633542875636</v>
      </c>
      <c r="BL103" s="9"/>
      <c r="BM103" s="9"/>
      <c r="BQ103" s="26">
        <v>4420.4615220019423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9">
        <v>0</v>
      </c>
      <c r="CA103" s="9">
        <v>0</v>
      </c>
      <c r="CB103" s="9">
        <v>0</v>
      </c>
      <c r="CC103" s="9">
        <v>4420.4615220019423</v>
      </c>
      <c r="CD103" s="135">
        <v>4420.4615220019423</v>
      </c>
      <c r="CE103" s="7">
        <f t="shared" si="1"/>
        <v>0</v>
      </c>
    </row>
    <row r="104" spans="1:83" s="25" customFormat="1" hidden="1">
      <c r="A104" s="25">
        <v>943</v>
      </c>
      <c r="B104" s="25" t="s">
        <v>600</v>
      </c>
      <c r="C104" s="25">
        <v>183</v>
      </c>
      <c r="D104" s="25" t="s">
        <v>600</v>
      </c>
      <c r="E104" s="25">
        <v>196</v>
      </c>
      <c r="F104" s="25">
        <v>511320001</v>
      </c>
      <c r="G104" s="25" t="s">
        <v>108</v>
      </c>
      <c r="H104" s="53"/>
      <c r="I104" s="25">
        <v>101</v>
      </c>
      <c r="J104" s="25" t="s">
        <v>308</v>
      </c>
      <c r="K104" s="25">
        <v>1320</v>
      </c>
      <c r="L104" s="25">
        <v>1320</v>
      </c>
      <c r="M104" s="25" t="s">
        <v>315</v>
      </c>
      <c r="N104" s="25">
        <v>1000</v>
      </c>
      <c r="O104" s="25" t="s">
        <v>106</v>
      </c>
      <c r="P104" s="25">
        <v>9</v>
      </c>
      <c r="Q104" s="25" t="s">
        <v>422</v>
      </c>
      <c r="R104" s="25">
        <v>131</v>
      </c>
      <c r="S104" s="72">
        <v>1</v>
      </c>
      <c r="T104" s="72">
        <v>31</v>
      </c>
      <c r="U104" s="25" t="s">
        <v>449</v>
      </c>
      <c r="V104" s="25">
        <v>121</v>
      </c>
      <c r="W104" s="25" t="s">
        <v>312</v>
      </c>
      <c r="X104" s="25">
        <v>1</v>
      </c>
      <c r="Y104" s="25" t="s">
        <v>313</v>
      </c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>
        <v>4938.5370000753855</v>
      </c>
      <c r="BL104" s="9"/>
      <c r="BM104" s="9"/>
      <c r="BQ104" s="26">
        <v>5185.4638500791552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5185.4638500791552</v>
      </c>
      <c r="CD104" s="135">
        <v>5185.4638500791552</v>
      </c>
      <c r="CE104" s="7">
        <f t="shared" si="1"/>
        <v>0</v>
      </c>
    </row>
    <row r="105" spans="1:83" s="25" customFormat="1" hidden="1">
      <c r="A105" s="25">
        <v>951</v>
      </c>
      <c r="B105" s="25" t="s">
        <v>491</v>
      </c>
      <c r="C105" s="25">
        <v>118</v>
      </c>
      <c r="D105" s="25" t="s">
        <v>178</v>
      </c>
      <c r="E105" s="25">
        <v>196</v>
      </c>
      <c r="F105" s="25">
        <v>511320001</v>
      </c>
      <c r="G105" s="25" t="s">
        <v>108</v>
      </c>
      <c r="H105" s="53"/>
      <c r="I105" s="25">
        <v>101</v>
      </c>
      <c r="J105" s="25" t="s">
        <v>308</v>
      </c>
      <c r="K105" s="25">
        <v>1320</v>
      </c>
      <c r="L105" s="25">
        <v>1320</v>
      </c>
      <c r="M105" s="25" t="s">
        <v>315</v>
      </c>
      <c r="N105" s="25">
        <v>1000</v>
      </c>
      <c r="O105" s="25" t="s">
        <v>106</v>
      </c>
      <c r="P105" s="25">
        <v>12</v>
      </c>
      <c r="Q105" s="25" t="s">
        <v>401</v>
      </c>
      <c r="R105" s="25">
        <v>221</v>
      </c>
      <c r="S105" s="72">
        <v>2</v>
      </c>
      <c r="T105" s="72">
        <v>21</v>
      </c>
      <c r="U105" s="25" t="s">
        <v>492</v>
      </c>
      <c r="V105" s="25">
        <v>128</v>
      </c>
      <c r="W105" s="25" t="s">
        <v>404</v>
      </c>
      <c r="X105" s="25">
        <v>1</v>
      </c>
      <c r="Y105" s="25" t="s">
        <v>313</v>
      </c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>
        <v>14085.411151211283</v>
      </c>
      <c r="BL105" s="9"/>
      <c r="BM105" s="9"/>
      <c r="BQ105" s="26">
        <v>14789.681708771848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14789.681708771848</v>
      </c>
      <c r="CD105" s="135">
        <v>14789.681708771848</v>
      </c>
      <c r="CE105" s="7">
        <f t="shared" si="1"/>
        <v>0</v>
      </c>
    </row>
    <row r="106" spans="1:83" s="25" customFormat="1" hidden="1">
      <c r="A106" s="25">
        <v>952</v>
      </c>
      <c r="B106" s="25" t="s">
        <v>498</v>
      </c>
      <c r="C106" s="25">
        <v>120</v>
      </c>
      <c r="D106" s="25" t="s">
        <v>499</v>
      </c>
      <c r="E106" s="25">
        <v>196</v>
      </c>
      <c r="F106" s="25">
        <v>511320001</v>
      </c>
      <c r="G106" s="25" t="s">
        <v>108</v>
      </c>
      <c r="H106" s="53"/>
      <c r="I106" s="25">
        <v>101</v>
      </c>
      <c r="J106" s="25" t="s">
        <v>308</v>
      </c>
      <c r="K106" s="25">
        <v>1320</v>
      </c>
      <c r="L106" s="25">
        <v>1320</v>
      </c>
      <c r="M106" s="25" t="s">
        <v>315</v>
      </c>
      <c r="N106" s="25">
        <v>1000</v>
      </c>
      <c r="O106" s="25" t="s">
        <v>106</v>
      </c>
      <c r="P106" s="25">
        <v>12</v>
      </c>
      <c r="Q106" s="25" t="s">
        <v>401</v>
      </c>
      <c r="R106" s="25">
        <v>222</v>
      </c>
      <c r="S106" s="72">
        <v>2</v>
      </c>
      <c r="T106" s="72">
        <v>22</v>
      </c>
      <c r="U106" s="25" t="s">
        <v>500</v>
      </c>
      <c r="V106" s="25">
        <v>125</v>
      </c>
      <c r="W106" s="25" t="s">
        <v>464</v>
      </c>
      <c r="X106" s="25">
        <v>1</v>
      </c>
      <c r="Y106" s="25" t="s">
        <v>313</v>
      </c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>
        <v>10954.385197976397</v>
      </c>
      <c r="BL106" s="9"/>
      <c r="BM106" s="9"/>
      <c r="BQ106" s="26">
        <v>11502.104457875217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</v>
      </c>
      <c r="CB106" s="9">
        <v>0</v>
      </c>
      <c r="CC106" s="9">
        <v>11502.104457875217</v>
      </c>
      <c r="CD106" s="135">
        <v>11502.104457875217</v>
      </c>
      <c r="CE106" s="7">
        <f t="shared" si="1"/>
        <v>0</v>
      </c>
    </row>
    <row r="107" spans="1:83" s="25" customFormat="1" hidden="1">
      <c r="A107" s="25">
        <v>953</v>
      </c>
      <c r="B107" s="25" t="s">
        <v>259</v>
      </c>
      <c r="C107" s="25">
        <v>121</v>
      </c>
      <c r="D107" s="25" t="s">
        <v>196</v>
      </c>
      <c r="E107" s="25">
        <v>196</v>
      </c>
      <c r="F107" s="25">
        <v>511320001</v>
      </c>
      <c r="G107" s="25" t="s">
        <v>108</v>
      </c>
      <c r="H107" s="53"/>
      <c r="I107" s="25">
        <v>101</v>
      </c>
      <c r="J107" s="25" t="s">
        <v>308</v>
      </c>
      <c r="K107" s="25">
        <v>1320</v>
      </c>
      <c r="L107" s="25">
        <v>1320</v>
      </c>
      <c r="M107" s="25" t="s">
        <v>315</v>
      </c>
      <c r="N107" s="25">
        <v>1000</v>
      </c>
      <c r="O107" s="25" t="s">
        <v>106</v>
      </c>
      <c r="P107" s="25">
        <v>12</v>
      </c>
      <c r="Q107" s="25" t="s">
        <v>401</v>
      </c>
      <c r="R107" s="25">
        <v>214</v>
      </c>
      <c r="S107" s="72">
        <v>2</v>
      </c>
      <c r="T107" s="72">
        <v>14</v>
      </c>
      <c r="U107" s="25" t="s">
        <v>446</v>
      </c>
      <c r="V107" s="25">
        <v>125</v>
      </c>
      <c r="W107" s="25" t="s">
        <v>464</v>
      </c>
      <c r="X107" s="25">
        <v>1</v>
      </c>
      <c r="Y107" s="25" t="s">
        <v>313</v>
      </c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>
        <v>2355.0698200875145</v>
      </c>
      <c r="BL107" s="9"/>
      <c r="BM107" s="9"/>
      <c r="BQ107" s="26">
        <v>2472.8233110918904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0</v>
      </c>
      <c r="CA107" s="9">
        <v>0</v>
      </c>
      <c r="CB107" s="9">
        <v>0</v>
      </c>
      <c r="CC107" s="9">
        <v>2472.8233110918904</v>
      </c>
      <c r="CD107" s="135">
        <v>2472.8233110918904</v>
      </c>
      <c r="CE107" s="7">
        <f t="shared" si="1"/>
        <v>0</v>
      </c>
    </row>
    <row r="108" spans="1:83" s="25" customFormat="1" hidden="1">
      <c r="A108" s="25">
        <v>954</v>
      </c>
      <c r="B108" s="25" t="s">
        <v>502</v>
      </c>
      <c r="C108" s="25">
        <v>122</v>
      </c>
      <c r="D108" s="25" t="s">
        <v>503</v>
      </c>
      <c r="E108" s="25">
        <v>196</v>
      </c>
      <c r="F108" s="25">
        <v>511320001</v>
      </c>
      <c r="G108" s="25" t="s">
        <v>108</v>
      </c>
      <c r="H108" s="53"/>
      <c r="I108" s="25">
        <v>101</v>
      </c>
      <c r="J108" s="25" t="s">
        <v>308</v>
      </c>
      <c r="K108" s="25">
        <v>1320</v>
      </c>
      <c r="L108" s="25">
        <v>1320</v>
      </c>
      <c r="M108" s="25" t="s">
        <v>315</v>
      </c>
      <c r="N108" s="25">
        <v>1000</v>
      </c>
      <c r="O108" s="25" t="s">
        <v>106</v>
      </c>
      <c r="P108" s="25">
        <v>12</v>
      </c>
      <c r="Q108" s="25" t="s">
        <v>401</v>
      </c>
      <c r="R108" s="25">
        <v>226</v>
      </c>
      <c r="S108" s="72">
        <v>2</v>
      </c>
      <c r="T108" s="72">
        <v>26</v>
      </c>
      <c r="U108" s="25" t="s">
        <v>504</v>
      </c>
      <c r="V108" s="25">
        <v>121</v>
      </c>
      <c r="W108" s="25" t="s">
        <v>312</v>
      </c>
      <c r="X108" s="25">
        <v>1</v>
      </c>
      <c r="Y108" s="25" t="s">
        <v>313</v>
      </c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>
        <v>67863.72235602219</v>
      </c>
      <c r="BL108" s="9"/>
      <c r="BM108" s="9"/>
      <c r="BQ108" s="26">
        <v>71256.908473823307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9">
        <v>0</v>
      </c>
      <c r="CA108" s="9">
        <v>0</v>
      </c>
      <c r="CB108" s="9">
        <v>0</v>
      </c>
      <c r="CC108" s="9">
        <v>71256.908473823307</v>
      </c>
      <c r="CD108" s="135">
        <v>71256.908473823307</v>
      </c>
      <c r="CE108" s="7">
        <f t="shared" si="1"/>
        <v>0</v>
      </c>
    </row>
    <row r="109" spans="1:83" s="25" customFormat="1" hidden="1">
      <c r="A109" s="25">
        <v>961</v>
      </c>
      <c r="B109" s="25" t="s">
        <v>80</v>
      </c>
      <c r="C109" s="25">
        <v>124</v>
      </c>
      <c r="D109" s="25" t="s">
        <v>508</v>
      </c>
      <c r="E109" s="25">
        <v>196</v>
      </c>
      <c r="F109" s="25">
        <v>511320001</v>
      </c>
      <c r="G109" s="25" t="s">
        <v>108</v>
      </c>
      <c r="H109" s="53"/>
      <c r="I109" s="25">
        <v>101</v>
      </c>
      <c r="J109" s="25" t="s">
        <v>308</v>
      </c>
      <c r="K109" s="25">
        <v>1320</v>
      </c>
      <c r="L109" s="25">
        <v>1320</v>
      </c>
      <c r="M109" s="25" t="s">
        <v>315</v>
      </c>
      <c r="N109" s="25">
        <v>1000</v>
      </c>
      <c r="O109" s="25" t="s">
        <v>106</v>
      </c>
      <c r="P109" s="25">
        <v>11</v>
      </c>
      <c r="Q109" s="25" t="s">
        <v>509</v>
      </c>
      <c r="R109" s="25">
        <v>241</v>
      </c>
      <c r="S109" s="72">
        <v>2</v>
      </c>
      <c r="T109" s="72">
        <v>41</v>
      </c>
      <c r="U109" s="25" t="s">
        <v>445</v>
      </c>
      <c r="V109" s="25">
        <v>124</v>
      </c>
      <c r="W109" s="25" t="s">
        <v>510</v>
      </c>
      <c r="X109" s="25">
        <v>1</v>
      </c>
      <c r="Y109" s="25" t="s">
        <v>313</v>
      </c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>
        <v>21920.146898528423</v>
      </c>
      <c r="BL109" s="9"/>
      <c r="BM109" s="9"/>
      <c r="BQ109" s="26">
        <v>23016.154243454846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9">
        <v>0</v>
      </c>
      <c r="CA109" s="9">
        <v>0</v>
      </c>
      <c r="CB109" s="9">
        <v>0</v>
      </c>
      <c r="CC109" s="9">
        <v>23016.154243454846</v>
      </c>
      <c r="CD109" s="135">
        <v>23016.154243454846</v>
      </c>
      <c r="CE109" s="7">
        <f t="shared" si="1"/>
        <v>0</v>
      </c>
    </row>
    <row r="110" spans="1:83" s="25" customFormat="1" hidden="1">
      <c r="A110" s="25">
        <v>962</v>
      </c>
      <c r="B110" s="25" t="s">
        <v>513</v>
      </c>
      <c r="C110" s="25">
        <v>126</v>
      </c>
      <c r="D110" s="25" t="s">
        <v>225</v>
      </c>
      <c r="E110" s="25">
        <v>196</v>
      </c>
      <c r="F110" s="25">
        <v>511320001</v>
      </c>
      <c r="G110" s="25" t="s">
        <v>108</v>
      </c>
      <c r="H110" s="53"/>
      <c r="I110" s="25">
        <v>101</v>
      </c>
      <c r="J110" s="25" t="s">
        <v>308</v>
      </c>
      <c r="K110" s="25">
        <v>1320</v>
      </c>
      <c r="L110" s="25">
        <v>1320</v>
      </c>
      <c r="M110" s="25" t="s">
        <v>315</v>
      </c>
      <c r="N110" s="25">
        <v>1000</v>
      </c>
      <c r="O110" s="25" t="s">
        <v>106</v>
      </c>
      <c r="P110" s="25">
        <v>11</v>
      </c>
      <c r="Q110" s="25" t="s">
        <v>509</v>
      </c>
      <c r="R110" s="25">
        <v>241</v>
      </c>
      <c r="S110" s="72">
        <v>2</v>
      </c>
      <c r="T110" s="72">
        <v>41</v>
      </c>
      <c r="U110" s="25" t="s">
        <v>445</v>
      </c>
      <c r="V110" s="25">
        <v>124</v>
      </c>
      <c r="W110" s="25" t="s">
        <v>510</v>
      </c>
      <c r="X110" s="25">
        <v>1</v>
      </c>
      <c r="Y110" s="25" t="s">
        <v>313</v>
      </c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>
        <v>26500.988388789756</v>
      </c>
      <c r="BL110" s="9"/>
      <c r="BM110" s="9"/>
      <c r="BQ110" s="26">
        <v>27826.037808229245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9">
        <v>0</v>
      </c>
      <c r="CA110" s="9">
        <v>0</v>
      </c>
      <c r="CB110" s="9">
        <v>0</v>
      </c>
      <c r="CC110" s="9">
        <v>27826.037808229245</v>
      </c>
      <c r="CD110" s="135">
        <v>27826.037808229245</v>
      </c>
      <c r="CE110" s="7">
        <f t="shared" si="1"/>
        <v>0</v>
      </c>
    </row>
    <row r="111" spans="1:83" s="25" customFormat="1" hidden="1">
      <c r="A111" s="25">
        <v>963</v>
      </c>
      <c r="B111" s="25" t="s">
        <v>515</v>
      </c>
      <c r="C111" s="25">
        <v>127</v>
      </c>
      <c r="D111" s="25" t="s">
        <v>516</v>
      </c>
      <c r="E111" s="25">
        <v>196</v>
      </c>
      <c r="F111" s="25">
        <v>511320001</v>
      </c>
      <c r="G111" s="25" t="s">
        <v>108</v>
      </c>
      <c r="H111" s="53"/>
      <c r="I111" s="25">
        <v>101</v>
      </c>
      <c r="J111" s="25" t="s">
        <v>308</v>
      </c>
      <c r="K111" s="25">
        <v>1320</v>
      </c>
      <c r="L111" s="25">
        <v>1320</v>
      </c>
      <c r="M111" s="25" t="s">
        <v>315</v>
      </c>
      <c r="N111" s="25">
        <v>1000</v>
      </c>
      <c r="O111" s="25" t="s">
        <v>106</v>
      </c>
      <c r="P111" s="25">
        <v>13</v>
      </c>
      <c r="Q111" s="25" t="s">
        <v>353</v>
      </c>
      <c r="R111" s="25">
        <v>231</v>
      </c>
      <c r="S111" s="72">
        <v>2</v>
      </c>
      <c r="T111" s="72">
        <v>31</v>
      </c>
      <c r="U111" s="25" t="s">
        <v>517</v>
      </c>
      <c r="V111" s="25">
        <v>124</v>
      </c>
      <c r="W111" s="25" t="s">
        <v>510</v>
      </c>
      <c r="X111" s="25">
        <v>1</v>
      </c>
      <c r="Y111" s="25" t="s">
        <v>313</v>
      </c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>
        <v>8544.9713567148046</v>
      </c>
      <c r="BL111" s="9"/>
      <c r="BM111" s="9"/>
      <c r="BQ111" s="26">
        <v>8972.2199245505453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8972.2199245505453</v>
      </c>
      <c r="CD111" s="135">
        <v>8972.2199245505453</v>
      </c>
      <c r="CE111" s="7">
        <f t="shared" si="1"/>
        <v>0</v>
      </c>
    </row>
    <row r="112" spans="1:83" s="25" customFormat="1" hidden="1">
      <c r="A112" s="25">
        <v>964</v>
      </c>
      <c r="B112" s="25" t="s">
        <v>518</v>
      </c>
      <c r="C112" s="25">
        <v>128</v>
      </c>
      <c r="D112" s="25" t="s">
        <v>519</v>
      </c>
      <c r="E112" s="25">
        <v>196</v>
      </c>
      <c r="F112" s="25">
        <v>511320001</v>
      </c>
      <c r="G112" s="25" t="s">
        <v>108</v>
      </c>
      <c r="H112" s="53"/>
      <c r="I112" s="25">
        <v>101</v>
      </c>
      <c r="J112" s="25" t="s">
        <v>308</v>
      </c>
      <c r="K112" s="25">
        <v>1320</v>
      </c>
      <c r="L112" s="25">
        <v>1320</v>
      </c>
      <c r="M112" s="25" t="s">
        <v>315</v>
      </c>
      <c r="N112" s="25">
        <v>1000</v>
      </c>
      <c r="O112" s="25" t="s">
        <v>106</v>
      </c>
      <c r="P112" s="25">
        <v>11</v>
      </c>
      <c r="Q112" s="25" t="s">
        <v>509</v>
      </c>
      <c r="R112" s="25">
        <v>256</v>
      </c>
      <c r="S112" s="72">
        <v>2</v>
      </c>
      <c r="T112" s="72">
        <v>56</v>
      </c>
      <c r="U112" s="25" t="s">
        <v>520</v>
      </c>
      <c r="V112" s="25">
        <v>121</v>
      </c>
      <c r="W112" s="25" t="s">
        <v>312</v>
      </c>
      <c r="X112" s="25">
        <v>1</v>
      </c>
      <c r="Y112" s="25" t="s">
        <v>313</v>
      </c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>
        <v>1867.0889050673147</v>
      </c>
      <c r="BL112" s="9"/>
      <c r="BM112" s="9"/>
      <c r="BQ112" s="26">
        <v>1960.4433503206806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9">
        <v>0</v>
      </c>
      <c r="CA112" s="9">
        <v>0</v>
      </c>
      <c r="CB112" s="9">
        <v>0</v>
      </c>
      <c r="CC112" s="9">
        <v>1960.4433503206806</v>
      </c>
      <c r="CD112" s="135">
        <v>1960.4433503206806</v>
      </c>
      <c r="CE112" s="7">
        <f t="shared" si="1"/>
        <v>0</v>
      </c>
    </row>
    <row r="113" spans="1:83" s="25" customFormat="1" hidden="1">
      <c r="A113" s="25">
        <v>965</v>
      </c>
      <c r="B113" s="25" t="s">
        <v>521</v>
      </c>
      <c r="C113" s="25">
        <v>129</v>
      </c>
      <c r="D113" s="25" t="s">
        <v>236</v>
      </c>
      <c r="E113" s="25">
        <v>196</v>
      </c>
      <c r="F113" s="25">
        <v>511320001</v>
      </c>
      <c r="G113" s="25" t="s">
        <v>108</v>
      </c>
      <c r="H113" s="53"/>
      <c r="I113" s="25">
        <v>101</v>
      </c>
      <c r="J113" s="25" t="s">
        <v>308</v>
      </c>
      <c r="K113" s="25">
        <v>1320</v>
      </c>
      <c r="L113" s="25">
        <v>1320</v>
      </c>
      <c r="M113" s="25" t="s">
        <v>315</v>
      </c>
      <c r="N113" s="25">
        <v>1000</v>
      </c>
      <c r="O113" s="25" t="s">
        <v>106</v>
      </c>
      <c r="P113" s="25">
        <v>11</v>
      </c>
      <c r="Q113" s="25" t="s">
        <v>509</v>
      </c>
      <c r="R113" s="25">
        <v>242</v>
      </c>
      <c r="S113" s="72">
        <v>2</v>
      </c>
      <c r="T113" s="72">
        <v>42</v>
      </c>
      <c r="U113" s="25" t="s">
        <v>283</v>
      </c>
      <c r="V113" s="25">
        <v>124</v>
      </c>
      <c r="W113" s="25" t="s">
        <v>510</v>
      </c>
      <c r="X113" s="25">
        <v>1</v>
      </c>
      <c r="Y113" s="25" t="s">
        <v>313</v>
      </c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>
        <v>4873.9386718859059</v>
      </c>
      <c r="BL113" s="9"/>
      <c r="BM113" s="9"/>
      <c r="BQ113" s="26">
        <v>5117.6356054802018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5117.6356054802018</v>
      </c>
      <c r="CD113" s="135">
        <v>5117.6356054802018</v>
      </c>
      <c r="CE113" s="7">
        <f t="shared" si="1"/>
        <v>0</v>
      </c>
    </row>
    <row r="114" spans="1:83" s="25" customFormat="1" hidden="1">
      <c r="A114" s="25">
        <v>971</v>
      </c>
      <c r="B114" s="25" t="s">
        <v>522</v>
      </c>
      <c r="C114" s="25">
        <v>102</v>
      </c>
      <c r="D114" s="25" t="s">
        <v>284</v>
      </c>
      <c r="E114" s="25">
        <v>196</v>
      </c>
      <c r="F114" s="25">
        <v>511320001</v>
      </c>
      <c r="G114" s="25" t="s">
        <v>108</v>
      </c>
      <c r="H114" s="53"/>
      <c r="I114" s="25">
        <v>101</v>
      </c>
      <c r="J114" s="25" t="s">
        <v>308</v>
      </c>
      <c r="K114" s="25">
        <v>1320</v>
      </c>
      <c r="L114" s="25">
        <v>1320</v>
      </c>
      <c r="M114" s="25" t="s">
        <v>315</v>
      </c>
      <c r="N114" s="25">
        <v>1000</v>
      </c>
      <c r="O114" s="25" t="s">
        <v>106</v>
      </c>
      <c r="P114" s="25">
        <v>9</v>
      </c>
      <c r="Q114" s="25" t="s">
        <v>422</v>
      </c>
      <c r="R114" s="25">
        <v>312</v>
      </c>
      <c r="S114" s="72">
        <v>3</v>
      </c>
      <c r="T114" s="72">
        <v>12</v>
      </c>
      <c r="U114" s="25" t="s">
        <v>443</v>
      </c>
      <c r="V114" s="25">
        <v>200</v>
      </c>
      <c r="W114" s="25" t="s">
        <v>444</v>
      </c>
      <c r="X114" s="25">
        <v>1</v>
      </c>
      <c r="Y114" s="25" t="s">
        <v>313</v>
      </c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>
        <v>15481.489321600835</v>
      </c>
      <c r="BL114" s="9"/>
      <c r="BM114" s="9"/>
      <c r="BQ114" s="26">
        <v>16255.563787680878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9">
        <v>0</v>
      </c>
      <c r="CB114" s="9">
        <v>0</v>
      </c>
      <c r="CC114" s="9">
        <v>16255.563787680878</v>
      </c>
      <c r="CD114" s="135">
        <v>16255.563787680878</v>
      </c>
      <c r="CE114" s="7">
        <f t="shared" si="1"/>
        <v>0</v>
      </c>
    </row>
    <row r="115" spans="1:83" s="25" customFormat="1" hidden="1">
      <c r="A115" s="25">
        <v>972</v>
      </c>
      <c r="B115" s="25" t="s">
        <v>527</v>
      </c>
      <c r="C115" s="25">
        <v>132</v>
      </c>
      <c r="D115" s="25" t="s">
        <v>528</v>
      </c>
      <c r="E115" s="25">
        <v>196</v>
      </c>
      <c r="F115" s="25">
        <v>511320001</v>
      </c>
      <c r="G115" s="25" t="s">
        <v>108</v>
      </c>
      <c r="H115" s="53"/>
      <c r="I115" s="25">
        <v>101</v>
      </c>
      <c r="J115" s="25" t="s">
        <v>308</v>
      </c>
      <c r="K115" s="25">
        <v>1320</v>
      </c>
      <c r="L115" s="25">
        <v>1320</v>
      </c>
      <c r="M115" s="25" t="s">
        <v>315</v>
      </c>
      <c r="N115" s="25">
        <v>1000</v>
      </c>
      <c r="O115" s="25" t="s">
        <v>106</v>
      </c>
      <c r="P115" s="25">
        <v>9</v>
      </c>
      <c r="Q115" s="25" t="s">
        <v>422</v>
      </c>
      <c r="R115" s="25">
        <v>181</v>
      </c>
      <c r="S115" s="72">
        <v>1</v>
      </c>
      <c r="T115" s="72">
        <v>81</v>
      </c>
      <c r="U115" s="25" t="s">
        <v>523</v>
      </c>
      <c r="V115" s="25">
        <v>131</v>
      </c>
      <c r="W115" s="25" t="s">
        <v>524</v>
      </c>
      <c r="X115" s="25">
        <v>1</v>
      </c>
      <c r="Y115" s="25" t="s">
        <v>313</v>
      </c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>
        <v>18745.850099426498</v>
      </c>
      <c r="BL115" s="9"/>
      <c r="BM115" s="9"/>
      <c r="BQ115" s="26">
        <v>19683.142604397824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9">
        <v>0</v>
      </c>
      <c r="CA115" s="9">
        <v>0</v>
      </c>
      <c r="CB115" s="9">
        <v>0</v>
      </c>
      <c r="CC115" s="9">
        <v>19683.142604397824</v>
      </c>
      <c r="CD115" s="135">
        <v>19683.142604397824</v>
      </c>
      <c r="CE115" s="7">
        <f t="shared" si="1"/>
        <v>0</v>
      </c>
    </row>
    <row r="116" spans="1:83" s="25" customFormat="1" hidden="1">
      <c r="A116" s="25">
        <v>981</v>
      </c>
      <c r="B116" s="25" t="s">
        <v>532</v>
      </c>
      <c r="C116" s="25">
        <v>134</v>
      </c>
      <c r="D116" s="25" t="s">
        <v>245</v>
      </c>
      <c r="E116" s="25">
        <v>196</v>
      </c>
      <c r="F116" s="25">
        <v>511320001</v>
      </c>
      <c r="G116" s="25" t="s">
        <v>108</v>
      </c>
      <c r="H116" s="53"/>
      <c r="I116" s="25">
        <v>101</v>
      </c>
      <c r="J116" s="25" t="s">
        <v>308</v>
      </c>
      <c r="K116" s="25">
        <v>1320</v>
      </c>
      <c r="L116" s="25">
        <v>1320</v>
      </c>
      <c r="M116" s="25" t="s">
        <v>315</v>
      </c>
      <c r="N116" s="25">
        <v>1000</v>
      </c>
      <c r="O116" s="25" t="s">
        <v>106</v>
      </c>
      <c r="P116" s="25">
        <v>6</v>
      </c>
      <c r="Q116" s="25" t="s">
        <v>533</v>
      </c>
      <c r="R116" s="25">
        <v>134</v>
      </c>
      <c r="S116" s="72">
        <v>1</v>
      </c>
      <c r="T116" s="72">
        <v>34</v>
      </c>
      <c r="U116" s="25" t="s">
        <v>534</v>
      </c>
      <c r="V116" s="25">
        <v>132</v>
      </c>
      <c r="W116" s="25" t="s">
        <v>535</v>
      </c>
      <c r="X116" s="25">
        <v>1</v>
      </c>
      <c r="Y116" s="25" t="s">
        <v>313</v>
      </c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>
        <v>5615.1759428035348</v>
      </c>
      <c r="BL116" s="9"/>
      <c r="BM116" s="9"/>
      <c r="BQ116" s="26">
        <v>5895.934739943712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0</v>
      </c>
      <c r="BY116" s="9">
        <v>0</v>
      </c>
      <c r="BZ116" s="9">
        <v>0</v>
      </c>
      <c r="CA116" s="9">
        <v>0</v>
      </c>
      <c r="CB116" s="9">
        <v>0</v>
      </c>
      <c r="CC116" s="9">
        <v>5895.934739943712</v>
      </c>
      <c r="CD116" s="135">
        <v>5895.934739943712</v>
      </c>
      <c r="CE116" s="7">
        <f t="shared" si="1"/>
        <v>0</v>
      </c>
    </row>
    <row r="117" spans="1:83" s="25" customFormat="1" hidden="1">
      <c r="A117" s="25">
        <v>982</v>
      </c>
      <c r="B117" s="25" t="s">
        <v>536</v>
      </c>
      <c r="C117" s="25">
        <v>135</v>
      </c>
      <c r="D117" s="25" t="s">
        <v>537</v>
      </c>
      <c r="E117" s="25">
        <v>196</v>
      </c>
      <c r="F117" s="25">
        <v>511320001</v>
      </c>
      <c r="G117" s="25" t="s">
        <v>108</v>
      </c>
      <c r="H117" s="53"/>
      <c r="I117" s="25">
        <v>101</v>
      </c>
      <c r="J117" s="25" t="s">
        <v>308</v>
      </c>
      <c r="K117" s="25">
        <v>1320</v>
      </c>
      <c r="L117" s="25">
        <v>1320</v>
      </c>
      <c r="M117" s="25" t="s">
        <v>315</v>
      </c>
      <c r="N117" s="25">
        <v>1000</v>
      </c>
      <c r="O117" s="25" t="s">
        <v>106</v>
      </c>
      <c r="P117" s="25">
        <v>6</v>
      </c>
      <c r="Q117" s="25" t="s">
        <v>533</v>
      </c>
      <c r="R117" s="25">
        <v>181</v>
      </c>
      <c r="S117" s="72">
        <v>1</v>
      </c>
      <c r="T117" s="72">
        <v>81</v>
      </c>
      <c r="U117" s="25" t="s">
        <v>523</v>
      </c>
      <c r="V117" s="25">
        <v>131</v>
      </c>
      <c r="W117" s="25" t="s">
        <v>524</v>
      </c>
      <c r="X117" s="25">
        <v>1</v>
      </c>
      <c r="Y117" s="25" t="s">
        <v>313</v>
      </c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>
        <v>2611.336381958422</v>
      </c>
      <c r="BL117" s="9"/>
      <c r="BM117" s="9"/>
      <c r="BQ117" s="26">
        <v>2741.9032010563433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2741.9032010563433</v>
      </c>
      <c r="CD117" s="135">
        <v>2741.9032010563433</v>
      </c>
      <c r="CE117" s="7">
        <f t="shared" si="1"/>
        <v>0</v>
      </c>
    </row>
    <row r="118" spans="1:83" s="25" customFormat="1" hidden="1">
      <c r="A118" s="25">
        <v>991</v>
      </c>
      <c r="B118" s="25" t="s">
        <v>538</v>
      </c>
      <c r="C118" s="25">
        <v>136</v>
      </c>
      <c r="D118" s="25" t="s">
        <v>539</v>
      </c>
      <c r="E118" s="25">
        <v>196</v>
      </c>
      <c r="F118" s="25">
        <v>511320001</v>
      </c>
      <c r="G118" s="25" t="s">
        <v>108</v>
      </c>
      <c r="H118" s="53"/>
      <c r="I118" s="25">
        <v>101</v>
      </c>
      <c r="J118" s="25" t="s">
        <v>308</v>
      </c>
      <c r="K118" s="25">
        <v>1320</v>
      </c>
      <c r="L118" s="25">
        <v>1320</v>
      </c>
      <c r="M118" s="25" t="s">
        <v>315</v>
      </c>
      <c r="N118" s="25">
        <v>1000</v>
      </c>
      <c r="O118" s="25" t="s">
        <v>106</v>
      </c>
      <c r="P118" s="25">
        <v>10</v>
      </c>
      <c r="Q118" s="25" t="s">
        <v>540</v>
      </c>
      <c r="R118" s="25">
        <v>311</v>
      </c>
      <c r="S118" s="72">
        <v>3</v>
      </c>
      <c r="T118" s="72">
        <v>11</v>
      </c>
      <c r="U118" s="25" t="s">
        <v>463</v>
      </c>
      <c r="V118" s="25">
        <v>121</v>
      </c>
      <c r="W118" s="25" t="s">
        <v>312</v>
      </c>
      <c r="X118" s="25">
        <v>1</v>
      </c>
      <c r="Y118" s="25" t="s">
        <v>313</v>
      </c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>
        <v>3666.1540751477432</v>
      </c>
      <c r="BL118" s="9"/>
      <c r="BM118" s="9"/>
      <c r="BQ118" s="26">
        <v>3849.4617789051304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9">
        <v>0</v>
      </c>
      <c r="CA118" s="9">
        <v>0</v>
      </c>
      <c r="CB118" s="9">
        <v>0</v>
      </c>
      <c r="CC118" s="9">
        <v>3849.4617789051304</v>
      </c>
      <c r="CD118" s="135">
        <v>3849.4617789051304</v>
      </c>
      <c r="CE118" s="7">
        <f t="shared" si="1"/>
        <v>0</v>
      </c>
    </row>
    <row r="119" spans="1:83" s="25" customFormat="1" hidden="1">
      <c r="A119" s="25">
        <v>992</v>
      </c>
      <c r="B119" s="25" t="s">
        <v>543</v>
      </c>
      <c r="C119" s="25">
        <v>137</v>
      </c>
      <c r="D119" s="25" t="s">
        <v>544</v>
      </c>
      <c r="E119" s="25">
        <v>196</v>
      </c>
      <c r="F119" s="25">
        <v>511320001</v>
      </c>
      <c r="G119" s="25" t="s">
        <v>108</v>
      </c>
      <c r="H119" s="53"/>
      <c r="I119" s="25">
        <v>101</v>
      </c>
      <c r="J119" s="25" t="s">
        <v>308</v>
      </c>
      <c r="K119" s="25">
        <v>1320</v>
      </c>
      <c r="L119" s="25">
        <v>1320</v>
      </c>
      <c r="M119" s="25" t="s">
        <v>315</v>
      </c>
      <c r="N119" s="25">
        <v>1000</v>
      </c>
      <c r="O119" s="25" t="s">
        <v>106</v>
      </c>
      <c r="P119" s="25">
        <v>10</v>
      </c>
      <c r="Q119" s="25" t="s">
        <v>540</v>
      </c>
      <c r="R119" s="25">
        <v>371</v>
      </c>
      <c r="S119" s="72">
        <v>3</v>
      </c>
      <c r="T119" s="72">
        <v>71</v>
      </c>
      <c r="U119" s="25" t="s">
        <v>545</v>
      </c>
      <c r="V119" s="25">
        <v>121</v>
      </c>
      <c r="W119" s="25" t="s">
        <v>312</v>
      </c>
      <c r="X119" s="25">
        <v>1</v>
      </c>
      <c r="Y119" s="25" t="s">
        <v>313</v>
      </c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>
        <v>0</v>
      </c>
      <c r="BL119" s="9"/>
      <c r="BM119" s="9"/>
      <c r="BQ119" s="26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135">
        <v>0</v>
      </c>
      <c r="CE119" s="7">
        <f t="shared" si="1"/>
        <v>0</v>
      </c>
    </row>
    <row r="120" spans="1:83" hidden="1">
      <c r="A120">
        <v>101</v>
      </c>
      <c r="B120" t="s">
        <v>306</v>
      </c>
      <c r="C120">
        <v>139</v>
      </c>
      <c r="D120" t="s">
        <v>307</v>
      </c>
      <c r="E120">
        <v>198</v>
      </c>
      <c r="F120">
        <v>511320003</v>
      </c>
      <c r="G120" t="s">
        <v>710</v>
      </c>
      <c r="H120" s="53"/>
      <c r="I120">
        <v>101</v>
      </c>
      <c r="J120" t="s">
        <v>308</v>
      </c>
      <c r="K120">
        <v>1320</v>
      </c>
      <c r="L120" s="8">
        <v>1320</v>
      </c>
      <c r="M120" t="s">
        <v>315</v>
      </c>
      <c r="N120">
        <v>1000</v>
      </c>
      <c r="O120" t="s">
        <v>106</v>
      </c>
      <c r="P120">
        <v>7</v>
      </c>
      <c r="Q120" t="s">
        <v>310</v>
      </c>
      <c r="R120">
        <v>171</v>
      </c>
      <c r="S120" s="21">
        <v>1</v>
      </c>
      <c r="T120" s="21">
        <v>71</v>
      </c>
      <c r="U120" t="s">
        <v>311</v>
      </c>
      <c r="V120">
        <v>121</v>
      </c>
      <c r="W120" t="s">
        <v>312</v>
      </c>
      <c r="X120">
        <v>1</v>
      </c>
      <c r="Y120" t="s">
        <v>313</v>
      </c>
      <c r="Z120" s="4">
        <v>0</v>
      </c>
      <c r="AA120" s="4">
        <v>0</v>
      </c>
      <c r="AB120" s="4">
        <v>10130.4</v>
      </c>
      <c r="AC120" s="4">
        <v>7557.07</v>
      </c>
      <c r="AD120" s="4">
        <v>0</v>
      </c>
      <c r="AE120" s="4">
        <v>5155.0600000000004</v>
      </c>
      <c r="AF120" s="4">
        <v>23670.41</v>
      </c>
      <c r="AG120" s="4">
        <v>13110.87</v>
      </c>
      <c r="AH120" s="4">
        <v>0</v>
      </c>
      <c r="AI120" s="4">
        <v>28905.56</v>
      </c>
      <c r="AJ120" s="4">
        <v>0</v>
      </c>
      <c r="AK120" s="4">
        <v>2901480.05</v>
      </c>
      <c r="AM120" s="4">
        <v>0</v>
      </c>
      <c r="AN120" s="4">
        <v>50000</v>
      </c>
      <c r="AO120" s="4">
        <v>0</v>
      </c>
      <c r="AP120" s="4">
        <v>-5.3</v>
      </c>
      <c r="AQ120" s="4">
        <v>0</v>
      </c>
      <c r="AR120" s="4">
        <v>0</v>
      </c>
      <c r="AS120" s="4">
        <v>0</v>
      </c>
      <c r="AT120" s="4">
        <v>-1.1000000000000001</v>
      </c>
      <c r="AU120" s="4">
        <v>-0.2</v>
      </c>
      <c r="AV120" s="4">
        <v>0</v>
      </c>
      <c r="AW120" s="4">
        <v>-2.7</v>
      </c>
      <c r="AX120" s="4">
        <v>-170000</v>
      </c>
      <c r="AZ120" s="4">
        <v>0</v>
      </c>
      <c r="BA120" s="4">
        <v>2581.3200000000002</v>
      </c>
      <c r="BB120" s="4">
        <v>0</v>
      </c>
      <c r="BC120" s="4">
        <v>3679.98</v>
      </c>
      <c r="BD120" s="4">
        <v>0</v>
      </c>
      <c r="BE120" s="4">
        <v>0</v>
      </c>
      <c r="BF120" s="4">
        <v>10733.23</v>
      </c>
      <c r="BG120" s="4">
        <v>0</v>
      </c>
      <c r="BH120" s="4">
        <v>0</v>
      </c>
      <c r="BI120" s="4">
        <v>0</v>
      </c>
      <c r="BQ120" s="4">
        <v>17844.2565</v>
      </c>
      <c r="BR120" s="9">
        <v>0</v>
      </c>
      <c r="BS120" s="9">
        <v>2710.3860000000004</v>
      </c>
      <c r="BT120" s="9">
        <v>0</v>
      </c>
      <c r="BU120" s="9">
        <v>3863.9790000000003</v>
      </c>
      <c r="BV120" s="9">
        <v>0</v>
      </c>
      <c r="BW120" s="9">
        <v>0</v>
      </c>
      <c r="BX120" s="9">
        <v>11269.8915</v>
      </c>
      <c r="BY120" s="9">
        <v>0</v>
      </c>
      <c r="BZ120" s="9">
        <v>0</v>
      </c>
      <c r="CA120" s="9">
        <v>0</v>
      </c>
      <c r="CB120" s="9">
        <v>0</v>
      </c>
      <c r="CC120" s="9">
        <v>0</v>
      </c>
      <c r="CD120" s="135">
        <v>17844.2565</v>
      </c>
      <c r="CE120" s="7">
        <f t="shared" si="1"/>
        <v>0</v>
      </c>
    </row>
    <row r="121" spans="1:83" hidden="1">
      <c r="A121">
        <v>102</v>
      </c>
      <c r="B121" t="s">
        <v>343</v>
      </c>
      <c r="C121">
        <v>140</v>
      </c>
      <c r="D121" t="s">
        <v>344</v>
      </c>
      <c r="E121">
        <v>198</v>
      </c>
      <c r="F121">
        <v>511320003</v>
      </c>
      <c r="G121" t="s">
        <v>710</v>
      </c>
      <c r="H121" s="53"/>
      <c r="I121">
        <v>101</v>
      </c>
      <c r="J121" t="s">
        <v>308</v>
      </c>
      <c r="K121">
        <v>1320</v>
      </c>
      <c r="L121" s="8">
        <v>1320</v>
      </c>
      <c r="M121" t="s">
        <v>315</v>
      </c>
      <c r="N121">
        <v>1000</v>
      </c>
      <c r="O121" t="s">
        <v>106</v>
      </c>
      <c r="P121">
        <v>4</v>
      </c>
      <c r="Q121" t="s">
        <v>345</v>
      </c>
      <c r="R121">
        <v>172</v>
      </c>
      <c r="S121" s="21">
        <v>1</v>
      </c>
      <c r="T121" s="21">
        <v>72</v>
      </c>
      <c r="U121" t="s">
        <v>281</v>
      </c>
      <c r="V121">
        <v>121</v>
      </c>
      <c r="W121" t="s">
        <v>312</v>
      </c>
      <c r="X121">
        <v>1</v>
      </c>
      <c r="Y121" t="s">
        <v>313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69115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Q121" s="4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9">
        <v>0</v>
      </c>
      <c r="CA121" s="9">
        <v>0</v>
      </c>
      <c r="CB121" s="9">
        <v>0</v>
      </c>
      <c r="CC121" s="9">
        <v>0</v>
      </c>
      <c r="CD121" s="135">
        <v>0</v>
      </c>
      <c r="CE121" s="7">
        <f t="shared" si="1"/>
        <v>0</v>
      </c>
    </row>
    <row r="122" spans="1:83" hidden="1">
      <c r="A122">
        <v>111</v>
      </c>
      <c r="B122" t="s">
        <v>84</v>
      </c>
      <c r="C122">
        <v>141</v>
      </c>
      <c r="D122" t="s">
        <v>260</v>
      </c>
      <c r="E122">
        <v>198</v>
      </c>
      <c r="F122">
        <v>511320003</v>
      </c>
      <c r="G122" t="s">
        <v>710</v>
      </c>
      <c r="H122" s="53"/>
      <c r="I122">
        <v>101</v>
      </c>
      <c r="J122" t="s">
        <v>308</v>
      </c>
      <c r="K122">
        <v>1320</v>
      </c>
      <c r="L122" s="8">
        <v>1320</v>
      </c>
      <c r="M122" t="s">
        <v>315</v>
      </c>
      <c r="N122">
        <v>1000</v>
      </c>
      <c r="O122" t="s">
        <v>106</v>
      </c>
      <c r="P122">
        <v>13</v>
      </c>
      <c r="Q122" t="s">
        <v>353</v>
      </c>
      <c r="R122">
        <v>263</v>
      </c>
      <c r="S122" s="21">
        <v>2</v>
      </c>
      <c r="T122" s="21">
        <v>63</v>
      </c>
      <c r="U122" t="s">
        <v>354</v>
      </c>
      <c r="V122">
        <v>121</v>
      </c>
      <c r="W122" t="s">
        <v>312</v>
      </c>
      <c r="X122">
        <v>1</v>
      </c>
      <c r="Y122" t="s">
        <v>313</v>
      </c>
      <c r="Z122" s="4">
        <v>0</v>
      </c>
      <c r="AA122" s="4">
        <v>0</v>
      </c>
      <c r="AB122" s="4">
        <v>0</v>
      </c>
      <c r="AC122" s="4">
        <v>2869.88</v>
      </c>
      <c r="AD122" s="4">
        <v>0</v>
      </c>
      <c r="AE122" s="4">
        <v>0</v>
      </c>
      <c r="AF122" s="4">
        <v>3573.1</v>
      </c>
      <c r="AG122" s="4">
        <v>0</v>
      </c>
      <c r="AH122" s="4">
        <v>0</v>
      </c>
      <c r="AI122" s="4">
        <v>0</v>
      </c>
      <c r="AJ122" s="4">
        <v>0</v>
      </c>
      <c r="AK122" s="4">
        <v>684348.51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10000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4486.37</v>
      </c>
      <c r="BF122" s="4">
        <v>0</v>
      </c>
      <c r="BG122" s="4">
        <v>0</v>
      </c>
      <c r="BH122" s="4">
        <v>5068.6899999999996</v>
      </c>
      <c r="BI122" s="4">
        <v>0</v>
      </c>
      <c r="BQ122" s="4">
        <v>10032.813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4710.6885000000002</v>
      </c>
      <c r="BX122" s="9">
        <v>0</v>
      </c>
      <c r="BY122" s="9">
        <v>0</v>
      </c>
      <c r="BZ122" s="9">
        <v>5322.1244999999999</v>
      </c>
      <c r="CA122" s="9">
        <v>0</v>
      </c>
      <c r="CB122" s="9">
        <v>0</v>
      </c>
      <c r="CC122" s="9">
        <v>0</v>
      </c>
      <c r="CD122" s="135">
        <v>10032.813</v>
      </c>
      <c r="CE122" s="7">
        <f t="shared" si="1"/>
        <v>0</v>
      </c>
    </row>
    <row r="123" spans="1:83" hidden="1">
      <c r="A123">
        <v>302</v>
      </c>
      <c r="B123" t="s">
        <v>79</v>
      </c>
      <c r="C123">
        <v>150</v>
      </c>
      <c r="D123" t="s">
        <v>79</v>
      </c>
      <c r="E123">
        <v>199</v>
      </c>
      <c r="F123">
        <v>511320003</v>
      </c>
      <c r="G123" t="s">
        <v>710</v>
      </c>
      <c r="H123" s="21" t="s">
        <v>74</v>
      </c>
      <c r="I123">
        <v>502</v>
      </c>
      <c r="J123" t="s">
        <v>413</v>
      </c>
      <c r="K123">
        <v>1320</v>
      </c>
      <c r="L123" s="8">
        <v>1320</v>
      </c>
      <c r="M123" t="s">
        <v>315</v>
      </c>
      <c r="N123">
        <v>1000</v>
      </c>
      <c r="O123" t="s">
        <v>106</v>
      </c>
      <c r="P123">
        <v>7</v>
      </c>
      <c r="Q123" t="s">
        <v>310</v>
      </c>
      <c r="R123">
        <v>423</v>
      </c>
      <c r="S123" s="21">
        <v>4</v>
      </c>
      <c r="T123" s="21">
        <v>23</v>
      </c>
      <c r="U123" t="s">
        <v>381</v>
      </c>
      <c r="V123">
        <v>161</v>
      </c>
      <c r="W123" t="s">
        <v>414</v>
      </c>
      <c r="X123">
        <v>1</v>
      </c>
      <c r="Y123" t="s">
        <v>313</v>
      </c>
      <c r="Z123" s="4">
        <v>0</v>
      </c>
      <c r="AA123" s="4">
        <v>0</v>
      </c>
      <c r="AB123" s="4">
        <v>0</v>
      </c>
      <c r="AC123" s="4">
        <v>0</v>
      </c>
      <c r="AD123" s="4">
        <v>8731.41</v>
      </c>
      <c r="AE123" s="4">
        <v>7179.29</v>
      </c>
      <c r="AF123" s="4">
        <v>6369.99</v>
      </c>
      <c r="AG123" s="4">
        <v>0</v>
      </c>
      <c r="AH123" s="4">
        <v>11630.83</v>
      </c>
      <c r="AI123" s="4">
        <v>0</v>
      </c>
      <c r="AJ123" s="4">
        <v>0</v>
      </c>
      <c r="AK123" s="4">
        <v>2697494</v>
      </c>
      <c r="AM123" s="4">
        <v>0</v>
      </c>
      <c r="AN123" s="4">
        <v>9000.07</v>
      </c>
      <c r="AO123" s="4">
        <v>15991.09</v>
      </c>
      <c r="AP123" s="4">
        <v>27440.22</v>
      </c>
      <c r="AQ123" s="4">
        <v>-1844.52</v>
      </c>
      <c r="AR123" s="4">
        <v>-2076.29</v>
      </c>
      <c r="AS123" s="4">
        <v>7408.2</v>
      </c>
      <c r="AT123" s="4">
        <v>43055.07</v>
      </c>
      <c r="AU123" s="4">
        <v>5955.32</v>
      </c>
      <c r="AV123" s="4">
        <v>35419.120000000003</v>
      </c>
      <c r="AW123" s="4">
        <v>0</v>
      </c>
      <c r="AX123" s="4">
        <v>-2228525.48</v>
      </c>
      <c r="AZ123" s="4">
        <v>0</v>
      </c>
      <c r="BA123" s="4">
        <v>9000.07</v>
      </c>
      <c r="BB123" s="4">
        <v>15991.09</v>
      </c>
      <c r="BC123" s="4">
        <v>27440.22</v>
      </c>
      <c r="BD123" s="4">
        <v>6886.89</v>
      </c>
      <c r="BE123" s="4">
        <v>5103</v>
      </c>
      <c r="BF123" s="4">
        <v>13778.19</v>
      </c>
      <c r="BG123" s="4">
        <v>43055.07</v>
      </c>
      <c r="BH123" s="4">
        <v>17586.150000000001</v>
      </c>
      <c r="BI123" s="4">
        <v>35419.120000000003</v>
      </c>
      <c r="BQ123" s="4">
        <v>182972.79</v>
      </c>
      <c r="BR123" s="9">
        <v>0</v>
      </c>
      <c r="BS123" s="9">
        <v>9450.0735000000004</v>
      </c>
      <c r="BT123" s="9">
        <v>16790.644500000002</v>
      </c>
      <c r="BU123" s="9">
        <v>28812.231000000007</v>
      </c>
      <c r="BV123" s="9">
        <v>7231.2345000000014</v>
      </c>
      <c r="BW123" s="9">
        <v>5358.1500000000005</v>
      </c>
      <c r="BX123" s="9">
        <v>14467.099500000002</v>
      </c>
      <c r="BY123" s="9">
        <v>45207.823500000006</v>
      </c>
      <c r="BZ123" s="9">
        <v>18465.457500000004</v>
      </c>
      <c r="CA123" s="9">
        <v>37190.076000000008</v>
      </c>
      <c r="CB123" s="9">
        <v>0</v>
      </c>
      <c r="CC123" s="9">
        <v>0</v>
      </c>
      <c r="CD123" s="135">
        <v>182972.79000000004</v>
      </c>
      <c r="CE123" s="7">
        <f t="shared" si="1"/>
        <v>0</v>
      </c>
    </row>
    <row r="124" spans="1:83" hidden="1">
      <c r="A124">
        <v>901</v>
      </c>
      <c r="B124" t="s">
        <v>436</v>
      </c>
      <c r="C124">
        <v>100</v>
      </c>
      <c r="D124" t="s">
        <v>105</v>
      </c>
      <c r="E124">
        <v>198</v>
      </c>
      <c r="F124">
        <v>511320003</v>
      </c>
      <c r="G124" t="s">
        <v>710</v>
      </c>
      <c r="H124" s="53"/>
      <c r="I124">
        <v>101</v>
      </c>
      <c r="J124" t="s">
        <v>308</v>
      </c>
      <c r="K124">
        <v>1320</v>
      </c>
      <c r="L124" s="8">
        <v>1320</v>
      </c>
      <c r="M124" t="s">
        <v>315</v>
      </c>
      <c r="N124">
        <v>1000</v>
      </c>
      <c r="O124" t="s">
        <v>106</v>
      </c>
      <c r="P124">
        <v>2</v>
      </c>
      <c r="Q124" t="s">
        <v>282</v>
      </c>
      <c r="R124">
        <v>111</v>
      </c>
      <c r="S124" s="21">
        <v>1</v>
      </c>
      <c r="T124" s="21">
        <v>11</v>
      </c>
      <c r="U124" t="s">
        <v>438</v>
      </c>
      <c r="V124">
        <v>121</v>
      </c>
      <c r="W124" t="s">
        <v>312</v>
      </c>
      <c r="X124">
        <v>1</v>
      </c>
      <c r="Y124" t="s">
        <v>313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348556.2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0</v>
      </c>
      <c r="BF124" s="4">
        <v>0</v>
      </c>
      <c r="BG124" s="4">
        <v>0</v>
      </c>
      <c r="BH124" s="4">
        <v>0</v>
      </c>
      <c r="BI124" s="4">
        <v>0</v>
      </c>
      <c r="BQ124" s="4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9">
        <v>0</v>
      </c>
      <c r="CA124" s="9">
        <v>0</v>
      </c>
      <c r="CB124" s="9">
        <v>0</v>
      </c>
      <c r="CC124" s="9">
        <v>0</v>
      </c>
      <c r="CD124" s="135">
        <v>0</v>
      </c>
      <c r="CE124" s="7">
        <f t="shared" si="1"/>
        <v>0</v>
      </c>
    </row>
    <row r="125" spans="1:83" hidden="1">
      <c r="A125">
        <v>902</v>
      </c>
      <c r="B125" t="s">
        <v>439</v>
      </c>
      <c r="C125">
        <v>101</v>
      </c>
      <c r="D125" t="s">
        <v>110</v>
      </c>
      <c r="E125">
        <v>198</v>
      </c>
      <c r="F125">
        <v>511320003</v>
      </c>
      <c r="G125" t="s">
        <v>710</v>
      </c>
      <c r="H125" s="53"/>
      <c r="I125">
        <v>101</v>
      </c>
      <c r="J125" t="s">
        <v>308</v>
      </c>
      <c r="K125">
        <v>1320</v>
      </c>
      <c r="L125" s="8">
        <v>1320</v>
      </c>
      <c r="M125" t="s">
        <v>315</v>
      </c>
      <c r="N125">
        <v>1000</v>
      </c>
      <c r="O125" t="s">
        <v>106</v>
      </c>
      <c r="P125">
        <v>3</v>
      </c>
      <c r="Q125" t="s">
        <v>440</v>
      </c>
      <c r="R125">
        <v>111</v>
      </c>
      <c r="S125" s="21">
        <v>1</v>
      </c>
      <c r="T125" s="21">
        <v>11</v>
      </c>
      <c r="U125" t="s">
        <v>438</v>
      </c>
      <c r="V125">
        <v>121</v>
      </c>
      <c r="W125" t="s">
        <v>312</v>
      </c>
      <c r="X125">
        <v>1</v>
      </c>
      <c r="Y125" t="s">
        <v>313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47126.36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Q125" s="4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135">
        <v>0</v>
      </c>
      <c r="CE125" s="7">
        <f t="shared" si="1"/>
        <v>0</v>
      </c>
    </row>
    <row r="126" spans="1:83" hidden="1">
      <c r="A126">
        <v>911</v>
      </c>
      <c r="B126" t="s">
        <v>447</v>
      </c>
      <c r="C126">
        <v>107</v>
      </c>
      <c r="D126" t="s">
        <v>120</v>
      </c>
      <c r="E126">
        <v>198</v>
      </c>
      <c r="F126">
        <v>511320003</v>
      </c>
      <c r="G126" t="s">
        <v>710</v>
      </c>
      <c r="H126" s="53"/>
      <c r="I126">
        <v>101</v>
      </c>
      <c r="J126" t="s">
        <v>308</v>
      </c>
      <c r="K126">
        <v>1320</v>
      </c>
      <c r="L126" s="8">
        <v>1320</v>
      </c>
      <c r="M126" t="s">
        <v>315</v>
      </c>
      <c r="N126">
        <v>1000</v>
      </c>
      <c r="O126" t="s">
        <v>106</v>
      </c>
      <c r="P126">
        <v>1</v>
      </c>
      <c r="Q126" t="s">
        <v>448</v>
      </c>
      <c r="R126">
        <v>131</v>
      </c>
      <c r="S126" s="21">
        <v>1</v>
      </c>
      <c r="T126" s="21">
        <v>31</v>
      </c>
      <c r="U126" t="s">
        <v>449</v>
      </c>
      <c r="V126">
        <v>121</v>
      </c>
      <c r="W126" t="s">
        <v>312</v>
      </c>
      <c r="X126">
        <v>1</v>
      </c>
      <c r="Y126" t="s">
        <v>313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72533.789999999994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4">
        <v>0</v>
      </c>
      <c r="BQ126" s="4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9">
        <v>0</v>
      </c>
      <c r="CA126" s="9">
        <v>0</v>
      </c>
      <c r="CB126" s="9">
        <v>0</v>
      </c>
      <c r="CC126" s="9">
        <v>0</v>
      </c>
      <c r="CD126" s="135">
        <v>0</v>
      </c>
      <c r="CE126" s="7">
        <f t="shared" si="1"/>
        <v>0</v>
      </c>
    </row>
    <row r="127" spans="1:83" hidden="1">
      <c r="A127">
        <v>921</v>
      </c>
      <c r="B127" t="s">
        <v>454</v>
      </c>
      <c r="C127">
        <v>108</v>
      </c>
      <c r="D127" t="s">
        <v>455</v>
      </c>
      <c r="E127">
        <v>198</v>
      </c>
      <c r="F127">
        <v>511320003</v>
      </c>
      <c r="G127" t="s">
        <v>710</v>
      </c>
      <c r="H127" s="53"/>
      <c r="I127">
        <v>101</v>
      </c>
      <c r="J127" t="s">
        <v>308</v>
      </c>
      <c r="K127">
        <v>1320</v>
      </c>
      <c r="L127" s="8">
        <v>1320</v>
      </c>
      <c r="M127" t="s">
        <v>315</v>
      </c>
      <c r="N127">
        <v>1000</v>
      </c>
      <c r="O127" t="s">
        <v>106</v>
      </c>
      <c r="P127">
        <v>4</v>
      </c>
      <c r="Q127" t="s">
        <v>345</v>
      </c>
      <c r="R127">
        <v>132</v>
      </c>
      <c r="S127" s="21">
        <v>1</v>
      </c>
      <c r="T127" s="21">
        <v>32</v>
      </c>
      <c r="U127" t="s">
        <v>456</v>
      </c>
      <c r="V127">
        <v>121</v>
      </c>
      <c r="W127" t="s">
        <v>312</v>
      </c>
      <c r="X127">
        <v>1</v>
      </c>
      <c r="Y127" t="s">
        <v>313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5918.21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185041.38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0</v>
      </c>
      <c r="AX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Q127" s="4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135">
        <v>0</v>
      </c>
      <c r="CE127" s="7">
        <f t="shared" si="1"/>
        <v>0</v>
      </c>
    </row>
    <row r="128" spans="1:83" hidden="1">
      <c r="A128">
        <v>922</v>
      </c>
      <c r="B128" t="s">
        <v>458</v>
      </c>
      <c r="C128">
        <v>109</v>
      </c>
      <c r="D128" t="s">
        <v>459</v>
      </c>
      <c r="E128">
        <v>198</v>
      </c>
      <c r="F128">
        <v>511320003</v>
      </c>
      <c r="G128" t="s">
        <v>710</v>
      </c>
      <c r="H128" s="53"/>
      <c r="I128">
        <v>101</v>
      </c>
      <c r="J128" t="s">
        <v>308</v>
      </c>
      <c r="K128">
        <v>1320</v>
      </c>
      <c r="L128" s="8">
        <v>1320</v>
      </c>
      <c r="M128" t="s">
        <v>315</v>
      </c>
      <c r="N128">
        <v>1000</v>
      </c>
      <c r="O128" t="s">
        <v>106</v>
      </c>
      <c r="P128">
        <v>4</v>
      </c>
      <c r="Q128" t="s">
        <v>345</v>
      </c>
      <c r="R128">
        <v>135</v>
      </c>
      <c r="S128" s="21">
        <v>1</v>
      </c>
      <c r="T128" s="21">
        <v>35</v>
      </c>
      <c r="U128" t="s">
        <v>460</v>
      </c>
      <c r="V128">
        <v>121</v>
      </c>
      <c r="W128" t="s">
        <v>312</v>
      </c>
      <c r="X128">
        <v>1</v>
      </c>
      <c r="Y128" t="s">
        <v>313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59007.49</v>
      </c>
      <c r="AM128" s="4">
        <v>0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Z128" s="4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Q128" s="4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135">
        <v>0</v>
      </c>
      <c r="CE128" s="7">
        <f t="shared" si="1"/>
        <v>0</v>
      </c>
    </row>
    <row r="129" spans="1:83" hidden="1">
      <c r="A129">
        <v>923</v>
      </c>
      <c r="B129" t="s">
        <v>461</v>
      </c>
      <c r="C129">
        <v>110</v>
      </c>
      <c r="D129" t="s">
        <v>462</v>
      </c>
      <c r="E129">
        <v>198</v>
      </c>
      <c r="F129">
        <v>511320003</v>
      </c>
      <c r="G129" t="s">
        <v>710</v>
      </c>
      <c r="H129" s="53"/>
      <c r="I129">
        <v>101</v>
      </c>
      <c r="J129" t="s">
        <v>308</v>
      </c>
      <c r="K129">
        <v>1320</v>
      </c>
      <c r="L129" s="8">
        <v>1320</v>
      </c>
      <c r="M129" t="s">
        <v>315</v>
      </c>
      <c r="N129">
        <v>1000</v>
      </c>
      <c r="O129" t="s">
        <v>106</v>
      </c>
      <c r="P129">
        <v>4</v>
      </c>
      <c r="Q129" t="s">
        <v>345</v>
      </c>
      <c r="R129">
        <v>311</v>
      </c>
      <c r="S129" s="21">
        <v>3</v>
      </c>
      <c r="T129" s="21">
        <v>11</v>
      </c>
      <c r="U129" t="s">
        <v>463</v>
      </c>
      <c r="V129">
        <v>125</v>
      </c>
      <c r="W129" t="s">
        <v>464</v>
      </c>
      <c r="X129">
        <v>1</v>
      </c>
      <c r="Y129" t="s">
        <v>313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81434.98</v>
      </c>
      <c r="AM129" s="4">
        <v>0</v>
      </c>
      <c r="AN129" s="4">
        <v>0</v>
      </c>
      <c r="AO129" s="4">
        <v>1775.51</v>
      </c>
      <c r="AP129" s="4">
        <v>0</v>
      </c>
      <c r="AQ129" s="4">
        <v>0</v>
      </c>
      <c r="AR129" s="4">
        <v>0</v>
      </c>
      <c r="AS129" s="4">
        <v>0</v>
      </c>
      <c r="AT129" s="4">
        <v>0</v>
      </c>
      <c r="AU129" s="4">
        <v>0</v>
      </c>
      <c r="AV129" s="4">
        <v>0</v>
      </c>
      <c r="AW129" s="4">
        <v>0</v>
      </c>
      <c r="AX129" s="4">
        <v>-1775.51</v>
      </c>
      <c r="AZ129" s="4">
        <v>0</v>
      </c>
      <c r="BA129" s="4">
        <v>0</v>
      </c>
      <c r="BB129" s="4">
        <v>1775.51</v>
      </c>
      <c r="BC129" s="4">
        <v>0</v>
      </c>
      <c r="BD129" s="4">
        <v>0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Q129" s="4">
        <v>1864.2855</v>
      </c>
      <c r="BR129" s="9">
        <v>0</v>
      </c>
      <c r="BS129" s="9">
        <v>0</v>
      </c>
      <c r="BT129" s="9">
        <v>1864.2855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135">
        <v>1864.2855</v>
      </c>
      <c r="CE129" s="7">
        <f t="shared" si="1"/>
        <v>0</v>
      </c>
    </row>
    <row r="130" spans="1:83" hidden="1">
      <c r="A130">
        <v>924</v>
      </c>
      <c r="B130" t="s">
        <v>574</v>
      </c>
      <c r="C130">
        <v>159</v>
      </c>
      <c r="D130" t="s">
        <v>574</v>
      </c>
      <c r="E130">
        <v>198</v>
      </c>
      <c r="F130">
        <v>511320003</v>
      </c>
      <c r="G130" t="s">
        <v>710</v>
      </c>
      <c r="H130" s="53"/>
      <c r="I130">
        <v>101</v>
      </c>
      <c r="J130" t="s">
        <v>308</v>
      </c>
      <c r="K130">
        <v>1320</v>
      </c>
      <c r="L130" s="8">
        <v>1320</v>
      </c>
      <c r="M130" t="s">
        <v>315</v>
      </c>
      <c r="N130">
        <v>1000</v>
      </c>
      <c r="O130" t="s">
        <v>106</v>
      </c>
      <c r="P130">
        <v>4</v>
      </c>
      <c r="Q130" t="s">
        <v>345</v>
      </c>
      <c r="R130">
        <v>111</v>
      </c>
      <c r="S130" s="21">
        <v>1</v>
      </c>
      <c r="T130" s="21">
        <v>11</v>
      </c>
      <c r="U130" t="s">
        <v>438</v>
      </c>
      <c r="V130">
        <v>121</v>
      </c>
      <c r="W130" t="s">
        <v>312</v>
      </c>
      <c r="X130">
        <v>1</v>
      </c>
      <c r="Y130" t="s">
        <v>313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31770.41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Q130" s="4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0</v>
      </c>
      <c r="BX130" s="9">
        <v>0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135">
        <v>0</v>
      </c>
      <c r="CE130" s="7">
        <f t="shared" si="1"/>
        <v>0</v>
      </c>
    </row>
    <row r="131" spans="1:83" hidden="1">
      <c r="A131">
        <v>931</v>
      </c>
      <c r="B131" t="s">
        <v>465</v>
      </c>
      <c r="C131">
        <v>111</v>
      </c>
      <c r="D131" t="s">
        <v>466</v>
      </c>
      <c r="E131">
        <v>198</v>
      </c>
      <c r="F131">
        <v>511320003</v>
      </c>
      <c r="G131" t="s">
        <v>710</v>
      </c>
      <c r="H131" s="53"/>
      <c r="I131">
        <v>101</v>
      </c>
      <c r="J131" t="s">
        <v>308</v>
      </c>
      <c r="K131">
        <v>1320</v>
      </c>
      <c r="L131" s="8">
        <v>1320</v>
      </c>
      <c r="M131" t="s">
        <v>315</v>
      </c>
      <c r="N131">
        <v>1000</v>
      </c>
      <c r="O131" t="s">
        <v>106</v>
      </c>
      <c r="P131">
        <v>5</v>
      </c>
      <c r="Q131" t="s">
        <v>467</v>
      </c>
      <c r="R131">
        <v>152</v>
      </c>
      <c r="S131" s="21">
        <v>1</v>
      </c>
      <c r="T131" s="21">
        <v>52</v>
      </c>
      <c r="U131" t="s">
        <v>468</v>
      </c>
      <c r="V131">
        <v>121</v>
      </c>
      <c r="W131" t="s">
        <v>312</v>
      </c>
      <c r="X131">
        <v>1</v>
      </c>
      <c r="Y131" t="s">
        <v>313</v>
      </c>
      <c r="Z131" s="4">
        <v>0</v>
      </c>
      <c r="AA131" s="4">
        <v>0</v>
      </c>
      <c r="AB131" s="4">
        <v>2279.35</v>
      </c>
      <c r="AC131" s="4">
        <v>0</v>
      </c>
      <c r="AD131" s="4">
        <v>0</v>
      </c>
      <c r="AE131" s="4">
        <v>4047.02</v>
      </c>
      <c r="AF131" s="4">
        <v>3128.25</v>
      </c>
      <c r="AG131" s="4">
        <v>8059.77</v>
      </c>
      <c r="AH131" s="4">
        <v>0</v>
      </c>
      <c r="AI131" s="4">
        <v>0</v>
      </c>
      <c r="AJ131" s="4">
        <v>0</v>
      </c>
      <c r="AK131" s="4">
        <v>195314.84</v>
      </c>
      <c r="AM131" s="4">
        <v>0</v>
      </c>
      <c r="AN131" s="4">
        <v>0</v>
      </c>
      <c r="AO131" s="4">
        <v>0</v>
      </c>
      <c r="AP131" s="4">
        <v>0</v>
      </c>
      <c r="AQ131" s="4">
        <v>10000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-10000</v>
      </c>
      <c r="AZ131" s="4">
        <v>0</v>
      </c>
      <c r="BA131" s="4">
        <v>0</v>
      </c>
      <c r="BB131" s="4">
        <v>0</v>
      </c>
      <c r="BC131" s="4">
        <v>0</v>
      </c>
      <c r="BD131" s="4">
        <v>3628.2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Q131" s="4">
        <v>3809.61</v>
      </c>
      <c r="BR131" s="9">
        <v>0</v>
      </c>
      <c r="BS131" s="9">
        <v>0</v>
      </c>
      <c r="BT131" s="9">
        <v>0</v>
      </c>
      <c r="BU131" s="9">
        <v>0</v>
      </c>
      <c r="BV131" s="9">
        <v>3809.61</v>
      </c>
      <c r="BW131" s="9">
        <v>0</v>
      </c>
      <c r="BX131" s="9">
        <v>0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135">
        <v>3809.61</v>
      </c>
      <c r="CE131" s="7">
        <f t="shared" ref="CE131:CE194" si="2">BQ131-CD131</f>
        <v>0</v>
      </c>
    </row>
    <row r="132" spans="1:83" hidden="1">
      <c r="A132">
        <v>932</v>
      </c>
      <c r="B132" t="s">
        <v>477</v>
      </c>
      <c r="C132">
        <v>113</v>
      </c>
      <c r="D132" t="s">
        <v>478</v>
      </c>
      <c r="E132">
        <v>198</v>
      </c>
      <c r="F132">
        <v>511320003</v>
      </c>
      <c r="G132" t="s">
        <v>710</v>
      </c>
      <c r="H132" s="53"/>
      <c r="I132">
        <v>101</v>
      </c>
      <c r="J132" t="s">
        <v>308</v>
      </c>
      <c r="K132">
        <v>1320</v>
      </c>
      <c r="L132" s="8">
        <v>1320</v>
      </c>
      <c r="M132" t="s">
        <v>315</v>
      </c>
      <c r="N132">
        <v>1000</v>
      </c>
      <c r="O132" t="s">
        <v>106</v>
      </c>
      <c r="P132">
        <v>5</v>
      </c>
      <c r="Q132" t="s">
        <v>467</v>
      </c>
      <c r="R132">
        <v>152</v>
      </c>
      <c r="S132" s="21">
        <v>1</v>
      </c>
      <c r="T132" s="21">
        <v>52</v>
      </c>
      <c r="U132" t="s">
        <v>468</v>
      </c>
      <c r="V132">
        <v>121</v>
      </c>
      <c r="W132" t="s">
        <v>312</v>
      </c>
      <c r="X132">
        <v>1</v>
      </c>
      <c r="Y132" t="s">
        <v>313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90416.82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15000</v>
      </c>
      <c r="AW132" s="4">
        <v>0</v>
      </c>
      <c r="AX132" s="4">
        <v>-15000</v>
      </c>
      <c r="AZ132" s="4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4">
        <v>0</v>
      </c>
      <c r="BH132" s="4">
        <v>0</v>
      </c>
      <c r="BI132" s="4">
        <v>13777.73</v>
      </c>
      <c r="BQ132" s="4">
        <v>14466.6165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9">
        <v>0</v>
      </c>
      <c r="CA132" s="9">
        <v>14466.6165</v>
      </c>
      <c r="CB132" s="9">
        <v>0</v>
      </c>
      <c r="CC132" s="9">
        <v>0</v>
      </c>
      <c r="CD132" s="135">
        <v>14466.6165</v>
      </c>
      <c r="CE132" s="7">
        <f t="shared" si="2"/>
        <v>0</v>
      </c>
    </row>
    <row r="133" spans="1:83" hidden="1">
      <c r="A133">
        <v>941</v>
      </c>
      <c r="B133" t="s">
        <v>484</v>
      </c>
      <c r="C133">
        <v>116</v>
      </c>
      <c r="D133" t="s">
        <v>485</v>
      </c>
      <c r="E133">
        <v>198</v>
      </c>
      <c r="F133">
        <v>511320003</v>
      </c>
      <c r="G133" t="s">
        <v>710</v>
      </c>
      <c r="H133" s="53"/>
      <c r="I133">
        <v>101</v>
      </c>
      <c r="J133" t="s">
        <v>308</v>
      </c>
      <c r="K133">
        <v>1320</v>
      </c>
      <c r="L133" s="8">
        <v>1320</v>
      </c>
      <c r="M133" t="s">
        <v>315</v>
      </c>
      <c r="N133">
        <v>1000</v>
      </c>
      <c r="O133" t="s">
        <v>106</v>
      </c>
      <c r="P133">
        <v>8</v>
      </c>
      <c r="Q133" t="s">
        <v>486</v>
      </c>
      <c r="R133">
        <v>131</v>
      </c>
      <c r="S133" s="21">
        <v>1</v>
      </c>
      <c r="T133" s="21">
        <v>31</v>
      </c>
      <c r="U133" t="s">
        <v>449</v>
      </c>
      <c r="V133">
        <v>121</v>
      </c>
      <c r="W133" t="s">
        <v>312</v>
      </c>
      <c r="X133">
        <v>1</v>
      </c>
      <c r="Y133" t="s">
        <v>313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83047.08</v>
      </c>
      <c r="AM133" s="4">
        <v>0</v>
      </c>
      <c r="AN133" s="4">
        <v>0</v>
      </c>
      <c r="AO133" s="4">
        <v>0</v>
      </c>
      <c r="AP133" s="4">
        <v>0</v>
      </c>
      <c r="AQ133" s="4">
        <v>20000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2410.41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Q133" s="4">
        <v>2530.9304999999999</v>
      </c>
      <c r="BR133" s="9">
        <v>0</v>
      </c>
      <c r="BS133" s="9">
        <v>0</v>
      </c>
      <c r="BT133" s="9">
        <v>0</v>
      </c>
      <c r="BU133" s="9">
        <v>0</v>
      </c>
      <c r="BV133" s="9">
        <v>2530.9304999999999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135">
        <v>2530.9304999999999</v>
      </c>
      <c r="CE133" s="7">
        <f t="shared" si="2"/>
        <v>0</v>
      </c>
    </row>
    <row r="134" spans="1:83" hidden="1">
      <c r="A134">
        <v>942</v>
      </c>
      <c r="B134" t="s">
        <v>487</v>
      </c>
      <c r="C134">
        <v>117</v>
      </c>
      <c r="D134" t="s">
        <v>488</v>
      </c>
      <c r="E134">
        <v>198</v>
      </c>
      <c r="F134">
        <v>511320003</v>
      </c>
      <c r="G134" t="s">
        <v>710</v>
      </c>
      <c r="H134" s="53"/>
      <c r="I134">
        <v>101</v>
      </c>
      <c r="J134" t="s">
        <v>308</v>
      </c>
      <c r="K134">
        <v>1320</v>
      </c>
      <c r="L134" s="8">
        <v>1320</v>
      </c>
      <c r="M134" t="s">
        <v>315</v>
      </c>
      <c r="N134">
        <v>1000</v>
      </c>
      <c r="O134" t="s">
        <v>106</v>
      </c>
      <c r="P134">
        <v>8</v>
      </c>
      <c r="Q134" t="s">
        <v>486</v>
      </c>
      <c r="R134">
        <v>183</v>
      </c>
      <c r="S134" s="21">
        <v>1</v>
      </c>
      <c r="T134" s="21">
        <v>83</v>
      </c>
      <c r="U134" t="s">
        <v>489</v>
      </c>
      <c r="V134">
        <v>121</v>
      </c>
      <c r="W134" t="s">
        <v>312</v>
      </c>
      <c r="X134">
        <v>1</v>
      </c>
      <c r="Y134" t="s">
        <v>313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68259.11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Q134" s="4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135">
        <v>0</v>
      </c>
      <c r="CE134" s="7">
        <f t="shared" si="2"/>
        <v>0</v>
      </c>
    </row>
    <row r="135" spans="1:83" hidden="1">
      <c r="A135">
        <v>943</v>
      </c>
      <c r="B135" t="s">
        <v>600</v>
      </c>
      <c r="C135">
        <v>183</v>
      </c>
      <c r="D135" t="s">
        <v>600</v>
      </c>
      <c r="E135">
        <v>198</v>
      </c>
      <c r="F135">
        <v>511320003</v>
      </c>
      <c r="G135" t="s">
        <v>710</v>
      </c>
      <c r="H135" s="53"/>
      <c r="I135">
        <v>101</v>
      </c>
      <c r="J135" t="s">
        <v>308</v>
      </c>
      <c r="K135">
        <v>1320</v>
      </c>
      <c r="L135" s="8">
        <v>1320</v>
      </c>
      <c r="M135" t="s">
        <v>315</v>
      </c>
      <c r="N135">
        <v>1000</v>
      </c>
      <c r="O135" t="s">
        <v>106</v>
      </c>
      <c r="P135">
        <v>9</v>
      </c>
      <c r="Q135" t="s">
        <v>422</v>
      </c>
      <c r="R135">
        <v>131</v>
      </c>
      <c r="S135" s="21">
        <v>1</v>
      </c>
      <c r="T135" s="21">
        <v>31</v>
      </c>
      <c r="U135" t="s">
        <v>449</v>
      </c>
      <c r="V135">
        <v>121</v>
      </c>
      <c r="W135" t="s">
        <v>312</v>
      </c>
      <c r="X135">
        <v>1</v>
      </c>
      <c r="Y135" t="s">
        <v>313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72426.05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Q135" s="4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135">
        <v>0</v>
      </c>
      <c r="CE135" s="7">
        <f t="shared" si="2"/>
        <v>0</v>
      </c>
    </row>
    <row r="136" spans="1:83" hidden="1">
      <c r="A136">
        <v>951</v>
      </c>
      <c r="B136" t="s">
        <v>491</v>
      </c>
      <c r="C136">
        <v>118</v>
      </c>
      <c r="D136" t="s">
        <v>178</v>
      </c>
      <c r="E136">
        <v>198</v>
      </c>
      <c r="F136">
        <v>511320003</v>
      </c>
      <c r="G136" t="s">
        <v>710</v>
      </c>
      <c r="H136" s="53"/>
      <c r="I136">
        <v>101</v>
      </c>
      <c r="J136" t="s">
        <v>308</v>
      </c>
      <c r="K136">
        <v>1320</v>
      </c>
      <c r="L136" s="8">
        <v>1320</v>
      </c>
      <c r="M136" t="s">
        <v>315</v>
      </c>
      <c r="N136">
        <v>1000</v>
      </c>
      <c r="O136" t="s">
        <v>106</v>
      </c>
      <c r="P136">
        <v>12</v>
      </c>
      <c r="Q136" t="s">
        <v>401</v>
      </c>
      <c r="R136">
        <v>221</v>
      </c>
      <c r="S136" s="21">
        <v>2</v>
      </c>
      <c r="T136" s="21">
        <v>21</v>
      </c>
      <c r="U136" t="s">
        <v>492</v>
      </c>
      <c r="V136">
        <v>128</v>
      </c>
      <c r="W136" t="s">
        <v>404</v>
      </c>
      <c r="X136">
        <v>1</v>
      </c>
      <c r="Y136" t="s">
        <v>313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4707.83</v>
      </c>
      <c r="AJ136" s="4">
        <v>0</v>
      </c>
      <c r="AK136" s="4">
        <v>195155.8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Q136" s="4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135">
        <v>0</v>
      </c>
      <c r="CE136" s="7">
        <f t="shared" si="2"/>
        <v>0</v>
      </c>
    </row>
    <row r="137" spans="1:83" hidden="1">
      <c r="A137">
        <v>952</v>
      </c>
      <c r="B137" t="s">
        <v>498</v>
      </c>
      <c r="C137">
        <v>120</v>
      </c>
      <c r="D137" t="s">
        <v>499</v>
      </c>
      <c r="E137">
        <v>198</v>
      </c>
      <c r="F137">
        <v>511320003</v>
      </c>
      <c r="G137" t="s">
        <v>710</v>
      </c>
      <c r="H137" s="53"/>
      <c r="I137">
        <v>101</v>
      </c>
      <c r="J137" t="s">
        <v>308</v>
      </c>
      <c r="K137">
        <v>1320</v>
      </c>
      <c r="L137" s="8">
        <v>1320</v>
      </c>
      <c r="M137" t="s">
        <v>315</v>
      </c>
      <c r="N137">
        <v>1000</v>
      </c>
      <c r="O137" t="s">
        <v>106</v>
      </c>
      <c r="P137">
        <v>12</v>
      </c>
      <c r="Q137" t="s">
        <v>401</v>
      </c>
      <c r="R137">
        <v>222</v>
      </c>
      <c r="S137" s="21">
        <v>2</v>
      </c>
      <c r="T137" s="21">
        <v>22</v>
      </c>
      <c r="U137" t="s">
        <v>500</v>
      </c>
      <c r="V137">
        <v>125</v>
      </c>
      <c r="W137" t="s">
        <v>464</v>
      </c>
      <c r="X137">
        <v>1</v>
      </c>
      <c r="Y137" t="s">
        <v>313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116630.13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Q137" s="4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135">
        <v>0</v>
      </c>
      <c r="CE137" s="7">
        <f t="shared" si="2"/>
        <v>0</v>
      </c>
    </row>
    <row r="138" spans="1:83" hidden="1">
      <c r="A138">
        <v>953</v>
      </c>
      <c r="B138" t="s">
        <v>259</v>
      </c>
      <c r="C138">
        <v>121</v>
      </c>
      <c r="D138" t="s">
        <v>196</v>
      </c>
      <c r="E138">
        <v>198</v>
      </c>
      <c r="F138">
        <v>511320003</v>
      </c>
      <c r="G138" t="s">
        <v>710</v>
      </c>
      <c r="H138" s="53"/>
      <c r="I138">
        <v>101</v>
      </c>
      <c r="J138" t="s">
        <v>308</v>
      </c>
      <c r="K138">
        <v>1320</v>
      </c>
      <c r="L138" s="8">
        <v>1320</v>
      </c>
      <c r="M138" t="s">
        <v>315</v>
      </c>
      <c r="N138">
        <v>1000</v>
      </c>
      <c r="O138" t="s">
        <v>106</v>
      </c>
      <c r="P138">
        <v>12</v>
      </c>
      <c r="Q138" t="s">
        <v>401</v>
      </c>
      <c r="R138">
        <v>214</v>
      </c>
      <c r="S138" s="21">
        <v>2</v>
      </c>
      <c r="T138" s="21">
        <v>14</v>
      </c>
      <c r="U138" t="s">
        <v>446</v>
      </c>
      <c r="V138">
        <v>125</v>
      </c>
      <c r="W138" t="s">
        <v>464</v>
      </c>
      <c r="X138">
        <v>1</v>
      </c>
      <c r="Y138" t="s">
        <v>313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46712.84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Q138" s="4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135">
        <v>0</v>
      </c>
      <c r="CE138" s="7">
        <f t="shared" si="2"/>
        <v>0</v>
      </c>
    </row>
    <row r="139" spans="1:83" hidden="1">
      <c r="A139">
        <v>954</v>
      </c>
      <c r="B139" t="s">
        <v>502</v>
      </c>
      <c r="C139">
        <v>122</v>
      </c>
      <c r="D139" t="s">
        <v>503</v>
      </c>
      <c r="E139">
        <v>198</v>
      </c>
      <c r="F139">
        <v>511320003</v>
      </c>
      <c r="G139" t="s">
        <v>710</v>
      </c>
      <c r="H139" s="53"/>
      <c r="I139">
        <v>101</v>
      </c>
      <c r="J139" t="s">
        <v>308</v>
      </c>
      <c r="K139">
        <v>1320</v>
      </c>
      <c r="L139" s="8">
        <v>1320</v>
      </c>
      <c r="M139" t="s">
        <v>315</v>
      </c>
      <c r="N139">
        <v>1000</v>
      </c>
      <c r="O139" t="s">
        <v>106</v>
      </c>
      <c r="P139">
        <v>12</v>
      </c>
      <c r="Q139" t="s">
        <v>401</v>
      </c>
      <c r="R139">
        <v>226</v>
      </c>
      <c r="S139" s="21">
        <v>2</v>
      </c>
      <c r="T139" s="21">
        <v>26</v>
      </c>
      <c r="U139" t="s">
        <v>504</v>
      </c>
      <c r="V139">
        <v>121</v>
      </c>
      <c r="W139" t="s">
        <v>312</v>
      </c>
      <c r="X139">
        <v>1</v>
      </c>
      <c r="Y139" t="s">
        <v>313</v>
      </c>
      <c r="Z139" s="4">
        <v>12631.5</v>
      </c>
      <c r="AA139" s="4">
        <v>0</v>
      </c>
      <c r="AB139" s="4">
        <v>0</v>
      </c>
      <c r="AC139" s="4">
        <v>0</v>
      </c>
      <c r="AD139" s="4">
        <v>0</v>
      </c>
      <c r="AE139" s="4">
        <v>2950.19</v>
      </c>
      <c r="AF139" s="4">
        <v>0</v>
      </c>
      <c r="AG139" s="4">
        <v>0</v>
      </c>
      <c r="AH139" s="4">
        <v>0</v>
      </c>
      <c r="AI139" s="4">
        <v>4503.0200000000004</v>
      </c>
      <c r="AJ139" s="4">
        <v>0</v>
      </c>
      <c r="AK139" s="4">
        <v>1071142.54</v>
      </c>
      <c r="AM139" s="4">
        <v>0</v>
      </c>
      <c r="AN139" s="4">
        <v>-0.5</v>
      </c>
      <c r="AO139" s="4">
        <v>0</v>
      </c>
      <c r="AP139" s="4">
        <v>0</v>
      </c>
      <c r="AQ139" s="4">
        <v>0</v>
      </c>
      <c r="AR139" s="4">
        <v>0</v>
      </c>
      <c r="AS139" s="4">
        <v>10000</v>
      </c>
      <c r="AT139" s="4">
        <v>10000</v>
      </c>
      <c r="AU139" s="4">
        <v>0</v>
      </c>
      <c r="AV139" s="4">
        <v>-0.02</v>
      </c>
      <c r="AW139" s="4">
        <v>0</v>
      </c>
      <c r="AX139" s="4">
        <v>-1065000</v>
      </c>
      <c r="AZ139" s="4">
        <v>0</v>
      </c>
      <c r="BA139" s="4">
        <v>0</v>
      </c>
      <c r="BB139" s="4">
        <v>0</v>
      </c>
      <c r="BC139" s="4">
        <v>3060.28</v>
      </c>
      <c r="BD139" s="4">
        <v>5121.8</v>
      </c>
      <c r="BE139" s="4">
        <v>5957.74</v>
      </c>
      <c r="BF139" s="4">
        <v>3717.81</v>
      </c>
      <c r="BG139" s="4">
        <v>10948.47</v>
      </c>
      <c r="BH139" s="4">
        <v>4609.99</v>
      </c>
      <c r="BI139" s="4">
        <v>5484.35</v>
      </c>
      <c r="BQ139" s="4">
        <v>40845.462</v>
      </c>
      <c r="BR139" s="9">
        <v>0</v>
      </c>
      <c r="BS139" s="9">
        <v>0</v>
      </c>
      <c r="BT139" s="9">
        <v>0</v>
      </c>
      <c r="BU139" s="9">
        <v>3213.2940000000003</v>
      </c>
      <c r="BV139" s="9">
        <v>5377.89</v>
      </c>
      <c r="BW139" s="9">
        <v>6255.6270000000004</v>
      </c>
      <c r="BX139" s="9">
        <v>3903.7005000000004</v>
      </c>
      <c r="BY139" s="9">
        <v>11495.8935</v>
      </c>
      <c r="BZ139" s="9">
        <v>4840.4895000000006</v>
      </c>
      <c r="CA139" s="9">
        <v>5758.567500000001</v>
      </c>
      <c r="CB139" s="9">
        <v>0</v>
      </c>
      <c r="CC139" s="9">
        <v>0</v>
      </c>
      <c r="CD139" s="135">
        <v>40845.462</v>
      </c>
      <c r="CE139" s="7">
        <f t="shared" si="2"/>
        <v>0</v>
      </c>
    </row>
    <row r="140" spans="1:83" hidden="1">
      <c r="A140">
        <v>961</v>
      </c>
      <c r="B140" t="s">
        <v>80</v>
      </c>
      <c r="C140">
        <v>124</v>
      </c>
      <c r="D140" t="s">
        <v>508</v>
      </c>
      <c r="E140">
        <v>198</v>
      </c>
      <c r="F140">
        <v>511320003</v>
      </c>
      <c r="G140" t="s">
        <v>710</v>
      </c>
      <c r="H140" s="53"/>
      <c r="I140">
        <v>101</v>
      </c>
      <c r="J140" t="s">
        <v>308</v>
      </c>
      <c r="K140">
        <v>1320</v>
      </c>
      <c r="L140" s="8">
        <v>1320</v>
      </c>
      <c r="M140" t="s">
        <v>315</v>
      </c>
      <c r="N140">
        <v>1000</v>
      </c>
      <c r="O140" t="s">
        <v>106</v>
      </c>
      <c r="P140">
        <v>11</v>
      </c>
      <c r="Q140" t="s">
        <v>509</v>
      </c>
      <c r="R140">
        <v>241</v>
      </c>
      <c r="S140" s="21">
        <v>2</v>
      </c>
      <c r="T140" s="21">
        <v>41</v>
      </c>
      <c r="U140" t="s">
        <v>445</v>
      </c>
      <c r="V140">
        <v>124</v>
      </c>
      <c r="W140" t="s">
        <v>510</v>
      </c>
      <c r="X140">
        <v>1</v>
      </c>
      <c r="Y140" t="s">
        <v>313</v>
      </c>
      <c r="Z140" s="4">
        <v>0</v>
      </c>
      <c r="AA140" s="4">
        <v>0</v>
      </c>
      <c r="AB140" s="4">
        <v>0</v>
      </c>
      <c r="AC140" s="4">
        <v>0</v>
      </c>
      <c r="AD140" s="4">
        <v>4838.99</v>
      </c>
      <c r="AE140" s="4">
        <v>0</v>
      </c>
      <c r="AF140" s="4">
        <v>7325.61</v>
      </c>
      <c r="AG140" s="4">
        <v>0</v>
      </c>
      <c r="AH140" s="4">
        <v>0</v>
      </c>
      <c r="AI140" s="4">
        <v>0</v>
      </c>
      <c r="AJ140" s="4">
        <v>0</v>
      </c>
      <c r="AK140" s="4">
        <v>363074.52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10000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Z140" s="4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5981.01</v>
      </c>
      <c r="BF140" s="4">
        <v>0</v>
      </c>
      <c r="BG140" s="4">
        <v>5363.31</v>
      </c>
      <c r="BH140" s="4">
        <v>0</v>
      </c>
      <c r="BI140" s="4">
        <v>0</v>
      </c>
      <c r="BQ140" s="4">
        <v>11911.536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6280.0605000000014</v>
      </c>
      <c r="BX140" s="9">
        <v>0</v>
      </c>
      <c r="BY140" s="9">
        <v>5631.4755000000005</v>
      </c>
      <c r="BZ140" s="9">
        <v>0</v>
      </c>
      <c r="CA140" s="9">
        <v>0</v>
      </c>
      <c r="CB140" s="9">
        <v>0</v>
      </c>
      <c r="CC140" s="9">
        <v>0</v>
      </c>
      <c r="CD140" s="135">
        <v>11911.536000000002</v>
      </c>
      <c r="CE140" s="7">
        <f t="shared" si="2"/>
        <v>0</v>
      </c>
    </row>
    <row r="141" spans="1:83" hidden="1">
      <c r="A141">
        <v>962</v>
      </c>
      <c r="B141" t="s">
        <v>513</v>
      </c>
      <c r="C141">
        <v>126</v>
      </c>
      <c r="D141" t="s">
        <v>225</v>
      </c>
      <c r="E141">
        <v>198</v>
      </c>
      <c r="F141">
        <v>511320003</v>
      </c>
      <c r="G141" t="s">
        <v>710</v>
      </c>
      <c r="H141" s="53"/>
      <c r="I141">
        <v>101</v>
      </c>
      <c r="J141" t="s">
        <v>308</v>
      </c>
      <c r="K141">
        <v>1320</v>
      </c>
      <c r="L141" s="8">
        <v>1320</v>
      </c>
      <c r="M141" t="s">
        <v>315</v>
      </c>
      <c r="N141">
        <v>1000</v>
      </c>
      <c r="O141" t="s">
        <v>106</v>
      </c>
      <c r="P141">
        <v>11</v>
      </c>
      <c r="Q141" t="s">
        <v>509</v>
      </c>
      <c r="R141">
        <v>241</v>
      </c>
      <c r="S141" s="21">
        <v>2</v>
      </c>
      <c r="T141" s="21">
        <v>41</v>
      </c>
      <c r="U141" t="s">
        <v>445</v>
      </c>
      <c r="V141">
        <v>124</v>
      </c>
      <c r="W141" t="s">
        <v>510</v>
      </c>
      <c r="X141">
        <v>1</v>
      </c>
      <c r="Y141" t="s">
        <v>313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4391.7299999999996</v>
      </c>
      <c r="AH141" s="4">
        <v>0</v>
      </c>
      <c r="AI141" s="4">
        <v>0</v>
      </c>
      <c r="AJ141" s="4">
        <v>0</v>
      </c>
      <c r="AK141" s="4">
        <v>495497.08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1000</v>
      </c>
      <c r="AU141" s="4">
        <v>3617.83</v>
      </c>
      <c r="AV141" s="4">
        <v>0</v>
      </c>
      <c r="AW141" s="4">
        <v>0</v>
      </c>
      <c r="AX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4399.57</v>
      </c>
      <c r="BH141" s="4">
        <v>4609.99</v>
      </c>
      <c r="BI141" s="4">
        <v>0</v>
      </c>
      <c r="BQ141" s="4">
        <v>9460.0380000000005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4619.5485000000008</v>
      </c>
      <c r="BZ141" s="9">
        <v>4840.4895000000006</v>
      </c>
      <c r="CA141" s="9">
        <v>0</v>
      </c>
      <c r="CB141" s="9">
        <v>0</v>
      </c>
      <c r="CC141" s="9">
        <v>0</v>
      </c>
      <c r="CD141" s="135">
        <v>9460.0380000000005</v>
      </c>
      <c r="CE141" s="7">
        <f t="shared" si="2"/>
        <v>0</v>
      </c>
    </row>
    <row r="142" spans="1:83" hidden="1">
      <c r="A142">
        <v>963</v>
      </c>
      <c r="B142" t="s">
        <v>515</v>
      </c>
      <c r="C142">
        <v>127</v>
      </c>
      <c r="D142" t="s">
        <v>516</v>
      </c>
      <c r="E142">
        <v>198</v>
      </c>
      <c r="F142">
        <v>511320003</v>
      </c>
      <c r="G142" t="s">
        <v>710</v>
      </c>
      <c r="H142" s="53"/>
      <c r="I142">
        <v>101</v>
      </c>
      <c r="J142" t="s">
        <v>308</v>
      </c>
      <c r="K142">
        <v>1320</v>
      </c>
      <c r="L142" s="8">
        <v>1320</v>
      </c>
      <c r="M142" t="s">
        <v>315</v>
      </c>
      <c r="N142">
        <v>1000</v>
      </c>
      <c r="O142" t="s">
        <v>106</v>
      </c>
      <c r="P142">
        <v>13</v>
      </c>
      <c r="Q142" t="s">
        <v>353</v>
      </c>
      <c r="R142">
        <v>231</v>
      </c>
      <c r="S142" s="21">
        <v>2</v>
      </c>
      <c r="T142" s="21">
        <v>31</v>
      </c>
      <c r="U142" t="s">
        <v>517</v>
      </c>
      <c r="V142">
        <v>124</v>
      </c>
      <c r="W142" t="s">
        <v>510</v>
      </c>
      <c r="X142">
        <v>1</v>
      </c>
      <c r="Y142" t="s">
        <v>313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157124.38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4">
        <v>0</v>
      </c>
      <c r="AX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Q142" s="4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135">
        <v>0</v>
      </c>
      <c r="CE142" s="7">
        <f t="shared" si="2"/>
        <v>0</v>
      </c>
    </row>
    <row r="143" spans="1:83" hidden="1">
      <c r="A143">
        <v>964</v>
      </c>
      <c r="B143" t="s">
        <v>518</v>
      </c>
      <c r="C143">
        <v>128</v>
      </c>
      <c r="D143" t="s">
        <v>519</v>
      </c>
      <c r="E143">
        <v>198</v>
      </c>
      <c r="F143">
        <v>511320003</v>
      </c>
      <c r="G143" t="s">
        <v>710</v>
      </c>
      <c r="H143" s="53"/>
      <c r="I143">
        <v>101</v>
      </c>
      <c r="J143" t="s">
        <v>308</v>
      </c>
      <c r="K143">
        <v>1320</v>
      </c>
      <c r="L143" s="8">
        <v>1320</v>
      </c>
      <c r="M143" t="s">
        <v>315</v>
      </c>
      <c r="N143">
        <v>1000</v>
      </c>
      <c r="O143" t="s">
        <v>106</v>
      </c>
      <c r="P143">
        <v>11</v>
      </c>
      <c r="Q143" t="s">
        <v>509</v>
      </c>
      <c r="R143">
        <v>256</v>
      </c>
      <c r="S143" s="21">
        <v>2</v>
      </c>
      <c r="T143" s="21">
        <v>56</v>
      </c>
      <c r="U143" t="s">
        <v>520</v>
      </c>
      <c r="V143">
        <v>121</v>
      </c>
      <c r="W143" t="s">
        <v>312</v>
      </c>
      <c r="X143">
        <v>1</v>
      </c>
      <c r="Y143" t="s">
        <v>313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30272.46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4">
        <v>0</v>
      </c>
      <c r="AX143" s="4">
        <v>0</v>
      </c>
      <c r="AZ143" s="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0</v>
      </c>
      <c r="BG143" s="4">
        <v>0</v>
      </c>
      <c r="BH143" s="4">
        <v>0</v>
      </c>
      <c r="BI143" s="4">
        <v>0</v>
      </c>
      <c r="BQ143" s="4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135">
        <v>0</v>
      </c>
      <c r="CE143" s="7">
        <f t="shared" si="2"/>
        <v>0</v>
      </c>
    </row>
    <row r="144" spans="1:83" hidden="1">
      <c r="A144">
        <v>965</v>
      </c>
      <c r="B144" t="s">
        <v>521</v>
      </c>
      <c r="C144">
        <v>129</v>
      </c>
      <c r="D144" t="s">
        <v>236</v>
      </c>
      <c r="E144">
        <v>198</v>
      </c>
      <c r="F144">
        <v>511320003</v>
      </c>
      <c r="G144" t="s">
        <v>710</v>
      </c>
      <c r="H144" s="53"/>
      <c r="I144">
        <v>101</v>
      </c>
      <c r="J144" t="s">
        <v>308</v>
      </c>
      <c r="K144">
        <v>1320</v>
      </c>
      <c r="L144" s="8">
        <v>1320</v>
      </c>
      <c r="M144" t="s">
        <v>315</v>
      </c>
      <c r="N144">
        <v>1000</v>
      </c>
      <c r="O144" t="s">
        <v>106</v>
      </c>
      <c r="P144">
        <v>11</v>
      </c>
      <c r="Q144" t="s">
        <v>509</v>
      </c>
      <c r="R144">
        <v>242</v>
      </c>
      <c r="S144" s="21">
        <v>2</v>
      </c>
      <c r="T144" s="21">
        <v>42</v>
      </c>
      <c r="U144" t="s">
        <v>283</v>
      </c>
      <c r="V144">
        <v>124</v>
      </c>
      <c r="W144" t="s">
        <v>510</v>
      </c>
      <c r="X144">
        <v>1</v>
      </c>
      <c r="Y144" t="s">
        <v>313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71097.75</v>
      </c>
      <c r="AM144" s="4">
        <v>0</v>
      </c>
      <c r="AN144" s="4">
        <v>0</v>
      </c>
      <c r="AO144" s="4">
        <v>0</v>
      </c>
      <c r="AP144" s="4">
        <v>3054.64</v>
      </c>
      <c r="AQ144" s="4">
        <v>0</v>
      </c>
      <c r="AR144" s="4">
        <v>0</v>
      </c>
      <c r="AS144" s="4">
        <v>0</v>
      </c>
      <c r="AT144" s="4">
        <v>0</v>
      </c>
      <c r="AU144" s="4">
        <v>0</v>
      </c>
      <c r="AV144" s="4">
        <v>0</v>
      </c>
      <c r="AW144" s="4">
        <v>0</v>
      </c>
      <c r="AX144" s="4">
        <v>-3054.64</v>
      </c>
      <c r="AZ144" s="4">
        <v>0</v>
      </c>
      <c r="BA144" s="4">
        <v>0</v>
      </c>
      <c r="BB144" s="4">
        <v>0</v>
      </c>
      <c r="BC144" s="4">
        <v>3054.64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Q144" s="4">
        <v>3207.3719999999998</v>
      </c>
      <c r="BR144" s="9">
        <v>0</v>
      </c>
      <c r="BS144" s="9">
        <v>0</v>
      </c>
      <c r="BT144" s="9">
        <v>0</v>
      </c>
      <c r="BU144" s="9">
        <v>3207.3719999999998</v>
      </c>
      <c r="BV144" s="9">
        <v>0</v>
      </c>
      <c r="BW144" s="9">
        <v>0</v>
      </c>
      <c r="BX144" s="9">
        <v>0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135">
        <v>3207.3719999999998</v>
      </c>
      <c r="CE144" s="7">
        <f t="shared" si="2"/>
        <v>0</v>
      </c>
    </row>
    <row r="145" spans="1:83" hidden="1">
      <c r="A145">
        <v>971</v>
      </c>
      <c r="B145" t="s">
        <v>522</v>
      </c>
      <c r="C145">
        <v>102</v>
      </c>
      <c r="D145" t="s">
        <v>284</v>
      </c>
      <c r="E145">
        <v>198</v>
      </c>
      <c r="F145">
        <v>511320003</v>
      </c>
      <c r="G145" t="s">
        <v>710</v>
      </c>
      <c r="H145" s="53"/>
      <c r="I145">
        <v>101</v>
      </c>
      <c r="J145" t="s">
        <v>308</v>
      </c>
      <c r="K145">
        <v>1320</v>
      </c>
      <c r="L145" s="8">
        <v>1320</v>
      </c>
      <c r="M145" t="s">
        <v>315</v>
      </c>
      <c r="N145">
        <v>1000</v>
      </c>
      <c r="O145" t="s">
        <v>106</v>
      </c>
      <c r="P145">
        <v>9</v>
      </c>
      <c r="Q145" t="s">
        <v>422</v>
      </c>
      <c r="R145">
        <v>312</v>
      </c>
      <c r="S145" s="21">
        <v>3</v>
      </c>
      <c r="T145" s="21">
        <v>12</v>
      </c>
      <c r="U145" t="s">
        <v>443</v>
      </c>
      <c r="V145">
        <v>200</v>
      </c>
      <c r="W145" t="s">
        <v>444</v>
      </c>
      <c r="X145">
        <v>1</v>
      </c>
      <c r="Y145" t="s">
        <v>313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228329.92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Q145" s="4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135">
        <v>0</v>
      </c>
      <c r="CE145" s="7">
        <f t="shared" si="2"/>
        <v>0</v>
      </c>
    </row>
    <row r="146" spans="1:83" hidden="1">
      <c r="A146">
        <v>972</v>
      </c>
      <c r="B146" t="s">
        <v>527</v>
      </c>
      <c r="C146">
        <v>132</v>
      </c>
      <c r="D146" t="s">
        <v>528</v>
      </c>
      <c r="E146">
        <v>198</v>
      </c>
      <c r="F146">
        <v>511320003</v>
      </c>
      <c r="G146" t="s">
        <v>710</v>
      </c>
      <c r="H146" s="53"/>
      <c r="I146">
        <v>101</v>
      </c>
      <c r="J146" t="s">
        <v>308</v>
      </c>
      <c r="K146">
        <v>1320</v>
      </c>
      <c r="L146" s="8">
        <v>1320</v>
      </c>
      <c r="M146" t="s">
        <v>315</v>
      </c>
      <c r="N146">
        <v>1000</v>
      </c>
      <c r="O146" t="s">
        <v>106</v>
      </c>
      <c r="P146">
        <v>9</v>
      </c>
      <c r="Q146" t="s">
        <v>422</v>
      </c>
      <c r="R146">
        <v>181</v>
      </c>
      <c r="S146" s="21">
        <v>1</v>
      </c>
      <c r="T146" s="21">
        <v>81</v>
      </c>
      <c r="U146" t="s">
        <v>523</v>
      </c>
      <c r="V146">
        <v>131</v>
      </c>
      <c r="W146" t="s">
        <v>524</v>
      </c>
      <c r="X146">
        <v>1</v>
      </c>
      <c r="Y146" t="s">
        <v>313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289352.77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Q146" s="4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135">
        <v>0</v>
      </c>
      <c r="CE146" s="7">
        <f t="shared" si="2"/>
        <v>0</v>
      </c>
    </row>
    <row r="147" spans="1:83" hidden="1">
      <c r="A147">
        <v>981</v>
      </c>
      <c r="B147" t="s">
        <v>532</v>
      </c>
      <c r="C147">
        <v>134</v>
      </c>
      <c r="D147" t="s">
        <v>245</v>
      </c>
      <c r="E147">
        <v>198</v>
      </c>
      <c r="F147">
        <v>511320003</v>
      </c>
      <c r="G147" t="s">
        <v>710</v>
      </c>
      <c r="H147" s="53"/>
      <c r="I147">
        <v>101</v>
      </c>
      <c r="J147" t="s">
        <v>308</v>
      </c>
      <c r="K147">
        <v>1320</v>
      </c>
      <c r="L147" s="8">
        <v>1320</v>
      </c>
      <c r="M147" t="s">
        <v>315</v>
      </c>
      <c r="N147">
        <v>1000</v>
      </c>
      <c r="O147" t="s">
        <v>106</v>
      </c>
      <c r="P147">
        <v>6</v>
      </c>
      <c r="Q147" t="s">
        <v>533</v>
      </c>
      <c r="R147">
        <v>134</v>
      </c>
      <c r="S147" s="21">
        <v>1</v>
      </c>
      <c r="T147" s="21">
        <v>34</v>
      </c>
      <c r="U147" t="s">
        <v>534</v>
      </c>
      <c r="V147">
        <v>132</v>
      </c>
      <c r="W147" t="s">
        <v>535</v>
      </c>
      <c r="X147">
        <v>1</v>
      </c>
      <c r="Y147" t="s">
        <v>313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89295.27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10000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Z147" s="4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9145.5</v>
      </c>
      <c r="BG147" s="4">
        <v>0</v>
      </c>
      <c r="BH147" s="4">
        <v>0</v>
      </c>
      <c r="BI147" s="4">
        <v>0</v>
      </c>
      <c r="BQ147" s="4">
        <v>9602.7749999999996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9602.7749999999996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135">
        <v>9602.7749999999996</v>
      </c>
      <c r="CE147" s="7">
        <f t="shared" si="2"/>
        <v>0</v>
      </c>
    </row>
    <row r="148" spans="1:83" hidden="1">
      <c r="A148">
        <v>982</v>
      </c>
      <c r="B148" t="s">
        <v>536</v>
      </c>
      <c r="C148">
        <v>135</v>
      </c>
      <c r="D148" t="s">
        <v>537</v>
      </c>
      <c r="E148">
        <v>198</v>
      </c>
      <c r="F148">
        <v>511320003</v>
      </c>
      <c r="G148" t="s">
        <v>710</v>
      </c>
      <c r="H148" s="53"/>
      <c r="I148">
        <v>101</v>
      </c>
      <c r="J148" t="s">
        <v>308</v>
      </c>
      <c r="K148">
        <v>1320</v>
      </c>
      <c r="L148" s="8">
        <v>1320</v>
      </c>
      <c r="M148" t="s">
        <v>315</v>
      </c>
      <c r="N148">
        <v>1000</v>
      </c>
      <c r="O148" t="s">
        <v>106</v>
      </c>
      <c r="P148">
        <v>6</v>
      </c>
      <c r="Q148" t="s">
        <v>533</v>
      </c>
      <c r="R148">
        <v>181</v>
      </c>
      <c r="S148" s="21">
        <v>1</v>
      </c>
      <c r="T148" s="21">
        <v>81</v>
      </c>
      <c r="U148" t="s">
        <v>523</v>
      </c>
      <c r="V148">
        <v>131</v>
      </c>
      <c r="W148" t="s">
        <v>524</v>
      </c>
      <c r="X148">
        <v>1</v>
      </c>
      <c r="Y148" t="s">
        <v>313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35671.69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Z148" s="4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Q148" s="4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135">
        <v>0</v>
      </c>
      <c r="CE148" s="7">
        <f t="shared" si="2"/>
        <v>0</v>
      </c>
    </row>
    <row r="149" spans="1:83" hidden="1">
      <c r="A149">
        <v>991</v>
      </c>
      <c r="B149" t="s">
        <v>538</v>
      </c>
      <c r="C149">
        <v>136</v>
      </c>
      <c r="D149" t="s">
        <v>539</v>
      </c>
      <c r="E149">
        <v>198</v>
      </c>
      <c r="F149">
        <v>511320003</v>
      </c>
      <c r="G149" t="s">
        <v>710</v>
      </c>
      <c r="H149" s="53"/>
      <c r="I149">
        <v>101</v>
      </c>
      <c r="J149" t="s">
        <v>308</v>
      </c>
      <c r="K149">
        <v>1320</v>
      </c>
      <c r="L149" s="8">
        <v>1320</v>
      </c>
      <c r="M149" t="s">
        <v>315</v>
      </c>
      <c r="N149">
        <v>1000</v>
      </c>
      <c r="O149" t="s">
        <v>106</v>
      </c>
      <c r="P149">
        <v>10</v>
      </c>
      <c r="Q149" t="s">
        <v>540</v>
      </c>
      <c r="R149">
        <v>311</v>
      </c>
      <c r="S149" s="21">
        <v>3</v>
      </c>
      <c r="T149" s="21">
        <v>11</v>
      </c>
      <c r="U149" t="s">
        <v>463</v>
      </c>
      <c r="V149">
        <v>121</v>
      </c>
      <c r="W149" t="s">
        <v>312</v>
      </c>
      <c r="X149">
        <v>1</v>
      </c>
      <c r="Y149" t="s">
        <v>313</v>
      </c>
      <c r="Z149" s="4">
        <v>0</v>
      </c>
      <c r="AA149" s="4">
        <v>0</v>
      </c>
      <c r="AB149" s="4">
        <v>0</v>
      </c>
      <c r="AC149" s="4">
        <v>4831.41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59442.21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Q149" s="4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135">
        <v>0</v>
      </c>
      <c r="CE149" s="7">
        <f t="shared" si="2"/>
        <v>0</v>
      </c>
    </row>
    <row r="150" spans="1:83" s="25" customFormat="1" hidden="1">
      <c r="A150" s="25">
        <v>901</v>
      </c>
      <c r="B150" s="25" t="s">
        <v>436</v>
      </c>
      <c r="C150" s="25">
        <v>100</v>
      </c>
      <c r="D150" s="25" t="s">
        <v>105</v>
      </c>
      <c r="E150" s="25">
        <v>198</v>
      </c>
      <c r="F150" s="25">
        <v>511320003</v>
      </c>
      <c r="G150" s="25" t="s">
        <v>710</v>
      </c>
      <c r="H150" s="53"/>
      <c r="I150" s="25">
        <v>101</v>
      </c>
      <c r="J150" s="25" t="s">
        <v>308</v>
      </c>
      <c r="K150" s="25">
        <v>1320</v>
      </c>
      <c r="L150" s="25">
        <v>1320</v>
      </c>
      <c r="M150" s="96" t="s">
        <v>315</v>
      </c>
      <c r="N150" s="25">
        <v>1000</v>
      </c>
      <c r="O150" s="25" t="s">
        <v>106</v>
      </c>
      <c r="P150" s="25">
        <v>2</v>
      </c>
      <c r="Q150" s="25" t="s">
        <v>282</v>
      </c>
      <c r="R150" s="25">
        <v>111</v>
      </c>
      <c r="S150" s="72">
        <v>1</v>
      </c>
      <c r="T150" s="72">
        <v>11</v>
      </c>
      <c r="U150" s="25" t="s">
        <v>438</v>
      </c>
      <c r="V150" s="25">
        <v>121</v>
      </c>
      <c r="W150" s="25" t="s">
        <v>312</v>
      </c>
      <c r="X150" s="25">
        <v>1</v>
      </c>
      <c r="Y150" s="25" t="s">
        <v>313</v>
      </c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>
        <v>259738.79715821281</v>
      </c>
      <c r="BL150" s="9"/>
      <c r="BM150" s="9"/>
      <c r="BQ150" s="26">
        <v>272725.73701612349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272725.73701612349</v>
      </c>
      <c r="CD150" s="135">
        <v>272725.73701612349</v>
      </c>
      <c r="CE150" s="7">
        <f t="shared" si="2"/>
        <v>0</v>
      </c>
    </row>
    <row r="151" spans="1:83" s="25" customFormat="1" hidden="1">
      <c r="A151" s="25">
        <v>101</v>
      </c>
      <c r="B151" s="25" t="s">
        <v>306</v>
      </c>
      <c r="C151" s="25">
        <v>139</v>
      </c>
      <c r="D151" s="25" t="s">
        <v>307</v>
      </c>
      <c r="E151" s="25">
        <v>198</v>
      </c>
      <c r="F151" s="25">
        <v>511320003</v>
      </c>
      <c r="G151" s="25" t="s">
        <v>710</v>
      </c>
      <c r="H151" s="53"/>
      <c r="I151" s="25">
        <v>101</v>
      </c>
      <c r="J151" s="25" t="s">
        <v>308</v>
      </c>
      <c r="K151" s="25">
        <v>1320</v>
      </c>
      <c r="L151" s="25">
        <v>1320</v>
      </c>
      <c r="M151" s="25" t="s">
        <v>315</v>
      </c>
      <c r="N151" s="25">
        <v>1000</v>
      </c>
      <c r="O151" s="25" t="s">
        <v>106</v>
      </c>
      <c r="P151" s="25">
        <v>7</v>
      </c>
      <c r="Q151" s="25" t="s">
        <v>310</v>
      </c>
      <c r="R151" s="25">
        <v>171</v>
      </c>
      <c r="S151" s="72">
        <v>1</v>
      </c>
      <c r="T151" s="72">
        <v>71</v>
      </c>
      <c r="U151" s="25" t="s">
        <v>311</v>
      </c>
      <c r="V151" s="25">
        <v>121</v>
      </c>
      <c r="W151" s="25" t="s">
        <v>312</v>
      </c>
      <c r="X151" s="25">
        <v>1</v>
      </c>
      <c r="Y151" s="25" t="s">
        <v>313</v>
      </c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>
        <v>1418511.2799252623</v>
      </c>
      <c r="BL151" s="9"/>
      <c r="BM151" s="9"/>
      <c r="BQ151" s="26">
        <v>1489436.8439215254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1489436.8439215254</v>
      </c>
      <c r="CD151" s="135">
        <v>1489436.8439215254</v>
      </c>
      <c r="CE151" s="7">
        <f t="shared" si="2"/>
        <v>0</v>
      </c>
    </row>
    <row r="152" spans="1:83" s="25" customFormat="1" hidden="1">
      <c r="A152" s="25">
        <v>102</v>
      </c>
      <c r="B152" s="25" t="s">
        <v>343</v>
      </c>
      <c r="C152" s="25">
        <v>140</v>
      </c>
      <c r="D152" s="25" t="s">
        <v>344</v>
      </c>
      <c r="E152" s="25">
        <v>198</v>
      </c>
      <c r="F152" s="25">
        <v>511320003</v>
      </c>
      <c r="G152" s="25" t="s">
        <v>710</v>
      </c>
      <c r="H152" s="53"/>
      <c r="I152" s="25">
        <v>101</v>
      </c>
      <c r="J152" s="25" t="s">
        <v>308</v>
      </c>
      <c r="K152" s="25">
        <v>1320</v>
      </c>
      <c r="L152" s="25">
        <v>1320</v>
      </c>
      <c r="M152" s="25" t="s">
        <v>315</v>
      </c>
      <c r="N152" s="25">
        <v>1000</v>
      </c>
      <c r="O152" s="25" t="s">
        <v>106</v>
      </c>
      <c r="P152" s="25">
        <v>4</v>
      </c>
      <c r="Q152" s="25" t="s">
        <v>345</v>
      </c>
      <c r="R152" s="25">
        <v>172</v>
      </c>
      <c r="S152" s="72">
        <v>1</v>
      </c>
      <c r="T152" s="72">
        <v>72</v>
      </c>
      <c r="U152" s="25" t="s">
        <v>281</v>
      </c>
      <c r="V152" s="25">
        <v>121</v>
      </c>
      <c r="W152" s="25" t="s">
        <v>312</v>
      </c>
      <c r="X152" s="25">
        <v>1</v>
      </c>
      <c r="Y152" s="25" t="s">
        <v>313</v>
      </c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>
        <v>56191.353309068691</v>
      </c>
      <c r="BL152" s="9"/>
      <c r="BM152" s="9"/>
      <c r="BQ152" s="26">
        <v>59000.920974522131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59000.920974522131</v>
      </c>
      <c r="CD152" s="135">
        <v>59000.920974522131</v>
      </c>
      <c r="CE152" s="7">
        <f t="shared" si="2"/>
        <v>0</v>
      </c>
    </row>
    <row r="153" spans="1:83" s="25" customFormat="1" hidden="1">
      <c r="A153" s="25">
        <v>111</v>
      </c>
      <c r="B153" s="25" t="s">
        <v>84</v>
      </c>
      <c r="C153" s="25">
        <v>141</v>
      </c>
      <c r="D153" s="25" t="s">
        <v>260</v>
      </c>
      <c r="E153" s="25">
        <v>198</v>
      </c>
      <c r="F153" s="25">
        <v>511320003</v>
      </c>
      <c r="G153" s="25" t="s">
        <v>710</v>
      </c>
      <c r="H153" s="53"/>
      <c r="I153" s="25">
        <v>101</v>
      </c>
      <c r="J153" s="25" t="s">
        <v>308</v>
      </c>
      <c r="K153" s="25">
        <v>1320</v>
      </c>
      <c r="L153" s="25">
        <v>1320</v>
      </c>
      <c r="M153" s="25" t="s">
        <v>315</v>
      </c>
      <c r="N153" s="25">
        <v>1000</v>
      </c>
      <c r="O153" s="25" t="s">
        <v>106</v>
      </c>
      <c r="P153" s="25">
        <v>13</v>
      </c>
      <c r="Q153" s="25" t="s">
        <v>353</v>
      </c>
      <c r="R153" s="25">
        <v>263</v>
      </c>
      <c r="S153" s="72">
        <v>2</v>
      </c>
      <c r="T153" s="72">
        <v>63</v>
      </c>
      <c r="U153" s="25" t="s">
        <v>354</v>
      </c>
      <c r="V153" s="25">
        <v>121</v>
      </c>
      <c r="W153" s="25" t="s">
        <v>312</v>
      </c>
      <c r="X153" s="25">
        <v>1</v>
      </c>
      <c r="Y153" s="25" t="s">
        <v>313</v>
      </c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>
        <v>590531.35029816243</v>
      </c>
      <c r="BL153" s="9"/>
      <c r="BM153" s="9"/>
      <c r="BQ153" s="26">
        <v>620057.91781307058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0</v>
      </c>
      <c r="CA153" s="9">
        <v>0</v>
      </c>
      <c r="CB153" s="9">
        <v>0</v>
      </c>
      <c r="CC153" s="9">
        <v>620057.91781307058</v>
      </c>
      <c r="CD153" s="135">
        <v>620057.91781307058</v>
      </c>
      <c r="CE153" s="7">
        <f t="shared" si="2"/>
        <v>0</v>
      </c>
    </row>
    <row r="154" spans="1:83" s="25" customFormat="1" hidden="1">
      <c r="A154" s="25">
        <v>302</v>
      </c>
      <c r="B154" s="25" t="s">
        <v>79</v>
      </c>
      <c r="C154" s="25">
        <v>150</v>
      </c>
      <c r="D154" s="25" t="s">
        <v>79</v>
      </c>
      <c r="E154" s="25">
        <v>198</v>
      </c>
      <c r="F154" s="25">
        <v>511320003</v>
      </c>
      <c r="G154" s="25" t="s">
        <v>710</v>
      </c>
      <c r="H154" s="21" t="s">
        <v>74</v>
      </c>
      <c r="I154" s="25">
        <v>502</v>
      </c>
      <c r="J154" s="25" t="s">
        <v>413</v>
      </c>
      <c r="K154" s="25">
        <v>1320</v>
      </c>
      <c r="L154" s="25">
        <v>1320</v>
      </c>
      <c r="M154" s="25" t="s">
        <v>315</v>
      </c>
      <c r="N154" s="25">
        <v>1000</v>
      </c>
      <c r="O154" s="25" t="s">
        <v>106</v>
      </c>
      <c r="P154" s="25">
        <v>7</v>
      </c>
      <c r="Q154" s="25" t="s">
        <v>310</v>
      </c>
      <c r="R154" s="25">
        <v>423</v>
      </c>
      <c r="S154" s="72">
        <v>4</v>
      </c>
      <c r="T154" s="72">
        <v>23</v>
      </c>
      <c r="U154" s="25" t="s">
        <v>381</v>
      </c>
      <c r="V154" s="25">
        <v>161</v>
      </c>
      <c r="W154" s="25" t="s">
        <v>414</v>
      </c>
      <c r="X154" s="25">
        <v>1</v>
      </c>
      <c r="Y154" s="25" t="s">
        <v>313</v>
      </c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>
        <v>1849421.1139028315</v>
      </c>
      <c r="BL154" s="9"/>
      <c r="BM154" s="9"/>
      <c r="BQ154" s="26">
        <v>1941892.1695979731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9">
        <v>0</v>
      </c>
      <c r="CA154" s="9">
        <v>0</v>
      </c>
      <c r="CB154" s="9">
        <v>0</v>
      </c>
      <c r="CC154" s="9">
        <v>1941892.1695979731</v>
      </c>
      <c r="CD154" s="135">
        <v>1941892.1695979731</v>
      </c>
      <c r="CE154" s="7">
        <f t="shared" si="2"/>
        <v>0</v>
      </c>
    </row>
    <row r="155" spans="1:83" s="67" customFormat="1" hidden="1">
      <c r="A155" s="67">
        <v>101</v>
      </c>
      <c r="B155" s="67" t="s">
        <v>306</v>
      </c>
      <c r="C155" s="67">
        <v>139</v>
      </c>
      <c r="D155" s="67" t="s">
        <v>307</v>
      </c>
      <c r="E155" s="67">
        <v>198</v>
      </c>
      <c r="F155" s="67">
        <v>511320003</v>
      </c>
      <c r="G155" s="67" t="s">
        <v>710</v>
      </c>
      <c r="H155" s="116"/>
      <c r="I155" s="67">
        <v>101</v>
      </c>
      <c r="J155" s="67" t="s">
        <v>308</v>
      </c>
      <c r="K155" s="67">
        <v>1320</v>
      </c>
      <c r="L155" s="67">
        <v>1320</v>
      </c>
      <c r="M155" s="67" t="s">
        <v>315</v>
      </c>
      <c r="N155" s="67">
        <v>1000</v>
      </c>
      <c r="O155" s="67" t="s">
        <v>106</v>
      </c>
      <c r="P155" s="67">
        <v>7</v>
      </c>
      <c r="Q155" s="67" t="s">
        <v>310</v>
      </c>
      <c r="R155" s="67">
        <v>171</v>
      </c>
      <c r="S155" s="116">
        <v>1</v>
      </c>
      <c r="T155" s="116">
        <v>71</v>
      </c>
      <c r="U155" s="67" t="s">
        <v>311</v>
      </c>
      <c r="V155" s="67">
        <v>121</v>
      </c>
      <c r="W155" s="67" t="s">
        <v>312</v>
      </c>
      <c r="X155" s="67">
        <v>1</v>
      </c>
      <c r="Y155" s="67" t="s">
        <v>313</v>
      </c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>
        <v>1059052.0956371659</v>
      </c>
      <c r="BL155" s="74"/>
      <c r="BM155" s="74"/>
      <c r="BQ155" s="74">
        <v>1112004.7004190243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1112004.7004190243</v>
      </c>
      <c r="CD155" s="135">
        <v>1112004.7004190243</v>
      </c>
      <c r="CE155" s="7">
        <f t="shared" si="2"/>
        <v>0</v>
      </c>
    </row>
    <row r="156" spans="1:83" s="25" customFormat="1" hidden="1">
      <c r="A156" s="25">
        <v>902</v>
      </c>
      <c r="B156" s="25" t="s">
        <v>439</v>
      </c>
      <c r="C156" s="25">
        <v>101</v>
      </c>
      <c r="D156" s="25" t="s">
        <v>110</v>
      </c>
      <c r="E156" s="25">
        <v>198</v>
      </c>
      <c r="F156" s="25">
        <v>511320003</v>
      </c>
      <c r="G156" s="25" t="s">
        <v>710</v>
      </c>
      <c r="H156" s="53"/>
      <c r="I156" s="25">
        <v>101</v>
      </c>
      <c r="J156" s="25" t="s">
        <v>308</v>
      </c>
      <c r="K156" s="25">
        <v>1320</v>
      </c>
      <c r="L156" s="25">
        <v>1320</v>
      </c>
      <c r="M156" s="25" t="s">
        <v>315</v>
      </c>
      <c r="N156" s="25">
        <v>1000</v>
      </c>
      <c r="O156" s="25" t="s">
        <v>106</v>
      </c>
      <c r="P156" s="25">
        <v>3</v>
      </c>
      <c r="Q156" s="25" t="s">
        <v>440</v>
      </c>
      <c r="R156" s="25">
        <v>111</v>
      </c>
      <c r="S156" s="72">
        <v>1</v>
      </c>
      <c r="T156" s="72">
        <v>11</v>
      </c>
      <c r="U156" s="25" t="s">
        <v>438</v>
      </c>
      <c r="V156" s="25">
        <v>121</v>
      </c>
      <c r="W156" s="25" t="s">
        <v>312</v>
      </c>
      <c r="X156" s="25">
        <v>1</v>
      </c>
      <c r="Y156" s="25" t="s">
        <v>313</v>
      </c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>
        <v>38748.347247044716</v>
      </c>
      <c r="BL156" s="9"/>
      <c r="BM156" s="9"/>
      <c r="BQ156" s="26">
        <v>40685.764609396952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40685.764609396952</v>
      </c>
      <c r="CD156" s="135">
        <v>40685.764609396952</v>
      </c>
      <c r="CE156" s="7">
        <f t="shared" si="2"/>
        <v>0</v>
      </c>
    </row>
    <row r="157" spans="1:83" s="25" customFormat="1" hidden="1">
      <c r="A157" s="25">
        <v>911</v>
      </c>
      <c r="B157" s="25" t="s">
        <v>447</v>
      </c>
      <c r="C157" s="25">
        <v>107</v>
      </c>
      <c r="D157" s="25" t="s">
        <v>120</v>
      </c>
      <c r="E157" s="25">
        <v>198</v>
      </c>
      <c r="F157" s="25">
        <v>511320003</v>
      </c>
      <c r="G157" s="25" t="s">
        <v>710</v>
      </c>
      <c r="H157" s="53"/>
      <c r="I157" s="25">
        <v>101</v>
      </c>
      <c r="J157" s="25" t="s">
        <v>308</v>
      </c>
      <c r="K157" s="25">
        <v>1320</v>
      </c>
      <c r="L157" s="25">
        <v>1320</v>
      </c>
      <c r="M157" s="25" t="s">
        <v>315</v>
      </c>
      <c r="N157" s="25">
        <v>1000</v>
      </c>
      <c r="O157" s="25" t="s">
        <v>106</v>
      </c>
      <c r="P157" s="25">
        <v>1</v>
      </c>
      <c r="Q157" s="25" t="s">
        <v>448</v>
      </c>
      <c r="R157" s="25">
        <v>131</v>
      </c>
      <c r="S157" s="72">
        <v>1</v>
      </c>
      <c r="T157" s="72">
        <v>31</v>
      </c>
      <c r="U157" s="25" t="s">
        <v>449</v>
      </c>
      <c r="V157" s="25">
        <v>121</v>
      </c>
      <c r="W157" s="25" t="s">
        <v>312</v>
      </c>
      <c r="X157" s="25">
        <v>1</v>
      </c>
      <c r="Y157" s="25" t="s">
        <v>313</v>
      </c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>
        <v>55915.60958711517</v>
      </c>
      <c r="BL157" s="9"/>
      <c r="BM157" s="9"/>
      <c r="BQ157" s="26">
        <v>58711.390066470929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58711.390066470929</v>
      </c>
      <c r="CD157" s="135">
        <v>58711.390066470929</v>
      </c>
      <c r="CE157" s="7">
        <f t="shared" si="2"/>
        <v>0</v>
      </c>
    </row>
    <row r="158" spans="1:83" s="25" customFormat="1" hidden="1">
      <c r="A158" s="25">
        <v>921</v>
      </c>
      <c r="B158" s="25" t="s">
        <v>454</v>
      </c>
      <c r="C158" s="25">
        <v>108</v>
      </c>
      <c r="D158" s="25" t="s">
        <v>455</v>
      </c>
      <c r="E158" s="25">
        <v>198</v>
      </c>
      <c r="F158" s="25">
        <v>511320003</v>
      </c>
      <c r="G158" s="25" t="s">
        <v>710</v>
      </c>
      <c r="H158" s="53"/>
      <c r="I158" s="25">
        <v>101</v>
      </c>
      <c r="J158" s="25" t="s">
        <v>308</v>
      </c>
      <c r="K158" s="25">
        <v>1320</v>
      </c>
      <c r="L158" s="25">
        <v>1320</v>
      </c>
      <c r="M158" s="25" t="s">
        <v>315</v>
      </c>
      <c r="N158" s="25">
        <v>1000</v>
      </c>
      <c r="O158" s="25" t="s">
        <v>106</v>
      </c>
      <c r="P158" s="25">
        <v>4</v>
      </c>
      <c r="Q158" s="25" t="s">
        <v>345</v>
      </c>
      <c r="R158" s="25">
        <v>132</v>
      </c>
      <c r="S158" s="72">
        <v>1</v>
      </c>
      <c r="T158" s="72">
        <v>32</v>
      </c>
      <c r="U158" s="25" t="s">
        <v>456</v>
      </c>
      <c r="V158" s="25">
        <v>121</v>
      </c>
      <c r="W158" s="25" t="s">
        <v>312</v>
      </c>
      <c r="X158" s="25">
        <v>1</v>
      </c>
      <c r="Y158" s="25" t="s">
        <v>313</v>
      </c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>
        <v>180257.63412544326</v>
      </c>
      <c r="BL158" s="9"/>
      <c r="BM158" s="9"/>
      <c r="BQ158" s="26">
        <v>189270.51583171543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189270.51583171543</v>
      </c>
      <c r="CD158" s="135">
        <v>189270.51583171543</v>
      </c>
      <c r="CE158" s="7">
        <f t="shared" si="2"/>
        <v>0</v>
      </c>
    </row>
    <row r="159" spans="1:83" s="25" customFormat="1" hidden="1">
      <c r="A159" s="25">
        <v>922</v>
      </c>
      <c r="B159" s="25" t="s">
        <v>458</v>
      </c>
      <c r="C159" s="25">
        <v>109</v>
      </c>
      <c r="D159" s="25" t="s">
        <v>459</v>
      </c>
      <c r="E159" s="25">
        <v>198</v>
      </c>
      <c r="F159" s="25">
        <v>511320003</v>
      </c>
      <c r="G159" s="25" t="s">
        <v>710</v>
      </c>
      <c r="H159" s="53"/>
      <c r="I159" s="25">
        <v>101</v>
      </c>
      <c r="J159" s="25" t="s">
        <v>308</v>
      </c>
      <c r="K159" s="25">
        <v>1320</v>
      </c>
      <c r="L159" s="25">
        <v>1320</v>
      </c>
      <c r="M159" s="25" t="s">
        <v>315</v>
      </c>
      <c r="N159" s="25">
        <v>1000</v>
      </c>
      <c r="O159" s="25" t="s">
        <v>106</v>
      </c>
      <c r="P159" s="25">
        <v>4</v>
      </c>
      <c r="Q159" s="25" t="s">
        <v>345</v>
      </c>
      <c r="R159" s="25">
        <v>135</v>
      </c>
      <c r="S159" s="72">
        <v>1</v>
      </c>
      <c r="T159" s="72">
        <v>35</v>
      </c>
      <c r="U159" s="25" t="s">
        <v>460</v>
      </c>
      <c r="V159" s="25">
        <v>121</v>
      </c>
      <c r="W159" s="25" t="s">
        <v>312</v>
      </c>
      <c r="X159" s="25">
        <v>1</v>
      </c>
      <c r="Y159" s="25" t="s">
        <v>313</v>
      </c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>
        <v>63732.082927925221</v>
      </c>
      <c r="BL159" s="9"/>
      <c r="BM159" s="9"/>
      <c r="BQ159" s="26">
        <v>66918.687074321482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66918.687074321482</v>
      </c>
      <c r="CD159" s="135">
        <v>66918.687074321482</v>
      </c>
      <c r="CE159" s="7">
        <f t="shared" si="2"/>
        <v>0</v>
      </c>
    </row>
    <row r="160" spans="1:83" s="25" customFormat="1" hidden="1">
      <c r="A160" s="25">
        <v>923</v>
      </c>
      <c r="B160" s="25" t="s">
        <v>461</v>
      </c>
      <c r="C160" s="25">
        <v>110</v>
      </c>
      <c r="D160" s="25" t="s">
        <v>462</v>
      </c>
      <c r="E160" s="25">
        <v>198</v>
      </c>
      <c r="F160" s="25">
        <v>511320003</v>
      </c>
      <c r="G160" s="25" t="s">
        <v>710</v>
      </c>
      <c r="H160" s="53"/>
      <c r="I160" s="25">
        <v>101</v>
      </c>
      <c r="J160" s="25" t="s">
        <v>308</v>
      </c>
      <c r="K160" s="25">
        <v>1320</v>
      </c>
      <c r="L160" s="25">
        <v>1320</v>
      </c>
      <c r="M160" s="25" t="s">
        <v>315</v>
      </c>
      <c r="N160" s="25">
        <v>1000</v>
      </c>
      <c r="O160" s="25" t="s">
        <v>106</v>
      </c>
      <c r="P160" s="25">
        <v>4</v>
      </c>
      <c r="Q160" s="25" t="s">
        <v>345</v>
      </c>
      <c r="R160" s="25">
        <v>311</v>
      </c>
      <c r="S160" s="72">
        <v>3</v>
      </c>
      <c r="T160" s="72">
        <v>11</v>
      </c>
      <c r="U160" s="25" t="s">
        <v>463</v>
      </c>
      <c r="V160" s="25">
        <v>125</v>
      </c>
      <c r="W160" s="25" t="s">
        <v>464</v>
      </c>
      <c r="X160" s="25">
        <v>1</v>
      </c>
      <c r="Y160" s="25" t="s">
        <v>313</v>
      </c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>
        <v>49320.752838622582</v>
      </c>
      <c r="BL160" s="9"/>
      <c r="BM160" s="9"/>
      <c r="BQ160" s="26">
        <v>51786.790480553711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51786.790480553711</v>
      </c>
      <c r="CD160" s="135">
        <v>51786.790480553711</v>
      </c>
      <c r="CE160" s="7">
        <f t="shared" si="2"/>
        <v>0</v>
      </c>
    </row>
    <row r="161" spans="1:83" s="25" customFormat="1" hidden="1">
      <c r="A161" s="25">
        <v>924</v>
      </c>
      <c r="B161" s="25" t="s">
        <v>574</v>
      </c>
      <c r="C161" s="25">
        <v>159</v>
      </c>
      <c r="D161" s="25" t="s">
        <v>574</v>
      </c>
      <c r="E161" s="25">
        <v>198</v>
      </c>
      <c r="F161" s="25">
        <v>511320003</v>
      </c>
      <c r="G161" s="25" t="s">
        <v>710</v>
      </c>
      <c r="H161" s="53"/>
      <c r="I161" s="25">
        <v>101</v>
      </c>
      <c r="J161" s="25" t="s">
        <v>308</v>
      </c>
      <c r="K161" s="25">
        <v>1320</v>
      </c>
      <c r="L161" s="25">
        <v>1320</v>
      </c>
      <c r="M161" s="25" t="s">
        <v>315</v>
      </c>
      <c r="N161" s="25">
        <v>1000</v>
      </c>
      <c r="O161" s="25" t="s">
        <v>106</v>
      </c>
      <c r="P161" s="25">
        <v>4</v>
      </c>
      <c r="Q161" s="25" t="s">
        <v>345</v>
      </c>
      <c r="R161" s="25">
        <v>111</v>
      </c>
      <c r="S161" s="72">
        <v>1</v>
      </c>
      <c r="T161" s="72">
        <v>11</v>
      </c>
      <c r="U161" s="25" t="s">
        <v>438</v>
      </c>
      <c r="V161" s="25">
        <v>121</v>
      </c>
      <c r="W161" s="25" t="s">
        <v>312</v>
      </c>
      <c r="X161" s="25">
        <v>1</v>
      </c>
      <c r="Y161" s="25" t="s">
        <v>313</v>
      </c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>
        <v>23674.830900048939</v>
      </c>
      <c r="BL161" s="9"/>
      <c r="BM161" s="9"/>
      <c r="BQ161" s="26">
        <v>24858.572445051388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9">
        <v>0</v>
      </c>
      <c r="CA161" s="9">
        <v>0</v>
      </c>
      <c r="CB161" s="9">
        <v>0</v>
      </c>
      <c r="CC161" s="9">
        <v>24858.572445051388</v>
      </c>
      <c r="CD161" s="135">
        <v>24858.572445051388</v>
      </c>
      <c r="CE161" s="7">
        <f t="shared" si="2"/>
        <v>0</v>
      </c>
    </row>
    <row r="162" spans="1:83" s="25" customFormat="1" hidden="1">
      <c r="A162" s="25">
        <v>931</v>
      </c>
      <c r="B162" s="25" t="s">
        <v>465</v>
      </c>
      <c r="C162" s="25">
        <v>111</v>
      </c>
      <c r="D162" s="25" t="s">
        <v>466</v>
      </c>
      <c r="E162" s="25">
        <v>198</v>
      </c>
      <c r="F162" s="25">
        <v>511320003</v>
      </c>
      <c r="G162" s="25" t="s">
        <v>710</v>
      </c>
      <c r="H162" s="53"/>
      <c r="I162" s="25">
        <v>101</v>
      </c>
      <c r="J162" s="25" t="s">
        <v>308</v>
      </c>
      <c r="K162" s="25">
        <v>1320</v>
      </c>
      <c r="L162" s="25">
        <v>1320</v>
      </c>
      <c r="M162" s="25" t="s">
        <v>315</v>
      </c>
      <c r="N162" s="25">
        <v>1000</v>
      </c>
      <c r="O162" s="25" t="s">
        <v>106</v>
      </c>
      <c r="P162" s="25">
        <v>5</v>
      </c>
      <c r="Q162" s="25" t="s">
        <v>467</v>
      </c>
      <c r="R162" s="25">
        <v>152</v>
      </c>
      <c r="S162" s="72">
        <v>1</v>
      </c>
      <c r="T162" s="72">
        <v>52</v>
      </c>
      <c r="U162" s="25" t="s">
        <v>468</v>
      </c>
      <c r="V162" s="25">
        <v>121</v>
      </c>
      <c r="W162" s="25" t="s">
        <v>312</v>
      </c>
      <c r="X162" s="25">
        <v>1</v>
      </c>
      <c r="Y162" s="25" t="s">
        <v>313</v>
      </c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>
        <v>192706.23411381835</v>
      </c>
      <c r="BL162" s="9"/>
      <c r="BM162" s="9"/>
      <c r="BQ162" s="26">
        <v>202341.54581950928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202341.54581950928</v>
      </c>
      <c r="CD162" s="135">
        <v>202341.54581950928</v>
      </c>
      <c r="CE162" s="7">
        <f t="shared" si="2"/>
        <v>0</v>
      </c>
    </row>
    <row r="163" spans="1:83" s="25" customFormat="1" hidden="1">
      <c r="A163" s="25">
        <v>932</v>
      </c>
      <c r="B163" s="25" t="s">
        <v>477</v>
      </c>
      <c r="C163" s="25">
        <v>113</v>
      </c>
      <c r="D163" s="25" t="s">
        <v>478</v>
      </c>
      <c r="E163" s="25">
        <v>198</v>
      </c>
      <c r="F163" s="25">
        <v>511320003</v>
      </c>
      <c r="G163" s="25" t="s">
        <v>710</v>
      </c>
      <c r="H163" s="53"/>
      <c r="I163" s="25">
        <v>101</v>
      </c>
      <c r="J163" s="25" t="s">
        <v>308</v>
      </c>
      <c r="K163" s="25">
        <v>1320</v>
      </c>
      <c r="L163" s="25">
        <v>1320</v>
      </c>
      <c r="M163" s="25" t="s">
        <v>315</v>
      </c>
      <c r="N163" s="25">
        <v>1000</v>
      </c>
      <c r="O163" s="25" t="s">
        <v>106</v>
      </c>
      <c r="P163" s="25">
        <v>5</v>
      </c>
      <c r="Q163" s="25" t="s">
        <v>467</v>
      </c>
      <c r="R163" s="25">
        <v>152</v>
      </c>
      <c r="S163" s="72">
        <v>1</v>
      </c>
      <c r="T163" s="72">
        <v>52</v>
      </c>
      <c r="U163" s="25" t="s">
        <v>468</v>
      </c>
      <c r="V163" s="25">
        <v>121</v>
      </c>
      <c r="W163" s="25" t="s">
        <v>312</v>
      </c>
      <c r="X163" s="25">
        <v>1</v>
      </c>
      <c r="Y163" s="25" t="s">
        <v>313</v>
      </c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>
        <v>31486.454897052663</v>
      </c>
      <c r="BL163" s="9"/>
      <c r="BM163" s="9"/>
      <c r="BQ163" s="26">
        <v>33060.777641905297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33060.777641905297</v>
      </c>
      <c r="CD163" s="135">
        <v>33060.777641905297</v>
      </c>
      <c r="CE163" s="7">
        <f t="shared" si="2"/>
        <v>0</v>
      </c>
    </row>
    <row r="164" spans="1:83" s="25" customFormat="1" hidden="1">
      <c r="A164" s="25">
        <v>941</v>
      </c>
      <c r="B164" s="25" t="s">
        <v>484</v>
      </c>
      <c r="C164" s="25">
        <v>116</v>
      </c>
      <c r="D164" s="25" t="s">
        <v>485</v>
      </c>
      <c r="E164" s="25">
        <v>198</v>
      </c>
      <c r="F164" s="25">
        <v>511320003</v>
      </c>
      <c r="G164" s="25" t="s">
        <v>710</v>
      </c>
      <c r="H164" s="53"/>
      <c r="I164" s="25">
        <v>101</v>
      </c>
      <c r="J164" s="25" t="s">
        <v>308</v>
      </c>
      <c r="K164" s="25">
        <v>1320</v>
      </c>
      <c r="L164" s="25">
        <v>1320</v>
      </c>
      <c r="M164" s="25" t="s">
        <v>315</v>
      </c>
      <c r="N164" s="25">
        <v>1000</v>
      </c>
      <c r="O164" s="25" t="s">
        <v>106</v>
      </c>
      <c r="P164" s="25">
        <v>8</v>
      </c>
      <c r="Q164" s="25" t="s">
        <v>486</v>
      </c>
      <c r="R164" s="25">
        <v>131</v>
      </c>
      <c r="S164" s="72">
        <v>1</v>
      </c>
      <c r="T164" s="72">
        <v>31</v>
      </c>
      <c r="U164" s="25" t="s">
        <v>449</v>
      </c>
      <c r="V164" s="25">
        <v>121</v>
      </c>
      <c r="W164" s="25" t="s">
        <v>312</v>
      </c>
      <c r="X164" s="25">
        <v>1</v>
      </c>
      <c r="Y164" s="25" t="s">
        <v>313</v>
      </c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>
        <v>18695.474514074882</v>
      </c>
      <c r="BL164" s="9"/>
      <c r="BM164" s="9"/>
      <c r="BQ164" s="26">
        <v>19630.248239778626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19630.248239778626</v>
      </c>
      <c r="CD164" s="135">
        <v>19630.248239778626</v>
      </c>
      <c r="CE164" s="7">
        <f t="shared" si="2"/>
        <v>0</v>
      </c>
    </row>
    <row r="165" spans="1:83" s="25" customFormat="1" hidden="1">
      <c r="A165" s="25">
        <v>942</v>
      </c>
      <c r="B165" s="25" t="s">
        <v>487</v>
      </c>
      <c r="C165" s="25">
        <v>117</v>
      </c>
      <c r="D165" s="25" t="s">
        <v>488</v>
      </c>
      <c r="E165" s="25">
        <v>198</v>
      </c>
      <c r="F165" s="25">
        <v>511320003</v>
      </c>
      <c r="G165" s="25" t="s">
        <v>710</v>
      </c>
      <c r="H165" s="53"/>
      <c r="I165" s="25">
        <v>101</v>
      </c>
      <c r="J165" s="25" t="s">
        <v>308</v>
      </c>
      <c r="K165" s="25">
        <v>1320</v>
      </c>
      <c r="L165" s="25">
        <v>1320</v>
      </c>
      <c r="M165" s="25" t="s">
        <v>315</v>
      </c>
      <c r="N165" s="25">
        <v>1000</v>
      </c>
      <c r="O165" s="25" t="s">
        <v>106</v>
      </c>
      <c r="P165" s="25">
        <v>8</v>
      </c>
      <c r="Q165" s="25" t="s">
        <v>486</v>
      </c>
      <c r="R165" s="25">
        <v>183</v>
      </c>
      <c r="S165" s="72">
        <v>1</v>
      </c>
      <c r="T165" s="72">
        <v>83</v>
      </c>
      <c r="U165" s="25" t="s">
        <v>489</v>
      </c>
      <c r="V165" s="25">
        <v>121</v>
      </c>
      <c r="W165" s="25" t="s">
        <v>312</v>
      </c>
      <c r="X165" s="25">
        <v>1</v>
      </c>
      <c r="Y165" s="25" t="s">
        <v>313</v>
      </c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>
        <v>50865.854106573228</v>
      </c>
      <c r="BL165" s="9"/>
      <c r="BM165" s="9"/>
      <c r="BQ165" s="26">
        <v>53409.14681190189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53409.14681190189</v>
      </c>
      <c r="CD165" s="135">
        <v>53409.14681190189</v>
      </c>
      <c r="CE165" s="7">
        <f t="shared" si="2"/>
        <v>0</v>
      </c>
    </row>
    <row r="166" spans="1:83" s="25" customFormat="1" hidden="1">
      <c r="A166" s="25">
        <v>943</v>
      </c>
      <c r="B166" s="25" t="s">
        <v>600</v>
      </c>
      <c r="C166" s="25">
        <v>183</v>
      </c>
      <c r="D166" s="25" t="s">
        <v>600</v>
      </c>
      <c r="E166" s="25">
        <v>198</v>
      </c>
      <c r="F166" s="25">
        <v>511320003</v>
      </c>
      <c r="G166" s="25" t="s">
        <v>710</v>
      </c>
      <c r="H166" s="53"/>
      <c r="I166" s="25">
        <v>101</v>
      </c>
      <c r="J166" s="25" t="s">
        <v>308</v>
      </c>
      <c r="K166" s="25">
        <v>1320</v>
      </c>
      <c r="L166" s="25">
        <v>1320</v>
      </c>
      <c r="M166" s="25" t="s">
        <v>315</v>
      </c>
      <c r="N166" s="25">
        <v>1000</v>
      </c>
      <c r="O166" s="25" t="s">
        <v>106</v>
      </c>
      <c r="P166" s="25">
        <v>9</v>
      </c>
      <c r="Q166" s="25" t="s">
        <v>422</v>
      </c>
      <c r="R166" s="25">
        <v>131</v>
      </c>
      <c r="S166" s="72">
        <v>1</v>
      </c>
      <c r="T166" s="72">
        <v>31</v>
      </c>
      <c r="U166" s="25" t="s">
        <v>449</v>
      </c>
      <c r="V166" s="25">
        <v>121</v>
      </c>
      <c r="W166" s="25" t="s">
        <v>312</v>
      </c>
      <c r="X166" s="25">
        <v>1</v>
      </c>
      <c r="Y166" s="25" t="s">
        <v>313</v>
      </c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>
        <v>59668.667255717359</v>
      </c>
      <c r="BL166" s="9"/>
      <c r="BM166" s="9"/>
      <c r="BQ166" s="26">
        <v>62652.100618503231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62652.100618503231</v>
      </c>
      <c r="CD166" s="135">
        <v>62652.100618503231</v>
      </c>
      <c r="CE166" s="7">
        <f t="shared" si="2"/>
        <v>0</v>
      </c>
    </row>
    <row r="167" spans="1:83" s="25" customFormat="1" hidden="1">
      <c r="A167" s="25">
        <v>951</v>
      </c>
      <c r="B167" s="25" t="s">
        <v>491</v>
      </c>
      <c r="C167" s="25">
        <v>118</v>
      </c>
      <c r="D167" s="25" t="s">
        <v>178</v>
      </c>
      <c r="E167" s="25">
        <v>198</v>
      </c>
      <c r="F167" s="25">
        <v>511320003</v>
      </c>
      <c r="G167" s="25" t="s">
        <v>710</v>
      </c>
      <c r="H167" s="53"/>
      <c r="I167" s="25">
        <v>101</v>
      </c>
      <c r="J167" s="25" t="s">
        <v>308</v>
      </c>
      <c r="K167" s="25">
        <v>1320</v>
      </c>
      <c r="L167" s="25">
        <v>1320</v>
      </c>
      <c r="M167" s="25" t="s">
        <v>315</v>
      </c>
      <c r="N167" s="25">
        <v>1000</v>
      </c>
      <c r="O167" s="25" t="s">
        <v>106</v>
      </c>
      <c r="P167" s="25">
        <v>12</v>
      </c>
      <c r="Q167" s="25" t="s">
        <v>401</v>
      </c>
      <c r="R167" s="25">
        <v>221</v>
      </c>
      <c r="S167" s="72">
        <v>2</v>
      </c>
      <c r="T167" s="72">
        <v>21</v>
      </c>
      <c r="U167" s="25" t="s">
        <v>492</v>
      </c>
      <c r="V167" s="25">
        <v>128</v>
      </c>
      <c r="W167" s="25" t="s">
        <v>404</v>
      </c>
      <c r="X167" s="25">
        <v>1</v>
      </c>
      <c r="Y167" s="25" t="s">
        <v>313</v>
      </c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>
        <v>170183.54041465468</v>
      </c>
      <c r="BL167" s="9"/>
      <c r="BM167" s="9"/>
      <c r="BQ167" s="26">
        <v>178692.71743538743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178692.71743538743</v>
      </c>
      <c r="CD167" s="135">
        <v>178692.71743538743</v>
      </c>
      <c r="CE167" s="7">
        <f t="shared" si="2"/>
        <v>0</v>
      </c>
    </row>
    <row r="168" spans="1:83" s="25" customFormat="1" hidden="1">
      <c r="A168" s="25">
        <v>952</v>
      </c>
      <c r="B168" s="25" t="s">
        <v>498</v>
      </c>
      <c r="C168" s="25">
        <v>120</v>
      </c>
      <c r="D168" s="25" t="s">
        <v>499</v>
      </c>
      <c r="E168" s="25">
        <v>198</v>
      </c>
      <c r="F168" s="25">
        <v>511320003</v>
      </c>
      <c r="G168" s="25" t="s">
        <v>710</v>
      </c>
      <c r="H168" s="53"/>
      <c r="I168" s="25">
        <v>101</v>
      </c>
      <c r="J168" s="25" t="s">
        <v>308</v>
      </c>
      <c r="K168" s="25">
        <v>1320</v>
      </c>
      <c r="L168" s="25">
        <v>1320</v>
      </c>
      <c r="M168" s="25" t="s">
        <v>315</v>
      </c>
      <c r="N168" s="25">
        <v>1000</v>
      </c>
      <c r="O168" s="25" t="s">
        <v>106</v>
      </c>
      <c r="P168" s="25">
        <v>12</v>
      </c>
      <c r="Q168" s="25" t="s">
        <v>401</v>
      </c>
      <c r="R168" s="25">
        <v>222</v>
      </c>
      <c r="S168" s="72">
        <v>2</v>
      </c>
      <c r="T168" s="72">
        <v>22</v>
      </c>
      <c r="U168" s="25" t="s">
        <v>500</v>
      </c>
      <c r="V168" s="25">
        <v>125</v>
      </c>
      <c r="W168" s="25" t="s">
        <v>464</v>
      </c>
      <c r="X168" s="25">
        <v>1</v>
      </c>
      <c r="Y168" s="25" t="s">
        <v>313</v>
      </c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>
        <v>132353.6839673433</v>
      </c>
      <c r="BL168" s="9"/>
      <c r="BM168" s="9"/>
      <c r="BQ168" s="26">
        <v>138971.36816571048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138971.36816571048</v>
      </c>
      <c r="CD168" s="135">
        <v>138971.36816571048</v>
      </c>
      <c r="CE168" s="7">
        <f t="shared" si="2"/>
        <v>0</v>
      </c>
    </row>
    <row r="169" spans="1:83" s="25" customFormat="1" hidden="1">
      <c r="A169" s="25">
        <v>953</v>
      </c>
      <c r="B169" s="25" t="s">
        <v>259</v>
      </c>
      <c r="C169" s="25">
        <v>121</v>
      </c>
      <c r="D169" s="25" t="s">
        <v>196</v>
      </c>
      <c r="E169" s="25">
        <v>198</v>
      </c>
      <c r="F169" s="25">
        <v>511320003</v>
      </c>
      <c r="G169" s="25" t="s">
        <v>710</v>
      </c>
      <c r="H169" s="53"/>
      <c r="I169" s="25">
        <v>101</v>
      </c>
      <c r="J169" s="25" t="s">
        <v>308</v>
      </c>
      <c r="K169" s="25">
        <v>1320</v>
      </c>
      <c r="L169" s="25">
        <v>1320</v>
      </c>
      <c r="M169" s="25" t="s">
        <v>315</v>
      </c>
      <c r="N169" s="25">
        <v>1000</v>
      </c>
      <c r="O169" s="25" t="s">
        <v>106</v>
      </c>
      <c r="P169" s="25">
        <v>12</v>
      </c>
      <c r="Q169" s="25" t="s">
        <v>401</v>
      </c>
      <c r="R169" s="25">
        <v>214</v>
      </c>
      <c r="S169" s="72">
        <v>2</v>
      </c>
      <c r="T169" s="72">
        <v>14</v>
      </c>
      <c r="U169" s="25" t="s">
        <v>446</v>
      </c>
      <c r="V169" s="25">
        <v>125</v>
      </c>
      <c r="W169" s="25" t="s">
        <v>464</v>
      </c>
      <c r="X169" s="25">
        <v>1</v>
      </c>
      <c r="Y169" s="25" t="s">
        <v>313</v>
      </c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>
        <v>28454.555965995394</v>
      </c>
      <c r="BL169" s="9"/>
      <c r="BM169" s="9"/>
      <c r="BQ169" s="26">
        <v>29877.283764295164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29877.283764295164</v>
      </c>
      <c r="CD169" s="135">
        <v>29877.283764295164</v>
      </c>
      <c r="CE169" s="7">
        <f t="shared" si="2"/>
        <v>0</v>
      </c>
    </row>
    <row r="170" spans="1:83" s="25" customFormat="1" hidden="1">
      <c r="A170" s="25">
        <v>954</v>
      </c>
      <c r="B170" s="25" t="s">
        <v>502</v>
      </c>
      <c r="C170" s="25">
        <v>122</v>
      </c>
      <c r="D170" s="25" t="s">
        <v>503</v>
      </c>
      <c r="E170" s="25">
        <v>198</v>
      </c>
      <c r="F170" s="25">
        <v>511320003</v>
      </c>
      <c r="G170" s="25" t="s">
        <v>710</v>
      </c>
      <c r="H170" s="53"/>
      <c r="I170" s="25">
        <v>101</v>
      </c>
      <c r="J170" s="25" t="s">
        <v>308</v>
      </c>
      <c r="K170" s="25">
        <v>1320</v>
      </c>
      <c r="L170" s="25">
        <v>1320</v>
      </c>
      <c r="M170" s="25" t="s">
        <v>315</v>
      </c>
      <c r="N170" s="25">
        <v>1000</v>
      </c>
      <c r="O170" s="25" t="s">
        <v>106</v>
      </c>
      <c r="P170" s="25">
        <v>12</v>
      </c>
      <c r="Q170" s="25" t="s">
        <v>401</v>
      </c>
      <c r="R170" s="25">
        <v>226</v>
      </c>
      <c r="S170" s="72">
        <v>2</v>
      </c>
      <c r="T170" s="72">
        <v>26</v>
      </c>
      <c r="U170" s="25" t="s">
        <v>504</v>
      </c>
      <c r="V170" s="25">
        <v>121</v>
      </c>
      <c r="W170" s="25" t="s">
        <v>312</v>
      </c>
      <c r="X170" s="25">
        <v>1</v>
      </c>
      <c r="Y170" s="25" t="s">
        <v>313</v>
      </c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>
        <v>819946.85226294014</v>
      </c>
      <c r="BL170" s="9"/>
      <c r="BM170" s="9"/>
      <c r="BQ170" s="26">
        <v>860944.19487608713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860944.19487608713</v>
      </c>
      <c r="CD170" s="135">
        <v>860944.19487608713</v>
      </c>
      <c r="CE170" s="7">
        <f t="shared" si="2"/>
        <v>0</v>
      </c>
    </row>
    <row r="171" spans="1:83" s="25" customFormat="1" hidden="1">
      <c r="A171" s="25">
        <v>961</v>
      </c>
      <c r="B171" s="25" t="s">
        <v>80</v>
      </c>
      <c r="C171" s="25">
        <v>124</v>
      </c>
      <c r="D171" s="25" t="s">
        <v>508</v>
      </c>
      <c r="E171" s="25">
        <v>198</v>
      </c>
      <c r="F171" s="25">
        <v>511320003</v>
      </c>
      <c r="G171" s="25" t="s">
        <v>710</v>
      </c>
      <c r="H171" s="53"/>
      <c r="I171" s="25">
        <v>101</v>
      </c>
      <c r="J171" s="25" t="s">
        <v>308</v>
      </c>
      <c r="K171" s="25">
        <v>1320</v>
      </c>
      <c r="L171" s="25">
        <v>1320</v>
      </c>
      <c r="M171" s="25" t="s">
        <v>315</v>
      </c>
      <c r="N171" s="25">
        <v>1000</v>
      </c>
      <c r="O171" s="25" t="s">
        <v>106</v>
      </c>
      <c r="P171" s="25">
        <v>11</v>
      </c>
      <c r="Q171" s="25" t="s">
        <v>509</v>
      </c>
      <c r="R171" s="25">
        <v>241</v>
      </c>
      <c r="S171" s="72">
        <v>2</v>
      </c>
      <c r="T171" s="72">
        <v>41</v>
      </c>
      <c r="U171" s="25" t="s">
        <v>445</v>
      </c>
      <c r="V171" s="25">
        <v>124</v>
      </c>
      <c r="W171" s="25" t="s">
        <v>510</v>
      </c>
      <c r="X171" s="25">
        <v>1</v>
      </c>
      <c r="Y171" s="25" t="s">
        <v>313</v>
      </c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>
        <v>264844.82174878352</v>
      </c>
      <c r="BL171" s="9"/>
      <c r="BM171" s="9"/>
      <c r="BQ171" s="26">
        <v>278087.0628362227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9">
        <v>0</v>
      </c>
      <c r="CA171" s="9">
        <v>0</v>
      </c>
      <c r="CB171" s="9">
        <v>0</v>
      </c>
      <c r="CC171" s="9">
        <v>278087.0628362227</v>
      </c>
      <c r="CD171" s="135">
        <v>278087.0628362227</v>
      </c>
      <c r="CE171" s="7">
        <f t="shared" si="2"/>
        <v>0</v>
      </c>
    </row>
    <row r="172" spans="1:83" s="25" customFormat="1" hidden="1">
      <c r="A172" s="25">
        <v>962</v>
      </c>
      <c r="B172" s="25" t="s">
        <v>513</v>
      </c>
      <c r="C172" s="25">
        <v>126</v>
      </c>
      <c r="D172" s="25" t="s">
        <v>225</v>
      </c>
      <c r="E172" s="25">
        <v>198</v>
      </c>
      <c r="F172" s="25">
        <v>511320003</v>
      </c>
      <c r="G172" s="25" t="s">
        <v>710</v>
      </c>
      <c r="H172" s="53"/>
      <c r="I172" s="25">
        <v>101</v>
      </c>
      <c r="J172" s="25" t="s">
        <v>308</v>
      </c>
      <c r="K172" s="25">
        <v>1320</v>
      </c>
      <c r="L172" s="25">
        <v>1320</v>
      </c>
      <c r="M172" s="25" t="s">
        <v>315</v>
      </c>
      <c r="N172" s="25">
        <v>1000</v>
      </c>
      <c r="O172" s="25" t="s">
        <v>106</v>
      </c>
      <c r="P172" s="25">
        <v>11</v>
      </c>
      <c r="Q172" s="25" t="s">
        <v>509</v>
      </c>
      <c r="R172" s="25">
        <v>241</v>
      </c>
      <c r="S172" s="72">
        <v>2</v>
      </c>
      <c r="T172" s="72">
        <v>41</v>
      </c>
      <c r="U172" s="25" t="s">
        <v>445</v>
      </c>
      <c r="V172" s="25">
        <v>124</v>
      </c>
      <c r="W172" s="25" t="s">
        <v>510</v>
      </c>
      <c r="X172" s="25">
        <v>1</v>
      </c>
      <c r="Y172" s="25" t="s">
        <v>313</v>
      </c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>
        <v>320191.72036054148</v>
      </c>
      <c r="BL172" s="9"/>
      <c r="BM172" s="9"/>
      <c r="BQ172" s="26">
        <v>336201.30637856858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9">
        <v>0</v>
      </c>
      <c r="CA172" s="9">
        <v>0</v>
      </c>
      <c r="CB172" s="9">
        <v>0</v>
      </c>
      <c r="CC172" s="9">
        <v>336201.30637856858</v>
      </c>
      <c r="CD172" s="135">
        <v>336201.30637856858</v>
      </c>
      <c r="CE172" s="7">
        <f t="shared" si="2"/>
        <v>0</v>
      </c>
    </row>
    <row r="173" spans="1:83" s="25" customFormat="1" hidden="1">
      <c r="A173" s="25">
        <v>963</v>
      </c>
      <c r="B173" s="25" t="s">
        <v>515</v>
      </c>
      <c r="C173" s="25">
        <v>127</v>
      </c>
      <c r="D173" s="25" t="s">
        <v>516</v>
      </c>
      <c r="E173" s="25">
        <v>198</v>
      </c>
      <c r="F173" s="25">
        <v>511320003</v>
      </c>
      <c r="G173" s="25" t="s">
        <v>710</v>
      </c>
      <c r="H173" s="53"/>
      <c r="I173" s="25">
        <v>101</v>
      </c>
      <c r="J173" s="25" t="s">
        <v>308</v>
      </c>
      <c r="K173" s="25">
        <v>1320</v>
      </c>
      <c r="L173" s="25">
        <v>1320</v>
      </c>
      <c r="M173" s="25" t="s">
        <v>315</v>
      </c>
      <c r="N173" s="25">
        <v>1000</v>
      </c>
      <c r="O173" s="25" t="s">
        <v>106</v>
      </c>
      <c r="P173" s="25">
        <v>13</v>
      </c>
      <c r="Q173" s="25" t="s">
        <v>353</v>
      </c>
      <c r="R173" s="25">
        <v>231</v>
      </c>
      <c r="S173" s="72">
        <v>2</v>
      </c>
      <c r="T173" s="72">
        <v>31</v>
      </c>
      <c r="U173" s="25" t="s">
        <v>517</v>
      </c>
      <c r="V173" s="25">
        <v>124</v>
      </c>
      <c r="W173" s="25" t="s">
        <v>510</v>
      </c>
      <c r="X173" s="25">
        <v>1</v>
      </c>
      <c r="Y173" s="25" t="s">
        <v>313</v>
      </c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>
        <v>103242.52963694884</v>
      </c>
      <c r="BL173" s="9"/>
      <c r="BM173" s="9"/>
      <c r="BQ173" s="26">
        <v>108404.65611879628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108404.65611879628</v>
      </c>
      <c r="CD173" s="135">
        <v>108404.65611879628</v>
      </c>
      <c r="CE173" s="7">
        <f t="shared" si="2"/>
        <v>0</v>
      </c>
    </row>
    <row r="174" spans="1:83" s="25" customFormat="1" hidden="1">
      <c r="A174" s="25">
        <v>964</v>
      </c>
      <c r="B174" s="25" t="s">
        <v>518</v>
      </c>
      <c r="C174" s="25">
        <v>128</v>
      </c>
      <c r="D174" s="25" t="s">
        <v>519</v>
      </c>
      <c r="E174" s="25">
        <v>198</v>
      </c>
      <c r="F174" s="25">
        <v>511320003</v>
      </c>
      <c r="G174" s="25" t="s">
        <v>710</v>
      </c>
      <c r="H174" s="53"/>
      <c r="I174" s="25">
        <v>101</v>
      </c>
      <c r="J174" s="25" t="s">
        <v>308</v>
      </c>
      <c r="K174" s="25">
        <v>1320</v>
      </c>
      <c r="L174" s="25">
        <v>1320</v>
      </c>
      <c r="M174" s="25" t="s">
        <v>315</v>
      </c>
      <c r="N174" s="25">
        <v>1000</v>
      </c>
      <c r="O174" s="25" t="s">
        <v>106</v>
      </c>
      <c r="P174" s="25">
        <v>11</v>
      </c>
      <c r="Q174" s="25" t="s">
        <v>509</v>
      </c>
      <c r="R174" s="25">
        <v>256</v>
      </c>
      <c r="S174" s="72">
        <v>2</v>
      </c>
      <c r="T174" s="72">
        <v>56</v>
      </c>
      <c r="U174" s="25" t="s">
        <v>520</v>
      </c>
      <c r="V174" s="25">
        <v>121</v>
      </c>
      <c r="W174" s="25" t="s">
        <v>312</v>
      </c>
      <c r="X174" s="25">
        <v>1</v>
      </c>
      <c r="Y174" s="25" t="s">
        <v>313</v>
      </c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>
        <v>22558.645730831351</v>
      </c>
      <c r="BL174" s="9"/>
      <c r="BM174" s="9"/>
      <c r="BQ174" s="26">
        <v>23686.578017372918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9">
        <v>0</v>
      </c>
      <c r="CA174" s="9">
        <v>0</v>
      </c>
      <c r="CB174" s="9">
        <v>0</v>
      </c>
      <c r="CC174" s="9">
        <v>23686.578017372918</v>
      </c>
      <c r="CD174" s="135">
        <v>23686.578017372918</v>
      </c>
      <c r="CE174" s="7">
        <f t="shared" si="2"/>
        <v>0</v>
      </c>
    </row>
    <row r="175" spans="1:83" s="25" customFormat="1" hidden="1">
      <c r="A175" s="25">
        <v>965</v>
      </c>
      <c r="B175" s="25" t="s">
        <v>521</v>
      </c>
      <c r="C175" s="25">
        <v>129</v>
      </c>
      <c r="D175" s="25" t="s">
        <v>236</v>
      </c>
      <c r="E175" s="25">
        <v>198</v>
      </c>
      <c r="F175" s="25">
        <v>511320003</v>
      </c>
      <c r="G175" s="25" t="s">
        <v>710</v>
      </c>
      <c r="H175" s="53"/>
      <c r="I175" s="25">
        <v>101</v>
      </c>
      <c r="J175" s="25" t="s">
        <v>308</v>
      </c>
      <c r="K175" s="25">
        <v>1320</v>
      </c>
      <c r="L175" s="25">
        <v>1320</v>
      </c>
      <c r="M175" s="25" t="s">
        <v>315</v>
      </c>
      <c r="N175" s="25">
        <v>1000</v>
      </c>
      <c r="O175" s="25" t="s">
        <v>106</v>
      </c>
      <c r="P175" s="25">
        <v>11</v>
      </c>
      <c r="Q175" s="25" t="s">
        <v>509</v>
      </c>
      <c r="R175" s="25">
        <v>242</v>
      </c>
      <c r="S175" s="72">
        <v>2</v>
      </c>
      <c r="T175" s="72">
        <v>42</v>
      </c>
      <c r="U175" s="25" t="s">
        <v>283</v>
      </c>
      <c r="V175" s="25">
        <v>124</v>
      </c>
      <c r="W175" s="25" t="s">
        <v>510</v>
      </c>
      <c r="X175" s="25">
        <v>1</v>
      </c>
      <c r="Y175" s="25" t="s">
        <v>313</v>
      </c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>
        <v>58888.173731024763</v>
      </c>
      <c r="BL175" s="9"/>
      <c r="BM175" s="9"/>
      <c r="BQ175" s="26">
        <v>61832.582417576006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9">
        <v>0</v>
      </c>
      <c r="CA175" s="9">
        <v>0</v>
      </c>
      <c r="CB175" s="9">
        <v>0</v>
      </c>
      <c r="CC175" s="9">
        <v>61832.582417576006</v>
      </c>
      <c r="CD175" s="135">
        <v>61832.582417576006</v>
      </c>
      <c r="CE175" s="7">
        <f t="shared" si="2"/>
        <v>0</v>
      </c>
    </row>
    <row r="176" spans="1:83" s="25" customFormat="1" hidden="1">
      <c r="A176" s="25">
        <v>971</v>
      </c>
      <c r="B176" s="25" t="s">
        <v>522</v>
      </c>
      <c r="C176" s="25">
        <v>102</v>
      </c>
      <c r="D176" s="25" t="s">
        <v>284</v>
      </c>
      <c r="E176" s="25">
        <v>198</v>
      </c>
      <c r="F176" s="25">
        <v>511320003</v>
      </c>
      <c r="G176" s="25" t="s">
        <v>710</v>
      </c>
      <c r="H176" s="53"/>
      <c r="I176" s="25">
        <v>101</v>
      </c>
      <c r="J176" s="25" t="s">
        <v>308</v>
      </c>
      <c r="K176" s="25">
        <v>1320</v>
      </c>
      <c r="L176" s="25">
        <v>1320</v>
      </c>
      <c r="M176" s="25" t="s">
        <v>315</v>
      </c>
      <c r="N176" s="25">
        <v>1000</v>
      </c>
      <c r="O176" s="25" t="s">
        <v>106</v>
      </c>
      <c r="P176" s="25">
        <v>9</v>
      </c>
      <c r="Q176" s="25" t="s">
        <v>422</v>
      </c>
      <c r="R176" s="25">
        <v>312</v>
      </c>
      <c r="S176" s="72">
        <v>3</v>
      </c>
      <c r="T176" s="72">
        <v>12</v>
      </c>
      <c r="U176" s="25" t="s">
        <v>443</v>
      </c>
      <c r="V176" s="25">
        <v>200</v>
      </c>
      <c r="W176" s="25" t="s">
        <v>444</v>
      </c>
      <c r="X176" s="25">
        <v>1</v>
      </c>
      <c r="Y176" s="25" t="s">
        <v>313</v>
      </c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>
        <v>187051.31396999571</v>
      </c>
      <c r="BL176" s="9"/>
      <c r="BM176" s="9"/>
      <c r="BQ176" s="26">
        <v>196403.8796684955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9">
        <v>0</v>
      </c>
      <c r="CA176" s="9">
        <v>0</v>
      </c>
      <c r="CB176" s="9">
        <v>0</v>
      </c>
      <c r="CC176" s="9">
        <v>196403.8796684955</v>
      </c>
      <c r="CD176" s="135">
        <v>196403.8796684955</v>
      </c>
      <c r="CE176" s="7">
        <f t="shared" si="2"/>
        <v>0</v>
      </c>
    </row>
    <row r="177" spans="1:83" s="25" customFormat="1" hidden="1">
      <c r="A177" s="25">
        <v>972</v>
      </c>
      <c r="B177" s="25" t="s">
        <v>527</v>
      </c>
      <c r="C177" s="25">
        <v>132</v>
      </c>
      <c r="D177" s="25" t="s">
        <v>528</v>
      </c>
      <c r="E177" s="25">
        <v>198</v>
      </c>
      <c r="F177" s="25">
        <v>511320003</v>
      </c>
      <c r="G177" s="25" t="s">
        <v>710</v>
      </c>
      <c r="H177" s="53"/>
      <c r="I177" s="25">
        <v>101</v>
      </c>
      <c r="J177" s="25" t="s">
        <v>308</v>
      </c>
      <c r="K177" s="25">
        <v>1320</v>
      </c>
      <c r="L177" s="25">
        <v>1320</v>
      </c>
      <c r="M177" s="25" t="s">
        <v>315</v>
      </c>
      <c r="N177" s="25">
        <v>1000</v>
      </c>
      <c r="O177" s="25" t="s">
        <v>106</v>
      </c>
      <c r="P177" s="25">
        <v>9</v>
      </c>
      <c r="Q177" s="25" t="s">
        <v>422</v>
      </c>
      <c r="R177" s="25">
        <v>181</v>
      </c>
      <c r="S177" s="72">
        <v>1</v>
      </c>
      <c r="T177" s="72">
        <v>81</v>
      </c>
      <c r="U177" s="25" t="s">
        <v>523</v>
      </c>
      <c r="V177" s="25">
        <v>131</v>
      </c>
      <c r="W177" s="25" t="s">
        <v>524</v>
      </c>
      <c r="X177" s="25">
        <v>1</v>
      </c>
      <c r="Y177" s="25" t="s">
        <v>313</v>
      </c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>
        <v>226492.15587352321</v>
      </c>
      <c r="BL177" s="9"/>
      <c r="BM177" s="9"/>
      <c r="BQ177" s="26">
        <v>237816.76366719938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9">
        <v>0</v>
      </c>
      <c r="CA177" s="9">
        <v>0</v>
      </c>
      <c r="CB177" s="9">
        <v>0</v>
      </c>
      <c r="CC177" s="9">
        <v>237816.76366719938</v>
      </c>
      <c r="CD177" s="135">
        <v>237816.76366719938</v>
      </c>
      <c r="CE177" s="7">
        <f t="shared" si="2"/>
        <v>0</v>
      </c>
    </row>
    <row r="178" spans="1:83" s="25" customFormat="1" hidden="1">
      <c r="A178" s="25">
        <v>981</v>
      </c>
      <c r="B178" s="25" t="s">
        <v>532</v>
      </c>
      <c r="C178" s="25">
        <v>134</v>
      </c>
      <c r="D178" s="25" t="s">
        <v>245</v>
      </c>
      <c r="E178" s="25">
        <v>198</v>
      </c>
      <c r="F178" s="25">
        <v>511320003</v>
      </c>
      <c r="G178" s="25" t="s">
        <v>710</v>
      </c>
      <c r="H178" s="53"/>
      <c r="I178" s="25">
        <v>101</v>
      </c>
      <c r="J178" s="25" t="s">
        <v>308</v>
      </c>
      <c r="K178" s="25">
        <v>1320</v>
      </c>
      <c r="L178" s="25">
        <v>1320</v>
      </c>
      <c r="M178" s="25" t="s">
        <v>315</v>
      </c>
      <c r="N178" s="25">
        <v>1000</v>
      </c>
      <c r="O178" s="25" t="s">
        <v>106</v>
      </c>
      <c r="P178" s="25">
        <v>6</v>
      </c>
      <c r="Q178" s="25" t="s">
        <v>533</v>
      </c>
      <c r="R178" s="25">
        <v>134</v>
      </c>
      <c r="S178" s="72">
        <v>1</v>
      </c>
      <c r="T178" s="72">
        <v>34</v>
      </c>
      <c r="U178" s="25" t="s">
        <v>534</v>
      </c>
      <c r="V178" s="25">
        <v>132</v>
      </c>
      <c r="W178" s="25" t="s">
        <v>535</v>
      </c>
      <c r="X178" s="25">
        <v>1</v>
      </c>
      <c r="Y178" s="25" t="s">
        <v>313</v>
      </c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>
        <v>67843.992038196477</v>
      </c>
      <c r="BL178" s="9"/>
      <c r="BM178" s="9"/>
      <c r="BQ178" s="26">
        <v>71236.191640106306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9">
        <v>0</v>
      </c>
      <c r="CA178" s="9">
        <v>0</v>
      </c>
      <c r="CB178" s="9">
        <v>0</v>
      </c>
      <c r="CC178" s="9">
        <v>71236.191640106306</v>
      </c>
      <c r="CD178" s="135">
        <v>71236.191640106306</v>
      </c>
      <c r="CE178" s="7">
        <f t="shared" si="2"/>
        <v>0</v>
      </c>
    </row>
    <row r="179" spans="1:83" s="25" customFormat="1" hidden="1">
      <c r="A179" s="25">
        <v>982</v>
      </c>
      <c r="B179" s="25" t="s">
        <v>536</v>
      </c>
      <c r="C179" s="25">
        <v>135</v>
      </c>
      <c r="D179" s="25" t="s">
        <v>537</v>
      </c>
      <c r="E179" s="25">
        <v>198</v>
      </c>
      <c r="F179" s="25">
        <v>511320003</v>
      </c>
      <c r="G179" s="25" t="s">
        <v>710</v>
      </c>
      <c r="H179" s="53"/>
      <c r="I179" s="25">
        <v>101</v>
      </c>
      <c r="J179" s="25" t="s">
        <v>308</v>
      </c>
      <c r="K179" s="25">
        <v>1320</v>
      </c>
      <c r="L179" s="25">
        <v>1320</v>
      </c>
      <c r="M179" s="25" t="s">
        <v>315</v>
      </c>
      <c r="N179" s="25">
        <v>1000</v>
      </c>
      <c r="O179" s="25" t="s">
        <v>106</v>
      </c>
      <c r="P179" s="25">
        <v>6</v>
      </c>
      <c r="Q179" s="25" t="s">
        <v>533</v>
      </c>
      <c r="R179" s="25">
        <v>181</v>
      </c>
      <c r="S179" s="72">
        <v>1</v>
      </c>
      <c r="T179" s="72">
        <v>81</v>
      </c>
      <c r="U179" s="25" t="s">
        <v>523</v>
      </c>
      <c r="V179" s="25">
        <v>131</v>
      </c>
      <c r="W179" s="25" t="s">
        <v>524</v>
      </c>
      <c r="X179" s="25">
        <v>1</v>
      </c>
      <c r="Y179" s="25" t="s">
        <v>313</v>
      </c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>
        <v>31550.834116550603</v>
      </c>
      <c r="BL179" s="9"/>
      <c r="BM179" s="9"/>
      <c r="BQ179" s="26">
        <v>33128.375822378133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0</v>
      </c>
      <c r="BX179" s="9">
        <v>0</v>
      </c>
      <c r="BY179" s="9">
        <v>0</v>
      </c>
      <c r="BZ179" s="9">
        <v>0</v>
      </c>
      <c r="CA179" s="9">
        <v>0</v>
      </c>
      <c r="CB179" s="9">
        <v>0</v>
      </c>
      <c r="CC179" s="9">
        <v>33128.375822378133</v>
      </c>
      <c r="CD179" s="135">
        <v>33128.375822378133</v>
      </c>
      <c r="CE179" s="7">
        <f t="shared" si="2"/>
        <v>0</v>
      </c>
    </row>
    <row r="180" spans="1:83" s="25" customFormat="1" hidden="1">
      <c r="A180" s="25">
        <v>991</v>
      </c>
      <c r="B180" s="25" t="s">
        <v>538</v>
      </c>
      <c r="C180" s="25">
        <v>136</v>
      </c>
      <c r="D180" s="25" t="s">
        <v>539</v>
      </c>
      <c r="E180" s="25">
        <v>198</v>
      </c>
      <c r="F180" s="25">
        <v>511320003</v>
      </c>
      <c r="G180" s="25" t="s">
        <v>710</v>
      </c>
      <c r="H180" s="53"/>
      <c r="I180" s="25">
        <v>101</v>
      </c>
      <c r="J180" s="25" t="s">
        <v>308</v>
      </c>
      <c r="K180" s="25">
        <v>1320</v>
      </c>
      <c r="L180" s="25">
        <v>1320</v>
      </c>
      <c r="M180" s="25" t="s">
        <v>315</v>
      </c>
      <c r="N180" s="25">
        <v>1000</v>
      </c>
      <c r="O180" s="25" t="s">
        <v>106</v>
      </c>
      <c r="P180" s="25">
        <v>10</v>
      </c>
      <c r="Q180" s="25" t="s">
        <v>540</v>
      </c>
      <c r="R180" s="25">
        <v>311</v>
      </c>
      <c r="S180" s="72">
        <v>3</v>
      </c>
      <c r="T180" s="72">
        <v>11</v>
      </c>
      <c r="U180" s="25" t="s">
        <v>463</v>
      </c>
      <c r="V180" s="25">
        <v>121</v>
      </c>
      <c r="W180" s="25" t="s">
        <v>312</v>
      </c>
      <c r="X180" s="25">
        <v>1</v>
      </c>
      <c r="Y180" s="25" t="s">
        <v>313</v>
      </c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>
        <v>44295.41129586428</v>
      </c>
      <c r="BL180" s="9"/>
      <c r="BM180" s="9"/>
      <c r="BQ180" s="26">
        <v>46510.181860657496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0</v>
      </c>
      <c r="BX180" s="9">
        <v>0</v>
      </c>
      <c r="BY180" s="9">
        <v>0</v>
      </c>
      <c r="BZ180" s="9">
        <v>0</v>
      </c>
      <c r="CA180" s="9">
        <v>0</v>
      </c>
      <c r="CB180" s="9">
        <v>0</v>
      </c>
      <c r="CC180" s="9">
        <v>46510.181860657496</v>
      </c>
      <c r="CD180" s="135">
        <v>46510.181860657496</v>
      </c>
      <c r="CE180" s="7">
        <f t="shared" si="2"/>
        <v>0</v>
      </c>
    </row>
    <row r="181" spans="1:83" s="101" customFormat="1" ht="15.75" hidden="1" thickBot="1">
      <c r="A181" s="101">
        <v>992</v>
      </c>
      <c r="B181" s="101" t="s">
        <v>543</v>
      </c>
      <c r="C181" s="101">
        <v>137</v>
      </c>
      <c r="D181" s="101" t="s">
        <v>544</v>
      </c>
      <c r="E181" s="101">
        <v>198</v>
      </c>
      <c r="F181" s="101">
        <v>511320003</v>
      </c>
      <c r="G181" s="101" t="s">
        <v>710</v>
      </c>
      <c r="H181" s="113"/>
      <c r="I181" s="101">
        <v>101</v>
      </c>
      <c r="J181" s="101" t="s">
        <v>308</v>
      </c>
      <c r="K181" s="101">
        <v>1320</v>
      </c>
      <c r="L181" s="101">
        <v>1320</v>
      </c>
      <c r="M181" s="101" t="s">
        <v>315</v>
      </c>
      <c r="N181" s="101">
        <v>1000</v>
      </c>
      <c r="O181" s="101" t="s">
        <v>106</v>
      </c>
      <c r="P181" s="101">
        <v>10</v>
      </c>
      <c r="Q181" s="101" t="s">
        <v>540</v>
      </c>
      <c r="R181" s="101">
        <v>371</v>
      </c>
      <c r="S181" s="102">
        <v>3</v>
      </c>
      <c r="T181" s="102">
        <v>71</v>
      </c>
      <c r="U181" s="101" t="s">
        <v>545</v>
      </c>
      <c r="V181" s="101">
        <v>121</v>
      </c>
      <c r="W181" s="101" t="s">
        <v>312</v>
      </c>
      <c r="X181" s="101">
        <v>1</v>
      </c>
      <c r="Y181" s="101" t="s">
        <v>313</v>
      </c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>
        <v>0</v>
      </c>
      <c r="BL181" s="33"/>
      <c r="BM181" s="33"/>
      <c r="BQ181" s="10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136">
        <v>0</v>
      </c>
      <c r="CE181" s="7">
        <f t="shared" si="2"/>
        <v>0</v>
      </c>
    </row>
    <row r="182" spans="1:83" hidden="1">
      <c r="A182">
        <v>101</v>
      </c>
      <c r="B182" t="s">
        <v>306</v>
      </c>
      <c r="C182">
        <v>139</v>
      </c>
      <c r="D182" t="s">
        <v>307</v>
      </c>
      <c r="E182">
        <v>200</v>
      </c>
      <c r="F182">
        <v>511340001</v>
      </c>
      <c r="G182" t="s">
        <v>123</v>
      </c>
      <c r="H182" s="53"/>
      <c r="I182">
        <v>101</v>
      </c>
      <c r="J182" t="s">
        <v>308</v>
      </c>
      <c r="K182">
        <v>1340</v>
      </c>
      <c r="L182" s="8">
        <v>1320</v>
      </c>
      <c r="M182" t="s">
        <v>316</v>
      </c>
      <c r="N182">
        <v>1000</v>
      </c>
      <c r="O182" t="s">
        <v>106</v>
      </c>
      <c r="P182">
        <v>7</v>
      </c>
      <c r="Q182" t="s">
        <v>310</v>
      </c>
      <c r="R182">
        <v>171</v>
      </c>
      <c r="S182" s="21">
        <v>1</v>
      </c>
      <c r="T182" s="21">
        <v>71</v>
      </c>
      <c r="U182" t="s">
        <v>311</v>
      </c>
      <c r="V182">
        <v>121</v>
      </c>
      <c r="W182" t="s">
        <v>312</v>
      </c>
      <c r="X182">
        <v>1</v>
      </c>
      <c r="Y182" t="s">
        <v>313</v>
      </c>
      <c r="Z182" s="4">
        <v>1575</v>
      </c>
      <c r="AA182" s="4">
        <v>1575</v>
      </c>
      <c r="AB182" s="4">
        <v>16724.740000000002</v>
      </c>
      <c r="AC182" s="4">
        <v>36924.379999999997</v>
      </c>
      <c r="AD182" s="4">
        <v>1050</v>
      </c>
      <c r="AE182" s="4">
        <v>3675</v>
      </c>
      <c r="AF182" s="4">
        <v>1575</v>
      </c>
      <c r="AG182" s="4">
        <v>1575</v>
      </c>
      <c r="AH182" s="4">
        <v>2500.5300000000002</v>
      </c>
      <c r="AI182" s="4">
        <v>4200</v>
      </c>
      <c r="AJ182" s="4">
        <v>4200</v>
      </c>
      <c r="AK182" s="4">
        <v>4200</v>
      </c>
      <c r="AM182" s="4">
        <v>30000</v>
      </c>
      <c r="AN182" s="4">
        <v>0</v>
      </c>
      <c r="AO182" s="4">
        <v>0</v>
      </c>
      <c r="AP182" s="4">
        <v>-11000</v>
      </c>
      <c r="AQ182" s="4">
        <v>-500</v>
      </c>
      <c r="AR182" s="4">
        <v>-3500</v>
      </c>
      <c r="AS182" s="4">
        <v>0</v>
      </c>
      <c r="AT182" s="4">
        <v>-1500</v>
      </c>
      <c r="AU182" s="4">
        <v>-2000</v>
      </c>
      <c r="AV182" s="4">
        <v>-4000</v>
      </c>
      <c r="AW182" s="4">
        <v>-4004.3</v>
      </c>
      <c r="AX182" s="4">
        <v>-3500</v>
      </c>
      <c r="AZ182" s="4">
        <v>16500</v>
      </c>
      <c r="BA182" s="4">
        <v>1000</v>
      </c>
      <c r="BB182" s="4">
        <v>1000</v>
      </c>
      <c r="BC182" s="4">
        <v>1000</v>
      </c>
      <c r="BD182" s="4">
        <v>1000</v>
      </c>
      <c r="BE182" s="4">
        <v>1000</v>
      </c>
      <c r="BF182" s="4">
        <v>1000</v>
      </c>
      <c r="BG182" s="4">
        <v>1000</v>
      </c>
      <c r="BH182" s="4">
        <v>1000</v>
      </c>
      <c r="BI182" s="4">
        <v>1000</v>
      </c>
      <c r="BJ182" s="6">
        <v>1000</v>
      </c>
      <c r="BK182" s="6">
        <v>1000</v>
      </c>
      <c r="BQ182" s="4">
        <v>28875</v>
      </c>
      <c r="BR182" s="9">
        <v>17325</v>
      </c>
      <c r="BS182" s="9">
        <v>1050</v>
      </c>
      <c r="BT182" s="9">
        <v>1050</v>
      </c>
      <c r="BU182" s="9">
        <v>1050</v>
      </c>
      <c r="BV182" s="9">
        <v>1050</v>
      </c>
      <c r="BW182" s="9">
        <v>1050</v>
      </c>
      <c r="BX182" s="9">
        <v>1050</v>
      </c>
      <c r="BY182" s="9">
        <v>1050</v>
      </c>
      <c r="BZ182" s="9">
        <v>1050</v>
      </c>
      <c r="CA182" s="9">
        <v>1050</v>
      </c>
      <c r="CB182" s="9">
        <v>1050</v>
      </c>
      <c r="CC182" s="9">
        <v>1050</v>
      </c>
      <c r="CD182" s="135">
        <v>28875</v>
      </c>
      <c r="CE182" s="7">
        <f t="shared" si="2"/>
        <v>0</v>
      </c>
    </row>
    <row r="183" spans="1:83" hidden="1">
      <c r="A183">
        <v>102</v>
      </c>
      <c r="B183" t="s">
        <v>343</v>
      </c>
      <c r="C183">
        <v>140</v>
      </c>
      <c r="D183" t="s">
        <v>344</v>
      </c>
      <c r="E183">
        <v>200</v>
      </c>
      <c r="F183">
        <v>511340001</v>
      </c>
      <c r="G183" t="s">
        <v>123</v>
      </c>
      <c r="H183" s="53"/>
      <c r="I183">
        <v>101</v>
      </c>
      <c r="J183" t="s">
        <v>308</v>
      </c>
      <c r="K183">
        <v>1340</v>
      </c>
      <c r="L183" s="8">
        <v>1320</v>
      </c>
      <c r="M183" t="s">
        <v>316</v>
      </c>
      <c r="N183">
        <v>1000</v>
      </c>
      <c r="O183" t="s">
        <v>106</v>
      </c>
      <c r="P183">
        <v>4</v>
      </c>
      <c r="Q183" t="s">
        <v>345</v>
      </c>
      <c r="R183">
        <v>172</v>
      </c>
      <c r="S183" s="21">
        <v>1</v>
      </c>
      <c r="T183" s="21">
        <v>72</v>
      </c>
      <c r="U183" t="s">
        <v>281</v>
      </c>
      <c r="V183">
        <v>121</v>
      </c>
      <c r="W183" t="s">
        <v>312</v>
      </c>
      <c r="X183">
        <v>1</v>
      </c>
      <c r="Y183" t="s">
        <v>313</v>
      </c>
      <c r="Z183" s="4">
        <v>918.75</v>
      </c>
      <c r="AA183" s="4">
        <v>0</v>
      </c>
      <c r="AB183" s="4">
        <v>4405.57</v>
      </c>
      <c r="AC183" s="4">
        <v>4697.18</v>
      </c>
      <c r="AD183" s="4">
        <v>0</v>
      </c>
      <c r="AE183" s="4">
        <v>1638.55</v>
      </c>
      <c r="AF183" s="4">
        <v>0</v>
      </c>
      <c r="AG183" s="4">
        <v>0</v>
      </c>
      <c r="AH183" s="4">
        <v>436.95</v>
      </c>
      <c r="AI183" s="4">
        <v>0</v>
      </c>
      <c r="AJ183" s="4">
        <v>0</v>
      </c>
      <c r="AK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Z183" s="4">
        <v>0</v>
      </c>
      <c r="BA183" s="4">
        <v>0</v>
      </c>
      <c r="BB183" s="4">
        <v>3617.28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500</v>
      </c>
      <c r="BI183" s="4">
        <v>0</v>
      </c>
      <c r="BJ183" s="6">
        <v>0</v>
      </c>
      <c r="BK183" s="6">
        <v>0</v>
      </c>
      <c r="BQ183" s="4">
        <v>4323.1440000000011</v>
      </c>
      <c r="BR183" s="9">
        <v>0</v>
      </c>
      <c r="BS183" s="9">
        <v>0</v>
      </c>
      <c r="BT183" s="9">
        <v>3798.1440000000002</v>
      </c>
      <c r="BU183" s="9">
        <v>0</v>
      </c>
      <c r="BV183" s="9">
        <v>0</v>
      </c>
      <c r="BW183" s="9">
        <v>0</v>
      </c>
      <c r="BX183" s="9">
        <v>0</v>
      </c>
      <c r="BY183" s="9">
        <v>0</v>
      </c>
      <c r="BZ183" s="9">
        <v>525.00000000000011</v>
      </c>
      <c r="CA183" s="9">
        <v>0</v>
      </c>
      <c r="CB183" s="9">
        <v>0</v>
      </c>
      <c r="CC183" s="9">
        <v>0</v>
      </c>
      <c r="CD183" s="135">
        <v>4323.1440000000002</v>
      </c>
      <c r="CE183" s="7">
        <f t="shared" si="2"/>
        <v>0</v>
      </c>
    </row>
    <row r="184" spans="1:83" hidden="1">
      <c r="A184">
        <v>111</v>
      </c>
      <c r="B184" t="s">
        <v>84</v>
      </c>
      <c r="C184">
        <v>141</v>
      </c>
      <c r="D184" t="s">
        <v>260</v>
      </c>
      <c r="E184">
        <v>200</v>
      </c>
      <c r="F184">
        <v>511340001</v>
      </c>
      <c r="G184" t="s">
        <v>123</v>
      </c>
      <c r="H184" s="53"/>
      <c r="I184">
        <v>101</v>
      </c>
      <c r="J184" t="s">
        <v>308</v>
      </c>
      <c r="K184">
        <v>1340</v>
      </c>
      <c r="L184" s="8">
        <v>1320</v>
      </c>
      <c r="M184" t="s">
        <v>316</v>
      </c>
      <c r="N184">
        <v>1000</v>
      </c>
      <c r="O184" t="s">
        <v>106</v>
      </c>
      <c r="P184">
        <v>13</v>
      </c>
      <c r="Q184" t="s">
        <v>353</v>
      </c>
      <c r="R184">
        <v>263</v>
      </c>
      <c r="S184" s="21">
        <v>2</v>
      </c>
      <c r="T184" s="21">
        <v>63</v>
      </c>
      <c r="U184" t="s">
        <v>354</v>
      </c>
      <c r="V184">
        <v>121</v>
      </c>
      <c r="W184" t="s">
        <v>312</v>
      </c>
      <c r="X184">
        <v>1</v>
      </c>
      <c r="Y184" t="s">
        <v>313</v>
      </c>
      <c r="Z184" s="4">
        <v>3150</v>
      </c>
      <c r="AA184" s="4">
        <v>3150</v>
      </c>
      <c r="AB184" s="4">
        <v>7599.33</v>
      </c>
      <c r="AC184" s="4">
        <v>11948.72</v>
      </c>
      <c r="AD184" s="4">
        <v>8977.5</v>
      </c>
      <c r="AE184" s="4">
        <v>9704.2099999999991</v>
      </c>
      <c r="AF184" s="4">
        <v>11719.61</v>
      </c>
      <c r="AG184" s="4">
        <v>9222.19</v>
      </c>
      <c r="AH184" s="4">
        <v>35642.43</v>
      </c>
      <c r="AI184" s="4">
        <v>16267.16</v>
      </c>
      <c r="AJ184" s="4">
        <v>16267.16</v>
      </c>
      <c r="AK184" s="4">
        <v>16267.16</v>
      </c>
      <c r="AM184" s="4">
        <v>50000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Z184" s="4">
        <v>10647.93</v>
      </c>
      <c r="BA184" s="4">
        <v>10268.06</v>
      </c>
      <c r="BB184" s="4">
        <v>11599.42</v>
      </c>
      <c r="BC184" s="4">
        <v>6200</v>
      </c>
      <c r="BD184" s="4">
        <v>13386.41</v>
      </c>
      <c r="BE184" s="4">
        <v>10673.87</v>
      </c>
      <c r="BF184" s="4">
        <v>9481.36</v>
      </c>
      <c r="BG184" s="4">
        <v>14596.3</v>
      </c>
      <c r="BH184" s="4">
        <v>21716.32</v>
      </c>
      <c r="BI184" s="4">
        <v>26867.23</v>
      </c>
      <c r="BJ184" s="6">
        <v>26867.23</v>
      </c>
      <c r="BK184" s="6">
        <v>26867.23</v>
      </c>
      <c r="BQ184" s="4">
        <v>198629.92800000001</v>
      </c>
      <c r="BR184" s="9">
        <v>11180.326500000001</v>
      </c>
      <c r="BS184" s="9">
        <v>10781.463</v>
      </c>
      <c r="BT184" s="9">
        <v>12179.391</v>
      </c>
      <c r="BU184" s="9">
        <v>6510</v>
      </c>
      <c r="BV184" s="9">
        <v>14055.7305</v>
      </c>
      <c r="BW184" s="9">
        <v>11207.5635</v>
      </c>
      <c r="BX184" s="9">
        <v>9955.4279999999999</v>
      </c>
      <c r="BY184" s="9">
        <v>15326.114999999998</v>
      </c>
      <c r="BZ184" s="9">
        <v>22802.135999999999</v>
      </c>
      <c r="CA184" s="9">
        <v>28210.591500000002</v>
      </c>
      <c r="CB184" s="9">
        <v>28210.591500000002</v>
      </c>
      <c r="CC184" s="9">
        <v>28210.591500000002</v>
      </c>
      <c r="CD184" s="135">
        <v>198629.92800000001</v>
      </c>
      <c r="CE184" s="7">
        <f t="shared" si="2"/>
        <v>0</v>
      </c>
    </row>
    <row r="185" spans="1:83">
      <c r="A185">
        <v>111</v>
      </c>
      <c r="B185" t="s">
        <v>84</v>
      </c>
      <c r="C185">
        <v>189</v>
      </c>
      <c r="D185" t="s">
        <v>787</v>
      </c>
      <c r="E185">
        <v>627</v>
      </c>
      <c r="F185">
        <v>511340001</v>
      </c>
      <c r="G185" t="s">
        <v>123</v>
      </c>
      <c r="H185" s="21" t="s">
        <v>856</v>
      </c>
      <c r="I185">
        <v>602</v>
      </c>
      <c r="J185" t="s">
        <v>380</v>
      </c>
      <c r="K185">
        <v>1340</v>
      </c>
      <c r="L185" s="8">
        <v>1320</v>
      </c>
      <c r="M185" t="s">
        <v>316</v>
      </c>
      <c r="N185">
        <v>1000</v>
      </c>
      <c r="O185" t="s">
        <v>106</v>
      </c>
      <c r="P185">
        <v>13</v>
      </c>
      <c r="Q185" t="s">
        <v>353</v>
      </c>
      <c r="R185">
        <v>263</v>
      </c>
      <c r="S185" s="21">
        <v>2</v>
      </c>
      <c r="T185" s="21">
        <v>63</v>
      </c>
      <c r="U185" t="s">
        <v>354</v>
      </c>
      <c r="V185">
        <v>121</v>
      </c>
      <c r="W185" t="s">
        <v>312</v>
      </c>
      <c r="X185">
        <v>1</v>
      </c>
      <c r="Y185" t="s">
        <v>313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M185" s="4">
        <v>0</v>
      </c>
      <c r="AN185" s="4">
        <v>0</v>
      </c>
      <c r="AO185" s="4">
        <v>0</v>
      </c>
      <c r="AP185" s="4">
        <v>72000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Z185" s="4">
        <v>0</v>
      </c>
      <c r="BA185" s="4">
        <v>0</v>
      </c>
      <c r="BB185" s="4">
        <v>0</v>
      </c>
      <c r="BC185" s="4">
        <v>4000</v>
      </c>
      <c r="BD185" s="4">
        <v>12000</v>
      </c>
      <c r="BE185" s="4">
        <v>8000</v>
      </c>
      <c r="BF185" s="4">
        <v>8000</v>
      </c>
      <c r="BG185" s="4">
        <v>5500</v>
      </c>
      <c r="BH185" s="4">
        <v>7000</v>
      </c>
      <c r="BI185" s="4">
        <v>3500</v>
      </c>
      <c r="BJ185" s="6">
        <v>3500</v>
      </c>
      <c r="BK185" s="6">
        <v>3500</v>
      </c>
      <c r="BQ185" s="4">
        <v>57750</v>
      </c>
      <c r="BR185" s="9">
        <v>0</v>
      </c>
      <c r="BS185" s="9">
        <v>0</v>
      </c>
      <c r="BT185" s="9">
        <v>0</v>
      </c>
      <c r="BU185" s="9">
        <v>0</v>
      </c>
      <c r="BV185" s="9">
        <v>0</v>
      </c>
      <c r="BW185" s="9">
        <v>0</v>
      </c>
      <c r="BX185" s="9">
        <v>0</v>
      </c>
      <c r="BY185" s="9">
        <v>0</v>
      </c>
      <c r="BZ185" s="9">
        <v>0</v>
      </c>
      <c r="CA185" s="9">
        <v>0</v>
      </c>
      <c r="CB185" s="9">
        <v>0</v>
      </c>
      <c r="CC185" s="9">
        <v>57750</v>
      </c>
      <c r="CD185" s="135">
        <v>0</v>
      </c>
      <c r="CE185" s="7">
        <f t="shared" si="2"/>
        <v>57750</v>
      </c>
    </row>
    <row r="186" spans="1:83" hidden="1">
      <c r="A186">
        <v>302</v>
      </c>
      <c r="B186" t="s">
        <v>79</v>
      </c>
      <c r="C186">
        <v>150</v>
      </c>
      <c r="D186" t="s">
        <v>79</v>
      </c>
      <c r="E186">
        <v>201</v>
      </c>
      <c r="F186">
        <v>511340001</v>
      </c>
      <c r="G186" t="s">
        <v>123</v>
      </c>
      <c r="H186" s="21" t="s">
        <v>74</v>
      </c>
      <c r="I186">
        <v>502</v>
      </c>
      <c r="J186" t="s">
        <v>413</v>
      </c>
      <c r="K186">
        <v>1340</v>
      </c>
      <c r="L186" s="8">
        <v>1320</v>
      </c>
      <c r="M186" t="s">
        <v>316</v>
      </c>
      <c r="N186">
        <v>1000</v>
      </c>
      <c r="O186" t="s">
        <v>106</v>
      </c>
      <c r="P186">
        <v>7</v>
      </c>
      <c r="Q186" t="s">
        <v>310</v>
      </c>
      <c r="R186">
        <v>423</v>
      </c>
      <c r="S186" s="21">
        <v>4</v>
      </c>
      <c r="T186" s="21">
        <v>23</v>
      </c>
      <c r="U186" t="s">
        <v>381</v>
      </c>
      <c r="V186">
        <v>161</v>
      </c>
      <c r="W186" t="s">
        <v>414</v>
      </c>
      <c r="X186">
        <v>1</v>
      </c>
      <c r="Y186" t="s">
        <v>313</v>
      </c>
      <c r="Z186" s="4">
        <v>0</v>
      </c>
      <c r="AA186" s="4">
        <v>525</v>
      </c>
      <c r="AB186" s="4">
        <v>525</v>
      </c>
      <c r="AC186" s="4">
        <v>525</v>
      </c>
      <c r="AD186" s="4">
        <v>1050</v>
      </c>
      <c r="AE186" s="4">
        <v>37485</v>
      </c>
      <c r="AF186" s="4">
        <v>13558.63</v>
      </c>
      <c r="AG186" s="4">
        <v>3465</v>
      </c>
      <c r="AH186" s="4">
        <v>3150</v>
      </c>
      <c r="AI186" s="4">
        <v>525</v>
      </c>
      <c r="AJ186" s="4">
        <v>525</v>
      </c>
      <c r="AK186" s="4">
        <v>525</v>
      </c>
      <c r="AM186" s="4">
        <v>500</v>
      </c>
      <c r="AN186" s="4">
        <v>475</v>
      </c>
      <c r="AO186" s="4">
        <v>62685.34</v>
      </c>
      <c r="AP186" s="4">
        <v>475</v>
      </c>
      <c r="AQ186" s="4">
        <v>-50</v>
      </c>
      <c r="AR186" s="4">
        <v>-36485</v>
      </c>
      <c r="AS186" s="4">
        <v>-12558.63</v>
      </c>
      <c r="AT186" s="4">
        <v>5109.88</v>
      </c>
      <c r="AU186" s="4">
        <v>1350</v>
      </c>
      <c r="AV186" s="4">
        <v>7274.92</v>
      </c>
      <c r="AW186" s="4">
        <v>0</v>
      </c>
      <c r="AX186" s="4">
        <v>0</v>
      </c>
      <c r="AZ186" s="4">
        <v>500</v>
      </c>
      <c r="BA186" s="4">
        <v>1000</v>
      </c>
      <c r="BB186" s="4">
        <v>63210.34</v>
      </c>
      <c r="BC186" s="4">
        <v>1000</v>
      </c>
      <c r="BD186" s="4">
        <v>1000</v>
      </c>
      <c r="BE186" s="4">
        <v>1000</v>
      </c>
      <c r="BF186" s="4">
        <v>1000</v>
      </c>
      <c r="BG186" s="4">
        <v>8574.8799999999992</v>
      </c>
      <c r="BH186" s="4">
        <v>4500</v>
      </c>
      <c r="BI186" s="4">
        <v>7799.92</v>
      </c>
      <c r="BJ186" s="6">
        <v>7799.92</v>
      </c>
      <c r="BK186" s="6">
        <v>7799.92</v>
      </c>
      <c r="BQ186" s="4">
        <v>110444.22900000001</v>
      </c>
      <c r="BR186" s="9">
        <v>525</v>
      </c>
      <c r="BS186" s="9">
        <v>1050</v>
      </c>
      <c r="BT186" s="9">
        <v>66370.857000000004</v>
      </c>
      <c r="BU186" s="9">
        <v>1050</v>
      </c>
      <c r="BV186" s="9">
        <v>1050</v>
      </c>
      <c r="BW186" s="9">
        <v>1050</v>
      </c>
      <c r="BX186" s="9">
        <v>1050</v>
      </c>
      <c r="BY186" s="9">
        <v>9003.6239999999998</v>
      </c>
      <c r="BZ186" s="9">
        <v>4725.0000000000009</v>
      </c>
      <c r="CA186" s="9">
        <v>8189.9160000000002</v>
      </c>
      <c r="CB186" s="9">
        <v>8189.9160000000002</v>
      </c>
      <c r="CC186" s="9">
        <v>8189.9160000000002</v>
      </c>
      <c r="CD186" s="135">
        <v>110444.22899999999</v>
      </c>
      <c r="CE186" s="7">
        <f t="shared" si="2"/>
        <v>0</v>
      </c>
    </row>
    <row r="187" spans="1:83" hidden="1">
      <c r="A187">
        <v>902</v>
      </c>
      <c r="B187" t="s">
        <v>439</v>
      </c>
      <c r="C187">
        <v>101</v>
      </c>
      <c r="D187" t="s">
        <v>110</v>
      </c>
      <c r="E187">
        <v>200</v>
      </c>
      <c r="F187">
        <v>511340001</v>
      </c>
      <c r="G187" t="s">
        <v>123</v>
      </c>
      <c r="H187" s="53"/>
      <c r="I187">
        <v>101</v>
      </c>
      <c r="J187" t="s">
        <v>308</v>
      </c>
      <c r="K187">
        <v>1340</v>
      </c>
      <c r="L187" s="8">
        <v>1320</v>
      </c>
      <c r="M187" t="s">
        <v>316</v>
      </c>
      <c r="N187">
        <v>1000</v>
      </c>
      <c r="O187" t="s">
        <v>106</v>
      </c>
      <c r="P187">
        <v>3</v>
      </c>
      <c r="Q187" t="s">
        <v>440</v>
      </c>
      <c r="R187">
        <v>111</v>
      </c>
      <c r="S187" s="21">
        <v>1</v>
      </c>
      <c r="T187" s="21">
        <v>11</v>
      </c>
      <c r="U187" t="s">
        <v>438</v>
      </c>
      <c r="V187">
        <v>121</v>
      </c>
      <c r="W187" t="s">
        <v>312</v>
      </c>
      <c r="X187">
        <v>1</v>
      </c>
      <c r="Y187" t="s">
        <v>313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319.70999999999998</v>
      </c>
      <c r="AI187" s="4">
        <v>0</v>
      </c>
      <c r="AJ187" s="4">
        <v>0</v>
      </c>
      <c r="AK187" s="4">
        <v>0</v>
      </c>
      <c r="AM187" s="4">
        <v>5000</v>
      </c>
      <c r="AN187" s="4">
        <v>0</v>
      </c>
      <c r="AO187" s="4">
        <v>10000</v>
      </c>
      <c r="AP187" s="4">
        <v>0</v>
      </c>
      <c r="AQ187" s="4">
        <v>0</v>
      </c>
      <c r="AR187" s="4">
        <v>0</v>
      </c>
      <c r="AS187" s="4">
        <v>50000</v>
      </c>
      <c r="AT187" s="4">
        <v>0</v>
      </c>
      <c r="AU187" s="4">
        <v>0</v>
      </c>
      <c r="AV187" s="4">
        <v>10000</v>
      </c>
      <c r="AW187" s="4">
        <v>0</v>
      </c>
      <c r="AX187" s="4">
        <v>0</v>
      </c>
      <c r="AZ187" s="4">
        <v>657.72</v>
      </c>
      <c r="BA187" s="4">
        <v>1555.77</v>
      </c>
      <c r="BB187" s="4">
        <v>6628.21</v>
      </c>
      <c r="BC187" s="4">
        <v>1256.42</v>
      </c>
      <c r="BD187" s="4">
        <v>1256.42</v>
      </c>
      <c r="BE187" s="4">
        <v>3330.32</v>
      </c>
      <c r="BF187" s="4">
        <v>11955.44</v>
      </c>
      <c r="BG187" s="4">
        <v>5504.42</v>
      </c>
      <c r="BH187" s="4">
        <v>5504.42</v>
      </c>
      <c r="BI187" s="4">
        <v>32581.35</v>
      </c>
      <c r="BJ187" s="6">
        <v>32581.35</v>
      </c>
      <c r="BK187" s="6">
        <v>32581.35</v>
      </c>
      <c r="BQ187" s="4">
        <v>142162.84950000001</v>
      </c>
      <c r="BR187" s="9">
        <v>690.60600000000011</v>
      </c>
      <c r="BS187" s="9">
        <v>1633.5585000000001</v>
      </c>
      <c r="BT187" s="9">
        <v>6959.6205</v>
      </c>
      <c r="BU187" s="9">
        <v>1319.2410000000002</v>
      </c>
      <c r="BV187" s="9">
        <v>1319.2410000000002</v>
      </c>
      <c r="BW187" s="9">
        <v>3496.8360000000002</v>
      </c>
      <c r="BX187" s="9">
        <v>12553.212000000003</v>
      </c>
      <c r="BY187" s="9">
        <v>5779.6409999999996</v>
      </c>
      <c r="BZ187" s="9">
        <v>5779.6409999999996</v>
      </c>
      <c r="CA187" s="9">
        <v>34210.417500000003</v>
      </c>
      <c r="CB187" s="9">
        <v>34210.417500000003</v>
      </c>
      <c r="CC187" s="9">
        <v>34210.417500000003</v>
      </c>
      <c r="CD187" s="135">
        <v>142162.84950000004</v>
      </c>
      <c r="CE187" s="7">
        <f t="shared" si="2"/>
        <v>0</v>
      </c>
    </row>
    <row r="188" spans="1:83" hidden="1">
      <c r="A188">
        <v>921</v>
      </c>
      <c r="B188" t="s">
        <v>454</v>
      </c>
      <c r="C188">
        <v>108</v>
      </c>
      <c r="D188" t="s">
        <v>455</v>
      </c>
      <c r="E188">
        <v>200</v>
      </c>
      <c r="F188">
        <v>511340001</v>
      </c>
      <c r="G188" t="s">
        <v>123</v>
      </c>
      <c r="H188" s="53"/>
      <c r="I188">
        <v>101</v>
      </c>
      <c r="J188" t="s">
        <v>308</v>
      </c>
      <c r="K188">
        <v>1340</v>
      </c>
      <c r="L188" s="8">
        <v>1320</v>
      </c>
      <c r="M188" t="s">
        <v>316</v>
      </c>
      <c r="N188">
        <v>1000</v>
      </c>
      <c r="O188" t="s">
        <v>106</v>
      </c>
      <c r="P188">
        <v>4</v>
      </c>
      <c r="Q188" t="s">
        <v>345</v>
      </c>
      <c r="R188">
        <v>132</v>
      </c>
      <c r="S188" s="21">
        <v>1</v>
      </c>
      <c r="T188" s="21">
        <v>32</v>
      </c>
      <c r="U188" t="s">
        <v>456</v>
      </c>
      <c r="V188">
        <v>121</v>
      </c>
      <c r="W188" t="s">
        <v>312</v>
      </c>
      <c r="X188">
        <v>1</v>
      </c>
      <c r="Y188" t="s">
        <v>313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2760.66</v>
      </c>
      <c r="AG188" s="4">
        <v>0</v>
      </c>
      <c r="AH188" s="4">
        <v>1028.76</v>
      </c>
      <c r="AI188" s="4">
        <v>0</v>
      </c>
      <c r="AJ188" s="4">
        <v>0</v>
      </c>
      <c r="AK188" s="4">
        <v>0</v>
      </c>
      <c r="AM188" s="4">
        <v>0</v>
      </c>
      <c r="AN188" s="4">
        <v>0</v>
      </c>
      <c r="AO188" s="4">
        <v>0</v>
      </c>
      <c r="AP188" s="4">
        <v>1013.35</v>
      </c>
      <c r="AQ188" s="4">
        <v>0</v>
      </c>
      <c r="AR188" s="4">
        <v>0</v>
      </c>
      <c r="AS188" s="4">
        <v>0</v>
      </c>
      <c r="AT188" s="4">
        <v>5000</v>
      </c>
      <c r="AU188" s="4">
        <v>0</v>
      </c>
      <c r="AV188" s="4">
        <v>0</v>
      </c>
      <c r="AW188" s="4">
        <v>0</v>
      </c>
      <c r="AX188" s="4">
        <v>0</v>
      </c>
      <c r="AZ188" s="4">
        <v>0</v>
      </c>
      <c r="BA188" s="4">
        <v>0</v>
      </c>
      <c r="BB188" s="4">
        <v>0</v>
      </c>
      <c r="BC188" s="4">
        <v>1013.35</v>
      </c>
      <c r="BD188" s="4">
        <v>0</v>
      </c>
      <c r="BE188" s="4">
        <v>0</v>
      </c>
      <c r="BF188" s="4">
        <v>0</v>
      </c>
      <c r="BG188" s="4">
        <v>6016.8</v>
      </c>
      <c r="BH188" s="4">
        <v>0</v>
      </c>
      <c r="BI188" s="4">
        <v>1774.58</v>
      </c>
      <c r="BJ188" s="6">
        <v>1774.58</v>
      </c>
      <c r="BK188" s="6">
        <v>1774.58</v>
      </c>
      <c r="BQ188" s="4">
        <v>12971.584500000001</v>
      </c>
      <c r="BR188" s="9">
        <v>0</v>
      </c>
      <c r="BS188" s="9">
        <v>0</v>
      </c>
      <c r="BT188" s="9">
        <v>0</v>
      </c>
      <c r="BU188" s="9">
        <v>1064.0175000000002</v>
      </c>
      <c r="BV188" s="9">
        <v>0</v>
      </c>
      <c r="BW188" s="9">
        <v>0</v>
      </c>
      <c r="BX188" s="9">
        <v>0</v>
      </c>
      <c r="BY188" s="9">
        <v>6317.6400000000012</v>
      </c>
      <c r="BZ188" s="9">
        <v>0</v>
      </c>
      <c r="CA188" s="9">
        <v>1863.3090000000002</v>
      </c>
      <c r="CB188" s="9">
        <v>1863.3090000000002</v>
      </c>
      <c r="CC188" s="9">
        <v>1863.3090000000002</v>
      </c>
      <c r="CD188" s="135">
        <v>12971.584500000004</v>
      </c>
      <c r="CE188" s="7">
        <f t="shared" si="2"/>
        <v>0</v>
      </c>
    </row>
    <row r="189" spans="1:83" hidden="1">
      <c r="A189">
        <v>922</v>
      </c>
      <c r="B189" t="s">
        <v>458</v>
      </c>
      <c r="C189">
        <v>109</v>
      </c>
      <c r="D189" t="s">
        <v>459</v>
      </c>
      <c r="E189">
        <v>200</v>
      </c>
      <c r="F189">
        <v>511340001</v>
      </c>
      <c r="G189" t="s">
        <v>123</v>
      </c>
      <c r="H189" s="53"/>
      <c r="I189">
        <v>101</v>
      </c>
      <c r="J189" t="s">
        <v>308</v>
      </c>
      <c r="K189">
        <v>1340</v>
      </c>
      <c r="L189" s="8">
        <v>1320</v>
      </c>
      <c r="M189" t="s">
        <v>316</v>
      </c>
      <c r="N189">
        <v>1000</v>
      </c>
      <c r="O189" t="s">
        <v>106</v>
      </c>
      <c r="P189">
        <v>4</v>
      </c>
      <c r="Q189" t="s">
        <v>345</v>
      </c>
      <c r="R189">
        <v>135</v>
      </c>
      <c r="S189" s="21">
        <v>1</v>
      </c>
      <c r="T189" s="21">
        <v>35</v>
      </c>
      <c r="U189" t="s">
        <v>460</v>
      </c>
      <c r="V189">
        <v>121</v>
      </c>
      <c r="W189" t="s">
        <v>312</v>
      </c>
      <c r="X189">
        <v>1</v>
      </c>
      <c r="Y189" t="s">
        <v>313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M189" s="4">
        <v>5000</v>
      </c>
      <c r="AN189" s="4">
        <v>0</v>
      </c>
      <c r="AO189" s="4">
        <v>5000</v>
      </c>
      <c r="AP189" s="4">
        <v>0</v>
      </c>
      <c r="AQ189" s="4">
        <v>0</v>
      </c>
      <c r="AR189" s="4">
        <v>10000</v>
      </c>
      <c r="AS189" s="4">
        <v>5000</v>
      </c>
      <c r="AT189" s="4">
        <v>6000</v>
      </c>
      <c r="AU189" s="4">
        <v>2114.85</v>
      </c>
      <c r="AV189" s="4">
        <v>61000</v>
      </c>
      <c r="AW189" s="4">
        <v>0</v>
      </c>
      <c r="AX189" s="4">
        <v>0</v>
      </c>
      <c r="AZ189" s="4">
        <v>657.72</v>
      </c>
      <c r="BA189" s="4">
        <v>1555.77</v>
      </c>
      <c r="BB189" s="4">
        <v>4734.12</v>
      </c>
      <c r="BC189" s="4">
        <v>1256.42</v>
      </c>
      <c r="BD189" s="4">
        <v>1256.42</v>
      </c>
      <c r="BE189" s="4">
        <v>3075.59</v>
      </c>
      <c r="BF189" s="4">
        <v>10589.29</v>
      </c>
      <c r="BG189" s="4">
        <v>4994.76</v>
      </c>
      <c r="BH189" s="4">
        <v>4994.76</v>
      </c>
      <c r="BI189" s="4">
        <v>31271.97</v>
      </c>
      <c r="BJ189" s="6">
        <v>31271.97</v>
      </c>
      <c r="BK189" s="6">
        <v>31271.97</v>
      </c>
      <c r="BQ189" s="4">
        <v>133277.29800000001</v>
      </c>
      <c r="BR189" s="9">
        <v>690.60599999999999</v>
      </c>
      <c r="BS189" s="9">
        <v>1633.5585000000001</v>
      </c>
      <c r="BT189" s="9">
        <v>4970.8259999999991</v>
      </c>
      <c r="BU189" s="9">
        <v>1319.241</v>
      </c>
      <c r="BV189" s="9">
        <v>1319.241</v>
      </c>
      <c r="BW189" s="9">
        <v>3229.3695000000002</v>
      </c>
      <c r="BX189" s="9">
        <v>11118.754500000001</v>
      </c>
      <c r="BY189" s="9">
        <v>5244.4979999999996</v>
      </c>
      <c r="BZ189" s="9">
        <v>5244.4979999999996</v>
      </c>
      <c r="CA189" s="9">
        <v>32835.568500000001</v>
      </c>
      <c r="CB189" s="9">
        <v>32835.568500000001</v>
      </c>
      <c r="CC189" s="9">
        <v>32835.568500000001</v>
      </c>
      <c r="CD189" s="135">
        <v>133277.29799999998</v>
      </c>
      <c r="CE189" s="7">
        <f t="shared" si="2"/>
        <v>0</v>
      </c>
    </row>
    <row r="190" spans="1:83" hidden="1">
      <c r="A190">
        <v>923</v>
      </c>
      <c r="B190" t="s">
        <v>461</v>
      </c>
      <c r="C190">
        <v>110</v>
      </c>
      <c r="D190" t="s">
        <v>462</v>
      </c>
      <c r="E190">
        <v>200</v>
      </c>
      <c r="F190">
        <v>511340001</v>
      </c>
      <c r="G190" t="s">
        <v>123</v>
      </c>
      <c r="H190" s="53"/>
      <c r="I190">
        <v>101</v>
      </c>
      <c r="J190" t="s">
        <v>308</v>
      </c>
      <c r="K190">
        <v>1340</v>
      </c>
      <c r="L190" s="8">
        <v>1320</v>
      </c>
      <c r="M190" t="s">
        <v>316</v>
      </c>
      <c r="N190">
        <v>1000</v>
      </c>
      <c r="O190" t="s">
        <v>106</v>
      </c>
      <c r="P190">
        <v>4</v>
      </c>
      <c r="Q190" t="s">
        <v>345</v>
      </c>
      <c r="R190">
        <v>311</v>
      </c>
      <c r="S190" s="21">
        <v>3</v>
      </c>
      <c r="T190" s="21">
        <v>11</v>
      </c>
      <c r="U190" t="s">
        <v>463</v>
      </c>
      <c r="V190">
        <v>125</v>
      </c>
      <c r="W190" t="s">
        <v>464</v>
      </c>
      <c r="X190">
        <v>1</v>
      </c>
      <c r="Y190" t="s">
        <v>313</v>
      </c>
      <c r="Z190" s="4">
        <v>1050</v>
      </c>
      <c r="AA190" s="4">
        <v>1575</v>
      </c>
      <c r="AB190" s="4">
        <v>5670</v>
      </c>
      <c r="AC190" s="4">
        <v>1785</v>
      </c>
      <c r="AD190" s="4">
        <v>3150</v>
      </c>
      <c r="AE190" s="4">
        <v>6457.5</v>
      </c>
      <c r="AF190" s="4">
        <v>0</v>
      </c>
      <c r="AG190" s="4">
        <v>0</v>
      </c>
      <c r="AH190" s="4">
        <v>2887.5</v>
      </c>
      <c r="AI190" s="4">
        <v>4725</v>
      </c>
      <c r="AJ190" s="4">
        <v>4725</v>
      </c>
      <c r="AK190" s="4">
        <v>4725</v>
      </c>
      <c r="AM190" s="4">
        <v>10000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10000</v>
      </c>
      <c r="AT190" s="4">
        <v>0</v>
      </c>
      <c r="AU190" s="4">
        <v>1725</v>
      </c>
      <c r="AV190" s="4">
        <v>0</v>
      </c>
      <c r="AW190" s="4">
        <v>-4000</v>
      </c>
      <c r="AX190" s="4">
        <v>-3000</v>
      </c>
      <c r="AZ190" s="4">
        <v>3000</v>
      </c>
      <c r="BA190" s="4">
        <v>3000</v>
      </c>
      <c r="BB190" s="4">
        <v>4500</v>
      </c>
      <c r="BC190" s="4">
        <v>3500</v>
      </c>
      <c r="BD190" s="4">
        <v>3000</v>
      </c>
      <c r="BE190" s="4">
        <v>10500</v>
      </c>
      <c r="BF190" s="4">
        <v>5600</v>
      </c>
      <c r="BG190" s="4">
        <v>2800</v>
      </c>
      <c r="BH190" s="4">
        <v>8400</v>
      </c>
      <c r="BI190" s="4">
        <v>3400</v>
      </c>
      <c r="BJ190" s="6">
        <v>3400</v>
      </c>
      <c r="BK190" s="6">
        <v>3400</v>
      </c>
      <c r="BQ190" s="4">
        <v>57225</v>
      </c>
      <c r="BR190" s="9">
        <v>3150</v>
      </c>
      <c r="BS190" s="9">
        <v>3150</v>
      </c>
      <c r="BT190" s="9">
        <v>4725</v>
      </c>
      <c r="BU190" s="9">
        <v>3675</v>
      </c>
      <c r="BV190" s="9">
        <v>3150</v>
      </c>
      <c r="BW190" s="9">
        <v>11025</v>
      </c>
      <c r="BX190" s="9">
        <v>5880</v>
      </c>
      <c r="BY190" s="9">
        <v>2940</v>
      </c>
      <c r="BZ190" s="9">
        <v>8820</v>
      </c>
      <c r="CA190" s="9">
        <v>3570</v>
      </c>
      <c r="CB190" s="9">
        <v>3570</v>
      </c>
      <c r="CC190" s="9">
        <v>3570</v>
      </c>
      <c r="CD190" s="135">
        <v>57225</v>
      </c>
      <c r="CE190" s="7">
        <f t="shared" si="2"/>
        <v>0</v>
      </c>
    </row>
    <row r="191" spans="1:83" hidden="1">
      <c r="A191">
        <v>931</v>
      </c>
      <c r="B191" t="s">
        <v>465</v>
      </c>
      <c r="C191">
        <v>111</v>
      </c>
      <c r="D191" t="s">
        <v>466</v>
      </c>
      <c r="E191">
        <v>200</v>
      </c>
      <c r="F191">
        <v>511340001</v>
      </c>
      <c r="G191" t="s">
        <v>123</v>
      </c>
      <c r="H191" s="53"/>
      <c r="I191">
        <v>101</v>
      </c>
      <c r="J191" t="s">
        <v>308</v>
      </c>
      <c r="K191">
        <v>1340</v>
      </c>
      <c r="L191" s="8">
        <v>1320</v>
      </c>
      <c r="M191" t="s">
        <v>316</v>
      </c>
      <c r="N191">
        <v>1000</v>
      </c>
      <c r="O191" t="s">
        <v>106</v>
      </c>
      <c r="P191">
        <v>5</v>
      </c>
      <c r="Q191" t="s">
        <v>467</v>
      </c>
      <c r="R191">
        <v>152</v>
      </c>
      <c r="S191" s="21">
        <v>1</v>
      </c>
      <c r="T191" s="21">
        <v>52</v>
      </c>
      <c r="U191" t="s">
        <v>468</v>
      </c>
      <c r="V191">
        <v>121</v>
      </c>
      <c r="W191" t="s">
        <v>312</v>
      </c>
      <c r="X191">
        <v>1</v>
      </c>
      <c r="Y191" t="s">
        <v>313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5775</v>
      </c>
      <c r="AF191" s="4">
        <v>1070.3699999999999</v>
      </c>
      <c r="AG191" s="4">
        <v>0</v>
      </c>
      <c r="AH191" s="4">
        <v>0</v>
      </c>
      <c r="AI191" s="4">
        <v>388.49</v>
      </c>
      <c r="AJ191" s="4">
        <v>388.49</v>
      </c>
      <c r="AK191" s="4">
        <v>388.49</v>
      </c>
      <c r="AM191" s="4">
        <v>20000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Z191" s="4">
        <v>6219.53</v>
      </c>
      <c r="BA191" s="4">
        <v>0</v>
      </c>
      <c r="BB191" s="4">
        <v>0</v>
      </c>
      <c r="BC191" s="4">
        <v>0</v>
      </c>
      <c r="BD191" s="4">
        <v>0</v>
      </c>
      <c r="BE191" s="4">
        <v>0</v>
      </c>
      <c r="BF191" s="4">
        <v>0</v>
      </c>
      <c r="BG191" s="4">
        <v>0</v>
      </c>
      <c r="BH191" s="4">
        <v>3785</v>
      </c>
      <c r="BI191" s="4">
        <v>3785</v>
      </c>
      <c r="BJ191" s="6">
        <v>3785</v>
      </c>
      <c r="BK191" s="6">
        <v>3785</v>
      </c>
      <c r="BQ191" s="4">
        <v>22427.5065</v>
      </c>
      <c r="BR191" s="9">
        <v>6530.5064999999995</v>
      </c>
      <c r="BS191" s="9">
        <v>0</v>
      </c>
      <c r="BT191" s="9">
        <v>0</v>
      </c>
      <c r="BU191" s="9">
        <v>0</v>
      </c>
      <c r="BV191" s="9">
        <v>0</v>
      </c>
      <c r="BW191" s="9">
        <v>0</v>
      </c>
      <c r="BX191" s="9">
        <v>0</v>
      </c>
      <c r="BY191" s="9">
        <v>0</v>
      </c>
      <c r="BZ191" s="9">
        <v>3974.25</v>
      </c>
      <c r="CA191" s="9">
        <v>3974.25</v>
      </c>
      <c r="CB191" s="9">
        <v>3974.25</v>
      </c>
      <c r="CC191" s="9">
        <v>3974.25</v>
      </c>
      <c r="CD191" s="135">
        <v>22427.5065</v>
      </c>
      <c r="CE191" s="7">
        <f t="shared" si="2"/>
        <v>0</v>
      </c>
    </row>
    <row r="192" spans="1:83" hidden="1">
      <c r="A192">
        <v>932</v>
      </c>
      <c r="B192" t="s">
        <v>477</v>
      </c>
      <c r="C192">
        <v>113</v>
      </c>
      <c r="D192" t="s">
        <v>478</v>
      </c>
      <c r="E192">
        <v>200</v>
      </c>
      <c r="F192">
        <v>511340001</v>
      </c>
      <c r="G192" t="s">
        <v>123</v>
      </c>
      <c r="H192" s="53"/>
      <c r="I192">
        <v>101</v>
      </c>
      <c r="J192" t="s">
        <v>308</v>
      </c>
      <c r="K192">
        <v>1340</v>
      </c>
      <c r="L192" s="8">
        <v>1320</v>
      </c>
      <c r="M192" t="s">
        <v>316</v>
      </c>
      <c r="N192">
        <v>1000</v>
      </c>
      <c r="O192" t="s">
        <v>106</v>
      </c>
      <c r="P192">
        <v>5</v>
      </c>
      <c r="Q192" t="s">
        <v>467</v>
      </c>
      <c r="R192">
        <v>152</v>
      </c>
      <c r="S192" s="21">
        <v>1</v>
      </c>
      <c r="T192" s="21">
        <v>52</v>
      </c>
      <c r="U192" t="s">
        <v>468</v>
      </c>
      <c r="V192">
        <v>121</v>
      </c>
      <c r="W192" t="s">
        <v>312</v>
      </c>
      <c r="X192">
        <v>1</v>
      </c>
      <c r="Y192" t="s">
        <v>313</v>
      </c>
      <c r="Z192" s="4">
        <v>2039.46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367.64</v>
      </c>
      <c r="AI192" s="4">
        <v>0</v>
      </c>
      <c r="AJ192" s="4">
        <v>0</v>
      </c>
      <c r="AK192" s="4">
        <v>0</v>
      </c>
      <c r="AM192" s="4">
        <v>19999.98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0</v>
      </c>
      <c r="AU192" s="4">
        <v>0</v>
      </c>
      <c r="AV192" s="4">
        <v>0</v>
      </c>
      <c r="AW192" s="4">
        <v>0</v>
      </c>
      <c r="AX192" s="4">
        <v>0</v>
      </c>
      <c r="AZ192" s="4">
        <v>3665.66</v>
      </c>
      <c r="BA192" s="4">
        <v>0</v>
      </c>
      <c r="BB192" s="4">
        <v>0</v>
      </c>
      <c r="BC192" s="4">
        <v>0</v>
      </c>
      <c r="BD192" s="4">
        <v>0</v>
      </c>
      <c r="BE192" s="4">
        <v>0</v>
      </c>
      <c r="BF192" s="4">
        <v>0</v>
      </c>
      <c r="BG192" s="4">
        <v>0</v>
      </c>
      <c r="BH192" s="4">
        <v>0</v>
      </c>
      <c r="BI192" s="4">
        <v>15000</v>
      </c>
      <c r="BJ192" s="6">
        <v>15000</v>
      </c>
      <c r="BK192" s="6">
        <v>15000</v>
      </c>
      <c r="BQ192" s="4">
        <v>51098.943000000007</v>
      </c>
      <c r="BR192" s="9">
        <v>3848.9430000000002</v>
      </c>
      <c r="BS192" s="9">
        <v>0</v>
      </c>
      <c r="BT192" s="9">
        <v>0</v>
      </c>
      <c r="BU192" s="9">
        <v>0</v>
      </c>
      <c r="BV192" s="9">
        <v>0</v>
      </c>
      <c r="BW192" s="9">
        <v>0</v>
      </c>
      <c r="BX192" s="9">
        <v>0</v>
      </c>
      <c r="BY192" s="9">
        <v>0</v>
      </c>
      <c r="BZ192" s="9">
        <v>0</v>
      </c>
      <c r="CA192" s="9">
        <v>15750</v>
      </c>
      <c r="CB192" s="9">
        <v>15750</v>
      </c>
      <c r="CC192" s="9">
        <v>15750</v>
      </c>
      <c r="CD192" s="135">
        <v>51098.942999999999</v>
      </c>
      <c r="CE192" s="7">
        <f t="shared" si="2"/>
        <v>0</v>
      </c>
    </row>
    <row r="193" spans="1:83" hidden="1">
      <c r="A193">
        <v>941</v>
      </c>
      <c r="B193" t="s">
        <v>484</v>
      </c>
      <c r="C193">
        <v>116</v>
      </c>
      <c r="D193" t="s">
        <v>485</v>
      </c>
      <c r="E193">
        <v>200</v>
      </c>
      <c r="F193">
        <v>511340001</v>
      </c>
      <c r="G193" t="s">
        <v>123</v>
      </c>
      <c r="H193" s="53"/>
      <c r="I193">
        <v>101</v>
      </c>
      <c r="J193" t="s">
        <v>308</v>
      </c>
      <c r="K193">
        <v>1340</v>
      </c>
      <c r="L193" s="8">
        <v>1320</v>
      </c>
      <c r="M193" t="s">
        <v>316</v>
      </c>
      <c r="N193">
        <v>1000</v>
      </c>
      <c r="O193" t="s">
        <v>106</v>
      </c>
      <c r="P193">
        <v>8</v>
      </c>
      <c r="Q193" t="s">
        <v>486</v>
      </c>
      <c r="R193">
        <v>131</v>
      </c>
      <c r="S193" s="21">
        <v>1</v>
      </c>
      <c r="T193" s="21">
        <v>31</v>
      </c>
      <c r="U193" t="s">
        <v>449</v>
      </c>
      <c r="V193">
        <v>121</v>
      </c>
      <c r="W193" t="s">
        <v>312</v>
      </c>
      <c r="X193">
        <v>1</v>
      </c>
      <c r="Y193" t="s">
        <v>313</v>
      </c>
      <c r="Z193" s="4">
        <v>9691.7099999999991</v>
      </c>
      <c r="AA193" s="4">
        <v>10321.709999999999</v>
      </c>
      <c r="AB193" s="4">
        <v>9691.7099999999991</v>
      </c>
      <c r="AC193" s="4">
        <v>9691.7099999999991</v>
      </c>
      <c r="AD193" s="4">
        <v>9691.7099999999991</v>
      </c>
      <c r="AE193" s="4">
        <v>9691.7099999999991</v>
      </c>
      <c r="AF193" s="4">
        <v>9691.7099999999991</v>
      </c>
      <c r="AG193" s="4">
        <v>9691.7099999999991</v>
      </c>
      <c r="AH193" s="4">
        <v>9691.7099999999991</v>
      </c>
      <c r="AI193" s="4">
        <v>9691.7099999999991</v>
      </c>
      <c r="AJ193" s="4">
        <v>9691.7099999999991</v>
      </c>
      <c r="AK193" s="4">
        <v>9691.7099999999991</v>
      </c>
      <c r="AM193" s="4">
        <v>10000</v>
      </c>
      <c r="AN193" s="4">
        <v>0</v>
      </c>
      <c r="AO193" s="4">
        <v>0</v>
      </c>
      <c r="AP193" s="4">
        <v>0</v>
      </c>
      <c r="AQ193" s="4">
        <v>0</v>
      </c>
      <c r="AR193" s="4">
        <v>-65</v>
      </c>
      <c r="AS193" s="4">
        <v>0</v>
      </c>
      <c r="AT193" s="4">
        <v>0</v>
      </c>
      <c r="AU193" s="4">
        <v>0</v>
      </c>
      <c r="AV193" s="4">
        <v>0</v>
      </c>
      <c r="AW193" s="4">
        <v>-1000</v>
      </c>
      <c r="AX193" s="4">
        <v>-9000</v>
      </c>
      <c r="AZ193" s="4">
        <v>9887.92</v>
      </c>
      <c r="BA193" s="4">
        <v>10785.97</v>
      </c>
      <c r="BB193" s="4">
        <v>13513.27</v>
      </c>
      <c r="BC193" s="4">
        <v>7871.52</v>
      </c>
      <c r="BD193" s="4">
        <v>4628.21</v>
      </c>
      <c r="BE193" s="4">
        <v>4000</v>
      </c>
      <c r="BF193" s="4">
        <v>4000</v>
      </c>
      <c r="BG193" s="4">
        <v>4000</v>
      </c>
      <c r="BH193" s="4">
        <v>4000</v>
      </c>
      <c r="BI193" s="4">
        <v>4000</v>
      </c>
      <c r="BJ193" s="6">
        <v>4000</v>
      </c>
      <c r="BK193" s="6">
        <v>4000</v>
      </c>
      <c r="BQ193" s="4">
        <v>78421.23450000002</v>
      </c>
      <c r="BR193" s="9">
        <v>10382.316000000001</v>
      </c>
      <c r="BS193" s="9">
        <v>11325.2685</v>
      </c>
      <c r="BT193" s="9">
        <v>14188.933500000001</v>
      </c>
      <c r="BU193" s="9">
        <v>8265.0960000000014</v>
      </c>
      <c r="BV193" s="9">
        <v>4859.6205</v>
      </c>
      <c r="BW193" s="9">
        <v>4200</v>
      </c>
      <c r="BX193" s="9">
        <v>4200</v>
      </c>
      <c r="BY193" s="9">
        <v>4200</v>
      </c>
      <c r="BZ193" s="9">
        <v>4200</v>
      </c>
      <c r="CA193" s="9">
        <v>4200</v>
      </c>
      <c r="CB193" s="9">
        <v>4200</v>
      </c>
      <c r="CC193" s="9">
        <v>4200</v>
      </c>
      <c r="CD193" s="135">
        <v>78421.234499999991</v>
      </c>
      <c r="CE193" s="7">
        <f t="shared" si="2"/>
        <v>0</v>
      </c>
    </row>
    <row r="194" spans="1:83" hidden="1">
      <c r="A194">
        <v>942</v>
      </c>
      <c r="B194" t="s">
        <v>487</v>
      </c>
      <c r="C194">
        <v>117</v>
      </c>
      <c r="D194" t="s">
        <v>488</v>
      </c>
      <c r="E194">
        <v>200</v>
      </c>
      <c r="F194">
        <v>511340001</v>
      </c>
      <c r="G194" t="s">
        <v>123</v>
      </c>
      <c r="H194" s="53"/>
      <c r="I194">
        <v>101</v>
      </c>
      <c r="J194" t="s">
        <v>308</v>
      </c>
      <c r="K194">
        <v>1340</v>
      </c>
      <c r="L194" s="8">
        <v>1320</v>
      </c>
      <c r="M194" t="s">
        <v>316</v>
      </c>
      <c r="N194">
        <v>1000</v>
      </c>
      <c r="O194" t="s">
        <v>106</v>
      </c>
      <c r="P194">
        <v>8</v>
      </c>
      <c r="Q194" t="s">
        <v>486</v>
      </c>
      <c r="R194">
        <v>183</v>
      </c>
      <c r="S194" s="21">
        <v>1</v>
      </c>
      <c r="T194" s="21">
        <v>83</v>
      </c>
      <c r="U194" t="s">
        <v>489</v>
      </c>
      <c r="V194">
        <v>121</v>
      </c>
      <c r="W194" t="s">
        <v>312</v>
      </c>
      <c r="X194">
        <v>1</v>
      </c>
      <c r="Y194" t="s">
        <v>313</v>
      </c>
      <c r="Z194" s="4">
        <v>5250</v>
      </c>
      <c r="AA194" s="4">
        <v>5250</v>
      </c>
      <c r="AB194" s="4">
        <v>7949.18</v>
      </c>
      <c r="AC194" s="4">
        <v>6658.37</v>
      </c>
      <c r="AD194" s="4">
        <v>5250</v>
      </c>
      <c r="AE194" s="4">
        <v>5250</v>
      </c>
      <c r="AF194" s="4">
        <v>5250</v>
      </c>
      <c r="AG194" s="4">
        <v>5250</v>
      </c>
      <c r="AH194" s="4">
        <v>5250</v>
      </c>
      <c r="AI194" s="4">
        <v>5250</v>
      </c>
      <c r="AJ194" s="4">
        <v>5250</v>
      </c>
      <c r="AK194" s="4">
        <v>5250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10000</v>
      </c>
      <c r="AV194" s="4">
        <v>2000</v>
      </c>
      <c r="AW194" s="4">
        <v>-5000</v>
      </c>
      <c r="AX194" s="4">
        <v>-5000</v>
      </c>
      <c r="AZ194" s="4">
        <v>5000</v>
      </c>
      <c r="BA194" s="4">
        <v>5000</v>
      </c>
      <c r="BB194" s="4">
        <v>5000</v>
      </c>
      <c r="BC194" s="4">
        <v>5000</v>
      </c>
      <c r="BD194" s="4">
        <v>5000</v>
      </c>
      <c r="BE194" s="4">
        <v>5000</v>
      </c>
      <c r="BF194" s="4">
        <v>5000</v>
      </c>
      <c r="BG194" s="4">
        <v>10000</v>
      </c>
      <c r="BH194" s="4">
        <v>12353.8</v>
      </c>
      <c r="BI194" s="4">
        <v>10707.6</v>
      </c>
      <c r="BJ194" s="6">
        <v>10707.6</v>
      </c>
      <c r="BK194" s="6">
        <v>10707.6</v>
      </c>
      <c r="BQ194" s="4">
        <v>93950.430000000022</v>
      </c>
      <c r="BR194" s="9">
        <v>5250</v>
      </c>
      <c r="BS194" s="9">
        <v>5250</v>
      </c>
      <c r="BT194" s="9">
        <v>5250</v>
      </c>
      <c r="BU194" s="9">
        <v>5250</v>
      </c>
      <c r="BV194" s="9">
        <v>5250</v>
      </c>
      <c r="BW194" s="9">
        <v>5250</v>
      </c>
      <c r="BX194" s="9">
        <v>5250</v>
      </c>
      <c r="BY194" s="9">
        <v>10500</v>
      </c>
      <c r="BZ194" s="9">
        <v>12971.49</v>
      </c>
      <c r="CA194" s="9">
        <v>11242.980000000001</v>
      </c>
      <c r="CB194" s="9">
        <v>11242.980000000001</v>
      </c>
      <c r="CC194" s="9">
        <v>11242.980000000001</v>
      </c>
      <c r="CD194" s="135">
        <v>93950.43</v>
      </c>
      <c r="CE194" s="7">
        <f t="shared" si="2"/>
        <v>0</v>
      </c>
    </row>
    <row r="195" spans="1:83" hidden="1">
      <c r="A195">
        <v>951</v>
      </c>
      <c r="B195" t="s">
        <v>491</v>
      </c>
      <c r="C195">
        <v>118</v>
      </c>
      <c r="D195" t="s">
        <v>178</v>
      </c>
      <c r="E195">
        <v>200</v>
      </c>
      <c r="F195">
        <v>511340001</v>
      </c>
      <c r="G195" t="s">
        <v>123</v>
      </c>
      <c r="H195" s="53"/>
      <c r="I195">
        <v>101</v>
      </c>
      <c r="J195" t="s">
        <v>308</v>
      </c>
      <c r="K195">
        <v>1340</v>
      </c>
      <c r="L195" s="8">
        <v>1320</v>
      </c>
      <c r="M195" t="s">
        <v>316</v>
      </c>
      <c r="N195">
        <v>1000</v>
      </c>
      <c r="O195" t="s">
        <v>106</v>
      </c>
      <c r="P195">
        <v>12</v>
      </c>
      <c r="Q195" t="s">
        <v>401</v>
      </c>
      <c r="R195">
        <v>221</v>
      </c>
      <c r="S195" s="21">
        <v>2</v>
      </c>
      <c r="T195" s="21">
        <v>21</v>
      </c>
      <c r="U195" t="s">
        <v>492</v>
      </c>
      <c r="V195">
        <v>128</v>
      </c>
      <c r="W195" t="s">
        <v>404</v>
      </c>
      <c r="X195">
        <v>1</v>
      </c>
      <c r="Y195" t="s">
        <v>313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5030.0600000000004</v>
      </c>
      <c r="AF195" s="4">
        <v>4480.8100000000004</v>
      </c>
      <c r="AG195" s="4">
        <v>1886.66</v>
      </c>
      <c r="AH195" s="4">
        <v>1135.26</v>
      </c>
      <c r="AI195" s="4">
        <v>786.1</v>
      </c>
      <c r="AJ195" s="4">
        <v>786.1</v>
      </c>
      <c r="AK195" s="4">
        <v>786.1</v>
      </c>
      <c r="AM195" s="4">
        <v>20000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Z195" s="4">
        <v>1497.35</v>
      </c>
      <c r="BA195" s="4">
        <v>0</v>
      </c>
      <c r="BB195" s="4">
        <v>1890.77</v>
      </c>
      <c r="BC195" s="4">
        <v>5074.5200000000004</v>
      </c>
      <c r="BD195" s="4">
        <v>0</v>
      </c>
      <c r="BE195" s="4">
        <v>0</v>
      </c>
      <c r="BF195" s="4">
        <v>2982.78</v>
      </c>
      <c r="BG195" s="4">
        <v>3844.8</v>
      </c>
      <c r="BH195" s="4">
        <v>2916.66</v>
      </c>
      <c r="BI195" s="4">
        <v>1575.52</v>
      </c>
      <c r="BJ195" s="6">
        <v>1575.52</v>
      </c>
      <c r="BK195" s="6">
        <v>1575.52</v>
      </c>
      <c r="BQ195" s="4">
        <v>24080.112000000005</v>
      </c>
      <c r="BR195" s="9">
        <v>1572.2175</v>
      </c>
      <c r="BS195" s="9">
        <v>0</v>
      </c>
      <c r="BT195" s="9">
        <v>1985.3085000000001</v>
      </c>
      <c r="BU195" s="9">
        <v>5328.246000000001</v>
      </c>
      <c r="BV195" s="9">
        <v>0</v>
      </c>
      <c r="BW195" s="9">
        <v>0</v>
      </c>
      <c r="BX195" s="9">
        <v>3131.9190000000008</v>
      </c>
      <c r="BY195" s="9">
        <v>4037.0400000000004</v>
      </c>
      <c r="BZ195" s="9">
        <v>3062.4930000000004</v>
      </c>
      <c r="CA195" s="9">
        <v>1654.2960000000003</v>
      </c>
      <c r="CB195" s="9">
        <v>1654.2960000000003</v>
      </c>
      <c r="CC195" s="9">
        <v>1654.2960000000003</v>
      </c>
      <c r="CD195" s="135">
        <v>24080.112000000008</v>
      </c>
      <c r="CE195" s="7">
        <f t="shared" ref="CE195:CE258" si="3">BQ195-CD195</f>
        <v>0</v>
      </c>
    </row>
    <row r="196" spans="1:83" hidden="1">
      <c r="A196">
        <v>952</v>
      </c>
      <c r="B196" t="s">
        <v>498</v>
      </c>
      <c r="C196">
        <v>120</v>
      </c>
      <c r="D196" t="s">
        <v>499</v>
      </c>
      <c r="E196">
        <v>200</v>
      </c>
      <c r="F196">
        <v>511340001</v>
      </c>
      <c r="G196" t="s">
        <v>123</v>
      </c>
      <c r="H196" s="53"/>
      <c r="I196">
        <v>101</v>
      </c>
      <c r="J196" t="s">
        <v>308</v>
      </c>
      <c r="K196">
        <v>1340</v>
      </c>
      <c r="L196" s="8">
        <v>1320</v>
      </c>
      <c r="M196" t="s">
        <v>316</v>
      </c>
      <c r="N196">
        <v>1000</v>
      </c>
      <c r="O196" t="s">
        <v>106</v>
      </c>
      <c r="P196">
        <v>12</v>
      </c>
      <c r="Q196" t="s">
        <v>401</v>
      </c>
      <c r="R196">
        <v>222</v>
      </c>
      <c r="S196" s="21">
        <v>2</v>
      </c>
      <c r="T196" s="21">
        <v>22</v>
      </c>
      <c r="U196" t="s">
        <v>500</v>
      </c>
      <c r="V196">
        <v>125</v>
      </c>
      <c r="W196" t="s">
        <v>464</v>
      </c>
      <c r="X196">
        <v>1</v>
      </c>
      <c r="Y196" t="s">
        <v>313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1357.98</v>
      </c>
      <c r="AI196" s="4">
        <v>0</v>
      </c>
      <c r="AJ196" s="4">
        <v>0</v>
      </c>
      <c r="AK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0</v>
      </c>
      <c r="AX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0</v>
      </c>
      <c r="BF196" s="4">
        <v>0</v>
      </c>
      <c r="BG196" s="4">
        <v>0</v>
      </c>
      <c r="BH196" s="4">
        <v>0</v>
      </c>
      <c r="BI196" s="4">
        <v>0</v>
      </c>
      <c r="BJ196" s="6">
        <v>0</v>
      </c>
      <c r="BK196" s="6">
        <v>0</v>
      </c>
      <c r="BQ196" s="4">
        <v>0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0</v>
      </c>
      <c r="BX196" s="9">
        <v>0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135">
        <v>0</v>
      </c>
      <c r="CE196" s="7">
        <f t="shared" si="3"/>
        <v>0</v>
      </c>
    </row>
    <row r="197" spans="1:83" hidden="1">
      <c r="A197">
        <v>953</v>
      </c>
      <c r="B197" t="s">
        <v>259</v>
      </c>
      <c r="C197">
        <v>121</v>
      </c>
      <c r="D197" t="s">
        <v>196</v>
      </c>
      <c r="E197">
        <v>200</v>
      </c>
      <c r="F197">
        <v>511340001</v>
      </c>
      <c r="G197" t="s">
        <v>123</v>
      </c>
      <c r="H197" s="53"/>
      <c r="I197">
        <v>101</v>
      </c>
      <c r="J197" t="s">
        <v>308</v>
      </c>
      <c r="K197">
        <v>1340</v>
      </c>
      <c r="L197" s="8">
        <v>1320</v>
      </c>
      <c r="M197" t="s">
        <v>316</v>
      </c>
      <c r="N197">
        <v>1000</v>
      </c>
      <c r="O197" t="s">
        <v>106</v>
      </c>
      <c r="P197">
        <v>12</v>
      </c>
      <c r="Q197" t="s">
        <v>401</v>
      </c>
      <c r="R197">
        <v>214</v>
      </c>
      <c r="S197" s="21">
        <v>2</v>
      </c>
      <c r="T197" s="21">
        <v>14</v>
      </c>
      <c r="U197" t="s">
        <v>446</v>
      </c>
      <c r="V197">
        <v>125</v>
      </c>
      <c r="W197" t="s">
        <v>464</v>
      </c>
      <c r="X197">
        <v>1</v>
      </c>
      <c r="Y197" t="s">
        <v>313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447.49</v>
      </c>
      <c r="AI197" s="4">
        <v>0</v>
      </c>
      <c r="AJ197" s="4">
        <v>0</v>
      </c>
      <c r="AK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10000</v>
      </c>
      <c r="AV197" s="4">
        <v>0</v>
      </c>
      <c r="AW197" s="4">
        <v>0</v>
      </c>
      <c r="AX197" s="4">
        <v>0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741.55</v>
      </c>
      <c r="BI197" s="4">
        <v>3076.91</v>
      </c>
      <c r="BJ197" s="6">
        <v>3076.91</v>
      </c>
      <c r="BK197" s="6">
        <v>3076.91</v>
      </c>
      <c r="BQ197" s="4">
        <v>10470.893999999998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0</v>
      </c>
      <c r="BX197" s="9">
        <v>0</v>
      </c>
      <c r="BY197" s="9">
        <v>0</v>
      </c>
      <c r="BZ197" s="9">
        <v>778.62749999999994</v>
      </c>
      <c r="CA197" s="9">
        <v>3230.7554999999998</v>
      </c>
      <c r="CB197" s="9">
        <v>3230.7554999999998</v>
      </c>
      <c r="CC197" s="9">
        <v>3230.7554999999998</v>
      </c>
      <c r="CD197" s="135">
        <v>10470.893999999998</v>
      </c>
      <c r="CE197" s="7">
        <f t="shared" si="3"/>
        <v>0</v>
      </c>
    </row>
    <row r="198" spans="1:83" hidden="1">
      <c r="A198">
        <v>954</v>
      </c>
      <c r="B198" t="s">
        <v>502</v>
      </c>
      <c r="C198">
        <v>122</v>
      </c>
      <c r="D198" t="s">
        <v>503</v>
      </c>
      <c r="E198">
        <v>200</v>
      </c>
      <c r="F198">
        <v>511340001</v>
      </c>
      <c r="G198" t="s">
        <v>123</v>
      </c>
      <c r="H198" s="53"/>
      <c r="I198">
        <v>101</v>
      </c>
      <c r="J198" t="s">
        <v>308</v>
      </c>
      <c r="K198">
        <v>1340</v>
      </c>
      <c r="L198" s="8">
        <v>1320</v>
      </c>
      <c r="M198" t="s">
        <v>316</v>
      </c>
      <c r="N198">
        <v>1000</v>
      </c>
      <c r="O198" t="s">
        <v>106</v>
      </c>
      <c r="P198">
        <v>12</v>
      </c>
      <c r="Q198" t="s">
        <v>401</v>
      </c>
      <c r="R198">
        <v>226</v>
      </c>
      <c r="S198" s="21">
        <v>2</v>
      </c>
      <c r="T198" s="21">
        <v>26</v>
      </c>
      <c r="U198" t="s">
        <v>504</v>
      </c>
      <c r="V198">
        <v>121</v>
      </c>
      <c r="W198" t="s">
        <v>312</v>
      </c>
      <c r="X198">
        <v>1</v>
      </c>
      <c r="Y198" t="s">
        <v>313</v>
      </c>
      <c r="Z198" s="4">
        <v>56659.53</v>
      </c>
      <c r="AA198" s="4">
        <v>40411.29</v>
      </c>
      <c r="AB198" s="4">
        <v>57563.86</v>
      </c>
      <c r="AC198" s="4">
        <v>53006.14</v>
      </c>
      <c r="AD198" s="4">
        <v>59279.22</v>
      </c>
      <c r="AE198" s="4">
        <v>104629.54</v>
      </c>
      <c r="AF198" s="4">
        <v>75274.06</v>
      </c>
      <c r="AG198" s="4">
        <v>51300</v>
      </c>
      <c r="AH198" s="4">
        <v>90749.43</v>
      </c>
      <c r="AI198" s="4">
        <v>51565.53</v>
      </c>
      <c r="AJ198" s="4">
        <v>51565.53</v>
      </c>
      <c r="AK198" s="4">
        <v>51565.53</v>
      </c>
      <c r="AM198" s="4">
        <v>0</v>
      </c>
      <c r="AN198" s="4">
        <v>100000</v>
      </c>
      <c r="AO198" s="4">
        <v>0</v>
      </c>
      <c r="AP198" s="4">
        <v>-0.68</v>
      </c>
      <c r="AQ198" s="4">
        <v>50000</v>
      </c>
      <c r="AR198" s="4">
        <v>0</v>
      </c>
      <c r="AS198" s="4">
        <v>-0.14000000000000001</v>
      </c>
      <c r="AT198" s="4">
        <v>20427.98</v>
      </c>
      <c r="AU198" s="4">
        <v>0</v>
      </c>
      <c r="AV198" s="4">
        <v>50000</v>
      </c>
      <c r="AW198" s="4">
        <v>-50000</v>
      </c>
      <c r="AX198" s="4">
        <v>-50000</v>
      </c>
      <c r="AZ198" s="4">
        <v>53727.42</v>
      </c>
      <c r="BA198" s="4">
        <v>56441.65</v>
      </c>
      <c r="BB198" s="4">
        <v>130546.94</v>
      </c>
      <c r="BC198" s="4">
        <v>58164.21</v>
      </c>
      <c r="BD198" s="4">
        <v>81152.350000000006</v>
      </c>
      <c r="BE198" s="4">
        <v>77836.899999999994</v>
      </c>
      <c r="BF198" s="4">
        <v>90339.3</v>
      </c>
      <c r="BG198" s="4">
        <v>91117.94</v>
      </c>
      <c r="BH198" s="4">
        <v>107677.42</v>
      </c>
      <c r="BI198" s="4">
        <v>78251.850000000006</v>
      </c>
      <c r="BJ198" s="6">
        <v>78251.850000000006</v>
      </c>
      <c r="BK198" s="6">
        <v>78251.850000000006</v>
      </c>
      <c r="BQ198" s="4">
        <v>1030847.6640000002</v>
      </c>
      <c r="BR198" s="9">
        <v>56413.791000000005</v>
      </c>
      <c r="BS198" s="9">
        <v>59263.732500000006</v>
      </c>
      <c r="BT198" s="9">
        <v>137074.28700000001</v>
      </c>
      <c r="BU198" s="9">
        <v>61072.4205</v>
      </c>
      <c r="BV198" s="9">
        <v>85209.967500000013</v>
      </c>
      <c r="BW198" s="9">
        <v>81728.744999999995</v>
      </c>
      <c r="BX198" s="9">
        <v>94856.265000000014</v>
      </c>
      <c r="BY198" s="9">
        <v>95673.837000000014</v>
      </c>
      <c r="BZ198" s="9">
        <v>113061.29100000001</v>
      </c>
      <c r="CA198" s="9">
        <v>82164.442500000005</v>
      </c>
      <c r="CB198" s="9">
        <v>82164.442500000005</v>
      </c>
      <c r="CC198" s="9">
        <v>82164.442500000005</v>
      </c>
      <c r="CD198" s="135">
        <v>1030847.6640000001</v>
      </c>
      <c r="CE198" s="7">
        <f t="shared" si="3"/>
        <v>0</v>
      </c>
    </row>
    <row r="199" spans="1:83" hidden="1">
      <c r="A199">
        <v>961</v>
      </c>
      <c r="B199" t="s">
        <v>80</v>
      </c>
      <c r="C199">
        <v>124</v>
      </c>
      <c r="D199" t="s">
        <v>508</v>
      </c>
      <c r="E199">
        <v>200</v>
      </c>
      <c r="F199">
        <v>511340001</v>
      </c>
      <c r="G199" t="s">
        <v>123</v>
      </c>
      <c r="H199" s="53"/>
      <c r="I199">
        <v>101</v>
      </c>
      <c r="J199" t="s">
        <v>308</v>
      </c>
      <c r="K199">
        <v>1340</v>
      </c>
      <c r="L199" s="8">
        <v>1320</v>
      </c>
      <c r="M199" t="s">
        <v>316</v>
      </c>
      <c r="N199">
        <v>1000</v>
      </c>
      <c r="O199" t="s">
        <v>106</v>
      </c>
      <c r="P199">
        <v>11</v>
      </c>
      <c r="Q199" t="s">
        <v>509</v>
      </c>
      <c r="R199">
        <v>241</v>
      </c>
      <c r="S199" s="21">
        <v>2</v>
      </c>
      <c r="T199" s="21">
        <v>41</v>
      </c>
      <c r="U199" t="s">
        <v>445</v>
      </c>
      <c r="V199">
        <v>124</v>
      </c>
      <c r="W199" t="s">
        <v>510</v>
      </c>
      <c r="X199">
        <v>1</v>
      </c>
      <c r="Y199" t="s">
        <v>313</v>
      </c>
      <c r="Z199" s="4">
        <v>1923.6</v>
      </c>
      <c r="AA199" s="4">
        <v>0</v>
      </c>
      <c r="AB199" s="4">
        <v>3360</v>
      </c>
      <c r="AC199" s="4">
        <v>3360</v>
      </c>
      <c r="AD199" s="4">
        <v>12337.5</v>
      </c>
      <c r="AE199" s="4">
        <v>11171.06</v>
      </c>
      <c r="AF199" s="4">
        <v>9555</v>
      </c>
      <c r="AG199" s="4">
        <v>20407.07</v>
      </c>
      <c r="AH199" s="4">
        <v>15537.9</v>
      </c>
      <c r="AI199" s="4">
        <v>11070.57</v>
      </c>
      <c r="AJ199" s="4">
        <v>11070.57</v>
      </c>
      <c r="AK199" s="4">
        <v>11070.57</v>
      </c>
      <c r="AM199" s="4">
        <v>20000</v>
      </c>
      <c r="AN199" s="4">
        <v>20000</v>
      </c>
      <c r="AO199" s="4">
        <v>0</v>
      </c>
      <c r="AP199" s="4">
        <v>20000</v>
      </c>
      <c r="AQ199" s="4">
        <v>0</v>
      </c>
      <c r="AR199" s="4">
        <v>0</v>
      </c>
      <c r="AS199" s="4">
        <v>0</v>
      </c>
      <c r="AT199" s="4">
        <v>0</v>
      </c>
      <c r="AU199" s="4">
        <v>-10000</v>
      </c>
      <c r="AV199" s="4">
        <v>20000</v>
      </c>
      <c r="AW199" s="4">
        <v>-10000</v>
      </c>
      <c r="AX199" s="4">
        <v>-10000</v>
      </c>
      <c r="AZ199" s="4">
        <v>12343.4</v>
      </c>
      <c r="BA199" s="4">
        <v>11313.4</v>
      </c>
      <c r="BB199" s="4">
        <v>13640.72</v>
      </c>
      <c r="BC199" s="4">
        <v>17387.96</v>
      </c>
      <c r="BD199" s="4">
        <v>14113.33</v>
      </c>
      <c r="BE199" s="4">
        <v>13068.24</v>
      </c>
      <c r="BF199" s="4">
        <v>12863.26</v>
      </c>
      <c r="BG199" s="4">
        <v>10543.4</v>
      </c>
      <c r="BH199" s="4">
        <v>14530.8</v>
      </c>
      <c r="BI199" s="4">
        <v>15753.52</v>
      </c>
      <c r="BJ199" s="6">
        <v>15753.52</v>
      </c>
      <c r="BK199" s="6">
        <v>15753.52</v>
      </c>
      <c r="BQ199" s="4">
        <v>175418.3235</v>
      </c>
      <c r="BR199" s="9">
        <v>12960.570000000002</v>
      </c>
      <c r="BS199" s="9">
        <v>11879.070000000002</v>
      </c>
      <c r="BT199" s="9">
        <v>14322.756000000001</v>
      </c>
      <c r="BU199" s="9">
        <v>18257.358000000004</v>
      </c>
      <c r="BV199" s="9">
        <v>14818.996500000003</v>
      </c>
      <c r="BW199" s="9">
        <v>13721.652000000002</v>
      </c>
      <c r="BX199" s="9">
        <v>13506.423000000003</v>
      </c>
      <c r="BY199" s="9">
        <v>11070.570000000002</v>
      </c>
      <c r="BZ199" s="9">
        <v>15257.34</v>
      </c>
      <c r="CA199" s="9">
        <v>16541.196</v>
      </c>
      <c r="CB199" s="9">
        <v>16541.196</v>
      </c>
      <c r="CC199" s="9">
        <v>16541.196</v>
      </c>
      <c r="CD199" s="135">
        <v>175418.32350000003</v>
      </c>
      <c r="CE199" s="7">
        <f t="shared" si="3"/>
        <v>0</v>
      </c>
    </row>
    <row r="200" spans="1:83" hidden="1">
      <c r="A200">
        <v>962</v>
      </c>
      <c r="B200" t="s">
        <v>513</v>
      </c>
      <c r="C200">
        <v>126</v>
      </c>
      <c r="D200" t="s">
        <v>225</v>
      </c>
      <c r="E200">
        <v>200</v>
      </c>
      <c r="F200">
        <v>511340001</v>
      </c>
      <c r="G200" t="s">
        <v>123</v>
      </c>
      <c r="H200" s="53"/>
      <c r="I200">
        <v>101</v>
      </c>
      <c r="J200" t="s">
        <v>308</v>
      </c>
      <c r="K200">
        <v>1340</v>
      </c>
      <c r="L200" s="8">
        <v>1320</v>
      </c>
      <c r="M200" t="s">
        <v>316</v>
      </c>
      <c r="N200">
        <v>1000</v>
      </c>
      <c r="O200" t="s">
        <v>106</v>
      </c>
      <c r="P200">
        <v>11</v>
      </c>
      <c r="Q200" t="s">
        <v>509</v>
      </c>
      <c r="R200">
        <v>241</v>
      </c>
      <c r="S200" s="21">
        <v>2</v>
      </c>
      <c r="T200" s="21">
        <v>41</v>
      </c>
      <c r="U200" t="s">
        <v>445</v>
      </c>
      <c r="V200">
        <v>124</v>
      </c>
      <c r="W200" t="s">
        <v>510</v>
      </c>
      <c r="X200">
        <v>1</v>
      </c>
      <c r="Y200" t="s">
        <v>313</v>
      </c>
      <c r="Z200" s="4">
        <v>7696.5</v>
      </c>
      <c r="AA200" s="4">
        <v>7906.5</v>
      </c>
      <c r="AB200" s="4">
        <v>13681.5</v>
      </c>
      <c r="AC200" s="4">
        <v>15949.5</v>
      </c>
      <c r="AD200" s="4">
        <v>13891.5</v>
      </c>
      <c r="AE200" s="4">
        <v>14941.5</v>
      </c>
      <c r="AF200" s="4">
        <v>9271.5</v>
      </c>
      <c r="AG200" s="4">
        <v>14206.5</v>
      </c>
      <c r="AH200" s="4">
        <v>14206.5</v>
      </c>
      <c r="AI200" s="4">
        <v>13681.5</v>
      </c>
      <c r="AJ200" s="4">
        <v>13681.5</v>
      </c>
      <c r="AK200" s="4">
        <v>13681.5</v>
      </c>
      <c r="AM200" s="4">
        <v>10000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AT200" s="4">
        <v>0</v>
      </c>
      <c r="AU200" s="4">
        <v>0</v>
      </c>
      <c r="AV200" s="4">
        <v>0</v>
      </c>
      <c r="AW200" s="4">
        <v>0</v>
      </c>
      <c r="AX200" s="4">
        <v>-10000</v>
      </c>
      <c r="AZ200" s="4">
        <v>8830</v>
      </c>
      <c r="BA200" s="4">
        <v>11930</v>
      </c>
      <c r="BB200" s="4">
        <v>10330</v>
      </c>
      <c r="BC200" s="4">
        <v>4765</v>
      </c>
      <c r="BD200" s="4">
        <v>7730</v>
      </c>
      <c r="BE200" s="4">
        <v>9330</v>
      </c>
      <c r="BF200" s="4">
        <v>9830</v>
      </c>
      <c r="BG200" s="4">
        <v>7330</v>
      </c>
      <c r="BH200" s="4">
        <v>8330</v>
      </c>
      <c r="BI200" s="4">
        <v>8330</v>
      </c>
      <c r="BJ200" s="6">
        <v>8330</v>
      </c>
      <c r="BK200" s="6">
        <v>8330</v>
      </c>
      <c r="BQ200" s="4">
        <v>108564.75</v>
      </c>
      <c r="BR200" s="9">
        <v>9271.5</v>
      </c>
      <c r="BS200" s="9">
        <v>12526.5</v>
      </c>
      <c r="BT200" s="9">
        <v>10846.5</v>
      </c>
      <c r="BU200" s="9">
        <v>5003.25</v>
      </c>
      <c r="BV200" s="9">
        <v>8116.5</v>
      </c>
      <c r="BW200" s="9">
        <v>9796.5</v>
      </c>
      <c r="BX200" s="9">
        <v>10321.5</v>
      </c>
      <c r="BY200" s="9">
        <v>7696.5</v>
      </c>
      <c r="BZ200" s="9">
        <v>8746.5</v>
      </c>
      <c r="CA200" s="9">
        <v>8746.5</v>
      </c>
      <c r="CB200" s="9">
        <v>8746.5</v>
      </c>
      <c r="CC200" s="9">
        <v>8746.5</v>
      </c>
      <c r="CD200" s="135">
        <v>108564.75</v>
      </c>
      <c r="CE200" s="7">
        <f t="shared" si="3"/>
        <v>0</v>
      </c>
    </row>
    <row r="201" spans="1:83" hidden="1">
      <c r="A201">
        <v>963</v>
      </c>
      <c r="B201" t="s">
        <v>515</v>
      </c>
      <c r="C201">
        <v>127</v>
      </c>
      <c r="D201" t="s">
        <v>516</v>
      </c>
      <c r="E201">
        <v>200</v>
      </c>
      <c r="F201">
        <v>511340001</v>
      </c>
      <c r="G201" t="s">
        <v>123</v>
      </c>
      <c r="H201" s="53"/>
      <c r="I201">
        <v>101</v>
      </c>
      <c r="J201" t="s">
        <v>308</v>
      </c>
      <c r="K201">
        <v>1340</v>
      </c>
      <c r="L201" s="8">
        <v>1320</v>
      </c>
      <c r="M201" t="s">
        <v>316</v>
      </c>
      <c r="N201">
        <v>1000</v>
      </c>
      <c r="O201" t="s">
        <v>106</v>
      </c>
      <c r="P201">
        <v>13</v>
      </c>
      <c r="Q201" t="s">
        <v>353</v>
      </c>
      <c r="R201">
        <v>231</v>
      </c>
      <c r="S201" s="21">
        <v>2</v>
      </c>
      <c r="T201" s="21">
        <v>31</v>
      </c>
      <c r="U201" t="s">
        <v>517</v>
      </c>
      <c r="V201">
        <v>124</v>
      </c>
      <c r="W201" t="s">
        <v>510</v>
      </c>
      <c r="X201">
        <v>1</v>
      </c>
      <c r="Y201" t="s">
        <v>313</v>
      </c>
      <c r="Z201" s="4">
        <v>9252.92</v>
      </c>
      <c r="AA201" s="4">
        <v>7920.36</v>
      </c>
      <c r="AB201" s="4">
        <v>6660.36</v>
      </c>
      <c r="AC201" s="4">
        <v>6660.36</v>
      </c>
      <c r="AD201" s="4">
        <v>6660.36</v>
      </c>
      <c r="AE201" s="4">
        <v>6660.36</v>
      </c>
      <c r="AF201" s="4">
        <v>6660.36</v>
      </c>
      <c r="AG201" s="4">
        <v>6660.36</v>
      </c>
      <c r="AH201" s="4">
        <v>7011.27</v>
      </c>
      <c r="AI201" s="4">
        <v>6660.36</v>
      </c>
      <c r="AJ201" s="4">
        <v>6660.36</v>
      </c>
      <c r="AK201" s="4">
        <v>6660.36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Z201" s="4">
        <v>6343.2</v>
      </c>
      <c r="BA201" s="4">
        <v>6343.2</v>
      </c>
      <c r="BB201" s="4">
        <v>6343.2</v>
      </c>
      <c r="BC201" s="4">
        <v>6343.2</v>
      </c>
      <c r="BD201" s="4">
        <v>6343.2</v>
      </c>
      <c r="BE201" s="4">
        <v>6343.2</v>
      </c>
      <c r="BF201" s="4">
        <v>6343.2</v>
      </c>
      <c r="BG201" s="4">
        <v>6343.2</v>
      </c>
      <c r="BH201" s="4">
        <v>6343.2</v>
      </c>
      <c r="BI201" s="4">
        <v>6343.2</v>
      </c>
      <c r="BJ201" s="6">
        <v>6343.2</v>
      </c>
      <c r="BK201" s="6">
        <v>6343.2</v>
      </c>
      <c r="BQ201" s="4">
        <v>79924.319999999978</v>
      </c>
      <c r="BR201" s="9">
        <v>6660.36</v>
      </c>
      <c r="BS201" s="9">
        <v>6660.36</v>
      </c>
      <c r="BT201" s="9">
        <v>6660.36</v>
      </c>
      <c r="BU201" s="9">
        <v>6660.36</v>
      </c>
      <c r="BV201" s="9">
        <v>6660.36</v>
      </c>
      <c r="BW201" s="9">
        <v>6660.36</v>
      </c>
      <c r="BX201" s="9">
        <v>6660.36</v>
      </c>
      <c r="BY201" s="9">
        <v>6660.36</v>
      </c>
      <c r="BZ201" s="9">
        <v>6660.36</v>
      </c>
      <c r="CA201" s="9">
        <v>6660.36</v>
      </c>
      <c r="CB201" s="9">
        <v>6660.36</v>
      </c>
      <c r="CC201" s="9">
        <v>6660.36</v>
      </c>
      <c r="CD201" s="135">
        <v>79924.319999999992</v>
      </c>
      <c r="CE201" s="7">
        <f t="shared" si="3"/>
        <v>0</v>
      </c>
    </row>
    <row r="202" spans="1:83" hidden="1">
      <c r="A202">
        <v>965</v>
      </c>
      <c r="B202" t="s">
        <v>521</v>
      </c>
      <c r="C202">
        <v>129</v>
      </c>
      <c r="D202" t="s">
        <v>236</v>
      </c>
      <c r="E202">
        <v>200</v>
      </c>
      <c r="F202">
        <v>511340001</v>
      </c>
      <c r="G202" t="s">
        <v>123</v>
      </c>
      <c r="H202" s="53"/>
      <c r="I202">
        <v>101</v>
      </c>
      <c r="J202" t="s">
        <v>308</v>
      </c>
      <c r="K202">
        <v>1340</v>
      </c>
      <c r="L202" s="8">
        <v>1320</v>
      </c>
      <c r="M202" t="s">
        <v>316</v>
      </c>
      <c r="N202">
        <v>1000</v>
      </c>
      <c r="O202" t="s">
        <v>106</v>
      </c>
      <c r="P202">
        <v>11</v>
      </c>
      <c r="Q202" t="s">
        <v>509</v>
      </c>
      <c r="R202">
        <v>242</v>
      </c>
      <c r="S202" s="21">
        <v>2</v>
      </c>
      <c r="T202" s="21">
        <v>42</v>
      </c>
      <c r="U202" t="s">
        <v>283</v>
      </c>
      <c r="V202">
        <v>124</v>
      </c>
      <c r="W202" t="s">
        <v>510</v>
      </c>
      <c r="X202">
        <v>1</v>
      </c>
      <c r="Y202" t="s">
        <v>313</v>
      </c>
      <c r="Z202" s="4">
        <v>3360</v>
      </c>
      <c r="AA202" s="4">
        <v>3360</v>
      </c>
      <c r="AB202" s="4">
        <v>0</v>
      </c>
      <c r="AC202" s="4">
        <v>0</v>
      </c>
      <c r="AD202" s="4">
        <v>0</v>
      </c>
      <c r="AE202" s="4">
        <v>0</v>
      </c>
      <c r="AF202" s="4">
        <v>255.93</v>
      </c>
      <c r="AG202" s="4">
        <v>0</v>
      </c>
      <c r="AH202" s="4">
        <v>365.53</v>
      </c>
      <c r="AI202" s="4">
        <v>454.99</v>
      </c>
      <c r="AJ202" s="4">
        <v>454.99</v>
      </c>
      <c r="AK202" s="4">
        <v>454.99</v>
      </c>
      <c r="AM202" s="4">
        <v>0</v>
      </c>
      <c r="AN202" s="4">
        <v>0</v>
      </c>
      <c r="AO202" s="4">
        <v>0</v>
      </c>
      <c r="AP202" s="4">
        <v>50000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Z202" s="4">
        <v>0</v>
      </c>
      <c r="BA202" s="4">
        <v>500</v>
      </c>
      <c r="BB202" s="4">
        <v>4000</v>
      </c>
      <c r="BC202" s="4">
        <v>13337.83</v>
      </c>
      <c r="BD202" s="4">
        <v>0</v>
      </c>
      <c r="BE202" s="4">
        <v>0</v>
      </c>
      <c r="BF202" s="4">
        <v>2500</v>
      </c>
      <c r="BG202" s="4">
        <v>0</v>
      </c>
      <c r="BH202" s="4">
        <v>0</v>
      </c>
      <c r="BI202" s="4">
        <v>0</v>
      </c>
      <c r="BJ202" s="6">
        <v>0</v>
      </c>
      <c r="BK202" s="6">
        <v>0</v>
      </c>
      <c r="BQ202" s="4">
        <v>21354.721500000003</v>
      </c>
      <c r="BR202" s="9">
        <v>0</v>
      </c>
      <c r="BS202" s="9">
        <v>525</v>
      </c>
      <c r="BT202" s="9">
        <v>4200</v>
      </c>
      <c r="BU202" s="9">
        <v>14004.721500000001</v>
      </c>
      <c r="BV202" s="9">
        <v>0</v>
      </c>
      <c r="BW202" s="9">
        <v>0</v>
      </c>
      <c r="BX202" s="9">
        <v>2625</v>
      </c>
      <c r="BY202" s="9">
        <v>0</v>
      </c>
      <c r="BZ202" s="9">
        <v>0</v>
      </c>
      <c r="CA202" s="9">
        <v>0</v>
      </c>
      <c r="CB202" s="9">
        <v>0</v>
      </c>
      <c r="CC202" s="9">
        <v>0</v>
      </c>
      <c r="CD202" s="135">
        <v>21354.7215</v>
      </c>
      <c r="CE202" s="7">
        <f t="shared" si="3"/>
        <v>0</v>
      </c>
    </row>
    <row r="203" spans="1:83" hidden="1">
      <c r="A203">
        <v>971</v>
      </c>
      <c r="B203" t="s">
        <v>522</v>
      </c>
      <c r="C203">
        <v>102</v>
      </c>
      <c r="D203" t="s">
        <v>284</v>
      </c>
      <c r="E203">
        <v>200</v>
      </c>
      <c r="F203">
        <v>511340001</v>
      </c>
      <c r="G203" t="s">
        <v>123</v>
      </c>
      <c r="H203" s="53"/>
      <c r="I203">
        <v>101</v>
      </c>
      <c r="J203" t="s">
        <v>308</v>
      </c>
      <c r="K203">
        <v>1340</v>
      </c>
      <c r="L203" s="8">
        <v>1320</v>
      </c>
      <c r="M203" t="s">
        <v>316</v>
      </c>
      <c r="N203">
        <v>1000</v>
      </c>
      <c r="O203" t="s">
        <v>106</v>
      </c>
      <c r="P203">
        <v>9</v>
      </c>
      <c r="Q203" t="s">
        <v>422</v>
      </c>
      <c r="R203">
        <v>312</v>
      </c>
      <c r="S203" s="21">
        <v>3</v>
      </c>
      <c r="T203" s="21">
        <v>12</v>
      </c>
      <c r="U203" t="s">
        <v>443</v>
      </c>
      <c r="V203">
        <v>200</v>
      </c>
      <c r="W203" t="s">
        <v>444</v>
      </c>
      <c r="X203">
        <v>1</v>
      </c>
      <c r="Y203" t="s">
        <v>313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3732.36</v>
      </c>
      <c r="AI203" s="4">
        <v>0</v>
      </c>
      <c r="AJ203" s="4">
        <v>0</v>
      </c>
      <c r="AK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6">
        <v>0</v>
      </c>
      <c r="BK203" s="6">
        <v>0</v>
      </c>
      <c r="BQ203" s="4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0</v>
      </c>
      <c r="BX203" s="9">
        <v>0</v>
      </c>
      <c r="BY203" s="9">
        <v>0</v>
      </c>
      <c r="BZ203" s="9">
        <v>0</v>
      </c>
      <c r="CA203" s="9">
        <v>0</v>
      </c>
      <c r="CB203" s="9">
        <v>0</v>
      </c>
      <c r="CC203" s="9">
        <v>0</v>
      </c>
      <c r="CD203" s="135">
        <v>0</v>
      </c>
      <c r="CE203" s="7">
        <f t="shared" si="3"/>
        <v>0</v>
      </c>
    </row>
    <row r="204" spans="1:83" hidden="1">
      <c r="A204">
        <v>972</v>
      </c>
      <c r="B204" t="s">
        <v>527</v>
      </c>
      <c r="C204">
        <v>132</v>
      </c>
      <c r="D204" t="s">
        <v>528</v>
      </c>
      <c r="E204">
        <v>200</v>
      </c>
      <c r="F204">
        <v>511340001</v>
      </c>
      <c r="G204" t="s">
        <v>123</v>
      </c>
      <c r="H204" s="53"/>
      <c r="I204">
        <v>101</v>
      </c>
      <c r="J204" t="s">
        <v>308</v>
      </c>
      <c r="K204">
        <v>1340</v>
      </c>
      <c r="L204" s="8">
        <v>1320</v>
      </c>
      <c r="M204" t="s">
        <v>316</v>
      </c>
      <c r="N204">
        <v>1000</v>
      </c>
      <c r="O204" t="s">
        <v>106</v>
      </c>
      <c r="P204">
        <v>9</v>
      </c>
      <c r="Q204" t="s">
        <v>422</v>
      </c>
      <c r="R204">
        <v>181</v>
      </c>
      <c r="S204" s="21">
        <v>1</v>
      </c>
      <c r="T204" s="21">
        <v>81</v>
      </c>
      <c r="U204" t="s">
        <v>523</v>
      </c>
      <c r="V204">
        <v>131</v>
      </c>
      <c r="W204" t="s">
        <v>524</v>
      </c>
      <c r="X204">
        <v>1</v>
      </c>
      <c r="Y204" t="s">
        <v>313</v>
      </c>
      <c r="Z204" s="4">
        <v>0</v>
      </c>
      <c r="AA204" s="4">
        <v>0</v>
      </c>
      <c r="AB204" s="4">
        <v>1102.56</v>
      </c>
      <c r="AC204" s="4">
        <v>2900.61</v>
      </c>
      <c r="AD204" s="4">
        <v>0</v>
      </c>
      <c r="AE204" s="4">
        <v>2625</v>
      </c>
      <c r="AF204" s="4">
        <v>609</v>
      </c>
      <c r="AG204" s="4">
        <v>1575</v>
      </c>
      <c r="AH204" s="4">
        <v>3481.84</v>
      </c>
      <c r="AI204" s="4">
        <v>3150</v>
      </c>
      <c r="AJ204" s="4">
        <v>3150</v>
      </c>
      <c r="AK204" s="4">
        <v>3150</v>
      </c>
      <c r="AM204" s="4">
        <v>30000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-8120</v>
      </c>
      <c r="AW204" s="4">
        <v>0</v>
      </c>
      <c r="AX204" s="4">
        <v>0</v>
      </c>
      <c r="AZ204" s="4">
        <v>6000</v>
      </c>
      <c r="BA204" s="4">
        <v>1000</v>
      </c>
      <c r="BB204" s="4">
        <v>1174.99</v>
      </c>
      <c r="BC204" s="4">
        <v>3500</v>
      </c>
      <c r="BD204" s="4">
        <v>3000</v>
      </c>
      <c r="BE204" s="4">
        <v>2000</v>
      </c>
      <c r="BF204" s="4">
        <v>6000</v>
      </c>
      <c r="BG204" s="4">
        <v>1000</v>
      </c>
      <c r="BH204" s="4">
        <v>1500</v>
      </c>
      <c r="BI204" s="4">
        <v>3250</v>
      </c>
      <c r="BJ204" s="6">
        <v>3250</v>
      </c>
      <c r="BK204" s="6">
        <v>3250</v>
      </c>
      <c r="BQ204" s="4">
        <v>36671.239499999996</v>
      </c>
      <c r="BR204" s="9">
        <v>6300</v>
      </c>
      <c r="BS204" s="9">
        <v>1050</v>
      </c>
      <c r="BT204" s="9">
        <v>1233.7394999999999</v>
      </c>
      <c r="BU204" s="9">
        <v>3674.9999999999995</v>
      </c>
      <c r="BV204" s="9">
        <v>3150</v>
      </c>
      <c r="BW204" s="9">
        <v>2100</v>
      </c>
      <c r="BX204" s="9">
        <v>6300</v>
      </c>
      <c r="BY204" s="9">
        <v>1050</v>
      </c>
      <c r="BZ204" s="9">
        <v>1575</v>
      </c>
      <c r="CA204" s="9">
        <v>3412.5</v>
      </c>
      <c r="CB204" s="9">
        <v>3412.5</v>
      </c>
      <c r="CC204" s="9">
        <v>3412.5</v>
      </c>
      <c r="CD204" s="135">
        <v>36671.239499999996</v>
      </c>
      <c r="CE204" s="7">
        <f t="shared" si="3"/>
        <v>0</v>
      </c>
    </row>
    <row r="205" spans="1:83" hidden="1">
      <c r="A205">
        <v>981</v>
      </c>
      <c r="B205" t="s">
        <v>532</v>
      </c>
      <c r="C205">
        <v>134</v>
      </c>
      <c r="D205" t="s">
        <v>245</v>
      </c>
      <c r="E205">
        <v>200</v>
      </c>
      <c r="F205">
        <v>511340001</v>
      </c>
      <c r="G205" t="s">
        <v>123</v>
      </c>
      <c r="H205" s="53"/>
      <c r="I205">
        <v>101</v>
      </c>
      <c r="J205" t="s">
        <v>308</v>
      </c>
      <c r="K205">
        <v>1340</v>
      </c>
      <c r="L205" s="8">
        <v>1320</v>
      </c>
      <c r="M205" t="s">
        <v>316</v>
      </c>
      <c r="N205">
        <v>1000</v>
      </c>
      <c r="O205" t="s">
        <v>106</v>
      </c>
      <c r="P205">
        <v>6</v>
      </c>
      <c r="Q205" t="s">
        <v>533</v>
      </c>
      <c r="R205">
        <v>134</v>
      </c>
      <c r="S205" s="21">
        <v>1</v>
      </c>
      <c r="T205" s="21">
        <v>34</v>
      </c>
      <c r="U205" t="s">
        <v>534</v>
      </c>
      <c r="V205">
        <v>132</v>
      </c>
      <c r="W205" t="s">
        <v>535</v>
      </c>
      <c r="X205">
        <v>1</v>
      </c>
      <c r="Y205" t="s">
        <v>313</v>
      </c>
      <c r="Z205" s="4">
        <v>3841.32</v>
      </c>
      <c r="AA205" s="4">
        <v>3841.32</v>
      </c>
      <c r="AB205" s="4">
        <v>4681.32</v>
      </c>
      <c r="AC205" s="4">
        <v>5521.32</v>
      </c>
      <c r="AD205" s="4">
        <v>5521.32</v>
      </c>
      <c r="AE205" s="4">
        <v>5521.32</v>
      </c>
      <c r="AF205" s="4">
        <v>2760.77</v>
      </c>
      <c r="AG205" s="4">
        <v>9526.7000000000007</v>
      </c>
      <c r="AH205" s="4">
        <v>13602.04</v>
      </c>
      <c r="AI205" s="4">
        <v>12692.09</v>
      </c>
      <c r="AJ205" s="4">
        <v>12692.09</v>
      </c>
      <c r="AK205" s="4">
        <v>12692.09</v>
      </c>
      <c r="AM205" s="4">
        <v>20000</v>
      </c>
      <c r="AN205" s="4">
        <v>0</v>
      </c>
      <c r="AO205" s="4">
        <v>20000</v>
      </c>
      <c r="AP205" s="4">
        <v>0</v>
      </c>
      <c r="AQ205" s="4">
        <v>10000</v>
      </c>
      <c r="AR205" s="4">
        <v>0</v>
      </c>
      <c r="AS205" s="4">
        <v>10000</v>
      </c>
      <c r="AT205" s="4">
        <v>0</v>
      </c>
      <c r="AU205" s="4">
        <v>0</v>
      </c>
      <c r="AV205" s="4">
        <v>0</v>
      </c>
      <c r="AW205" s="4">
        <v>-10000</v>
      </c>
      <c r="AX205" s="4">
        <v>-10000</v>
      </c>
      <c r="AZ205" s="4">
        <v>12887.7</v>
      </c>
      <c r="BA205" s="4">
        <v>12887.7</v>
      </c>
      <c r="BB205" s="4">
        <v>12887.7</v>
      </c>
      <c r="BC205" s="4">
        <v>12887.7</v>
      </c>
      <c r="BD205" s="4">
        <v>12887.7</v>
      </c>
      <c r="BE205" s="4">
        <v>12087.7</v>
      </c>
      <c r="BF205" s="4">
        <v>12887.7</v>
      </c>
      <c r="BG205" s="4">
        <v>4458.3999999999996</v>
      </c>
      <c r="BH205" s="4">
        <v>5258.4</v>
      </c>
      <c r="BI205" s="4">
        <v>5458.4</v>
      </c>
      <c r="BJ205" s="6">
        <v>5458.4</v>
      </c>
      <c r="BK205" s="6">
        <v>5458.4</v>
      </c>
      <c r="BQ205" s="4">
        <v>121281.19499999996</v>
      </c>
      <c r="BR205" s="9">
        <v>13532.085000000001</v>
      </c>
      <c r="BS205" s="9">
        <v>13532.085000000001</v>
      </c>
      <c r="BT205" s="9">
        <v>13532.085000000001</v>
      </c>
      <c r="BU205" s="9">
        <v>13532.085000000001</v>
      </c>
      <c r="BV205" s="9">
        <v>13532.085000000001</v>
      </c>
      <c r="BW205" s="9">
        <v>12692.085000000001</v>
      </c>
      <c r="BX205" s="9">
        <v>13532.085000000001</v>
      </c>
      <c r="BY205" s="9">
        <v>4681.32</v>
      </c>
      <c r="BZ205" s="9">
        <v>5521.32</v>
      </c>
      <c r="CA205" s="9">
        <v>5731.32</v>
      </c>
      <c r="CB205" s="9">
        <v>5731.32</v>
      </c>
      <c r="CC205" s="9">
        <v>5731.32</v>
      </c>
      <c r="CD205" s="135">
        <v>121281.19500000004</v>
      </c>
      <c r="CE205" s="7">
        <f t="shared" si="3"/>
        <v>0</v>
      </c>
    </row>
    <row r="206" spans="1:83" hidden="1">
      <c r="A206">
        <v>982</v>
      </c>
      <c r="B206" t="s">
        <v>536</v>
      </c>
      <c r="C206">
        <v>135</v>
      </c>
      <c r="D206" t="s">
        <v>537</v>
      </c>
      <c r="E206">
        <v>200</v>
      </c>
      <c r="F206">
        <v>511340001</v>
      </c>
      <c r="G206" t="s">
        <v>123</v>
      </c>
      <c r="H206" s="53"/>
      <c r="I206">
        <v>101</v>
      </c>
      <c r="J206" t="s">
        <v>308</v>
      </c>
      <c r="K206">
        <v>1340</v>
      </c>
      <c r="L206" s="8">
        <v>1320</v>
      </c>
      <c r="M206" t="s">
        <v>316</v>
      </c>
      <c r="N206">
        <v>1000</v>
      </c>
      <c r="O206" t="s">
        <v>106</v>
      </c>
      <c r="P206">
        <v>6</v>
      </c>
      <c r="Q206" t="s">
        <v>533</v>
      </c>
      <c r="R206">
        <v>181</v>
      </c>
      <c r="S206" s="21">
        <v>1</v>
      </c>
      <c r="T206" s="21">
        <v>81</v>
      </c>
      <c r="U206" t="s">
        <v>523</v>
      </c>
      <c r="V206">
        <v>131</v>
      </c>
      <c r="W206" t="s">
        <v>524</v>
      </c>
      <c r="X206">
        <v>1</v>
      </c>
      <c r="Y206" t="s">
        <v>313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635.86</v>
      </c>
      <c r="AI206" s="4">
        <v>0</v>
      </c>
      <c r="AJ206" s="4">
        <v>0</v>
      </c>
      <c r="AK206" s="4">
        <v>0</v>
      </c>
      <c r="AM206" s="4">
        <v>20000</v>
      </c>
      <c r="AN206" s="4">
        <v>0</v>
      </c>
      <c r="AO206" s="4">
        <v>0</v>
      </c>
      <c r="AP206" s="4">
        <v>-0.01</v>
      </c>
      <c r="AQ206" s="4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4">
        <v>0</v>
      </c>
      <c r="AX206" s="4">
        <v>0</v>
      </c>
      <c r="AZ206" s="4">
        <v>5835.9</v>
      </c>
      <c r="BA206" s="4">
        <v>1245.52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6">
        <v>0</v>
      </c>
      <c r="BK206" s="6">
        <v>0</v>
      </c>
      <c r="BQ206" s="4">
        <v>7435.491</v>
      </c>
      <c r="BR206" s="9">
        <v>6127.6949999999997</v>
      </c>
      <c r="BS206" s="9">
        <v>1307.796</v>
      </c>
      <c r="BT206" s="9">
        <v>0</v>
      </c>
      <c r="BU206" s="9">
        <v>0</v>
      </c>
      <c r="BV206" s="9">
        <v>0</v>
      </c>
      <c r="BW206" s="9">
        <v>0</v>
      </c>
      <c r="BX206" s="9">
        <v>0</v>
      </c>
      <c r="BY206" s="9">
        <v>0</v>
      </c>
      <c r="BZ206" s="9">
        <v>0</v>
      </c>
      <c r="CA206" s="9">
        <v>0</v>
      </c>
      <c r="CB206" s="9">
        <v>0</v>
      </c>
      <c r="CC206" s="9">
        <v>0</v>
      </c>
      <c r="CD206" s="135">
        <v>7435.491</v>
      </c>
      <c r="CE206" s="7">
        <f t="shared" si="3"/>
        <v>0</v>
      </c>
    </row>
    <row r="207" spans="1:83" s="27" customFormat="1" ht="15.75" hidden="1" thickBot="1">
      <c r="A207" s="27">
        <v>992</v>
      </c>
      <c r="B207" s="27" t="s">
        <v>543</v>
      </c>
      <c r="C207" s="27">
        <v>137</v>
      </c>
      <c r="D207" s="27" t="s">
        <v>544</v>
      </c>
      <c r="E207" s="27">
        <v>200</v>
      </c>
      <c r="F207" s="27">
        <v>511340001</v>
      </c>
      <c r="G207" s="27" t="s">
        <v>123</v>
      </c>
      <c r="H207" s="113"/>
      <c r="I207" s="27">
        <v>101</v>
      </c>
      <c r="J207" s="27" t="s">
        <v>308</v>
      </c>
      <c r="K207" s="27">
        <v>1340</v>
      </c>
      <c r="L207" s="98">
        <v>1320</v>
      </c>
      <c r="M207" s="27" t="s">
        <v>316</v>
      </c>
      <c r="N207" s="27">
        <v>1000</v>
      </c>
      <c r="O207" s="27" t="s">
        <v>106</v>
      </c>
      <c r="P207" s="27">
        <v>10</v>
      </c>
      <c r="Q207" s="27" t="s">
        <v>540</v>
      </c>
      <c r="R207" s="27">
        <v>371</v>
      </c>
      <c r="S207" s="99">
        <v>3</v>
      </c>
      <c r="T207" s="99">
        <v>71</v>
      </c>
      <c r="U207" s="27" t="s">
        <v>545</v>
      </c>
      <c r="V207" s="27">
        <v>121</v>
      </c>
      <c r="W207" s="27" t="s">
        <v>312</v>
      </c>
      <c r="X207" s="27">
        <v>1</v>
      </c>
      <c r="Y207" s="27" t="s">
        <v>313</v>
      </c>
      <c r="Z207" s="56">
        <v>0</v>
      </c>
      <c r="AA207" s="56">
        <v>0</v>
      </c>
      <c r="AB207" s="56">
        <v>0</v>
      </c>
      <c r="AC207" s="56">
        <v>1575</v>
      </c>
      <c r="AD207" s="56">
        <v>4627.7700000000004</v>
      </c>
      <c r="AE207" s="56">
        <v>0</v>
      </c>
      <c r="AF207" s="56">
        <v>0</v>
      </c>
      <c r="AG207" s="56">
        <v>0</v>
      </c>
      <c r="AH207" s="56">
        <v>0</v>
      </c>
      <c r="AI207" s="56">
        <v>0</v>
      </c>
      <c r="AJ207" s="56">
        <v>0</v>
      </c>
      <c r="AK207" s="56">
        <v>0</v>
      </c>
      <c r="AL207" s="56"/>
      <c r="AM207" s="56">
        <v>0</v>
      </c>
      <c r="AN207" s="56">
        <v>0</v>
      </c>
      <c r="AO207" s="56">
        <v>0</v>
      </c>
      <c r="AP207" s="56">
        <v>0</v>
      </c>
      <c r="AQ207" s="56">
        <v>0</v>
      </c>
      <c r="AR207" s="56">
        <v>0</v>
      </c>
      <c r="AS207" s="56">
        <v>0</v>
      </c>
      <c r="AT207" s="56">
        <v>0</v>
      </c>
      <c r="AU207" s="56">
        <v>0</v>
      </c>
      <c r="AV207" s="56">
        <v>0</v>
      </c>
      <c r="AW207" s="56">
        <v>0</v>
      </c>
      <c r="AX207" s="56">
        <v>0</v>
      </c>
      <c r="AZ207" s="56">
        <v>0</v>
      </c>
      <c r="BA207" s="56">
        <v>0</v>
      </c>
      <c r="BB207" s="56">
        <v>0</v>
      </c>
      <c r="BC207" s="56">
        <v>0</v>
      </c>
      <c r="BD207" s="56">
        <v>0</v>
      </c>
      <c r="BE207" s="56">
        <v>0</v>
      </c>
      <c r="BF207" s="56">
        <v>0</v>
      </c>
      <c r="BG207" s="56">
        <v>0</v>
      </c>
      <c r="BH207" s="56">
        <v>0</v>
      </c>
      <c r="BI207" s="56">
        <v>0</v>
      </c>
      <c r="BJ207" s="73">
        <v>0</v>
      </c>
      <c r="BK207" s="73">
        <v>0</v>
      </c>
      <c r="BL207" s="33"/>
      <c r="BM207" s="33"/>
      <c r="BQ207" s="56">
        <v>0</v>
      </c>
      <c r="BR207" s="33">
        <v>0</v>
      </c>
      <c r="BS207" s="33">
        <v>0</v>
      </c>
      <c r="BT207" s="33">
        <v>0</v>
      </c>
      <c r="BU207" s="33">
        <v>0</v>
      </c>
      <c r="BV207" s="33">
        <v>0</v>
      </c>
      <c r="BW207" s="33">
        <v>0</v>
      </c>
      <c r="BX207" s="33">
        <v>0</v>
      </c>
      <c r="BY207" s="33">
        <v>0</v>
      </c>
      <c r="BZ207" s="33">
        <v>0</v>
      </c>
      <c r="CA207" s="33">
        <v>0</v>
      </c>
      <c r="CB207" s="33">
        <v>0</v>
      </c>
      <c r="CC207" s="33">
        <v>0</v>
      </c>
      <c r="CD207" s="136">
        <v>0</v>
      </c>
      <c r="CE207" s="7">
        <f t="shared" si="3"/>
        <v>0</v>
      </c>
    </row>
    <row r="208" spans="1:83" hidden="1">
      <c r="A208">
        <v>111</v>
      </c>
      <c r="B208" t="s">
        <v>84</v>
      </c>
      <c r="C208">
        <v>141</v>
      </c>
      <c r="D208" t="s">
        <v>260</v>
      </c>
      <c r="E208">
        <v>204</v>
      </c>
      <c r="F208">
        <v>511520002</v>
      </c>
      <c r="G208" t="s">
        <v>154</v>
      </c>
      <c r="H208" s="53"/>
      <c r="I208">
        <v>101</v>
      </c>
      <c r="J208" t="s">
        <v>308</v>
      </c>
      <c r="K208">
        <v>1520</v>
      </c>
      <c r="L208" s="8">
        <v>1520</v>
      </c>
      <c r="M208" t="s">
        <v>317</v>
      </c>
      <c r="N208">
        <v>1000</v>
      </c>
      <c r="O208" t="s">
        <v>106</v>
      </c>
      <c r="P208">
        <v>13</v>
      </c>
      <c r="Q208" t="s">
        <v>353</v>
      </c>
      <c r="R208">
        <v>263</v>
      </c>
      <c r="S208" s="21">
        <v>2</v>
      </c>
      <c r="T208" s="21">
        <v>63</v>
      </c>
      <c r="U208" t="s">
        <v>354</v>
      </c>
      <c r="V208">
        <v>121</v>
      </c>
      <c r="W208" t="s">
        <v>312</v>
      </c>
      <c r="X208">
        <v>1</v>
      </c>
      <c r="Y208" t="s">
        <v>313</v>
      </c>
      <c r="Z208" s="4">
        <v>0</v>
      </c>
      <c r="AA208" s="4">
        <v>0</v>
      </c>
      <c r="AB208" s="4">
        <v>44381.11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4438.1099999999997</v>
      </c>
      <c r="AK208" s="4">
        <v>4438.1099999999997</v>
      </c>
      <c r="AM208" s="4">
        <v>0</v>
      </c>
      <c r="AN208" s="4">
        <v>0</v>
      </c>
      <c r="AO208" s="4">
        <v>-40369.120000000003</v>
      </c>
      <c r="AP208" s="4">
        <v>0</v>
      </c>
      <c r="AQ208" s="4">
        <v>-4011.99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0</v>
      </c>
      <c r="BH208" s="4">
        <v>0</v>
      </c>
      <c r="BI208" s="4">
        <v>0</v>
      </c>
      <c r="BJ208" s="6">
        <v>0</v>
      </c>
      <c r="BK208" s="6">
        <v>0</v>
      </c>
      <c r="BQ208" s="4">
        <v>0</v>
      </c>
      <c r="BR208" s="9">
        <v>0</v>
      </c>
      <c r="BS208" s="9">
        <v>0</v>
      </c>
      <c r="BT208" s="9">
        <v>0</v>
      </c>
      <c r="BU208" s="9">
        <v>0</v>
      </c>
      <c r="BV208" s="9">
        <v>0</v>
      </c>
      <c r="BW208" s="9">
        <v>0</v>
      </c>
      <c r="BX208" s="9">
        <v>0</v>
      </c>
      <c r="BY208" s="9">
        <v>0</v>
      </c>
      <c r="BZ208" s="9">
        <v>0</v>
      </c>
      <c r="CA208" s="9">
        <v>0</v>
      </c>
      <c r="CB208" s="9">
        <v>0</v>
      </c>
      <c r="CC208" s="9">
        <v>0</v>
      </c>
      <c r="CD208" s="135">
        <v>0</v>
      </c>
      <c r="CE208" s="7">
        <f t="shared" si="3"/>
        <v>0</v>
      </c>
    </row>
    <row r="209" spans="1:83" hidden="1">
      <c r="A209">
        <v>924</v>
      </c>
      <c r="B209" t="s">
        <v>574</v>
      </c>
      <c r="C209">
        <v>159</v>
      </c>
      <c r="D209" t="s">
        <v>574</v>
      </c>
      <c r="E209">
        <v>204</v>
      </c>
      <c r="F209">
        <v>511520002</v>
      </c>
      <c r="G209" t="s">
        <v>154</v>
      </c>
      <c r="H209" s="53"/>
      <c r="I209">
        <v>101</v>
      </c>
      <c r="J209" t="s">
        <v>308</v>
      </c>
      <c r="K209">
        <v>1520</v>
      </c>
      <c r="L209" s="8">
        <v>1520</v>
      </c>
      <c r="M209" t="s">
        <v>317</v>
      </c>
      <c r="N209">
        <v>1000</v>
      </c>
      <c r="O209" t="s">
        <v>106</v>
      </c>
      <c r="P209">
        <v>4</v>
      </c>
      <c r="Q209" t="s">
        <v>345</v>
      </c>
      <c r="R209">
        <v>111</v>
      </c>
      <c r="S209" s="21">
        <v>1</v>
      </c>
      <c r="T209" s="21">
        <v>11</v>
      </c>
      <c r="U209" t="s">
        <v>438</v>
      </c>
      <c r="V209">
        <v>121</v>
      </c>
      <c r="W209" t="s">
        <v>312</v>
      </c>
      <c r="X209">
        <v>1</v>
      </c>
      <c r="Y209" t="s">
        <v>313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21000</v>
      </c>
      <c r="AI209" s="4">
        <v>0</v>
      </c>
      <c r="AJ209" s="4">
        <v>2100</v>
      </c>
      <c r="AK209" s="4">
        <v>2100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-1050.57</v>
      </c>
      <c r="AV209" s="4">
        <v>-8656.06</v>
      </c>
      <c r="AW209" s="4">
        <v>-7541.45</v>
      </c>
      <c r="AX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Q209" s="4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0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135">
        <v>0</v>
      </c>
      <c r="CE209" s="7">
        <f t="shared" si="3"/>
        <v>0</v>
      </c>
    </row>
    <row r="210" spans="1:83" hidden="1">
      <c r="A210">
        <v>952</v>
      </c>
      <c r="B210" t="s">
        <v>498</v>
      </c>
      <c r="C210">
        <v>120</v>
      </c>
      <c r="D210" t="s">
        <v>499</v>
      </c>
      <c r="E210">
        <v>204</v>
      </c>
      <c r="F210">
        <v>511520002</v>
      </c>
      <c r="G210" t="s">
        <v>154</v>
      </c>
      <c r="H210" s="53"/>
      <c r="I210">
        <v>101</v>
      </c>
      <c r="J210" t="s">
        <v>308</v>
      </c>
      <c r="K210">
        <v>1520</v>
      </c>
      <c r="L210" s="8">
        <v>1520</v>
      </c>
      <c r="M210" t="s">
        <v>317</v>
      </c>
      <c r="N210">
        <v>1000</v>
      </c>
      <c r="O210" t="s">
        <v>106</v>
      </c>
      <c r="P210">
        <v>12</v>
      </c>
      <c r="Q210" t="s">
        <v>401</v>
      </c>
      <c r="R210">
        <v>222</v>
      </c>
      <c r="S210" s="21">
        <v>2</v>
      </c>
      <c r="T210" s="21">
        <v>22</v>
      </c>
      <c r="U210" t="s">
        <v>500</v>
      </c>
      <c r="V210">
        <v>125</v>
      </c>
      <c r="W210" t="s">
        <v>464</v>
      </c>
      <c r="X210">
        <v>1</v>
      </c>
      <c r="Y210" t="s">
        <v>313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63000</v>
      </c>
      <c r="AH210" s="4">
        <v>0</v>
      </c>
      <c r="AI210" s="4">
        <v>0</v>
      </c>
      <c r="AJ210" s="4">
        <v>6300</v>
      </c>
      <c r="AK210" s="4">
        <v>6300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0</v>
      </c>
      <c r="AU210" s="4">
        <v>-6496</v>
      </c>
      <c r="AV210" s="4">
        <v>-3813.15</v>
      </c>
      <c r="AW210" s="4">
        <v>0</v>
      </c>
      <c r="AX210" s="4">
        <v>0</v>
      </c>
      <c r="AZ210" s="4">
        <v>0</v>
      </c>
      <c r="BA210" s="4">
        <v>0</v>
      </c>
      <c r="BB210" s="4">
        <v>0</v>
      </c>
      <c r="BC210" s="4">
        <v>0</v>
      </c>
      <c r="BD210" s="4">
        <v>0</v>
      </c>
      <c r="BE210" s="4">
        <v>0</v>
      </c>
      <c r="BF210" s="4">
        <v>0</v>
      </c>
      <c r="BG210" s="4">
        <v>0</v>
      </c>
      <c r="BH210" s="4">
        <v>0</v>
      </c>
      <c r="BI210" s="4">
        <v>0</v>
      </c>
      <c r="BQ210" s="4">
        <v>0</v>
      </c>
      <c r="BR210" s="9">
        <v>0</v>
      </c>
      <c r="BS210" s="9">
        <v>0</v>
      </c>
      <c r="BT210" s="9">
        <v>0</v>
      </c>
      <c r="BU210" s="9">
        <v>0</v>
      </c>
      <c r="BV210" s="9">
        <v>0</v>
      </c>
      <c r="BW210" s="9">
        <v>0</v>
      </c>
      <c r="BX210" s="9">
        <v>0</v>
      </c>
      <c r="BY210" s="9">
        <v>0</v>
      </c>
      <c r="BZ210" s="9">
        <v>0</v>
      </c>
      <c r="CA210" s="9">
        <v>0</v>
      </c>
      <c r="CB210" s="9">
        <v>0</v>
      </c>
      <c r="CC210" s="9">
        <v>0</v>
      </c>
      <c r="CD210" s="135">
        <v>0</v>
      </c>
      <c r="CE210" s="7">
        <f t="shared" si="3"/>
        <v>0</v>
      </c>
    </row>
    <row r="211" spans="1:83" hidden="1">
      <c r="A211">
        <v>954</v>
      </c>
      <c r="B211" t="s">
        <v>502</v>
      </c>
      <c r="C211">
        <v>122</v>
      </c>
      <c r="D211" t="s">
        <v>503</v>
      </c>
      <c r="E211">
        <v>204</v>
      </c>
      <c r="F211">
        <v>511520002</v>
      </c>
      <c r="G211" t="s">
        <v>154</v>
      </c>
      <c r="H211" s="53"/>
      <c r="I211">
        <v>101</v>
      </c>
      <c r="J211" t="s">
        <v>308</v>
      </c>
      <c r="K211">
        <v>1520</v>
      </c>
      <c r="L211" s="8">
        <v>1520</v>
      </c>
      <c r="M211" t="s">
        <v>317</v>
      </c>
      <c r="N211">
        <v>1000</v>
      </c>
      <c r="O211" t="s">
        <v>106</v>
      </c>
      <c r="P211">
        <v>12</v>
      </c>
      <c r="Q211" t="s">
        <v>401</v>
      </c>
      <c r="R211">
        <v>226</v>
      </c>
      <c r="S211" s="21">
        <v>2</v>
      </c>
      <c r="T211" s="21">
        <v>26</v>
      </c>
      <c r="U211" t="s">
        <v>504</v>
      </c>
      <c r="V211">
        <v>121</v>
      </c>
      <c r="W211" t="s">
        <v>312</v>
      </c>
      <c r="X211">
        <v>1</v>
      </c>
      <c r="Y211" t="s">
        <v>313</v>
      </c>
      <c r="Z211" s="4">
        <v>0</v>
      </c>
      <c r="AA211" s="4">
        <v>0</v>
      </c>
      <c r="AB211" s="4">
        <v>73500</v>
      </c>
      <c r="AC211" s="4">
        <v>0</v>
      </c>
      <c r="AD211" s="4">
        <v>0</v>
      </c>
      <c r="AE211" s="4">
        <v>8400</v>
      </c>
      <c r="AF211" s="4">
        <v>0</v>
      </c>
      <c r="AG211" s="4">
        <v>0</v>
      </c>
      <c r="AH211" s="4">
        <v>0</v>
      </c>
      <c r="AI211" s="4">
        <v>0</v>
      </c>
      <c r="AJ211" s="4">
        <v>8190</v>
      </c>
      <c r="AK211" s="4">
        <v>8190</v>
      </c>
      <c r="AM211" s="4">
        <v>0</v>
      </c>
      <c r="AN211" s="4">
        <v>0</v>
      </c>
      <c r="AO211" s="4">
        <v>-70142.44</v>
      </c>
      <c r="AP211" s="4">
        <v>-3357.56</v>
      </c>
      <c r="AQ211" s="4">
        <v>0</v>
      </c>
      <c r="AR211" s="4">
        <v>-8229.68</v>
      </c>
      <c r="AS211" s="4">
        <v>-15.14</v>
      </c>
      <c r="AT211" s="4">
        <v>-155.18</v>
      </c>
      <c r="AU211" s="4">
        <v>0</v>
      </c>
      <c r="AV211" s="4">
        <v>0</v>
      </c>
      <c r="AW211" s="4">
        <v>-8190</v>
      </c>
      <c r="AX211" s="4">
        <v>-8000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Q211" s="4">
        <v>0</v>
      </c>
      <c r="BR211" s="9">
        <v>0</v>
      </c>
      <c r="BS211" s="9">
        <v>0</v>
      </c>
      <c r="BT211" s="9">
        <v>0</v>
      </c>
      <c r="BU211" s="9">
        <v>0</v>
      </c>
      <c r="BV211" s="9">
        <v>0</v>
      </c>
      <c r="BW211" s="9">
        <v>0</v>
      </c>
      <c r="BX211" s="9">
        <v>0</v>
      </c>
      <c r="BY211" s="9">
        <v>0</v>
      </c>
      <c r="BZ211" s="9">
        <v>0</v>
      </c>
      <c r="CA211" s="9">
        <v>0</v>
      </c>
      <c r="CB211" s="9">
        <v>0</v>
      </c>
      <c r="CC211" s="9">
        <v>0</v>
      </c>
      <c r="CD211" s="135">
        <v>0</v>
      </c>
      <c r="CE211" s="7">
        <f t="shared" si="3"/>
        <v>0</v>
      </c>
    </row>
    <row r="212" spans="1:83" hidden="1">
      <c r="A212">
        <v>101</v>
      </c>
      <c r="B212" t="s">
        <v>306</v>
      </c>
      <c r="C212">
        <v>139</v>
      </c>
      <c r="D212" t="s">
        <v>307</v>
      </c>
      <c r="E212">
        <v>610</v>
      </c>
      <c r="F212">
        <v>511520003</v>
      </c>
      <c r="G212" t="s">
        <v>735</v>
      </c>
      <c r="H212" s="53"/>
      <c r="I212">
        <v>101</v>
      </c>
      <c r="J212" t="s">
        <v>308</v>
      </c>
      <c r="K212">
        <v>1520</v>
      </c>
      <c r="L212" s="8">
        <v>1520</v>
      </c>
      <c r="M212" t="s">
        <v>317</v>
      </c>
      <c r="N212">
        <v>1000</v>
      </c>
      <c r="O212" t="s">
        <v>106</v>
      </c>
      <c r="P212">
        <v>7</v>
      </c>
      <c r="Q212" t="s">
        <v>310</v>
      </c>
      <c r="R212">
        <v>171</v>
      </c>
      <c r="S212" s="21">
        <v>1</v>
      </c>
      <c r="T212" s="21">
        <v>71</v>
      </c>
      <c r="U212" t="s">
        <v>311</v>
      </c>
      <c r="V212">
        <v>121</v>
      </c>
      <c r="W212" t="s">
        <v>312</v>
      </c>
      <c r="X212">
        <v>1</v>
      </c>
      <c r="Y212" t="s">
        <v>313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94774.68</v>
      </c>
      <c r="AJ212" s="4">
        <v>0</v>
      </c>
      <c r="AK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-63265.79</v>
      </c>
      <c r="AW212" s="4">
        <v>-6449.5</v>
      </c>
      <c r="AX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Q212" s="4">
        <v>0</v>
      </c>
      <c r="BR212" s="9">
        <v>0</v>
      </c>
      <c r="BS212" s="9">
        <v>0</v>
      </c>
      <c r="BT212" s="9">
        <v>0</v>
      </c>
      <c r="BU212" s="9">
        <v>0</v>
      </c>
      <c r="BV212" s="9">
        <v>0</v>
      </c>
      <c r="BW212" s="9">
        <v>0</v>
      </c>
      <c r="BX212" s="9">
        <v>0</v>
      </c>
      <c r="BY212" s="9">
        <v>0</v>
      </c>
      <c r="BZ212" s="9">
        <v>0</v>
      </c>
      <c r="CA212" s="9">
        <v>0</v>
      </c>
      <c r="CB212" s="9">
        <v>0</v>
      </c>
      <c r="CC212" s="9">
        <v>0</v>
      </c>
      <c r="CD212" s="135">
        <v>0</v>
      </c>
      <c r="CE212" s="7">
        <f t="shared" si="3"/>
        <v>0</v>
      </c>
    </row>
    <row r="213" spans="1:83" s="27" customFormat="1" ht="15.75" hidden="1" thickBot="1">
      <c r="A213" s="27">
        <v>962</v>
      </c>
      <c r="B213" s="27" t="s">
        <v>513</v>
      </c>
      <c r="C213" s="27">
        <v>126</v>
      </c>
      <c r="D213" s="27" t="s">
        <v>225</v>
      </c>
      <c r="E213" s="27">
        <v>621</v>
      </c>
      <c r="F213" s="27">
        <v>511520004</v>
      </c>
      <c r="G213" s="27" t="s">
        <v>839</v>
      </c>
      <c r="H213" s="113"/>
      <c r="I213" s="27">
        <v>101</v>
      </c>
      <c r="J213" s="27" t="s">
        <v>308</v>
      </c>
      <c r="K213" s="27">
        <v>1520</v>
      </c>
      <c r="L213" s="98">
        <v>1520</v>
      </c>
      <c r="M213" s="27" t="s">
        <v>317</v>
      </c>
      <c r="N213" s="27">
        <v>1000</v>
      </c>
      <c r="O213" s="27" t="s">
        <v>106</v>
      </c>
      <c r="P213" s="27">
        <v>11</v>
      </c>
      <c r="Q213" s="27" t="s">
        <v>509</v>
      </c>
      <c r="R213" s="27">
        <v>241</v>
      </c>
      <c r="S213" s="99">
        <v>2</v>
      </c>
      <c r="T213" s="99">
        <v>41</v>
      </c>
      <c r="U213" s="27" t="s">
        <v>445</v>
      </c>
      <c r="V213" s="27">
        <v>124</v>
      </c>
      <c r="W213" s="27" t="s">
        <v>510</v>
      </c>
      <c r="X213" s="27">
        <v>1</v>
      </c>
      <c r="Y213" s="27" t="s">
        <v>313</v>
      </c>
      <c r="Z213" s="56">
        <v>0</v>
      </c>
      <c r="AA213" s="56">
        <v>0</v>
      </c>
      <c r="AB213" s="56">
        <v>0</v>
      </c>
      <c r="AC213" s="56">
        <v>0</v>
      </c>
      <c r="AD213" s="56">
        <v>0</v>
      </c>
      <c r="AE213" s="56">
        <v>0</v>
      </c>
      <c r="AF213" s="56">
        <v>0</v>
      </c>
      <c r="AG213" s="56">
        <v>0</v>
      </c>
      <c r="AH213" s="56">
        <v>0</v>
      </c>
      <c r="AI213" s="56">
        <v>0</v>
      </c>
      <c r="AJ213" s="56">
        <v>0</v>
      </c>
      <c r="AK213" s="56">
        <v>0</v>
      </c>
      <c r="AL213" s="56"/>
      <c r="AM213" s="56">
        <v>0</v>
      </c>
      <c r="AN213" s="56">
        <v>0</v>
      </c>
      <c r="AO213" s="56">
        <v>30173.65</v>
      </c>
      <c r="AP213" s="56">
        <v>0</v>
      </c>
      <c r="AQ213" s="56">
        <v>0</v>
      </c>
      <c r="AR213" s="56">
        <v>0</v>
      </c>
      <c r="AS213" s="56">
        <v>0</v>
      </c>
      <c r="AT213" s="56">
        <v>0</v>
      </c>
      <c r="AU213" s="56">
        <v>0</v>
      </c>
      <c r="AV213" s="56">
        <v>0</v>
      </c>
      <c r="AW213" s="56">
        <v>0</v>
      </c>
      <c r="AX213" s="56">
        <v>0</v>
      </c>
      <c r="AZ213" s="56">
        <v>0</v>
      </c>
      <c r="BA213" s="56">
        <v>0</v>
      </c>
      <c r="BB213" s="56">
        <v>30173.65</v>
      </c>
      <c r="BC213" s="56">
        <v>0</v>
      </c>
      <c r="BD213" s="56">
        <v>0</v>
      </c>
      <c r="BE213" s="56">
        <v>0</v>
      </c>
      <c r="BF213" s="56">
        <v>0</v>
      </c>
      <c r="BG213" s="56">
        <v>0</v>
      </c>
      <c r="BH213" s="56">
        <v>0</v>
      </c>
      <c r="BI213" s="56">
        <v>0</v>
      </c>
      <c r="BJ213" s="73"/>
      <c r="BK213" s="73"/>
      <c r="BL213" s="33"/>
      <c r="BM213" s="33"/>
      <c r="BQ213" s="56">
        <v>31682.332500000004</v>
      </c>
      <c r="BR213" s="33">
        <v>0</v>
      </c>
      <c r="BS213" s="33">
        <v>0</v>
      </c>
      <c r="BT213" s="33">
        <v>31682.332500000004</v>
      </c>
      <c r="BU213" s="33">
        <v>0</v>
      </c>
      <c r="BV213" s="33">
        <v>0</v>
      </c>
      <c r="BW213" s="33">
        <v>0</v>
      </c>
      <c r="BX213" s="33">
        <v>0</v>
      </c>
      <c r="BY213" s="33">
        <v>0</v>
      </c>
      <c r="BZ213" s="33">
        <v>0</v>
      </c>
      <c r="CA213" s="33">
        <v>0</v>
      </c>
      <c r="CB213" s="33">
        <v>0</v>
      </c>
      <c r="CC213" s="33">
        <v>0</v>
      </c>
      <c r="CD213" s="136">
        <v>31682.332500000004</v>
      </c>
      <c r="CE213" s="7">
        <f t="shared" si="3"/>
        <v>0</v>
      </c>
    </row>
    <row r="214" spans="1:83" hidden="1">
      <c r="A214">
        <v>101</v>
      </c>
      <c r="B214" t="s">
        <v>306</v>
      </c>
      <c r="C214">
        <v>139</v>
      </c>
      <c r="D214" t="s">
        <v>307</v>
      </c>
      <c r="E214">
        <v>207</v>
      </c>
      <c r="F214">
        <v>511530003</v>
      </c>
      <c r="G214" t="s">
        <v>777</v>
      </c>
      <c r="H214" s="53"/>
      <c r="I214">
        <v>101</v>
      </c>
      <c r="J214" t="s">
        <v>308</v>
      </c>
      <c r="K214">
        <v>1530</v>
      </c>
      <c r="L214" s="8">
        <v>1520</v>
      </c>
      <c r="M214" t="s">
        <v>469</v>
      </c>
      <c r="N214">
        <v>1000</v>
      </c>
      <c r="O214" t="s">
        <v>106</v>
      </c>
      <c r="P214">
        <v>7</v>
      </c>
      <c r="Q214" t="s">
        <v>310</v>
      </c>
      <c r="R214">
        <v>171</v>
      </c>
      <c r="S214" s="21">
        <v>1</v>
      </c>
      <c r="T214" s="21">
        <v>71</v>
      </c>
      <c r="U214" t="s">
        <v>311</v>
      </c>
      <c r="V214">
        <v>121</v>
      </c>
      <c r="W214" t="s">
        <v>312</v>
      </c>
      <c r="X214">
        <v>1</v>
      </c>
      <c r="Y214" t="s">
        <v>313</v>
      </c>
      <c r="Z214" s="4">
        <v>0</v>
      </c>
      <c r="AA214" s="4">
        <v>207273.9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20727.39</v>
      </c>
      <c r="AK214" s="4">
        <v>20727.39</v>
      </c>
      <c r="AM214" s="4">
        <v>0</v>
      </c>
      <c r="AN214" s="4">
        <v>-207273.9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4">
        <v>-20727.39</v>
      </c>
      <c r="AX214" s="4">
        <v>-20000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0</v>
      </c>
      <c r="BF214" s="4">
        <v>0</v>
      </c>
      <c r="BG214" s="4">
        <v>0</v>
      </c>
      <c r="BH214" s="4">
        <v>0</v>
      </c>
      <c r="BI214" s="4">
        <v>0</v>
      </c>
      <c r="BJ214" s="6">
        <v>0</v>
      </c>
      <c r="BK214" s="6">
        <v>0</v>
      </c>
      <c r="BQ214" s="4">
        <v>0</v>
      </c>
      <c r="BR214" s="9">
        <v>0</v>
      </c>
      <c r="BS214" s="9">
        <v>0</v>
      </c>
      <c r="BT214" s="9">
        <v>0</v>
      </c>
      <c r="BU214" s="9">
        <v>0</v>
      </c>
      <c r="BV214" s="9">
        <v>0</v>
      </c>
      <c r="BW214" s="9">
        <v>0</v>
      </c>
      <c r="BX214" s="9">
        <v>0</v>
      </c>
      <c r="BY214" s="9">
        <v>0</v>
      </c>
      <c r="BZ214" s="9">
        <v>0</v>
      </c>
      <c r="CA214" s="9">
        <v>0</v>
      </c>
      <c r="CB214" s="9">
        <v>0</v>
      </c>
      <c r="CC214" s="9">
        <v>0</v>
      </c>
      <c r="CD214" s="135">
        <v>0</v>
      </c>
      <c r="CE214" s="7">
        <f t="shared" si="3"/>
        <v>0</v>
      </c>
    </row>
    <row r="215" spans="1:83" hidden="1">
      <c r="A215">
        <v>111</v>
      </c>
      <c r="B215" t="s">
        <v>84</v>
      </c>
      <c r="C215">
        <v>141</v>
      </c>
      <c r="D215" t="s">
        <v>260</v>
      </c>
      <c r="E215">
        <v>207</v>
      </c>
      <c r="F215">
        <v>511530003</v>
      </c>
      <c r="G215" t="s">
        <v>777</v>
      </c>
      <c r="H215" s="53"/>
      <c r="I215">
        <v>101</v>
      </c>
      <c r="J215" t="s">
        <v>308</v>
      </c>
      <c r="K215">
        <v>1530</v>
      </c>
      <c r="L215" s="8">
        <v>1520</v>
      </c>
      <c r="M215" t="s">
        <v>469</v>
      </c>
      <c r="N215">
        <v>1000</v>
      </c>
      <c r="O215" t="s">
        <v>106</v>
      </c>
      <c r="P215">
        <v>13</v>
      </c>
      <c r="Q215" t="s">
        <v>353</v>
      </c>
      <c r="R215">
        <v>263</v>
      </c>
      <c r="S215" s="21">
        <v>2</v>
      </c>
      <c r="T215" s="21">
        <v>63</v>
      </c>
      <c r="U215" t="s">
        <v>354</v>
      </c>
      <c r="V215">
        <v>121</v>
      </c>
      <c r="W215" t="s">
        <v>312</v>
      </c>
      <c r="X215">
        <v>1</v>
      </c>
      <c r="Y215" t="s">
        <v>313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211238.15</v>
      </c>
      <c r="AF215" s="4">
        <v>0</v>
      </c>
      <c r="AG215" s="4">
        <v>0</v>
      </c>
      <c r="AH215" s="4">
        <v>0</v>
      </c>
      <c r="AI215" s="4">
        <v>0</v>
      </c>
      <c r="AJ215" s="4">
        <v>21123.81</v>
      </c>
      <c r="AK215" s="4">
        <v>21123.81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-190795.12</v>
      </c>
      <c r="AS215" s="4">
        <v>-10798.8</v>
      </c>
      <c r="AT215" s="4">
        <v>-6303.51</v>
      </c>
      <c r="AU215" s="4">
        <v>0</v>
      </c>
      <c r="AV215" s="4">
        <v>0</v>
      </c>
      <c r="AW215" s="4">
        <v>-23602.57</v>
      </c>
      <c r="AX215" s="4">
        <v>-20000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6">
        <v>0</v>
      </c>
      <c r="BK215" s="6">
        <v>0</v>
      </c>
      <c r="BQ215" s="4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0</v>
      </c>
      <c r="BX215" s="9">
        <v>0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135">
        <v>0</v>
      </c>
      <c r="CE215" s="7">
        <f t="shared" si="3"/>
        <v>0</v>
      </c>
    </row>
    <row r="216" spans="1:83" hidden="1">
      <c r="A216">
        <v>954</v>
      </c>
      <c r="B216" t="s">
        <v>502</v>
      </c>
      <c r="C216">
        <v>122</v>
      </c>
      <c r="D216" t="s">
        <v>503</v>
      </c>
      <c r="E216">
        <v>207</v>
      </c>
      <c r="F216">
        <v>511530003</v>
      </c>
      <c r="G216" t="s">
        <v>777</v>
      </c>
      <c r="H216" s="53"/>
      <c r="I216">
        <v>101</v>
      </c>
      <c r="J216" t="s">
        <v>308</v>
      </c>
      <c r="K216">
        <v>1530</v>
      </c>
      <c r="L216" s="8">
        <v>1520</v>
      </c>
      <c r="M216" t="s">
        <v>469</v>
      </c>
      <c r="N216">
        <v>1000</v>
      </c>
      <c r="O216" t="s">
        <v>106</v>
      </c>
      <c r="P216">
        <v>12</v>
      </c>
      <c r="Q216" t="s">
        <v>401</v>
      </c>
      <c r="R216">
        <v>226</v>
      </c>
      <c r="S216" s="21">
        <v>2</v>
      </c>
      <c r="T216" s="21">
        <v>26</v>
      </c>
      <c r="U216" t="s">
        <v>504</v>
      </c>
      <c r="V216">
        <v>121</v>
      </c>
      <c r="W216" t="s">
        <v>312</v>
      </c>
      <c r="X216">
        <v>1</v>
      </c>
      <c r="Y216" t="s">
        <v>313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98017.29</v>
      </c>
      <c r="AI216" s="4">
        <v>0</v>
      </c>
      <c r="AJ216" s="4">
        <v>9801.73</v>
      </c>
      <c r="AK216" s="4">
        <v>9801.73</v>
      </c>
      <c r="AM216" s="4">
        <v>123328.3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-98017.29</v>
      </c>
      <c r="AV216" s="4">
        <v>0</v>
      </c>
      <c r="AW216" s="4">
        <v>-9801.73</v>
      </c>
      <c r="AX216" s="4">
        <v>0</v>
      </c>
      <c r="AZ216" s="4">
        <v>123328.3</v>
      </c>
      <c r="BA216" s="4">
        <v>0</v>
      </c>
      <c r="BB216" s="4">
        <v>0</v>
      </c>
      <c r="BC216" s="4">
        <v>0</v>
      </c>
      <c r="BD216" s="4">
        <v>0</v>
      </c>
      <c r="BE216" s="4">
        <v>0</v>
      </c>
      <c r="BF216" s="4">
        <v>0</v>
      </c>
      <c r="BG216" s="4">
        <v>0</v>
      </c>
      <c r="BH216" s="4">
        <v>0</v>
      </c>
      <c r="BI216" s="4">
        <v>0</v>
      </c>
      <c r="BJ216" s="6">
        <v>12332.83</v>
      </c>
      <c r="BK216" s="6">
        <v>12332.83</v>
      </c>
      <c r="BQ216" s="4">
        <v>155393.658</v>
      </c>
      <c r="BR216" s="9">
        <v>129494.715</v>
      </c>
      <c r="BS216" s="9">
        <v>0</v>
      </c>
      <c r="BT216" s="9">
        <v>0</v>
      </c>
      <c r="BU216" s="9">
        <v>0</v>
      </c>
      <c r="BV216" s="9">
        <v>0</v>
      </c>
      <c r="BW216" s="9">
        <v>0</v>
      </c>
      <c r="BX216" s="9">
        <v>0</v>
      </c>
      <c r="BY216" s="9">
        <v>0</v>
      </c>
      <c r="BZ216" s="9">
        <v>0</v>
      </c>
      <c r="CA216" s="9">
        <v>0</v>
      </c>
      <c r="CB216" s="9">
        <v>12949.471500000001</v>
      </c>
      <c r="CC216" s="9">
        <v>12949.471500000001</v>
      </c>
      <c r="CD216" s="135">
        <v>155393.65800000002</v>
      </c>
      <c r="CE216" s="7">
        <f t="shared" si="3"/>
        <v>0</v>
      </c>
    </row>
    <row r="217" spans="1:83" hidden="1">
      <c r="A217">
        <v>962</v>
      </c>
      <c r="B217" t="s">
        <v>513</v>
      </c>
      <c r="C217">
        <v>126</v>
      </c>
      <c r="D217" t="s">
        <v>225</v>
      </c>
      <c r="E217">
        <v>207</v>
      </c>
      <c r="F217">
        <v>511530003</v>
      </c>
      <c r="G217" t="s">
        <v>777</v>
      </c>
      <c r="H217" s="53"/>
      <c r="I217">
        <v>101</v>
      </c>
      <c r="J217" t="s">
        <v>308</v>
      </c>
      <c r="K217">
        <v>1530</v>
      </c>
      <c r="L217" s="8">
        <v>1520</v>
      </c>
      <c r="M217" t="s">
        <v>469</v>
      </c>
      <c r="N217">
        <v>1000</v>
      </c>
      <c r="O217" t="s">
        <v>106</v>
      </c>
      <c r="P217">
        <v>11</v>
      </c>
      <c r="Q217" t="s">
        <v>509</v>
      </c>
      <c r="R217">
        <v>241</v>
      </c>
      <c r="S217" s="21">
        <v>2</v>
      </c>
      <c r="T217" s="21">
        <v>41</v>
      </c>
      <c r="U217" t="s">
        <v>445</v>
      </c>
      <c r="V217">
        <v>124</v>
      </c>
      <c r="W217" t="s">
        <v>510</v>
      </c>
      <c r="X217">
        <v>1</v>
      </c>
      <c r="Y217" t="s">
        <v>313</v>
      </c>
      <c r="Z217" s="4">
        <v>0</v>
      </c>
      <c r="AA217" s="4">
        <v>0</v>
      </c>
      <c r="AB217" s="4">
        <v>0</v>
      </c>
      <c r="AC217" s="4">
        <v>154173.71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15417.37</v>
      </c>
      <c r="AK217" s="4">
        <v>15417.37</v>
      </c>
      <c r="AM217" s="4">
        <v>0</v>
      </c>
      <c r="AN217" s="4">
        <v>0</v>
      </c>
      <c r="AO217" s="4">
        <v>0</v>
      </c>
      <c r="AP217" s="4">
        <v>-12921.52</v>
      </c>
      <c r="AQ217" s="4">
        <v>-4517.1400000000003</v>
      </c>
      <c r="AR217" s="4">
        <v>-120952.58</v>
      </c>
      <c r="AS217" s="4">
        <v>-9590.33</v>
      </c>
      <c r="AT217" s="4">
        <v>-4409.95</v>
      </c>
      <c r="AU217" s="4">
        <v>0</v>
      </c>
      <c r="AV217" s="4">
        <v>0</v>
      </c>
      <c r="AW217" s="4">
        <v>-17199.560000000001</v>
      </c>
      <c r="AX217" s="4">
        <v>-15417.37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6">
        <v>0</v>
      </c>
      <c r="BK217" s="6">
        <v>0</v>
      </c>
      <c r="BQ217" s="4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</v>
      </c>
      <c r="BW217" s="9">
        <v>0</v>
      </c>
      <c r="BX217" s="9">
        <v>0</v>
      </c>
      <c r="BY217" s="9">
        <v>0</v>
      </c>
      <c r="BZ217" s="9">
        <v>0</v>
      </c>
      <c r="CA217" s="9">
        <v>0</v>
      </c>
      <c r="CB217" s="9">
        <v>0</v>
      </c>
      <c r="CC217" s="9">
        <v>0</v>
      </c>
      <c r="CD217" s="135">
        <v>0</v>
      </c>
      <c r="CE217" s="7">
        <f t="shared" si="3"/>
        <v>0</v>
      </c>
    </row>
    <row r="218" spans="1:83" hidden="1">
      <c r="A218">
        <v>931</v>
      </c>
      <c r="B218" t="s">
        <v>465</v>
      </c>
      <c r="C218">
        <v>111</v>
      </c>
      <c r="D218" t="s">
        <v>466</v>
      </c>
      <c r="E218">
        <v>617</v>
      </c>
      <c r="F218">
        <v>511530004</v>
      </c>
      <c r="G218" t="s">
        <v>810</v>
      </c>
      <c r="H218" s="53"/>
      <c r="I218">
        <v>101</v>
      </c>
      <c r="J218" t="s">
        <v>308</v>
      </c>
      <c r="K218">
        <v>1530</v>
      </c>
      <c r="L218" s="8">
        <v>1520</v>
      </c>
      <c r="M218" t="s">
        <v>469</v>
      </c>
      <c r="N218">
        <v>1000</v>
      </c>
      <c r="O218" t="s">
        <v>106</v>
      </c>
      <c r="P218">
        <v>5</v>
      </c>
      <c r="Q218" t="s">
        <v>467</v>
      </c>
      <c r="R218">
        <v>152</v>
      </c>
      <c r="S218" s="21">
        <v>1</v>
      </c>
      <c r="T218" s="21">
        <v>52</v>
      </c>
      <c r="U218" t="s">
        <v>468</v>
      </c>
      <c r="V218">
        <v>121</v>
      </c>
      <c r="W218" t="s">
        <v>312</v>
      </c>
      <c r="X218">
        <v>1</v>
      </c>
      <c r="Y218" t="s">
        <v>313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M218" s="4">
        <v>0</v>
      </c>
      <c r="AN218" s="4">
        <v>0</v>
      </c>
      <c r="AO218" s="4">
        <v>182479</v>
      </c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Z218" s="4">
        <v>0</v>
      </c>
      <c r="BA218" s="4">
        <v>0</v>
      </c>
      <c r="BB218" s="4">
        <v>182479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6">
        <v>18247.900000000001</v>
      </c>
      <c r="BK218" s="6">
        <v>18247.900000000001</v>
      </c>
      <c r="BQ218" s="4">
        <v>229923.54</v>
      </c>
      <c r="BR218" s="9">
        <v>0</v>
      </c>
      <c r="BS218" s="9">
        <v>0</v>
      </c>
      <c r="BT218" s="9">
        <v>191602.95</v>
      </c>
      <c r="BU218" s="9">
        <v>0</v>
      </c>
      <c r="BV218" s="9">
        <v>0</v>
      </c>
      <c r="BW218" s="9">
        <v>0</v>
      </c>
      <c r="BX218" s="9">
        <v>0</v>
      </c>
      <c r="BY218" s="9">
        <v>0</v>
      </c>
      <c r="BZ218" s="9">
        <v>0</v>
      </c>
      <c r="CA218" s="9">
        <v>0</v>
      </c>
      <c r="CB218" s="9">
        <v>19160.295000000002</v>
      </c>
      <c r="CC218" s="9">
        <v>19160.295000000002</v>
      </c>
      <c r="CD218" s="135">
        <v>229923.54000000004</v>
      </c>
      <c r="CE218" s="7">
        <f t="shared" si="3"/>
        <v>0</v>
      </c>
    </row>
    <row r="219" spans="1:83" hidden="1">
      <c r="A219">
        <v>954</v>
      </c>
      <c r="B219" t="s">
        <v>502</v>
      </c>
      <c r="C219">
        <v>122</v>
      </c>
      <c r="D219" t="s">
        <v>503</v>
      </c>
      <c r="E219">
        <v>624</v>
      </c>
      <c r="F219">
        <v>511530005</v>
      </c>
      <c r="G219" t="s">
        <v>835</v>
      </c>
      <c r="H219" s="53"/>
      <c r="I219">
        <v>101</v>
      </c>
      <c r="J219" t="s">
        <v>308</v>
      </c>
      <c r="K219">
        <v>1530</v>
      </c>
      <c r="L219" s="8">
        <v>1520</v>
      </c>
      <c r="M219" t="s">
        <v>469</v>
      </c>
      <c r="N219">
        <v>1000</v>
      </c>
      <c r="O219" t="s">
        <v>106</v>
      </c>
      <c r="P219">
        <v>12</v>
      </c>
      <c r="Q219" t="s">
        <v>401</v>
      </c>
      <c r="R219">
        <v>226</v>
      </c>
      <c r="S219" s="21">
        <v>2</v>
      </c>
      <c r="T219" s="21">
        <v>26</v>
      </c>
      <c r="U219" t="s">
        <v>504</v>
      </c>
      <c r="V219">
        <v>121</v>
      </c>
      <c r="W219" t="s">
        <v>312</v>
      </c>
      <c r="X219">
        <v>1</v>
      </c>
      <c r="Y219" t="s">
        <v>313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M219" s="4">
        <v>0</v>
      </c>
      <c r="AN219" s="4">
        <v>0</v>
      </c>
      <c r="AO219" s="4">
        <v>125598.7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0</v>
      </c>
      <c r="AV219" s="4">
        <v>0</v>
      </c>
      <c r="AW219" s="4">
        <v>0</v>
      </c>
      <c r="AX219" s="4">
        <v>0</v>
      </c>
      <c r="AZ219" s="4">
        <v>0</v>
      </c>
      <c r="BA219" s="4">
        <v>0</v>
      </c>
      <c r="BB219" s="4">
        <v>125598.7</v>
      </c>
      <c r="BC219" s="4">
        <v>0</v>
      </c>
      <c r="BD219" s="4">
        <v>0</v>
      </c>
      <c r="BE219" s="4">
        <v>0</v>
      </c>
      <c r="BF219" s="4">
        <v>0</v>
      </c>
      <c r="BG219" s="4">
        <v>0</v>
      </c>
      <c r="BH219" s="4">
        <v>0</v>
      </c>
      <c r="BI219" s="4">
        <v>0</v>
      </c>
      <c r="BJ219" s="6">
        <v>12559.869999999999</v>
      </c>
      <c r="BK219" s="6">
        <v>12559.869999999999</v>
      </c>
      <c r="BQ219" s="4">
        <v>158254.36200000002</v>
      </c>
      <c r="BR219" s="9">
        <v>0</v>
      </c>
      <c r="BS219" s="9">
        <v>0</v>
      </c>
      <c r="BT219" s="9">
        <v>131878.63500000001</v>
      </c>
      <c r="BU219" s="9">
        <v>0</v>
      </c>
      <c r="BV219" s="9">
        <v>0</v>
      </c>
      <c r="BW219" s="9">
        <v>0</v>
      </c>
      <c r="BX219" s="9">
        <v>0</v>
      </c>
      <c r="BY219" s="9">
        <v>0</v>
      </c>
      <c r="BZ219" s="9">
        <v>0</v>
      </c>
      <c r="CA219" s="9">
        <v>0</v>
      </c>
      <c r="CB219" s="9">
        <v>13187.863500000001</v>
      </c>
      <c r="CC219" s="9">
        <v>13187.863500000001</v>
      </c>
      <c r="CD219" s="135">
        <v>158254.36200000002</v>
      </c>
      <c r="CE219" s="7">
        <f t="shared" si="3"/>
        <v>0</v>
      </c>
    </row>
    <row r="220" spans="1:83" hidden="1">
      <c r="A220">
        <v>962</v>
      </c>
      <c r="B220" t="s">
        <v>513</v>
      </c>
      <c r="C220">
        <v>126</v>
      </c>
      <c r="D220" t="s">
        <v>225</v>
      </c>
      <c r="E220">
        <v>651</v>
      </c>
      <c r="F220">
        <v>511530006</v>
      </c>
      <c r="G220" t="s">
        <v>840</v>
      </c>
      <c r="H220" s="53"/>
      <c r="I220">
        <v>101</v>
      </c>
      <c r="J220" t="s">
        <v>308</v>
      </c>
      <c r="K220">
        <v>1530</v>
      </c>
      <c r="L220" s="8">
        <v>1520</v>
      </c>
      <c r="M220" t="s">
        <v>469</v>
      </c>
      <c r="N220">
        <v>1000</v>
      </c>
      <c r="O220" t="s">
        <v>106</v>
      </c>
      <c r="P220">
        <v>11</v>
      </c>
      <c r="Q220" t="s">
        <v>509</v>
      </c>
      <c r="R220">
        <v>241</v>
      </c>
      <c r="S220" s="21">
        <v>2</v>
      </c>
      <c r="T220" s="21">
        <v>41</v>
      </c>
      <c r="U220" t="s">
        <v>445</v>
      </c>
      <c r="V220">
        <v>124</v>
      </c>
      <c r="W220" t="s">
        <v>510</v>
      </c>
      <c r="X220">
        <v>1</v>
      </c>
      <c r="Y220" t="s">
        <v>313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95439</v>
      </c>
      <c r="AT220" s="4">
        <v>0</v>
      </c>
      <c r="AU220" s="4">
        <v>0</v>
      </c>
      <c r="AV220" s="4">
        <v>0</v>
      </c>
      <c r="AW220" s="4">
        <v>0</v>
      </c>
      <c r="AX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95439</v>
      </c>
      <c r="BG220" s="4">
        <v>0</v>
      </c>
      <c r="BH220" s="4">
        <v>0</v>
      </c>
      <c r="BI220" s="4">
        <v>0</v>
      </c>
      <c r="BJ220" s="6">
        <v>9543.9</v>
      </c>
      <c r="BK220" s="6">
        <v>9543.9</v>
      </c>
      <c r="BQ220" s="4">
        <v>120253.14</v>
      </c>
      <c r="BR220" s="9">
        <v>0</v>
      </c>
      <c r="BS220" s="9">
        <v>0</v>
      </c>
      <c r="BT220" s="9">
        <v>0</v>
      </c>
      <c r="BU220" s="9">
        <v>0</v>
      </c>
      <c r="BV220" s="9">
        <v>0</v>
      </c>
      <c r="BW220" s="9">
        <v>0</v>
      </c>
      <c r="BX220" s="9">
        <v>100210.95</v>
      </c>
      <c r="BY220" s="9">
        <v>0</v>
      </c>
      <c r="BZ220" s="9">
        <v>0</v>
      </c>
      <c r="CA220" s="9">
        <v>0</v>
      </c>
      <c r="CB220" s="9">
        <v>10021.095000000001</v>
      </c>
      <c r="CC220" s="9">
        <v>10021.095000000001</v>
      </c>
      <c r="CD220" s="135">
        <v>120253.14</v>
      </c>
      <c r="CE220" s="7">
        <f t="shared" si="3"/>
        <v>0</v>
      </c>
    </row>
    <row r="221" spans="1:83" hidden="1">
      <c r="A221">
        <v>954</v>
      </c>
      <c r="B221" t="s">
        <v>502</v>
      </c>
      <c r="C221">
        <v>122</v>
      </c>
      <c r="D221" t="s">
        <v>503</v>
      </c>
      <c r="E221">
        <v>652</v>
      </c>
      <c r="F221">
        <v>511530007</v>
      </c>
      <c r="G221" t="s">
        <v>836</v>
      </c>
      <c r="H221" s="53"/>
      <c r="I221">
        <v>101</v>
      </c>
      <c r="J221" t="s">
        <v>308</v>
      </c>
      <c r="K221">
        <v>1530</v>
      </c>
      <c r="L221" s="8">
        <v>1520</v>
      </c>
      <c r="M221" t="s">
        <v>469</v>
      </c>
      <c r="N221">
        <v>1000</v>
      </c>
      <c r="O221" t="s">
        <v>106</v>
      </c>
      <c r="P221">
        <v>12</v>
      </c>
      <c r="Q221" t="s">
        <v>401</v>
      </c>
      <c r="R221">
        <v>226</v>
      </c>
      <c r="S221" s="21">
        <v>2</v>
      </c>
      <c r="T221" s="21">
        <v>26</v>
      </c>
      <c r="U221" t="s">
        <v>504</v>
      </c>
      <c r="V221">
        <v>121</v>
      </c>
      <c r="W221" t="s">
        <v>312</v>
      </c>
      <c r="X221">
        <v>1</v>
      </c>
      <c r="Y221" t="s">
        <v>313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51918.720000000001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51918.720000000001</v>
      </c>
      <c r="BG221" s="4">
        <v>0</v>
      </c>
      <c r="BH221" s="4">
        <v>0</v>
      </c>
      <c r="BI221" s="4">
        <v>0</v>
      </c>
      <c r="BJ221" s="6">
        <v>5191.8720000000003</v>
      </c>
      <c r="BK221" s="6">
        <v>5191.8720000000003</v>
      </c>
      <c r="BQ221" s="4">
        <v>65417.587200000009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0</v>
      </c>
      <c r="BX221" s="9">
        <v>54514.656000000003</v>
      </c>
      <c r="BY221" s="9">
        <v>0</v>
      </c>
      <c r="BZ221" s="9">
        <v>0</v>
      </c>
      <c r="CA221" s="9">
        <v>0</v>
      </c>
      <c r="CB221" s="9">
        <v>5451.4656000000004</v>
      </c>
      <c r="CC221" s="9">
        <v>5451.4656000000004</v>
      </c>
      <c r="CD221" s="135">
        <v>65417.587200000009</v>
      </c>
      <c r="CE221" s="7">
        <f t="shared" si="3"/>
        <v>0</v>
      </c>
    </row>
    <row r="222" spans="1:83" s="27" customFormat="1" ht="15.75" hidden="1" thickBot="1">
      <c r="A222" s="27">
        <v>953</v>
      </c>
      <c r="B222" s="27" t="s">
        <v>259</v>
      </c>
      <c r="C222" s="27">
        <v>121</v>
      </c>
      <c r="D222" s="27" t="s">
        <v>196</v>
      </c>
      <c r="E222" s="27">
        <v>677</v>
      </c>
      <c r="F222" s="27">
        <v>511530008</v>
      </c>
      <c r="G222" s="27" t="s">
        <v>834</v>
      </c>
      <c r="H222" s="113"/>
      <c r="I222" s="27">
        <v>101</v>
      </c>
      <c r="J222" s="27" t="s">
        <v>308</v>
      </c>
      <c r="K222" s="27">
        <v>1530</v>
      </c>
      <c r="L222" s="98">
        <v>1520</v>
      </c>
      <c r="M222" s="27" t="s">
        <v>469</v>
      </c>
      <c r="N222" s="27">
        <v>1000</v>
      </c>
      <c r="O222" s="27" t="s">
        <v>106</v>
      </c>
      <c r="P222" s="27">
        <v>12</v>
      </c>
      <c r="Q222" s="27" t="s">
        <v>401</v>
      </c>
      <c r="R222" s="27">
        <v>214</v>
      </c>
      <c r="S222" s="99">
        <v>2</v>
      </c>
      <c r="T222" s="99">
        <v>14</v>
      </c>
      <c r="U222" s="27" t="s">
        <v>446</v>
      </c>
      <c r="V222" s="27">
        <v>125</v>
      </c>
      <c r="W222" s="27" t="s">
        <v>464</v>
      </c>
      <c r="X222" s="27">
        <v>1</v>
      </c>
      <c r="Y222" s="27" t="s">
        <v>313</v>
      </c>
      <c r="Z222" s="56">
        <v>0</v>
      </c>
      <c r="AA222" s="56">
        <v>0</v>
      </c>
      <c r="AB222" s="56">
        <v>0</v>
      </c>
      <c r="AC222" s="56">
        <v>0</v>
      </c>
      <c r="AD222" s="56">
        <v>0</v>
      </c>
      <c r="AE222" s="56">
        <v>0</v>
      </c>
      <c r="AF222" s="56">
        <v>0</v>
      </c>
      <c r="AG222" s="56">
        <v>0</v>
      </c>
      <c r="AH222" s="56">
        <v>0</v>
      </c>
      <c r="AI222" s="56">
        <v>0</v>
      </c>
      <c r="AJ222" s="56">
        <v>0</v>
      </c>
      <c r="AK222" s="56">
        <v>0</v>
      </c>
      <c r="AL222" s="56"/>
      <c r="AM222" s="56">
        <v>0</v>
      </c>
      <c r="AN222" s="56">
        <v>0</v>
      </c>
      <c r="AO222" s="56">
        <v>0</v>
      </c>
      <c r="AP222" s="56">
        <v>0</v>
      </c>
      <c r="AQ222" s="56">
        <v>0</v>
      </c>
      <c r="AR222" s="56">
        <v>0</v>
      </c>
      <c r="AS222" s="56">
        <v>0</v>
      </c>
      <c r="AT222" s="56">
        <v>187399.6</v>
      </c>
      <c r="AU222" s="56">
        <v>0</v>
      </c>
      <c r="AV222" s="56">
        <v>0</v>
      </c>
      <c r="AW222" s="56">
        <v>0</v>
      </c>
      <c r="AX222" s="56">
        <v>0</v>
      </c>
      <c r="AZ222" s="56">
        <v>0</v>
      </c>
      <c r="BA222" s="56">
        <v>0</v>
      </c>
      <c r="BB222" s="56">
        <v>0</v>
      </c>
      <c r="BC222" s="56">
        <v>0</v>
      </c>
      <c r="BD222" s="56">
        <v>0</v>
      </c>
      <c r="BE222" s="56">
        <v>0</v>
      </c>
      <c r="BF222" s="56">
        <v>0</v>
      </c>
      <c r="BG222" s="56">
        <v>187399.6</v>
      </c>
      <c r="BH222" s="56">
        <v>0</v>
      </c>
      <c r="BI222" s="56">
        <v>0</v>
      </c>
      <c r="BJ222" s="73">
        <v>18739.96</v>
      </c>
      <c r="BK222" s="73">
        <v>18739.96</v>
      </c>
      <c r="BL222" s="33"/>
      <c r="BM222" s="33"/>
      <c r="BQ222" s="56">
        <v>236123.49599999998</v>
      </c>
      <c r="BR222" s="33">
        <v>0</v>
      </c>
      <c r="BS222" s="33">
        <v>0</v>
      </c>
      <c r="BT222" s="33">
        <v>0</v>
      </c>
      <c r="BU222" s="33">
        <v>0</v>
      </c>
      <c r="BV222" s="33">
        <v>0</v>
      </c>
      <c r="BW222" s="33">
        <v>0</v>
      </c>
      <c r="BX222" s="33">
        <v>0</v>
      </c>
      <c r="BY222" s="33">
        <v>196769.58</v>
      </c>
      <c r="BZ222" s="33">
        <v>0</v>
      </c>
      <c r="CA222" s="33">
        <v>0</v>
      </c>
      <c r="CB222" s="33">
        <v>19676.957999999999</v>
      </c>
      <c r="CC222" s="33">
        <v>19676.957999999999</v>
      </c>
      <c r="CD222" s="136">
        <v>236123.49599999998</v>
      </c>
      <c r="CE222" s="7">
        <f t="shared" si="3"/>
        <v>0</v>
      </c>
    </row>
    <row r="223" spans="1:83" hidden="1">
      <c r="A223">
        <v>101</v>
      </c>
      <c r="B223" t="s">
        <v>306</v>
      </c>
      <c r="C223">
        <v>139</v>
      </c>
      <c r="D223" t="s">
        <v>307</v>
      </c>
      <c r="E223">
        <v>208</v>
      </c>
      <c r="F223">
        <v>511540001</v>
      </c>
      <c r="G223" t="s">
        <v>152</v>
      </c>
      <c r="H223" s="53"/>
      <c r="I223">
        <v>101</v>
      </c>
      <c r="J223" t="s">
        <v>308</v>
      </c>
      <c r="K223">
        <v>1540</v>
      </c>
      <c r="L223" s="8">
        <v>1520</v>
      </c>
      <c r="M223" t="s">
        <v>318</v>
      </c>
      <c r="N223">
        <v>1000</v>
      </c>
      <c r="O223" t="s">
        <v>106</v>
      </c>
      <c r="P223">
        <v>7</v>
      </c>
      <c r="Q223" t="s">
        <v>310</v>
      </c>
      <c r="R223">
        <v>171</v>
      </c>
      <c r="S223" s="21">
        <v>1</v>
      </c>
      <c r="T223" s="21">
        <v>71</v>
      </c>
      <c r="U223" t="s">
        <v>311</v>
      </c>
      <c r="V223">
        <v>121</v>
      </c>
      <c r="W223" t="s">
        <v>312</v>
      </c>
      <c r="X223">
        <v>1</v>
      </c>
      <c r="Y223" t="s">
        <v>313</v>
      </c>
      <c r="Z223" s="4">
        <v>2100</v>
      </c>
      <c r="AA223" s="4">
        <v>840</v>
      </c>
      <c r="AB223" s="4">
        <v>840</v>
      </c>
      <c r="AC223" s="4">
        <v>840</v>
      </c>
      <c r="AD223" s="4">
        <v>945</v>
      </c>
      <c r="AE223" s="4">
        <v>945</v>
      </c>
      <c r="AF223" s="4">
        <v>945</v>
      </c>
      <c r="AG223" s="4">
        <v>945</v>
      </c>
      <c r="AH223" s="4">
        <v>945</v>
      </c>
      <c r="AI223" s="4">
        <v>945</v>
      </c>
      <c r="AJ223" s="4">
        <v>1029</v>
      </c>
      <c r="AK223" s="4">
        <v>1029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Z223" s="4">
        <v>900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700</v>
      </c>
      <c r="BG223" s="4">
        <v>0</v>
      </c>
      <c r="BH223" s="4">
        <v>0</v>
      </c>
      <c r="BI223" s="4">
        <v>0</v>
      </c>
      <c r="BJ223" s="6">
        <v>160</v>
      </c>
      <c r="BK223" s="6">
        <v>160</v>
      </c>
      <c r="BQ223" s="4">
        <v>2016</v>
      </c>
      <c r="BR223" s="9">
        <v>945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735</v>
      </c>
      <c r="BY223" s="9">
        <v>0</v>
      </c>
      <c r="BZ223" s="9">
        <v>0</v>
      </c>
      <c r="CA223" s="9">
        <v>0</v>
      </c>
      <c r="CB223" s="9">
        <v>168</v>
      </c>
      <c r="CC223" s="9">
        <v>168</v>
      </c>
      <c r="CD223" s="135">
        <v>2016</v>
      </c>
      <c r="CE223" s="7">
        <f t="shared" si="3"/>
        <v>0</v>
      </c>
    </row>
    <row r="224" spans="1:83" hidden="1">
      <c r="A224">
        <v>302</v>
      </c>
      <c r="B224" t="s">
        <v>79</v>
      </c>
      <c r="C224">
        <v>150</v>
      </c>
      <c r="D224" t="s">
        <v>79</v>
      </c>
      <c r="E224">
        <v>209</v>
      </c>
      <c r="F224">
        <v>511540001</v>
      </c>
      <c r="G224" t="s">
        <v>152</v>
      </c>
      <c r="H224" s="21" t="s">
        <v>74</v>
      </c>
      <c r="I224">
        <v>502</v>
      </c>
      <c r="J224" t="s">
        <v>413</v>
      </c>
      <c r="K224">
        <v>1540</v>
      </c>
      <c r="L224" s="8">
        <v>1520</v>
      </c>
      <c r="M224" t="s">
        <v>318</v>
      </c>
      <c r="N224">
        <v>1000</v>
      </c>
      <c r="O224" t="s">
        <v>106</v>
      </c>
      <c r="P224">
        <v>7</v>
      </c>
      <c r="Q224" t="s">
        <v>310</v>
      </c>
      <c r="R224">
        <v>423</v>
      </c>
      <c r="S224" s="21">
        <v>4</v>
      </c>
      <c r="T224" s="21">
        <v>23</v>
      </c>
      <c r="U224" t="s">
        <v>381</v>
      </c>
      <c r="V224">
        <v>161</v>
      </c>
      <c r="W224" t="s">
        <v>414</v>
      </c>
      <c r="X224">
        <v>1</v>
      </c>
      <c r="Y224" t="s">
        <v>313</v>
      </c>
      <c r="Z224" s="4">
        <v>0</v>
      </c>
      <c r="AA224" s="4">
        <v>1050</v>
      </c>
      <c r="AB224" s="4">
        <v>840</v>
      </c>
      <c r="AC224" s="4">
        <v>840</v>
      </c>
      <c r="AD224" s="4">
        <v>840</v>
      </c>
      <c r="AE224" s="4">
        <v>945</v>
      </c>
      <c r="AF224" s="4">
        <v>945</v>
      </c>
      <c r="AG224" s="4">
        <v>945</v>
      </c>
      <c r="AH224" s="4">
        <v>945</v>
      </c>
      <c r="AI224" s="4">
        <v>945</v>
      </c>
      <c r="AJ224" s="4">
        <v>829.5</v>
      </c>
      <c r="AK224" s="4">
        <v>829.5</v>
      </c>
      <c r="AM224" s="4">
        <v>900</v>
      </c>
      <c r="AN224" s="4">
        <v>550</v>
      </c>
      <c r="AO224" s="4">
        <v>760</v>
      </c>
      <c r="AP224" s="4">
        <v>860</v>
      </c>
      <c r="AQ224" s="4">
        <v>760</v>
      </c>
      <c r="AR224" s="4">
        <v>555</v>
      </c>
      <c r="AS224" s="4">
        <v>-245</v>
      </c>
      <c r="AT224" s="4">
        <v>455</v>
      </c>
      <c r="AU224" s="4">
        <v>455</v>
      </c>
      <c r="AV224" s="4">
        <v>455</v>
      </c>
      <c r="AW224" s="4">
        <v>0</v>
      </c>
      <c r="AX224" s="4">
        <v>0</v>
      </c>
      <c r="AZ224" s="4">
        <v>900</v>
      </c>
      <c r="BA224" s="4">
        <v>1600</v>
      </c>
      <c r="BB224" s="4">
        <v>1600</v>
      </c>
      <c r="BC224" s="4">
        <v>1700</v>
      </c>
      <c r="BD224" s="4">
        <v>1600</v>
      </c>
      <c r="BE224" s="4">
        <v>1500</v>
      </c>
      <c r="BF224" s="4">
        <v>700</v>
      </c>
      <c r="BG224" s="4">
        <v>1400</v>
      </c>
      <c r="BH224" s="4">
        <v>1400</v>
      </c>
      <c r="BI224" s="4">
        <v>1400</v>
      </c>
      <c r="BJ224" s="6">
        <v>1380</v>
      </c>
      <c r="BK224" s="6">
        <v>1380</v>
      </c>
      <c r="BQ224" s="4">
        <v>17388</v>
      </c>
      <c r="BR224" s="9">
        <v>945</v>
      </c>
      <c r="BS224" s="9">
        <v>1680</v>
      </c>
      <c r="BT224" s="9">
        <v>1680</v>
      </c>
      <c r="BU224" s="9">
        <v>1785</v>
      </c>
      <c r="BV224" s="9">
        <v>1680</v>
      </c>
      <c r="BW224" s="9">
        <v>1575</v>
      </c>
      <c r="BX224" s="9">
        <v>735</v>
      </c>
      <c r="BY224" s="9">
        <v>1470</v>
      </c>
      <c r="BZ224" s="9">
        <v>1470</v>
      </c>
      <c r="CA224" s="9">
        <v>1470</v>
      </c>
      <c r="CB224" s="9">
        <v>1449</v>
      </c>
      <c r="CC224" s="9">
        <v>1449</v>
      </c>
      <c r="CD224" s="135">
        <v>17388</v>
      </c>
      <c r="CE224" s="7">
        <f t="shared" si="3"/>
        <v>0</v>
      </c>
    </row>
    <row r="225" spans="1:83" s="27" customFormat="1" ht="15.75" hidden="1" thickBot="1">
      <c r="A225" s="27">
        <v>961</v>
      </c>
      <c r="B225" s="27" t="s">
        <v>80</v>
      </c>
      <c r="C225" s="27">
        <v>124</v>
      </c>
      <c r="D225" s="27" t="s">
        <v>508</v>
      </c>
      <c r="E225" s="27">
        <v>208</v>
      </c>
      <c r="F225" s="27">
        <v>511540001</v>
      </c>
      <c r="G225" s="27" t="s">
        <v>152</v>
      </c>
      <c r="H225" s="113"/>
      <c r="I225" s="27">
        <v>101</v>
      </c>
      <c r="J225" s="27" t="s">
        <v>308</v>
      </c>
      <c r="K225" s="27">
        <v>1540</v>
      </c>
      <c r="L225" s="98">
        <v>1520</v>
      </c>
      <c r="M225" s="27" t="s">
        <v>318</v>
      </c>
      <c r="N225" s="27">
        <v>1000</v>
      </c>
      <c r="O225" s="27" t="s">
        <v>106</v>
      </c>
      <c r="P225" s="27">
        <v>11</v>
      </c>
      <c r="Q225" s="27" t="s">
        <v>509</v>
      </c>
      <c r="R225" s="27">
        <v>241</v>
      </c>
      <c r="S225" s="99">
        <v>2</v>
      </c>
      <c r="T225" s="99">
        <v>41</v>
      </c>
      <c r="U225" s="27" t="s">
        <v>445</v>
      </c>
      <c r="V225" s="27">
        <v>124</v>
      </c>
      <c r="W225" s="27" t="s">
        <v>510</v>
      </c>
      <c r="X225" s="27">
        <v>1</v>
      </c>
      <c r="Y225" s="27" t="s">
        <v>313</v>
      </c>
      <c r="Z225" s="56">
        <v>210</v>
      </c>
      <c r="AA225" s="56">
        <v>105</v>
      </c>
      <c r="AB225" s="56">
        <v>210</v>
      </c>
      <c r="AC225" s="56">
        <v>210</v>
      </c>
      <c r="AD225" s="56">
        <v>0</v>
      </c>
      <c r="AE225" s="56">
        <v>0</v>
      </c>
      <c r="AF225" s="56">
        <v>0</v>
      </c>
      <c r="AG225" s="56">
        <v>0</v>
      </c>
      <c r="AH225" s="56">
        <v>0</v>
      </c>
      <c r="AI225" s="56">
        <v>0</v>
      </c>
      <c r="AJ225" s="56">
        <v>73.5</v>
      </c>
      <c r="AK225" s="56">
        <v>73.5</v>
      </c>
      <c r="AL225" s="56"/>
      <c r="AM225" s="56">
        <v>0</v>
      </c>
      <c r="AN225" s="56">
        <v>0</v>
      </c>
      <c r="AO225" s="56">
        <v>0</v>
      </c>
      <c r="AP225" s="56">
        <v>0</v>
      </c>
      <c r="AQ225" s="56">
        <v>0</v>
      </c>
      <c r="AR225" s="56">
        <v>0</v>
      </c>
      <c r="AS225" s="56">
        <v>0</v>
      </c>
      <c r="AT225" s="56">
        <v>0</v>
      </c>
      <c r="AU225" s="56">
        <v>0</v>
      </c>
      <c r="AV225" s="56">
        <v>0</v>
      </c>
      <c r="AW225" s="56">
        <v>0</v>
      </c>
      <c r="AX225" s="56">
        <v>0</v>
      </c>
      <c r="AZ225" s="56">
        <v>0</v>
      </c>
      <c r="BA225" s="56">
        <v>0</v>
      </c>
      <c r="BB225" s="56">
        <v>0</v>
      </c>
      <c r="BC225" s="56">
        <v>0</v>
      </c>
      <c r="BD225" s="56">
        <v>0</v>
      </c>
      <c r="BE225" s="56">
        <v>0</v>
      </c>
      <c r="BF225" s="56">
        <v>0</v>
      </c>
      <c r="BG225" s="56">
        <v>0</v>
      </c>
      <c r="BH225" s="56">
        <v>0</v>
      </c>
      <c r="BI225" s="56">
        <v>0</v>
      </c>
      <c r="BJ225" s="73"/>
      <c r="BK225" s="73"/>
      <c r="BL225" s="33"/>
      <c r="BM225" s="33"/>
      <c r="BQ225" s="56">
        <v>0</v>
      </c>
      <c r="BR225" s="33">
        <v>0</v>
      </c>
      <c r="BS225" s="33">
        <v>0</v>
      </c>
      <c r="BT225" s="33">
        <v>0</v>
      </c>
      <c r="BU225" s="33">
        <v>0</v>
      </c>
      <c r="BV225" s="33">
        <v>0</v>
      </c>
      <c r="BW225" s="33">
        <v>0</v>
      </c>
      <c r="BX225" s="33">
        <v>0</v>
      </c>
      <c r="BY225" s="33">
        <v>0</v>
      </c>
      <c r="BZ225" s="33">
        <v>0</v>
      </c>
      <c r="CA225" s="33">
        <v>0</v>
      </c>
      <c r="CB225" s="33">
        <v>0</v>
      </c>
      <c r="CC225" s="33">
        <v>0</v>
      </c>
      <c r="CD225" s="136">
        <v>0</v>
      </c>
      <c r="CE225" s="7">
        <f t="shared" si="3"/>
        <v>0</v>
      </c>
    </row>
    <row r="226" spans="1:83" hidden="1">
      <c r="A226">
        <v>101</v>
      </c>
      <c r="B226" t="s">
        <v>306</v>
      </c>
      <c r="C226">
        <v>139</v>
      </c>
      <c r="D226" t="s">
        <v>307</v>
      </c>
      <c r="E226">
        <v>210</v>
      </c>
      <c r="F226">
        <v>511540004</v>
      </c>
      <c r="G226" t="s">
        <v>124</v>
      </c>
      <c r="H226" s="53"/>
      <c r="I226">
        <v>101</v>
      </c>
      <c r="J226" t="s">
        <v>308</v>
      </c>
      <c r="K226">
        <v>1540</v>
      </c>
      <c r="L226" s="8">
        <v>1520</v>
      </c>
      <c r="M226" t="s">
        <v>318</v>
      </c>
      <c r="N226">
        <v>1000</v>
      </c>
      <c r="O226" t="s">
        <v>106</v>
      </c>
      <c r="P226">
        <v>7</v>
      </c>
      <c r="Q226" t="s">
        <v>310</v>
      </c>
      <c r="R226">
        <v>171</v>
      </c>
      <c r="S226" s="21">
        <v>1</v>
      </c>
      <c r="T226" s="21">
        <v>71</v>
      </c>
      <c r="U226" t="s">
        <v>311</v>
      </c>
      <c r="V226">
        <v>121</v>
      </c>
      <c r="W226" t="s">
        <v>312</v>
      </c>
      <c r="X226">
        <v>1</v>
      </c>
      <c r="Y226" t="s">
        <v>313</v>
      </c>
      <c r="Z226" s="4">
        <v>1312.5</v>
      </c>
      <c r="AA226" s="4">
        <v>49029.84</v>
      </c>
      <c r="AB226" s="4">
        <v>66475.59</v>
      </c>
      <c r="AC226" s="4">
        <v>46625.81</v>
      </c>
      <c r="AD226" s="4">
        <v>18590.05</v>
      </c>
      <c r="AE226" s="4">
        <v>68792.25</v>
      </c>
      <c r="AF226" s="4">
        <v>9917.68</v>
      </c>
      <c r="AG226" s="4">
        <v>40790.28</v>
      </c>
      <c r="AH226" s="4">
        <v>72939.520000000004</v>
      </c>
      <c r="AI226" s="4">
        <v>76110.38</v>
      </c>
      <c r="AJ226" s="4">
        <v>45058.39</v>
      </c>
      <c r="AK226" s="4">
        <v>45058.39</v>
      </c>
      <c r="AM226" s="4">
        <v>13619.27</v>
      </c>
      <c r="AN226" s="4">
        <v>36617.97</v>
      </c>
      <c r="AO226" s="4">
        <v>-44482.75</v>
      </c>
      <c r="AP226" s="4">
        <v>-2234.2600000000002</v>
      </c>
      <c r="AQ226" s="4">
        <v>33729.07</v>
      </c>
      <c r="AR226" s="4">
        <v>-7332.79</v>
      </c>
      <c r="AS226" s="4">
        <v>61364.69</v>
      </c>
      <c r="AT226" s="4">
        <v>11184.59</v>
      </c>
      <c r="AU226" s="4">
        <v>-4679.58</v>
      </c>
      <c r="AV226" s="4">
        <v>8440.76</v>
      </c>
      <c r="AW226" s="4">
        <v>0</v>
      </c>
      <c r="AX226" s="4">
        <v>-10100</v>
      </c>
      <c r="AZ226" s="4">
        <v>14831.85</v>
      </c>
      <c r="BA226" s="4">
        <v>75747.789999999994</v>
      </c>
      <c r="BB226" s="4">
        <v>28993.14</v>
      </c>
      <c r="BC226" s="4">
        <v>30095.08</v>
      </c>
      <c r="BD226" s="4">
        <v>69615.23</v>
      </c>
      <c r="BE226" s="4">
        <v>22995.65</v>
      </c>
      <c r="BF226" s="4">
        <v>108496.19</v>
      </c>
      <c r="BG226" s="4">
        <v>43632.02</v>
      </c>
      <c r="BH226" s="4">
        <v>69378.25</v>
      </c>
      <c r="BI226" s="4">
        <v>92379.35</v>
      </c>
      <c r="BJ226" s="6">
        <v>55616.454999999994</v>
      </c>
      <c r="BK226" s="6">
        <v>55616.454999999994</v>
      </c>
      <c r="BQ226" s="4">
        <v>700767.33299999987</v>
      </c>
      <c r="BR226" s="9">
        <v>15573.442499999999</v>
      </c>
      <c r="BS226" s="9">
        <v>79535.179499999998</v>
      </c>
      <c r="BT226" s="9">
        <v>30442.796999999999</v>
      </c>
      <c r="BU226" s="9">
        <v>31599.834000000003</v>
      </c>
      <c r="BV226" s="9">
        <v>73095.991499999989</v>
      </c>
      <c r="BW226" s="9">
        <v>24145.432500000003</v>
      </c>
      <c r="BX226" s="9">
        <v>113920.99950000001</v>
      </c>
      <c r="BY226" s="9">
        <v>45813.620999999999</v>
      </c>
      <c r="BZ226" s="9">
        <v>72847.162500000006</v>
      </c>
      <c r="CA226" s="9">
        <v>96998.317500000005</v>
      </c>
      <c r="CB226" s="9">
        <v>58397.277749999994</v>
      </c>
      <c r="CC226" s="9">
        <v>58397.277749999994</v>
      </c>
      <c r="CD226" s="135">
        <v>700767.33299999998</v>
      </c>
      <c r="CE226" s="7">
        <f t="shared" si="3"/>
        <v>0</v>
      </c>
    </row>
    <row r="227" spans="1:83" hidden="1">
      <c r="A227">
        <v>102</v>
      </c>
      <c r="B227" t="s">
        <v>343</v>
      </c>
      <c r="C227">
        <v>140</v>
      </c>
      <c r="D227" t="s">
        <v>344</v>
      </c>
      <c r="E227">
        <v>210</v>
      </c>
      <c r="F227">
        <v>511540004</v>
      </c>
      <c r="G227" t="s">
        <v>124</v>
      </c>
      <c r="H227" s="53"/>
      <c r="I227">
        <v>101</v>
      </c>
      <c r="J227" t="s">
        <v>308</v>
      </c>
      <c r="K227">
        <v>1540</v>
      </c>
      <c r="L227" s="8">
        <v>1520</v>
      </c>
      <c r="M227" t="s">
        <v>318</v>
      </c>
      <c r="N227">
        <v>1000</v>
      </c>
      <c r="O227" t="s">
        <v>106</v>
      </c>
      <c r="P227">
        <v>4</v>
      </c>
      <c r="Q227" t="s">
        <v>345</v>
      </c>
      <c r="R227">
        <v>172</v>
      </c>
      <c r="S227" s="21">
        <v>1</v>
      </c>
      <c r="T227" s="21">
        <v>72</v>
      </c>
      <c r="U227" t="s">
        <v>281</v>
      </c>
      <c r="V227">
        <v>121</v>
      </c>
      <c r="W227" t="s">
        <v>312</v>
      </c>
      <c r="X227">
        <v>1</v>
      </c>
      <c r="Y227" t="s">
        <v>313</v>
      </c>
      <c r="Z227" s="4">
        <v>0</v>
      </c>
      <c r="AA227" s="4">
        <v>0</v>
      </c>
      <c r="AB227" s="4">
        <v>0</v>
      </c>
      <c r="AC227" s="4">
        <v>0</v>
      </c>
      <c r="AD227" s="4">
        <v>2314.8000000000002</v>
      </c>
      <c r="AE227" s="4">
        <v>0</v>
      </c>
      <c r="AF227" s="4">
        <v>729.02</v>
      </c>
      <c r="AG227" s="4">
        <v>3687.84</v>
      </c>
      <c r="AH227" s="4">
        <v>0</v>
      </c>
      <c r="AI227" s="4">
        <v>10926.35</v>
      </c>
      <c r="AJ227" s="4">
        <v>1765.8</v>
      </c>
      <c r="AK227" s="4">
        <v>1765.8</v>
      </c>
      <c r="AM227" s="4">
        <v>10210.99</v>
      </c>
      <c r="AN227" s="4">
        <v>7572.47</v>
      </c>
      <c r="AO227" s="4">
        <v>3906.06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Z227" s="4">
        <v>361.6</v>
      </c>
      <c r="BA227" s="4">
        <v>17421.86</v>
      </c>
      <c r="BB227" s="4">
        <v>3906.06</v>
      </c>
      <c r="BC227" s="4">
        <v>0</v>
      </c>
      <c r="BD227" s="4">
        <v>0</v>
      </c>
      <c r="BE227" s="4">
        <v>342.62</v>
      </c>
      <c r="BF227" s="4">
        <v>0</v>
      </c>
      <c r="BG227" s="4">
        <v>171.78</v>
      </c>
      <c r="BH227" s="4">
        <v>2511.0300000000002</v>
      </c>
      <c r="BI227" s="4">
        <v>7747.88</v>
      </c>
      <c r="BJ227" s="6">
        <v>3246.2829999999999</v>
      </c>
      <c r="BK227" s="6">
        <v>3246.2829999999999</v>
      </c>
      <c r="BQ227" s="4">
        <v>40903.165800000002</v>
      </c>
      <c r="BR227" s="9">
        <v>379.68000000000006</v>
      </c>
      <c r="BS227" s="9">
        <v>18292.953000000001</v>
      </c>
      <c r="BT227" s="9">
        <v>4101.3630000000003</v>
      </c>
      <c r="BU227" s="9">
        <v>0</v>
      </c>
      <c r="BV227" s="9">
        <v>0</v>
      </c>
      <c r="BW227" s="9">
        <v>359.75100000000003</v>
      </c>
      <c r="BX227" s="9">
        <v>0</v>
      </c>
      <c r="BY227" s="9">
        <v>180.36900000000003</v>
      </c>
      <c r="BZ227" s="9">
        <v>2636.5815000000007</v>
      </c>
      <c r="CA227" s="9">
        <v>8135.2740000000003</v>
      </c>
      <c r="CB227" s="9">
        <v>3408.5971500000001</v>
      </c>
      <c r="CC227" s="9">
        <v>3408.5971500000001</v>
      </c>
      <c r="CD227" s="135">
        <v>40903.165800000002</v>
      </c>
      <c r="CE227" s="7">
        <f t="shared" si="3"/>
        <v>0</v>
      </c>
    </row>
    <row r="228" spans="1:83" hidden="1">
      <c r="A228">
        <v>111</v>
      </c>
      <c r="B228" t="s">
        <v>84</v>
      </c>
      <c r="C228">
        <v>141</v>
      </c>
      <c r="D228" t="s">
        <v>260</v>
      </c>
      <c r="E228">
        <v>210</v>
      </c>
      <c r="F228">
        <v>511540004</v>
      </c>
      <c r="G228" t="s">
        <v>124</v>
      </c>
      <c r="H228" s="53"/>
      <c r="I228">
        <v>101</v>
      </c>
      <c r="J228" t="s">
        <v>308</v>
      </c>
      <c r="K228">
        <v>1540</v>
      </c>
      <c r="L228" s="8">
        <v>1520</v>
      </c>
      <c r="M228" t="s">
        <v>318</v>
      </c>
      <c r="N228">
        <v>1000</v>
      </c>
      <c r="O228" t="s">
        <v>106</v>
      </c>
      <c r="P228">
        <v>13</v>
      </c>
      <c r="Q228" t="s">
        <v>353</v>
      </c>
      <c r="R228">
        <v>263</v>
      </c>
      <c r="S228" s="21">
        <v>2</v>
      </c>
      <c r="T228" s="21">
        <v>63</v>
      </c>
      <c r="U228" t="s">
        <v>354</v>
      </c>
      <c r="V228">
        <v>121</v>
      </c>
      <c r="W228" t="s">
        <v>312</v>
      </c>
      <c r="X228">
        <v>1</v>
      </c>
      <c r="Y228" t="s">
        <v>313</v>
      </c>
      <c r="Z228" s="4">
        <v>245.78</v>
      </c>
      <c r="AA228" s="4">
        <v>28829.98</v>
      </c>
      <c r="AB228" s="4">
        <v>29246.82</v>
      </c>
      <c r="AC228" s="4">
        <v>41485.54</v>
      </c>
      <c r="AD228" s="4">
        <v>9930.9500000000007</v>
      </c>
      <c r="AE228" s="4">
        <v>31935.87</v>
      </c>
      <c r="AF228" s="4">
        <v>13688.27</v>
      </c>
      <c r="AG228" s="4">
        <v>21997.7</v>
      </c>
      <c r="AH228" s="4">
        <v>30352.6</v>
      </c>
      <c r="AI228" s="4">
        <v>45243.98</v>
      </c>
      <c r="AJ228" s="4">
        <v>25295.75</v>
      </c>
      <c r="AK228" s="4">
        <v>25295.75</v>
      </c>
      <c r="AM228" s="4">
        <v>26114.97</v>
      </c>
      <c r="AN228" s="4">
        <v>-4800.16</v>
      </c>
      <c r="AO228" s="4">
        <v>16689.599999999999</v>
      </c>
      <c r="AP228" s="4">
        <v>-9461.1</v>
      </c>
      <c r="AQ228" s="4">
        <v>-1092.07</v>
      </c>
      <c r="AR228" s="4">
        <v>-908.81</v>
      </c>
      <c r="AS228" s="4">
        <v>0</v>
      </c>
      <c r="AT228" s="4">
        <v>-10167.75</v>
      </c>
      <c r="AU228" s="4">
        <v>11008.18</v>
      </c>
      <c r="AV228" s="4">
        <v>16787.04</v>
      </c>
      <c r="AW228" s="4">
        <v>0</v>
      </c>
      <c r="AX228" s="4">
        <v>0</v>
      </c>
      <c r="AZ228" s="4">
        <v>16743.48</v>
      </c>
      <c r="BA228" s="4">
        <v>33255.230000000003</v>
      </c>
      <c r="BB228" s="4">
        <v>41207.949999999997</v>
      </c>
      <c r="BC228" s="4">
        <v>22814.23</v>
      </c>
      <c r="BD228" s="4">
        <v>20739.14</v>
      </c>
      <c r="BE228" s="4">
        <v>12549.82</v>
      </c>
      <c r="BF228" s="4">
        <v>25867.89</v>
      </c>
      <c r="BG228" s="4">
        <v>20240.48</v>
      </c>
      <c r="BH228" s="4">
        <v>32875.67</v>
      </c>
      <c r="BI228" s="4">
        <v>63797.25</v>
      </c>
      <c r="BJ228" s="6">
        <v>29009.114000000001</v>
      </c>
      <c r="BK228" s="6">
        <v>29009.114000000001</v>
      </c>
      <c r="BQ228" s="4">
        <v>365514.83640000003</v>
      </c>
      <c r="BR228" s="9">
        <v>17580.654000000002</v>
      </c>
      <c r="BS228" s="9">
        <v>34917.991500000004</v>
      </c>
      <c r="BT228" s="9">
        <v>43268.347499999996</v>
      </c>
      <c r="BU228" s="9">
        <v>23954.941500000001</v>
      </c>
      <c r="BV228" s="9">
        <v>21776.096999999998</v>
      </c>
      <c r="BW228" s="9">
        <v>13177.311</v>
      </c>
      <c r="BX228" s="9">
        <v>27161.284499999998</v>
      </c>
      <c r="BY228" s="9">
        <v>21252.504000000001</v>
      </c>
      <c r="BZ228" s="9">
        <v>34519.453499999996</v>
      </c>
      <c r="CA228" s="9">
        <v>66987.112500000003</v>
      </c>
      <c r="CB228" s="9">
        <v>30459.5697</v>
      </c>
      <c r="CC228" s="9">
        <v>30459.5697</v>
      </c>
      <c r="CD228" s="135">
        <v>365514.83639999997</v>
      </c>
      <c r="CE228" s="7">
        <f t="shared" si="3"/>
        <v>0</v>
      </c>
    </row>
    <row r="229" spans="1:83" hidden="1">
      <c r="A229">
        <v>901</v>
      </c>
      <c r="B229" t="s">
        <v>436</v>
      </c>
      <c r="C229">
        <v>100</v>
      </c>
      <c r="D229" t="s">
        <v>105</v>
      </c>
      <c r="E229">
        <v>210</v>
      </c>
      <c r="F229">
        <v>511540004</v>
      </c>
      <c r="G229" t="s">
        <v>124</v>
      </c>
      <c r="H229" s="53"/>
      <c r="I229">
        <v>101</v>
      </c>
      <c r="J229" t="s">
        <v>308</v>
      </c>
      <c r="K229">
        <v>1540</v>
      </c>
      <c r="L229" s="8">
        <v>1520</v>
      </c>
      <c r="M229" t="s">
        <v>318</v>
      </c>
      <c r="N229">
        <v>1000</v>
      </c>
      <c r="O229" t="s">
        <v>106</v>
      </c>
      <c r="P229">
        <v>2</v>
      </c>
      <c r="Q229" t="s">
        <v>282</v>
      </c>
      <c r="R229">
        <v>111</v>
      </c>
      <c r="S229" s="21">
        <v>1</v>
      </c>
      <c r="T229" s="21">
        <v>11</v>
      </c>
      <c r="U229" t="s">
        <v>438</v>
      </c>
      <c r="V229">
        <v>121</v>
      </c>
      <c r="W229" t="s">
        <v>312</v>
      </c>
      <c r="X229">
        <v>1</v>
      </c>
      <c r="Y229" t="s">
        <v>313</v>
      </c>
      <c r="Z229" s="4">
        <v>0</v>
      </c>
      <c r="AA229" s="4">
        <v>0</v>
      </c>
      <c r="AB229" s="4">
        <v>0</v>
      </c>
      <c r="AC229" s="4">
        <v>5289.91</v>
      </c>
      <c r="AD229" s="4">
        <v>2716.35</v>
      </c>
      <c r="AE229" s="4">
        <v>0</v>
      </c>
      <c r="AF229" s="4">
        <v>2924.38</v>
      </c>
      <c r="AG229" s="4">
        <v>0</v>
      </c>
      <c r="AH229" s="4">
        <v>483.74</v>
      </c>
      <c r="AI229" s="4">
        <v>0</v>
      </c>
      <c r="AJ229" s="4">
        <v>1141.44</v>
      </c>
      <c r="AK229" s="4">
        <v>1141.44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0</v>
      </c>
      <c r="BE229" s="4">
        <v>1550</v>
      </c>
      <c r="BF229" s="4">
        <v>0</v>
      </c>
      <c r="BG229" s="4">
        <v>0</v>
      </c>
      <c r="BH229" s="4">
        <v>0</v>
      </c>
      <c r="BI229" s="4">
        <v>0</v>
      </c>
      <c r="BJ229" s="6">
        <v>155</v>
      </c>
      <c r="BK229" s="6">
        <v>155</v>
      </c>
      <c r="BQ229" s="4">
        <v>1953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1627.5</v>
      </c>
      <c r="BX229" s="9">
        <v>0</v>
      </c>
      <c r="BY229" s="9">
        <v>0</v>
      </c>
      <c r="BZ229" s="9">
        <v>0</v>
      </c>
      <c r="CA229" s="9">
        <v>0</v>
      </c>
      <c r="CB229" s="9">
        <v>162.75</v>
      </c>
      <c r="CC229" s="9">
        <v>162.75</v>
      </c>
      <c r="CD229" s="135">
        <v>1953</v>
      </c>
      <c r="CE229" s="7">
        <f t="shared" si="3"/>
        <v>0</v>
      </c>
    </row>
    <row r="230" spans="1:83" hidden="1">
      <c r="A230">
        <v>902</v>
      </c>
      <c r="B230" t="s">
        <v>439</v>
      </c>
      <c r="C230">
        <v>101</v>
      </c>
      <c r="D230" t="s">
        <v>110</v>
      </c>
      <c r="E230">
        <v>210</v>
      </c>
      <c r="F230">
        <v>511540004</v>
      </c>
      <c r="G230" t="s">
        <v>124</v>
      </c>
      <c r="H230" s="53"/>
      <c r="I230">
        <v>101</v>
      </c>
      <c r="J230" t="s">
        <v>308</v>
      </c>
      <c r="K230">
        <v>1540</v>
      </c>
      <c r="L230" s="8">
        <v>1520</v>
      </c>
      <c r="M230" t="s">
        <v>318</v>
      </c>
      <c r="N230">
        <v>1000</v>
      </c>
      <c r="O230" t="s">
        <v>106</v>
      </c>
      <c r="P230">
        <v>3</v>
      </c>
      <c r="Q230" t="s">
        <v>440</v>
      </c>
      <c r="R230">
        <v>111</v>
      </c>
      <c r="S230" s="21">
        <v>1</v>
      </c>
      <c r="T230" s="21">
        <v>11</v>
      </c>
      <c r="U230" t="s">
        <v>438</v>
      </c>
      <c r="V230">
        <v>121</v>
      </c>
      <c r="W230" t="s">
        <v>312</v>
      </c>
      <c r="X230">
        <v>1</v>
      </c>
      <c r="Y230" t="s">
        <v>313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2530.7800000000002</v>
      </c>
      <c r="AW230" s="4">
        <v>1318.92</v>
      </c>
      <c r="AX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910.58</v>
      </c>
      <c r="BJ230" s="6">
        <v>91.058000000000007</v>
      </c>
      <c r="BK230" s="6">
        <v>91.058000000000007</v>
      </c>
      <c r="BQ230" s="4">
        <v>1147.3308000000002</v>
      </c>
      <c r="BR230" s="9">
        <v>0</v>
      </c>
      <c r="BS230" s="9">
        <v>0</v>
      </c>
      <c r="BT230" s="9">
        <v>0</v>
      </c>
      <c r="BU230" s="9">
        <v>0</v>
      </c>
      <c r="BV230" s="9">
        <v>0</v>
      </c>
      <c r="BW230" s="9">
        <v>0</v>
      </c>
      <c r="BX230" s="9">
        <v>0</v>
      </c>
      <c r="BY230" s="9">
        <v>0</v>
      </c>
      <c r="BZ230" s="9">
        <v>0</v>
      </c>
      <c r="CA230" s="9">
        <v>956.10900000000004</v>
      </c>
      <c r="CB230" s="9">
        <v>95.610900000000015</v>
      </c>
      <c r="CC230" s="9">
        <v>95.610900000000015</v>
      </c>
      <c r="CD230" s="135">
        <v>1147.3308000000002</v>
      </c>
      <c r="CE230" s="7">
        <f t="shared" si="3"/>
        <v>0</v>
      </c>
    </row>
    <row r="231" spans="1:83" hidden="1">
      <c r="A231">
        <v>911</v>
      </c>
      <c r="B231" t="s">
        <v>447</v>
      </c>
      <c r="C231">
        <v>107</v>
      </c>
      <c r="D231" t="s">
        <v>120</v>
      </c>
      <c r="E231">
        <v>210</v>
      </c>
      <c r="F231">
        <v>511540004</v>
      </c>
      <c r="G231" t="s">
        <v>124</v>
      </c>
      <c r="H231" s="53"/>
      <c r="I231">
        <v>101</v>
      </c>
      <c r="J231" t="s">
        <v>308</v>
      </c>
      <c r="K231">
        <v>1540</v>
      </c>
      <c r="L231" s="8">
        <v>1520</v>
      </c>
      <c r="M231" t="s">
        <v>318</v>
      </c>
      <c r="N231">
        <v>1000</v>
      </c>
      <c r="O231" t="s">
        <v>106</v>
      </c>
      <c r="P231">
        <v>1</v>
      </c>
      <c r="Q231" t="s">
        <v>448</v>
      </c>
      <c r="R231">
        <v>131</v>
      </c>
      <c r="S231" s="21">
        <v>1</v>
      </c>
      <c r="T231" s="21">
        <v>31</v>
      </c>
      <c r="U231" t="s">
        <v>449</v>
      </c>
      <c r="V231">
        <v>121</v>
      </c>
      <c r="W231" t="s">
        <v>312</v>
      </c>
      <c r="X231">
        <v>1</v>
      </c>
      <c r="Y231" t="s">
        <v>313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M231" s="4">
        <v>99670</v>
      </c>
      <c r="AN231" s="4">
        <v>-70000</v>
      </c>
      <c r="AO231" s="4">
        <v>0</v>
      </c>
      <c r="AP231" s="4">
        <v>0</v>
      </c>
      <c r="AQ231" s="4">
        <v>0</v>
      </c>
      <c r="AR231" s="4">
        <v>0</v>
      </c>
      <c r="AS231" s="4">
        <v>-25361.23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Z231" s="4">
        <v>0</v>
      </c>
      <c r="BA231" s="4">
        <v>0</v>
      </c>
      <c r="BB231" s="4">
        <v>2528.36</v>
      </c>
      <c r="BC231" s="4">
        <v>0</v>
      </c>
      <c r="BD231" s="4">
        <v>0</v>
      </c>
      <c r="BE231" s="4">
        <v>0</v>
      </c>
      <c r="BF231" s="4">
        <v>1780.41</v>
      </c>
      <c r="BG231" s="4">
        <v>0</v>
      </c>
      <c r="BH231" s="4">
        <v>0</v>
      </c>
      <c r="BI231" s="4">
        <v>0</v>
      </c>
      <c r="BJ231" s="6">
        <v>430.87700000000007</v>
      </c>
      <c r="BK231" s="6">
        <v>430.87700000000007</v>
      </c>
      <c r="BQ231" s="4">
        <v>5429.0502000000015</v>
      </c>
      <c r="BR231" s="9">
        <v>0</v>
      </c>
      <c r="BS231" s="9">
        <v>0</v>
      </c>
      <c r="BT231" s="9">
        <v>2654.7780000000002</v>
      </c>
      <c r="BU231" s="9">
        <v>0</v>
      </c>
      <c r="BV231" s="9">
        <v>0</v>
      </c>
      <c r="BW231" s="9">
        <v>0</v>
      </c>
      <c r="BX231" s="9">
        <v>1869.4305000000002</v>
      </c>
      <c r="BY231" s="9">
        <v>0</v>
      </c>
      <c r="BZ231" s="9">
        <v>0</v>
      </c>
      <c r="CA231" s="9">
        <v>0</v>
      </c>
      <c r="CB231" s="9">
        <v>452.42085000000009</v>
      </c>
      <c r="CC231" s="9">
        <v>452.42085000000009</v>
      </c>
      <c r="CD231" s="135">
        <v>5429.0502000000015</v>
      </c>
      <c r="CE231" s="7">
        <f t="shared" si="3"/>
        <v>0</v>
      </c>
    </row>
    <row r="232" spans="1:83" hidden="1">
      <c r="A232">
        <v>921</v>
      </c>
      <c r="B232" t="s">
        <v>454</v>
      </c>
      <c r="C232">
        <v>108</v>
      </c>
      <c r="D232" t="s">
        <v>455</v>
      </c>
      <c r="E232">
        <v>210</v>
      </c>
      <c r="F232">
        <v>511540004</v>
      </c>
      <c r="G232" t="s">
        <v>124</v>
      </c>
      <c r="H232" s="53"/>
      <c r="I232">
        <v>101</v>
      </c>
      <c r="J232" t="s">
        <v>308</v>
      </c>
      <c r="K232">
        <v>1540</v>
      </c>
      <c r="L232" s="8">
        <v>1520</v>
      </c>
      <c r="M232" t="s">
        <v>318</v>
      </c>
      <c r="N232">
        <v>1000</v>
      </c>
      <c r="O232" t="s">
        <v>106</v>
      </c>
      <c r="P232">
        <v>4</v>
      </c>
      <c r="Q232" t="s">
        <v>345</v>
      </c>
      <c r="R232">
        <v>132</v>
      </c>
      <c r="S232" s="21">
        <v>1</v>
      </c>
      <c r="T232" s="21">
        <v>32</v>
      </c>
      <c r="U232" t="s">
        <v>456</v>
      </c>
      <c r="V232">
        <v>121</v>
      </c>
      <c r="W232" t="s">
        <v>312</v>
      </c>
      <c r="X232">
        <v>1</v>
      </c>
      <c r="Y232" t="s">
        <v>313</v>
      </c>
      <c r="Z232" s="4">
        <v>0</v>
      </c>
      <c r="AA232" s="4">
        <v>4790.1899999999996</v>
      </c>
      <c r="AB232" s="4">
        <v>3694.08</v>
      </c>
      <c r="AC232" s="4">
        <v>2447.56</v>
      </c>
      <c r="AD232" s="4">
        <v>1251.8</v>
      </c>
      <c r="AE232" s="4">
        <v>6540.92</v>
      </c>
      <c r="AF232" s="4">
        <v>2392.02</v>
      </c>
      <c r="AG232" s="4">
        <v>18608.599999999999</v>
      </c>
      <c r="AH232" s="4">
        <v>10371.67</v>
      </c>
      <c r="AI232" s="4">
        <v>25725.17</v>
      </c>
      <c r="AJ232" s="4">
        <v>7582.2</v>
      </c>
      <c r="AK232" s="4">
        <v>7582.2</v>
      </c>
      <c r="AM232" s="4">
        <v>4386.97</v>
      </c>
      <c r="AN232" s="4">
        <v>3296.92</v>
      </c>
      <c r="AO232" s="4">
        <v>19524.62</v>
      </c>
      <c r="AP232" s="4">
        <v>3773.27</v>
      </c>
      <c r="AQ232" s="4">
        <v>8336.2999999999993</v>
      </c>
      <c r="AR232" s="4">
        <v>3342.25</v>
      </c>
      <c r="AS232" s="4">
        <v>5880.56</v>
      </c>
      <c r="AT232" s="4">
        <v>0</v>
      </c>
      <c r="AU232" s="4">
        <v>-5568</v>
      </c>
      <c r="AV232" s="4">
        <v>0</v>
      </c>
      <c r="AW232" s="4">
        <v>0</v>
      </c>
      <c r="AX232" s="4">
        <v>0</v>
      </c>
      <c r="AZ232" s="4">
        <v>4386.97</v>
      </c>
      <c r="BA232" s="4">
        <v>5271.04</v>
      </c>
      <c r="BB232" s="4">
        <v>23685.78</v>
      </c>
      <c r="BC232" s="4">
        <v>2348.9899999999998</v>
      </c>
      <c r="BD232" s="4">
        <v>15808.93</v>
      </c>
      <c r="BE232" s="4">
        <v>9883.17</v>
      </c>
      <c r="BF232" s="4">
        <v>8272.58</v>
      </c>
      <c r="BG232" s="4">
        <v>3049.42</v>
      </c>
      <c r="BH232" s="4">
        <v>5771.79</v>
      </c>
      <c r="BI232" s="4">
        <v>11904.3</v>
      </c>
      <c r="BJ232" s="6">
        <v>9038.2969999999987</v>
      </c>
      <c r="BK232" s="6">
        <v>9038.2969999999987</v>
      </c>
      <c r="BQ232" s="4">
        <v>113882.54219999998</v>
      </c>
      <c r="BR232" s="9">
        <v>4606.3185000000003</v>
      </c>
      <c r="BS232" s="9">
        <v>5534.5919999999996</v>
      </c>
      <c r="BT232" s="9">
        <v>24870.068999999996</v>
      </c>
      <c r="BU232" s="9">
        <v>2466.4394999999995</v>
      </c>
      <c r="BV232" s="9">
        <v>16599.376500000002</v>
      </c>
      <c r="BW232" s="9">
        <v>10377.3285</v>
      </c>
      <c r="BX232" s="9">
        <v>8686.2090000000007</v>
      </c>
      <c r="BY232" s="9">
        <v>3201.8910000000001</v>
      </c>
      <c r="BZ232" s="9">
        <v>6060.3795</v>
      </c>
      <c r="CA232" s="9">
        <v>12499.514999999998</v>
      </c>
      <c r="CB232" s="9">
        <v>9490.2118499999979</v>
      </c>
      <c r="CC232" s="9">
        <v>9490.2118499999979</v>
      </c>
      <c r="CD232" s="135">
        <v>113882.54219999998</v>
      </c>
      <c r="CE232" s="7">
        <f t="shared" si="3"/>
        <v>0</v>
      </c>
    </row>
    <row r="233" spans="1:83" hidden="1">
      <c r="A233">
        <v>922</v>
      </c>
      <c r="B233" t="s">
        <v>458</v>
      </c>
      <c r="C233">
        <v>109</v>
      </c>
      <c r="D233" t="s">
        <v>459</v>
      </c>
      <c r="E233">
        <v>210</v>
      </c>
      <c r="F233">
        <v>511540004</v>
      </c>
      <c r="G233" t="s">
        <v>124</v>
      </c>
      <c r="H233" s="53"/>
      <c r="I233">
        <v>101</v>
      </c>
      <c r="J233" t="s">
        <v>308</v>
      </c>
      <c r="K233">
        <v>1540</v>
      </c>
      <c r="L233" s="8">
        <v>1520</v>
      </c>
      <c r="M233" t="s">
        <v>318</v>
      </c>
      <c r="N233">
        <v>1000</v>
      </c>
      <c r="O233" t="s">
        <v>106</v>
      </c>
      <c r="P233">
        <v>4</v>
      </c>
      <c r="Q233" t="s">
        <v>345</v>
      </c>
      <c r="R233">
        <v>135</v>
      </c>
      <c r="S233" s="21">
        <v>1</v>
      </c>
      <c r="T233" s="21">
        <v>35</v>
      </c>
      <c r="U233" t="s">
        <v>460</v>
      </c>
      <c r="V233">
        <v>121</v>
      </c>
      <c r="W233" t="s">
        <v>312</v>
      </c>
      <c r="X233">
        <v>1</v>
      </c>
      <c r="Y233" t="s">
        <v>313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875.06</v>
      </c>
      <c r="AG233" s="4">
        <v>1682.26</v>
      </c>
      <c r="AH233" s="4">
        <v>0</v>
      </c>
      <c r="AI233" s="4">
        <v>0</v>
      </c>
      <c r="AJ233" s="4">
        <v>255.73</v>
      </c>
      <c r="AK233" s="4">
        <v>255.73</v>
      </c>
      <c r="AM233" s="4">
        <v>1107.0899999999999</v>
      </c>
      <c r="AN233" s="4">
        <v>9276.0300000000007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4193.24</v>
      </c>
      <c r="AV233" s="4">
        <v>268626.08</v>
      </c>
      <c r="AW233" s="4">
        <v>1402.19</v>
      </c>
      <c r="AX233" s="4">
        <v>0</v>
      </c>
      <c r="AZ233" s="4">
        <v>0</v>
      </c>
      <c r="BA233" s="4">
        <v>10383.120000000001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2332.4899999999998</v>
      </c>
      <c r="BH233" s="4">
        <v>4418.07</v>
      </c>
      <c r="BI233" s="4">
        <v>265270.96999999997</v>
      </c>
      <c r="BJ233" s="6">
        <v>28240.464999999997</v>
      </c>
      <c r="BK233" s="6">
        <v>28240.464999999997</v>
      </c>
      <c r="BQ233" s="4">
        <v>355829.859</v>
      </c>
      <c r="BR233" s="9">
        <v>0</v>
      </c>
      <c r="BS233" s="9">
        <v>10902.276000000002</v>
      </c>
      <c r="BT233" s="9">
        <v>0</v>
      </c>
      <c r="BU233" s="9">
        <v>0</v>
      </c>
      <c r="BV233" s="9">
        <v>0</v>
      </c>
      <c r="BW233" s="9">
        <v>0</v>
      </c>
      <c r="BX233" s="9">
        <v>0</v>
      </c>
      <c r="BY233" s="9">
        <v>2449.1145000000001</v>
      </c>
      <c r="BZ233" s="9">
        <v>4638.9735000000001</v>
      </c>
      <c r="CA233" s="9">
        <v>278534.51850000001</v>
      </c>
      <c r="CB233" s="9">
        <v>29652.488249999999</v>
      </c>
      <c r="CC233" s="9">
        <v>29652.488249999999</v>
      </c>
      <c r="CD233" s="135">
        <v>355829.859</v>
      </c>
      <c r="CE233" s="7">
        <f t="shared" si="3"/>
        <v>0</v>
      </c>
    </row>
    <row r="234" spans="1:83" hidden="1">
      <c r="A234">
        <v>923</v>
      </c>
      <c r="B234" t="s">
        <v>461</v>
      </c>
      <c r="C234">
        <v>110</v>
      </c>
      <c r="D234" t="s">
        <v>462</v>
      </c>
      <c r="E234">
        <v>210</v>
      </c>
      <c r="F234">
        <v>511540004</v>
      </c>
      <c r="G234" t="s">
        <v>124</v>
      </c>
      <c r="H234" s="53"/>
      <c r="I234">
        <v>101</v>
      </c>
      <c r="J234" t="s">
        <v>308</v>
      </c>
      <c r="K234">
        <v>1540</v>
      </c>
      <c r="L234" s="8">
        <v>1520</v>
      </c>
      <c r="M234" t="s">
        <v>318</v>
      </c>
      <c r="N234">
        <v>1000</v>
      </c>
      <c r="O234" t="s">
        <v>106</v>
      </c>
      <c r="P234">
        <v>4</v>
      </c>
      <c r="Q234" t="s">
        <v>345</v>
      </c>
      <c r="R234">
        <v>311</v>
      </c>
      <c r="S234" s="21">
        <v>3</v>
      </c>
      <c r="T234" s="21">
        <v>11</v>
      </c>
      <c r="U234" t="s">
        <v>463</v>
      </c>
      <c r="V234">
        <v>125</v>
      </c>
      <c r="W234" t="s">
        <v>464</v>
      </c>
      <c r="X234">
        <v>1</v>
      </c>
      <c r="Y234" t="s">
        <v>313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0</v>
      </c>
      <c r="AU234" s="4">
        <v>2898.55</v>
      </c>
      <c r="AV234" s="4">
        <v>0</v>
      </c>
      <c r="AW234" s="4">
        <v>0</v>
      </c>
      <c r="AX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4">
        <v>0</v>
      </c>
      <c r="BH234" s="4">
        <v>2199.5500000000002</v>
      </c>
      <c r="BI234" s="4">
        <v>699</v>
      </c>
      <c r="BJ234" s="6">
        <v>289.85500000000002</v>
      </c>
      <c r="BK234" s="6">
        <v>289.85500000000002</v>
      </c>
      <c r="BQ234" s="4">
        <v>3652.1730000000002</v>
      </c>
      <c r="BR234" s="9">
        <v>0</v>
      </c>
      <c r="BS234" s="9">
        <v>0</v>
      </c>
      <c r="BT234" s="9">
        <v>0</v>
      </c>
      <c r="BU234" s="9">
        <v>0</v>
      </c>
      <c r="BV234" s="9">
        <v>0</v>
      </c>
      <c r="BW234" s="9">
        <v>0</v>
      </c>
      <c r="BX234" s="9">
        <v>0</v>
      </c>
      <c r="BY234" s="9">
        <v>0</v>
      </c>
      <c r="BZ234" s="9">
        <v>2309.5275000000001</v>
      </c>
      <c r="CA234" s="9">
        <v>733.95</v>
      </c>
      <c r="CB234" s="9">
        <v>304.34775000000002</v>
      </c>
      <c r="CC234" s="9">
        <v>304.34775000000002</v>
      </c>
      <c r="CD234" s="135">
        <v>3652.1729999999998</v>
      </c>
      <c r="CE234" s="7">
        <f t="shared" si="3"/>
        <v>0</v>
      </c>
    </row>
    <row r="235" spans="1:83" hidden="1">
      <c r="A235">
        <v>924</v>
      </c>
      <c r="B235" t="s">
        <v>574</v>
      </c>
      <c r="C235">
        <v>159</v>
      </c>
      <c r="D235" t="s">
        <v>574</v>
      </c>
      <c r="E235">
        <v>210</v>
      </c>
      <c r="F235">
        <v>511540004</v>
      </c>
      <c r="G235" t="s">
        <v>124</v>
      </c>
      <c r="H235" s="53"/>
      <c r="I235">
        <v>101</v>
      </c>
      <c r="J235" t="s">
        <v>308</v>
      </c>
      <c r="K235">
        <v>1540</v>
      </c>
      <c r="L235" s="8">
        <v>1520</v>
      </c>
      <c r="M235" t="s">
        <v>318</v>
      </c>
      <c r="N235">
        <v>1000</v>
      </c>
      <c r="O235" t="s">
        <v>106</v>
      </c>
      <c r="P235">
        <v>4</v>
      </c>
      <c r="Q235" t="s">
        <v>345</v>
      </c>
      <c r="R235">
        <v>111</v>
      </c>
      <c r="S235" s="21">
        <v>1</v>
      </c>
      <c r="T235" s="21">
        <v>11</v>
      </c>
      <c r="U235" t="s">
        <v>438</v>
      </c>
      <c r="V235">
        <v>121</v>
      </c>
      <c r="W235" t="s">
        <v>312</v>
      </c>
      <c r="X235">
        <v>1</v>
      </c>
      <c r="Y235" t="s">
        <v>313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M235" s="4">
        <v>0</v>
      </c>
      <c r="AN235" s="4">
        <v>1250</v>
      </c>
      <c r="AO235" s="4">
        <v>0</v>
      </c>
      <c r="AP235" s="4">
        <v>0</v>
      </c>
      <c r="AQ235" s="4">
        <v>1250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Z235" s="4">
        <v>0</v>
      </c>
      <c r="BA235" s="4">
        <v>1250</v>
      </c>
      <c r="BB235" s="4">
        <v>0</v>
      </c>
      <c r="BC235" s="4">
        <v>0</v>
      </c>
      <c r="BD235" s="4">
        <v>1250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6">
        <v>250</v>
      </c>
      <c r="BK235" s="6">
        <v>250</v>
      </c>
      <c r="BQ235" s="4">
        <v>3150</v>
      </c>
      <c r="BR235" s="9">
        <v>0</v>
      </c>
      <c r="BS235" s="9">
        <v>1312.5</v>
      </c>
      <c r="BT235" s="9">
        <v>0</v>
      </c>
      <c r="BU235" s="9">
        <v>0</v>
      </c>
      <c r="BV235" s="9">
        <v>1312.5</v>
      </c>
      <c r="BW235" s="9">
        <v>0</v>
      </c>
      <c r="BX235" s="9">
        <v>0</v>
      </c>
      <c r="BY235" s="9">
        <v>0</v>
      </c>
      <c r="BZ235" s="9">
        <v>0</v>
      </c>
      <c r="CA235" s="9">
        <v>0</v>
      </c>
      <c r="CB235" s="9">
        <v>262.5</v>
      </c>
      <c r="CC235" s="9">
        <v>262.5</v>
      </c>
      <c r="CD235" s="135">
        <v>3150</v>
      </c>
      <c r="CE235" s="7">
        <f t="shared" si="3"/>
        <v>0</v>
      </c>
    </row>
    <row r="236" spans="1:83" hidden="1">
      <c r="A236">
        <v>931</v>
      </c>
      <c r="B236" t="s">
        <v>465</v>
      </c>
      <c r="C236">
        <v>111</v>
      </c>
      <c r="D236" t="s">
        <v>466</v>
      </c>
      <c r="E236">
        <v>210</v>
      </c>
      <c r="F236">
        <v>511540004</v>
      </c>
      <c r="G236" t="s">
        <v>124</v>
      </c>
      <c r="H236" s="53"/>
      <c r="I236">
        <v>101</v>
      </c>
      <c r="J236" t="s">
        <v>308</v>
      </c>
      <c r="K236">
        <v>1540</v>
      </c>
      <c r="L236" s="8">
        <v>1520</v>
      </c>
      <c r="M236" t="s">
        <v>318</v>
      </c>
      <c r="N236">
        <v>1000</v>
      </c>
      <c r="O236" t="s">
        <v>106</v>
      </c>
      <c r="P236">
        <v>5</v>
      </c>
      <c r="Q236" t="s">
        <v>467</v>
      </c>
      <c r="R236">
        <v>152</v>
      </c>
      <c r="S236" s="21">
        <v>1</v>
      </c>
      <c r="T236" s="21">
        <v>52</v>
      </c>
      <c r="U236" t="s">
        <v>468</v>
      </c>
      <c r="V236">
        <v>121</v>
      </c>
      <c r="W236" t="s">
        <v>312</v>
      </c>
      <c r="X236">
        <v>1</v>
      </c>
      <c r="Y236" t="s">
        <v>313</v>
      </c>
      <c r="Z236" s="4">
        <v>2476.5300000000002</v>
      </c>
      <c r="AA236" s="4">
        <v>4449.2299999999996</v>
      </c>
      <c r="AB236" s="4">
        <v>747.48</v>
      </c>
      <c r="AC236" s="4">
        <v>1543.66</v>
      </c>
      <c r="AD236" s="4">
        <v>2730.71</v>
      </c>
      <c r="AE236" s="4">
        <v>875.7</v>
      </c>
      <c r="AF236" s="4">
        <v>4902.37</v>
      </c>
      <c r="AG236" s="4">
        <v>10258.879999999999</v>
      </c>
      <c r="AH236" s="4">
        <v>9175.5400000000009</v>
      </c>
      <c r="AI236" s="4">
        <v>9083.3799999999992</v>
      </c>
      <c r="AJ236" s="4">
        <v>4624.3500000000004</v>
      </c>
      <c r="AK236" s="4">
        <v>4624.3500000000004</v>
      </c>
      <c r="AM236" s="4">
        <v>737.23</v>
      </c>
      <c r="AN236" s="4">
        <v>2799.19</v>
      </c>
      <c r="AO236" s="4">
        <v>402.19</v>
      </c>
      <c r="AP236" s="4">
        <v>0</v>
      </c>
      <c r="AQ236" s="4">
        <v>7908.83</v>
      </c>
      <c r="AR236" s="4">
        <v>3417.79</v>
      </c>
      <c r="AS236" s="4">
        <v>4501.66</v>
      </c>
      <c r="AT236" s="4">
        <v>5492.98</v>
      </c>
      <c r="AU236" s="4">
        <v>0</v>
      </c>
      <c r="AV236" s="4">
        <v>3067.78</v>
      </c>
      <c r="AW236" s="4">
        <v>0</v>
      </c>
      <c r="AX236" s="4">
        <v>0</v>
      </c>
      <c r="AZ236" s="4">
        <v>3213.76</v>
      </c>
      <c r="BA236" s="4">
        <v>7248.42</v>
      </c>
      <c r="BB236" s="4">
        <v>1149.67</v>
      </c>
      <c r="BC236" s="4">
        <v>303.05</v>
      </c>
      <c r="BD236" s="4">
        <v>10630.15</v>
      </c>
      <c r="BE236" s="4">
        <v>5543.49</v>
      </c>
      <c r="BF236" s="4">
        <v>8454.0300000000007</v>
      </c>
      <c r="BG236" s="4">
        <v>16701.86</v>
      </c>
      <c r="BH236" s="4">
        <v>1228.21</v>
      </c>
      <c r="BI236" s="4">
        <v>20098.490000000002</v>
      </c>
      <c r="BJ236" s="6">
        <v>7457.1130000000003</v>
      </c>
      <c r="BK236" s="6">
        <v>7457.1130000000003</v>
      </c>
      <c r="BQ236" s="4">
        <v>93959.623800000001</v>
      </c>
      <c r="BR236" s="9">
        <v>3374.4479999999999</v>
      </c>
      <c r="BS236" s="9">
        <v>7610.8410000000003</v>
      </c>
      <c r="BT236" s="9">
        <v>1207.1535000000001</v>
      </c>
      <c r="BU236" s="9">
        <v>318.20250000000004</v>
      </c>
      <c r="BV236" s="9">
        <v>11161.657499999999</v>
      </c>
      <c r="BW236" s="9">
        <v>5820.6644999999999</v>
      </c>
      <c r="BX236" s="9">
        <v>8876.7315000000017</v>
      </c>
      <c r="BY236" s="9">
        <v>17536.953000000001</v>
      </c>
      <c r="BZ236" s="9">
        <v>1289.6205</v>
      </c>
      <c r="CA236" s="9">
        <v>21103.414500000003</v>
      </c>
      <c r="CB236" s="9">
        <v>7829.9686500000007</v>
      </c>
      <c r="CC236" s="9">
        <v>7829.9686500000007</v>
      </c>
      <c r="CD236" s="135">
        <v>93959.623799999987</v>
      </c>
      <c r="CE236" s="7">
        <f t="shared" si="3"/>
        <v>0</v>
      </c>
    </row>
    <row r="237" spans="1:83" hidden="1">
      <c r="A237">
        <v>932</v>
      </c>
      <c r="B237" t="s">
        <v>477</v>
      </c>
      <c r="C237">
        <v>113</v>
      </c>
      <c r="D237" t="s">
        <v>478</v>
      </c>
      <c r="E237">
        <v>210</v>
      </c>
      <c r="F237">
        <v>511540004</v>
      </c>
      <c r="G237" t="s">
        <v>124</v>
      </c>
      <c r="H237" s="53"/>
      <c r="I237">
        <v>101</v>
      </c>
      <c r="J237" t="s">
        <v>308</v>
      </c>
      <c r="K237">
        <v>1540</v>
      </c>
      <c r="L237" s="8">
        <v>1520</v>
      </c>
      <c r="M237" t="s">
        <v>318</v>
      </c>
      <c r="N237">
        <v>1000</v>
      </c>
      <c r="O237" t="s">
        <v>106</v>
      </c>
      <c r="P237">
        <v>5</v>
      </c>
      <c r="Q237" t="s">
        <v>467</v>
      </c>
      <c r="R237">
        <v>152</v>
      </c>
      <c r="S237" s="21">
        <v>1</v>
      </c>
      <c r="T237" s="21">
        <v>52</v>
      </c>
      <c r="U237" t="s">
        <v>468</v>
      </c>
      <c r="V237">
        <v>121</v>
      </c>
      <c r="W237" t="s">
        <v>312</v>
      </c>
      <c r="X237">
        <v>1</v>
      </c>
      <c r="Y237" t="s">
        <v>313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2736.33</v>
      </c>
      <c r="AJ237" s="4">
        <v>273.63</v>
      </c>
      <c r="AK237" s="4">
        <v>273.63</v>
      </c>
      <c r="AM237" s="4">
        <v>0</v>
      </c>
      <c r="AN237" s="4">
        <v>0</v>
      </c>
      <c r="AO237" s="4">
        <v>1842.4</v>
      </c>
      <c r="AP237" s="4">
        <v>1651.78</v>
      </c>
      <c r="AQ237" s="4">
        <v>992.33</v>
      </c>
      <c r="AR237" s="4">
        <v>0</v>
      </c>
      <c r="AS237" s="4">
        <v>2749.54</v>
      </c>
      <c r="AT237" s="4">
        <v>0</v>
      </c>
      <c r="AU237" s="4">
        <v>1428.1</v>
      </c>
      <c r="AV237" s="4">
        <v>0</v>
      </c>
      <c r="AW237" s="4">
        <v>0</v>
      </c>
      <c r="AX237" s="4">
        <v>0</v>
      </c>
      <c r="AZ237" s="4">
        <v>0</v>
      </c>
      <c r="BA237" s="4">
        <v>0</v>
      </c>
      <c r="BB237" s="4">
        <v>1842.4</v>
      </c>
      <c r="BC237" s="4">
        <v>1651.78</v>
      </c>
      <c r="BD237" s="4">
        <v>992.33</v>
      </c>
      <c r="BE237" s="4">
        <v>0</v>
      </c>
      <c r="BF237" s="4">
        <v>1250</v>
      </c>
      <c r="BG237" s="4">
        <v>1428.1</v>
      </c>
      <c r="BH237" s="4">
        <v>1499.54</v>
      </c>
      <c r="BI237" s="4">
        <v>2078.63</v>
      </c>
      <c r="BJ237" s="6">
        <v>1074.2780000000002</v>
      </c>
      <c r="BK237" s="6">
        <v>1074.2780000000002</v>
      </c>
      <c r="BQ237" s="4">
        <v>13535.902800000003</v>
      </c>
      <c r="BR237" s="9">
        <v>0</v>
      </c>
      <c r="BS237" s="9">
        <v>0</v>
      </c>
      <c r="BT237" s="9">
        <v>1934.52</v>
      </c>
      <c r="BU237" s="9">
        <v>1734.3689999999999</v>
      </c>
      <c r="BV237" s="9">
        <v>1041.9465000000002</v>
      </c>
      <c r="BW237" s="9">
        <v>0</v>
      </c>
      <c r="BX237" s="9">
        <v>1312.5</v>
      </c>
      <c r="BY237" s="9">
        <v>1499.5050000000001</v>
      </c>
      <c r="BZ237" s="9">
        <v>1574.5170000000001</v>
      </c>
      <c r="CA237" s="9">
        <v>2182.5615000000003</v>
      </c>
      <c r="CB237" s="9">
        <v>1127.9919000000002</v>
      </c>
      <c r="CC237" s="9">
        <v>1127.9919000000002</v>
      </c>
      <c r="CD237" s="135">
        <v>13535.902800000002</v>
      </c>
      <c r="CE237" s="7">
        <f t="shared" si="3"/>
        <v>0</v>
      </c>
    </row>
    <row r="238" spans="1:83" hidden="1">
      <c r="A238">
        <v>941</v>
      </c>
      <c r="B238" t="s">
        <v>484</v>
      </c>
      <c r="C238">
        <v>116</v>
      </c>
      <c r="D238" t="s">
        <v>485</v>
      </c>
      <c r="E238">
        <v>210</v>
      </c>
      <c r="F238">
        <v>511540004</v>
      </c>
      <c r="G238" t="s">
        <v>124</v>
      </c>
      <c r="H238" s="53"/>
      <c r="I238">
        <v>101</v>
      </c>
      <c r="J238" t="s">
        <v>308</v>
      </c>
      <c r="K238">
        <v>1540</v>
      </c>
      <c r="L238" s="8">
        <v>1520</v>
      </c>
      <c r="M238" t="s">
        <v>318</v>
      </c>
      <c r="N238">
        <v>1000</v>
      </c>
      <c r="O238" t="s">
        <v>106</v>
      </c>
      <c r="P238">
        <v>8</v>
      </c>
      <c r="Q238" t="s">
        <v>486</v>
      </c>
      <c r="R238">
        <v>131</v>
      </c>
      <c r="S238" s="21">
        <v>1</v>
      </c>
      <c r="T238" s="21">
        <v>31</v>
      </c>
      <c r="U238" t="s">
        <v>449</v>
      </c>
      <c r="V238">
        <v>121</v>
      </c>
      <c r="W238" t="s">
        <v>312</v>
      </c>
      <c r="X238">
        <v>1</v>
      </c>
      <c r="Y238" t="s">
        <v>313</v>
      </c>
      <c r="Z238" s="4">
        <v>0</v>
      </c>
      <c r="AA238" s="4">
        <v>0</v>
      </c>
      <c r="AB238" s="4">
        <v>5666.77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566.67999999999995</v>
      </c>
      <c r="AK238" s="4">
        <v>566.67999999999995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6">
        <v>0</v>
      </c>
      <c r="BK238" s="6">
        <v>0</v>
      </c>
      <c r="BQ238" s="4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0</v>
      </c>
      <c r="BX238" s="9">
        <v>0</v>
      </c>
      <c r="BY238" s="9">
        <v>0</v>
      </c>
      <c r="BZ238" s="9">
        <v>0</v>
      </c>
      <c r="CA238" s="9">
        <v>0</v>
      </c>
      <c r="CB238" s="9">
        <v>0</v>
      </c>
      <c r="CC238" s="9">
        <v>0</v>
      </c>
      <c r="CD238" s="135">
        <v>0</v>
      </c>
      <c r="CE238" s="7">
        <f t="shared" si="3"/>
        <v>0</v>
      </c>
    </row>
    <row r="239" spans="1:83" hidden="1">
      <c r="A239">
        <v>942</v>
      </c>
      <c r="B239" t="s">
        <v>487</v>
      </c>
      <c r="C239">
        <v>117</v>
      </c>
      <c r="D239" t="s">
        <v>488</v>
      </c>
      <c r="E239">
        <v>210</v>
      </c>
      <c r="F239">
        <v>511540004</v>
      </c>
      <c r="G239" t="s">
        <v>124</v>
      </c>
      <c r="H239" s="53"/>
      <c r="I239">
        <v>101</v>
      </c>
      <c r="J239" t="s">
        <v>308</v>
      </c>
      <c r="K239">
        <v>1540</v>
      </c>
      <c r="L239" s="8">
        <v>1520</v>
      </c>
      <c r="M239" t="s">
        <v>318</v>
      </c>
      <c r="N239">
        <v>1000</v>
      </c>
      <c r="O239" t="s">
        <v>106</v>
      </c>
      <c r="P239">
        <v>8</v>
      </c>
      <c r="Q239" t="s">
        <v>486</v>
      </c>
      <c r="R239">
        <v>183</v>
      </c>
      <c r="S239" s="21">
        <v>1</v>
      </c>
      <c r="T239" s="21">
        <v>83</v>
      </c>
      <c r="U239" t="s">
        <v>489</v>
      </c>
      <c r="V239">
        <v>121</v>
      </c>
      <c r="W239" t="s">
        <v>312</v>
      </c>
      <c r="X239">
        <v>1</v>
      </c>
      <c r="Y239" t="s">
        <v>313</v>
      </c>
      <c r="Z239" s="4">
        <v>0</v>
      </c>
      <c r="AA239" s="4">
        <v>261.26</v>
      </c>
      <c r="AB239" s="4">
        <v>0</v>
      </c>
      <c r="AC239" s="4">
        <v>1104.79</v>
      </c>
      <c r="AD239" s="4">
        <v>0</v>
      </c>
      <c r="AE239" s="4">
        <v>1206.6400000000001</v>
      </c>
      <c r="AF239" s="4">
        <v>0</v>
      </c>
      <c r="AG239" s="4">
        <v>2052.1</v>
      </c>
      <c r="AH239" s="4">
        <v>828.84</v>
      </c>
      <c r="AI239" s="4">
        <v>2600.79</v>
      </c>
      <c r="AJ239" s="4">
        <v>805.44</v>
      </c>
      <c r="AK239" s="4">
        <v>805.44</v>
      </c>
      <c r="AM239" s="4">
        <v>689.81</v>
      </c>
      <c r="AN239" s="4">
        <v>449.98</v>
      </c>
      <c r="AO239" s="4">
        <v>2190.62</v>
      </c>
      <c r="AP239" s="4">
        <v>0</v>
      </c>
      <c r="AQ239" s="4">
        <v>0</v>
      </c>
      <c r="AR239" s="4">
        <v>-1310.68</v>
      </c>
      <c r="AS239" s="4">
        <v>507.99</v>
      </c>
      <c r="AT239" s="4">
        <v>0</v>
      </c>
      <c r="AU239" s="4">
        <v>5071.8999999999996</v>
      </c>
      <c r="AV239" s="4">
        <v>0</v>
      </c>
      <c r="AW239" s="4">
        <v>407.56</v>
      </c>
      <c r="AX239" s="4">
        <v>0</v>
      </c>
      <c r="AZ239" s="4">
        <v>0</v>
      </c>
      <c r="BA239" s="4">
        <v>1401.05</v>
      </c>
      <c r="BB239" s="4">
        <v>2190.62</v>
      </c>
      <c r="BC239" s="4">
        <v>0</v>
      </c>
      <c r="BD239" s="4">
        <v>0</v>
      </c>
      <c r="BE239" s="4">
        <v>1000.75</v>
      </c>
      <c r="BF239" s="4">
        <v>507.99</v>
      </c>
      <c r="BG239" s="4">
        <v>180</v>
      </c>
      <c r="BH239" s="4">
        <v>6250.95</v>
      </c>
      <c r="BI239" s="4">
        <v>3065.19</v>
      </c>
      <c r="BJ239" s="6">
        <v>1459.6550000000002</v>
      </c>
      <c r="BK239" s="6">
        <v>1459.6550000000002</v>
      </c>
      <c r="BQ239" s="4">
        <v>18391.653000000002</v>
      </c>
      <c r="BR239" s="9">
        <v>0</v>
      </c>
      <c r="BS239" s="9">
        <v>1471.1025000000002</v>
      </c>
      <c r="BT239" s="9">
        <v>2300.1509999999998</v>
      </c>
      <c r="BU239" s="9">
        <v>0</v>
      </c>
      <c r="BV239" s="9">
        <v>0</v>
      </c>
      <c r="BW239" s="9">
        <v>1050.7875000000001</v>
      </c>
      <c r="BX239" s="9">
        <v>533.38950000000011</v>
      </c>
      <c r="BY239" s="9">
        <v>189.00000000000003</v>
      </c>
      <c r="BZ239" s="9">
        <v>6563.4975000000004</v>
      </c>
      <c r="CA239" s="9">
        <v>3218.4495000000006</v>
      </c>
      <c r="CB239" s="9">
        <v>1532.6377500000003</v>
      </c>
      <c r="CC239" s="9">
        <v>1532.6377500000003</v>
      </c>
      <c r="CD239" s="135">
        <v>18391.653000000002</v>
      </c>
      <c r="CE239" s="7">
        <f t="shared" si="3"/>
        <v>0</v>
      </c>
    </row>
    <row r="240" spans="1:83" hidden="1">
      <c r="A240">
        <v>951</v>
      </c>
      <c r="B240" t="s">
        <v>491</v>
      </c>
      <c r="C240">
        <v>118</v>
      </c>
      <c r="D240" t="s">
        <v>178</v>
      </c>
      <c r="E240">
        <v>210</v>
      </c>
      <c r="F240">
        <v>511540004</v>
      </c>
      <c r="G240" t="s">
        <v>124</v>
      </c>
      <c r="H240" s="53"/>
      <c r="I240">
        <v>101</v>
      </c>
      <c r="J240" t="s">
        <v>308</v>
      </c>
      <c r="K240">
        <v>1540</v>
      </c>
      <c r="L240" s="8">
        <v>1520</v>
      </c>
      <c r="M240" t="s">
        <v>318</v>
      </c>
      <c r="N240">
        <v>1000</v>
      </c>
      <c r="O240" t="s">
        <v>106</v>
      </c>
      <c r="P240">
        <v>12</v>
      </c>
      <c r="Q240" t="s">
        <v>401</v>
      </c>
      <c r="R240">
        <v>221</v>
      </c>
      <c r="S240" s="21">
        <v>2</v>
      </c>
      <c r="T240" s="21">
        <v>21</v>
      </c>
      <c r="U240" t="s">
        <v>492</v>
      </c>
      <c r="V240">
        <v>128</v>
      </c>
      <c r="W240" t="s">
        <v>404</v>
      </c>
      <c r="X240">
        <v>1</v>
      </c>
      <c r="Y240" t="s">
        <v>313</v>
      </c>
      <c r="Z240" s="4">
        <v>0</v>
      </c>
      <c r="AA240" s="4">
        <v>350.81</v>
      </c>
      <c r="AB240" s="4">
        <v>0</v>
      </c>
      <c r="AC240" s="4">
        <v>606.79999999999995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95.76</v>
      </c>
      <c r="AK240" s="4">
        <v>95.76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292.39</v>
      </c>
      <c r="AS240" s="4">
        <v>0</v>
      </c>
      <c r="AT240" s="4">
        <v>0</v>
      </c>
      <c r="AU240" s="4">
        <v>0</v>
      </c>
      <c r="AV240" s="4">
        <v>2900</v>
      </c>
      <c r="AW240" s="4">
        <v>0</v>
      </c>
      <c r="AX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1250</v>
      </c>
      <c r="BG240" s="4">
        <v>0</v>
      </c>
      <c r="BH240" s="4">
        <v>0</v>
      </c>
      <c r="BI240" s="4">
        <v>1250</v>
      </c>
      <c r="BJ240" s="6">
        <v>250</v>
      </c>
      <c r="BK240" s="6">
        <v>250</v>
      </c>
      <c r="BQ240" s="4">
        <v>3150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0</v>
      </c>
      <c r="BX240" s="9">
        <v>1312.5</v>
      </c>
      <c r="BY240" s="9">
        <v>0</v>
      </c>
      <c r="BZ240" s="9">
        <v>0</v>
      </c>
      <c r="CA240" s="9">
        <v>1312.5</v>
      </c>
      <c r="CB240" s="9">
        <v>262.5</v>
      </c>
      <c r="CC240" s="9">
        <v>262.5</v>
      </c>
      <c r="CD240" s="135">
        <v>3150</v>
      </c>
      <c r="CE240" s="7">
        <f t="shared" si="3"/>
        <v>0</v>
      </c>
    </row>
    <row r="241" spans="1:83" hidden="1">
      <c r="A241">
        <v>952</v>
      </c>
      <c r="B241" t="s">
        <v>498</v>
      </c>
      <c r="C241">
        <v>120</v>
      </c>
      <c r="D241" t="s">
        <v>499</v>
      </c>
      <c r="E241">
        <v>210</v>
      </c>
      <c r="F241">
        <v>511540004</v>
      </c>
      <c r="G241" t="s">
        <v>124</v>
      </c>
      <c r="H241" s="53"/>
      <c r="I241">
        <v>101</v>
      </c>
      <c r="J241" t="s">
        <v>308</v>
      </c>
      <c r="K241">
        <v>1540</v>
      </c>
      <c r="L241" s="8">
        <v>1520</v>
      </c>
      <c r="M241" t="s">
        <v>318</v>
      </c>
      <c r="N241">
        <v>1000</v>
      </c>
      <c r="O241" t="s">
        <v>106</v>
      </c>
      <c r="P241">
        <v>12</v>
      </c>
      <c r="Q241" t="s">
        <v>401</v>
      </c>
      <c r="R241">
        <v>222</v>
      </c>
      <c r="S241" s="21">
        <v>2</v>
      </c>
      <c r="T241" s="21">
        <v>22</v>
      </c>
      <c r="U241" t="s">
        <v>500</v>
      </c>
      <c r="V241">
        <v>125</v>
      </c>
      <c r="W241" t="s">
        <v>464</v>
      </c>
      <c r="X241">
        <v>1</v>
      </c>
      <c r="Y241" t="s">
        <v>313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744.98</v>
      </c>
      <c r="AI241" s="4">
        <v>3517.38</v>
      </c>
      <c r="AJ241" s="4">
        <v>426.24</v>
      </c>
      <c r="AK241" s="4">
        <v>426.24</v>
      </c>
      <c r="AM241" s="4">
        <v>0</v>
      </c>
      <c r="AN241" s="4">
        <v>0</v>
      </c>
      <c r="AO241" s="4">
        <v>2972.61</v>
      </c>
      <c r="AP241" s="4">
        <v>2301.7399999999998</v>
      </c>
      <c r="AQ241" s="4">
        <v>0</v>
      </c>
      <c r="AR241" s="4">
        <v>0</v>
      </c>
      <c r="AS241" s="4">
        <v>509.32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Z241" s="4">
        <v>0</v>
      </c>
      <c r="BA241" s="4">
        <v>0</v>
      </c>
      <c r="BB241" s="4">
        <v>2972.61</v>
      </c>
      <c r="BC241" s="4">
        <v>2301.7399999999998</v>
      </c>
      <c r="BD241" s="4">
        <v>0</v>
      </c>
      <c r="BE241" s="4">
        <v>0</v>
      </c>
      <c r="BF241" s="4">
        <v>509.32</v>
      </c>
      <c r="BG241" s="4">
        <v>0</v>
      </c>
      <c r="BH241" s="4">
        <v>0</v>
      </c>
      <c r="BI241" s="4">
        <v>0</v>
      </c>
      <c r="BJ241" s="6">
        <v>578.36699999999996</v>
      </c>
      <c r="BK241" s="6">
        <v>578.36699999999996</v>
      </c>
      <c r="BQ241" s="4">
        <v>7287.4242000000004</v>
      </c>
      <c r="BR241" s="9">
        <v>0</v>
      </c>
      <c r="BS241" s="9">
        <v>0</v>
      </c>
      <c r="BT241" s="9">
        <v>3121.2405000000003</v>
      </c>
      <c r="BU241" s="9">
        <v>2416.8269999999998</v>
      </c>
      <c r="BV241" s="9">
        <v>0</v>
      </c>
      <c r="BW241" s="9">
        <v>0</v>
      </c>
      <c r="BX241" s="9">
        <v>534.78600000000006</v>
      </c>
      <c r="BY241" s="9">
        <v>0</v>
      </c>
      <c r="BZ241" s="9">
        <v>0</v>
      </c>
      <c r="CA241" s="9">
        <v>0</v>
      </c>
      <c r="CB241" s="9">
        <v>607.28534999999999</v>
      </c>
      <c r="CC241" s="9">
        <v>607.28534999999999</v>
      </c>
      <c r="CD241" s="135">
        <v>7287.4242000000004</v>
      </c>
      <c r="CE241" s="7">
        <f t="shared" si="3"/>
        <v>0</v>
      </c>
    </row>
    <row r="242" spans="1:83" hidden="1">
      <c r="A242">
        <v>953</v>
      </c>
      <c r="B242" t="s">
        <v>259</v>
      </c>
      <c r="C242">
        <v>121</v>
      </c>
      <c r="D242" t="s">
        <v>196</v>
      </c>
      <c r="E242">
        <v>210</v>
      </c>
      <c r="F242">
        <v>511540004</v>
      </c>
      <c r="G242" t="s">
        <v>124</v>
      </c>
      <c r="H242" s="53"/>
      <c r="I242">
        <v>101</v>
      </c>
      <c r="J242" t="s">
        <v>308</v>
      </c>
      <c r="K242">
        <v>1540</v>
      </c>
      <c r="L242" s="8">
        <v>1520</v>
      </c>
      <c r="M242" t="s">
        <v>318</v>
      </c>
      <c r="N242">
        <v>1000</v>
      </c>
      <c r="O242" t="s">
        <v>106</v>
      </c>
      <c r="P242">
        <v>12</v>
      </c>
      <c r="Q242" t="s">
        <v>401</v>
      </c>
      <c r="R242">
        <v>214</v>
      </c>
      <c r="S242" s="21">
        <v>2</v>
      </c>
      <c r="T242" s="21">
        <v>14</v>
      </c>
      <c r="U242" t="s">
        <v>446</v>
      </c>
      <c r="V242">
        <v>125</v>
      </c>
      <c r="W242" t="s">
        <v>464</v>
      </c>
      <c r="X242">
        <v>1</v>
      </c>
      <c r="Y242" t="s">
        <v>313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2046.39</v>
      </c>
      <c r="AH242" s="4">
        <v>0</v>
      </c>
      <c r="AI242" s="4">
        <v>541.82000000000005</v>
      </c>
      <c r="AJ242" s="4">
        <v>258.82</v>
      </c>
      <c r="AK242" s="4">
        <v>258.82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497.83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497.83</v>
      </c>
      <c r="BF242" s="4">
        <v>0</v>
      </c>
      <c r="BG242" s="4">
        <v>0</v>
      </c>
      <c r="BH242" s="4">
        <v>0</v>
      </c>
      <c r="BI242" s="4">
        <v>0</v>
      </c>
      <c r="BJ242" s="6">
        <v>49.783000000000001</v>
      </c>
      <c r="BK242" s="6">
        <v>49.783000000000001</v>
      </c>
      <c r="BQ242" s="4">
        <v>627.26580000000001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522.72149999999999</v>
      </c>
      <c r="BX242" s="9">
        <v>0</v>
      </c>
      <c r="BY242" s="9">
        <v>0</v>
      </c>
      <c r="BZ242" s="9">
        <v>0</v>
      </c>
      <c r="CA242" s="9">
        <v>0</v>
      </c>
      <c r="CB242" s="9">
        <v>52.272150000000003</v>
      </c>
      <c r="CC242" s="9">
        <v>52.272150000000003</v>
      </c>
      <c r="CD242" s="135">
        <v>627.26580000000001</v>
      </c>
      <c r="CE242" s="7">
        <f t="shared" si="3"/>
        <v>0</v>
      </c>
    </row>
    <row r="243" spans="1:83" hidden="1">
      <c r="A243">
        <v>954</v>
      </c>
      <c r="B243" t="s">
        <v>502</v>
      </c>
      <c r="C243">
        <v>122</v>
      </c>
      <c r="D243" t="s">
        <v>503</v>
      </c>
      <c r="E243">
        <v>210</v>
      </c>
      <c r="F243">
        <v>511540004</v>
      </c>
      <c r="G243" t="s">
        <v>124</v>
      </c>
      <c r="H243" s="53"/>
      <c r="I243">
        <v>101</v>
      </c>
      <c r="J243" t="s">
        <v>308</v>
      </c>
      <c r="K243">
        <v>1540</v>
      </c>
      <c r="L243" s="8">
        <v>1520</v>
      </c>
      <c r="M243" t="s">
        <v>318</v>
      </c>
      <c r="N243">
        <v>1000</v>
      </c>
      <c r="O243" t="s">
        <v>106</v>
      </c>
      <c r="P243">
        <v>12</v>
      </c>
      <c r="Q243" t="s">
        <v>401</v>
      </c>
      <c r="R243">
        <v>226</v>
      </c>
      <c r="S243" s="21">
        <v>2</v>
      </c>
      <c r="T243" s="21">
        <v>26</v>
      </c>
      <c r="U243" t="s">
        <v>504</v>
      </c>
      <c r="V243">
        <v>121</v>
      </c>
      <c r="W243" t="s">
        <v>312</v>
      </c>
      <c r="X243">
        <v>1</v>
      </c>
      <c r="Y243" t="s">
        <v>313</v>
      </c>
      <c r="Z243" s="4">
        <v>1335.34</v>
      </c>
      <c r="AA243" s="4">
        <v>72343.3</v>
      </c>
      <c r="AB243" s="4">
        <v>30731.33</v>
      </c>
      <c r="AC243" s="4">
        <v>67655.990000000005</v>
      </c>
      <c r="AD243" s="4">
        <v>67211.360000000001</v>
      </c>
      <c r="AE243" s="4">
        <v>85657.39</v>
      </c>
      <c r="AF243" s="4">
        <v>31630.69</v>
      </c>
      <c r="AG243" s="4">
        <v>56002.65</v>
      </c>
      <c r="AH243" s="4">
        <v>44088.54</v>
      </c>
      <c r="AI243" s="4">
        <v>126153.75</v>
      </c>
      <c r="AJ243" s="4">
        <v>58281.04</v>
      </c>
      <c r="AK243" s="4">
        <v>58281.04</v>
      </c>
      <c r="AM243" s="4">
        <v>43451.24</v>
      </c>
      <c r="AN243" s="4">
        <v>-27181.11</v>
      </c>
      <c r="AO243" s="4">
        <v>193429.98</v>
      </c>
      <c r="AP243" s="4">
        <v>-148269.93</v>
      </c>
      <c r="AQ243" s="4">
        <v>-568.85</v>
      </c>
      <c r="AR243" s="4">
        <v>1709.38</v>
      </c>
      <c r="AS243" s="4">
        <v>32201.96</v>
      </c>
      <c r="AT243" s="4">
        <v>5789.84</v>
      </c>
      <c r="AU243" s="4">
        <v>48600.68</v>
      </c>
      <c r="AV243" s="4">
        <v>-59300.84</v>
      </c>
      <c r="AW243" s="4">
        <v>-33378.129999999997</v>
      </c>
      <c r="AX243" s="4">
        <v>-55000</v>
      </c>
      <c r="AZ243" s="4">
        <v>33693.910000000003</v>
      </c>
      <c r="BA243" s="4">
        <v>53472.78</v>
      </c>
      <c r="BB243" s="4">
        <v>109399.35</v>
      </c>
      <c r="BC243" s="4">
        <v>34743.599999999999</v>
      </c>
      <c r="BD243" s="4">
        <v>60150.49</v>
      </c>
      <c r="BE243" s="4">
        <v>94883.93</v>
      </c>
      <c r="BF243" s="4">
        <v>64994.01</v>
      </c>
      <c r="BG243" s="4">
        <v>61792.49</v>
      </c>
      <c r="BH243" s="4">
        <v>92689.22</v>
      </c>
      <c r="BI243" s="4">
        <v>59462.17</v>
      </c>
      <c r="BJ243" s="6">
        <v>66528.195000000007</v>
      </c>
      <c r="BK243" s="6">
        <v>66528.195000000007</v>
      </c>
      <c r="BQ243" s="4">
        <v>838255.2570000001</v>
      </c>
      <c r="BR243" s="9">
        <v>35378.605499999998</v>
      </c>
      <c r="BS243" s="9">
        <v>56146.419000000002</v>
      </c>
      <c r="BT243" s="9">
        <v>114869.31750000002</v>
      </c>
      <c r="BU243" s="9">
        <v>36480.78</v>
      </c>
      <c r="BV243" s="9">
        <v>63158.014499999997</v>
      </c>
      <c r="BW243" s="9">
        <v>99628.126499999984</v>
      </c>
      <c r="BX243" s="9">
        <v>68243.710500000001</v>
      </c>
      <c r="BY243" s="9">
        <v>64882.114499999996</v>
      </c>
      <c r="BZ243" s="9">
        <v>97323.680999999997</v>
      </c>
      <c r="CA243" s="9">
        <v>62435.2785</v>
      </c>
      <c r="CB243" s="9">
        <v>69854.604749999999</v>
      </c>
      <c r="CC243" s="9">
        <v>69854.604749999999</v>
      </c>
      <c r="CD243" s="135">
        <v>838255.25699999998</v>
      </c>
      <c r="CE243" s="7">
        <f t="shared" si="3"/>
        <v>0</v>
      </c>
    </row>
    <row r="244" spans="1:83" hidden="1">
      <c r="A244">
        <v>961</v>
      </c>
      <c r="B244" t="s">
        <v>80</v>
      </c>
      <c r="C244">
        <v>124</v>
      </c>
      <c r="D244" t="s">
        <v>508</v>
      </c>
      <c r="E244">
        <v>210</v>
      </c>
      <c r="F244">
        <v>511540004</v>
      </c>
      <c r="G244" t="s">
        <v>124</v>
      </c>
      <c r="H244" s="53"/>
      <c r="I244">
        <v>101</v>
      </c>
      <c r="J244" t="s">
        <v>308</v>
      </c>
      <c r="K244">
        <v>1540</v>
      </c>
      <c r="L244" s="8">
        <v>1520</v>
      </c>
      <c r="M244" t="s">
        <v>318</v>
      </c>
      <c r="N244">
        <v>1000</v>
      </c>
      <c r="O244" t="s">
        <v>106</v>
      </c>
      <c r="P244">
        <v>11</v>
      </c>
      <c r="Q244" t="s">
        <v>509</v>
      </c>
      <c r="R244">
        <v>241</v>
      </c>
      <c r="S244" s="21">
        <v>2</v>
      </c>
      <c r="T244" s="21">
        <v>41</v>
      </c>
      <c r="U244" t="s">
        <v>445</v>
      </c>
      <c r="V244">
        <v>124</v>
      </c>
      <c r="W244" t="s">
        <v>510</v>
      </c>
      <c r="X244">
        <v>1</v>
      </c>
      <c r="Y244" t="s">
        <v>313</v>
      </c>
      <c r="Z244" s="4">
        <v>0</v>
      </c>
      <c r="AA244" s="4">
        <v>966.57</v>
      </c>
      <c r="AB244" s="4">
        <v>2786.06</v>
      </c>
      <c r="AC244" s="4">
        <v>7902</v>
      </c>
      <c r="AD244" s="4">
        <v>0</v>
      </c>
      <c r="AE244" s="4">
        <v>5235.47</v>
      </c>
      <c r="AF244" s="4">
        <v>3830.06</v>
      </c>
      <c r="AG244" s="4">
        <v>3601.45</v>
      </c>
      <c r="AH244" s="4">
        <v>1387.47</v>
      </c>
      <c r="AI244" s="4">
        <v>7389.62</v>
      </c>
      <c r="AJ244" s="4">
        <v>3309.87</v>
      </c>
      <c r="AK244" s="4">
        <v>3309.87</v>
      </c>
      <c r="AM244" s="4">
        <v>35990.660000000003</v>
      </c>
      <c r="AN244" s="4">
        <v>-7427.56</v>
      </c>
      <c r="AO244" s="4">
        <v>0</v>
      </c>
      <c r="AP244" s="4">
        <v>0</v>
      </c>
      <c r="AQ244" s="4">
        <v>0</v>
      </c>
      <c r="AR244" s="4">
        <v>-3570.65</v>
      </c>
      <c r="AS244" s="4">
        <v>7753.72</v>
      </c>
      <c r="AT244" s="4">
        <v>1957.52</v>
      </c>
      <c r="AU244" s="4">
        <v>7438.47</v>
      </c>
      <c r="AV244" s="4">
        <v>15886.52</v>
      </c>
      <c r="AW244" s="4">
        <v>0</v>
      </c>
      <c r="AX244" s="4">
        <v>0</v>
      </c>
      <c r="AZ244" s="4">
        <v>6639.9</v>
      </c>
      <c r="BA244" s="4">
        <v>8070.62</v>
      </c>
      <c r="BB244" s="4">
        <v>6109.02</v>
      </c>
      <c r="BC244" s="4">
        <v>2585.85</v>
      </c>
      <c r="BD244" s="4">
        <v>10801.3</v>
      </c>
      <c r="BE244" s="4">
        <v>7675.86</v>
      </c>
      <c r="BF244" s="4">
        <v>11583.78</v>
      </c>
      <c r="BG244" s="4">
        <v>5558.97</v>
      </c>
      <c r="BH244" s="4">
        <v>8825.94</v>
      </c>
      <c r="BI244" s="4">
        <v>17774.48</v>
      </c>
      <c r="BJ244" s="6">
        <v>8562.5720000000001</v>
      </c>
      <c r="BK244" s="6">
        <v>8562.5720000000001</v>
      </c>
      <c r="BQ244" s="4">
        <v>107888.4072</v>
      </c>
      <c r="BR244" s="9">
        <v>6971.8949999999995</v>
      </c>
      <c r="BS244" s="9">
        <v>8474.1509999999998</v>
      </c>
      <c r="BT244" s="9">
        <v>6414.4710000000005</v>
      </c>
      <c r="BU244" s="9">
        <v>2715.1424999999999</v>
      </c>
      <c r="BV244" s="9">
        <v>11341.365</v>
      </c>
      <c r="BW244" s="9">
        <v>8059.6529999999993</v>
      </c>
      <c r="BX244" s="9">
        <v>12162.969000000001</v>
      </c>
      <c r="BY244" s="9">
        <v>5836.9184999999998</v>
      </c>
      <c r="BZ244" s="9">
        <v>9267.237000000001</v>
      </c>
      <c r="CA244" s="9">
        <v>18663.203999999998</v>
      </c>
      <c r="CB244" s="9">
        <v>8990.7006000000001</v>
      </c>
      <c r="CC244" s="9">
        <v>8990.7006000000001</v>
      </c>
      <c r="CD244" s="135">
        <v>107888.40719999999</v>
      </c>
      <c r="CE244" s="7">
        <f t="shared" si="3"/>
        <v>0</v>
      </c>
    </row>
    <row r="245" spans="1:83" hidden="1">
      <c r="A245">
        <v>962</v>
      </c>
      <c r="B245" t="s">
        <v>513</v>
      </c>
      <c r="C245">
        <v>126</v>
      </c>
      <c r="D245" t="s">
        <v>225</v>
      </c>
      <c r="E245">
        <v>210</v>
      </c>
      <c r="F245">
        <v>511540004</v>
      </c>
      <c r="G245" t="s">
        <v>124</v>
      </c>
      <c r="H245" s="53"/>
      <c r="I245">
        <v>101</v>
      </c>
      <c r="J245" t="s">
        <v>308</v>
      </c>
      <c r="K245">
        <v>1540</v>
      </c>
      <c r="L245" s="8">
        <v>1520</v>
      </c>
      <c r="M245" t="s">
        <v>318</v>
      </c>
      <c r="N245">
        <v>1000</v>
      </c>
      <c r="O245" t="s">
        <v>106</v>
      </c>
      <c r="P245">
        <v>11</v>
      </c>
      <c r="Q245" t="s">
        <v>509</v>
      </c>
      <c r="R245">
        <v>241</v>
      </c>
      <c r="S245" s="21">
        <v>2</v>
      </c>
      <c r="T245" s="21">
        <v>41</v>
      </c>
      <c r="U245" t="s">
        <v>445</v>
      </c>
      <c r="V245">
        <v>124</v>
      </c>
      <c r="W245" t="s">
        <v>510</v>
      </c>
      <c r="X245">
        <v>1</v>
      </c>
      <c r="Y245" t="s">
        <v>313</v>
      </c>
      <c r="Z245" s="4">
        <v>0</v>
      </c>
      <c r="AA245" s="4">
        <v>2369.39</v>
      </c>
      <c r="AB245" s="4">
        <v>3897.15</v>
      </c>
      <c r="AC245" s="4">
        <v>4040.64</v>
      </c>
      <c r="AD245" s="4">
        <v>4738.04</v>
      </c>
      <c r="AE245" s="4">
        <v>9025.6200000000008</v>
      </c>
      <c r="AF245" s="4">
        <v>0</v>
      </c>
      <c r="AG245" s="4">
        <v>30289.19</v>
      </c>
      <c r="AH245" s="4">
        <v>4097.6499999999996</v>
      </c>
      <c r="AI245" s="4">
        <v>10820.78</v>
      </c>
      <c r="AJ245" s="4">
        <v>6927.85</v>
      </c>
      <c r="AK245" s="4">
        <v>6927.85</v>
      </c>
      <c r="AM245" s="4">
        <v>26137.55</v>
      </c>
      <c r="AN245" s="4">
        <v>-5090.8999999999996</v>
      </c>
      <c r="AO245" s="4">
        <v>0</v>
      </c>
      <c r="AP245" s="4">
        <v>0</v>
      </c>
      <c r="AQ245" s="4">
        <v>310.16000000000003</v>
      </c>
      <c r="AR245" s="4">
        <v>-57.44</v>
      </c>
      <c r="AS245" s="4">
        <v>10908.09</v>
      </c>
      <c r="AT245" s="4">
        <v>-4300</v>
      </c>
      <c r="AU245" s="4">
        <v>0</v>
      </c>
      <c r="AV245" s="4">
        <v>0</v>
      </c>
      <c r="AW245" s="4">
        <v>-2614.5500000000002</v>
      </c>
      <c r="AX245" s="4">
        <v>0</v>
      </c>
      <c r="AZ245" s="4">
        <v>3711.03</v>
      </c>
      <c r="BA245" s="4">
        <v>3548.44</v>
      </c>
      <c r="BB245" s="4">
        <v>9214.26</v>
      </c>
      <c r="BC245" s="4">
        <v>9351.52</v>
      </c>
      <c r="BD245" s="4">
        <v>10576.78</v>
      </c>
      <c r="BE245" s="4">
        <v>7334.46</v>
      </c>
      <c r="BF245" s="4">
        <v>12531.84</v>
      </c>
      <c r="BG245" s="4">
        <v>9777.65</v>
      </c>
      <c r="BH245" s="4">
        <v>12340.86</v>
      </c>
      <c r="BI245" s="4">
        <v>6557.8</v>
      </c>
      <c r="BJ245" s="6">
        <v>8494.4639999999999</v>
      </c>
      <c r="BK245" s="6">
        <v>8494.4639999999999</v>
      </c>
      <c r="BQ245" s="4">
        <v>107030.2464</v>
      </c>
      <c r="BR245" s="9">
        <v>3896.5815000000007</v>
      </c>
      <c r="BS245" s="9">
        <v>3725.8620000000001</v>
      </c>
      <c r="BT245" s="9">
        <v>9674.973</v>
      </c>
      <c r="BU245" s="9">
        <v>9819.0960000000014</v>
      </c>
      <c r="BV245" s="9">
        <v>11105.619000000001</v>
      </c>
      <c r="BW245" s="9">
        <v>7701.1830000000009</v>
      </c>
      <c r="BX245" s="9">
        <v>13158.432000000001</v>
      </c>
      <c r="BY245" s="9">
        <v>10266.532499999999</v>
      </c>
      <c r="BZ245" s="9">
        <v>12957.903</v>
      </c>
      <c r="CA245" s="9">
        <v>6885.6900000000005</v>
      </c>
      <c r="CB245" s="9">
        <v>8919.1872000000003</v>
      </c>
      <c r="CC245" s="9">
        <v>8919.1872000000003</v>
      </c>
      <c r="CD245" s="135">
        <v>107030.24640000002</v>
      </c>
      <c r="CE245" s="7">
        <f t="shared" si="3"/>
        <v>0</v>
      </c>
    </row>
    <row r="246" spans="1:83" hidden="1">
      <c r="A246">
        <v>963</v>
      </c>
      <c r="B246" t="s">
        <v>515</v>
      </c>
      <c r="C246">
        <v>127</v>
      </c>
      <c r="D246" t="s">
        <v>516</v>
      </c>
      <c r="E246">
        <v>210</v>
      </c>
      <c r="F246">
        <v>511540004</v>
      </c>
      <c r="G246" t="s">
        <v>124</v>
      </c>
      <c r="H246" s="53"/>
      <c r="I246">
        <v>101</v>
      </c>
      <c r="J246" t="s">
        <v>308</v>
      </c>
      <c r="K246">
        <v>1540</v>
      </c>
      <c r="L246" s="8">
        <v>1520</v>
      </c>
      <c r="M246" t="s">
        <v>318</v>
      </c>
      <c r="N246">
        <v>1000</v>
      </c>
      <c r="O246" t="s">
        <v>106</v>
      </c>
      <c r="P246">
        <v>13</v>
      </c>
      <c r="Q246" t="s">
        <v>353</v>
      </c>
      <c r="R246">
        <v>231</v>
      </c>
      <c r="S246" s="21">
        <v>2</v>
      </c>
      <c r="T246" s="21">
        <v>31</v>
      </c>
      <c r="U246" t="s">
        <v>517</v>
      </c>
      <c r="V246">
        <v>124</v>
      </c>
      <c r="W246" t="s">
        <v>510</v>
      </c>
      <c r="X246">
        <v>1</v>
      </c>
      <c r="Y246" t="s">
        <v>313</v>
      </c>
      <c r="Z246" s="4">
        <v>0</v>
      </c>
      <c r="AA246" s="4">
        <v>1461.32</v>
      </c>
      <c r="AB246" s="4">
        <v>0</v>
      </c>
      <c r="AC246" s="4">
        <v>5447.98</v>
      </c>
      <c r="AD246" s="4">
        <v>441.05</v>
      </c>
      <c r="AE246" s="4">
        <v>8193.2999999999993</v>
      </c>
      <c r="AF246" s="4">
        <v>6628.45</v>
      </c>
      <c r="AG246" s="4">
        <v>7425.81</v>
      </c>
      <c r="AH246" s="4">
        <v>7475.42</v>
      </c>
      <c r="AI246" s="4">
        <v>11160.24</v>
      </c>
      <c r="AJ246" s="4">
        <v>4823.3599999999997</v>
      </c>
      <c r="AK246" s="4">
        <v>4823.3599999999997</v>
      </c>
      <c r="AM246" s="4">
        <v>20000</v>
      </c>
      <c r="AN246" s="4">
        <v>-14377.6</v>
      </c>
      <c r="AO246" s="4">
        <v>346.2</v>
      </c>
      <c r="AP246" s="4">
        <v>0</v>
      </c>
      <c r="AQ246" s="4">
        <v>1385.55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Z246" s="4">
        <v>1202.25</v>
      </c>
      <c r="BA246" s="4">
        <v>0</v>
      </c>
      <c r="BB246" s="4">
        <v>6227.67</v>
      </c>
      <c r="BC246" s="4">
        <v>473.29</v>
      </c>
      <c r="BD246" s="4">
        <v>2908.79</v>
      </c>
      <c r="BE246" s="4">
        <v>3892.5</v>
      </c>
      <c r="BF246" s="4">
        <v>6677.6</v>
      </c>
      <c r="BG246" s="4">
        <v>1287.27</v>
      </c>
      <c r="BH246" s="4">
        <v>782.07</v>
      </c>
      <c r="BI246" s="4">
        <v>0</v>
      </c>
      <c r="BJ246" s="6">
        <v>2345.1439999999998</v>
      </c>
      <c r="BK246" s="6">
        <v>2345.1439999999998</v>
      </c>
      <c r="BQ246" s="4">
        <v>29548.814399999999</v>
      </c>
      <c r="BR246" s="9">
        <v>1262.3625000000002</v>
      </c>
      <c r="BS246" s="9">
        <v>0</v>
      </c>
      <c r="BT246" s="9">
        <v>6539.0535</v>
      </c>
      <c r="BU246" s="9">
        <v>496.9545</v>
      </c>
      <c r="BV246" s="9">
        <v>3054.2294999999999</v>
      </c>
      <c r="BW246" s="9">
        <v>4087.1249999999995</v>
      </c>
      <c r="BX246" s="9">
        <v>7011.4800000000005</v>
      </c>
      <c r="BY246" s="9">
        <v>1351.6335000000001</v>
      </c>
      <c r="BZ246" s="9">
        <v>821.1735000000001</v>
      </c>
      <c r="CA246" s="9">
        <v>0</v>
      </c>
      <c r="CB246" s="9">
        <v>2462.4011999999998</v>
      </c>
      <c r="CC246" s="9">
        <v>2462.4011999999998</v>
      </c>
      <c r="CD246" s="135">
        <v>29548.814400000003</v>
      </c>
      <c r="CE246" s="7">
        <f t="shared" si="3"/>
        <v>0</v>
      </c>
    </row>
    <row r="247" spans="1:83" hidden="1">
      <c r="A247">
        <v>965</v>
      </c>
      <c r="B247" t="s">
        <v>521</v>
      </c>
      <c r="C247">
        <v>129</v>
      </c>
      <c r="D247" t="s">
        <v>236</v>
      </c>
      <c r="E247">
        <v>210</v>
      </c>
      <c r="F247">
        <v>511540004</v>
      </c>
      <c r="G247" t="s">
        <v>124</v>
      </c>
      <c r="H247" s="53"/>
      <c r="I247">
        <v>101</v>
      </c>
      <c r="J247" t="s">
        <v>308</v>
      </c>
      <c r="K247">
        <v>1540</v>
      </c>
      <c r="L247" s="8">
        <v>1520</v>
      </c>
      <c r="M247" t="s">
        <v>318</v>
      </c>
      <c r="N247">
        <v>1000</v>
      </c>
      <c r="O247" t="s">
        <v>106</v>
      </c>
      <c r="P247">
        <v>11</v>
      </c>
      <c r="Q247" t="s">
        <v>509</v>
      </c>
      <c r="R247">
        <v>242</v>
      </c>
      <c r="S247" s="21">
        <v>2</v>
      </c>
      <c r="T247" s="21">
        <v>42</v>
      </c>
      <c r="U247" t="s">
        <v>283</v>
      </c>
      <c r="V247">
        <v>124</v>
      </c>
      <c r="W247" t="s">
        <v>510</v>
      </c>
      <c r="X247">
        <v>1</v>
      </c>
      <c r="Y247" t="s">
        <v>313</v>
      </c>
      <c r="Z247" s="4">
        <v>0</v>
      </c>
      <c r="AA247" s="4">
        <v>880.19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7680.05</v>
      </c>
      <c r="AJ247" s="4">
        <v>856.02</v>
      </c>
      <c r="AK247" s="4">
        <v>856.02</v>
      </c>
      <c r="AM247" s="4">
        <v>50000</v>
      </c>
      <c r="AN247" s="4">
        <v>-39487.589999999997</v>
      </c>
      <c r="AO247" s="4">
        <v>0</v>
      </c>
      <c r="AP247" s="4">
        <v>3053.89</v>
      </c>
      <c r="AQ247" s="4">
        <v>0</v>
      </c>
      <c r="AR247" s="4">
        <v>272.20999999999998</v>
      </c>
      <c r="AS247" s="4">
        <v>2499.35</v>
      </c>
      <c r="AT247" s="4">
        <v>2630.19</v>
      </c>
      <c r="AU247" s="4">
        <v>3806.54</v>
      </c>
      <c r="AV247" s="4">
        <v>0</v>
      </c>
      <c r="AW247" s="4">
        <v>0</v>
      </c>
      <c r="AX247" s="4">
        <v>0</v>
      </c>
      <c r="AZ247" s="4">
        <v>2760.99</v>
      </c>
      <c r="BA247" s="4">
        <v>3805.29</v>
      </c>
      <c r="BB247" s="4">
        <v>1941.47</v>
      </c>
      <c r="BC247" s="4">
        <v>1374.73</v>
      </c>
      <c r="BD247" s="4">
        <v>4564.01</v>
      </c>
      <c r="BE247" s="4">
        <v>272.20999999999998</v>
      </c>
      <c r="BF247" s="4">
        <v>2499.35</v>
      </c>
      <c r="BG247" s="4">
        <v>2630.19</v>
      </c>
      <c r="BH247" s="4">
        <v>3806.54</v>
      </c>
      <c r="BI247" s="4">
        <v>4928.8999999999996</v>
      </c>
      <c r="BJ247" s="6">
        <v>2858.3679999999999</v>
      </c>
      <c r="BK247" s="6">
        <v>2858.3679999999999</v>
      </c>
      <c r="BQ247" s="4">
        <v>36015.436799999996</v>
      </c>
      <c r="BR247" s="9">
        <v>2899.0394999999994</v>
      </c>
      <c r="BS247" s="9">
        <v>3995.5544999999997</v>
      </c>
      <c r="BT247" s="9">
        <v>2038.5435</v>
      </c>
      <c r="BU247" s="9">
        <v>1443.4664999999998</v>
      </c>
      <c r="BV247" s="9">
        <v>4792.2105000000001</v>
      </c>
      <c r="BW247" s="9">
        <v>285.82049999999998</v>
      </c>
      <c r="BX247" s="9">
        <v>2624.3174999999997</v>
      </c>
      <c r="BY247" s="9">
        <v>2761.6995000000002</v>
      </c>
      <c r="BZ247" s="9">
        <v>3996.8669999999997</v>
      </c>
      <c r="CA247" s="9">
        <v>5175.3449999999993</v>
      </c>
      <c r="CB247" s="9">
        <v>3001.2864</v>
      </c>
      <c r="CC247" s="9">
        <v>3001.2864</v>
      </c>
      <c r="CD247" s="135">
        <v>36015.436799999989</v>
      </c>
      <c r="CE247" s="7">
        <f t="shared" si="3"/>
        <v>0</v>
      </c>
    </row>
    <row r="248" spans="1:83" hidden="1">
      <c r="A248">
        <v>972</v>
      </c>
      <c r="B248" t="s">
        <v>527</v>
      </c>
      <c r="C248">
        <v>132</v>
      </c>
      <c r="D248" t="s">
        <v>528</v>
      </c>
      <c r="E248">
        <v>210</v>
      </c>
      <c r="F248">
        <v>511540004</v>
      </c>
      <c r="G248" t="s">
        <v>124</v>
      </c>
      <c r="H248" s="53"/>
      <c r="I248">
        <v>101</v>
      </c>
      <c r="J248" t="s">
        <v>308</v>
      </c>
      <c r="K248">
        <v>1540</v>
      </c>
      <c r="L248" s="8">
        <v>1520</v>
      </c>
      <c r="M248" t="s">
        <v>318</v>
      </c>
      <c r="N248">
        <v>1000</v>
      </c>
      <c r="O248" t="s">
        <v>106</v>
      </c>
      <c r="P248">
        <v>9</v>
      </c>
      <c r="Q248" t="s">
        <v>422</v>
      </c>
      <c r="R248">
        <v>181</v>
      </c>
      <c r="S248" s="21">
        <v>1</v>
      </c>
      <c r="T248" s="21">
        <v>81</v>
      </c>
      <c r="U248" t="s">
        <v>523</v>
      </c>
      <c r="V248">
        <v>131</v>
      </c>
      <c r="W248" t="s">
        <v>524</v>
      </c>
      <c r="X248">
        <v>1</v>
      </c>
      <c r="Y248" t="s">
        <v>313</v>
      </c>
      <c r="Z248" s="4">
        <v>0</v>
      </c>
      <c r="AA248" s="4">
        <v>4387.7700000000004</v>
      </c>
      <c r="AB248" s="4">
        <v>29034.17</v>
      </c>
      <c r="AC248" s="4">
        <v>4357.6099999999997</v>
      </c>
      <c r="AD248" s="4">
        <v>3200.07</v>
      </c>
      <c r="AE248" s="4">
        <v>4152.3100000000004</v>
      </c>
      <c r="AF248" s="4">
        <v>37562.639999999999</v>
      </c>
      <c r="AG248" s="4">
        <v>41650.78</v>
      </c>
      <c r="AH248" s="4">
        <v>14517.1</v>
      </c>
      <c r="AI248" s="4">
        <v>75003.710000000006</v>
      </c>
      <c r="AJ248" s="4">
        <v>21386.62</v>
      </c>
      <c r="AK248" s="4">
        <v>21386.62</v>
      </c>
      <c r="AM248" s="4">
        <v>5372.88</v>
      </c>
      <c r="AN248" s="4">
        <v>5325.6</v>
      </c>
      <c r="AO248" s="4">
        <v>-7259.31</v>
      </c>
      <c r="AP248" s="4">
        <v>9409.26</v>
      </c>
      <c r="AQ248" s="4">
        <v>34152.959999999999</v>
      </c>
      <c r="AR248" s="4">
        <v>23536.9</v>
      </c>
      <c r="AS248" s="4">
        <v>-2377.36</v>
      </c>
      <c r="AT248" s="4">
        <v>-16936.46</v>
      </c>
      <c r="AU248" s="4">
        <v>9560.3799999999992</v>
      </c>
      <c r="AV248" s="4">
        <v>-31644.31</v>
      </c>
      <c r="AW248" s="4">
        <v>-19940.88</v>
      </c>
      <c r="AX248" s="4">
        <v>-5000</v>
      </c>
      <c r="AZ248" s="4">
        <v>3578.87</v>
      </c>
      <c r="BA248" s="4">
        <v>11507.38</v>
      </c>
      <c r="BB248" s="4">
        <v>14222.48</v>
      </c>
      <c r="BC248" s="4">
        <v>18601.13</v>
      </c>
      <c r="BD248" s="4">
        <v>37556.379999999997</v>
      </c>
      <c r="BE248" s="4">
        <v>28906.09</v>
      </c>
      <c r="BF248" s="4">
        <v>35581.17</v>
      </c>
      <c r="BG248" s="4">
        <v>20930.919999999998</v>
      </c>
      <c r="BH248" s="4">
        <v>22378.51</v>
      </c>
      <c r="BI248" s="4">
        <v>48995.56</v>
      </c>
      <c r="BJ248" s="6">
        <v>24225.848999999998</v>
      </c>
      <c r="BK248" s="6">
        <v>24225.848999999998</v>
      </c>
      <c r="BQ248" s="4">
        <v>305245.6974</v>
      </c>
      <c r="BR248" s="9">
        <v>3757.8135000000002</v>
      </c>
      <c r="BS248" s="9">
        <v>12082.749</v>
      </c>
      <c r="BT248" s="9">
        <v>14933.604000000003</v>
      </c>
      <c r="BU248" s="9">
        <v>19531.1865</v>
      </c>
      <c r="BV248" s="9">
        <v>39434.199000000008</v>
      </c>
      <c r="BW248" s="9">
        <v>30351.394500000006</v>
      </c>
      <c r="BX248" s="9">
        <v>37360.228500000005</v>
      </c>
      <c r="BY248" s="9">
        <v>21977.466000000004</v>
      </c>
      <c r="BZ248" s="9">
        <v>23497.435500000003</v>
      </c>
      <c r="CA248" s="9">
        <v>51445.338000000003</v>
      </c>
      <c r="CB248" s="9">
        <v>25437.141450000003</v>
      </c>
      <c r="CC248" s="9">
        <v>25437.141450000003</v>
      </c>
      <c r="CD248" s="135">
        <v>305245.6974</v>
      </c>
      <c r="CE248" s="7">
        <f t="shared" si="3"/>
        <v>0</v>
      </c>
    </row>
    <row r="249" spans="1:83" hidden="1">
      <c r="A249">
        <v>973</v>
      </c>
      <c r="B249" t="s">
        <v>530</v>
      </c>
      <c r="C249">
        <v>133</v>
      </c>
      <c r="D249" t="s">
        <v>241</v>
      </c>
      <c r="E249">
        <v>210</v>
      </c>
      <c r="F249">
        <v>511540004</v>
      </c>
      <c r="G249" t="s">
        <v>124</v>
      </c>
      <c r="H249" s="53"/>
      <c r="I249">
        <v>101</v>
      </c>
      <c r="J249" t="s">
        <v>308</v>
      </c>
      <c r="K249">
        <v>1540</v>
      </c>
      <c r="L249" s="8">
        <v>1520</v>
      </c>
      <c r="M249" t="s">
        <v>318</v>
      </c>
      <c r="N249">
        <v>1000</v>
      </c>
      <c r="O249" t="s">
        <v>106</v>
      </c>
      <c r="P249">
        <v>9</v>
      </c>
      <c r="Q249" t="s">
        <v>422</v>
      </c>
      <c r="R249">
        <v>181</v>
      </c>
      <c r="S249" s="21">
        <v>1</v>
      </c>
      <c r="T249" s="21">
        <v>81</v>
      </c>
      <c r="U249" t="s">
        <v>523</v>
      </c>
      <c r="V249">
        <v>151</v>
      </c>
      <c r="W249" t="s">
        <v>34</v>
      </c>
      <c r="X249">
        <v>1</v>
      </c>
      <c r="Y249" t="s">
        <v>313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1312.5</v>
      </c>
      <c r="AF249" s="4">
        <v>0</v>
      </c>
      <c r="AG249" s="4">
        <v>0</v>
      </c>
      <c r="AH249" s="4">
        <v>0</v>
      </c>
      <c r="AI249" s="4">
        <v>3141.37</v>
      </c>
      <c r="AJ249" s="4">
        <v>445.39</v>
      </c>
      <c r="AK249" s="4">
        <v>445.39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-1312.5</v>
      </c>
      <c r="AS249" s="4">
        <v>0</v>
      </c>
      <c r="AT249" s="4">
        <v>0</v>
      </c>
      <c r="AU249" s="4">
        <v>8932.77</v>
      </c>
      <c r="AV249" s="4">
        <v>-3141.37</v>
      </c>
      <c r="AW249" s="4">
        <v>-445.39</v>
      </c>
      <c r="AX249" s="4">
        <v>-445.39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8932.77</v>
      </c>
      <c r="BI249" s="4">
        <v>0</v>
      </c>
      <c r="BJ249" s="6">
        <v>893.27700000000004</v>
      </c>
      <c r="BK249" s="6">
        <v>893.27700000000004</v>
      </c>
      <c r="BQ249" s="4">
        <v>11255.290200000001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0</v>
      </c>
      <c r="BX249" s="9">
        <v>0</v>
      </c>
      <c r="BY249" s="9">
        <v>0</v>
      </c>
      <c r="BZ249" s="9">
        <v>9379.4085000000014</v>
      </c>
      <c r="CA249" s="9">
        <v>0</v>
      </c>
      <c r="CB249" s="9">
        <v>937.94085000000007</v>
      </c>
      <c r="CC249" s="9">
        <v>937.94085000000007</v>
      </c>
      <c r="CD249" s="135">
        <v>11255.290200000003</v>
      </c>
      <c r="CE249" s="7">
        <f t="shared" si="3"/>
        <v>0</v>
      </c>
    </row>
    <row r="250" spans="1:83" hidden="1">
      <c r="A250">
        <v>974</v>
      </c>
      <c r="B250" t="s">
        <v>592</v>
      </c>
      <c r="C250">
        <v>161</v>
      </c>
      <c r="D250" t="s">
        <v>592</v>
      </c>
      <c r="E250">
        <v>210</v>
      </c>
      <c r="F250">
        <v>511540004</v>
      </c>
      <c r="G250" t="s">
        <v>124</v>
      </c>
      <c r="H250" s="53"/>
      <c r="I250">
        <v>101</v>
      </c>
      <c r="J250" t="s">
        <v>308</v>
      </c>
      <c r="K250">
        <v>1540</v>
      </c>
      <c r="L250" s="8">
        <v>1520</v>
      </c>
      <c r="M250" t="s">
        <v>318</v>
      </c>
      <c r="N250">
        <v>1000</v>
      </c>
      <c r="O250" t="s">
        <v>106</v>
      </c>
      <c r="P250">
        <v>9</v>
      </c>
      <c r="Q250" t="s">
        <v>422</v>
      </c>
      <c r="R250">
        <v>181</v>
      </c>
      <c r="S250" s="21">
        <v>1</v>
      </c>
      <c r="T250" s="21">
        <v>81</v>
      </c>
      <c r="U250" t="s">
        <v>523</v>
      </c>
      <c r="V250">
        <v>131</v>
      </c>
      <c r="W250" t="s">
        <v>524</v>
      </c>
      <c r="X250">
        <v>1</v>
      </c>
      <c r="Y250" t="s">
        <v>313</v>
      </c>
      <c r="Z250" s="4">
        <v>11601.96</v>
      </c>
      <c r="AA250" s="4">
        <v>141707.64000000001</v>
      </c>
      <c r="AB250" s="4">
        <v>115644.13</v>
      </c>
      <c r="AC250" s="4">
        <v>185676.81</v>
      </c>
      <c r="AD250" s="4">
        <v>51609.21</v>
      </c>
      <c r="AE250" s="4">
        <v>193622.7</v>
      </c>
      <c r="AF250" s="4">
        <v>114063.85</v>
      </c>
      <c r="AG250" s="4">
        <v>149609.9</v>
      </c>
      <c r="AH250" s="4">
        <v>141484.82999999999</v>
      </c>
      <c r="AI250" s="4">
        <v>265838.51</v>
      </c>
      <c r="AJ250" s="4">
        <v>137085.96</v>
      </c>
      <c r="AK250" s="4">
        <v>137085.96</v>
      </c>
      <c r="AM250" s="4">
        <v>55431.59</v>
      </c>
      <c r="AN250" s="4">
        <v>-4579.7299999999996</v>
      </c>
      <c r="AO250" s="4">
        <v>115428.06</v>
      </c>
      <c r="AP250" s="4">
        <v>0</v>
      </c>
      <c r="AQ250" s="4">
        <v>0</v>
      </c>
      <c r="AR250" s="4">
        <v>-53117.45</v>
      </c>
      <c r="AS250" s="4">
        <v>11644.99</v>
      </c>
      <c r="AT250" s="4">
        <v>17839.84</v>
      </c>
      <c r="AU250" s="4">
        <v>126405.88</v>
      </c>
      <c r="AV250" s="4">
        <v>4737.25</v>
      </c>
      <c r="AW250" s="4">
        <v>-114000.75</v>
      </c>
      <c r="AX250" s="4">
        <v>-135000</v>
      </c>
      <c r="AZ250" s="4">
        <v>67033.55</v>
      </c>
      <c r="BA250" s="4">
        <v>137127.91</v>
      </c>
      <c r="BB250" s="4">
        <v>175322.18</v>
      </c>
      <c r="BC250" s="4">
        <v>122105.69</v>
      </c>
      <c r="BD250" s="4">
        <v>142917.85</v>
      </c>
      <c r="BE250" s="4">
        <v>119499.68</v>
      </c>
      <c r="BF250" s="4">
        <v>169636.1</v>
      </c>
      <c r="BG250" s="4">
        <v>170246.54</v>
      </c>
      <c r="BH250" s="4">
        <v>230672.55</v>
      </c>
      <c r="BI250" s="4">
        <v>293914.71000000002</v>
      </c>
      <c r="BJ250" s="6">
        <v>162847.67600000001</v>
      </c>
      <c r="BK250" s="6">
        <v>162847.67600000001</v>
      </c>
      <c r="BQ250" s="4">
        <v>2051880.7176000001</v>
      </c>
      <c r="BR250" s="9">
        <v>70385.227499999994</v>
      </c>
      <c r="BS250" s="9">
        <v>143984.30550000002</v>
      </c>
      <c r="BT250" s="9">
        <v>184088.28899999999</v>
      </c>
      <c r="BU250" s="9">
        <v>128210.97450000001</v>
      </c>
      <c r="BV250" s="9">
        <v>150063.74250000002</v>
      </c>
      <c r="BW250" s="9">
        <v>125474.664</v>
      </c>
      <c r="BX250" s="9">
        <v>178117.905</v>
      </c>
      <c r="BY250" s="9">
        <v>178758.867</v>
      </c>
      <c r="BZ250" s="9">
        <v>242206.17749999999</v>
      </c>
      <c r="CA250" s="9">
        <v>308610.44550000003</v>
      </c>
      <c r="CB250" s="9">
        <v>170990.05980000002</v>
      </c>
      <c r="CC250" s="9">
        <v>170990.05980000002</v>
      </c>
      <c r="CD250" s="135">
        <v>2051880.7176000001</v>
      </c>
      <c r="CE250" s="7">
        <f t="shared" si="3"/>
        <v>0</v>
      </c>
    </row>
    <row r="251" spans="1:83" hidden="1">
      <c r="A251">
        <v>981</v>
      </c>
      <c r="B251" t="s">
        <v>532</v>
      </c>
      <c r="C251">
        <v>134</v>
      </c>
      <c r="D251" t="s">
        <v>245</v>
      </c>
      <c r="E251">
        <v>210</v>
      </c>
      <c r="F251">
        <v>511540004</v>
      </c>
      <c r="G251" t="s">
        <v>124</v>
      </c>
      <c r="H251" s="53"/>
      <c r="I251">
        <v>101</v>
      </c>
      <c r="J251" t="s">
        <v>308</v>
      </c>
      <c r="K251">
        <v>1540</v>
      </c>
      <c r="L251" s="8">
        <v>1520</v>
      </c>
      <c r="M251" t="s">
        <v>318</v>
      </c>
      <c r="N251">
        <v>1000</v>
      </c>
      <c r="O251" t="s">
        <v>106</v>
      </c>
      <c r="P251">
        <v>6</v>
      </c>
      <c r="Q251" t="s">
        <v>533</v>
      </c>
      <c r="R251">
        <v>134</v>
      </c>
      <c r="S251" s="21">
        <v>1</v>
      </c>
      <c r="T251" s="21">
        <v>34</v>
      </c>
      <c r="U251" t="s">
        <v>534</v>
      </c>
      <c r="V251">
        <v>132</v>
      </c>
      <c r="W251" t="s">
        <v>535</v>
      </c>
      <c r="X251">
        <v>1</v>
      </c>
      <c r="Y251" t="s">
        <v>313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389.43</v>
      </c>
      <c r="AH251" s="4">
        <v>0</v>
      </c>
      <c r="AI251" s="4">
        <v>0</v>
      </c>
      <c r="AJ251" s="4">
        <v>38.94</v>
      </c>
      <c r="AK251" s="4">
        <v>38.94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-389.43</v>
      </c>
      <c r="AW251" s="4">
        <v>0</v>
      </c>
      <c r="AX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6">
        <v>0</v>
      </c>
      <c r="BK251" s="6">
        <v>0</v>
      </c>
      <c r="BQ251" s="4">
        <v>0</v>
      </c>
      <c r="BR251" s="9">
        <v>0</v>
      </c>
      <c r="BS251" s="9">
        <v>0</v>
      </c>
      <c r="BT251" s="9">
        <v>0</v>
      </c>
      <c r="BU251" s="9">
        <v>0</v>
      </c>
      <c r="BV251" s="9">
        <v>0</v>
      </c>
      <c r="BW251" s="9">
        <v>0</v>
      </c>
      <c r="BX251" s="9">
        <v>0</v>
      </c>
      <c r="BY251" s="9">
        <v>0</v>
      </c>
      <c r="BZ251" s="9">
        <v>0</v>
      </c>
      <c r="CA251" s="9">
        <v>0</v>
      </c>
      <c r="CB251" s="9">
        <v>0</v>
      </c>
      <c r="CC251" s="9">
        <v>0</v>
      </c>
      <c r="CD251" s="135">
        <v>0</v>
      </c>
      <c r="CE251" s="7">
        <f t="shared" si="3"/>
        <v>0</v>
      </c>
    </row>
    <row r="252" spans="1:83" hidden="1">
      <c r="A252">
        <v>982</v>
      </c>
      <c r="B252" t="s">
        <v>536</v>
      </c>
      <c r="C252">
        <v>135</v>
      </c>
      <c r="D252" t="s">
        <v>537</v>
      </c>
      <c r="E252">
        <v>210</v>
      </c>
      <c r="F252">
        <v>511540004</v>
      </c>
      <c r="G252" t="s">
        <v>124</v>
      </c>
      <c r="H252" s="53"/>
      <c r="I252">
        <v>101</v>
      </c>
      <c r="J252" t="s">
        <v>308</v>
      </c>
      <c r="K252">
        <v>1540</v>
      </c>
      <c r="L252" s="8">
        <v>1520</v>
      </c>
      <c r="M252" t="s">
        <v>318</v>
      </c>
      <c r="N252">
        <v>1000</v>
      </c>
      <c r="O252" t="s">
        <v>106</v>
      </c>
      <c r="P252">
        <v>6</v>
      </c>
      <c r="Q252" t="s">
        <v>533</v>
      </c>
      <c r="R252">
        <v>181</v>
      </c>
      <c r="S252" s="21">
        <v>1</v>
      </c>
      <c r="T252" s="21">
        <v>81</v>
      </c>
      <c r="U252" t="s">
        <v>523</v>
      </c>
      <c r="V252">
        <v>131</v>
      </c>
      <c r="W252" t="s">
        <v>524</v>
      </c>
      <c r="X252">
        <v>1</v>
      </c>
      <c r="Y252" t="s">
        <v>313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M252" s="4">
        <v>0</v>
      </c>
      <c r="AN252" s="4">
        <v>0</v>
      </c>
      <c r="AO252" s="4">
        <v>4629.76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Z252" s="4">
        <v>0</v>
      </c>
      <c r="BA252" s="4">
        <v>0</v>
      </c>
      <c r="BB252" s="4">
        <v>4629.76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6">
        <v>462.976</v>
      </c>
      <c r="BK252" s="6">
        <v>462.976</v>
      </c>
      <c r="BQ252" s="4">
        <v>5833.4975999999997</v>
      </c>
      <c r="BR252" s="9">
        <v>0</v>
      </c>
      <c r="BS252" s="9">
        <v>0</v>
      </c>
      <c r="BT252" s="9">
        <v>4861.2480000000005</v>
      </c>
      <c r="BU252" s="9">
        <v>0</v>
      </c>
      <c r="BV252" s="9">
        <v>0</v>
      </c>
      <c r="BW252" s="9">
        <v>0</v>
      </c>
      <c r="BX252" s="9">
        <v>0</v>
      </c>
      <c r="BY252" s="9">
        <v>0</v>
      </c>
      <c r="BZ252" s="9">
        <v>0</v>
      </c>
      <c r="CA252" s="9">
        <v>0</v>
      </c>
      <c r="CB252" s="9">
        <v>486.12480000000005</v>
      </c>
      <c r="CC252" s="9">
        <v>486.12480000000005</v>
      </c>
      <c r="CD252" s="135">
        <v>5833.4976000000006</v>
      </c>
      <c r="CE252" s="7">
        <f t="shared" si="3"/>
        <v>0</v>
      </c>
    </row>
    <row r="253" spans="1:83" hidden="1">
      <c r="A253">
        <v>991</v>
      </c>
      <c r="B253" t="s">
        <v>538</v>
      </c>
      <c r="C253">
        <v>136</v>
      </c>
      <c r="D253" t="s">
        <v>539</v>
      </c>
      <c r="E253">
        <v>210</v>
      </c>
      <c r="F253">
        <v>511540004</v>
      </c>
      <c r="G253" t="s">
        <v>124</v>
      </c>
      <c r="H253" s="53"/>
      <c r="I253">
        <v>101</v>
      </c>
      <c r="J253" t="s">
        <v>308</v>
      </c>
      <c r="K253">
        <v>1540</v>
      </c>
      <c r="L253" s="8">
        <v>1520</v>
      </c>
      <c r="M253" t="s">
        <v>318</v>
      </c>
      <c r="N253">
        <v>1000</v>
      </c>
      <c r="O253" t="s">
        <v>106</v>
      </c>
      <c r="P253">
        <v>10</v>
      </c>
      <c r="Q253" t="s">
        <v>540</v>
      </c>
      <c r="R253">
        <v>311</v>
      </c>
      <c r="S253" s="21">
        <v>3</v>
      </c>
      <c r="T253" s="21">
        <v>11</v>
      </c>
      <c r="U253" t="s">
        <v>463</v>
      </c>
      <c r="V253">
        <v>121</v>
      </c>
      <c r="W253" t="s">
        <v>312</v>
      </c>
      <c r="X253">
        <v>1</v>
      </c>
      <c r="Y253" t="s">
        <v>313</v>
      </c>
      <c r="Z253" s="4">
        <v>0</v>
      </c>
      <c r="AA253" s="4">
        <v>1114.58</v>
      </c>
      <c r="AB253" s="4">
        <v>2885.56</v>
      </c>
      <c r="AC253" s="4">
        <v>0</v>
      </c>
      <c r="AD253" s="4">
        <v>2452.46</v>
      </c>
      <c r="AE253" s="4">
        <v>0</v>
      </c>
      <c r="AF253" s="4">
        <v>0</v>
      </c>
      <c r="AG253" s="4">
        <v>0</v>
      </c>
      <c r="AH253" s="4">
        <v>0</v>
      </c>
      <c r="AI253" s="4">
        <v>441.65</v>
      </c>
      <c r="AJ253" s="4">
        <v>689.42</v>
      </c>
      <c r="AK253" s="4">
        <v>689.42</v>
      </c>
      <c r="AM253" s="4">
        <v>0</v>
      </c>
      <c r="AN253" s="4">
        <v>0</v>
      </c>
      <c r="AO253" s="4">
        <v>-918.58</v>
      </c>
      <c r="AP253" s="4">
        <v>3360.09</v>
      </c>
      <c r="AQ253" s="4">
        <v>1484.47</v>
      </c>
      <c r="AR253" s="4">
        <v>0</v>
      </c>
      <c r="AS253" s="4">
        <v>444.7</v>
      </c>
      <c r="AT253" s="4">
        <v>0</v>
      </c>
      <c r="AU253" s="4">
        <v>0</v>
      </c>
      <c r="AV253" s="4">
        <v>5000</v>
      </c>
      <c r="AW253" s="4">
        <v>0</v>
      </c>
      <c r="AX253" s="4">
        <v>0</v>
      </c>
      <c r="AZ253" s="4">
        <v>0</v>
      </c>
      <c r="BA253" s="4">
        <v>924</v>
      </c>
      <c r="BB253" s="4">
        <v>0</v>
      </c>
      <c r="BC253" s="4">
        <v>5517.65</v>
      </c>
      <c r="BD253" s="4">
        <v>3936.93</v>
      </c>
      <c r="BE253" s="4">
        <v>0</v>
      </c>
      <c r="BF253" s="4">
        <v>444.7</v>
      </c>
      <c r="BG253" s="4">
        <v>0</v>
      </c>
      <c r="BH253" s="4">
        <v>0</v>
      </c>
      <c r="BI253" s="4">
        <v>1265.82</v>
      </c>
      <c r="BJ253" s="6">
        <v>1208.9100000000001</v>
      </c>
      <c r="BK253" s="6">
        <v>1208.9100000000001</v>
      </c>
      <c r="BQ253" s="4">
        <v>15232.266000000001</v>
      </c>
      <c r="BR253" s="9">
        <v>0</v>
      </c>
      <c r="BS253" s="9">
        <v>970.2</v>
      </c>
      <c r="BT253" s="9">
        <v>0</v>
      </c>
      <c r="BU253" s="9">
        <v>5793.5325000000003</v>
      </c>
      <c r="BV253" s="9">
        <v>4133.7764999999999</v>
      </c>
      <c r="BW253" s="9">
        <v>0</v>
      </c>
      <c r="BX253" s="9">
        <v>466.93500000000006</v>
      </c>
      <c r="BY253" s="9">
        <v>0</v>
      </c>
      <c r="BZ253" s="9">
        <v>0</v>
      </c>
      <c r="CA253" s="9">
        <v>1329.1109999999999</v>
      </c>
      <c r="CB253" s="9">
        <v>1269.3555000000003</v>
      </c>
      <c r="CC253" s="9">
        <v>1269.3555000000003</v>
      </c>
      <c r="CD253" s="135">
        <v>15232.266</v>
      </c>
      <c r="CE253" s="7">
        <f t="shared" si="3"/>
        <v>0</v>
      </c>
    </row>
    <row r="254" spans="1:83" s="42" customFormat="1" hidden="1">
      <c r="A254" s="42">
        <v>992</v>
      </c>
      <c r="B254" s="42" t="s">
        <v>543</v>
      </c>
      <c r="C254" s="42">
        <v>137</v>
      </c>
      <c r="D254" s="42" t="s">
        <v>544</v>
      </c>
      <c r="E254" s="42">
        <v>210</v>
      </c>
      <c r="F254" s="42">
        <v>511540004</v>
      </c>
      <c r="G254" s="42" t="s">
        <v>124</v>
      </c>
      <c r="H254" s="115"/>
      <c r="I254" s="42">
        <v>101</v>
      </c>
      <c r="J254" s="42" t="s">
        <v>308</v>
      </c>
      <c r="K254" s="42">
        <v>1540</v>
      </c>
      <c r="L254" s="104">
        <v>1520</v>
      </c>
      <c r="M254" s="42" t="s">
        <v>318</v>
      </c>
      <c r="N254" s="42">
        <v>1000</v>
      </c>
      <c r="O254" s="42" t="s">
        <v>106</v>
      </c>
      <c r="P254" s="42">
        <v>10</v>
      </c>
      <c r="Q254" s="42" t="s">
        <v>540</v>
      </c>
      <c r="R254" s="42">
        <v>371</v>
      </c>
      <c r="S254" s="105">
        <v>3</v>
      </c>
      <c r="T254" s="105">
        <v>71</v>
      </c>
      <c r="U254" s="42" t="s">
        <v>545</v>
      </c>
      <c r="V254" s="42">
        <v>121</v>
      </c>
      <c r="W254" s="42" t="s">
        <v>312</v>
      </c>
      <c r="X254" s="42">
        <v>1</v>
      </c>
      <c r="Y254" s="42" t="s">
        <v>313</v>
      </c>
      <c r="Z254" s="43">
        <v>0</v>
      </c>
      <c r="AA254" s="43">
        <v>1873.27</v>
      </c>
      <c r="AB254" s="43">
        <v>0</v>
      </c>
      <c r="AC254" s="43">
        <v>405.3</v>
      </c>
      <c r="AD254" s="43">
        <v>0</v>
      </c>
      <c r="AE254" s="43">
        <v>0</v>
      </c>
      <c r="AF254" s="43">
        <v>1312.51</v>
      </c>
      <c r="AG254" s="43">
        <v>0</v>
      </c>
      <c r="AH254" s="43">
        <v>0</v>
      </c>
      <c r="AI254" s="43">
        <v>0</v>
      </c>
      <c r="AJ254" s="43">
        <v>359.11</v>
      </c>
      <c r="AK254" s="43">
        <v>359.11</v>
      </c>
      <c r="AL254" s="43"/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Z254" s="43">
        <v>0</v>
      </c>
      <c r="BA254" s="43">
        <v>0</v>
      </c>
      <c r="BB254" s="43">
        <v>0</v>
      </c>
      <c r="BC254" s="43">
        <v>0</v>
      </c>
      <c r="BD254" s="43">
        <v>0</v>
      </c>
      <c r="BE254" s="43">
        <v>0</v>
      </c>
      <c r="BF254" s="43">
        <v>0</v>
      </c>
      <c r="BG254" s="43">
        <v>0</v>
      </c>
      <c r="BH254" s="43">
        <v>0</v>
      </c>
      <c r="BI254" s="43">
        <v>0</v>
      </c>
      <c r="BJ254" s="44">
        <v>0</v>
      </c>
      <c r="BK254" s="44">
        <v>0</v>
      </c>
      <c r="BL254" s="107"/>
      <c r="BM254" s="107"/>
      <c r="BQ254" s="43">
        <v>0</v>
      </c>
      <c r="BR254" s="107">
        <v>0</v>
      </c>
      <c r="BS254" s="107">
        <v>0</v>
      </c>
      <c r="BT254" s="107">
        <v>0</v>
      </c>
      <c r="BU254" s="107">
        <v>0</v>
      </c>
      <c r="BV254" s="107">
        <v>0</v>
      </c>
      <c r="BW254" s="107">
        <v>0</v>
      </c>
      <c r="BX254" s="107">
        <v>0</v>
      </c>
      <c r="BY254" s="107">
        <v>0</v>
      </c>
      <c r="BZ254" s="107">
        <v>0</v>
      </c>
      <c r="CA254" s="107">
        <v>0</v>
      </c>
      <c r="CB254" s="107">
        <v>0</v>
      </c>
      <c r="CC254" s="107">
        <v>0</v>
      </c>
      <c r="CD254" s="137">
        <v>0</v>
      </c>
      <c r="CE254" s="7">
        <f t="shared" si="3"/>
        <v>0</v>
      </c>
    </row>
    <row r="255" spans="1:83" hidden="1">
      <c r="A255">
        <v>101</v>
      </c>
      <c r="B255" t="s">
        <v>306</v>
      </c>
      <c r="C255">
        <v>139</v>
      </c>
      <c r="D255" t="s">
        <v>307</v>
      </c>
      <c r="E255">
        <v>212</v>
      </c>
      <c r="F255">
        <v>511540005</v>
      </c>
      <c r="G255" t="s">
        <v>125</v>
      </c>
      <c r="H255" s="53"/>
      <c r="I255">
        <v>101</v>
      </c>
      <c r="J255" t="s">
        <v>308</v>
      </c>
      <c r="K255">
        <v>1540</v>
      </c>
      <c r="L255" s="8">
        <v>1520</v>
      </c>
      <c r="M255" t="s">
        <v>318</v>
      </c>
      <c r="N255">
        <v>1000</v>
      </c>
      <c r="O255" t="s">
        <v>106</v>
      </c>
      <c r="P255">
        <v>7</v>
      </c>
      <c r="Q255" t="s">
        <v>310</v>
      </c>
      <c r="R255">
        <v>171</v>
      </c>
      <c r="S255" s="21">
        <v>1</v>
      </c>
      <c r="T255" s="21">
        <v>71</v>
      </c>
      <c r="U255" t="s">
        <v>311</v>
      </c>
      <c r="V255">
        <v>121</v>
      </c>
      <c r="W255" t="s">
        <v>312</v>
      </c>
      <c r="X255">
        <v>1</v>
      </c>
      <c r="Y255" t="s">
        <v>313</v>
      </c>
      <c r="Z255" s="4">
        <v>1312.5</v>
      </c>
      <c r="AA255" s="4">
        <v>35248.400000000001</v>
      </c>
      <c r="AB255" s="4">
        <v>36403.339999999997</v>
      </c>
      <c r="AC255" s="4">
        <v>0</v>
      </c>
      <c r="AD255" s="4">
        <v>21058.95</v>
      </c>
      <c r="AE255" s="4">
        <v>18885.3</v>
      </c>
      <c r="AF255" s="4">
        <v>2625</v>
      </c>
      <c r="AG255" s="4">
        <v>45630.5</v>
      </c>
      <c r="AH255" s="4">
        <v>1488.61</v>
      </c>
      <c r="AI255" s="4">
        <v>195492.71</v>
      </c>
      <c r="AJ255" s="4">
        <v>35814.53</v>
      </c>
      <c r="AK255" s="4">
        <v>35814.53</v>
      </c>
      <c r="AM255" s="4">
        <v>2687.5</v>
      </c>
      <c r="AN255" s="4">
        <v>-953.05</v>
      </c>
      <c r="AO255" s="4">
        <v>1307.33</v>
      </c>
      <c r="AP255" s="4">
        <v>0</v>
      </c>
      <c r="AQ255" s="4">
        <v>-631.54</v>
      </c>
      <c r="AR255" s="4">
        <v>-15100.85</v>
      </c>
      <c r="AS255" s="4">
        <v>0</v>
      </c>
      <c r="AT255" s="4">
        <v>-32066.1</v>
      </c>
      <c r="AU255" s="4">
        <v>62.88</v>
      </c>
      <c r="AV255" s="4">
        <v>-157501.16</v>
      </c>
      <c r="AW255" s="4">
        <v>-39537.599999999999</v>
      </c>
      <c r="AX255" s="4">
        <v>-10000</v>
      </c>
      <c r="AZ255" s="4">
        <v>4000</v>
      </c>
      <c r="BA255" s="4">
        <v>21045.13</v>
      </c>
      <c r="BB255" s="4">
        <v>33858.230000000003</v>
      </c>
      <c r="BC255" s="4">
        <v>17102.66</v>
      </c>
      <c r="BD255" s="4">
        <v>9267.3799999999992</v>
      </c>
      <c r="BE255" s="4">
        <v>0</v>
      </c>
      <c r="BF255" s="4">
        <v>8547.2999999999993</v>
      </c>
      <c r="BG255" s="4">
        <v>19400.5</v>
      </c>
      <c r="BH255" s="4">
        <v>0</v>
      </c>
      <c r="BI255" s="4">
        <v>0</v>
      </c>
      <c r="BJ255" s="6">
        <v>11322.12</v>
      </c>
      <c r="BK255" s="6">
        <v>11322.12</v>
      </c>
      <c r="BQ255" s="4">
        <v>142658.712</v>
      </c>
      <c r="BR255" s="9">
        <v>4200</v>
      </c>
      <c r="BS255" s="9">
        <v>22097.386500000001</v>
      </c>
      <c r="BT255" s="9">
        <v>35551.141499999998</v>
      </c>
      <c r="BU255" s="9">
        <v>17957.792999999998</v>
      </c>
      <c r="BV255" s="9">
        <v>9730.7489999999998</v>
      </c>
      <c r="BW255" s="9">
        <v>0</v>
      </c>
      <c r="BX255" s="9">
        <v>8974.6649999999991</v>
      </c>
      <c r="BY255" s="9">
        <v>20370.525000000001</v>
      </c>
      <c r="BZ255" s="9">
        <v>0</v>
      </c>
      <c r="CA255" s="9">
        <v>0</v>
      </c>
      <c r="CB255" s="9">
        <v>11888.226000000001</v>
      </c>
      <c r="CC255" s="9">
        <v>11888.226000000001</v>
      </c>
      <c r="CD255" s="135">
        <v>142658.71199999997</v>
      </c>
      <c r="CE255" s="7">
        <f t="shared" si="3"/>
        <v>0</v>
      </c>
    </row>
    <row r="256" spans="1:83" hidden="1">
      <c r="A256">
        <v>102</v>
      </c>
      <c r="B256" t="s">
        <v>343</v>
      </c>
      <c r="C256">
        <v>140</v>
      </c>
      <c r="D256" t="s">
        <v>344</v>
      </c>
      <c r="E256">
        <v>212</v>
      </c>
      <c r="F256">
        <v>511540005</v>
      </c>
      <c r="G256" t="s">
        <v>125</v>
      </c>
      <c r="H256" s="53"/>
      <c r="I256">
        <v>101</v>
      </c>
      <c r="J256" t="s">
        <v>308</v>
      </c>
      <c r="K256">
        <v>1540</v>
      </c>
      <c r="L256" s="8">
        <v>1520</v>
      </c>
      <c r="M256" t="s">
        <v>318</v>
      </c>
      <c r="N256">
        <v>1000</v>
      </c>
      <c r="O256" t="s">
        <v>106</v>
      </c>
      <c r="P256">
        <v>4</v>
      </c>
      <c r="Q256" t="s">
        <v>345</v>
      </c>
      <c r="R256">
        <v>172</v>
      </c>
      <c r="S256" s="21">
        <v>1</v>
      </c>
      <c r="T256" s="21">
        <v>72</v>
      </c>
      <c r="U256" t="s">
        <v>281</v>
      </c>
      <c r="V256">
        <v>121</v>
      </c>
      <c r="W256" t="s">
        <v>312</v>
      </c>
      <c r="X256">
        <v>1</v>
      </c>
      <c r="Y256" t="s">
        <v>313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10052.51</v>
      </c>
      <c r="AT256" s="4">
        <v>0</v>
      </c>
      <c r="AU256" s="4">
        <v>0</v>
      </c>
      <c r="AV256" s="4">
        <v>51979.86</v>
      </c>
      <c r="AW256" s="4">
        <v>1210.4000000000001</v>
      </c>
      <c r="AX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10052.51</v>
      </c>
      <c r="BG256" s="4">
        <v>0</v>
      </c>
      <c r="BH256" s="4">
        <v>0</v>
      </c>
      <c r="BI256" s="4">
        <v>50239.86</v>
      </c>
      <c r="BJ256" s="6">
        <v>6029.2370000000001</v>
      </c>
      <c r="BK256" s="6">
        <v>6029.2370000000001</v>
      </c>
      <c r="BQ256" s="4">
        <v>75968.386199999994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0</v>
      </c>
      <c r="BX256" s="9">
        <v>10555.1355</v>
      </c>
      <c r="BY256" s="9">
        <v>0</v>
      </c>
      <c r="BZ256" s="9">
        <v>0</v>
      </c>
      <c r="CA256" s="9">
        <v>52751.852999999996</v>
      </c>
      <c r="CB256" s="9">
        <v>6330.6988499999998</v>
      </c>
      <c r="CC256" s="9">
        <v>6330.6988499999998</v>
      </c>
      <c r="CD256" s="135">
        <v>75968.386199999994</v>
      </c>
      <c r="CE256" s="7">
        <f t="shared" si="3"/>
        <v>0</v>
      </c>
    </row>
    <row r="257" spans="1:83" hidden="1">
      <c r="A257">
        <v>111</v>
      </c>
      <c r="B257" t="s">
        <v>84</v>
      </c>
      <c r="C257">
        <v>141</v>
      </c>
      <c r="D257" t="s">
        <v>260</v>
      </c>
      <c r="E257">
        <v>212</v>
      </c>
      <c r="F257">
        <v>511540005</v>
      </c>
      <c r="G257" t="s">
        <v>125</v>
      </c>
      <c r="H257" s="53"/>
      <c r="I257">
        <v>101</v>
      </c>
      <c r="J257" t="s">
        <v>308</v>
      </c>
      <c r="K257">
        <v>1540</v>
      </c>
      <c r="L257" s="8">
        <v>1520</v>
      </c>
      <c r="M257" t="s">
        <v>318</v>
      </c>
      <c r="N257">
        <v>1000</v>
      </c>
      <c r="O257" t="s">
        <v>106</v>
      </c>
      <c r="P257">
        <v>13</v>
      </c>
      <c r="Q257" t="s">
        <v>353</v>
      </c>
      <c r="R257">
        <v>263</v>
      </c>
      <c r="S257" s="21">
        <v>2</v>
      </c>
      <c r="T257" s="21">
        <v>63</v>
      </c>
      <c r="U257" t="s">
        <v>354</v>
      </c>
      <c r="V257">
        <v>121</v>
      </c>
      <c r="W257" t="s">
        <v>312</v>
      </c>
      <c r="X257">
        <v>1</v>
      </c>
      <c r="Y257" t="s">
        <v>313</v>
      </c>
      <c r="Z257" s="4">
        <v>0</v>
      </c>
      <c r="AA257" s="4">
        <v>1522.33</v>
      </c>
      <c r="AB257" s="4">
        <v>8093.79</v>
      </c>
      <c r="AC257" s="4">
        <v>0</v>
      </c>
      <c r="AD257" s="4">
        <v>4516.8</v>
      </c>
      <c r="AE257" s="4">
        <v>0</v>
      </c>
      <c r="AF257" s="4">
        <v>315</v>
      </c>
      <c r="AG257" s="4">
        <v>10692.62</v>
      </c>
      <c r="AH257" s="4">
        <v>787.5</v>
      </c>
      <c r="AI257" s="4">
        <v>2006.46</v>
      </c>
      <c r="AJ257" s="4">
        <v>2793.45</v>
      </c>
      <c r="AK257" s="4">
        <v>2793.45</v>
      </c>
      <c r="AM257" s="4">
        <v>40173.94</v>
      </c>
      <c r="AN257" s="4">
        <v>31211.25</v>
      </c>
      <c r="AO257" s="4">
        <v>0</v>
      </c>
      <c r="AP257" s="4">
        <v>0</v>
      </c>
      <c r="AQ257" s="4">
        <v>-4077.06</v>
      </c>
      <c r="AR257" s="4">
        <v>0</v>
      </c>
      <c r="AS257" s="4">
        <v>503.1</v>
      </c>
      <c r="AT257" s="4">
        <v>-7280.54</v>
      </c>
      <c r="AU257" s="4">
        <v>0</v>
      </c>
      <c r="AV257" s="4">
        <v>5009.6400000000003</v>
      </c>
      <c r="AW257" s="4">
        <v>2715.76</v>
      </c>
      <c r="AX257" s="4">
        <v>-2000</v>
      </c>
      <c r="AZ257" s="4">
        <v>40173.94</v>
      </c>
      <c r="BA257" s="4">
        <v>20357.11</v>
      </c>
      <c r="BB257" s="4">
        <v>1877.78</v>
      </c>
      <c r="BC257" s="4">
        <v>4968.0200000000004</v>
      </c>
      <c r="BD257" s="4">
        <v>6580.8</v>
      </c>
      <c r="BE257" s="4">
        <v>0</v>
      </c>
      <c r="BF257" s="4">
        <v>950</v>
      </c>
      <c r="BG257" s="4">
        <v>10763.58</v>
      </c>
      <c r="BH257" s="4">
        <v>0</v>
      </c>
      <c r="BI257" s="4">
        <v>440</v>
      </c>
      <c r="BJ257" s="6">
        <v>8611.1230000000014</v>
      </c>
      <c r="BK257" s="6">
        <v>8611.1230000000014</v>
      </c>
      <c r="BQ257" s="4">
        <v>108500.14980000003</v>
      </c>
      <c r="BR257" s="9">
        <v>42182.637000000002</v>
      </c>
      <c r="BS257" s="9">
        <v>21374.965500000002</v>
      </c>
      <c r="BT257" s="9">
        <v>1971.6689999999999</v>
      </c>
      <c r="BU257" s="9">
        <v>5216.4210000000012</v>
      </c>
      <c r="BV257" s="9">
        <v>6909.84</v>
      </c>
      <c r="BW257" s="9">
        <v>0</v>
      </c>
      <c r="BX257" s="9">
        <v>997.5</v>
      </c>
      <c r="BY257" s="9">
        <v>11301.759000000002</v>
      </c>
      <c r="BZ257" s="9">
        <v>0</v>
      </c>
      <c r="CA257" s="9">
        <v>462</v>
      </c>
      <c r="CB257" s="9">
        <v>9041.6791500000018</v>
      </c>
      <c r="CC257" s="9">
        <v>9041.6791500000018</v>
      </c>
      <c r="CD257" s="135">
        <v>108500.1498</v>
      </c>
      <c r="CE257" s="7">
        <f t="shared" si="3"/>
        <v>0</v>
      </c>
    </row>
    <row r="258" spans="1:83" hidden="1">
      <c r="A258">
        <v>902</v>
      </c>
      <c r="B258" t="s">
        <v>439</v>
      </c>
      <c r="C258">
        <v>101</v>
      </c>
      <c r="D258" t="s">
        <v>110</v>
      </c>
      <c r="E258">
        <v>212</v>
      </c>
      <c r="F258">
        <v>511540005</v>
      </c>
      <c r="G258" t="s">
        <v>125</v>
      </c>
      <c r="H258" s="53"/>
      <c r="I258">
        <v>101</v>
      </c>
      <c r="J258" t="s">
        <v>308</v>
      </c>
      <c r="K258">
        <v>1540</v>
      </c>
      <c r="L258" s="8">
        <v>1520</v>
      </c>
      <c r="M258" t="s">
        <v>318</v>
      </c>
      <c r="N258">
        <v>1000</v>
      </c>
      <c r="O258" t="s">
        <v>106</v>
      </c>
      <c r="P258">
        <v>3</v>
      </c>
      <c r="Q258" t="s">
        <v>440</v>
      </c>
      <c r="R258">
        <v>111</v>
      </c>
      <c r="S258" s="21">
        <v>1</v>
      </c>
      <c r="T258" s="21">
        <v>11</v>
      </c>
      <c r="U258" t="s">
        <v>438</v>
      </c>
      <c r="V258">
        <v>121</v>
      </c>
      <c r="W258" t="s">
        <v>312</v>
      </c>
      <c r="X258">
        <v>1</v>
      </c>
      <c r="Y258" t="s">
        <v>313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M258" s="4">
        <v>0</v>
      </c>
      <c r="AN258" s="4">
        <v>0</v>
      </c>
      <c r="AO258" s="4">
        <v>5462.69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1854.83</v>
      </c>
      <c r="AW258" s="4">
        <v>9211</v>
      </c>
      <c r="AX258" s="4">
        <v>0</v>
      </c>
      <c r="AZ258" s="4">
        <v>0</v>
      </c>
      <c r="BA258" s="4">
        <v>0</v>
      </c>
      <c r="BB258" s="4">
        <v>0</v>
      </c>
      <c r="BC258" s="4">
        <v>5462.69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6">
        <v>546.26900000000001</v>
      </c>
      <c r="BK258" s="6">
        <v>546.26900000000001</v>
      </c>
      <c r="BQ258" s="4">
        <v>6882.9894000000004</v>
      </c>
      <c r="BR258" s="9">
        <v>0</v>
      </c>
      <c r="BS258" s="9">
        <v>0</v>
      </c>
      <c r="BT258" s="9">
        <v>0</v>
      </c>
      <c r="BU258" s="9">
        <v>5735.8244999999997</v>
      </c>
      <c r="BV258" s="9">
        <v>0</v>
      </c>
      <c r="BW258" s="9">
        <v>0</v>
      </c>
      <c r="BX258" s="9">
        <v>0</v>
      </c>
      <c r="BY258" s="9">
        <v>0</v>
      </c>
      <c r="BZ258" s="9">
        <v>0</v>
      </c>
      <c r="CA258" s="9">
        <v>0</v>
      </c>
      <c r="CB258" s="9">
        <v>573.58244999999999</v>
      </c>
      <c r="CC258" s="9">
        <v>573.58244999999999</v>
      </c>
      <c r="CD258" s="135">
        <v>6882.9893999999995</v>
      </c>
      <c r="CE258" s="7">
        <f t="shared" si="3"/>
        <v>0</v>
      </c>
    </row>
    <row r="259" spans="1:83" hidden="1">
      <c r="A259">
        <v>911</v>
      </c>
      <c r="B259" t="s">
        <v>447</v>
      </c>
      <c r="C259">
        <v>107</v>
      </c>
      <c r="D259" t="s">
        <v>120</v>
      </c>
      <c r="E259">
        <v>212</v>
      </c>
      <c r="F259">
        <v>511540005</v>
      </c>
      <c r="G259" t="s">
        <v>125</v>
      </c>
      <c r="H259" s="53"/>
      <c r="I259">
        <v>101</v>
      </c>
      <c r="J259" t="s">
        <v>308</v>
      </c>
      <c r="K259">
        <v>1540</v>
      </c>
      <c r="L259" s="8">
        <v>1520</v>
      </c>
      <c r="M259" t="s">
        <v>318</v>
      </c>
      <c r="N259">
        <v>1000</v>
      </c>
      <c r="O259" t="s">
        <v>106</v>
      </c>
      <c r="P259">
        <v>1</v>
      </c>
      <c r="Q259" t="s">
        <v>448</v>
      </c>
      <c r="R259">
        <v>131</v>
      </c>
      <c r="S259" s="21">
        <v>1</v>
      </c>
      <c r="T259" s="21">
        <v>31</v>
      </c>
      <c r="U259" t="s">
        <v>449</v>
      </c>
      <c r="V259">
        <v>121</v>
      </c>
      <c r="W259" t="s">
        <v>312</v>
      </c>
      <c r="X259">
        <v>1</v>
      </c>
      <c r="Y259" t="s">
        <v>313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M259" s="4">
        <v>0</v>
      </c>
      <c r="AN259" s="4">
        <v>280000</v>
      </c>
      <c r="AO259" s="4">
        <v>70000</v>
      </c>
      <c r="AP259" s="4">
        <v>0</v>
      </c>
      <c r="AQ259" s="4">
        <v>0</v>
      </c>
      <c r="AR259" s="4">
        <v>0</v>
      </c>
      <c r="AS259" s="4">
        <v>280000</v>
      </c>
      <c r="AT259" s="4">
        <v>0</v>
      </c>
      <c r="AU259" s="4">
        <v>140000</v>
      </c>
      <c r="AV259" s="4">
        <v>70000</v>
      </c>
      <c r="AW259" s="4">
        <v>0</v>
      </c>
      <c r="AX259" s="4">
        <v>0</v>
      </c>
      <c r="AZ259" s="4">
        <v>0</v>
      </c>
      <c r="BA259" s="4">
        <v>0</v>
      </c>
      <c r="BB259" s="4">
        <v>280000</v>
      </c>
      <c r="BC259" s="4">
        <v>70000</v>
      </c>
      <c r="BD259" s="4">
        <v>0</v>
      </c>
      <c r="BE259" s="4">
        <v>0</v>
      </c>
      <c r="BF259" s="4">
        <v>280000</v>
      </c>
      <c r="BG259" s="4">
        <v>0</v>
      </c>
      <c r="BH259" s="4">
        <v>140000</v>
      </c>
      <c r="BI259" s="4">
        <v>70000</v>
      </c>
      <c r="BJ259" s="6">
        <v>84000</v>
      </c>
      <c r="BK259" s="6">
        <v>84000</v>
      </c>
      <c r="BQ259" s="4">
        <v>1058400</v>
      </c>
      <c r="BR259" s="9">
        <v>0</v>
      </c>
      <c r="BS259" s="9">
        <v>0</v>
      </c>
      <c r="BT259" s="9">
        <v>294000</v>
      </c>
      <c r="BU259" s="9">
        <v>73500</v>
      </c>
      <c r="BV259" s="9">
        <v>0</v>
      </c>
      <c r="BW259" s="9">
        <v>0</v>
      </c>
      <c r="BX259" s="9">
        <v>294000</v>
      </c>
      <c r="BY259" s="9">
        <v>0</v>
      </c>
      <c r="BZ259" s="9">
        <v>147000</v>
      </c>
      <c r="CA259" s="9">
        <v>73500</v>
      </c>
      <c r="CB259" s="9">
        <v>88200</v>
      </c>
      <c r="CC259" s="9">
        <v>88200</v>
      </c>
      <c r="CD259" s="135">
        <v>1058400</v>
      </c>
      <c r="CE259" s="7">
        <f t="shared" ref="CE259:CE322" si="4">BQ259-CD259</f>
        <v>0</v>
      </c>
    </row>
    <row r="260" spans="1:83" hidden="1">
      <c r="A260">
        <v>921</v>
      </c>
      <c r="B260" t="s">
        <v>454</v>
      </c>
      <c r="C260">
        <v>108</v>
      </c>
      <c r="D260" t="s">
        <v>455</v>
      </c>
      <c r="E260">
        <v>212</v>
      </c>
      <c r="F260">
        <v>511540005</v>
      </c>
      <c r="G260" t="s">
        <v>125</v>
      </c>
      <c r="H260" s="53"/>
      <c r="I260">
        <v>101</v>
      </c>
      <c r="J260" t="s">
        <v>308</v>
      </c>
      <c r="K260">
        <v>1540</v>
      </c>
      <c r="L260" s="8">
        <v>1520</v>
      </c>
      <c r="M260" t="s">
        <v>318</v>
      </c>
      <c r="N260">
        <v>1000</v>
      </c>
      <c r="O260" t="s">
        <v>106</v>
      </c>
      <c r="P260">
        <v>4</v>
      </c>
      <c r="Q260" t="s">
        <v>345</v>
      </c>
      <c r="R260">
        <v>132</v>
      </c>
      <c r="S260" s="21">
        <v>1</v>
      </c>
      <c r="T260" s="21">
        <v>32</v>
      </c>
      <c r="U260" t="s">
        <v>456</v>
      </c>
      <c r="V260">
        <v>121</v>
      </c>
      <c r="W260" t="s">
        <v>312</v>
      </c>
      <c r="X260">
        <v>1</v>
      </c>
      <c r="Y260" t="s">
        <v>313</v>
      </c>
      <c r="Z260" s="4">
        <v>0</v>
      </c>
      <c r="AA260" s="4">
        <v>0</v>
      </c>
      <c r="AB260" s="4">
        <v>50670.11</v>
      </c>
      <c r="AC260" s="4">
        <v>0</v>
      </c>
      <c r="AD260" s="4">
        <v>1999.2</v>
      </c>
      <c r="AE260" s="4">
        <v>13230</v>
      </c>
      <c r="AF260" s="4">
        <v>15918</v>
      </c>
      <c r="AG260" s="4">
        <v>0</v>
      </c>
      <c r="AH260" s="4">
        <v>0</v>
      </c>
      <c r="AI260" s="4">
        <v>8403.98</v>
      </c>
      <c r="AJ260" s="4">
        <v>9022.1299999999992</v>
      </c>
      <c r="AK260" s="4">
        <v>9022.1299999999992</v>
      </c>
      <c r="AM260" s="4">
        <v>4142.9799999999996</v>
      </c>
      <c r="AN260" s="4">
        <v>10000</v>
      </c>
      <c r="AO260" s="4">
        <v>-23983</v>
      </c>
      <c r="AP260" s="4">
        <v>0</v>
      </c>
      <c r="AQ260" s="4">
        <v>0</v>
      </c>
      <c r="AR260" s="4">
        <v>-32169.35</v>
      </c>
      <c r="AS260" s="4">
        <v>0</v>
      </c>
      <c r="AT260" s="4">
        <v>0</v>
      </c>
      <c r="AU260" s="4">
        <v>2220.0500000000002</v>
      </c>
      <c r="AV260" s="4">
        <v>0</v>
      </c>
      <c r="AW260" s="4">
        <v>-2000</v>
      </c>
      <c r="AX260" s="4">
        <v>-8000</v>
      </c>
      <c r="AZ260" s="4">
        <v>0</v>
      </c>
      <c r="BA260" s="4">
        <v>5437.12</v>
      </c>
      <c r="BB260" s="4">
        <v>0</v>
      </c>
      <c r="BC260" s="4">
        <v>11872.82</v>
      </c>
      <c r="BD260" s="4">
        <v>1905</v>
      </c>
      <c r="BE260" s="4">
        <v>0</v>
      </c>
      <c r="BF260" s="4">
        <v>1803.8</v>
      </c>
      <c r="BG260" s="4">
        <v>2587.25</v>
      </c>
      <c r="BH260" s="4">
        <v>18422</v>
      </c>
      <c r="BI260" s="4">
        <v>770</v>
      </c>
      <c r="BJ260" s="6">
        <v>4279.799</v>
      </c>
      <c r="BK260" s="6">
        <v>4279.799</v>
      </c>
      <c r="BQ260" s="4">
        <v>53925.467400000001</v>
      </c>
      <c r="BR260" s="9">
        <v>0</v>
      </c>
      <c r="BS260" s="9">
        <v>5708.9760000000006</v>
      </c>
      <c r="BT260" s="9">
        <v>0</v>
      </c>
      <c r="BU260" s="9">
        <v>12466.461000000001</v>
      </c>
      <c r="BV260" s="9">
        <v>2000.2500000000002</v>
      </c>
      <c r="BW260" s="9">
        <v>0</v>
      </c>
      <c r="BX260" s="9">
        <v>1893.99</v>
      </c>
      <c r="BY260" s="9">
        <v>2716.6125000000002</v>
      </c>
      <c r="BZ260" s="9">
        <v>19343.100000000002</v>
      </c>
      <c r="CA260" s="9">
        <v>808.5</v>
      </c>
      <c r="CB260" s="9">
        <v>4493.788950000001</v>
      </c>
      <c r="CC260" s="9">
        <v>4493.788950000001</v>
      </c>
      <c r="CD260" s="135">
        <v>53925.467400000009</v>
      </c>
      <c r="CE260" s="7">
        <f t="shared" si="4"/>
        <v>0</v>
      </c>
    </row>
    <row r="261" spans="1:83" hidden="1">
      <c r="A261">
        <v>922</v>
      </c>
      <c r="B261" t="s">
        <v>458</v>
      </c>
      <c r="C261">
        <v>109</v>
      </c>
      <c r="D261" t="s">
        <v>459</v>
      </c>
      <c r="E261">
        <v>212</v>
      </c>
      <c r="F261">
        <v>511540005</v>
      </c>
      <c r="G261" t="s">
        <v>125</v>
      </c>
      <c r="H261" s="53"/>
      <c r="I261">
        <v>101</v>
      </c>
      <c r="J261" t="s">
        <v>308</v>
      </c>
      <c r="K261">
        <v>1540</v>
      </c>
      <c r="L261" s="8">
        <v>1520</v>
      </c>
      <c r="M261" t="s">
        <v>318</v>
      </c>
      <c r="N261">
        <v>1000</v>
      </c>
      <c r="O261" t="s">
        <v>106</v>
      </c>
      <c r="P261">
        <v>4</v>
      </c>
      <c r="Q261" t="s">
        <v>345</v>
      </c>
      <c r="R261">
        <v>135</v>
      </c>
      <c r="S261" s="21">
        <v>1</v>
      </c>
      <c r="T261" s="21">
        <v>35</v>
      </c>
      <c r="U261" t="s">
        <v>460</v>
      </c>
      <c r="V261">
        <v>121</v>
      </c>
      <c r="W261" t="s">
        <v>312</v>
      </c>
      <c r="X261">
        <v>1</v>
      </c>
      <c r="Y261" t="s">
        <v>313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5717</v>
      </c>
      <c r="AV261" s="4">
        <v>0</v>
      </c>
      <c r="AW261" s="4">
        <v>1500</v>
      </c>
      <c r="AX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5717</v>
      </c>
      <c r="BI261" s="4">
        <v>0</v>
      </c>
      <c r="BJ261" s="6">
        <v>571.70000000000005</v>
      </c>
      <c r="BK261" s="6">
        <v>571.70000000000005</v>
      </c>
      <c r="BQ261" s="4">
        <v>7203.42</v>
      </c>
      <c r="BR261" s="9">
        <v>0</v>
      </c>
      <c r="BS261" s="9">
        <v>0</v>
      </c>
      <c r="BT261" s="9">
        <v>0</v>
      </c>
      <c r="BU261" s="9">
        <v>0</v>
      </c>
      <c r="BV261" s="9">
        <v>0</v>
      </c>
      <c r="BW261" s="9">
        <v>0</v>
      </c>
      <c r="BX261" s="9">
        <v>0</v>
      </c>
      <c r="BY261" s="9">
        <v>0</v>
      </c>
      <c r="BZ261" s="9">
        <v>6002.85</v>
      </c>
      <c r="CA261" s="9">
        <v>0</v>
      </c>
      <c r="CB261" s="9">
        <v>600.28500000000008</v>
      </c>
      <c r="CC261" s="9">
        <v>600.28500000000008</v>
      </c>
      <c r="CD261" s="135">
        <v>7203.42</v>
      </c>
      <c r="CE261" s="7">
        <f t="shared" si="4"/>
        <v>0</v>
      </c>
    </row>
    <row r="262" spans="1:83" hidden="1">
      <c r="A262">
        <v>923</v>
      </c>
      <c r="B262" t="s">
        <v>461</v>
      </c>
      <c r="C262">
        <v>110</v>
      </c>
      <c r="D262" t="s">
        <v>462</v>
      </c>
      <c r="E262">
        <v>212</v>
      </c>
      <c r="F262">
        <v>511540005</v>
      </c>
      <c r="G262" t="s">
        <v>125</v>
      </c>
      <c r="H262" s="53"/>
      <c r="I262">
        <v>101</v>
      </c>
      <c r="J262" t="s">
        <v>308</v>
      </c>
      <c r="K262">
        <v>1540</v>
      </c>
      <c r="L262" s="8">
        <v>1520</v>
      </c>
      <c r="M262" t="s">
        <v>318</v>
      </c>
      <c r="N262">
        <v>1000</v>
      </c>
      <c r="O262" t="s">
        <v>106</v>
      </c>
      <c r="P262">
        <v>4</v>
      </c>
      <c r="Q262" t="s">
        <v>345</v>
      </c>
      <c r="R262">
        <v>311</v>
      </c>
      <c r="S262" s="21">
        <v>3</v>
      </c>
      <c r="T262" s="21">
        <v>11</v>
      </c>
      <c r="U262" t="s">
        <v>463</v>
      </c>
      <c r="V262">
        <v>125</v>
      </c>
      <c r="W262" t="s">
        <v>464</v>
      </c>
      <c r="X262">
        <v>1</v>
      </c>
      <c r="Y262" t="s">
        <v>313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1345.41</v>
      </c>
      <c r="AW262" s="4">
        <v>0</v>
      </c>
      <c r="AX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6">
        <v>0</v>
      </c>
      <c r="BK262" s="6">
        <v>0</v>
      </c>
      <c r="BQ262" s="4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0</v>
      </c>
      <c r="BX262" s="9">
        <v>0</v>
      </c>
      <c r="BY262" s="9">
        <v>0</v>
      </c>
      <c r="BZ262" s="9">
        <v>0</v>
      </c>
      <c r="CA262" s="9">
        <v>0</v>
      </c>
      <c r="CB262" s="9">
        <v>0</v>
      </c>
      <c r="CC262" s="9">
        <v>0</v>
      </c>
      <c r="CD262" s="135">
        <v>0</v>
      </c>
      <c r="CE262" s="7">
        <f t="shared" si="4"/>
        <v>0</v>
      </c>
    </row>
    <row r="263" spans="1:83" hidden="1">
      <c r="A263">
        <v>931</v>
      </c>
      <c r="B263" t="s">
        <v>465</v>
      </c>
      <c r="C263">
        <v>111</v>
      </c>
      <c r="D263" t="s">
        <v>466</v>
      </c>
      <c r="E263">
        <v>212</v>
      </c>
      <c r="F263">
        <v>511540005</v>
      </c>
      <c r="G263" t="s">
        <v>125</v>
      </c>
      <c r="H263" s="53"/>
      <c r="I263">
        <v>101</v>
      </c>
      <c r="J263" t="s">
        <v>308</v>
      </c>
      <c r="K263">
        <v>1540</v>
      </c>
      <c r="L263" s="8">
        <v>1520</v>
      </c>
      <c r="M263" t="s">
        <v>318</v>
      </c>
      <c r="N263">
        <v>1000</v>
      </c>
      <c r="O263" t="s">
        <v>106</v>
      </c>
      <c r="P263">
        <v>5</v>
      </c>
      <c r="Q263" t="s">
        <v>467</v>
      </c>
      <c r="R263">
        <v>152</v>
      </c>
      <c r="S263" s="21">
        <v>1</v>
      </c>
      <c r="T263" s="21">
        <v>52</v>
      </c>
      <c r="U263" t="s">
        <v>468</v>
      </c>
      <c r="V263">
        <v>121</v>
      </c>
      <c r="W263" t="s">
        <v>312</v>
      </c>
      <c r="X263">
        <v>1</v>
      </c>
      <c r="Y263" t="s">
        <v>313</v>
      </c>
      <c r="Z263" s="4">
        <v>583.34</v>
      </c>
      <c r="AA263" s="4">
        <v>583.33000000000004</v>
      </c>
      <c r="AB263" s="4">
        <v>5417.56</v>
      </c>
      <c r="AC263" s="4">
        <v>0</v>
      </c>
      <c r="AD263" s="4">
        <v>14656.25</v>
      </c>
      <c r="AE263" s="4">
        <v>0</v>
      </c>
      <c r="AF263" s="4">
        <v>0</v>
      </c>
      <c r="AG263" s="4">
        <v>0</v>
      </c>
      <c r="AH263" s="4">
        <v>3616.66</v>
      </c>
      <c r="AI263" s="4">
        <v>1537.96</v>
      </c>
      <c r="AJ263" s="4">
        <v>2639.51</v>
      </c>
      <c r="AK263" s="4">
        <v>2639.51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1683.64</v>
      </c>
      <c r="AS263" s="4">
        <v>20000</v>
      </c>
      <c r="AT263" s="4">
        <v>2093.33</v>
      </c>
      <c r="AU263" s="4">
        <v>0</v>
      </c>
      <c r="AV263" s="4">
        <v>30935.279999999999</v>
      </c>
      <c r="AW263" s="4">
        <v>13474.89</v>
      </c>
      <c r="AX263" s="4">
        <v>0</v>
      </c>
      <c r="AZ263" s="4">
        <v>0</v>
      </c>
      <c r="BA263" s="4">
        <v>0</v>
      </c>
      <c r="BB263" s="4">
        <v>0</v>
      </c>
      <c r="BC263" s="4">
        <v>1635</v>
      </c>
      <c r="BD263" s="4">
        <v>14055.79</v>
      </c>
      <c r="BE263" s="4">
        <v>2133.33</v>
      </c>
      <c r="BF263" s="4">
        <v>6883.33</v>
      </c>
      <c r="BG263" s="4">
        <v>20310</v>
      </c>
      <c r="BH263" s="4">
        <v>500</v>
      </c>
      <c r="BI263" s="4">
        <v>26034.34</v>
      </c>
      <c r="BJ263" s="6">
        <v>7155.179000000001</v>
      </c>
      <c r="BK263" s="6">
        <v>7155.179000000001</v>
      </c>
      <c r="BQ263" s="4">
        <v>90155.255400000024</v>
      </c>
      <c r="BR263" s="9">
        <v>0</v>
      </c>
      <c r="BS263" s="9">
        <v>0</v>
      </c>
      <c r="BT263" s="9">
        <v>0</v>
      </c>
      <c r="BU263" s="9">
        <v>1716.75</v>
      </c>
      <c r="BV263" s="9">
        <v>14758.579500000003</v>
      </c>
      <c r="BW263" s="9">
        <v>2239.9965000000002</v>
      </c>
      <c r="BX263" s="9">
        <v>7227.4965000000011</v>
      </c>
      <c r="BY263" s="9">
        <v>21325.5</v>
      </c>
      <c r="BZ263" s="9">
        <v>525</v>
      </c>
      <c r="CA263" s="9">
        <v>27336.057000000004</v>
      </c>
      <c r="CB263" s="9">
        <v>7512.9379500000014</v>
      </c>
      <c r="CC263" s="9">
        <v>7512.9379500000014</v>
      </c>
      <c r="CD263" s="135">
        <v>90155.255400000024</v>
      </c>
      <c r="CE263" s="7">
        <f t="shared" si="4"/>
        <v>0</v>
      </c>
    </row>
    <row r="264" spans="1:83" hidden="1">
      <c r="A264">
        <v>932</v>
      </c>
      <c r="B264" t="s">
        <v>477</v>
      </c>
      <c r="C264">
        <v>113</v>
      </c>
      <c r="D264" t="s">
        <v>478</v>
      </c>
      <c r="E264">
        <v>212</v>
      </c>
      <c r="F264">
        <v>511540005</v>
      </c>
      <c r="G264" t="s">
        <v>125</v>
      </c>
      <c r="H264" s="53"/>
      <c r="I264">
        <v>101</v>
      </c>
      <c r="J264" t="s">
        <v>308</v>
      </c>
      <c r="K264">
        <v>1540</v>
      </c>
      <c r="L264" s="8">
        <v>1520</v>
      </c>
      <c r="M264" t="s">
        <v>318</v>
      </c>
      <c r="N264">
        <v>1000</v>
      </c>
      <c r="O264" t="s">
        <v>106</v>
      </c>
      <c r="P264">
        <v>5</v>
      </c>
      <c r="Q264" t="s">
        <v>467</v>
      </c>
      <c r="R264">
        <v>152</v>
      </c>
      <c r="S264" s="21">
        <v>1</v>
      </c>
      <c r="T264" s="21">
        <v>52</v>
      </c>
      <c r="U264" t="s">
        <v>468</v>
      </c>
      <c r="V264">
        <v>121</v>
      </c>
      <c r="W264" t="s">
        <v>312</v>
      </c>
      <c r="X264">
        <v>1</v>
      </c>
      <c r="Y264" t="s">
        <v>313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1483.72</v>
      </c>
      <c r="AJ264" s="4">
        <v>148.37</v>
      </c>
      <c r="AK264" s="4">
        <v>148.37</v>
      </c>
      <c r="AM264" s="4">
        <v>0</v>
      </c>
      <c r="AN264" s="4">
        <v>0</v>
      </c>
      <c r="AO264" s="4">
        <v>2099.61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Z264" s="4">
        <v>0</v>
      </c>
      <c r="BA264" s="4">
        <v>0</v>
      </c>
      <c r="BB264" s="4">
        <v>0</v>
      </c>
      <c r="BC264" s="4">
        <v>2099.61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6">
        <v>209.96100000000001</v>
      </c>
      <c r="BK264" s="6">
        <v>209.96100000000001</v>
      </c>
      <c r="BQ264" s="4">
        <v>2645.5086000000001</v>
      </c>
      <c r="BR264" s="9">
        <v>0</v>
      </c>
      <c r="BS264" s="9">
        <v>0</v>
      </c>
      <c r="BT264" s="9">
        <v>0</v>
      </c>
      <c r="BU264" s="9">
        <v>2204.5905000000002</v>
      </c>
      <c r="BV264" s="9">
        <v>0</v>
      </c>
      <c r="BW264" s="9">
        <v>0</v>
      </c>
      <c r="BX264" s="9">
        <v>0</v>
      </c>
      <c r="BY264" s="9">
        <v>0</v>
      </c>
      <c r="BZ264" s="9">
        <v>0</v>
      </c>
      <c r="CA264" s="9">
        <v>0</v>
      </c>
      <c r="CB264" s="9">
        <v>220.45904999999999</v>
      </c>
      <c r="CC264" s="9">
        <v>220.45904999999999</v>
      </c>
      <c r="CD264" s="135">
        <v>2645.5086000000001</v>
      </c>
      <c r="CE264" s="7">
        <f t="shared" si="4"/>
        <v>0</v>
      </c>
    </row>
    <row r="265" spans="1:83" hidden="1">
      <c r="A265">
        <v>941</v>
      </c>
      <c r="B265" t="s">
        <v>484</v>
      </c>
      <c r="C265">
        <v>116</v>
      </c>
      <c r="D265" t="s">
        <v>485</v>
      </c>
      <c r="E265">
        <v>212</v>
      </c>
      <c r="F265">
        <v>511540005</v>
      </c>
      <c r="G265" t="s">
        <v>125</v>
      </c>
      <c r="H265" s="53"/>
      <c r="I265">
        <v>101</v>
      </c>
      <c r="J265" t="s">
        <v>308</v>
      </c>
      <c r="K265">
        <v>1540</v>
      </c>
      <c r="L265" s="8">
        <v>1520</v>
      </c>
      <c r="M265" t="s">
        <v>318</v>
      </c>
      <c r="N265">
        <v>1000</v>
      </c>
      <c r="O265" t="s">
        <v>106</v>
      </c>
      <c r="P265">
        <v>8</v>
      </c>
      <c r="Q265" t="s">
        <v>486</v>
      </c>
      <c r="R265">
        <v>131</v>
      </c>
      <c r="S265" s="21">
        <v>1</v>
      </c>
      <c r="T265" s="21">
        <v>31</v>
      </c>
      <c r="U265" t="s">
        <v>449</v>
      </c>
      <c r="V265">
        <v>121</v>
      </c>
      <c r="W265" t="s">
        <v>312</v>
      </c>
      <c r="X265">
        <v>1</v>
      </c>
      <c r="Y265" t="s">
        <v>313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78005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39002.5</v>
      </c>
      <c r="BG265" s="4">
        <v>0</v>
      </c>
      <c r="BH265" s="4">
        <v>0</v>
      </c>
      <c r="BI265" s="4">
        <v>30431.27</v>
      </c>
      <c r="BJ265" s="6">
        <v>6943.3770000000004</v>
      </c>
      <c r="BK265" s="6">
        <v>6943.3770000000004</v>
      </c>
      <c r="BQ265" s="4">
        <v>87486.550200000012</v>
      </c>
      <c r="BR265" s="9">
        <v>0</v>
      </c>
      <c r="BS265" s="9">
        <v>0</v>
      </c>
      <c r="BT265" s="9">
        <v>0</v>
      </c>
      <c r="BU265" s="9">
        <v>0</v>
      </c>
      <c r="BV265" s="9">
        <v>0</v>
      </c>
      <c r="BW265" s="9">
        <v>0</v>
      </c>
      <c r="BX265" s="9">
        <v>40952.625000000007</v>
      </c>
      <c r="BY265" s="9">
        <v>0</v>
      </c>
      <c r="BZ265" s="9">
        <v>0</v>
      </c>
      <c r="CA265" s="9">
        <v>31952.833500000004</v>
      </c>
      <c r="CB265" s="9">
        <v>7290.5458500000004</v>
      </c>
      <c r="CC265" s="9">
        <v>7290.5458500000004</v>
      </c>
      <c r="CD265" s="135">
        <v>87486.550199999998</v>
      </c>
      <c r="CE265" s="7">
        <f t="shared" si="4"/>
        <v>0</v>
      </c>
    </row>
    <row r="266" spans="1:83" hidden="1">
      <c r="A266">
        <v>951</v>
      </c>
      <c r="B266" t="s">
        <v>491</v>
      </c>
      <c r="C266">
        <v>118</v>
      </c>
      <c r="D266" t="s">
        <v>178</v>
      </c>
      <c r="E266">
        <v>212</v>
      </c>
      <c r="F266">
        <v>511540005</v>
      </c>
      <c r="G266" t="s">
        <v>125</v>
      </c>
      <c r="H266" s="53"/>
      <c r="I266">
        <v>101</v>
      </c>
      <c r="J266" t="s">
        <v>308</v>
      </c>
      <c r="K266">
        <v>1540</v>
      </c>
      <c r="L266" s="8">
        <v>1520</v>
      </c>
      <c r="M266" t="s">
        <v>318</v>
      </c>
      <c r="N266">
        <v>1000</v>
      </c>
      <c r="O266" t="s">
        <v>106</v>
      </c>
      <c r="P266">
        <v>12</v>
      </c>
      <c r="Q266" t="s">
        <v>401</v>
      </c>
      <c r="R266">
        <v>221</v>
      </c>
      <c r="S266" s="21">
        <v>2</v>
      </c>
      <c r="T266" s="21">
        <v>21</v>
      </c>
      <c r="U266" t="s">
        <v>492</v>
      </c>
      <c r="V266">
        <v>128</v>
      </c>
      <c r="W266" t="s">
        <v>404</v>
      </c>
      <c r="X266">
        <v>1</v>
      </c>
      <c r="Y266" t="s">
        <v>313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9211</v>
      </c>
      <c r="AX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6">
        <v>0</v>
      </c>
      <c r="BK266" s="6">
        <v>0</v>
      </c>
      <c r="BQ266" s="4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0</v>
      </c>
      <c r="BX266" s="9">
        <v>0</v>
      </c>
      <c r="BY266" s="9">
        <v>0</v>
      </c>
      <c r="BZ266" s="9">
        <v>0</v>
      </c>
      <c r="CA266" s="9">
        <v>0</v>
      </c>
      <c r="CB266" s="9">
        <v>0</v>
      </c>
      <c r="CC266" s="9">
        <v>0</v>
      </c>
      <c r="CD266" s="135">
        <v>0</v>
      </c>
      <c r="CE266" s="7">
        <f t="shared" si="4"/>
        <v>0</v>
      </c>
    </row>
    <row r="267" spans="1:83" hidden="1">
      <c r="A267">
        <v>952</v>
      </c>
      <c r="B267" t="s">
        <v>498</v>
      </c>
      <c r="C267">
        <v>120</v>
      </c>
      <c r="D267" t="s">
        <v>499</v>
      </c>
      <c r="E267">
        <v>212</v>
      </c>
      <c r="F267">
        <v>511540005</v>
      </c>
      <c r="G267" t="s">
        <v>125</v>
      </c>
      <c r="H267" s="53"/>
      <c r="I267">
        <v>101</v>
      </c>
      <c r="J267" t="s">
        <v>308</v>
      </c>
      <c r="K267">
        <v>1540</v>
      </c>
      <c r="L267" s="8">
        <v>1520</v>
      </c>
      <c r="M267" t="s">
        <v>318</v>
      </c>
      <c r="N267">
        <v>1000</v>
      </c>
      <c r="O267" t="s">
        <v>106</v>
      </c>
      <c r="P267">
        <v>12</v>
      </c>
      <c r="Q267" t="s">
        <v>401</v>
      </c>
      <c r="R267">
        <v>222</v>
      </c>
      <c r="S267" s="21">
        <v>2</v>
      </c>
      <c r="T267" s="21">
        <v>22</v>
      </c>
      <c r="U267" t="s">
        <v>500</v>
      </c>
      <c r="V267">
        <v>125</v>
      </c>
      <c r="W267" t="s">
        <v>464</v>
      </c>
      <c r="X267">
        <v>1</v>
      </c>
      <c r="Y267" t="s">
        <v>313</v>
      </c>
      <c r="Z267" s="4">
        <v>0</v>
      </c>
      <c r="AA267" s="4">
        <v>0</v>
      </c>
      <c r="AB267" s="4">
        <v>0</v>
      </c>
      <c r="AC267" s="4">
        <v>0</v>
      </c>
      <c r="AD267" s="4">
        <v>71770.86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7177.09</v>
      </c>
      <c r="AK267" s="4">
        <v>7177.09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-52710.55</v>
      </c>
      <c r="AW267" s="4">
        <v>0</v>
      </c>
      <c r="AX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6">
        <v>0</v>
      </c>
      <c r="BK267" s="6">
        <v>0</v>
      </c>
      <c r="BQ267" s="4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0</v>
      </c>
      <c r="BX267" s="9">
        <v>0</v>
      </c>
      <c r="BY267" s="9">
        <v>0</v>
      </c>
      <c r="BZ267" s="9">
        <v>0</v>
      </c>
      <c r="CA267" s="9">
        <v>0</v>
      </c>
      <c r="CB267" s="9">
        <v>0</v>
      </c>
      <c r="CC267" s="9">
        <v>0</v>
      </c>
      <c r="CD267" s="135">
        <v>0</v>
      </c>
      <c r="CE267" s="7">
        <f t="shared" si="4"/>
        <v>0</v>
      </c>
    </row>
    <row r="268" spans="1:83" hidden="1">
      <c r="A268">
        <v>953</v>
      </c>
      <c r="B268" t="s">
        <v>259</v>
      </c>
      <c r="C268">
        <v>121</v>
      </c>
      <c r="D268" t="s">
        <v>196</v>
      </c>
      <c r="E268">
        <v>212</v>
      </c>
      <c r="F268">
        <v>511540005</v>
      </c>
      <c r="G268" t="s">
        <v>125</v>
      </c>
      <c r="H268" s="53"/>
      <c r="I268">
        <v>101</v>
      </c>
      <c r="J268" t="s">
        <v>308</v>
      </c>
      <c r="K268">
        <v>1540</v>
      </c>
      <c r="L268" s="8">
        <v>1520</v>
      </c>
      <c r="M268" t="s">
        <v>318</v>
      </c>
      <c r="N268">
        <v>1000</v>
      </c>
      <c r="O268" t="s">
        <v>106</v>
      </c>
      <c r="P268">
        <v>12</v>
      </c>
      <c r="Q268" t="s">
        <v>401</v>
      </c>
      <c r="R268">
        <v>214</v>
      </c>
      <c r="S268" s="21">
        <v>2</v>
      </c>
      <c r="T268" s="21">
        <v>14</v>
      </c>
      <c r="U268" t="s">
        <v>446</v>
      </c>
      <c r="V268">
        <v>125</v>
      </c>
      <c r="W268" t="s">
        <v>464</v>
      </c>
      <c r="X268">
        <v>1</v>
      </c>
      <c r="Y268" t="s">
        <v>313</v>
      </c>
      <c r="Z268" s="4">
        <v>0</v>
      </c>
      <c r="AA268" s="4">
        <v>1258.57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125.86</v>
      </c>
      <c r="AK268" s="4">
        <v>125.86</v>
      </c>
      <c r="AM268" s="4">
        <v>0</v>
      </c>
      <c r="AN268" s="4">
        <v>0</v>
      </c>
      <c r="AO268" s="4">
        <v>0</v>
      </c>
      <c r="AP268" s="4">
        <v>-993.85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6">
        <v>0</v>
      </c>
      <c r="BK268" s="6">
        <v>0</v>
      </c>
      <c r="BQ268" s="4">
        <v>0</v>
      </c>
      <c r="BR268" s="9">
        <v>0</v>
      </c>
      <c r="BS268" s="9">
        <v>0</v>
      </c>
      <c r="BT268" s="9">
        <v>0</v>
      </c>
      <c r="BU268" s="9">
        <v>0</v>
      </c>
      <c r="BV268" s="9">
        <v>0</v>
      </c>
      <c r="BW268" s="9">
        <v>0</v>
      </c>
      <c r="BX268" s="9">
        <v>0</v>
      </c>
      <c r="BY268" s="9">
        <v>0</v>
      </c>
      <c r="BZ268" s="9">
        <v>0</v>
      </c>
      <c r="CA268" s="9">
        <v>0</v>
      </c>
      <c r="CB268" s="9">
        <v>0</v>
      </c>
      <c r="CC268" s="9">
        <v>0</v>
      </c>
      <c r="CD268" s="135">
        <v>0</v>
      </c>
      <c r="CE268" s="7">
        <f t="shared" si="4"/>
        <v>0</v>
      </c>
    </row>
    <row r="269" spans="1:83" hidden="1">
      <c r="A269">
        <v>954</v>
      </c>
      <c r="B269" t="s">
        <v>502</v>
      </c>
      <c r="C269">
        <v>122</v>
      </c>
      <c r="D269" t="s">
        <v>503</v>
      </c>
      <c r="E269">
        <v>212</v>
      </c>
      <c r="F269">
        <v>511540005</v>
      </c>
      <c r="G269" t="s">
        <v>125</v>
      </c>
      <c r="H269" s="53"/>
      <c r="I269">
        <v>101</v>
      </c>
      <c r="J269" t="s">
        <v>308</v>
      </c>
      <c r="K269">
        <v>1540</v>
      </c>
      <c r="L269" s="8">
        <v>1520</v>
      </c>
      <c r="M269" t="s">
        <v>318</v>
      </c>
      <c r="N269">
        <v>1000</v>
      </c>
      <c r="O269" t="s">
        <v>106</v>
      </c>
      <c r="P269">
        <v>12</v>
      </c>
      <c r="Q269" t="s">
        <v>401</v>
      </c>
      <c r="R269">
        <v>226</v>
      </c>
      <c r="S269" s="21">
        <v>2</v>
      </c>
      <c r="T269" s="21">
        <v>26</v>
      </c>
      <c r="U269" t="s">
        <v>504</v>
      </c>
      <c r="V269">
        <v>121</v>
      </c>
      <c r="W269" t="s">
        <v>312</v>
      </c>
      <c r="X269">
        <v>1</v>
      </c>
      <c r="Y269" t="s">
        <v>313</v>
      </c>
      <c r="Z269" s="4">
        <v>0</v>
      </c>
      <c r="AA269" s="4">
        <v>23692.69</v>
      </c>
      <c r="AB269" s="4">
        <v>31925.48</v>
      </c>
      <c r="AC269" s="4">
        <v>9398.81</v>
      </c>
      <c r="AD269" s="4">
        <v>50764.94</v>
      </c>
      <c r="AE269" s="4">
        <v>120665.38</v>
      </c>
      <c r="AF269" s="4">
        <v>2339.04</v>
      </c>
      <c r="AG269" s="4">
        <v>22537.56</v>
      </c>
      <c r="AH269" s="4">
        <v>0</v>
      </c>
      <c r="AI269" s="4">
        <v>42555.05</v>
      </c>
      <c r="AJ269" s="4">
        <v>30387.9</v>
      </c>
      <c r="AK269" s="4">
        <v>30387.9</v>
      </c>
      <c r="AM269" s="4">
        <v>0</v>
      </c>
      <c r="AN269" s="4">
        <v>9384.7900000000009</v>
      </c>
      <c r="AO269" s="4">
        <v>81954.490000000005</v>
      </c>
      <c r="AP269" s="4">
        <v>-10000</v>
      </c>
      <c r="AQ269" s="4">
        <v>19826.32</v>
      </c>
      <c r="AR269" s="4">
        <v>-99999.99</v>
      </c>
      <c r="AS269" s="4">
        <v>-5510.48</v>
      </c>
      <c r="AT269" s="4">
        <v>-11431.91</v>
      </c>
      <c r="AU269" s="4">
        <v>9211</v>
      </c>
      <c r="AV269" s="4">
        <v>-12110.9</v>
      </c>
      <c r="AW269" s="4">
        <v>-21871.62</v>
      </c>
      <c r="AX269" s="4">
        <v>-25000</v>
      </c>
      <c r="AZ269" s="4">
        <v>0</v>
      </c>
      <c r="BA269" s="4">
        <v>27142.19</v>
      </c>
      <c r="BB269" s="4">
        <v>20677</v>
      </c>
      <c r="BC269" s="4">
        <v>79565.289999999994</v>
      </c>
      <c r="BD269" s="4">
        <v>59927.75</v>
      </c>
      <c r="BE269" s="4">
        <v>0</v>
      </c>
      <c r="BF269" s="4">
        <v>19851.93</v>
      </c>
      <c r="BG269" s="4">
        <v>38382.959999999999</v>
      </c>
      <c r="BH269" s="4">
        <v>9211</v>
      </c>
      <c r="BI269" s="4">
        <v>19965</v>
      </c>
      <c r="BJ269" s="6">
        <v>27472.311999999998</v>
      </c>
      <c r="BK269" s="6">
        <v>27472.311999999998</v>
      </c>
      <c r="BQ269" s="4">
        <v>346151.13119999995</v>
      </c>
      <c r="BR269" s="9">
        <v>0</v>
      </c>
      <c r="BS269" s="9">
        <v>28499.299499999997</v>
      </c>
      <c r="BT269" s="9">
        <v>21710.850000000002</v>
      </c>
      <c r="BU269" s="9">
        <v>83543.554499999998</v>
      </c>
      <c r="BV269" s="9">
        <v>62924.137500000004</v>
      </c>
      <c r="BW269" s="9">
        <v>0</v>
      </c>
      <c r="BX269" s="9">
        <v>20844.5265</v>
      </c>
      <c r="BY269" s="9">
        <v>40302.108</v>
      </c>
      <c r="BZ269" s="9">
        <v>9671.5500000000011</v>
      </c>
      <c r="CA269" s="9">
        <v>20963.25</v>
      </c>
      <c r="CB269" s="9">
        <v>28845.927599999999</v>
      </c>
      <c r="CC269" s="9">
        <v>28845.927599999999</v>
      </c>
      <c r="CD269" s="135">
        <v>346151.1312</v>
      </c>
      <c r="CE269" s="7">
        <f t="shared" si="4"/>
        <v>0</v>
      </c>
    </row>
    <row r="270" spans="1:83" hidden="1">
      <c r="A270">
        <v>961</v>
      </c>
      <c r="B270" t="s">
        <v>80</v>
      </c>
      <c r="C270">
        <v>124</v>
      </c>
      <c r="D270" t="s">
        <v>508</v>
      </c>
      <c r="E270">
        <v>212</v>
      </c>
      <c r="F270">
        <v>511540005</v>
      </c>
      <c r="G270" t="s">
        <v>125</v>
      </c>
      <c r="H270" s="53"/>
      <c r="I270">
        <v>101</v>
      </c>
      <c r="J270" t="s">
        <v>308</v>
      </c>
      <c r="K270">
        <v>1540</v>
      </c>
      <c r="L270" s="8">
        <v>1520</v>
      </c>
      <c r="M270" t="s">
        <v>318</v>
      </c>
      <c r="N270">
        <v>1000</v>
      </c>
      <c r="O270" t="s">
        <v>106</v>
      </c>
      <c r="P270">
        <v>11</v>
      </c>
      <c r="Q270" t="s">
        <v>509</v>
      </c>
      <c r="R270">
        <v>241</v>
      </c>
      <c r="S270" s="21">
        <v>2</v>
      </c>
      <c r="T270" s="21">
        <v>41</v>
      </c>
      <c r="U270" t="s">
        <v>445</v>
      </c>
      <c r="V270">
        <v>124</v>
      </c>
      <c r="W270" t="s">
        <v>510</v>
      </c>
      <c r="X270">
        <v>1</v>
      </c>
      <c r="Y270" t="s">
        <v>313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630</v>
      </c>
      <c r="AF270" s="4">
        <v>0</v>
      </c>
      <c r="AG270" s="4">
        <v>744.2</v>
      </c>
      <c r="AH270" s="4">
        <v>0</v>
      </c>
      <c r="AI270" s="4">
        <v>3644.99</v>
      </c>
      <c r="AJ270" s="4">
        <v>501.92</v>
      </c>
      <c r="AK270" s="4">
        <v>501.92</v>
      </c>
      <c r="AM270" s="4">
        <v>6000</v>
      </c>
      <c r="AN270" s="4">
        <v>66232.05</v>
      </c>
      <c r="AO270" s="4">
        <v>0</v>
      </c>
      <c r="AP270" s="4">
        <v>0</v>
      </c>
      <c r="AQ270" s="4">
        <v>0</v>
      </c>
      <c r="AR270" s="4">
        <v>360084.41</v>
      </c>
      <c r="AS270" s="4">
        <v>-30241.88</v>
      </c>
      <c r="AT270" s="4">
        <v>-22114.400000000001</v>
      </c>
      <c r="AU270" s="4">
        <v>-207677.09</v>
      </c>
      <c r="AV270" s="4">
        <v>-54646.21</v>
      </c>
      <c r="AW270" s="4">
        <v>0</v>
      </c>
      <c r="AX270" s="4">
        <v>0</v>
      </c>
      <c r="AZ270" s="4">
        <v>6000</v>
      </c>
      <c r="BA270" s="4">
        <v>58110.879999999997</v>
      </c>
      <c r="BB270" s="4">
        <v>0</v>
      </c>
      <c r="BC270" s="4">
        <v>1783.58</v>
      </c>
      <c r="BD270" s="4">
        <v>3361</v>
      </c>
      <c r="BE270" s="4">
        <v>0</v>
      </c>
      <c r="BF270" s="4">
        <v>2969.54</v>
      </c>
      <c r="BG270" s="4">
        <v>6585.36</v>
      </c>
      <c r="BH270" s="4">
        <v>16072</v>
      </c>
      <c r="BI270" s="4">
        <v>0</v>
      </c>
      <c r="BJ270" s="6">
        <v>9488.235999999999</v>
      </c>
      <c r="BK270" s="6">
        <v>9488.235999999999</v>
      </c>
      <c r="BQ270" s="4">
        <v>119551.7736</v>
      </c>
      <c r="BR270" s="9">
        <v>6300</v>
      </c>
      <c r="BS270" s="9">
        <v>61016.424000000006</v>
      </c>
      <c r="BT270" s="9">
        <v>0</v>
      </c>
      <c r="BU270" s="9">
        <v>1872.7590000000002</v>
      </c>
      <c r="BV270" s="9">
        <v>3529.05</v>
      </c>
      <c r="BW270" s="9">
        <v>0</v>
      </c>
      <c r="BX270" s="9">
        <v>3118.0170000000003</v>
      </c>
      <c r="BY270" s="9">
        <v>6914.6279999999997</v>
      </c>
      <c r="BZ270" s="9">
        <v>16875.599999999999</v>
      </c>
      <c r="CA270" s="9">
        <v>0</v>
      </c>
      <c r="CB270" s="9">
        <v>9962.6477999999988</v>
      </c>
      <c r="CC270" s="9">
        <v>9962.6477999999988</v>
      </c>
      <c r="CD270" s="135">
        <v>119551.77360000001</v>
      </c>
      <c r="CE270" s="7">
        <f t="shared" si="4"/>
        <v>0</v>
      </c>
    </row>
    <row r="271" spans="1:83" hidden="1">
      <c r="A271">
        <v>962</v>
      </c>
      <c r="B271" t="s">
        <v>513</v>
      </c>
      <c r="C271">
        <v>126</v>
      </c>
      <c r="D271" t="s">
        <v>225</v>
      </c>
      <c r="E271">
        <v>212</v>
      </c>
      <c r="F271">
        <v>511540005</v>
      </c>
      <c r="G271" t="s">
        <v>125</v>
      </c>
      <c r="H271" s="53"/>
      <c r="I271">
        <v>101</v>
      </c>
      <c r="J271" t="s">
        <v>308</v>
      </c>
      <c r="K271">
        <v>1540</v>
      </c>
      <c r="L271" s="8">
        <v>1520</v>
      </c>
      <c r="M271" t="s">
        <v>318</v>
      </c>
      <c r="N271">
        <v>1000</v>
      </c>
      <c r="O271" t="s">
        <v>106</v>
      </c>
      <c r="P271">
        <v>11</v>
      </c>
      <c r="Q271" t="s">
        <v>509</v>
      </c>
      <c r="R271">
        <v>241</v>
      </c>
      <c r="S271" s="21">
        <v>2</v>
      </c>
      <c r="T271" s="21">
        <v>41</v>
      </c>
      <c r="U271" t="s">
        <v>445</v>
      </c>
      <c r="V271">
        <v>124</v>
      </c>
      <c r="W271" t="s">
        <v>510</v>
      </c>
      <c r="X271">
        <v>1</v>
      </c>
      <c r="Y271" t="s">
        <v>313</v>
      </c>
      <c r="Z271" s="4">
        <v>0</v>
      </c>
      <c r="AA271" s="4">
        <v>2308.2600000000002</v>
      </c>
      <c r="AB271" s="4">
        <v>3980.35</v>
      </c>
      <c r="AC271" s="4">
        <v>0</v>
      </c>
      <c r="AD271" s="4">
        <v>0</v>
      </c>
      <c r="AE271" s="4">
        <v>1349.5</v>
      </c>
      <c r="AF271" s="4">
        <v>0</v>
      </c>
      <c r="AG271" s="4">
        <v>0</v>
      </c>
      <c r="AH271" s="4">
        <v>0</v>
      </c>
      <c r="AI271" s="4">
        <v>48612.77</v>
      </c>
      <c r="AJ271" s="4">
        <v>5625.09</v>
      </c>
      <c r="AK271" s="4">
        <v>5625.09</v>
      </c>
      <c r="AM271" s="4">
        <v>0</v>
      </c>
      <c r="AN271" s="4">
        <v>-1273.8399999999999</v>
      </c>
      <c r="AO271" s="4">
        <v>0</v>
      </c>
      <c r="AP271" s="4">
        <v>-2097.6799999999998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-3132.47</v>
      </c>
      <c r="AW271" s="4">
        <v>-3</v>
      </c>
      <c r="AX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187.22</v>
      </c>
      <c r="BE271" s="4">
        <v>0</v>
      </c>
      <c r="BF271" s="4">
        <v>0</v>
      </c>
      <c r="BG271" s="4">
        <v>3239.1</v>
      </c>
      <c r="BH271" s="4">
        <v>0</v>
      </c>
      <c r="BI271" s="4">
        <v>1500</v>
      </c>
      <c r="BJ271" s="6">
        <v>492.63199999999995</v>
      </c>
      <c r="BK271" s="6">
        <v>492.63199999999995</v>
      </c>
      <c r="BQ271" s="4">
        <v>6207.1631999999991</v>
      </c>
      <c r="BR271" s="9">
        <v>0</v>
      </c>
      <c r="BS271" s="9">
        <v>0</v>
      </c>
      <c r="BT271" s="9">
        <v>0</v>
      </c>
      <c r="BU271" s="9">
        <v>0</v>
      </c>
      <c r="BV271" s="9">
        <v>196.58100000000002</v>
      </c>
      <c r="BW271" s="9">
        <v>0</v>
      </c>
      <c r="BX271" s="9">
        <v>0</v>
      </c>
      <c r="BY271" s="9">
        <v>3401.0549999999998</v>
      </c>
      <c r="BZ271" s="9">
        <v>0</v>
      </c>
      <c r="CA271" s="9">
        <v>1575.0000000000002</v>
      </c>
      <c r="CB271" s="9">
        <v>517.2636</v>
      </c>
      <c r="CC271" s="9">
        <v>517.2636</v>
      </c>
      <c r="CD271" s="135">
        <v>6207.1632000000009</v>
      </c>
      <c r="CE271" s="7">
        <f t="shared" si="4"/>
        <v>0</v>
      </c>
    </row>
    <row r="272" spans="1:83" hidden="1">
      <c r="A272">
        <v>963</v>
      </c>
      <c r="B272" t="s">
        <v>515</v>
      </c>
      <c r="C272">
        <v>127</v>
      </c>
      <c r="D272" t="s">
        <v>516</v>
      </c>
      <c r="E272">
        <v>212</v>
      </c>
      <c r="F272">
        <v>511540005</v>
      </c>
      <c r="G272" t="s">
        <v>125</v>
      </c>
      <c r="H272" s="53"/>
      <c r="I272">
        <v>101</v>
      </c>
      <c r="J272" t="s">
        <v>308</v>
      </c>
      <c r="K272">
        <v>1540</v>
      </c>
      <c r="L272" s="8">
        <v>1520</v>
      </c>
      <c r="M272" t="s">
        <v>318</v>
      </c>
      <c r="N272">
        <v>1000</v>
      </c>
      <c r="O272" t="s">
        <v>106</v>
      </c>
      <c r="P272">
        <v>13</v>
      </c>
      <c r="Q272" t="s">
        <v>353</v>
      </c>
      <c r="R272">
        <v>231</v>
      </c>
      <c r="S272" s="21">
        <v>2</v>
      </c>
      <c r="T272" s="21">
        <v>31</v>
      </c>
      <c r="U272" t="s">
        <v>517</v>
      </c>
      <c r="V272">
        <v>124</v>
      </c>
      <c r="W272" t="s">
        <v>510</v>
      </c>
      <c r="X272">
        <v>1</v>
      </c>
      <c r="Y272" t="s">
        <v>313</v>
      </c>
      <c r="Z272" s="4">
        <v>0</v>
      </c>
      <c r="AA272" s="4">
        <v>0</v>
      </c>
      <c r="AB272" s="4">
        <v>3150.17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1916.42</v>
      </c>
      <c r="AJ272" s="4">
        <v>506.66</v>
      </c>
      <c r="AK272" s="4">
        <v>506.66</v>
      </c>
      <c r="AM272" s="4">
        <v>0</v>
      </c>
      <c r="AN272" s="4">
        <v>0</v>
      </c>
      <c r="AO272" s="4">
        <v>0</v>
      </c>
      <c r="AP272" s="4">
        <v>0</v>
      </c>
      <c r="AQ272" s="4">
        <v>4367.05</v>
      </c>
      <c r="AR272" s="4">
        <v>0</v>
      </c>
      <c r="AS272" s="4">
        <v>0</v>
      </c>
      <c r="AT272" s="4">
        <v>0</v>
      </c>
      <c r="AU272" s="4">
        <v>0</v>
      </c>
      <c r="AV272" s="4">
        <v>2111.46</v>
      </c>
      <c r="AW272" s="4">
        <v>0</v>
      </c>
      <c r="AX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7517.22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6">
        <v>751.72199999999998</v>
      </c>
      <c r="BK272" s="6">
        <v>751.72199999999998</v>
      </c>
      <c r="BQ272" s="4">
        <v>9471.6972000000005</v>
      </c>
      <c r="BR272" s="9">
        <v>0</v>
      </c>
      <c r="BS272" s="9">
        <v>0</v>
      </c>
      <c r="BT272" s="9">
        <v>0</v>
      </c>
      <c r="BU272" s="9">
        <v>0</v>
      </c>
      <c r="BV272" s="9">
        <v>7893.0810000000001</v>
      </c>
      <c r="BW272" s="9">
        <v>0</v>
      </c>
      <c r="BX272" s="9">
        <v>0</v>
      </c>
      <c r="BY272" s="9">
        <v>0</v>
      </c>
      <c r="BZ272" s="9">
        <v>0</v>
      </c>
      <c r="CA272" s="9">
        <v>0</v>
      </c>
      <c r="CB272" s="9">
        <v>789.30809999999997</v>
      </c>
      <c r="CC272" s="9">
        <v>789.30809999999997</v>
      </c>
      <c r="CD272" s="135">
        <v>9471.6972000000005</v>
      </c>
      <c r="CE272" s="7">
        <f t="shared" si="4"/>
        <v>0</v>
      </c>
    </row>
    <row r="273" spans="1:83" hidden="1">
      <c r="A273">
        <v>964</v>
      </c>
      <c r="B273" t="s">
        <v>518</v>
      </c>
      <c r="C273">
        <v>128</v>
      </c>
      <c r="D273" t="s">
        <v>519</v>
      </c>
      <c r="E273">
        <v>212</v>
      </c>
      <c r="F273">
        <v>511540005</v>
      </c>
      <c r="G273" t="s">
        <v>125</v>
      </c>
      <c r="H273" s="53"/>
      <c r="I273">
        <v>101</v>
      </c>
      <c r="J273" t="s">
        <v>308</v>
      </c>
      <c r="K273">
        <v>1540</v>
      </c>
      <c r="L273" s="8">
        <v>1520</v>
      </c>
      <c r="M273" t="s">
        <v>318</v>
      </c>
      <c r="N273">
        <v>1000</v>
      </c>
      <c r="O273" t="s">
        <v>106</v>
      </c>
      <c r="P273">
        <v>11</v>
      </c>
      <c r="Q273" t="s">
        <v>509</v>
      </c>
      <c r="R273">
        <v>256</v>
      </c>
      <c r="S273" s="21">
        <v>2</v>
      </c>
      <c r="T273" s="21">
        <v>56</v>
      </c>
      <c r="U273" t="s">
        <v>520</v>
      </c>
      <c r="V273">
        <v>121</v>
      </c>
      <c r="W273" t="s">
        <v>312</v>
      </c>
      <c r="X273">
        <v>1</v>
      </c>
      <c r="Y273" t="s">
        <v>313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M273" s="4">
        <v>21631</v>
      </c>
      <c r="AN273" s="4">
        <v>-364.79</v>
      </c>
      <c r="AO273" s="4">
        <v>-5791.34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Z273" s="4">
        <v>5300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6">
        <v>530</v>
      </c>
      <c r="BK273" s="6">
        <v>530</v>
      </c>
      <c r="BQ273" s="4">
        <v>6678</v>
      </c>
      <c r="BR273" s="9">
        <v>5565</v>
      </c>
      <c r="BS273" s="9">
        <v>0</v>
      </c>
      <c r="BT273" s="9">
        <v>0</v>
      </c>
      <c r="BU273" s="9">
        <v>0</v>
      </c>
      <c r="BV273" s="9">
        <v>0</v>
      </c>
      <c r="BW273" s="9">
        <v>0</v>
      </c>
      <c r="BX273" s="9">
        <v>0</v>
      </c>
      <c r="BY273" s="9">
        <v>0</v>
      </c>
      <c r="BZ273" s="9">
        <v>0</v>
      </c>
      <c r="CA273" s="9">
        <v>0</v>
      </c>
      <c r="CB273" s="9">
        <v>556.5</v>
      </c>
      <c r="CC273" s="9">
        <v>556.5</v>
      </c>
      <c r="CD273" s="135">
        <v>6678</v>
      </c>
      <c r="CE273" s="7">
        <f t="shared" si="4"/>
        <v>0</v>
      </c>
    </row>
    <row r="274" spans="1:83" hidden="1">
      <c r="A274">
        <v>965</v>
      </c>
      <c r="B274" t="s">
        <v>521</v>
      </c>
      <c r="C274">
        <v>129</v>
      </c>
      <c r="D274" t="s">
        <v>236</v>
      </c>
      <c r="E274">
        <v>212</v>
      </c>
      <c r="F274">
        <v>511540005</v>
      </c>
      <c r="G274" t="s">
        <v>125</v>
      </c>
      <c r="H274" s="53"/>
      <c r="I274">
        <v>101</v>
      </c>
      <c r="J274" t="s">
        <v>308</v>
      </c>
      <c r="K274">
        <v>1540</v>
      </c>
      <c r="L274" s="8">
        <v>1520</v>
      </c>
      <c r="M274" t="s">
        <v>318</v>
      </c>
      <c r="N274">
        <v>1000</v>
      </c>
      <c r="O274" t="s">
        <v>106</v>
      </c>
      <c r="P274">
        <v>11</v>
      </c>
      <c r="Q274" t="s">
        <v>509</v>
      </c>
      <c r="R274">
        <v>242</v>
      </c>
      <c r="S274" s="21">
        <v>2</v>
      </c>
      <c r="T274" s="21">
        <v>42</v>
      </c>
      <c r="U274" t="s">
        <v>283</v>
      </c>
      <c r="V274">
        <v>124</v>
      </c>
      <c r="W274" t="s">
        <v>510</v>
      </c>
      <c r="X274">
        <v>1</v>
      </c>
      <c r="Y274" t="s">
        <v>313</v>
      </c>
      <c r="Z274" s="4">
        <v>0</v>
      </c>
      <c r="AA274" s="4">
        <v>0</v>
      </c>
      <c r="AB274" s="4">
        <v>0</v>
      </c>
      <c r="AC274" s="4">
        <v>0</v>
      </c>
      <c r="AD274" s="4">
        <v>1878.87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187.89</v>
      </c>
      <c r="AK274" s="4">
        <v>187.89</v>
      </c>
      <c r="AM274" s="4">
        <v>0</v>
      </c>
      <c r="AN274" s="4">
        <v>0</v>
      </c>
      <c r="AO274" s="4">
        <v>0</v>
      </c>
      <c r="AP274" s="4">
        <v>0</v>
      </c>
      <c r="AQ274" s="4">
        <v>3334.65</v>
      </c>
      <c r="AR274" s="4">
        <v>0</v>
      </c>
      <c r="AS274" s="4">
        <v>0</v>
      </c>
      <c r="AT274" s="4">
        <v>0</v>
      </c>
      <c r="AU274" s="4">
        <v>0</v>
      </c>
      <c r="AV274" s="4">
        <v>61849.17</v>
      </c>
      <c r="AW274" s="4">
        <v>0</v>
      </c>
      <c r="AX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5213.5200000000004</v>
      </c>
      <c r="BE274" s="4">
        <v>0</v>
      </c>
      <c r="BF274" s="4">
        <v>0</v>
      </c>
      <c r="BG274" s="4">
        <v>0</v>
      </c>
      <c r="BH274" s="4">
        <v>0</v>
      </c>
      <c r="BI274" s="4">
        <v>61849.17</v>
      </c>
      <c r="BJ274" s="6">
        <v>6706.2690000000002</v>
      </c>
      <c r="BK274" s="6">
        <v>6706.2690000000002</v>
      </c>
      <c r="BQ274" s="4">
        <v>84498.989400000006</v>
      </c>
      <c r="BR274" s="9">
        <v>0</v>
      </c>
      <c r="BS274" s="9">
        <v>0</v>
      </c>
      <c r="BT274" s="9">
        <v>0</v>
      </c>
      <c r="BU274" s="9">
        <v>0</v>
      </c>
      <c r="BV274" s="9">
        <v>5474.1960000000008</v>
      </c>
      <c r="BW274" s="9">
        <v>0</v>
      </c>
      <c r="BX274" s="9">
        <v>0</v>
      </c>
      <c r="BY274" s="9">
        <v>0</v>
      </c>
      <c r="BZ274" s="9">
        <v>0</v>
      </c>
      <c r="CA274" s="9">
        <v>64941.628499999999</v>
      </c>
      <c r="CB274" s="9">
        <v>7041.5824499999999</v>
      </c>
      <c r="CC274" s="9">
        <v>7041.5824499999999</v>
      </c>
      <c r="CD274" s="135">
        <v>84498.989400000006</v>
      </c>
      <c r="CE274" s="7">
        <f t="shared" si="4"/>
        <v>0</v>
      </c>
    </row>
    <row r="275" spans="1:83" hidden="1">
      <c r="A275">
        <v>972</v>
      </c>
      <c r="B275" t="s">
        <v>527</v>
      </c>
      <c r="C275">
        <v>132</v>
      </c>
      <c r="D275" t="s">
        <v>528</v>
      </c>
      <c r="E275">
        <v>212</v>
      </c>
      <c r="F275">
        <v>511540005</v>
      </c>
      <c r="G275" t="s">
        <v>125</v>
      </c>
      <c r="H275" s="53"/>
      <c r="I275">
        <v>101</v>
      </c>
      <c r="J275" t="s">
        <v>308</v>
      </c>
      <c r="K275">
        <v>1540</v>
      </c>
      <c r="L275" s="8">
        <v>1520</v>
      </c>
      <c r="M275" t="s">
        <v>318</v>
      </c>
      <c r="N275">
        <v>1000</v>
      </c>
      <c r="O275" t="s">
        <v>106</v>
      </c>
      <c r="P275">
        <v>9</v>
      </c>
      <c r="Q275" t="s">
        <v>422</v>
      </c>
      <c r="R275">
        <v>181</v>
      </c>
      <c r="S275" s="21">
        <v>1</v>
      </c>
      <c r="T275" s="21">
        <v>81</v>
      </c>
      <c r="U275" t="s">
        <v>523</v>
      </c>
      <c r="V275">
        <v>131</v>
      </c>
      <c r="W275" t="s">
        <v>524</v>
      </c>
      <c r="X275">
        <v>1</v>
      </c>
      <c r="Y275" t="s">
        <v>313</v>
      </c>
      <c r="Z275" s="4">
        <v>0</v>
      </c>
      <c r="AA275" s="4">
        <v>630</v>
      </c>
      <c r="AB275" s="4">
        <v>583.33000000000004</v>
      </c>
      <c r="AC275" s="4">
        <v>0</v>
      </c>
      <c r="AD275" s="4">
        <v>0</v>
      </c>
      <c r="AE275" s="4">
        <v>0</v>
      </c>
      <c r="AF275" s="4">
        <v>1720.82</v>
      </c>
      <c r="AG275" s="4">
        <v>652.35</v>
      </c>
      <c r="AH275" s="4">
        <v>0</v>
      </c>
      <c r="AI275" s="4">
        <v>1107.75</v>
      </c>
      <c r="AJ275" s="4">
        <v>469.43</v>
      </c>
      <c r="AK275" s="4">
        <v>469.43</v>
      </c>
      <c r="AM275" s="4">
        <v>19476.98</v>
      </c>
      <c r="AN275" s="4">
        <v>0</v>
      </c>
      <c r="AO275" s="4">
        <v>0</v>
      </c>
      <c r="AP275" s="4">
        <v>10278.93</v>
      </c>
      <c r="AQ275" s="4">
        <v>5207.45</v>
      </c>
      <c r="AR275" s="4">
        <v>1500</v>
      </c>
      <c r="AS275" s="4">
        <v>5795.38</v>
      </c>
      <c r="AT275" s="4">
        <v>5370.01</v>
      </c>
      <c r="AU275" s="4">
        <v>8950</v>
      </c>
      <c r="AV275" s="4">
        <v>-2201.09</v>
      </c>
      <c r="AW275" s="4">
        <v>12922.86</v>
      </c>
      <c r="AX275" s="4">
        <v>0</v>
      </c>
      <c r="AZ275" s="4">
        <v>777.78</v>
      </c>
      <c r="BA275" s="4">
        <v>18699.2</v>
      </c>
      <c r="BB275" s="4">
        <v>0</v>
      </c>
      <c r="BC275" s="4">
        <v>11492.26</v>
      </c>
      <c r="BD275" s="4">
        <v>5207.45</v>
      </c>
      <c r="BE275" s="4">
        <v>0</v>
      </c>
      <c r="BF275" s="4">
        <v>8635.6</v>
      </c>
      <c r="BG275" s="4">
        <v>6402.96</v>
      </c>
      <c r="BH275" s="4">
        <v>4856.66</v>
      </c>
      <c r="BI275" s="4">
        <v>3000</v>
      </c>
      <c r="BJ275" s="6">
        <v>5907.1909999999989</v>
      </c>
      <c r="BK275" s="6">
        <v>5907.1909999999989</v>
      </c>
      <c r="BQ275" s="4">
        <v>74430.606599999985</v>
      </c>
      <c r="BR275" s="9">
        <v>816.66899999999987</v>
      </c>
      <c r="BS275" s="9">
        <v>19634.16</v>
      </c>
      <c r="BT275" s="9">
        <v>0</v>
      </c>
      <c r="BU275" s="9">
        <v>12066.873</v>
      </c>
      <c r="BV275" s="9">
        <v>5467.8224999999993</v>
      </c>
      <c r="BW275" s="9">
        <v>0</v>
      </c>
      <c r="BX275" s="9">
        <v>9067.380000000001</v>
      </c>
      <c r="BY275" s="9">
        <v>6723.1079999999993</v>
      </c>
      <c r="BZ275" s="9">
        <v>5099.4930000000004</v>
      </c>
      <c r="CA275" s="9">
        <v>3150</v>
      </c>
      <c r="CB275" s="9">
        <v>6202.5505499999981</v>
      </c>
      <c r="CC275" s="9">
        <v>6202.5505499999981</v>
      </c>
      <c r="CD275" s="135">
        <v>74430.606599999999</v>
      </c>
      <c r="CE275" s="7">
        <f t="shared" si="4"/>
        <v>0</v>
      </c>
    </row>
    <row r="276" spans="1:83" hidden="1">
      <c r="A276">
        <v>974</v>
      </c>
      <c r="B276" t="s">
        <v>592</v>
      </c>
      <c r="C276">
        <v>161</v>
      </c>
      <c r="D276" t="s">
        <v>592</v>
      </c>
      <c r="E276">
        <v>212</v>
      </c>
      <c r="F276">
        <v>511540005</v>
      </c>
      <c r="G276" t="s">
        <v>125</v>
      </c>
      <c r="H276" s="53"/>
      <c r="I276">
        <v>101</v>
      </c>
      <c r="J276" t="s">
        <v>308</v>
      </c>
      <c r="K276">
        <v>1540</v>
      </c>
      <c r="L276" s="8">
        <v>1520</v>
      </c>
      <c r="M276" t="s">
        <v>318</v>
      </c>
      <c r="N276">
        <v>1000</v>
      </c>
      <c r="O276" t="s">
        <v>106</v>
      </c>
      <c r="P276">
        <v>9</v>
      </c>
      <c r="Q276" t="s">
        <v>422</v>
      </c>
      <c r="R276">
        <v>181</v>
      </c>
      <c r="S276" s="21">
        <v>1</v>
      </c>
      <c r="T276" s="21">
        <v>81</v>
      </c>
      <c r="U276" t="s">
        <v>523</v>
      </c>
      <c r="V276">
        <v>131</v>
      </c>
      <c r="W276" t="s">
        <v>524</v>
      </c>
      <c r="X276">
        <v>1</v>
      </c>
      <c r="Y276" t="s">
        <v>313</v>
      </c>
      <c r="Z276" s="4">
        <v>32174.57</v>
      </c>
      <c r="AA276" s="4">
        <v>68159.77</v>
      </c>
      <c r="AB276" s="4">
        <v>83470.259999999995</v>
      </c>
      <c r="AC276" s="4">
        <v>0</v>
      </c>
      <c r="AD276" s="4">
        <v>98448.99</v>
      </c>
      <c r="AE276" s="4">
        <v>69876.850000000006</v>
      </c>
      <c r="AF276" s="4">
        <v>41674.86</v>
      </c>
      <c r="AG276" s="4">
        <v>83174.36</v>
      </c>
      <c r="AH276" s="4">
        <v>9424.83</v>
      </c>
      <c r="AI276" s="4">
        <v>107860.22</v>
      </c>
      <c r="AJ276" s="4">
        <v>59426.47</v>
      </c>
      <c r="AK276" s="4">
        <v>59426.47</v>
      </c>
      <c r="AM276" s="4">
        <v>113605.45</v>
      </c>
      <c r="AN276" s="4">
        <v>-11250</v>
      </c>
      <c r="AO276" s="4">
        <v>52110.71</v>
      </c>
      <c r="AP276" s="4">
        <v>10142.94</v>
      </c>
      <c r="AQ276" s="4">
        <v>4491.8</v>
      </c>
      <c r="AR276" s="4">
        <v>151966.57</v>
      </c>
      <c r="AS276" s="4">
        <v>-52989.7</v>
      </c>
      <c r="AT276" s="4">
        <v>-23934.26</v>
      </c>
      <c r="AU276" s="4">
        <v>36110.15</v>
      </c>
      <c r="AV276" s="4">
        <v>0</v>
      </c>
      <c r="AW276" s="4">
        <v>26924.59</v>
      </c>
      <c r="AX276" s="4">
        <v>-59000</v>
      </c>
      <c r="AZ276" s="4">
        <v>32243.53</v>
      </c>
      <c r="BA276" s="4">
        <v>144298.23999999999</v>
      </c>
      <c r="BB276" s="4">
        <v>56805.35</v>
      </c>
      <c r="BC276" s="4">
        <v>115066.58</v>
      </c>
      <c r="BD276" s="4">
        <v>99651.93</v>
      </c>
      <c r="BE276" s="4">
        <v>132428.28</v>
      </c>
      <c r="BF276" s="4">
        <v>41053.519999999997</v>
      </c>
      <c r="BG276" s="4">
        <v>60400.25</v>
      </c>
      <c r="BH276" s="4">
        <v>84710.47</v>
      </c>
      <c r="BI276" s="4">
        <v>77098.37</v>
      </c>
      <c r="BJ276" s="6">
        <v>84375.652000000002</v>
      </c>
      <c r="BK276" s="6">
        <v>84375.652000000002</v>
      </c>
      <c r="BQ276" s="4">
        <v>1063133.2152</v>
      </c>
      <c r="BR276" s="9">
        <v>33855.7065</v>
      </c>
      <c r="BS276" s="9">
        <v>151513.152</v>
      </c>
      <c r="BT276" s="9">
        <v>59645.617499999993</v>
      </c>
      <c r="BU276" s="9">
        <v>120819.909</v>
      </c>
      <c r="BV276" s="9">
        <v>104634.52649999999</v>
      </c>
      <c r="BW276" s="9">
        <v>139049.69399999999</v>
      </c>
      <c r="BX276" s="9">
        <v>43106.195999999989</v>
      </c>
      <c r="BY276" s="9">
        <v>63420.262499999997</v>
      </c>
      <c r="BZ276" s="9">
        <v>88945.993499999997</v>
      </c>
      <c r="CA276" s="9">
        <v>80953.288499999981</v>
      </c>
      <c r="CB276" s="9">
        <v>88594.434599999993</v>
      </c>
      <c r="CC276" s="9">
        <v>88594.434599999993</v>
      </c>
      <c r="CD276" s="135">
        <v>1063133.2152</v>
      </c>
      <c r="CE276" s="7">
        <f t="shared" si="4"/>
        <v>0</v>
      </c>
    </row>
    <row r="277" spans="1:83" hidden="1">
      <c r="A277">
        <v>981</v>
      </c>
      <c r="B277" t="s">
        <v>532</v>
      </c>
      <c r="C277">
        <v>134</v>
      </c>
      <c r="D277" t="s">
        <v>245</v>
      </c>
      <c r="E277">
        <v>212</v>
      </c>
      <c r="F277">
        <v>511540005</v>
      </c>
      <c r="G277" t="s">
        <v>125</v>
      </c>
      <c r="H277" s="53"/>
      <c r="I277">
        <v>101</v>
      </c>
      <c r="J277" t="s">
        <v>308</v>
      </c>
      <c r="K277">
        <v>1540</v>
      </c>
      <c r="L277" s="8">
        <v>1520</v>
      </c>
      <c r="M277" t="s">
        <v>318</v>
      </c>
      <c r="N277">
        <v>1000</v>
      </c>
      <c r="O277" t="s">
        <v>106</v>
      </c>
      <c r="P277">
        <v>6</v>
      </c>
      <c r="Q277" t="s">
        <v>533</v>
      </c>
      <c r="R277">
        <v>134</v>
      </c>
      <c r="S277" s="21">
        <v>1</v>
      </c>
      <c r="T277" s="21">
        <v>34</v>
      </c>
      <c r="U277" t="s">
        <v>534</v>
      </c>
      <c r="V277">
        <v>132</v>
      </c>
      <c r="W277" t="s">
        <v>535</v>
      </c>
      <c r="X277">
        <v>1</v>
      </c>
      <c r="Y277" t="s">
        <v>313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1828.17</v>
      </c>
      <c r="AJ277" s="4">
        <v>182.82</v>
      </c>
      <c r="AK277" s="4">
        <v>182.82</v>
      </c>
      <c r="AM277" s="4">
        <v>0</v>
      </c>
      <c r="AN277" s="4">
        <v>0</v>
      </c>
      <c r="AO277" s="4">
        <v>0</v>
      </c>
      <c r="AP277" s="4">
        <v>0</v>
      </c>
      <c r="AQ277" s="4">
        <v>451</v>
      </c>
      <c r="AR277" s="4">
        <v>0</v>
      </c>
      <c r="AS277" s="4">
        <v>0</v>
      </c>
      <c r="AT277" s="4">
        <v>0</v>
      </c>
      <c r="AU277" s="4">
        <v>0</v>
      </c>
      <c r="AV277" s="4">
        <v>-1828.17</v>
      </c>
      <c r="AW277" s="4">
        <v>0</v>
      </c>
      <c r="AX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451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6">
        <v>45.1</v>
      </c>
      <c r="BK277" s="6">
        <v>45.1</v>
      </c>
      <c r="BQ277" s="4">
        <v>568.2600000000001</v>
      </c>
      <c r="BR277" s="9">
        <v>0</v>
      </c>
      <c r="BS277" s="9">
        <v>0</v>
      </c>
      <c r="BT277" s="9">
        <v>0</v>
      </c>
      <c r="BU277" s="9">
        <v>0</v>
      </c>
      <c r="BV277" s="9">
        <v>473.55000000000007</v>
      </c>
      <c r="BW277" s="9">
        <v>0</v>
      </c>
      <c r="BX277" s="9">
        <v>0</v>
      </c>
      <c r="BY277" s="9">
        <v>0</v>
      </c>
      <c r="BZ277" s="9">
        <v>0</v>
      </c>
      <c r="CA277" s="9">
        <v>0</v>
      </c>
      <c r="CB277" s="9">
        <v>47.355000000000004</v>
      </c>
      <c r="CC277" s="9">
        <v>47.355000000000004</v>
      </c>
      <c r="CD277" s="135">
        <v>568.2600000000001</v>
      </c>
      <c r="CE277" s="7">
        <f t="shared" si="4"/>
        <v>0</v>
      </c>
    </row>
    <row r="278" spans="1:83" s="27" customFormat="1" ht="15.75" hidden="1" thickBot="1">
      <c r="A278" s="27">
        <v>991</v>
      </c>
      <c r="B278" s="27" t="s">
        <v>538</v>
      </c>
      <c r="C278" s="27">
        <v>136</v>
      </c>
      <c r="D278" s="27" t="s">
        <v>539</v>
      </c>
      <c r="E278" s="27">
        <v>212</v>
      </c>
      <c r="F278" s="27">
        <v>511540005</v>
      </c>
      <c r="G278" s="27" t="s">
        <v>125</v>
      </c>
      <c r="H278" s="113"/>
      <c r="I278" s="27">
        <v>101</v>
      </c>
      <c r="J278" s="27" t="s">
        <v>308</v>
      </c>
      <c r="K278" s="27">
        <v>1540</v>
      </c>
      <c r="L278" s="98">
        <v>1520</v>
      </c>
      <c r="M278" s="27" t="s">
        <v>318</v>
      </c>
      <c r="N278" s="27">
        <v>1000</v>
      </c>
      <c r="O278" s="27" t="s">
        <v>106</v>
      </c>
      <c r="P278" s="27">
        <v>10</v>
      </c>
      <c r="Q278" s="27" t="s">
        <v>540</v>
      </c>
      <c r="R278" s="27">
        <v>311</v>
      </c>
      <c r="S278" s="99">
        <v>3</v>
      </c>
      <c r="T278" s="99">
        <v>11</v>
      </c>
      <c r="U278" s="27" t="s">
        <v>463</v>
      </c>
      <c r="V278" s="27">
        <v>121</v>
      </c>
      <c r="W278" s="27" t="s">
        <v>312</v>
      </c>
      <c r="X278" s="27">
        <v>1</v>
      </c>
      <c r="Y278" s="27" t="s">
        <v>313</v>
      </c>
      <c r="Z278" s="56">
        <v>0</v>
      </c>
      <c r="AA278" s="56">
        <v>0</v>
      </c>
      <c r="AB278" s="56">
        <v>0</v>
      </c>
      <c r="AC278" s="56">
        <v>0</v>
      </c>
      <c r="AD278" s="56">
        <v>8792.44</v>
      </c>
      <c r="AE278" s="56">
        <v>0</v>
      </c>
      <c r="AF278" s="56">
        <v>0</v>
      </c>
      <c r="AG278" s="56">
        <v>0</v>
      </c>
      <c r="AH278" s="56">
        <v>588.57000000000005</v>
      </c>
      <c r="AI278" s="56">
        <v>490.46</v>
      </c>
      <c r="AJ278" s="56">
        <v>987.15</v>
      </c>
      <c r="AK278" s="56">
        <v>987.15</v>
      </c>
      <c r="AL278" s="56"/>
      <c r="AM278" s="56">
        <v>0</v>
      </c>
      <c r="AN278" s="56">
        <v>2331.56</v>
      </c>
      <c r="AO278" s="56">
        <v>0</v>
      </c>
      <c r="AP278" s="56">
        <v>1314.8</v>
      </c>
      <c r="AQ278" s="56">
        <v>0</v>
      </c>
      <c r="AR278" s="56">
        <v>0</v>
      </c>
      <c r="AS278" s="56">
        <v>-7222.33</v>
      </c>
      <c r="AT278" s="56">
        <v>0</v>
      </c>
      <c r="AU278" s="56">
        <v>0</v>
      </c>
      <c r="AV278" s="56">
        <v>0</v>
      </c>
      <c r="AW278" s="56">
        <v>2542.27</v>
      </c>
      <c r="AX278" s="56">
        <v>0</v>
      </c>
      <c r="AZ278" s="56">
        <v>0</v>
      </c>
      <c r="BA278" s="56">
        <v>2331.56</v>
      </c>
      <c r="BB278" s="56">
        <v>0</v>
      </c>
      <c r="BC278" s="56">
        <v>1314.8</v>
      </c>
      <c r="BD278" s="56">
        <v>0</v>
      </c>
      <c r="BE278" s="56">
        <v>0</v>
      </c>
      <c r="BF278" s="56">
        <v>0</v>
      </c>
      <c r="BG278" s="56">
        <v>1570.08</v>
      </c>
      <c r="BH278" s="56">
        <v>0</v>
      </c>
      <c r="BI278" s="56">
        <v>0</v>
      </c>
      <c r="BJ278" s="73">
        <v>521.64400000000001</v>
      </c>
      <c r="BK278" s="73">
        <v>521.64400000000001</v>
      </c>
      <c r="BL278" s="33"/>
      <c r="BM278" s="33"/>
      <c r="BQ278" s="56">
        <v>6572.7144000000008</v>
      </c>
      <c r="BR278" s="33">
        <v>0</v>
      </c>
      <c r="BS278" s="33">
        <v>2448.1380000000004</v>
      </c>
      <c r="BT278" s="33">
        <v>0</v>
      </c>
      <c r="BU278" s="33">
        <v>1380.54</v>
      </c>
      <c r="BV278" s="33">
        <v>0</v>
      </c>
      <c r="BW278" s="33">
        <v>0</v>
      </c>
      <c r="BX278" s="33">
        <v>0</v>
      </c>
      <c r="BY278" s="33">
        <v>1648.5840000000001</v>
      </c>
      <c r="BZ278" s="33">
        <v>0</v>
      </c>
      <c r="CA278" s="33">
        <v>0</v>
      </c>
      <c r="CB278" s="33">
        <v>547.72620000000006</v>
      </c>
      <c r="CC278" s="33">
        <v>547.72620000000006</v>
      </c>
      <c r="CD278" s="136">
        <v>6572.7144000000008</v>
      </c>
      <c r="CE278" s="7">
        <f t="shared" si="4"/>
        <v>0</v>
      </c>
    </row>
    <row r="279" spans="1:83" hidden="1">
      <c r="A279">
        <v>101</v>
      </c>
      <c r="B279" t="s">
        <v>306</v>
      </c>
      <c r="C279">
        <v>139</v>
      </c>
      <c r="D279" t="s">
        <v>307</v>
      </c>
      <c r="E279">
        <v>490</v>
      </c>
      <c r="F279">
        <v>511540006</v>
      </c>
      <c r="G279" t="s">
        <v>547</v>
      </c>
      <c r="H279" s="53"/>
      <c r="I279">
        <v>101</v>
      </c>
      <c r="J279" t="s">
        <v>308</v>
      </c>
      <c r="K279">
        <v>1540</v>
      </c>
      <c r="L279" s="8">
        <v>1520</v>
      </c>
      <c r="M279" t="s">
        <v>318</v>
      </c>
      <c r="N279">
        <v>1000</v>
      </c>
      <c r="O279" t="s">
        <v>106</v>
      </c>
      <c r="P279">
        <v>7</v>
      </c>
      <c r="Q279" t="s">
        <v>310</v>
      </c>
      <c r="R279">
        <v>171</v>
      </c>
      <c r="S279" s="21">
        <v>1</v>
      </c>
      <c r="T279" s="21">
        <v>71</v>
      </c>
      <c r="U279" t="s">
        <v>311</v>
      </c>
      <c r="V279">
        <v>121</v>
      </c>
      <c r="W279" t="s">
        <v>312</v>
      </c>
      <c r="X279">
        <v>1</v>
      </c>
      <c r="Y279" t="s">
        <v>313</v>
      </c>
      <c r="Z279" s="4">
        <v>0</v>
      </c>
      <c r="AA279" s="4">
        <v>85050</v>
      </c>
      <c r="AB279" s="4">
        <v>0</v>
      </c>
      <c r="AC279" s="4">
        <v>0</v>
      </c>
      <c r="AD279" s="4">
        <v>0</v>
      </c>
      <c r="AE279" s="4">
        <v>0</v>
      </c>
      <c r="AF279" s="4">
        <v>94500</v>
      </c>
      <c r="AG279" s="4">
        <v>0</v>
      </c>
      <c r="AH279" s="4">
        <v>107100</v>
      </c>
      <c r="AI279" s="4">
        <v>0</v>
      </c>
      <c r="AJ279" s="4">
        <v>28665</v>
      </c>
      <c r="AK279" s="4">
        <v>28665</v>
      </c>
      <c r="AM279" s="4">
        <v>0</v>
      </c>
      <c r="AN279" s="4">
        <v>0</v>
      </c>
      <c r="AO279" s="4">
        <v>100000</v>
      </c>
      <c r="AP279" s="4">
        <v>0</v>
      </c>
      <c r="AQ279" s="4">
        <v>0</v>
      </c>
      <c r="AR279" s="4">
        <v>0</v>
      </c>
      <c r="AS279" s="4">
        <v>196000</v>
      </c>
      <c r="AT279" s="4">
        <v>-34754.5</v>
      </c>
      <c r="AU279" s="4">
        <v>-82070.559999999998</v>
      </c>
      <c r="AV279" s="4">
        <v>0</v>
      </c>
      <c r="AW279" s="4">
        <v>-25000</v>
      </c>
      <c r="AX279" s="4">
        <v>-25000</v>
      </c>
      <c r="AZ279" s="4">
        <v>0</v>
      </c>
      <c r="BA279" s="4">
        <v>0</v>
      </c>
      <c r="BB279" s="4">
        <v>177000</v>
      </c>
      <c r="BC279" s="4">
        <v>0</v>
      </c>
      <c r="BD279" s="4">
        <v>0</v>
      </c>
      <c r="BE279" s="4">
        <v>0</v>
      </c>
      <c r="BF279" s="4">
        <v>196000</v>
      </c>
      <c r="BG279" s="4">
        <v>0</v>
      </c>
      <c r="BH279" s="4">
        <v>90000</v>
      </c>
      <c r="BI279" s="4">
        <v>0</v>
      </c>
      <c r="BJ279" s="6">
        <v>46300</v>
      </c>
      <c r="BK279" s="6">
        <v>46300</v>
      </c>
      <c r="BQ279" s="4">
        <v>583380</v>
      </c>
      <c r="BR279" s="9">
        <v>0</v>
      </c>
      <c r="BS279" s="9">
        <v>0</v>
      </c>
      <c r="BT279" s="9">
        <v>185850</v>
      </c>
      <c r="BU279" s="9">
        <v>0</v>
      </c>
      <c r="BV279" s="9">
        <v>0</v>
      </c>
      <c r="BW279" s="9">
        <v>0</v>
      </c>
      <c r="BX279" s="9">
        <v>205800</v>
      </c>
      <c r="BY279" s="9">
        <v>0</v>
      </c>
      <c r="BZ279" s="9">
        <v>94500</v>
      </c>
      <c r="CA279" s="9">
        <v>0</v>
      </c>
      <c r="CB279" s="9">
        <v>48615</v>
      </c>
      <c r="CC279" s="9">
        <v>48615</v>
      </c>
      <c r="CD279" s="135">
        <v>583380</v>
      </c>
      <c r="CE279" s="7">
        <f t="shared" si="4"/>
        <v>0</v>
      </c>
    </row>
    <row r="280" spans="1:83" hidden="1">
      <c r="A280">
        <v>101</v>
      </c>
      <c r="B280" t="s">
        <v>306</v>
      </c>
      <c r="C280">
        <v>139</v>
      </c>
      <c r="D280" t="s">
        <v>307</v>
      </c>
      <c r="E280">
        <v>214</v>
      </c>
      <c r="F280">
        <v>511540007</v>
      </c>
      <c r="G280" t="s">
        <v>126</v>
      </c>
      <c r="H280" s="53"/>
      <c r="I280">
        <v>101</v>
      </c>
      <c r="J280" t="s">
        <v>308</v>
      </c>
      <c r="K280">
        <v>1540</v>
      </c>
      <c r="L280" s="8">
        <v>1520</v>
      </c>
      <c r="M280" t="s">
        <v>318</v>
      </c>
      <c r="N280">
        <v>1000</v>
      </c>
      <c r="O280" t="s">
        <v>106</v>
      </c>
      <c r="P280">
        <v>7</v>
      </c>
      <c r="Q280" t="s">
        <v>310</v>
      </c>
      <c r="R280">
        <v>171</v>
      </c>
      <c r="S280" s="21">
        <v>1</v>
      </c>
      <c r="T280" s="21">
        <v>71</v>
      </c>
      <c r="U280" t="s">
        <v>311</v>
      </c>
      <c r="V280">
        <v>121</v>
      </c>
      <c r="W280" t="s">
        <v>312</v>
      </c>
      <c r="X280">
        <v>1</v>
      </c>
      <c r="Y280" t="s">
        <v>313</v>
      </c>
      <c r="Z280" s="4">
        <v>5880</v>
      </c>
      <c r="AA280" s="4">
        <v>5880</v>
      </c>
      <c r="AB280" s="4">
        <v>8820</v>
      </c>
      <c r="AC280" s="4">
        <v>2940</v>
      </c>
      <c r="AD280" s="4">
        <v>5880</v>
      </c>
      <c r="AE280" s="4">
        <v>5880</v>
      </c>
      <c r="AF280" s="4">
        <v>5880</v>
      </c>
      <c r="AG280" s="4">
        <v>5880</v>
      </c>
      <c r="AH280" s="4">
        <v>10580.3</v>
      </c>
      <c r="AI280" s="4">
        <v>5880</v>
      </c>
      <c r="AJ280" s="4">
        <v>5880</v>
      </c>
      <c r="AK280" s="4">
        <v>5880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Z280" s="4">
        <v>5600</v>
      </c>
      <c r="BA280" s="4">
        <v>5600</v>
      </c>
      <c r="BB280" s="4">
        <v>8400</v>
      </c>
      <c r="BC280" s="4">
        <v>2800</v>
      </c>
      <c r="BD280" s="4">
        <v>5600</v>
      </c>
      <c r="BE280" s="4">
        <v>5600</v>
      </c>
      <c r="BF280" s="4">
        <v>5600</v>
      </c>
      <c r="BG280" s="4">
        <v>5600</v>
      </c>
      <c r="BH280" s="4">
        <v>5600</v>
      </c>
      <c r="BI280" s="4">
        <v>5600</v>
      </c>
      <c r="BJ280" s="6">
        <v>5600</v>
      </c>
      <c r="BK280" s="6">
        <v>5600</v>
      </c>
      <c r="BQ280" s="4">
        <v>70560</v>
      </c>
      <c r="BR280" s="9">
        <v>5880</v>
      </c>
      <c r="BS280" s="9">
        <v>5880</v>
      </c>
      <c r="BT280" s="9">
        <v>8820</v>
      </c>
      <c r="BU280" s="9">
        <v>2940</v>
      </c>
      <c r="BV280" s="9">
        <v>5880</v>
      </c>
      <c r="BW280" s="9">
        <v>5880</v>
      </c>
      <c r="BX280" s="9">
        <v>5880</v>
      </c>
      <c r="BY280" s="9">
        <v>5880</v>
      </c>
      <c r="BZ280" s="9">
        <v>5880</v>
      </c>
      <c r="CA280" s="9">
        <v>5880</v>
      </c>
      <c r="CB280" s="9">
        <v>5880</v>
      </c>
      <c r="CC280" s="9">
        <v>5880</v>
      </c>
      <c r="CD280" s="135">
        <v>70560</v>
      </c>
      <c r="CE280" s="7">
        <f t="shared" si="4"/>
        <v>0</v>
      </c>
    </row>
    <row r="281" spans="1:83" hidden="1">
      <c r="A281">
        <v>911</v>
      </c>
      <c r="B281" t="s">
        <v>447</v>
      </c>
      <c r="C281">
        <v>107</v>
      </c>
      <c r="D281" t="s">
        <v>120</v>
      </c>
      <c r="E281">
        <v>214</v>
      </c>
      <c r="F281">
        <v>511540007</v>
      </c>
      <c r="G281" t="s">
        <v>126</v>
      </c>
      <c r="H281" s="53"/>
      <c r="I281">
        <v>101</v>
      </c>
      <c r="J281" t="s">
        <v>308</v>
      </c>
      <c r="K281">
        <v>1540</v>
      </c>
      <c r="L281" s="8">
        <v>1520</v>
      </c>
      <c r="M281" t="s">
        <v>318</v>
      </c>
      <c r="N281">
        <v>1000</v>
      </c>
      <c r="O281" t="s">
        <v>106</v>
      </c>
      <c r="P281">
        <v>1</v>
      </c>
      <c r="Q281" t="s">
        <v>448</v>
      </c>
      <c r="R281">
        <v>131</v>
      </c>
      <c r="S281" s="21">
        <v>1</v>
      </c>
      <c r="T281" s="21">
        <v>31</v>
      </c>
      <c r="U281" t="s">
        <v>449</v>
      </c>
      <c r="V281">
        <v>121</v>
      </c>
      <c r="W281" t="s">
        <v>312</v>
      </c>
      <c r="X281">
        <v>1</v>
      </c>
      <c r="Y281" t="s">
        <v>313</v>
      </c>
      <c r="Z281" s="4">
        <v>1997.06</v>
      </c>
      <c r="AA281" s="4">
        <v>1997.06</v>
      </c>
      <c r="AB281" s="4">
        <v>2995.59</v>
      </c>
      <c r="AC281" s="4">
        <v>998.53</v>
      </c>
      <c r="AD281" s="4">
        <v>1997.06</v>
      </c>
      <c r="AE281" s="4">
        <v>1997.06</v>
      </c>
      <c r="AF281" s="4">
        <v>1997.06</v>
      </c>
      <c r="AG281" s="4">
        <v>1997.06</v>
      </c>
      <c r="AH281" s="4">
        <v>1997.06</v>
      </c>
      <c r="AI281" s="4">
        <v>1997.06</v>
      </c>
      <c r="AJ281" s="4">
        <v>1997.06</v>
      </c>
      <c r="AK281" s="4">
        <v>1997.06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Z281" s="4">
        <v>1901.96</v>
      </c>
      <c r="BA281" s="4">
        <v>1901.96</v>
      </c>
      <c r="BB281" s="4">
        <v>2852.94</v>
      </c>
      <c r="BC281" s="4">
        <v>950.98</v>
      </c>
      <c r="BD281" s="4">
        <v>1901.96</v>
      </c>
      <c r="BE281" s="4">
        <v>1901.96</v>
      </c>
      <c r="BF281" s="4">
        <v>1901.96</v>
      </c>
      <c r="BG281" s="4">
        <v>1901.96</v>
      </c>
      <c r="BH281" s="4">
        <v>1901.96</v>
      </c>
      <c r="BI281" s="4">
        <v>1901.96</v>
      </c>
      <c r="BJ281" s="6">
        <v>1901.9599999999996</v>
      </c>
      <c r="BK281" s="6">
        <v>1901.9599999999996</v>
      </c>
      <c r="BQ281" s="4">
        <v>23964.695999999993</v>
      </c>
      <c r="BR281" s="9">
        <v>1997.058</v>
      </c>
      <c r="BS281" s="9">
        <v>1997.058</v>
      </c>
      <c r="BT281" s="9">
        <v>2995.5869999999995</v>
      </c>
      <c r="BU281" s="9">
        <v>998.529</v>
      </c>
      <c r="BV281" s="9">
        <v>1997.058</v>
      </c>
      <c r="BW281" s="9">
        <v>1997.058</v>
      </c>
      <c r="BX281" s="9">
        <v>1997.058</v>
      </c>
      <c r="BY281" s="9">
        <v>1997.058</v>
      </c>
      <c r="BZ281" s="9">
        <v>1997.058</v>
      </c>
      <c r="CA281" s="9">
        <v>1997.058</v>
      </c>
      <c r="CB281" s="9">
        <v>1997.0579999999995</v>
      </c>
      <c r="CC281" s="9">
        <v>1997.0579999999995</v>
      </c>
      <c r="CD281" s="135">
        <v>23964.696000000007</v>
      </c>
      <c r="CE281" s="7">
        <f t="shared" si="4"/>
        <v>0</v>
      </c>
    </row>
    <row r="282" spans="1:83" hidden="1">
      <c r="A282">
        <v>972</v>
      </c>
      <c r="B282" t="s">
        <v>527</v>
      </c>
      <c r="C282">
        <v>132</v>
      </c>
      <c r="D282" t="s">
        <v>528</v>
      </c>
      <c r="E282">
        <v>214</v>
      </c>
      <c r="F282">
        <v>511540007</v>
      </c>
      <c r="G282" t="s">
        <v>126</v>
      </c>
      <c r="H282" s="53"/>
      <c r="I282">
        <v>101</v>
      </c>
      <c r="J282" t="s">
        <v>308</v>
      </c>
      <c r="K282">
        <v>1540</v>
      </c>
      <c r="L282" s="8">
        <v>1520</v>
      </c>
      <c r="M282" t="s">
        <v>318</v>
      </c>
      <c r="N282">
        <v>1000</v>
      </c>
      <c r="O282" t="s">
        <v>106</v>
      </c>
      <c r="P282">
        <v>9</v>
      </c>
      <c r="Q282" t="s">
        <v>422</v>
      </c>
      <c r="R282">
        <v>181</v>
      </c>
      <c r="S282" s="21">
        <v>1</v>
      </c>
      <c r="T282" s="21">
        <v>81</v>
      </c>
      <c r="U282" t="s">
        <v>523</v>
      </c>
      <c r="V282">
        <v>131</v>
      </c>
      <c r="W282" t="s">
        <v>524</v>
      </c>
      <c r="X282">
        <v>1</v>
      </c>
      <c r="Y282" t="s">
        <v>313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3402</v>
      </c>
      <c r="AW282" s="4">
        <v>0</v>
      </c>
      <c r="AX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3402</v>
      </c>
      <c r="BJ282" s="6">
        <v>340.2</v>
      </c>
      <c r="BK282" s="6">
        <v>340.2</v>
      </c>
      <c r="BQ282" s="4">
        <v>4286.5199999999995</v>
      </c>
      <c r="BR282" s="9">
        <v>0</v>
      </c>
      <c r="BS282" s="9">
        <v>0</v>
      </c>
      <c r="BT282" s="9">
        <v>0</v>
      </c>
      <c r="BU282" s="9">
        <v>0</v>
      </c>
      <c r="BV282" s="9">
        <v>0</v>
      </c>
      <c r="BW282" s="9">
        <v>0</v>
      </c>
      <c r="BX282" s="9">
        <v>0</v>
      </c>
      <c r="BY282" s="9">
        <v>0</v>
      </c>
      <c r="BZ282" s="9">
        <v>0</v>
      </c>
      <c r="CA282" s="9">
        <v>3572.1</v>
      </c>
      <c r="CB282" s="9">
        <v>357.21</v>
      </c>
      <c r="CC282" s="9">
        <v>357.21</v>
      </c>
      <c r="CD282" s="135">
        <v>4286.5199999999995</v>
      </c>
      <c r="CE282" s="7">
        <f t="shared" si="4"/>
        <v>0</v>
      </c>
    </row>
    <row r="283" spans="1:83" hidden="1">
      <c r="A283">
        <v>974</v>
      </c>
      <c r="B283" t="s">
        <v>592</v>
      </c>
      <c r="C283">
        <v>161</v>
      </c>
      <c r="D283" t="s">
        <v>592</v>
      </c>
      <c r="E283">
        <v>214</v>
      </c>
      <c r="F283">
        <v>511540007</v>
      </c>
      <c r="G283" t="s">
        <v>126</v>
      </c>
      <c r="H283" s="53"/>
      <c r="I283">
        <v>101</v>
      </c>
      <c r="J283" t="s">
        <v>308</v>
      </c>
      <c r="K283">
        <v>1540</v>
      </c>
      <c r="L283" s="8">
        <v>1520</v>
      </c>
      <c r="M283" t="s">
        <v>318</v>
      </c>
      <c r="N283">
        <v>1000</v>
      </c>
      <c r="O283" t="s">
        <v>106</v>
      </c>
      <c r="P283">
        <v>9</v>
      </c>
      <c r="Q283" t="s">
        <v>422</v>
      </c>
      <c r="R283">
        <v>181</v>
      </c>
      <c r="S283" s="21">
        <v>1</v>
      </c>
      <c r="T283" s="21">
        <v>81</v>
      </c>
      <c r="U283" t="s">
        <v>523</v>
      </c>
      <c r="V283">
        <v>131</v>
      </c>
      <c r="W283" t="s">
        <v>524</v>
      </c>
      <c r="X283">
        <v>1</v>
      </c>
      <c r="Y283" t="s">
        <v>313</v>
      </c>
      <c r="Z283" s="4">
        <v>0</v>
      </c>
      <c r="AA283" s="4">
        <v>89402.21</v>
      </c>
      <c r="AB283" s="4">
        <v>0</v>
      </c>
      <c r="AC283" s="4">
        <v>57753.36</v>
      </c>
      <c r="AD283" s="4">
        <v>100723.12</v>
      </c>
      <c r="AE283" s="4">
        <v>0</v>
      </c>
      <c r="AF283" s="4">
        <v>0</v>
      </c>
      <c r="AG283" s="4">
        <v>69304.06</v>
      </c>
      <c r="AH283" s="4">
        <v>34652.019999999997</v>
      </c>
      <c r="AI283" s="4">
        <v>149388.57</v>
      </c>
      <c r="AJ283" s="4">
        <v>149388.57</v>
      </c>
      <c r="AK283" s="4">
        <v>149388.57</v>
      </c>
      <c r="AM283" s="4">
        <v>0</v>
      </c>
      <c r="AN283" s="4">
        <v>0</v>
      </c>
      <c r="AO283" s="4">
        <v>6597.79</v>
      </c>
      <c r="AP283" s="4">
        <v>0</v>
      </c>
      <c r="AQ283" s="4">
        <v>-3288.86</v>
      </c>
      <c r="AR283" s="4">
        <v>0</v>
      </c>
      <c r="AS283" s="4">
        <v>0</v>
      </c>
      <c r="AT283" s="4">
        <v>0</v>
      </c>
      <c r="AU283" s="4">
        <v>0</v>
      </c>
      <c r="AV283" s="4">
        <v>-18699.2</v>
      </c>
      <c r="AW283" s="4">
        <v>-14477</v>
      </c>
      <c r="AX283" s="4">
        <v>-10000</v>
      </c>
      <c r="AZ283" s="4">
        <v>0</v>
      </c>
      <c r="BA283" s="4">
        <v>60000</v>
      </c>
      <c r="BB283" s="4">
        <v>18000</v>
      </c>
      <c r="BC283" s="4">
        <v>18000</v>
      </c>
      <c r="BD283" s="4">
        <v>60000</v>
      </c>
      <c r="BE283" s="4">
        <v>60000</v>
      </c>
      <c r="BF283" s="4">
        <v>30000</v>
      </c>
      <c r="BG283" s="4">
        <v>30000</v>
      </c>
      <c r="BH283" s="4">
        <v>41600</v>
      </c>
      <c r="BI283" s="4">
        <v>0</v>
      </c>
      <c r="BJ283" s="6">
        <v>31760</v>
      </c>
      <c r="BK283" s="6">
        <v>31760</v>
      </c>
      <c r="BQ283" s="4">
        <v>400176</v>
      </c>
      <c r="BR283" s="9">
        <v>0</v>
      </c>
      <c r="BS283" s="9">
        <v>62999.999999999993</v>
      </c>
      <c r="BT283" s="9">
        <v>18900</v>
      </c>
      <c r="BU283" s="9">
        <v>18900</v>
      </c>
      <c r="BV283" s="9">
        <v>62999.999999999993</v>
      </c>
      <c r="BW283" s="9">
        <v>62999.999999999993</v>
      </c>
      <c r="BX283" s="9">
        <v>31499.999999999996</v>
      </c>
      <c r="BY283" s="9">
        <v>31499.999999999996</v>
      </c>
      <c r="BZ283" s="9">
        <v>43680</v>
      </c>
      <c r="CA283" s="9">
        <v>0</v>
      </c>
      <c r="CB283" s="9">
        <v>33348</v>
      </c>
      <c r="CC283" s="9">
        <v>33348</v>
      </c>
      <c r="CD283" s="135">
        <v>400176</v>
      </c>
      <c r="CE283" s="7">
        <f t="shared" si="4"/>
        <v>0</v>
      </c>
    </row>
    <row r="284" spans="1:83" hidden="1">
      <c r="A284">
        <v>101</v>
      </c>
      <c r="B284" t="s">
        <v>306</v>
      </c>
      <c r="C284">
        <v>139</v>
      </c>
      <c r="D284" t="s">
        <v>307</v>
      </c>
      <c r="E284">
        <v>216</v>
      </c>
      <c r="F284">
        <v>511540008</v>
      </c>
      <c r="G284" t="s">
        <v>112</v>
      </c>
      <c r="H284" s="53"/>
      <c r="I284">
        <v>101</v>
      </c>
      <c r="J284" t="s">
        <v>308</v>
      </c>
      <c r="K284">
        <v>1540</v>
      </c>
      <c r="L284" s="8">
        <v>1520</v>
      </c>
      <c r="M284" t="s">
        <v>318</v>
      </c>
      <c r="N284">
        <v>1000</v>
      </c>
      <c r="O284" t="s">
        <v>106</v>
      </c>
      <c r="P284">
        <v>7</v>
      </c>
      <c r="Q284" t="s">
        <v>310</v>
      </c>
      <c r="R284">
        <v>171</v>
      </c>
      <c r="S284" s="21">
        <v>1</v>
      </c>
      <c r="T284" s="21">
        <v>71</v>
      </c>
      <c r="U284" t="s">
        <v>311</v>
      </c>
      <c r="V284">
        <v>121</v>
      </c>
      <c r="W284" t="s">
        <v>312</v>
      </c>
      <c r="X284">
        <v>1</v>
      </c>
      <c r="Y284" t="s">
        <v>313</v>
      </c>
      <c r="Z284" s="4">
        <v>389277.72</v>
      </c>
      <c r="AA284" s="4">
        <v>226206.63</v>
      </c>
      <c r="AB284" s="4">
        <v>187114.27</v>
      </c>
      <c r="AC284" s="4">
        <v>186409.21</v>
      </c>
      <c r="AD284" s="4">
        <v>189664.98</v>
      </c>
      <c r="AE284" s="4">
        <v>216669.64</v>
      </c>
      <c r="AF284" s="4">
        <v>207530.44</v>
      </c>
      <c r="AG284" s="4">
        <v>187639.99</v>
      </c>
      <c r="AH284" s="4">
        <v>224468.88</v>
      </c>
      <c r="AI284" s="4">
        <v>233404.82</v>
      </c>
      <c r="AJ284" s="4">
        <v>233404.82</v>
      </c>
      <c r="AK284" s="4">
        <v>233404.82</v>
      </c>
      <c r="AM284" s="4">
        <v>-26953.24</v>
      </c>
      <c r="AN284" s="4">
        <v>0</v>
      </c>
      <c r="AO284" s="4">
        <v>0</v>
      </c>
      <c r="AP284" s="4">
        <v>0</v>
      </c>
      <c r="AQ284" s="4">
        <v>0</v>
      </c>
      <c r="AR284" s="4">
        <v>-15200.38</v>
      </c>
      <c r="AS284" s="4">
        <v>-51035.5</v>
      </c>
      <c r="AT284" s="4">
        <v>0</v>
      </c>
      <c r="AU284" s="4">
        <v>-311836.82</v>
      </c>
      <c r="AV284" s="4">
        <v>-232000</v>
      </c>
      <c r="AW284" s="4">
        <v>-230000</v>
      </c>
      <c r="AX284" s="4">
        <v>-230000</v>
      </c>
      <c r="AZ284" s="4">
        <v>193085.63</v>
      </c>
      <c r="BA284" s="4">
        <v>11634.19</v>
      </c>
      <c r="BB284" s="4">
        <v>12967.88</v>
      </c>
      <c r="BC284" s="4">
        <v>12715.24</v>
      </c>
      <c r="BD284" s="4">
        <v>27214.25</v>
      </c>
      <c r="BE284" s="4">
        <v>12613.17</v>
      </c>
      <c r="BF284" s="4">
        <v>198274.83</v>
      </c>
      <c r="BG284" s="4">
        <v>15271.21</v>
      </c>
      <c r="BH284" s="4">
        <v>9861.2099999999991</v>
      </c>
      <c r="BI284" s="4">
        <v>38792.720000000001</v>
      </c>
      <c r="BJ284" s="6">
        <v>53243.032999999996</v>
      </c>
      <c r="BK284" s="6">
        <v>53243.032999999996</v>
      </c>
      <c r="BQ284" s="4">
        <v>670862.21580000001</v>
      </c>
      <c r="BR284" s="9">
        <v>202739.91150000002</v>
      </c>
      <c r="BS284" s="9">
        <v>12215.899500000001</v>
      </c>
      <c r="BT284" s="9">
        <v>13616.273999999999</v>
      </c>
      <c r="BU284" s="9">
        <v>13351.002</v>
      </c>
      <c r="BV284" s="9">
        <v>28574.962500000001</v>
      </c>
      <c r="BW284" s="9">
        <v>13243.8285</v>
      </c>
      <c r="BX284" s="9">
        <v>208188.57149999999</v>
      </c>
      <c r="BY284" s="9">
        <v>16034.770500000001</v>
      </c>
      <c r="BZ284" s="9">
        <v>10354.270500000001</v>
      </c>
      <c r="CA284" s="9">
        <v>40732.356000000007</v>
      </c>
      <c r="CB284" s="9">
        <v>55905.184649999996</v>
      </c>
      <c r="CC284" s="9">
        <v>55905.184649999996</v>
      </c>
      <c r="CD284" s="135">
        <v>670862.21579999989</v>
      </c>
      <c r="CE284" s="7">
        <f t="shared" si="4"/>
        <v>0</v>
      </c>
    </row>
    <row r="285" spans="1:83" hidden="1">
      <c r="A285">
        <v>102</v>
      </c>
      <c r="B285" t="s">
        <v>343</v>
      </c>
      <c r="C285">
        <v>140</v>
      </c>
      <c r="D285" t="s">
        <v>344</v>
      </c>
      <c r="E285">
        <v>216</v>
      </c>
      <c r="F285">
        <v>511540008</v>
      </c>
      <c r="G285" t="s">
        <v>112</v>
      </c>
      <c r="H285" s="53"/>
      <c r="I285">
        <v>101</v>
      </c>
      <c r="J285" t="s">
        <v>308</v>
      </c>
      <c r="K285">
        <v>1540</v>
      </c>
      <c r="L285" s="8">
        <v>1520</v>
      </c>
      <c r="M285" t="s">
        <v>318</v>
      </c>
      <c r="N285">
        <v>1000</v>
      </c>
      <c r="O285" t="s">
        <v>106</v>
      </c>
      <c r="P285">
        <v>4</v>
      </c>
      <c r="Q285" t="s">
        <v>345</v>
      </c>
      <c r="R285">
        <v>172</v>
      </c>
      <c r="S285" s="21">
        <v>1</v>
      </c>
      <c r="T285" s="21">
        <v>72</v>
      </c>
      <c r="U285" t="s">
        <v>281</v>
      </c>
      <c r="V285">
        <v>121</v>
      </c>
      <c r="W285" t="s">
        <v>312</v>
      </c>
      <c r="X285">
        <v>1</v>
      </c>
      <c r="Y285" t="s">
        <v>313</v>
      </c>
      <c r="Z285" s="4">
        <v>7551.22</v>
      </c>
      <c r="AA285" s="4">
        <v>9890.7000000000007</v>
      </c>
      <c r="AB285" s="4">
        <v>13054.15</v>
      </c>
      <c r="AC285" s="4">
        <v>9418.23</v>
      </c>
      <c r="AD285" s="4">
        <v>9166.07</v>
      </c>
      <c r="AE285" s="4">
        <v>9518.7099999999991</v>
      </c>
      <c r="AF285" s="4">
        <v>11825.76</v>
      </c>
      <c r="AG285" s="4">
        <v>9117.99</v>
      </c>
      <c r="AH285" s="4">
        <v>9254.9</v>
      </c>
      <c r="AI285" s="4">
        <v>10814.04</v>
      </c>
      <c r="AJ285" s="4">
        <v>10814.04</v>
      </c>
      <c r="AK285" s="4">
        <v>10814.04</v>
      </c>
      <c r="AM285" s="4">
        <v>20000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60000</v>
      </c>
      <c r="AW285" s="4">
        <v>-10000</v>
      </c>
      <c r="AX285" s="4">
        <v>-10000</v>
      </c>
      <c r="AZ285" s="4">
        <v>8766.91</v>
      </c>
      <c r="BA285" s="4">
        <v>9259.93</v>
      </c>
      <c r="BB285" s="4">
        <v>11494.86</v>
      </c>
      <c r="BC285" s="4">
        <v>9248.8700000000008</v>
      </c>
      <c r="BD285" s="4">
        <v>20793.52</v>
      </c>
      <c r="BE285" s="4">
        <v>10786.37</v>
      </c>
      <c r="BF285" s="4">
        <v>12405.94</v>
      </c>
      <c r="BG285" s="4">
        <v>10415.620000000001</v>
      </c>
      <c r="BH285" s="4">
        <v>10415.6</v>
      </c>
      <c r="BI285" s="4">
        <v>39372.11</v>
      </c>
      <c r="BJ285" s="6">
        <v>14295.972999999998</v>
      </c>
      <c r="BK285" s="6">
        <v>14295.972999999998</v>
      </c>
      <c r="BQ285" s="4">
        <v>180129.25979999997</v>
      </c>
      <c r="BR285" s="9">
        <v>9205.2554999999993</v>
      </c>
      <c r="BS285" s="9">
        <v>9722.9264999999996</v>
      </c>
      <c r="BT285" s="9">
        <v>12069.602999999999</v>
      </c>
      <c r="BU285" s="9">
        <v>9711.3135000000002</v>
      </c>
      <c r="BV285" s="9">
        <v>21833.196</v>
      </c>
      <c r="BW285" s="9">
        <v>11325.6885</v>
      </c>
      <c r="BX285" s="9">
        <v>13026.236999999999</v>
      </c>
      <c r="BY285" s="9">
        <v>10936.401</v>
      </c>
      <c r="BZ285" s="9">
        <v>10936.38</v>
      </c>
      <c r="CA285" s="9">
        <v>41340.715499999998</v>
      </c>
      <c r="CB285" s="9">
        <v>15010.771649999997</v>
      </c>
      <c r="CC285" s="9">
        <v>15010.771649999997</v>
      </c>
      <c r="CD285" s="135">
        <v>180129.25980000003</v>
      </c>
      <c r="CE285" s="7">
        <f t="shared" si="4"/>
        <v>0</v>
      </c>
    </row>
    <row r="286" spans="1:83" hidden="1">
      <c r="A286">
        <v>111</v>
      </c>
      <c r="B286" t="s">
        <v>84</v>
      </c>
      <c r="C286">
        <v>141</v>
      </c>
      <c r="D286" t="s">
        <v>260</v>
      </c>
      <c r="E286">
        <v>216</v>
      </c>
      <c r="F286">
        <v>511540008</v>
      </c>
      <c r="G286" t="s">
        <v>112</v>
      </c>
      <c r="H286" s="53"/>
      <c r="I286">
        <v>101</v>
      </c>
      <c r="J286" t="s">
        <v>308</v>
      </c>
      <c r="K286">
        <v>1540</v>
      </c>
      <c r="L286" s="8">
        <v>1520</v>
      </c>
      <c r="M286" t="s">
        <v>318</v>
      </c>
      <c r="N286">
        <v>1000</v>
      </c>
      <c r="O286" t="s">
        <v>106</v>
      </c>
      <c r="P286">
        <v>13</v>
      </c>
      <c r="Q286" t="s">
        <v>353</v>
      </c>
      <c r="R286">
        <v>263</v>
      </c>
      <c r="S286" s="21">
        <v>2</v>
      </c>
      <c r="T286" s="21">
        <v>63</v>
      </c>
      <c r="U286" t="s">
        <v>354</v>
      </c>
      <c r="V286">
        <v>121</v>
      </c>
      <c r="W286" t="s">
        <v>312</v>
      </c>
      <c r="X286">
        <v>1</v>
      </c>
      <c r="Y286" t="s">
        <v>313</v>
      </c>
      <c r="Z286" s="4">
        <v>30374.98</v>
      </c>
      <c r="AA286" s="4">
        <v>42520.37</v>
      </c>
      <c r="AB286" s="4">
        <v>52205.74</v>
      </c>
      <c r="AC286" s="4">
        <v>38836.04</v>
      </c>
      <c r="AD286" s="4">
        <v>38836.71</v>
      </c>
      <c r="AE286" s="4">
        <v>40042.32</v>
      </c>
      <c r="AF286" s="4">
        <v>36472.81</v>
      </c>
      <c r="AG286" s="4">
        <v>35992.559999999998</v>
      </c>
      <c r="AH286" s="4">
        <v>33030.230000000003</v>
      </c>
      <c r="AI286" s="4">
        <v>37019.089999999997</v>
      </c>
      <c r="AJ286" s="4">
        <v>37019.089999999997</v>
      </c>
      <c r="AK286" s="4">
        <v>37019.089999999997</v>
      </c>
      <c r="AM286" s="4">
        <v>0</v>
      </c>
      <c r="AN286" s="4">
        <v>0</v>
      </c>
      <c r="AO286" s="4">
        <v>0</v>
      </c>
      <c r="AP286" s="4">
        <v>0</v>
      </c>
      <c r="AQ286" s="4">
        <v>250000</v>
      </c>
      <c r="AR286" s="4">
        <v>-1</v>
      </c>
      <c r="AS286" s="4">
        <v>0</v>
      </c>
      <c r="AT286" s="4">
        <v>0</v>
      </c>
      <c r="AU286" s="4">
        <v>0</v>
      </c>
      <c r="AV286" s="4">
        <v>300000</v>
      </c>
      <c r="AW286" s="4">
        <v>0</v>
      </c>
      <c r="AX286" s="4">
        <v>0</v>
      </c>
      <c r="AZ286" s="4">
        <v>29176.93</v>
      </c>
      <c r="BA286" s="4">
        <v>32345.63</v>
      </c>
      <c r="BB286" s="4">
        <v>37960.39</v>
      </c>
      <c r="BC286" s="4">
        <v>32384.84</v>
      </c>
      <c r="BD286" s="4">
        <v>134119.10999999999</v>
      </c>
      <c r="BE286" s="4">
        <v>39136.47</v>
      </c>
      <c r="BF286" s="4">
        <v>42688.5</v>
      </c>
      <c r="BG286" s="4">
        <v>38795.440000000002</v>
      </c>
      <c r="BH286" s="4">
        <v>41990.93</v>
      </c>
      <c r="BI286" s="4">
        <v>360503.03999999998</v>
      </c>
      <c r="BJ286" s="6">
        <v>78910.127999999997</v>
      </c>
      <c r="BK286" s="6">
        <v>78910.127999999997</v>
      </c>
      <c r="BQ286" s="4">
        <v>994267.61280000012</v>
      </c>
      <c r="BR286" s="9">
        <v>30635.776500000004</v>
      </c>
      <c r="BS286" s="9">
        <v>33962.911500000002</v>
      </c>
      <c r="BT286" s="9">
        <v>39858.409500000002</v>
      </c>
      <c r="BU286" s="9">
        <v>34004.082000000002</v>
      </c>
      <c r="BV286" s="9">
        <v>140825.0655</v>
      </c>
      <c r="BW286" s="9">
        <v>41093.2935</v>
      </c>
      <c r="BX286" s="9">
        <v>44822.925000000003</v>
      </c>
      <c r="BY286" s="9">
        <v>40735.212000000007</v>
      </c>
      <c r="BZ286" s="9">
        <v>44090.476500000004</v>
      </c>
      <c r="CA286" s="9">
        <v>378528.19199999998</v>
      </c>
      <c r="CB286" s="9">
        <v>82855.63440000001</v>
      </c>
      <c r="CC286" s="9">
        <v>82855.63440000001</v>
      </c>
      <c r="CD286" s="135">
        <v>994267.6128</v>
      </c>
      <c r="CE286" s="7">
        <f t="shared" si="4"/>
        <v>0</v>
      </c>
    </row>
    <row r="287" spans="1:83" hidden="1">
      <c r="A287">
        <v>302</v>
      </c>
      <c r="B287" t="s">
        <v>79</v>
      </c>
      <c r="C287">
        <v>150</v>
      </c>
      <c r="D287" t="s">
        <v>79</v>
      </c>
      <c r="E287">
        <v>217</v>
      </c>
      <c r="F287">
        <v>511540008</v>
      </c>
      <c r="G287" t="s">
        <v>112</v>
      </c>
      <c r="H287" s="21" t="s">
        <v>74</v>
      </c>
      <c r="I287">
        <v>502</v>
      </c>
      <c r="J287" t="s">
        <v>413</v>
      </c>
      <c r="K287">
        <v>1540</v>
      </c>
      <c r="L287" s="8">
        <v>1520</v>
      </c>
      <c r="M287" t="s">
        <v>318</v>
      </c>
      <c r="N287">
        <v>1000</v>
      </c>
      <c r="O287" t="s">
        <v>106</v>
      </c>
      <c r="P287">
        <v>7</v>
      </c>
      <c r="Q287" t="s">
        <v>310</v>
      </c>
      <c r="R287">
        <v>423</v>
      </c>
      <c r="S287" s="21">
        <v>4</v>
      </c>
      <c r="T287" s="21">
        <v>23</v>
      </c>
      <c r="U287" t="s">
        <v>381</v>
      </c>
      <c r="V287">
        <v>161</v>
      </c>
      <c r="W287" t="s">
        <v>414</v>
      </c>
      <c r="X287">
        <v>1</v>
      </c>
      <c r="Y287" t="s">
        <v>313</v>
      </c>
      <c r="Z287" s="4">
        <v>0</v>
      </c>
      <c r="AA287" s="4">
        <v>189591.37</v>
      </c>
      <c r="AB287" s="4">
        <v>181815.15</v>
      </c>
      <c r="AC287" s="4">
        <v>174420.12</v>
      </c>
      <c r="AD287" s="4">
        <v>171148.46</v>
      </c>
      <c r="AE287" s="4">
        <v>175104.51</v>
      </c>
      <c r="AF287" s="4">
        <v>215053.44</v>
      </c>
      <c r="AG287" s="4">
        <v>190963.95</v>
      </c>
      <c r="AH287" s="4">
        <v>169431.95</v>
      </c>
      <c r="AI287" s="4">
        <v>179921.34</v>
      </c>
      <c r="AJ287" s="4">
        <v>179921.34</v>
      </c>
      <c r="AK287" s="4">
        <v>179921.34</v>
      </c>
      <c r="AM287" s="4">
        <v>175431.44</v>
      </c>
      <c r="AN287" s="4">
        <v>140566.6</v>
      </c>
      <c r="AO287" s="4">
        <v>131173.03</v>
      </c>
      <c r="AP287" s="4">
        <v>135192.82</v>
      </c>
      <c r="AQ287" s="4">
        <v>261330.69</v>
      </c>
      <c r="AR287" s="4">
        <v>181881.62</v>
      </c>
      <c r="AS287" s="4">
        <v>-22584.26</v>
      </c>
      <c r="AT287" s="4">
        <v>152292.21</v>
      </c>
      <c r="AU287" s="4">
        <v>178373.97</v>
      </c>
      <c r="AV287" s="4">
        <v>180147.55</v>
      </c>
      <c r="AW287" s="4">
        <v>0</v>
      </c>
      <c r="AX287" s="4">
        <v>0</v>
      </c>
      <c r="AZ287" s="4">
        <v>175431.44</v>
      </c>
      <c r="BA287" s="4">
        <v>330157.96999999997</v>
      </c>
      <c r="BB287" s="4">
        <v>312988.18</v>
      </c>
      <c r="BC287" s="4">
        <v>309612.94</v>
      </c>
      <c r="BD287" s="4">
        <v>432479.15</v>
      </c>
      <c r="BE287" s="4">
        <v>356986.13</v>
      </c>
      <c r="BF287" s="4">
        <v>192469.18</v>
      </c>
      <c r="BG287" s="4">
        <v>343256.16</v>
      </c>
      <c r="BH287" s="4">
        <v>347805.92</v>
      </c>
      <c r="BI287" s="4">
        <v>360068.89</v>
      </c>
      <c r="BJ287" s="6">
        <v>316125.59600000002</v>
      </c>
      <c r="BK287" s="6">
        <v>316125.59600000002</v>
      </c>
      <c r="BQ287" s="4">
        <v>3983182.5096000005</v>
      </c>
      <c r="BR287" s="9">
        <v>184203.01200000002</v>
      </c>
      <c r="BS287" s="9">
        <v>346665.86850000004</v>
      </c>
      <c r="BT287" s="9">
        <v>328637.58900000004</v>
      </c>
      <c r="BU287" s="9">
        <v>325093.58700000006</v>
      </c>
      <c r="BV287" s="9">
        <v>454103.10750000004</v>
      </c>
      <c r="BW287" s="9">
        <v>374835.43650000007</v>
      </c>
      <c r="BX287" s="9">
        <v>202092.639</v>
      </c>
      <c r="BY287" s="9">
        <v>360418.96799999999</v>
      </c>
      <c r="BZ287" s="9">
        <v>365196.21600000001</v>
      </c>
      <c r="CA287" s="9">
        <v>378072.33450000006</v>
      </c>
      <c r="CB287" s="9">
        <v>331931.87580000004</v>
      </c>
      <c r="CC287" s="9">
        <v>331931.87580000004</v>
      </c>
      <c r="CD287" s="135">
        <v>3983182.5096000005</v>
      </c>
      <c r="CE287" s="7">
        <f t="shared" si="4"/>
        <v>0</v>
      </c>
    </row>
    <row r="288" spans="1:83" hidden="1">
      <c r="A288">
        <v>901</v>
      </c>
      <c r="B288" t="s">
        <v>436</v>
      </c>
      <c r="C288">
        <v>100</v>
      </c>
      <c r="D288" t="s">
        <v>105</v>
      </c>
      <c r="E288">
        <v>216</v>
      </c>
      <c r="F288">
        <v>511540008</v>
      </c>
      <c r="G288" t="s">
        <v>112</v>
      </c>
      <c r="H288" s="53"/>
      <c r="I288">
        <v>101</v>
      </c>
      <c r="J288" t="s">
        <v>308</v>
      </c>
      <c r="K288">
        <v>1540</v>
      </c>
      <c r="L288" s="8">
        <v>1520</v>
      </c>
      <c r="M288" t="s">
        <v>318</v>
      </c>
      <c r="N288">
        <v>1000</v>
      </c>
      <c r="O288" t="s">
        <v>106</v>
      </c>
      <c r="P288">
        <v>2</v>
      </c>
      <c r="Q288" t="s">
        <v>282</v>
      </c>
      <c r="R288">
        <v>111</v>
      </c>
      <c r="S288" s="21">
        <v>1</v>
      </c>
      <c r="T288" s="21">
        <v>11</v>
      </c>
      <c r="U288" t="s">
        <v>438</v>
      </c>
      <c r="V288">
        <v>121</v>
      </c>
      <c r="W288" t="s">
        <v>312</v>
      </c>
      <c r="X288">
        <v>1</v>
      </c>
      <c r="Y288" t="s">
        <v>313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40000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39941.550000000003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6">
        <v>3994.1550000000002</v>
      </c>
      <c r="BK288" s="6">
        <v>3994.1550000000002</v>
      </c>
      <c r="BQ288" s="4">
        <v>50326.353000000003</v>
      </c>
      <c r="BR288" s="9">
        <v>0</v>
      </c>
      <c r="BS288" s="9">
        <v>0</v>
      </c>
      <c r="BT288" s="9">
        <v>0</v>
      </c>
      <c r="BU288" s="9">
        <v>0</v>
      </c>
      <c r="BV288" s="9">
        <v>41938.627500000002</v>
      </c>
      <c r="BW288" s="9">
        <v>0</v>
      </c>
      <c r="BX288" s="9">
        <v>0</v>
      </c>
      <c r="BY288" s="9">
        <v>0</v>
      </c>
      <c r="BZ288" s="9">
        <v>0</v>
      </c>
      <c r="CA288" s="9">
        <v>0</v>
      </c>
      <c r="CB288" s="9">
        <v>4193.8627500000011</v>
      </c>
      <c r="CC288" s="9">
        <v>4193.8627500000011</v>
      </c>
      <c r="CD288" s="135">
        <v>50326.353000000003</v>
      </c>
      <c r="CE288" s="7">
        <f t="shared" si="4"/>
        <v>0</v>
      </c>
    </row>
    <row r="289" spans="1:83" hidden="1">
      <c r="A289">
        <v>902</v>
      </c>
      <c r="B289" t="s">
        <v>439</v>
      </c>
      <c r="C289">
        <v>101</v>
      </c>
      <c r="D289" t="s">
        <v>110</v>
      </c>
      <c r="E289">
        <v>216</v>
      </c>
      <c r="F289">
        <v>511540008</v>
      </c>
      <c r="G289" t="s">
        <v>112</v>
      </c>
      <c r="H289" s="53"/>
      <c r="I289">
        <v>101</v>
      </c>
      <c r="J289" t="s">
        <v>308</v>
      </c>
      <c r="K289">
        <v>1540</v>
      </c>
      <c r="L289" s="8">
        <v>1520</v>
      </c>
      <c r="M289" t="s">
        <v>318</v>
      </c>
      <c r="N289">
        <v>1000</v>
      </c>
      <c r="O289" t="s">
        <v>106</v>
      </c>
      <c r="P289">
        <v>3</v>
      </c>
      <c r="Q289" t="s">
        <v>440</v>
      </c>
      <c r="R289">
        <v>111</v>
      </c>
      <c r="S289" s="21">
        <v>1</v>
      </c>
      <c r="T289" s="21">
        <v>11</v>
      </c>
      <c r="U289" t="s">
        <v>438</v>
      </c>
      <c r="V289">
        <v>121</v>
      </c>
      <c r="W289" t="s">
        <v>312</v>
      </c>
      <c r="X289">
        <v>1</v>
      </c>
      <c r="Y289" t="s">
        <v>313</v>
      </c>
      <c r="Z289" s="4">
        <v>6966.52</v>
      </c>
      <c r="AA289" s="4">
        <v>8986.6</v>
      </c>
      <c r="AB289" s="4">
        <v>11202.12</v>
      </c>
      <c r="AC289" s="4">
        <v>8232.5400000000009</v>
      </c>
      <c r="AD289" s="4">
        <v>8232.56</v>
      </c>
      <c r="AE289" s="4">
        <v>8232.5400000000009</v>
      </c>
      <c r="AF289" s="4">
        <v>10363.85</v>
      </c>
      <c r="AG289" s="4">
        <v>8197.0499999999993</v>
      </c>
      <c r="AH289" s="4">
        <v>8277.7900000000009</v>
      </c>
      <c r="AI289" s="4">
        <v>9872.9599999999991</v>
      </c>
      <c r="AJ289" s="4">
        <v>9872.9599999999991</v>
      </c>
      <c r="AK289" s="4">
        <v>9872.9599999999991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150000</v>
      </c>
      <c r="AW289" s="4">
        <v>0</v>
      </c>
      <c r="AX289" s="4">
        <v>0</v>
      </c>
      <c r="AZ289" s="4">
        <v>3098.12</v>
      </c>
      <c r="BA289" s="4">
        <v>2018.7</v>
      </c>
      <c r="BB289" s="4">
        <v>2979.38</v>
      </c>
      <c r="BC289" s="4">
        <v>3013.11</v>
      </c>
      <c r="BD289" s="4">
        <v>10624.18</v>
      </c>
      <c r="BE289" s="4">
        <v>3941.99</v>
      </c>
      <c r="BF289" s="4">
        <v>4714.37</v>
      </c>
      <c r="BG289" s="4">
        <v>4036.7</v>
      </c>
      <c r="BH289" s="4">
        <v>4036.69</v>
      </c>
      <c r="BI289" s="4">
        <v>138536.16</v>
      </c>
      <c r="BJ289" s="6">
        <v>17699.939999999999</v>
      </c>
      <c r="BK289" s="6">
        <v>17699.939999999999</v>
      </c>
      <c r="BQ289" s="4">
        <v>223019.24400000001</v>
      </c>
      <c r="BR289" s="9">
        <v>3253.0259999999998</v>
      </c>
      <c r="BS289" s="9">
        <v>2119.6350000000002</v>
      </c>
      <c r="BT289" s="9">
        <v>3128.3490000000002</v>
      </c>
      <c r="BU289" s="9">
        <v>3163.7655</v>
      </c>
      <c r="BV289" s="9">
        <v>11155.389000000001</v>
      </c>
      <c r="BW289" s="9">
        <v>4139.0895</v>
      </c>
      <c r="BX289" s="9">
        <v>4950.0885000000007</v>
      </c>
      <c r="BY289" s="9">
        <v>4238.5349999999999</v>
      </c>
      <c r="BZ289" s="9">
        <v>4238.5245000000004</v>
      </c>
      <c r="CA289" s="9">
        <v>145462.96800000002</v>
      </c>
      <c r="CB289" s="9">
        <v>18584.936999999998</v>
      </c>
      <c r="CC289" s="9">
        <v>18584.936999999998</v>
      </c>
      <c r="CD289" s="135">
        <v>223019.24400000004</v>
      </c>
      <c r="CE289" s="7">
        <f t="shared" si="4"/>
        <v>0</v>
      </c>
    </row>
    <row r="290" spans="1:83" hidden="1">
      <c r="A290">
        <v>911</v>
      </c>
      <c r="B290" t="s">
        <v>447</v>
      </c>
      <c r="C290">
        <v>107</v>
      </c>
      <c r="D290" t="s">
        <v>120</v>
      </c>
      <c r="E290">
        <v>216</v>
      </c>
      <c r="F290">
        <v>511540008</v>
      </c>
      <c r="G290" t="s">
        <v>112</v>
      </c>
      <c r="H290" s="53"/>
      <c r="I290">
        <v>101</v>
      </c>
      <c r="J290" t="s">
        <v>308</v>
      </c>
      <c r="K290">
        <v>1540</v>
      </c>
      <c r="L290" s="8">
        <v>1520</v>
      </c>
      <c r="M290" t="s">
        <v>318</v>
      </c>
      <c r="N290">
        <v>1000</v>
      </c>
      <c r="O290" t="s">
        <v>106</v>
      </c>
      <c r="P290">
        <v>1</v>
      </c>
      <c r="Q290" t="s">
        <v>448</v>
      </c>
      <c r="R290">
        <v>131</v>
      </c>
      <c r="S290" s="21">
        <v>1</v>
      </c>
      <c r="T290" s="21">
        <v>31</v>
      </c>
      <c r="U290" t="s">
        <v>449</v>
      </c>
      <c r="V290">
        <v>121</v>
      </c>
      <c r="W290" t="s">
        <v>312</v>
      </c>
      <c r="X290">
        <v>1</v>
      </c>
      <c r="Y290" t="s">
        <v>313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10000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8598.49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6">
        <v>859.84899999999993</v>
      </c>
      <c r="BK290" s="6">
        <v>859.84899999999993</v>
      </c>
      <c r="BQ290" s="4">
        <v>10834.097400000001</v>
      </c>
      <c r="BR290" s="9">
        <v>0</v>
      </c>
      <c r="BS290" s="9">
        <v>0</v>
      </c>
      <c r="BT290" s="9">
        <v>0</v>
      </c>
      <c r="BU290" s="9">
        <v>0</v>
      </c>
      <c r="BV290" s="9">
        <v>9028.414499999999</v>
      </c>
      <c r="BW290" s="9">
        <v>0</v>
      </c>
      <c r="BX290" s="9">
        <v>0</v>
      </c>
      <c r="BY290" s="9">
        <v>0</v>
      </c>
      <c r="BZ290" s="9">
        <v>0</v>
      </c>
      <c r="CA290" s="9">
        <v>0</v>
      </c>
      <c r="CB290" s="9">
        <v>902.84145000000001</v>
      </c>
      <c r="CC290" s="9">
        <v>902.84145000000001</v>
      </c>
      <c r="CD290" s="135">
        <v>10834.097399999999</v>
      </c>
      <c r="CE290" s="7">
        <f t="shared" si="4"/>
        <v>0</v>
      </c>
    </row>
    <row r="291" spans="1:83" hidden="1">
      <c r="A291">
        <v>921</v>
      </c>
      <c r="B291" t="s">
        <v>454</v>
      </c>
      <c r="C291">
        <v>108</v>
      </c>
      <c r="D291" t="s">
        <v>455</v>
      </c>
      <c r="E291">
        <v>216</v>
      </c>
      <c r="F291">
        <v>511540008</v>
      </c>
      <c r="G291" t="s">
        <v>112</v>
      </c>
      <c r="H291" s="53"/>
      <c r="I291">
        <v>101</v>
      </c>
      <c r="J291" t="s">
        <v>308</v>
      </c>
      <c r="K291">
        <v>1540</v>
      </c>
      <c r="L291" s="8">
        <v>1520</v>
      </c>
      <c r="M291" t="s">
        <v>318</v>
      </c>
      <c r="N291">
        <v>1000</v>
      </c>
      <c r="O291" t="s">
        <v>106</v>
      </c>
      <c r="P291">
        <v>4</v>
      </c>
      <c r="Q291" t="s">
        <v>345</v>
      </c>
      <c r="R291">
        <v>132</v>
      </c>
      <c r="S291" s="21">
        <v>1</v>
      </c>
      <c r="T291" s="21">
        <v>32</v>
      </c>
      <c r="U291" t="s">
        <v>456</v>
      </c>
      <c r="V291">
        <v>121</v>
      </c>
      <c r="W291" t="s">
        <v>312</v>
      </c>
      <c r="X291">
        <v>1</v>
      </c>
      <c r="Y291" t="s">
        <v>313</v>
      </c>
      <c r="Z291" s="4">
        <v>12524.43</v>
      </c>
      <c r="AA291" s="4">
        <v>18276.96</v>
      </c>
      <c r="AB291" s="4">
        <v>50925.57</v>
      </c>
      <c r="AC291" s="4">
        <v>16452.810000000001</v>
      </c>
      <c r="AD291" s="4">
        <v>16452.830000000002</v>
      </c>
      <c r="AE291" s="4">
        <v>17189.080000000002</v>
      </c>
      <c r="AF291" s="4">
        <v>16999.82</v>
      </c>
      <c r="AG291" s="4">
        <v>19071.78</v>
      </c>
      <c r="AH291" s="4">
        <v>16646.34</v>
      </c>
      <c r="AI291" s="4">
        <v>20513.37</v>
      </c>
      <c r="AJ291" s="4">
        <v>20513.37</v>
      </c>
      <c r="AK291" s="4">
        <v>20513.37</v>
      </c>
      <c r="AM291" s="4">
        <v>20000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100000</v>
      </c>
      <c r="AW291" s="4">
        <v>-5000</v>
      </c>
      <c r="AX291" s="4">
        <v>-15000</v>
      </c>
      <c r="AZ291" s="4">
        <v>15928.19</v>
      </c>
      <c r="BA291" s="4">
        <v>17669.97</v>
      </c>
      <c r="BB291" s="4">
        <v>20342.650000000001</v>
      </c>
      <c r="BC291" s="4">
        <v>17811.509999999998</v>
      </c>
      <c r="BD291" s="4">
        <v>47605.81</v>
      </c>
      <c r="BE291" s="4">
        <v>20101.18</v>
      </c>
      <c r="BF291" s="4">
        <v>19956.12</v>
      </c>
      <c r="BG291" s="4">
        <v>22499.67</v>
      </c>
      <c r="BH291" s="4">
        <v>19728.560000000001</v>
      </c>
      <c r="BI291" s="4">
        <v>92932.76</v>
      </c>
      <c r="BJ291" s="6">
        <v>29457.642</v>
      </c>
      <c r="BK291" s="6">
        <v>29457.642</v>
      </c>
      <c r="BQ291" s="4">
        <v>371166.2892</v>
      </c>
      <c r="BR291" s="9">
        <v>16724.599500000004</v>
      </c>
      <c r="BS291" s="9">
        <v>18553.468500000003</v>
      </c>
      <c r="BT291" s="9">
        <v>21359.782500000001</v>
      </c>
      <c r="BU291" s="9">
        <v>18702.085500000001</v>
      </c>
      <c r="BV291" s="9">
        <v>49986.1005</v>
      </c>
      <c r="BW291" s="9">
        <v>21106.239000000005</v>
      </c>
      <c r="BX291" s="9">
        <v>20953.925999999999</v>
      </c>
      <c r="BY291" s="9">
        <v>23624.6535</v>
      </c>
      <c r="BZ291" s="9">
        <v>20714.988000000001</v>
      </c>
      <c r="CA291" s="9">
        <v>97579.398000000001</v>
      </c>
      <c r="CB291" s="9">
        <v>30930.524100000002</v>
      </c>
      <c r="CC291" s="9">
        <v>30930.524100000002</v>
      </c>
      <c r="CD291" s="135">
        <v>371166.2892</v>
      </c>
      <c r="CE291" s="7">
        <f t="shared" si="4"/>
        <v>0</v>
      </c>
    </row>
    <row r="292" spans="1:83" hidden="1">
      <c r="A292">
        <v>922</v>
      </c>
      <c r="B292" t="s">
        <v>458</v>
      </c>
      <c r="C292">
        <v>109</v>
      </c>
      <c r="D292" t="s">
        <v>459</v>
      </c>
      <c r="E292">
        <v>216</v>
      </c>
      <c r="F292">
        <v>511540008</v>
      </c>
      <c r="G292" t="s">
        <v>112</v>
      </c>
      <c r="H292" s="53"/>
      <c r="I292">
        <v>101</v>
      </c>
      <c r="J292" t="s">
        <v>308</v>
      </c>
      <c r="K292">
        <v>1540</v>
      </c>
      <c r="L292" s="8">
        <v>1520</v>
      </c>
      <c r="M292" t="s">
        <v>318</v>
      </c>
      <c r="N292">
        <v>1000</v>
      </c>
      <c r="O292" t="s">
        <v>106</v>
      </c>
      <c r="P292">
        <v>4</v>
      </c>
      <c r="Q292" t="s">
        <v>345</v>
      </c>
      <c r="R292">
        <v>135</v>
      </c>
      <c r="S292" s="21">
        <v>1</v>
      </c>
      <c r="T292" s="21">
        <v>35</v>
      </c>
      <c r="U292" t="s">
        <v>460</v>
      </c>
      <c r="V292">
        <v>121</v>
      </c>
      <c r="W292" t="s">
        <v>312</v>
      </c>
      <c r="X292">
        <v>1</v>
      </c>
      <c r="Y292" t="s">
        <v>313</v>
      </c>
      <c r="Z292" s="4">
        <v>4817.55</v>
      </c>
      <c r="AA292" s="4">
        <v>6306.6</v>
      </c>
      <c r="AB292" s="4">
        <v>7784.65</v>
      </c>
      <c r="AC292" s="4">
        <v>6425.13</v>
      </c>
      <c r="AD292" s="4">
        <v>6430.03</v>
      </c>
      <c r="AE292" s="4">
        <v>7445.2</v>
      </c>
      <c r="AF292" s="4">
        <v>6405.57</v>
      </c>
      <c r="AG292" s="4">
        <v>6588.92</v>
      </c>
      <c r="AH292" s="4">
        <v>6772.27</v>
      </c>
      <c r="AI292" s="4">
        <v>7610.37</v>
      </c>
      <c r="AJ292" s="4">
        <v>7610.37</v>
      </c>
      <c r="AK292" s="4">
        <v>7610.37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50000</v>
      </c>
      <c r="AW292" s="4">
        <v>0</v>
      </c>
      <c r="AX292" s="4">
        <v>0</v>
      </c>
      <c r="AZ292" s="4">
        <v>2766.63</v>
      </c>
      <c r="BA292" s="4">
        <v>2043.04</v>
      </c>
      <c r="BB292" s="4">
        <v>2595.33</v>
      </c>
      <c r="BC292" s="4">
        <v>2043.04</v>
      </c>
      <c r="BD292" s="4">
        <v>9095.18</v>
      </c>
      <c r="BE292" s="4">
        <v>2227.46</v>
      </c>
      <c r="BF292" s="4">
        <v>2485.64</v>
      </c>
      <c r="BG292" s="4">
        <v>2227.4499999999998</v>
      </c>
      <c r="BH292" s="4">
        <v>2227.46</v>
      </c>
      <c r="BI292" s="4">
        <v>62974.15</v>
      </c>
      <c r="BJ292" s="6">
        <v>9068.5380000000005</v>
      </c>
      <c r="BK292" s="6">
        <v>9068.5380000000005</v>
      </c>
      <c r="BQ292" s="4">
        <v>114263.57880000002</v>
      </c>
      <c r="BR292" s="9">
        <v>2904.9615000000003</v>
      </c>
      <c r="BS292" s="9">
        <v>2145.192</v>
      </c>
      <c r="BT292" s="9">
        <v>2725.0965000000001</v>
      </c>
      <c r="BU292" s="9">
        <v>2145.192</v>
      </c>
      <c r="BV292" s="9">
        <v>9549.9390000000003</v>
      </c>
      <c r="BW292" s="9">
        <v>2338.8330000000001</v>
      </c>
      <c r="BX292" s="9">
        <v>2609.922</v>
      </c>
      <c r="BY292" s="9">
        <v>2338.8224999999998</v>
      </c>
      <c r="BZ292" s="9">
        <v>2338.8330000000001</v>
      </c>
      <c r="CA292" s="9">
        <v>66122.857500000013</v>
      </c>
      <c r="CB292" s="9">
        <v>9521.9649000000009</v>
      </c>
      <c r="CC292" s="9">
        <v>9521.9649000000009</v>
      </c>
      <c r="CD292" s="135">
        <v>114263.57880000002</v>
      </c>
      <c r="CE292" s="7">
        <f t="shared" si="4"/>
        <v>0</v>
      </c>
    </row>
    <row r="293" spans="1:83" hidden="1">
      <c r="A293">
        <v>923</v>
      </c>
      <c r="B293" t="s">
        <v>461</v>
      </c>
      <c r="C293">
        <v>110</v>
      </c>
      <c r="D293" t="s">
        <v>462</v>
      </c>
      <c r="E293">
        <v>216</v>
      </c>
      <c r="F293">
        <v>511540008</v>
      </c>
      <c r="G293" t="s">
        <v>112</v>
      </c>
      <c r="H293" s="53"/>
      <c r="I293">
        <v>101</v>
      </c>
      <c r="J293" t="s">
        <v>308</v>
      </c>
      <c r="K293">
        <v>1540</v>
      </c>
      <c r="L293" s="8">
        <v>1520</v>
      </c>
      <c r="M293" t="s">
        <v>318</v>
      </c>
      <c r="N293">
        <v>1000</v>
      </c>
      <c r="O293" t="s">
        <v>106</v>
      </c>
      <c r="P293">
        <v>4</v>
      </c>
      <c r="Q293" t="s">
        <v>345</v>
      </c>
      <c r="R293">
        <v>311</v>
      </c>
      <c r="S293" s="21">
        <v>3</v>
      </c>
      <c r="T293" s="21">
        <v>11</v>
      </c>
      <c r="U293" t="s">
        <v>463</v>
      </c>
      <c r="V293">
        <v>125</v>
      </c>
      <c r="W293" t="s">
        <v>464</v>
      </c>
      <c r="X293">
        <v>1</v>
      </c>
      <c r="Y293" t="s">
        <v>313</v>
      </c>
      <c r="Z293" s="4">
        <v>5703.12</v>
      </c>
      <c r="AA293" s="4">
        <v>7915.71</v>
      </c>
      <c r="AB293" s="4">
        <v>10249.39</v>
      </c>
      <c r="AC293" s="4">
        <v>7191.65</v>
      </c>
      <c r="AD293" s="4">
        <v>7562.42</v>
      </c>
      <c r="AE293" s="4">
        <v>8176.65</v>
      </c>
      <c r="AF293" s="4">
        <v>6976.35</v>
      </c>
      <c r="AG293" s="4">
        <v>8351.2000000000007</v>
      </c>
      <c r="AH293" s="4">
        <v>7505.83</v>
      </c>
      <c r="AI293" s="4">
        <v>9460.09</v>
      </c>
      <c r="AJ293" s="4">
        <v>9460.09</v>
      </c>
      <c r="AK293" s="4">
        <v>9460.09</v>
      </c>
      <c r="AM293" s="4">
        <v>20000</v>
      </c>
      <c r="AN293" s="4">
        <v>-8192.2099999999991</v>
      </c>
      <c r="AO293" s="4">
        <v>0</v>
      </c>
      <c r="AP293" s="4">
        <v>0</v>
      </c>
      <c r="AQ293" s="4">
        <v>5000</v>
      </c>
      <c r="AR293" s="4">
        <v>0</v>
      </c>
      <c r="AS293" s="4">
        <v>5000</v>
      </c>
      <c r="AT293" s="4">
        <v>0</v>
      </c>
      <c r="AU293" s="4">
        <v>0</v>
      </c>
      <c r="AV293" s="4">
        <v>46000</v>
      </c>
      <c r="AW293" s="4">
        <v>-8000</v>
      </c>
      <c r="AX293" s="4">
        <v>-8000</v>
      </c>
      <c r="AZ293" s="4">
        <v>7408.52</v>
      </c>
      <c r="BA293" s="4">
        <v>8108.76</v>
      </c>
      <c r="BB293" s="4">
        <v>9321.9</v>
      </c>
      <c r="BC293" s="4">
        <v>8181.26</v>
      </c>
      <c r="BD293" s="4">
        <v>18308.32</v>
      </c>
      <c r="BE293" s="4">
        <v>10199.17</v>
      </c>
      <c r="BF293" s="4">
        <v>9940.59</v>
      </c>
      <c r="BG293" s="4">
        <v>9667.24</v>
      </c>
      <c r="BH293" s="4">
        <v>9958.2099999999991</v>
      </c>
      <c r="BI293" s="4">
        <v>37846.699999999997</v>
      </c>
      <c r="BJ293" s="6">
        <v>12894.066999999999</v>
      </c>
      <c r="BK293" s="6">
        <v>12894.066999999999</v>
      </c>
      <c r="BQ293" s="4">
        <v>162465.24420000002</v>
      </c>
      <c r="BR293" s="9">
        <v>7778.9460000000008</v>
      </c>
      <c r="BS293" s="9">
        <v>8514.1980000000003</v>
      </c>
      <c r="BT293" s="9">
        <v>9787.9950000000008</v>
      </c>
      <c r="BU293" s="9">
        <v>8590.3230000000003</v>
      </c>
      <c r="BV293" s="9">
        <v>19223.736000000001</v>
      </c>
      <c r="BW293" s="9">
        <v>10709.128500000001</v>
      </c>
      <c r="BX293" s="9">
        <v>10437.619500000001</v>
      </c>
      <c r="BY293" s="9">
        <v>10150.602000000001</v>
      </c>
      <c r="BZ293" s="9">
        <v>10456.120500000001</v>
      </c>
      <c r="CA293" s="9">
        <v>39739.034999999996</v>
      </c>
      <c r="CB293" s="9">
        <v>13538.770350000001</v>
      </c>
      <c r="CC293" s="9">
        <v>13538.770350000001</v>
      </c>
      <c r="CD293" s="135">
        <v>162465.24420000002</v>
      </c>
      <c r="CE293" s="7">
        <f t="shared" si="4"/>
        <v>0</v>
      </c>
    </row>
    <row r="294" spans="1:83" hidden="1">
      <c r="A294">
        <v>924</v>
      </c>
      <c r="B294" t="s">
        <v>574</v>
      </c>
      <c r="C294">
        <v>159</v>
      </c>
      <c r="D294" t="s">
        <v>574</v>
      </c>
      <c r="E294">
        <v>216</v>
      </c>
      <c r="F294">
        <v>511540008</v>
      </c>
      <c r="G294" t="s">
        <v>112</v>
      </c>
      <c r="H294" s="53"/>
      <c r="I294">
        <v>101</v>
      </c>
      <c r="J294" t="s">
        <v>308</v>
      </c>
      <c r="K294">
        <v>1540</v>
      </c>
      <c r="L294" s="8">
        <v>1520</v>
      </c>
      <c r="M294" t="s">
        <v>318</v>
      </c>
      <c r="N294">
        <v>1000</v>
      </c>
      <c r="O294" t="s">
        <v>106</v>
      </c>
      <c r="P294">
        <v>4</v>
      </c>
      <c r="Q294" t="s">
        <v>345</v>
      </c>
      <c r="R294">
        <v>111</v>
      </c>
      <c r="S294" s="21">
        <v>1</v>
      </c>
      <c r="T294" s="21">
        <v>11</v>
      </c>
      <c r="U294" t="s">
        <v>438</v>
      </c>
      <c r="V294">
        <v>121</v>
      </c>
      <c r="W294" t="s">
        <v>312</v>
      </c>
      <c r="X294">
        <v>1</v>
      </c>
      <c r="Y294" t="s">
        <v>313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10000</v>
      </c>
      <c r="AR294" s="4">
        <v>-0.01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3640.61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6">
        <v>364.06100000000004</v>
      </c>
      <c r="BK294" s="6">
        <v>364.06100000000004</v>
      </c>
      <c r="BQ294" s="4">
        <v>4587.1686</v>
      </c>
      <c r="BR294" s="9">
        <v>0</v>
      </c>
      <c r="BS294" s="9">
        <v>0</v>
      </c>
      <c r="BT294" s="9">
        <v>0</v>
      </c>
      <c r="BU294" s="9">
        <v>0</v>
      </c>
      <c r="BV294" s="9">
        <v>3822.6405</v>
      </c>
      <c r="BW294" s="9">
        <v>0</v>
      </c>
      <c r="BX294" s="9">
        <v>0</v>
      </c>
      <c r="BY294" s="9">
        <v>0</v>
      </c>
      <c r="BZ294" s="9">
        <v>0</v>
      </c>
      <c r="CA294" s="9">
        <v>0</v>
      </c>
      <c r="CB294" s="9">
        <v>382.26405000000005</v>
      </c>
      <c r="CC294" s="9">
        <v>382.26405000000005</v>
      </c>
      <c r="CD294" s="135">
        <v>4587.1686</v>
      </c>
      <c r="CE294" s="7">
        <f t="shared" si="4"/>
        <v>0</v>
      </c>
    </row>
    <row r="295" spans="1:83" hidden="1">
      <c r="A295">
        <v>931</v>
      </c>
      <c r="B295" t="s">
        <v>465</v>
      </c>
      <c r="C295">
        <v>111</v>
      </c>
      <c r="D295" t="s">
        <v>466</v>
      </c>
      <c r="E295">
        <v>216</v>
      </c>
      <c r="F295">
        <v>511540008</v>
      </c>
      <c r="G295" t="s">
        <v>112</v>
      </c>
      <c r="H295" s="53"/>
      <c r="I295">
        <v>101</v>
      </c>
      <c r="J295" t="s">
        <v>308</v>
      </c>
      <c r="K295">
        <v>1540</v>
      </c>
      <c r="L295" s="8">
        <v>1520</v>
      </c>
      <c r="M295" t="s">
        <v>318</v>
      </c>
      <c r="N295">
        <v>1000</v>
      </c>
      <c r="O295" t="s">
        <v>106</v>
      </c>
      <c r="P295">
        <v>5</v>
      </c>
      <c r="Q295" t="s">
        <v>467</v>
      </c>
      <c r="R295">
        <v>152</v>
      </c>
      <c r="S295" s="21">
        <v>1</v>
      </c>
      <c r="T295" s="21">
        <v>52</v>
      </c>
      <c r="U295" t="s">
        <v>468</v>
      </c>
      <c r="V295">
        <v>121</v>
      </c>
      <c r="W295" t="s">
        <v>312</v>
      </c>
      <c r="X295">
        <v>1</v>
      </c>
      <c r="Y295" t="s">
        <v>313</v>
      </c>
      <c r="Z295" s="4">
        <v>6479.12</v>
      </c>
      <c r="AA295" s="4">
        <v>8539.11</v>
      </c>
      <c r="AB295" s="4">
        <v>10611.26</v>
      </c>
      <c r="AC295" s="4">
        <v>7815.58</v>
      </c>
      <c r="AD295" s="4">
        <v>7815.6</v>
      </c>
      <c r="AE295" s="4">
        <v>7815.57</v>
      </c>
      <c r="AF295" s="4">
        <v>8939.91</v>
      </c>
      <c r="AG295" s="4">
        <v>8733.2099999999991</v>
      </c>
      <c r="AH295" s="4">
        <v>7803.12</v>
      </c>
      <c r="AI295" s="4">
        <v>71874.320000000007</v>
      </c>
      <c r="AJ295" s="4">
        <v>71874.320000000007</v>
      </c>
      <c r="AK295" s="4">
        <v>71874.320000000007</v>
      </c>
      <c r="AM295" s="4">
        <v>30000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-30000</v>
      </c>
      <c r="AZ295" s="4">
        <v>7987.18</v>
      </c>
      <c r="BA295" s="4">
        <v>8525.98</v>
      </c>
      <c r="BB295" s="4">
        <v>5897.19</v>
      </c>
      <c r="BC295" s="4">
        <v>3968.97</v>
      </c>
      <c r="BD295" s="4">
        <v>24247.34</v>
      </c>
      <c r="BE295" s="4">
        <v>4548.33</v>
      </c>
      <c r="BF295" s="4">
        <v>5530.48</v>
      </c>
      <c r="BG295" s="4">
        <v>9066.1200000000008</v>
      </c>
      <c r="BH295" s="4">
        <v>12897.98</v>
      </c>
      <c r="BI295" s="4">
        <v>56417.71</v>
      </c>
      <c r="BJ295" s="6">
        <v>13908.727999999999</v>
      </c>
      <c r="BK295" s="6">
        <v>13908.727999999999</v>
      </c>
      <c r="BQ295" s="4">
        <v>175249.97280000002</v>
      </c>
      <c r="BR295" s="9">
        <v>8386.5390000000007</v>
      </c>
      <c r="BS295" s="9">
        <v>8952.2790000000005</v>
      </c>
      <c r="BT295" s="9">
        <v>6192.0495000000001</v>
      </c>
      <c r="BU295" s="9">
        <v>4167.4184999999998</v>
      </c>
      <c r="BV295" s="9">
        <v>25459.707000000002</v>
      </c>
      <c r="BW295" s="9">
        <v>4775.7465000000002</v>
      </c>
      <c r="BX295" s="9">
        <v>5807.0039999999999</v>
      </c>
      <c r="BY295" s="9">
        <v>9519.4260000000013</v>
      </c>
      <c r="BZ295" s="9">
        <v>13542.879000000001</v>
      </c>
      <c r="CA295" s="9">
        <v>59238.59550000001</v>
      </c>
      <c r="CB295" s="9">
        <v>14604.164400000001</v>
      </c>
      <c r="CC295" s="9">
        <v>14604.164400000001</v>
      </c>
      <c r="CD295" s="135">
        <v>175249.97280000005</v>
      </c>
      <c r="CE295" s="7">
        <f t="shared" si="4"/>
        <v>0</v>
      </c>
    </row>
    <row r="296" spans="1:83" hidden="1">
      <c r="A296">
        <v>932</v>
      </c>
      <c r="B296" t="s">
        <v>477</v>
      </c>
      <c r="C296">
        <v>113</v>
      </c>
      <c r="D296" t="s">
        <v>478</v>
      </c>
      <c r="E296">
        <v>216</v>
      </c>
      <c r="F296">
        <v>511540008</v>
      </c>
      <c r="G296" t="s">
        <v>112</v>
      </c>
      <c r="H296" s="53"/>
      <c r="I296">
        <v>101</v>
      </c>
      <c r="J296" t="s">
        <v>308</v>
      </c>
      <c r="K296">
        <v>1540</v>
      </c>
      <c r="L296" s="8">
        <v>1520</v>
      </c>
      <c r="M296" t="s">
        <v>318</v>
      </c>
      <c r="N296">
        <v>1000</v>
      </c>
      <c r="O296" t="s">
        <v>106</v>
      </c>
      <c r="P296">
        <v>5</v>
      </c>
      <c r="Q296" t="s">
        <v>467</v>
      </c>
      <c r="R296">
        <v>152</v>
      </c>
      <c r="S296" s="21">
        <v>1</v>
      </c>
      <c r="T296" s="21">
        <v>52</v>
      </c>
      <c r="U296" t="s">
        <v>468</v>
      </c>
      <c r="V296">
        <v>121</v>
      </c>
      <c r="W296" t="s">
        <v>312</v>
      </c>
      <c r="X296">
        <v>1</v>
      </c>
      <c r="Y296" t="s">
        <v>313</v>
      </c>
      <c r="Z296" s="4">
        <v>3247.48</v>
      </c>
      <c r="AA296" s="4">
        <v>3926.53</v>
      </c>
      <c r="AB296" s="4">
        <v>4880.99</v>
      </c>
      <c r="AC296" s="4">
        <v>3583.94</v>
      </c>
      <c r="AD296" s="4">
        <v>3583.95</v>
      </c>
      <c r="AE296" s="4">
        <v>3583.94</v>
      </c>
      <c r="AF296" s="4">
        <v>4440.3900000000003</v>
      </c>
      <c r="AG296" s="4">
        <v>3551.93</v>
      </c>
      <c r="AH296" s="4">
        <v>3649.83</v>
      </c>
      <c r="AI296" s="4">
        <v>4398.3100000000004</v>
      </c>
      <c r="AJ296" s="4">
        <v>4398.3100000000004</v>
      </c>
      <c r="AK296" s="4">
        <v>4398.3100000000004</v>
      </c>
      <c r="AM296" s="4">
        <v>5000</v>
      </c>
      <c r="AN296" s="4">
        <v>0</v>
      </c>
      <c r="AO296" s="4">
        <v>0</v>
      </c>
      <c r="AP296" s="4">
        <v>0</v>
      </c>
      <c r="AQ296" s="4">
        <v>20000</v>
      </c>
      <c r="AR296" s="4">
        <v>0</v>
      </c>
      <c r="AS296" s="4">
        <v>36562.089999999997</v>
      </c>
      <c r="AT296" s="4">
        <v>0</v>
      </c>
      <c r="AU296" s="4">
        <v>0</v>
      </c>
      <c r="AV296" s="4">
        <v>0</v>
      </c>
      <c r="AW296" s="4">
        <v>-2000</v>
      </c>
      <c r="AX296" s="4">
        <v>-3000</v>
      </c>
      <c r="AZ296" s="4">
        <v>4204.41</v>
      </c>
      <c r="BA296" s="4">
        <v>3823.34</v>
      </c>
      <c r="BB296" s="4">
        <v>4491.58</v>
      </c>
      <c r="BC296" s="4">
        <v>3857.69</v>
      </c>
      <c r="BD296" s="4">
        <v>16462.939999999999</v>
      </c>
      <c r="BE296" s="4">
        <v>4229.2</v>
      </c>
      <c r="BF296" s="4">
        <v>51740.15</v>
      </c>
      <c r="BG296" s="4">
        <v>1128.97</v>
      </c>
      <c r="BH296" s="4">
        <v>0</v>
      </c>
      <c r="BI296" s="4">
        <v>8615.69</v>
      </c>
      <c r="BJ296" s="6">
        <v>9855.3970000000008</v>
      </c>
      <c r="BK296" s="6">
        <v>9855.3970000000008</v>
      </c>
      <c r="BQ296" s="4">
        <v>124178.0022</v>
      </c>
      <c r="BR296" s="9">
        <v>4414.6304999999993</v>
      </c>
      <c r="BS296" s="9">
        <v>4014.5070000000005</v>
      </c>
      <c r="BT296" s="9">
        <v>4716.1590000000006</v>
      </c>
      <c r="BU296" s="9">
        <v>4050.5745000000002</v>
      </c>
      <c r="BV296" s="9">
        <v>17286.087</v>
      </c>
      <c r="BW296" s="9">
        <v>4440.66</v>
      </c>
      <c r="BX296" s="9">
        <v>54327.157500000001</v>
      </c>
      <c r="BY296" s="9">
        <v>1185.4185</v>
      </c>
      <c r="BZ296" s="9">
        <v>0</v>
      </c>
      <c r="CA296" s="9">
        <v>9046.4745000000003</v>
      </c>
      <c r="CB296" s="9">
        <v>10348.166850000001</v>
      </c>
      <c r="CC296" s="9">
        <v>10348.166850000001</v>
      </c>
      <c r="CD296" s="135">
        <v>124178.00220000002</v>
      </c>
      <c r="CE296" s="7">
        <f t="shared" si="4"/>
        <v>0</v>
      </c>
    </row>
    <row r="297" spans="1:83" hidden="1">
      <c r="A297">
        <v>941</v>
      </c>
      <c r="B297" t="s">
        <v>484</v>
      </c>
      <c r="C297">
        <v>116</v>
      </c>
      <c r="D297" t="s">
        <v>485</v>
      </c>
      <c r="E297">
        <v>216</v>
      </c>
      <c r="F297">
        <v>511540008</v>
      </c>
      <c r="G297" t="s">
        <v>112</v>
      </c>
      <c r="H297" s="53"/>
      <c r="I297">
        <v>101</v>
      </c>
      <c r="J297" t="s">
        <v>308</v>
      </c>
      <c r="K297">
        <v>1540</v>
      </c>
      <c r="L297" s="8">
        <v>1520</v>
      </c>
      <c r="M297" t="s">
        <v>318</v>
      </c>
      <c r="N297">
        <v>1000</v>
      </c>
      <c r="O297" t="s">
        <v>106</v>
      </c>
      <c r="P297">
        <v>8</v>
      </c>
      <c r="Q297" t="s">
        <v>486</v>
      </c>
      <c r="R297">
        <v>131</v>
      </c>
      <c r="S297" s="21">
        <v>1</v>
      </c>
      <c r="T297" s="21">
        <v>31</v>
      </c>
      <c r="U297" t="s">
        <v>449</v>
      </c>
      <c r="V297">
        <v>121</v>
      </c>
      <c r="W297" t="s">
        <v>312</v>
      </c>
      <c r="X297">
        <v>1</v>
      </c>
      <c r="Y297" t="s">
        <v>313</v>
      </c>
      <c r="Z297" s="4">
        <v>3047.92</v>
      </c>
      <c r="AA297" s="4">
        <v>4076.81</v>
      </c>
      <c r="AB297" s="4">
        <v>5053.42</v>
      </c>
      <c r="AC297" s="4">
        <v>3718.66</v>
      </c>
      <c r="AD297" s="4">
        <v>3718.65</v>
      </c>
      <c r="AE297" s="4">
        <v>3718.66</v>
      </c>
      <c r="AF297" s="4">
        <v>4730.5200000000004</v>
      </c>
      <c r="AG297" s="4">
        <v>3718.65</v>
      </c>
      <c r="AH297" s="4">
        <v>3718.66</v>
      </c>
      <c r="AI297" s="4">
        <v>4522.2</v>
      </c>
      <c r="AJ297" s="4">
        <v>4522.2</v>
      </c>
      <c r="AK297" s="4">
        <v>4522.2</v>
      </c>
      <c r="AM297" s="4">
        <v>0</v>
      </c>
      <c r="AN297" s="4">
        <v>0</v>
      </c>
      <c r="AO297" s="4">
        <v>0</v>
      </c>
      <c r="AP297" s="4">
        <v>0</v>
      </c>
      <c r="AQ297" s="4">
        <v>5000</v>
      </c>
      <c r="AR297" s="4">
        <v>0</v>
      </c>
      <c r="AS297" s="4">
        <v>0</v>
      </c>
      <c r="AT297" s="4">
        <v>0</v>
      </c>
      <c r="AU297" s="4">
        <v>869.18</v>
      </c>
      <c r="AV297" s="4">
        <v>20000</v>
      </c>
      <c r="AW297" s="4">
        <v>0</v>
      </c>
      <c r="AX297" s="4">
        <v>0</v>
      </c>
      <c r="AZ297" s="4">
        <v>2128.4699999999998</v>
      </c>
      <c r="BA297" s="4">
        <v>1652.12</v>
      </c>
      <c r="BB297" s="4">
        <v>1154.92</v>
      </c>
      <c r="BC297" s="4">
        <v>657.72</v>
      </c>
      <c r="BD297" s="4">
        <v>14718.21</v>
      </c>
      <c r="BE297" s="4">
        <v>4918.33</v>
      </c>
      <c r="BF297" s="4">
        <v>6104.71</v>
      </c>
      <c r="BG297" s="4">
        <v>5018.32</v>
      </c>
      <c r="BH297" s="4">
        <v>5018.33</v>
      </c>
      <c r="BI297" s="4">
        <v>19496.560000000001</v>
      </c>
      <c r="BJ297" s="6">
        <v>6086.7690000000002</v>
      </c>
      <c r="BK297" s="6">
        <v>6086.7690000000002</v>
      </c>
      <c r="BQ297" s="4">
        <v>76693.289400000009</v>
      </c>
      <c r="BR297" s="9">
        <v>2234.8934999999997</v>
      </c>
      <c r="BS297" s="9">
        <v>1734.7259999999999</v>
      </c>
      <c r="BT297" s="9">
        <v>1212.6660000000002</v>
      </c>
      <c r="BU297" s="9">
        <v>690.60599999999999</v>
      </c>
      <c r="BV297" s="9">
        <v>15454.120500000001</v>
      </c>
      <c r="BW297" s="9">
        <v>5164.2465000000002</v>
      </c>
      <c r="BX297" s="9">
        <v>6409.9454999999998</v>
      </c>
      <c r="BY297" s="9">
        <v>5269.2359999999999</v>
      </c>
      <c r="BZ297" s="9">
        <v>5269.2465000000011</v>
      </c>
      <c r="CA297" s="9">
        <v>20471.388000000006</v>
      </c>
      <c r="CB297" s="9">
        <v>6391.1074500000004</v>
      </c>
      <c r="CC297" s="9">
        <v>6391.1074500000004</v>
      </c>
      <c r="CD297" s="135">
        <v>76693.289400000009</v>
      </c>
      <c r="CE297" s="7">
        <f t="shared" si="4"/>
        <v>0</v>
      </c>
    </row>
    <row r="298" spans="1:83" hidden="1">
      <c r="A298">
        <v>942</v>
      </c>
      <c r="B298" t="s">
        <v>487</v>
      </c>
      <c r="C298">
        <v>117</v>
      </c>
      <c r="D298" t="s">
        <v>488</v>
      </c>
      <c r="E298">
        <v>216</v>
      </c>
      <c r="F298">
        <v>511540008</v>
      </c>
      <c r="G298" t="s">
        <v>112</v>
      </c>
      <c r="H298" s="53"/>
      <c r="I298">
        <v>101</v>
      </c>
      <c r="J298" t="s">
        <v>308</v>
      </c>
      <c r="K298">
        <v>1540</v>
      </c>
      <c r="L298" s="8">
        <v>1520</v>
      </c>
      <c r="M298" t="s">
        <v>318</v>
      </c>
      <c r="N298">
        <v>1000</v>
      </c>
      <c r="O298" t="s">
        <v>106</v>
      </c>
      <c r="P298">
        <v>8</v>
      </c>
      <c r="Q298" t="s">
        <v>486</v>
      </c>
      <c r="R298">
        <v>183</v>
      </c>
      <c r="S298" s="21">
        <v>1</v>
      </c>
      <c r="T298" s="21">
        <v>83</v>
      </c>
      <c r="U298" t="s">
        <v>489</v>
      </c>
      <c r="V298">
        <v>121</v>
      </c>
      <c r="W298" t="s">
        <v>312</v>
      </c>
      <c r="X298">
        <v>1</v>
      </c>
      <c r="Y298" t="s">
        <v>313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10000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7821.91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6">
        <v>782.19100000000003</v>
      </c>
      <c r="BK298" s="6">
        <v>782.19100000000003</v>
      </c>
      <c r="BQ298" s="4">
        <v>9855.606600000001</v>
      </c>
      <c r="BR298" s="9">
        <v>0</v>
      </c>
      <c r="BS298" s="9">
        <v>0</v>
      </c>
      <c r="BT298" s="9">
        <v>0</v>
      </c>
      <c r="BU298" s="9">
        <v>0</v>
      </c>
      <c r="BV298" s="9">
        <v>8213.0054999999993</v>
      </c>
      <c r="BW298" s="9">
        <v>0</v>
      </c>
      <c r="BX298" s="9">
        <v>0</v>
      </c>
      <c r="BY298" s="9">
        <v>0</v>
      </c>
      <c r="BZ298" s="9">
        <v>0</v>
      </c>
      <c r="CA298" s="9">
        <v>0</v>
      </c>
      <c r="CB298" s="9">
        <v>821.30055000000004</v>
      </c>
      <c r="CC298" s="9">
        <v>821.30055000000004</v>
      </c>
      <c r="CD298" s="135">
        <v>9855.6065999999992</v>
      </c>
      <c r="CE298" s="7">
        <f t="shared" si="4"/>
        <v>0</v>
      </c>
    </row>
    <row r="299" spans="1:83" hidden="1">
      <c r="A299">
        <v>943</v>
      </c>
      <c r="B299" t="s">
        <v>600</v>
      </c>
      <c r="C299">
        <v>183</v>
      </c>
      <c r="D299" t="s">
        <v>600</v>
      </c>
      <c r="E299">
        <v>216</v>
      </c>
      <c r="F299">
        <v>511540008</v>
      </c>
      <c r="G299" t="s">
        <v>112</v>
      </c>
      <c r="H299" s="53"/>
      <c r="I299">
        <v>101</v>
      </c>
      <c r="J299" t="s">
        <v>308</v>
      </c>
      <c r="K299">
        <v>1540</v>
      </c>
      <c r="L299" s="8">
        <v>1520</v>
      </c>
      <c r="M299" t="s">
        <v>318</v>
      </c>
      <c r="N299">
        <v>1000</v>
      </c>
      <c r="O299" t="s">
        <v>106</v>
      </c>
      <c r="P299">
        <v>9</v>
      </c>
      <c r="Q299" t="s">
        <v>422</v>
      </c>
      <c r="R299">
        <v>131</v>
      </c>
      <c r="S299" s="21">
        <v>1</v>
      </c>
      <c r="T299" s="21">
        <v>31</v>
      </c>
      <c r="U299" t="s">
        <v>449</v>
      </c>
      <c r="V299">
        <v>121</v>
      </c>
      <c r="W299" t="s">
        <v>312</v>
      </c>
      <c r="X299">
        <v>1</v>
      </c>
      <c r="Y299" t="s">
        <v>313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10000</v>
      </c>
      <c r="AR299" s="4">
        <v>0</v>
      </c>
      <c r="AS299" s="4">
        <v>0</v>
      </c>
      <c r="AT299" s="4">
        <v>0</v>
      </c>
      <c r="AU299" s="4">
        <v>-7</v>
      </c>
      <c r="AV299" s="4">
        <v>0</v>
      </c>
      <c r="AW299" s="4">
        <v>0</v>
      </c>
      <c r="AX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8299.4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6">
        <v>829.93999999999994</v>
      </c>
      <c r="BK299" s="6">
        <v>829.93999999999994</v>
      </c>
      <c r="BQ299" s="4">
        <v>10457.244000000001</v>
      </c>
      <c r="BR299" s="9">
        <v>0</v>
      </c>
      <c r="BS299" s="9">
        <v>0</v>
      </c>
      <c r="BT299" s="9">
        <v>0</v>
      </c>
      <c r="BU299" s="9">
        <v>0</v>
      </c>
      <c r="BV299" s="9">
        <v>8714.369999999999</v>
      </c>
      <c r="BW299" s="9">
        <v>0</v>
      </c>
      <c r="BX299" s="9">
        <v>0</v>
      </c>
      <c r="BY299" s="9">
        <v>0</v>
      </c>
      <c r="BZ299" s="9">
        <v>0</v>
      </c>
      <c r="CA299" s="9">
        <v>0</v>
      </c>
      <c r="CB299" s="9">
        <v>871.43700000000001</v>
      </c>
      <c r="CC299" s="9">
        <v>871.43700000000001</v>
      </c>
      <c r="CD299" s="135">
        <v>10457.243999999999</v>
      </c>
      <c r="CE299" s="7">
        <f t="shared" si="4"/>
        <v>0</v>
      </c>
    </row>
    <row r="300" spans="1:83" hidden="1">
      <c r="A300">
        <v>951</v>
      </c>
      <c r="B300" t="s">
        <v>491</v>
      </c>
      <c r="C300">
        <v>118</v>
      </c>
      <c r="D300" t="s">
        <v>178</v>
      </c>
      <c r="E300">
        <v>216</v>
      </c>
      <c r="F300">
        <v>511540008</v>
      </c>
      <c r="G300" t="s">
        <v>112</v>
      </c>
      <c r="H300" s="53"/>
      <c r="I300">
        <v>101</v>
      </c>
      <c r="J300" t="s">
        <v>308</v>
      </c>
      <c r="K300">
        <v>1540</v>
      </c>
      <c r="L300" s="8">
        <v>1520</v>
      </c>
      <c r="M300" t="s">
        <v>318</v>
      </c>
      <c r="N300">
        <v>1000</v>
      </c>
      <c r="O300" t="s">
        <v>106</v>
      </c>
      <c r="P300">
        <v>12</v>
      </c>
      <c r="Q300" t="s">
        <v>401</v>
      </c>
      <c r="R300">
        <v>221</v>
      </c>
      <c r="S300" s="21">
        <v>2</v>
      </c>
      <c r="T300" s="21">
        <v>21</v>
      </c>
      <c r="U300" t="s">
        <v>492</v>
      </c>
      <c r="V300">
        <v>128</v>
      </c>
      <c r="W300" t="s">
        <v>404</v>
      </c>
      <c r="X300">
        <v>1</v>
      </c>
      <c r="Y300" t="s">
        <v>313</v>
      </c>
      <c r="Z300" s="4">
        <v>13159.67</v>
      </c>
      <c r="AA300" s="4">
        <v>17743.349999999999</v>
      </c>
      <c r="AB300" s="4">
        <v>22016.57</v>
      </c>
      <c r="AC300" s="4">
        <v>16763.5</v>
      </c>
      <c r="AD300" s="4">
        <v>16335.3</v>
      </c>
      <c r="AE300" s="4">
        <v>17055.5</v>
      </c>
      <c r="AF300" s="4">
        <v>18218.71</v>
      </c>
      <c r="AG300" s="4">
        <v>19605.79</v>
      </c>
      <c r="AH300" s="4">
        <v>16536.060000000001</v>
      </c>
      <c r="AI300" s="4">
        <v>19763.22</v>
      </c>
      <c r="AJ300" s="4">
        <v>19763.22</v>
      </c>
      <c r="AK300" s="4">
        <v>19763.22</v>
      </c>
      <c r="AM300" s="4">
        <v>20000</v>
      </c>
      <c r="AN300" s="4">
        <v>0</v>
      </c>
      <c r="AO300" s="4">
        <v>0</v>
      </c>
      <c r="AP300" s="4">
        <v>0</v>
      </c>
      <c r="AQ300" s="4">
        <v>50000</v>
      </c>
      <c r="AR300" s="4">
        <v>0</v>
      </c>
      <c r="AS300" s="4">
        <v>0</v>
      </c>
      <c r="AT300" s="4">
        <v>0</v>
      </c>
      <c r="AU300" s="4">
        <v>0</v>
      </c>
      <c r="AV300" s="4">
        <v>50000</v>
      </c>
      <c r="AW300" s="4">
        <v>-5000</v>
      </c>
      <c r="AX300" s="4">
        <v>-15000</v>
      </c>
      <c r="AZ300" s="4">
        <v>15933.49</v>
      </c>
      <c r="BA300" s="4">
        <v>17110.46</v>
      </c>
      <c r="BB300" s="4">
        <v>20691.310000000001</v>
      </c>
      <c r="BC300" s="4">
        <v>17387.8</v>
      </c>
      <c r="BD300" s="4">
        <v>47876.95</v>
      </c>
      <c r="BE300" s="4">
        <v>19268.88</v>
      </c>
      <c r="BF300" s="4">
        <v>23464.880000000001</v>
      </c>
      <c r="BG300" s="4">
        <v>21004.52</v>
      </c>
      <c r="BH300" s="4">
        <v>19902.52</v>
      </c>
      <c r="BI300" s="4">
        <v>77864.2</v>
      </c>
      <c r="BJ300" s="6">
        <v>28050.500999999997</v>
      </c>
      <c r="BK300" s="6">
        <v>28050.500999999997</v>
      </c>
      <c r="BQ300" s="4">
        <v>353436.31259999995</v>
      </c>
      <c r="BR300" s="9">
        <v>16730.164500000003</v>
      </c>
      <c r="BS300" s="9">
        <v>17965.983</v>
      </c>
      <c r="BT300" s="9">
        <v>21725.875500000002</v>
      </c>
      <c r="BU300" s="9">
        <v>18257.190000000002</v>
      </c>
      <c r="BV300" s="9">
        <v>50270.797500000001</v>
      </c>
      <c r="BW300" s="9">
        <v>20232.324000000001</v>
      </c>
      <c r="BX300" s="9">
        <v>24638.124000000003</v>
      </c>
      <c r="BY300" s="9">
        <v>22054.746000000003</v>
      </c>
      <c r="BZ300" s="9">
        <v>20897.646000000001</v>
      </c>
      <c r="CA300" s="9">
        <v>81757.41</v>
      </c>
      <c r="CB300" s="9">
        <v>29453.02605</v>
      </c>
      <c r="CC300" s="9">
        <v>29453.02605</v>
      </c>
      <c r="CD300" s="135">
        <v>353436.31260000006</v>
      </c>
      <c r="CE300" s="7">
        <f t="shared" si="4"/>
        <v>0</v>
      </c>
    </row>
    <row r="301" spans="1:83" hidden="1">
      <c r="A301">
        <v>952</v>
      </c>
      <c r="B301" t="s">
        <v>498</v>
      </c>
      <c r="C301">
        <v>120</v>
      </c>
      <c r="D301" t="s">
        <v>499</v>
      </c>
      <c r="E301">
        <v>216</v>
      </c>
      <c r="F301">
        <v>511540008</v>
      </c>
      <c r="G301" t="s">
        <v>112</v>
      </c>
      <c r="H301" s="53"/>
      <c r="I301">
        <v>101</v>
      </c>
      <c r="J301" t="s">
        <v>308</v>
      </c>
      <c r="K301">
        <v>1540</v>
      </c>
      <c r="L301" s="8">
        <v>1520</v>
      </c>
      <c r="M301" t="s">
        <v>318</v>
      </c>
      <c r="N301">
        <v>1000</v>
      </c>
      <c r="O301" t="s">
        <v>106</v>
      </c>
      <c r="P301">
        <v>12</v>
      </c>
      <c r="Q301" t="s">
        <v>401</v>
      </c>
      <c r="R301">
        <v>222</v>
      </c>
      <c r="S301" s="21">
        <v>2</v>
      </c>
      <c r="T301" s="21">
        <v>22</v>
      </c>
      <c r="U301" t="s">
        <v>500</v>
      </c>
      <c r="V301">
        <v>125</v>
      </c>
      <c r="W301" t="s">
        <v>464</v>
      </c>
      <c r="X301">
        <v>1</v>
      </c>
      <c r="Y301" t="s">
        <v>313</v>
      </c>
      <c r="Z301" s="4">
        <v>11678.05</v>
      </c>
      <c r="AA301" s="4">
        <v>13779.87</v>
      </c>
      <c r="AB301" s="4">
        <v>17206.990000000002</v>
      </c>
      <c r="AC301" s="4">
        <v>12410.67</v>
      </c>
      <c r="AD301" s="4">
        <v>12422.94</v>
      </c>
      <c r="AE301" s="4">
        <v>14035.81</v>
      </c>
      <c r="AF301" s="4">
        <v>13923.81</v>
      </c>
      <c r="AG301" s="4">
        <v>12299.51</v>
      </c>
      <c r="AH301" s="4">
        <v>12650.81</v>
      </c>
      <c r="AI301" s="4">
        <v>15664.88</v>
      </c>
      <c r="AJ301" s="4">
        <v>15664.88</v>
      </c>
      <c r="AK301" s="4">
        <v>15664.88</v>
      </c>
      <c r="AM301" s="4">
        <v>10000</v>
      </c>
      <c r="AN301" s="4">
        <v>0</v>
      </c>
      <c r="AO301" s="4">
        <v>0</v>
      </c>
      <c r="AP301" s="4">
        <v>0</v>
      </c>
      <c r="AQ301" s="4">
        <v>50000</v>
      </c>
      <c r="AR301" s="4">
        <v>0</v>
      </c>
      <c r="AS301" s="4">
        <v>0</v>
      </c>
      <c r="AT301" s="4">
        <v>0</v>
      </c>
      <c r="AU301" s="4">
        <v>0</v>
      </c>
      <c r="AV301" s="4">
        <v>100000</v>
      </c>
      <c r="AW301" s="4">
        <v>0</v>
      </c>
      <c r="AX301" s="4">
        <v>-10000</v>
      </c>
      <c r="AZ301" s="4">
        <v>12268.38</v>
      </c>
      <c r="BA301" s="4">
        <v>13657.41</v>
      </c>
      <c r="BB301" s="4">
        <v>15747.68</v>
      </c>
      <c r="BC301" s="4">
        <v>13637.7</v>
      </c>
      <c r="BD301" s="4">
        <v>38629.1</v>
      </c>
      <c r="BE301" s="4">
        <v>14892.27</v>
      </c>
      <c r="BF301" s="4">
        <v>16560.7</v>
      </c>
      <c r="BG301" s="4">
        <v>17065.669999999998</v>
      </c>
      <c r="BH301" s="4">
        <v>15290.58</v>
      </c>
      <c r="BI301" s="4">
        <v>63703.07</v>
      </c>
      <c r="BJ301" s="6">
        <v>22145.255999999998</v>
      </c>
      <c r="BK301" s="6">
        <v>22145.255999999998</v>
      </c>
      <c r="BQ301" s="4">
        <v>279030.22560000001</v>
      </c>
      <c r="BR301" s="9">
        <v>12881.799000000001</v>
      </c>
      <c r="BS301" s="9">
        <v>14340.280500000001</v>
      </c>
      <c r="BT301" s="9">
        <v>16535.064000000002</v>
      </c>
      <c r="BU301" s="9">
        <v>14319.585000000001</v>
      </c>
      <c r="BV301" s="9">
        <v>40560.555000000008</v>
      </c>
      <c r="BW301" s="9">
        <v>15636.883500000002</v>
      </c>
      <c r="BX301" s="9">
        <v>17388.735000000001</v>
      </c>
      <c r="BY301" s="9">
        <v>17918.9535</v>
      </c>
      <c r="BZ301" s="9">
        <v>16055.109</v>
      </c>
      <c r="CA301" s="9">
        <v>66888.223500000007</v>
      </c>
      <c r="CB301" s="9">
        <v>23252.518799999998</v>
      </c>
      <c r="CC301" s="9">
        <v>23252.518799999998</v>
      </c>
      <c r="CD301" s="135">
        <v>279030.22560000001</v>
      </c>
      <c r="CE301" s="7">
        <f t="shared" si="4"/>
        <v>0</v>
      </c>
    </row>
    <row r="302" spans="1:83" hidden="1">
      <c r="A302">
        <v>953</v>
      </c>
      <c r="B302" t="s">
        <v>259</v>
      </c>
      <c r="C302">
        <v>121</v>
      </c>
      <c r="D302" t="s">
        <v>196</v>
      </c>
      <c r="E302">
        <v>216</v>
      </c>
      <c r="F302">
        <v>511540008</v>
      </c>
      <c r="G302" t="s">
        <v>112</v>
      </c>
      <c r="H302" s="53"/>
      <c r="I302">
        <v>101</v>
      </c>
      <c r="J302" t="s">
        <v>308</v>
      </c>
      <c r="K302">
        <v>1540</v>
      </c>
      <c r="L302" s="8">
        <v>1520</v>
      </c>
      <c r="M302" t="s">
        <v>318</v>
      </c>
      <c r="N302">
        <v>1000</v>
      </c>
      <c r="O302" t="s">
        <v>106</v>
      </c>
      <c r="P302">
        <v>12</v>
      </c>
      <c r="Q302" t="s">
        <v>401</v>
      </c>
      <c r="R302">
        <v>214</v>
      </c>
      <c r="S302" s="21">
        <v>2</v>
      </c>
      <c r="T302" s="21">
        <v>14</v>
      </c>
      <c r="U302" t="s">
        <v>446</v>
      </c>
      <c r="V302">
        <v>125</v>
      </c>
      <c r="W302" t="s">
        <v>464</v>
      </c>
      <c r="X302">
        <v>1</v>
      </c>
      <c r="Y302" t="s">
        <v>313</v>
      </c>
      <c r="Z302" s="4">
        <v>7199.59</v>
      </c>
      <c r="AA302" s="4">
        <v>9547.5</v>
      </c>
      <c r="AB302" s="4">
        <v>11726.35</v>
      </c>
      <c r="AC302" s="4">
        <v>8876.82</v>
      </c>
      <c r="AD302" s="4">
        <v>8857.14</v>
      </c>
      <c r="AE302" s="4">
        <v>8876.83</v>
      </c>
      <c r="AF302" s="4">
        <v>52048.38</v>
      </c>
      <c r="AG302" s="4">
        <v>8530.0300000000007</v>
      </c>
      <c r="AH302" s="4">
        <v>4742.59</v>
      </c>
      <c r="AI302" s="4">
        <v>5485.13</v>
      </c>
      <c r="AJ302" s="4">
        <v>5485.13</v>
      </c>
      <c r="AK302" s="4">
        <v>5485.13</v>
      </c>
      <c r="AM302" s="4">
        <v>0</v>
      </c>
      <c r="AN302" s="4">
        <v>0</v>
      </c>
      <c r="AO302" s="4">
        <v>0</v>
      </c>
      <c r="AP302" s="4">
        <v>0</v>
      </c>
      <c r="AQ302" s="4">
        <v>20000</v>
      </c>
      <c r="AR302" s="4">
        <v>150000</v>
      </c>
      <c r="AS302" s="4">
        <v>-2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Z302" s="4">
        <v>4282.79</v>
      </c>
      <c r="BA302" s="4">
        <v>6833.54</v>
      </c>
      <c r="BB302" s="4">
        <v>10292.18</v>
      </c>
      <c r="BC302" s="4">
        <v>8976.59</v>
      </c>
      <c r="BD302" s="4">
        <v>20452.580000000002</v>
      </c>
      <c r="BE302" s="4">
        <v>86447.38</v>
      </c>
      <c r="BF302" s="4">
        <v>9888.35</v>
      </c>
      <c r="BG302" s="4">
        <v>5608.84</v>
      </c>
      <c r="BH302" s="4">
        <v>4913.1899999999996</v>
      </c>
      <c r="BI302" s="4">
        <v>19681.669999999998</v>
      </c>
      <c r="BJ302" s="6">
        <v>17737.710999999999</v>
      </c>
      <c r="BK302" s="6">
        <v>17737.710999999999</v>
      </c>
      <c r="BQ302" s="4">
        <v>223495.15860000002</v>
      </c>
      <c r="BR302" s="9">
        <v>4496.9295000000002</v>
      </c>
      <c r="BS302" s="9">
        <v>7175.2170000000006</v>
      </c>
      <c r="BT302" s="9">
        <v>10806.789000000002</v>
      </c>
      <c r="BU302" s="9">
        <v>9425.4195000000018</v>
      </c>
      <c r="BV302" s="9">
        <v>21475.209000000003</v>
      </c>
      <c r="BW302" s="9">
        <v>90769.749000000011</v>
      </c>
      <c r="BX302" s="9">
        <v>10382.7675</v>
      </c>
      <c r="BY302" s="9">
        <v>5889.2820000000011</v>
      </c>
      <c r="BZ302" s="9">
        <v>5158.8495000000003</v>
      </c>
      <c r="CA302" s="9">
        <v>20665.753499999999</v>
      </c>
      <c r="CB302" s="9">
        <v>18624.596550000002</v>
      </c>
      <c r="CC302" s="9">
        <v>18624.596550000002</v>
      </c>
      <c r="CD302" s="135">
        <v>223495.15860000002</v>
      </c>
      <c r="CE302" s="7">
        <f t="shared" si="4"/>
        <v>0</v>
      </c>
    </row>
    <row r="303" spans="1:83" hidden="1">
      <c r="A303">
        <v>954</v>
      </c>
      <c r="B303" t="s">
        <v>502</v>
      </c>
      <c r="C303">
        <v>122</v>
      </c>
      <c r="D303" t="s">
        <v>503</v>
      </c>
      <c r="E303">
        <v>216</v>
      </c>
      <c r="F303">
        <v>511540008</v>
      </c>
      <c r="G303" t="s">
        <v>112</v>
      </c>
      <c r="H303" s="53"/>
      <c r="I303">
        <v>101</v>
      </c>
      <c r="J303" t="s">
        <v>308</v>
      </c>
      <c r="K303">
        <v>1540</v>
      </c>
      <c r="L303" s="8">
        <v>1520</v>
      </c>
      <c r="M303" t="s">
        <v>318</v>
      </c>
      <c r="N303">
        <v>1000</v>
      </c>
      <c r="O303" t="s">
        <v>106</v>
      </c>
      <c r="P303">
        <v>12</v>
      </c>
      <c r="Q303" t="s">
        <v>401</v>
      </c>
      <c r="R303">
        <v>226</v>
      </c>
      <c r="S303" s="21">
        <v>2</v>
      </c>
      <c r="T303" s="21">
        <v>26</v>
      </c>
      <c r="U303" t="s">
        <v>504</v>
      </c>
      <c r="V303">
        <v>121</v>
      </c>
      <c r="W303" t="s">
        <v>312</v>
      </c>
      <c r="X303">
        <v>1</v>
      </c>
      <c r="Y303" t="s">
        <v>313</v>
      </c>
      <c r="Z303" s="4">
        <v>184048.49</v>
      </c>
      <c r="AA303" s="4">
        <v>138359.57999999999</v>
      </c>
      <c r="AB303" s="4">
        <v>157440.06</v>
      </c>
      <c r="AC303" s="4">
        <v>193055.4</v>
      </c>
      <c r="AD303" s="4">
        <v>169339.67</v>
      </c>
      <c r="AE303" s="4">
        <v>130919.89</v>
      </c>
      <c r="AF303" s="4">
        <v>210362.8</v>
      </c>
      <c r="AG303" s="4">
        <v>122529.56</v>
      </c>
      <c r="AH303" s="4">
        <v>120442.94</v>
      </c>
      <c r="AI303" s="4">
        <v>194949.06</v>
      </c>
      <c r="AJ303" s="4">
        <v>194949.06</v>
      </c>
      <c r="AK303" s="4">
        <v>194949.06</v>
      </c>
      <c r="AM303" s="4">
        <v>0</v>
      </c>
      <c r="AN303" s="4">
        <v>0</v>
      </c>
      <c r="AO303" s="4">
        <v>0</v>
      </c>
      <c r="AP303" s="4">
        <v>0</v>
      </c>
      <c r="AQ303" s="4">
        <v>349999.98</v>
      </c>
      <c r="AR303" s="4">
        <v>-0.04</v>
      </c>
      <c r="AS303" s="4">
        <v>0</v>
      </c>
      <c r="AT303" s="4">
        <v>0</v>
      </c>
      <c r="AU303" s="4">
        <v>-0.43</v>
      </c>
      <c r="AV303" s="4">
        <v>439722.37</v>
      </c>
      <c r="AW303" s="4">
        <v>-150000</v>
      </c>
      <c r="AX303" s="4">
        <v>-150000</v>
      </c>
      <c r="AZ303" s="4">
        <v>159762.57</v>
      </c>
      <c r="BA303" s="4">
        <v>121769.02</v>
      </c>
      <c r="BB303" s="4">
        <v>173484.99</v>
      </c>
      <c r="BC303" s="4">
        <v>116043.57</v>
      </c>
      <c r="BD303" s="4">
        <v>340394.28</v>
      </c>
      <c r="BE303" s="4">
        <v>177977.16</v>
      </c>
      <c r="BF303" s="4">
        <v>136015.82999999999</v>
      </c>
      <c r="BG303" s="4">
        <v>131746.35999999999</v>
      </c>
      <c r="BH303" s="4">
        <v>134017.37</v>
      </c>
      <c r="BI303" s="4">
        <v>562730.74</v>
      </c>
      <c r="BJ303" s="6">
        <v>205394.18900000004</v>
      </c>
      <c r="BK303" s="6">
        <v>205394.18900000004</v>
      </c>
      <c r="BQ303" s="4">
        <v>2587966.7814000007</v>
      </c>
      <c r="BR303" s="9">
        <v>167750.6985</v>
      </c>
      <c r="BS303" s="9">
        <v>127857.47100000001</v>
      </c>
      <c r="BT303" s="9">
        <v>182159.2395</v>
      </c>
      <c r="BU303" s="9">
        <v>121845.74850000002</v>
      </c>
      <c r="BV303" s="9">
        <v>357413.99400000006</v>
      </c>
      <c r="BW303" s="9">
        <v>186876.01800000001</v>
      </c>
      <c r="BX303" s="9">
        <v>142816.62149999998</v>
      </c>
      <c r="BY303" s="9">
        <v>138333.67799999999</v>
      </c>
      <c r="BZ303" s="9">
        <v>140718.23850000001</v>
      </c>
      <c r="CA303" s="9">
        <v>590867.277</v>
      </c>
      <c r="CB303" s="9">
        <v>215663.89845000004</v>
      </c>
      <c r="CC303" s="9">
        <v>215663.89845000004</v>
      </c>
      <c r="CD303" s="135">
        <v>2587966.7814000007</v>
      </c>
      <c r="CE303" s="7">
        <f t="shared" si="4"/>
        <v>0</v>
      </c>
    </row>
    <row r="304" spans="1:83" hidden="1">
      <c r="A304">
        <v>961</v>
      </c>
      <c r="B304" t="s">
        <v>80</v>
      </c>
      <c r="C304">
        <v>124</v>
      </c>
      <c r="D304" t="s">
        <v>508</v>
      </c>
      <c r="E304">
        <v>216</v>
      </c>
      <c r="F304">
        <v>511540008</v>
      </c>
      <c r="G304" t="s">
        <v>112</v>
      </c>
      <c r="H304" s="53"/>
      <c r="I304">
        <v>101</v>
      </c>
      <c r="J304" t="s">
        <v>308</v>
      </c>
      <c r="K304">
        <v>1540</v>
      </c>
      <c r="L304" s="8">
        <v>1520</v>
      </c>
      <c r="M304" t="s">
        <v>318</v>
      </c>
      <c r="N304">
        <v>1000</v>
      </c>
      <c r="O304" t="s">
        <v>106</v>
      </c>
      <c r="P304">
        <v>11</v>
      </c>
      <c r="Q304" t="s">
        <v>509</v>
      </c>
      <c r="R304">
        <v>241</v>
      </c>
      <c r="S304" s="21">
        <v>2</v>
      </c>
      <c r="T304" s="21">
        <v>41</v>
      </c>
      <c r="U304" t="s">
        <v>445</v>
      </c>
      <c r="V304">
        <v>124</v>
      </c>
      <c r="W304" t="s">
        <v>510</v>
      </c>
      <c r="X304">
        <v>1</v>
      </c>
      <c r="Y304" t="s">
        <v>313</v>
      </c>
      <c r="Z304" s="4">
        <v>17796.259999999998</v>
      </c>
      <c r="AA304" s="4">
        <v>24344.44</v>
      </c>
      <c r="AB304" s="4">
        <v>30165.86</v>
      </c>
      <c r="AC304" s="4">
        <v>22279.34</v>
      </c>
      <c r="AD304" s="4">
        <v>22279.360000000001</v>
      </c>
      <c r="AE304" s="4">
        <v>24080.33</v>
      </c>
      <c r="AF304" s="4">
        <v>23271.49</v>
      </c>
      <c r="AG304" s="4">
        <v>24570.95</v>
      </c>
      <c r="AH304" s="4">
        <v>22675.39</v>
      </c>
      <c r="AI304" s="4">
        <v>27176</v>
      </c>
      <c r="AJ304" s="4">
        <v>27176</v>
      </c>
      <c r="AK304" s="4">
        <v>27176</v>
      </c>
      <c r="AM304" s="4">
        <v>20000</v>
      </c>
      <c r="AN304" s="4">
        <v>0</v>
      </c>
      <c r="AO304" s="4">
        <v>0</v>
      </c>
      <c r="AP304" s="4">
        <v>0</v>
      </c>
      <c r="AQ304" s="4">
        <v>50000</v>
      </c>
      <c r="AR304" s="4">
        <v>100000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-20000</v>
      </c>
      <c r="AZ304" s="4">
        <v>21598.85</v>
      </c>
      <c r="BA304" s="4">
        <v>22983.11</v>
      </c>
      <c r="BB304" s="4">
        <v>27230.77</v>
      </c>
      <c r="BC304" s="4">
        <v>23097.75</v>
      </c>
      <c r="BD304" s="4">
        <v>77270.070000000007</v>
      </c>
      <c r="BE304" s="4">
        <v>69189.350000000006</v>
      </c>
      <c r="BF304" s="4">
        <v>24574.57</v>
      </c>
      <c r="BG304" s="4">
        <v>21445.19</v>
      </c>
      <c r="BH304" s="4">
        <v>21445.13</v>
      </c>
      <c r="BI304" s="4">
        <v>93836.44</v>
      </c>
      <c r="BJ304" s="6">
        <v>40267.123</v>
      </c>
      <c r="BK304" s="6">
        <v>40267.123</v>
      </c>
      <c r="BQ304" s="4">
        <v>507365.74980000005</v>
      </c>
      <c r="BR304" s="9">
        <v>22678.7925</v>
      </c>
      <c r="BS304" s="9">
        <v>24132.265500000001</v>
      </c>
      <c r="BT304" s="9">
        <v>28592.308500000003</v>
      </c>
      <c r="BU304" s="9">
        <v>24252.637500000001</v>
      </c>
      <c r="BV304" s="9">
        <v>81133.573500000013</v>
      </c>
      <c r="BW304" s="9">
        <v>72648.817500000019</v>
      </c>
      <c r="BX304" s="9">
        <v>25803.298500000001</v>
      </c>
      <c r="BY304" s="9">
        <v>22517.449499999999</v>
      </c>
      <c r="BZ304" s="9">
        <v>22517.386500000004</v>
      </c>
      <c r="CA304" s="9">
        <v>98528.262000000002</v>
      </c>
      <c r="CB304" s="9">
        <v>42280.479149999999</v>
      </c>
      <c r="CC304" s="9">
        <v>42280.479149999999</v>
      </c>
      <c r="CD304" s="135">
        <v>507365.74979999999</v>
      </c>
      <c r="CE304" s="7">
        <f t="shared" si="4"/>
        <v>0</v>
      </c>
    </row>
    <row r="305" spans="1:83" hidden="1">
      <c r="A305">
        <v>962</v>
      </c>
      <c r="B305" t="s">
        <v>513</v>
      </c>
      <c r="C305">
        <v>126</v>
      </c>
      <c r="D305" t="s">
        <v>225</v>
      </c>
      <c r="E305">
        <v>216</v>
      </c>
      <c r="F305">
        <v>511540008</v>
      </c>
      <c r="G305" t="s">
        <v>112</v>
      </c>
      <c r="H305" s="53"/>
      <c r="I305">
        <v>101</v>
      </c>
      <c r="J305" t="s">
        <v>308</v>
      </c>
      <c r="K305">
        <v>1540</v>
      </c>
      <c r="L305" s="8">
        <v>1520</v>
      </c>
      <c r="M305" t="s">
        <v>318</v>
      </c>
      <c r="N305">
        <v>1000</v>
      </c>
      <c r="O305" t="s">
        <v>106</v>
      </c>
      <c r="P305">
        <v>11</v>
      </c>
      <c r="Q305" t="s">
        <v>509</v>
      </c>
      <c r="R305">
        <v>241</v>
      </c>
      <c r="S305" s="21">
        <v>2</v>
      </c>
      <c r="T305" s="21">
        <v>41</v>
      </c>
      <c r="U305" t="s">
        <v>445</v>
      </c>
      <c r="V305">
        <v>124</v>
      </c>
      <c r="W305" t="s">
        <v>510</v>
      </c>
      <c r="X305">
        <v>1</v>
      </c>
      <c r="Y305" t="s">
        <v>313</v>
      </c>
      <c r="Z305" s="4">
        <v>3884.59</v>
      </c>
      <c r="AA305" s="4">
        <v>60349.55</v>
      </c>
      <c r="AB305" s="4">
        <v>5670.98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10000</v>
      </c>
      <c r="AV305" s="4">
        <v>0</v>
      </c>
      <c r="AW305" s="4">
        <v>0</v>
      </c>
      <c r="AX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60493.39</v>
      </c>
      <c r="BE305" s="4">
        <v>3134.63</v>
      </c>
      <c r="BF305" s="4">
        <v>2974.63</v>
      </c>
      <c r="BG305" s="4">
        <v>2914.63</v>
      </c>
      <c r="BH305" s="4">
        <v>3074.64</v>
      </c>
      <c r="BI305" s="4">
        <v>3567.14</v>
      </c>
      <c r="BJ305" s="6">
        <v>7615.9059999999999</v>
      </c>
      <c r="BK305" s="6">
        <v>7615.9059999999999</v>
      </c>
      <c r="BQ305" s="4">
        <v>95960.415600000008</v>
      </c>
      <c r="BR305" s="9">
        <v>0</v>
      </c>
      <c r="BS305" s="9">
        <v>0</v>
      </c>
      <c r="BT305" s="9">
        <v>0</v>
      </c>
      <c r="BU305" s="9">
        <v>0</v>
      </c>
      <c r="BV305" s="9">
        <v>63518.059500000003</v>
      </c>
      <c r="BW305" s="9">
        <v>3291.3615</v>
      </c>
      <c r="BX305" s="9">
        <v>3123.3615000000004</v>
      </c>
      <c r="BY305" s="9">
        <v>3060.3615</v>
      </c>
      <c r="BZ305" s="9">
        <v>3228.3720000000003</v>
      </c>
      <c r="CA305" s="9">
        <v>3745.4970000000003</v>
      </c>
      <c r="CB305" s="9">
        <v>7996.7013000000006</v>
      </c>
      <c r="CC305" s="9">
        <v>7996.7013000000006</v>
      </c>
      <c r="CD305" s="135">
        <v>95960.415600000008</v>
      </c>
      <c r="CE305" s="7">
        <f t="shared" si="4"/>
        <v>0</v>
      </c>
    </row>
    <row r="306" spans="1:83" hidden="1">
      <c r="A306">
        <v>963</v>
      </c>
      <c r="B306" t="s">
        <v>515</v>
      </c>
      <c r="C306">
        <v>127</v>
      </c>
      <c r="D306" t="s">
        <v>516</v>
      </c>
      <c r="E306">
        <v>216</v>
      </c>
      <c r="F306">
        <v>511540008</v>
      </c>
      <c r="G306" t="s">
        <v>112</v>
      </c>
      <c r="H306" s="53"/>
      <c r="I306">
        <v>101</v>
      </c>
      <c r="J306" t="s">
        <v>308</v>
      </c>
      <c r="K306">
        <v>1540</v>
      </c>
      <c r="L306" s="8">
        <v>1520</v>
      </c>
      <c r="M306" t="s">
        <v>318</v>
      </c>
      <c r="N306">
        <v>1000</v>
      </c>
      <c r="O306" t="s">
        <v>106</v>
      </c>
      <c r="P306">
        <v>13</v>
      </c>
      <c r="Q306" t="s">
        <v>353</v>
      </c>
      <c r="R306">
        <v>231</v>
      </c>
      <c r="S306" s="21">
        <v>2</v>
      </c>
      <c r="T306" s="21">
        <v>31</v>
      </c>
      <c r="U306" t="s">
        <v>517</v>
      </c>
      <c r="V306">
        <v>124</v>
      </c>
      <c r="W306" t="s">
        <v>510</v>
      </c>
      <c r="X306">
        <v>1</v>
      </c>
      <c r="Y306" t="s">
        <v>313</v>
      </c>
      <c r="Z306" s="4">
        <v>1943.07</v>
      </c>
      <c r="AA306" s="4">
        <v>3251.84</v>
      </c>
      <c r="AB306" s="4">
        <v>4195.05</v>
      </c>
      <c r="AC306" s="4">
        <v>2864.02</v>
      </c>
      <c r="AD306" s="4">
        <v>2864.03</v>
      </c>
      <c r="AE306" s="4">
        <v>2864.02</v>
      </c>
      <c r="AF306" s="4">
        <v>3618.62</v>
      </c>
      <c r="AG306" s="4">
        <v>2835</v>
      </c>
      <c r="AH306" s="4">
        <v>2926.92</v>
      </c>
      <c r="AI306" s="4">
        <v>3678.39</v>
      </c>
      <c r="AJ306" s="4">
        <v>3678.39</v>
      </c>
      <c r="AK306" s="4">
        <v>3678.39</v>
      </c>
      <c r="AM306" s="4">
        <v>5000</v>
      </c>
      <c r="AN306" s="4">
        <v>0</v>
      </c>
      <c r="AO306" s="4">
        <v>0</v>
      </c>
      <c r="AP306" s="4">
        <v>0</v>
      </c>
      <c r="AQ306" s="4">
        <v>20000</v>
      </c>
      <c r="AR306" s="4">
        <v>0</v>
      </c>
      <c r="AS306" s="4">
        <v>0</v>
      </c>
      <c r="AT306" s="4">
        <v>0</v>
      </c>
      <c r="AU306" s="4">
        <v>0</v>
      </c>
      <c r="AV306" s="4">
        <v>15000</v>
      </c>
      <c r="AW306" s="4">
        <v>-2000</v>
      </c>
      <c r="AX306" s="4">
        <v>-3000</v>
      </c>
      <c r="AZ306" s="4">
        <v>2632.95</v>
      </c>
      <c r="BA306" s="4">
        <v>2980.21</v>
      </c>
      <c r="BB306" s="4">
        <v>3566.42</v>
      </c>
      <c r="BC306" s="4">
        <v>2976.26</v>
      </c>
      <c r="BD306" s="4">
        <v>21947.99</v>
      </c>
      <c r="BE306" s="4">
        <v>3725.7</v>
      </c>
      <c r="BF306" s="4">
        <v>4639.22</v>
      </c>
      <c r="BG306" s="4">
        <v>3825.71</v>
      </c>
      <c r="BH306" s="4">
        <v>3825.69</v>
      </c>
      <c r="BI306" s="4">
        <v>18303.95</v>
      </c>
      <c r="BJ306" s="6">
        <v>6842.4100000000008</v>
      </c>
      <c r="BK306" s="6">
        <v>6842.4100000000008</v>
      </c>
      <c r="BQ306" s="4">
        <v>86214.366000000024</v>
      </c>
      <c r="BR306" s="9">
        <v>2764.5975000000003</v>
      </c>
      <c r="BS306" s="9">
        <v>3129.2205000000004</v>
      </c>
      <c r="BT306" s="9">
        <v>3744.7410000000004</v>
      </c>
      <c r="BU306" s="9">
        <v>3125.0730000000003</v>
      </c>
      <c r="BV306" s="9">
        <v>23045.389500000005</v>
      </c>
      <c r="BW306" s="9">
        <v>3911.9850000000006</v>
      </c>
      <c r="BX306" s="9">
        <v>4871.1810000000005</v>
      </c>
      <c r="BY306" s="9">
        <v>4016.9955000000004</v>
      </c>
      <c r="BZ306" s="9">
        <v>4016.9745000000007</v>
      </c>
      <c r="CA306" s="9">
        <v>19219.147500000003</v>
      </c>
      <c r="CB306" s="9">
        <v>7184.5305000000017</v>
      </c>
      <c r="CC306" s="9">
        <v>7184.5305000000017</v>
      </c>
      <c r="CD306" s="135">
        <v>86214.366000000024</v>
      </c>
      <c r="CE306" s="7">
        <f t="shared" si="4"/>
        <v>0</v>
      </c>
    </row>
    <row r="307" spans="1:83" hidden="1">
      <c r="A307">
        <v>964</v>
      </c>
      <c r="B307" t="s">
        <v>518</v>
      </c>
      <c r="C307">
        <v>128</v>
      </c>
      <c r="D307" t="s">
        <v>519</v>
      </c>
      <c r="E307">
        <v>216</v>
      </c>
      <c r="F307">
        <v>511540008</v>
      </c>
      <c r="G307" t="s">
        <v>112</v>
      </c>
      <c r="H307" s="53"/>
      <c r="I307">
        <v>101</v>
      </c>
      <c r="J307" t="s">
        <v>308</v>
      </c>
      <c r="K307">
        <v>1540</v>
      </c>
      <c r="L307" s="8">
        <v>1520</v>
      </c>
      <c r="M307" t="s">
        <v>318</v>
      </c>
      <c r="N307">
        <v>1000</v>
      </c>
      <c r="O307" t="s">
        <v>106</v>
      </c>
      <c r="P307">
        <v>11</v>
      </c>
      <c r="Q307" t="s">
        <v>509</v>
      </c>
      <c r="R307">
        <v>256</v>
      </c>
      <c r="S307" s="21">
        <v>2</v>
      </c>
      <c r="T307" s="21">
        <v>56</v>
      </c>
      <c r="U307" t="s">
        <v>520</v>
      </c>
      <c r="V307">
        <v>121</v>
      </c>
      <c r="W307" t="s">
        <v>312</v>
      </c>
      <c r="X307">
        <v>1</v>
      </c>
      <c r="Y307" t="s">
        <v>313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5000</v>
      </c>
      <c r="AR307" s="4">
        <v>0</v>
      </c>
      <c r="AS307" s="4">
        <v>0</v>
      </c>
      <c r="AT307" s="4">
        <v>0</v>
      </c>
      <c r="AU307" s="4">
        <v>0</v>
      </c>
      <c r="AV307" s="4">
        <v>0</v>
      </c>
      <c r="AW307" s="4">
        <v>0</v>
      </c>
      <c r="AX307" s="4">
        <v>0</v>
      </c>
      <c r="AZ307" s="4">
        <v>0</v>
      </c>
      <c r="BA307" s="4">
        <v>0</v>
      </c>
      <c r="BB307" s="4">
        <v>0</v>
      </c>
      <c r="BC307" s="4">
        <v>0</v>
      </c>
      <c r="BD307" s="4">
        <v>3468.96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6">
        <v>346.89600000000002</v>
      </c>
      <c r="BK307" s="6">
        <v>346.89600000000002</v>
      </c>
      <c r="BQ307" s="4">
        <v>4370.8896000000004</v>
      </c>
      <c r="BR307" s="9">
        <v>0</v>
      </c>
      <c r="BS307" s="9">
        <v>0</v>
      </c>
      <c r="BT307" s="9">
        <v>0</v>
      </c>
      <c r="BU307" s="9">
        <v>0</v>
      </c>
      <c r="BV307" s="9">
        <v>3642.4079999999999</v>
      </c>
      <c r="BW307" s="9">
        <v>0</v>
      </c>
      <c r="BX307" s="9">
        <v>0</v>
      </c>
      <c r="BY307" s="9">
        <v>0</v>
      </c>
      <c r="BZ307" s="9">
        <v>0</v>
      </c>
      <c r="CA307" s="9">
        <v>0</v>
      </c>
      <c r="CB307" s="9">
        <v>364.24080000000004</v>
      </c>
      <c r="CC307" s="9">
        <v>364.24080000000004</v>
      </c>
      <c r="CD307" s="135">
        <v>4370.8896000000004</v>
      </c>
      <c r="CE307" s="7">
        <f t="shared" si="4"/>
        <v>0</v>
      </c>
    </row>
    <row r="308" spans="1:83" hidden="1">
      <c r="A308">
        <v>965</v>
      </c>
      <c r="B308" t="s">
        <v>521</v>
      </c>
      <c r="C308">
        <v>129</v>
      </c>
      <c r="D308" t="s">
        <v>236</v>
      </c>
      <c r="E308">
        <v>216</v>
      </c>
      <c r="F308">
        <v>511540008</v>
      </c>
      <c r="G308" t="s">
        <v>112</v>
      </c>
      <c r="H308" s="53"/>
      <c r="I308">
        <v>101</v>
      </c>
      <c r="J308" t="s">
        <v>308</v>
      </c>
      <c r="K308">
        <v>1540</v>
      </c>
      <c r="L308" s="8">
        <v>1520</v>
      </c>
      <c r="M308" t="s">
        <v>318</v>
      </c>
      <c r="N308">
        <v>1000</v>
      </c>
      <c r="O308" t="s">
        <v>106</v>
      </c>
      <c r="P308">
        <v>11</v>
      </c>
      <c r="Q308" t="s">
        <v>509</v>
      </c>
      <c r="R308">
        <v>242</v>
      </c>
      <c r="S308" s="21">
        <v>2</v>
      </c>
      <c r="T308" s="21">
        <v>42</v>
      </c>
      <c r="U308" t="s">
        <v>283</v>
      </c>
      <c r="V308">
        <v>124</v>
      </c>
      <c r="W308" t="s">
        <v>510</v>
      </c>
      <c r="X308">
        <v>1</v>
      </c>
      <c r="Y308" t="s">
        <v>313</v>
      </c>
      <c r="Z308" s="4">
        <v>2337.58</v>
      </c>
      <c r="AA308" s="4">
        <v>3358.59</v>
      </c>
      <c r="AB308" s="4">
        <v>4292.53</v>
      </c>
      <c r="AC308" s="4">
        <v>3004.02</v>
      </c>
      <c r="AD308" s="4">
        <v>3004.03</v>
      </c>
      <c r="AE308" s="4">
        <v>3004.02</v>
      </c>
      <c r="AF308" s="4">
        <v>3855.55</v>
      </c>
      <c r="AG308" s="4">
        <v>2972.38</v>
      </c>
      <c r="AH308" s="4">
        <v>3069.53</v>
      </c>
      <c r="AI308" s="4">
        <v>3818.39</v>
      </c>
      <c r="AJ308" s="4">
        <v>3818.39</v>
      </c>
      <c r="AK308" s="4">
        <v>3818.39</v>
      </c>
      <c r="AM308" s="4">
        <v>5000</v>
      </c>
      <c r="AN308" s="4">
        <v>0</v>
      </c>
      <c r="AO308" s="4">
        <v>0</v>
      </c>
      <c r="AP308" s="4">
        <v>0</v>
      </c>
      <c r="AQ308" s="4">
        <v>5000</v>
      </c>
      <c r="AR308" s="4">
        <v>0</v>
      </c>
      <c r="AS308" s="4">
        <v>0</v>
      </c>
      <c r="AT308" s="4">
        <v>5000</v>
      </c>
      <c r="AU308" s="4">
        <v>0</v>
      </c>
      <c r="AV308" s="4">
        <v>15000</v>
      </c>
      <c r="AW308" s="4">
        <v>-2000</v>
      </c>
      <c r="AX308" s="4">
        <v>-3000</v>
      </c>
      <c r="AZ308" s="4">
        <v>2960.6</v>
      </c>
      <c r="BA308" s="4">
        <v>3307.85</v>
      </c>
      <c r="BB308" s="4">
        <v>3928.14</v>
      </c>
      <c r="BC308" s="4">
        <v>3309.63</v>
      </c>
      <c r="BD308" s="4">
        <v>10813.12</v>
      </c>
      <c r="BE308" s="4">
        <v>3673.33</v>
      </c>
      <c r="BF308" s="4">
        <v>4603.76</v>
      </c>
      <c r="BG308" s="4">
        <v>3773.33</v>
      </c>
      <c r="BH308" s="4">
        <v>3773.32</v>
      </c>
      <c r="BI308" s="4">
        <v>18251.57</v>
      </c>
      <c r="BJ308" s="6">
        <v>5839.4650000000011</v>
      </c>
      <c r="BK308" s="6">
        <v>5839.4650000000011</v>
      </c>
      <c r="BQ308" s="4">
        <v>73577.25900000002</v>
      </c>
      <c r="BR308" s="9">
        <v>3108.63</v>
      </c>
      <c r="BS308" s="9">
        <v>3473.2424999999998</v>
      </c>
      <c r="BT308" s="9">
        <v>4124.5469999999996</v>
      </c>
      <c r="BU308" s="9">
        <v>3475.1115000000004</v>
      </c>
      <c r="BV308" s="9">
        <v>11353.776000000002</v>
      </c>
      <c r="BW308" s="9">
        <v>3856.9965000000002</v>
      </c>
      <c r="BX308" s="9">
        <v>4833.9480000000003</v>
      </c>
      <c r="BY308" s="9">
        <v>3961.9965000000002</v>
      </c>
      <c r="BZ308" s="9">
        <v>3961.9860000000003</v>
      </c>
      <c r="CA308" s="9">
        <v>19164.148499999999</v>
      </c>
      <c r="CB308" s="9">
        <v>6131.4382500000011</v>
      </c>
      <c r="CC308" s="9">
        <v>6131.4382500000011</v>
      </c>
      <c r="CD308" s="135">
        <v>73577.259000000005</v>
      </c>
      <c r="CE308" s="7">
        <f t="shared" si="4"/>
        <v>0</v>
      </c>
    </row>
    <row r="309" spans="1:83" hidden="1">
      <c r="A309">
        <v>971</v>
      </c>
      <c r="B309" t="s">
        <v>522</v>
      </c>
      <c r="C309">
        <v>102</v>
      </c>
      <c r="D309" t="s">
        <v>284</v>
      </c>
      <c r="E309">
        <v>216</v>
      </c>
      <c r="F309">
        <v>511540008</v>
      </c>
      <c r="G309" t="s">
        <v>112</v>
      </c>
      <c r="H309" s="53"/>
      <c r="I309">
        <v>101</v>
      </c>
      <c r="J309" t="s">
        <v>308</v>
      </c>
      <c r="K309">
        <v>1540</v>
      </c>
      <c r="L309" s="8">
        <v>1520</v>
      </c>
      <c r="M309" t="s">
        <v>318</v>
      </c>
      <c r="N309">
        <v>1000</v>
      </c>
      <c r="O309" t="s">
        <v>106</v>
      </c>
      <c r="P309">
        <v>9</v>
      </c>
      <c r="Q309" t="s">
        <v>422</v>
      </c>
      <c r="R309">
        <v>312</v>
      </c>
      <c r="S309" s="21">
        <v>3</v>
      </c>
      <c r="T309" s="21">
        <v>12</v>
      </c>
      <c r="U309" t="s">
        <v>443</v>
      </c>
      <c r="V309">
        <v>200</v>
      </c>
      <c r="W309" t="s">
        <v>444</v>
      </c>
      <c r="X309">
        <v>1</v>
      </c>
      <c r="Y309" t="s">
        <v>313</v>
      </c>
      <c r="Z309" s="4">
        <v>59046.33</v>
      </c>
      <c r="AA309" s="4">
        <v>72050</v>
      </c>
      <c r="AB309" s="4">
        <v>60120.3</v>
      </c>
      <c r="AC309" s="4">
        <v>41028.449999999997</v>
      </c>
      <c r="AD309" s="4">
        <v>41054.36</v>
      </c>
      <c r="AE309" s="4">
        <v>48963.86</v>
      </c>
      <c r="AF309" s="4">
        <v>43367.11</v>
      </c>
      <c r="AG309" s="4">
        <v>43144.93</v>
      </c>
      <c r="AH309" s="4">
        <v>42016.51</v>
      </c>
      <c r="AI309" s="4">
        <v>46222.02</v>
      </c>
      <c r="AJ309" s="4">
        <v>46222.02</v>
      </c>
      <c r="AK309" s="4">
        <v>46222.02</v>
      </c>
      <c r="AM309" s="4">
        <v>55000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-35000</v>
      </c>
      <c r="AV309" s="4">
        <v>105000</v>
      </c>
      <c r="AW309" s="4">
        <v>-45000</v>
      </c>
      <c r="AX309" s="4">
        <v>-45000</v>
      </c>
      <c r="AZ309" s="4">
        <v>80036.66</v>
      </c>
      <c r="BA309" s="4">
        <v>36022.33</v>
      </c>
      <c r="BB309" s="4">
        <v>46872.97</v>
      </c>
      <c r="BC309" s="4">
        <v>36201.64</v>
      </c>
      <c r="BD309" s="4">
        <v>78969.39</v>
      </c>
      <c r="BE309" s="4">
        <v>48458.02</v>
      </c>
      <c r="BF309" s="4">
        <v>43104.06</v>
      </c>
      <c r="BG309" s="4">
        <v>51604.27</v>
      </c>
      <c r="BH309" s="4">
        <v>43615.92</v>
      </c>
      <c r="BI309" s="4">
        <v>130485.43</v>
      </c>
      <c r="BJ309" s="6">
        <v>59537.069000000003</v>
      </c>
      <c r="BK309" s="6">
        <v>59537.069000000003</v>
      </c>
      <c r="BQ309" s="4">
        <v>750167.06940000015</v>
      </c>
      <c r="BR309" s="9">
        <v>84038.493000000017</v>
      </c>
      <c r="BS309" s="9">
        <v>37823.446500000005</v>
      </c>
      <c r="BT309" s="9">
        <v>49216.618500000004</v>
      </c>
      <c r="BU309" s="9">
        <v>38011.722000000002</v>
      </c>
      <c r="BV309" s="9">
        <v>82917.859500000006</v>
      </c>
      <c r="BW309" s="9">
        <v>50880.921000000002</v>
      </c>
      <c r="BX309" s="9">
        <v>45259.262999999999</v>
      </c>
      <c r="BY309" s="9">
        <v>54184.483500000002</v>
      </c>
      <c r="BZ309" s="9">
        <v>45796.716</v>
      </c>
      <c r="CA309" s="9">
        <v>137009.70150000002</v>
      </c>
      <c r="CB309" s="9">
        <v>62513.922450000013</v>
      </c>
      <c r="CC309" s="9">
        <v>62513.922450000013</v>
      </c>
      <c r="CD309" s="135">
        <v>750167.06939999992</v>
      </c>
      <c r="CE309" s="7">
        <f t="shared" si="4"/>
        <v>0</v>
      </c>
    </row>
    <row r="310" spans="1:83" hidden="1">
      <c r="A310">
        <v>972</v>
      </c>
      <c r="B310" t="s">
        <v>527</v>
      </c>
      <c r="C310">
        <v>132</v>
      </c>
      <c r="D310" t="s">
        <v>528</v>
      </c>
      <c r="E310">
        <v>216</v>
      </c>
      <c r="F310">
        <v>511540008</v>
      </c>
      <c r="G310" t="s">
        <v>112</v>
      </c>
      <c r="H310" s="53"/>
      <c r="I310">
        <v>101</v>
      </c>
      <c r="J310" t="s">
        <v>308</v>
      </c>
      <c r="K310">
        <v>1540</v>
      </c>
      <c r="L310" s="8">
        <v>1520</v>
      </c>
      <c r="M310" t="s">
        <v>318</v>
      </c>
      <c r="N310">
        <v>1000</v>
      </c>
      <c r="O310" t="s">
        <v>106</v>
      </c>
      <c r="P310">
        <v>9</v>
      </c>
      <c r="Q310" t="s">
        <v>422</v>
      </c>
      <c r="R310">
        <v>181</v>
      </c>
      <c r="S310" s="21">
        <v>1</v>
      </c>
      <c r="T310" s="21">
        <v>81</v>
      </c>
      <c r="U310" t="s">
        <v>523</v>
      </c>
      <c r="V310">
        <v>131</v>
      </c>
      <c r="W310" t="s">
        <v>524</v>
      </c>
      <c r="X310">
        <v>1</v>
      </c>
      <c r="Y310" t="s">
        <v>313</v>
      </c>
      <c r="Z310" s="4">
        <v>12475.05</v>
      </c>
      <c r="AA310" s="4">
        <v>16931.580000000002</v>
      </c>
      <c r="AB310" s="4">
        <v>21987.63</v>
      </c>
      <c r="AC310" s="4">
        <v>17363.45</v>
      </c>
      <c r="AD310" s="4">
        <v>16943.47</v>
      </c>
      <c r="AE310" s="4">
        <v>17896.240000000002</v>
      </c>
      <c r="AF310" s="4">
        <v>19512.43</v>
      </c>
      <c r="AG310" s="4">
        <v>18815.88</v>
      </c>
      <c r="AH310" s="4">
        <v>17466.52</v>
      </c>
      <c r="AI310" s="4">
        <v>47976.5</v>
      </c>
      <c r="AJ310" s="4">
        <v>47976.5</v>
      </c>
      <c r="AK310" s="4">
        <v>47976.5</v>
      </c>
      <c r="AM310" s="4">
        <v>50000</v>
      </c>
      <c r="AN310" s="4">
        <v>0</v>
      </c>
      <c r="AO310" s="4">
        <v>0</v>
      </c>
      <c r="AP310" s="4">
        <v>0</v>
      </c>
      <c r="AQ310" s="4">
        <v>0</v>
      </c>
      <c r="AR310" s="4">
        <v>50000</v>
      </c>
      <c r="AS310" s="4">
        <v>0</v>
      </c>
      <c r="AT310" s="4">
        <v>-4800</v>
      </c>
      <c r="AU310" s="4">
        <v>0</v>
      </c>
      <c r="AV310" s="4">
        <v>49515</v>
      </c>
      <c r="AW310" s="4">
        <v>-5000</v>
      </c>
      <c r="AX310" s="4">
        <v>-45000</v>
      </c>
      <c r="AZ310" s="4">
        <v>17281.8</v>
      </c>
      <c r="BA310" s="4">
        <v>18053.689999999999</v>
      </c>
      <c r="BB310" s="4">
        <v>21833.31</v>
      </c>
      <c r="BC310" s="4">
        <v>18727.09</v>
      </c>
      <c r="BD310" s="4">
        <v>56324.86</v>
      </c>
      <c r="BE310" s="4">
        <v>25867.759999999998</v>
      </c>
      <c r="BF310" s="4">
        <v>28233.22</v>
      </c>
      <c r="BG310" s="4">
        <v>27013.89</v>
      </c>
      <c r="BH310" s="4">
        <v>25222.16</v>
      </c>
      <c r="BI310" s="4">
        <v>88505.87</v>
      </c>
      <c r="BJ310" s="6">
        <v>32706.365000000002</v>
      </c>
      <c r="BK310" s="6">
        <v>32706.365000000002</v>
      </c>
      <c r="BQ310" s="4">
        <v>412100.19900000002</v>
      </c>
      <c r="BR310" s="9">
        <v>18145.89</v>
      </c>
      <c r="BS310" s="9">
        <v>18956.374499999998</v>
      </c>
      <c r="BT310" s="9">
        <v>22924.975500000004</v>
      </c>
      <c r="BU310" s="9">
        <v>19663.444500000001</v>
      </c>
      <c r="BV310" s="9">
        <v>59141.103000000003</v>
      </c>
      <c r="BW310" s="9">
        <v>27161.147999999997</v>
      </c>
      <c r="BX310" s="9">
        <v>29644.881000000001</v>
      </c>
      <c r="BY310" s="9">
        <v>28364.584500000001</v>
      </c>
      <c r="BZ310" s="9">
        <v>26483.268</v>
      </c>
      <c r="CA310" s="9">
        <v>92931.16350000001</v>
      </c>
      <c r="CB310" s="9">
        <v>34341.683250000009</v>
      </c>
      <c r="CC310" s="9">
        <v>34341.683250000009</v>
      </c>
      <c r="CD310" s="135">
        <v>412100.19900000002</v>
      </c>
      <c r="CE310" s="7">
        <f t="shared" si="4"/>
        <v>0</v>
      </c>
    </row>
    <row r="311" spans="1:83" hidden="1">
      <c r="A311">
        <v>981</v>
      </c>
      <c r="B311" t="s">
        <v>532</v>
      </c>
      <c r="C311">
        <v>134</v>
      </c>
      <c r="D311" t="s">
        <v>245</v>
      </c>
      <c r="E311">
        <v>216</v>
      </c>
      <c r="F311">
        <v>511540008</v>
      </c>
      <c r="G311" t="s">
        <v>112</v>
      </c>
      <c r="H311" s="53"/>
      <c r="I311">
        <v>101</v>
      </c>
      <c r="J311" t="s">
        <v>308</v>
      </c>
      <c r="K311">
        <v>1540</v>
      </c>
      <c r="L311" s="8">
        <v>1520</v>
      </c>
      <c r="M311" t="s">
        <v>318</v>
      </c>
      <c r="N311">
        <v>1000</v>
      </c>
      <c r="O311" t="s">
        <v>106</v>
      </c>
      <c r="P311">
        <v>6</v>
      </c>
      <c r="Q311" t="s">
        <v>533</v>
      </c>
      <c r="R311">
        <v>134</v>
      </c>
      <c r="S311" s="21">
        <v>1</v>
      </c>
      <c r="T311" s="21">
        <v>34</v>
      </c>
      <c r="U311" t="s">
        <v>534</v>
      </c>
      <c r="V311">
        <v>132</v>
      </c>
      <c r="W311" t="s">
        <v>535</v>
      </c>
      <c r="X311">
        <v>1</v>
      </c>
      <c r="Y311" t="s">
        <v>313</v>
      </c>
      <c r="Z311" s="4">
        <v>2351.04</v>
      </c>
      <c r="AA311" s="4">
        <v>3413.41</v>
      </c>
      <c r="AB311" s="4">
        <v>4453.1099999999997</v>
      </c>
      <c r="AC311" s="4">
        <v>3462.28</v>
      </c>
      <c r="AD311" s="4">
        <v>3462.27</v>
      </c>
      <c r="AE311" s="4">
        <v>4258.71</v>
      </c>
      <c r="AF311" s="4">
        <v>3462.3</v>
      </c>
      <c r="AG311" s="4">
        <v>3445.67</v>
      </c>
      <c r="AH311" s="4">
        <v>3528.64</v>
      </c>
      <c r="AI311" s="4">
        <v>4120.9799999999996</v>
      </c>
      <c r="AJ311" s="4">
        <v>4120.9799999999996</v>
      </c>
      <c r="AK311" s="4">
        <v>4120.9799999999996</v>
      </c>
      <c r="AM311" s="4">
        <v>10000</v>
      </c>
      <c r="AN311" s="4">
        <v>0</v>
      </c>
      <c r="AO311" s="4">
        <v>0</v>
      </c>
      <c r="AP311" s="4">
        <v>0</v>
      </c>
      <c r="AQ311" s="4">
        <v>10000</v>
      </c>
      <c r="AR311" s="4">
        <v>0</v>
      </c>
      <c r="AS311" s="4">
        <v>0</v>
      </c>
      <c r="AT311" s="4">
        <v>0</v>
      </c>
      <c r="AU311" s="4">
        <v>0</v>
      </c>
      <c r="AV311" s="4">
        <v>63000</v>
      </c>
      <c r="AW311" s="4">
        <v>-4000.02</v>
      </c>
      <c r="AX311" s="4">
        <v>-4000</v>
      </c>
      <c r="AZ311" s="4">
        <v>3354.52</v>
      </c>
      <c r="BA311" s="4">
        <v>3717.82</v>
      </c>
      <c r="BB311" s="4">
        <v>4312.76</v>
      </c>
      <c r="BC311" s="4">
        <v>3717.82</v>
      </c>
      <c r="BD311" s="4">
        <v>15647.69</v>
      </c>
      <c r="BE311" s="4">
        <v>3845.41</v>
      </c>
      <c r="BF311" s="4">
        <v>4980.3900000000003</v>
      </c>
      <c r="BG311" s="4">
        <v>3945.41</v>
      </c>
      <c r="BH311" s="4">
        <v>4116.28</v>
      </c>
      <c r="BI311" s="4">
        <v>36985.82</v>
      </c>
      <c r="BJ311" s="6">
        <v>8462.3920000000016</v>
      </c>
      <c r="BK311" s="6">
        <v>8462.3920000000016</v>
      </c>
      <c r="BQ311" s="4">
        <v>106626.13920000003</v>
      </c>
      <c r="BR311" s="9">
        <v>3522.2460000000001</v>
      </c>
      <c r="BS311" s="9">
        <v>3903.7110000000002</v>
      </c>
      <c r="BT311" s="9">
        <v>4528.3980000000001</v>
      </c>
      <c r="BU311" s="9">
        <v>3903.7110000000002</v>
      </c>
      <c r="BV311" s="9">
        <v>16430.074500000002</v>
      </c>
      <c r="BW311" s="9">
        <v>4037.6805000000004</v>
      </c>
      <c r="BX311" s="9">
        <v>5229.4095000000007</v>
      </c>
      <c r="BY311" s="9">
        <v>4142.6805000000004</v>
      </c>
      <c r="BZ311" s="9">
        <v>4322.0940000000001</v>
      </c>
      <c r="CA311" s="9">
        <v>38835.111000000004</v>
      </c>
      <c r="CB311" s="9">
        <v>8885.5116000000016</v>
      </c>
      <c r="CC311" s="9">
        <v>8885.5116000000016</v>
      </c>
      <c r="CD311" s="135">
        <v>106626.13920000001</v>
      </c>
      <c r="CE311" s="7">
        <f t="shared" si="4"/>
        <v>0</v>
      </c>
    </row>
    <row r="312" spans="1:83" hidden="1">
      <c r="A312">
        <v>982</v>
      </c>
      <c r="B312" t="s">
        <v>536</v>
      </c>
      <c r="C312">
        <v>135</v>
      </c>
      <c r="D312" t="s">
        <v>537</v>
      </c>
      <c r="E312">
        <v>216</v>
      </c>
      <c r="F312">
        <v>511540008</v>
      </c>
      <c r="G312" t="s">
        <v>112</v>
      </c>
      <c r="H312" s="53"/>
      <c r="I312">
        <v>101</v>
      </c>
      <c r="J312" t="s">
        <v>308</v>
      </c>
      <c r="K312">
        <v>1540</v>
      </c>
      <c r="L312" s="8">
        <v>1520</v>
      </c>
      <c r="M312" t="s">
        <v>318</v>
      </c>
      <c r="N312">
        <v>1000</v>
      </c>
      <c r="O312" t="s">
        <v>106</v>
      </c>
      <c r="P312">
        <v>6</v>
      </c>
      <c r="Q312" t="s">
        <v>533</v>
      </c>
      <c r="R312">
        <v>181</v>
      </c>
      <c r="S312" s="21">
        <v>1</v>
      </c>
      <c r="T312" s="21">
        <v>81</v>
      </c>
      <c r="U312" t="s">
        <v>523</v>
      </c>
      <c r="V312">
        <v>131</v>
      </c>
      <c r="W312" t="s">
        <v>524</v>
      </c>
      <c r="X312">
        <v>1</v>
      </c>
      <c r="Y312" t="s">
        <v>313</v>
      </c>
      <c r="Z312" s="4">
        <v>4710.96</v>
      </c>
      <c r="AA312" s="4">
        <v>7066.23</v>
      </c>
      <c r="AB312" s="4">
        <v>8782.0499999999993</v>
      </c>
      <c r="AC312" s="4">
        <v>33853.550000000003</v>
      </c>
      <c r="AD312" s="4">
        <v>44452.28</v>
      </c>
      <c r="AE312" s="4">
        <v>6145.93</v>
      </c>
      <c r="AF312" s="4">
        <v>7048.22</v>
      </c>
      <c r="AG312" s="4">
        <v>6973</v>
      </c>
      <c r="AH312" s="4">
        <v>6281.75</v>
      </c>
      <c r="AI312" s="4">
        <v>7890.61</v>
      </c>
      <c r="AJ312" s="4">
        <v>7890.61</v>
      </c>
      <c r="AK312" s="4">
        <v>7890.61</v>
      </c>
      <c r="AM312" s="4">
        <v>15534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4">
        <v>0</v>
      </c>
      <c r="AX312" s="4">
        <v>0</v>
      </c>
      <c r="AZ312" s="4">
        <v>7166.35</v>
      </c>
      <c r="BA312" s="4">
        <v>6923.51</v>
      </c>
      <c r="BB312" s="4">
        <v>7749.47</v>
      </c>
      <c r="BC312" s="4">
        <v>6760.55</v>
      </c>
      <c r="BD312" s="4">
        <v>15345.11</v>
      </c>
      <c r="BE312" s="4">
        <v>7572.71</v>
      </c>
      <c r="BF312" s="4">
        <v>9203.11</v>
      </c>
      <c r="BG312" s="4">
        <v>7770.43</v>
      </c>
      <c r="BH312" s="4">
        <v>7770.4</v>
      </c>
      <c r="BI312" s="4">
        <v>36726.9</v>
      </c>
      <c r="BJ312" s="6">
        <v>11298.854000000001</v>
      </c>
      <c r="BK312" s="6">
        <v>11298.854000000001</v>
      </c>
      <c r="BQ312" s="4">
        <v>142365.56040000002</v>
      </c>
      <c r="BR312" s="9">
        <v>7524.6674999999996</v>
      </c>
      <c r="BS312" s="9">
        <v>7269.6855000000005</v>
      </c>
      <c r="BT312" s="9">
        <v>8136.9435000000003</v>
      </c>
      <c r="BU312" s="9">
        <v>7098.5774999999994</v>
      </c>
      <c r="BV312" s="9">
        <v>16112.3655</v>
      </c>
      <c r="BW312" s="9">
        <v>7951.3454999999994</v>
      </c>
      <c r="BX312" s="9">
        <v>9663.2655000000013</v>
      </c>
      <c r="BY312" s="9">
        <v>8158.9515000000001</v>
      </c>
      <c r="BZ312" s="9">
        <v>8158.9199999999992</v>
      </c>
      <c r="CA312" s="9">
        <v>38563.244999999995</v>
      </c>
      <c r="CB312" s="9">
        <v>11863.796700000001</v>
      </c>
      <c r="CC312" s="9">
        <v>11863.796700000001</v>
      </c>
      <c r="CD312" s="135">
        <v>142365.56039999999</v>
      </c>
      <c r="CE312" s="7">
        <f t="shared" si="4"/>
        <v>0</v>
      </c>
    </row>
    <row r="313" spans="1:83" s="27" customFormat="1" ht="15.75" hidden="1" thickBot="1">
      <c r="A313" s="27">
        <v>991</v>
      </c>
      <c r="B313" s="27" t="s">
        <v>538</v>
      </c>
      <c r="C313" s="27">
        <v>136</v>
      </c>
      <c r="D313" s="27" t="s">
        <v>539</v>
      </c>
      <c r="E313" s="27">
        <v>216</v>
      </c>
      <c r="F313" s="27">
        <v>511540008</v>
      </c>
      <c r="G313" s="27" t="s">
        <v>112</v>
      </c>
      <c r="H313" s="113"/>
      <c r="I313" s="27">
        <v>101</v>
      </c>
      <c r="J313" s="27" t="s">
        <v>308</v>
      </c>
      <c r="K313" s="27">
        <v>1540</v>
      </c>
      <c r="L313" s="98">
        <v>1520</v>
      </c>
      <c r="M313" s="27" t="s">
        <v>318</v>
      </c>
      <c r="N313" s="27">
        <v>1000</v>
      </c>
      <c r="O313" s="27" t="s">
        <v>106</v>
      </c>
      <c r="P313" s="27">
        <v>10</v>
      </c>
      <c r="Q313" s="27" t="s">
        <v>540</v>
      </c>
      <c r="R313" s="27">
        <v>311</v>
      </c>
      <c r="S313" s="99">
        <v>3</v>
      </c>
      <c r="T313" s="99">
        <v>11</v>
      </c>
      <c r="U313" s="27" t="s">
        <v>463</v>
      </c>
      <c r="V313" s="27">
        <v>121</v>
      </c>
      <c r="W313" s="27" t="s">
        <v>312</v>
      </c>
      <c r="X313" s="27">
        <v>1</v>
      </c>
      <c r="Y313" s="27" t="s">
        <v>313</v>
      </c>
      <c r="Z313" s="56">
        <v>0</v>
      </c>
      <c r="AA313" s="56">
        <v>0</v>
      </c>
      <c r="AB313" s="56">
        <v>0</v>
      </c>
      <c r="AC313" s="56">
        <v>0</v>
      </c>
      <c r="AD313" s="56">
        <v>0</v>
      </c>
      <c r="AE313" s="56">
        <v>0</v>
      </c>
      <c r="AF313" s="56">
        <v>0</v>
      </c>
      <c r="AG313" s="56">
        <v>0</v>
      </c>
      <c r="AH313" s="56">
        <v>0</v>
      </c>
      <c r="AI313" s="56">
        <v>0</v>
      </c>
      <c r="AJ313" s="56">
        <v>0</v>
      </c>
      <c r="AK313" s="56">
        <v>0</v>
      </c>
      <c r="AL313" s="56"/>
      <c r="AM313" s="56">
        <v>0</v>
      </c>
      <c r="AN313" s="56">
        <v>0</v>
      </c>
      <c r="AO313" s="56">
        <v>0</v>
      </c>
      <c r="AP313" s="56">
        <v>0</v>
      </c>
      <c r="AQ313" s="56">
        <v>10000</v>
      </c>
      <c r="AR313" s="56">
        <v>0</v>
      </c>
      <c r="AS313" s="56">
        <v>0</v>
      </c>
      <c r="AT313" s="56">
        <v>0</v>
      </c>
      <c r="AU313" s="56">
        <v>0</v>
      </c>
      <c r="AV313" s="56">
        <v>0</v>
      </c>
      <c r="AW313" s="56">
        <v>0</v>
      </c>
      <c r="AX313" s="56">
        <v>0</v>
      </c>
      <c r="AZ313" s="56">
        <v>0</v>
      </c>
      <c r="BA313" s="56">
        <v>0</v>
      </c>
      <c r="BB313" s="56">
        <v>0</v>
      </c>
      <c r="BC313" s="56">
        <v>0</v>
      </c>
      <c r="BD313" s="56">
        <v>6811.56</v>
      </c>
      <c r="BE313" s="56">
        <v>0</v>
      </c>
      <c r="BF313" s="56">
        <v>0</v>
      </c>
      <c r="BG313" s="56">
        <v>0</v>
      </c>
      <c r="BH313" s="56">
        <v>0</v>
      </c>
      <c r="BI313" s="56">
        <v>0</v>
      </c>
      <c r="BJ313" s="73">
        <v>681.15600000000006</v>
      </c>
      <c r="BK313" s="73">
        <v>681.15600000000006</v>
      </c>
      <c r="BL313" s="33"/>
      <c r="BM313" s="33"/>
      <c r="BQ313" s="56">
        <v>8582.5655999999999</v>
      </c>
      <c r="BR313" s="33">
        <v>0</v>
      </c>
      <c r="BS313" s="33">
        <v>0</v>
      </c>
      <c r="BT313" s="33">
        <v>0</v>
      </c>
      <c r="BU313" s="33">
        <v>0</v>
      </c>
      <c r="BV313" s="33">
        <v>7152.1379999999999</v>
      </c>
      <c r="BW313" s="33">
        <v>0</v>
      </c>
      <c r="BX313" s="33">
        <v>0</v>
      </c>
      <c r="BY313" s="33">
        <v>0</v>
      </c>
      <c r="BZ313" s="33">
        <v>0</v>
      </c>
      <c r="CA313" s="33">
        <v>0</v>
      </c>
      <c r="CB313" s="33">
        <v>715.21380000000011</v>
      </c>
      <c r="CC313" s="33">
        <v>715.21380000000011</v>
      </c>
      <c r="CD313" s="136">
        <v>8582.5655999999999</v>
      </c>
      <c r="CE313" s="7">
        <f t="shared" si="4"/>
        <v>0</v>
      </c>
    </row>
    <row r="314" spans="1:83" hidden="1">
      <c r="A314">
        <v>101</v>
      </c>
      <c r="B314" t="s">
        <v>306</v>
      </c>
      <c r="C314">
        <v>139</v>
      </c>
      <c r="D314" t="s">
        <v>307</v>
      </c>
      <c r="E314">
        <v>221</v>
      </c>
      <c r="F314">
        <v>512110001</v>
      </c>
      <c r="G314" t="s">
        <v>114</v>
      </c>
      <c r="H314" s="53"/>
      <c r="I314">
        <v>101</v>
      </c>
      <c r="J314" t="s">
        <v>308</v>
      </c>
      <c r="K314">
        <v>2110</v>
      </c>
      <c r="L314" s="8">
        <v>2110</v>
      </c>
      <c r="M314" t="s">
        <v>319</v>
      </c>
      <c r="N314">
        <v>2000</v>
      </c>
      <c r="O314" t="s">
        <v>113</v>
      </c>
      <c r="P314">
        <v>7</v>
      </c>
      <c r="Q314" t="s">
        <v>310</v>
      </c>
      <c r="R314">
        <v>171</v>
      </c>
      <c r="S314" s="21">
        <v>1</v>
      </c>
      <c r="T314" s="21">
        <v>71</v>
      </c>
      <c r="U314" t="s">
        <v>311</v>
      </c>
      <c r="V314">
        <v>121</v>
      </c>
      <c r="W314" t="s">
        <v>312</v>
      </c>
      <c r="X314">
        <v>1</v>
      </c>
      <c r="Y314" t="s">
        <v>313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163.26</v>
      </c>
      <c r="AI314" s="4">
        <v>0</v>
      </c>
      <c r="AJ314" s="4">
        <v>16.329999999999998</v>
      </c>
      <c r="AK314" s="4">
        <v>16.329999999999998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3629.94</v>
      </c>
      <c r="AS314" s="4">
        <v>0</v>
      </c>
      <c r="AT314" s="4">
        <v>-0.04</v>
      </c>
      <c r="AU314" s="4">
        <v>0</v>
      </c>
      <c r="AV314" s="4">
        <v>0</v>
      </c>
      <c r="AW314" s="4">
        <v>-179.59</v>
      </c>
      <c r="AX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3629.9</v>
      </c>
      <c r="BG314" s="4">
        <v>0</v>
      </c>
      <c r="BH314" s="4">
        <v>0</v>
      </c>
      <c r="BI314" s="4">
        <v>0</v>
      </c>
      <c r="BJ314" s="6">
        <v>362.99</v>
      </c>
      <c r="BK314" s="6">
        <v>362.99</v>
      </c>
      <c r="BQ314" s="4">
        <v>4521.40344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0</v>
      </c>
      <c r="BX314" s="9">
        <v>3767.8362000000002</v>
      </c>
      <c r="BY314" s="9">
        <v>0</v>
      </c>
      <c r="BZ314" s="9">
        <v>0</v>
      </c>
      <c r="CA314" s="9">
        <v>0</v>
      </c>
      <c r="CB314" s="9">
        <v>376.78361999999998</v>
      </c>
      <c r="CC314" s="9">
        <v>376.78361999999998</v>
      </c>
      <c r="CD314" s="135">
        <v>4521.40344</v>
      </c>
      <c r="CE314" s="7">
        <f t="shared" si="4"/>
        <v>0</v>
      </c>
    </row>
    <row r="315" spans="1:83" hidden="1">
      <c r="A315">
        <v>111</v>
      </c>
      <c r="B315" t="s">
        <v>84</v>
      </c>
      <c r="C315">
        <v>141</v>
      </c>
      <c r="D315" t="s">
        <v>260</v>
      </c>
      <c r="E315">
        <v>221</v>
      </c>
      <c r="F315">
        <v>512110001</v>
      </c>
      <c r="G315" t="s">
        <v>114</v>
      </c>
      <c r="H315" s="53"/>
      <c r="I315">
        <v>101</v>
      </c>
      <c r="J315" t="s">
        <v>308</v>
      </c>
      <c r="K315">
        <v>2110</v>
      </c>
      <c r="L315" s="8">
        <v>2110</v>
      </c>
      <c r="M315" t="s">
        <v>319</v>
      </c>
      <c r="N315">
        <v>2000</v>
      </c>
      <c r="O315" t="s">
        <v>113</v>
      </c>
      <c r="P315">
        <v>13</v>
      </c>
      <c r="Q315" t="s">
        <v>353</v>
      </c>
      <c r="R315">
        <v>263</v>
      </c>
      <c r="S315" s="21">
        <v>2</v>
      </c>
      <c r="T315" s="21">
        <v>63</v>
      </c>
      <c r="U315" t="s">
        <v>354</v>
      </c>
      <c r="V315">
        <v>121</v>
      </c>
      <c r="W315" t="s">
        <v>312</v>
      </c>
      <c r="X315">
        <v>1</v>
      </c>
      <c r="Y315" t="s">
        <v>313</v>
      </c>
      <c r="Z315" s="4">
        <v>2529.96</v>
      </c>
      <c r="AA315" s="4">
        <v>266.26</v>
      </c>
      <c r="AB315" s="4">
        <v>1969.8</v>
      </c>
      <c r="AC315" s="4">
        <v>4690.96</v>
      </c>
      <c r="AD315" s="4">
        <v>2337.62</v>
      </c>
      <c r="AE315" s="4">
        <v>5389.56</v>
      </c>
      <c r="AF315" s="4">
        <v>3208.57</v>
      </c>
      <c r="AG315" s="4">
        <v>1611.82</v>
      </c>
      <c r="AH315" s="4">
        <v>1431.24</v>
      </c>
      <c r="AI315" s="4">
        <v>2128.36</v>
      </c>
      <c r="AJ315" s="4">
        <v>2556.41</v>
      </c>
      <c r="AK315" s="4">
        <v>2556.41</v>
      </c>
      <c r="AM315" s="4">
        <v>-1165.02</v>
      </c>
      <c r="AN315" s="4">
        <v>1856.66</v>
      </c>
      <c r="AO315" s="4">
        <v>3593.28</v>
      </c>
      <c r="AP315" s="4">
        <v>0</v>
      </c>
      <c r="AQ315" s="4">
        <v>-3834.38</v>
      </c>
      <c r="AR315" s="4">
        <v>0</v>
      </c>
      <c r="AS315" s="4">
        <v>-2333.64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Z315" s="4">
        <v>1034.78</v>
      </c>
      <c r="BA315" s="4">
        <v>2443.08</v>
      </c>
      <c r="BB315" s="4">
        <v>2519.8000000000002</v>
      </c>
      <c r="BC315" s="4">
        <v>3043.28</v>
      </c>
      <c r="BD315" s="4">
        <v>1874.2</v>
      </c>
      <c r="BE315" s="4">
        <v>3517.13</v>
      </c>
      <c r="BF315" s="4">
        <v>3585.4</v>
      </c>
      <c r="BG315" s="4">
        <v>1680.18</v>
      </c>
      <c r="BH315" s="4">
        <v>0</v>
      </c>
      <c r="BI315" s="4">
        <v>0</v>
      </c>
      <c r="BJ315" s="6">
        <v>1969.7850000000003</v>
      </c>
      <c r="BK315" s="6">
        <v>1969.7850000000003</v>
      </c>
      <c r="BQ315" s="4">
        <v>24535.641960000004</v>
      </c>
      <c r="BR315" s="9">
        <v>1074.1016400000001</v>
      </c>
      <c r="BS315" s="9">
        <v>2535.9170400000003</v>
      </c>
      <c r="BT315" s="9">
        <v>2615.5524000000005</v>
      </c>
      <c r="BU315" s="9">
        <v>3158.9246400000006</v>
      </c>
      <c r="BV315" s="9">
        <v>1945.4196000000002</v>
      </c>
      <c r="BW315" s="9">
        <v>3650.780940000001</v>
      </c>
      <c r="BX315" s="9">
        <v>3721.6452000000004</v>
      </c>
      <c r="BY315" s="9">
        <v>1744.0268400000002</v>
      </c>
      <c r="BZ315" s="9">
        <v>0</v>
      </c>
      <c r="CA315" s="9">
        <v>0</v>
      </c>
      <c r="CB315" s="9">
        <v>2044.6368300000006</v>
      </c>
      <c r="CC315" s="9">
        <v>2044.6368300000006</v>
      </c>
      <c r="CD315" s="135">
        <v>24535.641959999997</v>
      </c>
      <c r="CE315" s="7">
        <f t="shared" si="4"/>
        <v>0</v>
      </c>
    </row>
    <row r="316" spans="1:83" hidden="1">
      <c r="A316">
        <v>902</v>
      </c>
      <c r="B316" t="s">
        <v>439</v>
      </c>
      <c r="C316">
        <v>101</v>
      </c>
      <c r="D316" t="s">
        <v>110</v>
      </c>
      <c r="E316">
        <v>221</v>
      </c>
      <c r="F316">
        <v>512110001</v>
      </c>
      <c r="G316" t="s">
        <v>114</v>
      </c>
      <c r="H316" s="53"/>
      <c r="I316">
        <v>101</v>
      </c>
      <c r="J316" t="s">
        <v>308</v>
      </c>
      <c r="K316">
        <v>2110</v>
      </c>
      <c r="L316" s="8">
        <v>2110</v>
      </c>
      <c r="M316" t="s">
        <v>319</v>
      </c>
      <c r="N316">
        <v>2000</v>
      </c>
      <c r="O316" t="s">
        <v>113</v>
      </c>
      <c r="P316">
        <v>3</v>
      </c>
      <c r="Q316" t="s">
        <v>440</v>
      </c>
      <c r="R316">
        <v>111</v>
      </c>
      <c r="S316" s="21">
        <v>1</v>
      </c>
      <c r="T316" s="21">
        <v>11</v>
      </c>
      <c r="U316" t="s">
        <v>438</v>
      </c>
      <c r="V316">
        <v>121</v>
      </c>
      <c r="W316" t="s">
        <v>312</v>
      </c>
      <c r="X316">
        <v>1</v>
      </c>
      <c r="Y316" t="s">
        <v>313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1429.32</v>
      </c>
      <c r="AI316" s="4">
        <v>0</v>
      </c>
      <c r="AJ316" s="4">
        <v>142.93</v>
      </c>
      <c r="AK316" s="4">
        <v>142.93</v>
      </c>
      <c r="AM316" s="4">
        <v>0</v>
      </c>
      <c r="AN316" s="4">
        <v>649.6</v>
      </c>
      <c r="AO316" s="4">
        <v>0.04</v>
      </c>
      <c r="AP316" s="4">
        <v>0</v>
      </c>
      <c r="AQ316" s="4">
        <v>0</v>
      </c>
      <c r="AR316" s="4">
        <v>0</v>
      </c>
      <c r="AS316" s="4">
        <v>0</v>
      </c>
      <c r="AT316" s="4">
        <v>1320</v>
      </c>
      <c r="AU316" s="4">
        <v>0</v>
      </c>
      <c r="AV316" s="4">
        <v>0</v>
      </c>
      <c r="AW316" s="4">
        <v>-1572.25</v>
      </c>
      <c r="AX316" s="4">
        <v>0</v>
      </c>
      <c r="AZ316" s="4">
        <v>0</v>
      </c>
      <c r="BA316" s="4">
        <v>649.6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1320.04</v>
      </c>
      <c r="BH316" s="4">
        <v>0</v>
      </c>
      <c r="BI316" s="4">
        <v>0</v>
      </c>
      <c r="BJ316" s="6">
        <v>196.964</v>
      </c>
      <c r="BK316" s="6">
        <v>196.964</v>
      </c>
      <c r="BQ316" s="4">
        <v>2453.3835839999997</v>
      </c>
      <c r="BR316" s="9">
        <v>0</v>
      </c>
      <c r="BS316" s="9">
        <v>674.28480000000002</v>
      </c>
      <c r="BT316" s="9">
        <v>0</v>
      </c>
      <c r="BU316" s="9">
        <v>0</v>
      </c>
      <c r="BV316" s="9">
        <v>0</v>
      </c>
      <c r="BW316" s="9">
        <v>0</v>
      </c>
      <c r="BX316" s="9">
        <v>0</v>
      </c>
      <c r="BY316" s="9">
        <v>1370.2015199999998</v>
      </c>
      <c r="BZ316" s="9">
        <v>0</v>
      </c>
      <c r="CA316" s="9">
        <v>0</v>
      </c>
      <c r="CB316" s="9">
        <v>204.448632</v>
      </c>
      <c r="CC316" s="9">
        <v>204.448632</v>
      </c>
      <c r="CD316" s="135">
        <v>2453.3835840000002</v>
      </c>
      <c r="CE316" s="7">
        <f t="shared" si="4"/>
        <v>0</v>
      </c>
    </row>
    <row r="317" spans="1:83" hidden="1">
      <c r="A317">
        <v>921</v>
      </c>
      <c r="B317" t="s">
        <v>454</v>
      </c>
      <c r="C317">
        <v>108</v>
      </c>
      <c r="D317" t="s">
        <v>455</v>
      </c>
      <c r="E317">
        <v>221</v>
      </c>
      <c r="F317">
        <v>512110001</v>
      </c>
      <c r="G317" t="s">
        <v>114</v>
      </c>
      <c r="H317" s="53"/>
      <c r="I317">
        <v>101</v>
      </c>
      <c r="J317" t="s">
        <v>308</v>
      </c>
      <c r="K317">
        <v>2110</v>
      </c>
      <c r="L317" s="8">
        <v>2110</v>
      </c>
      <c r="M317" t="s">
        <v>319</v>
      </c>
      <c r="N317">
        <v>2000</v>
      </c>
      <c r="O317" t="s">
        <v>113</v>
      </c>
      <c r="P317">
        <v>4</v>
      </c>
      <c r="Q317" t="s">
        <v>345</v>
      </c>
      <c r="R317">
        <v>132</v>
      </c>
      <c r="S317" s="21">
        <v>1</v>
      </c>
      <c r="T317" s="21">
        <v>32</v>
      </c>
      <c r="U317" t="s">
        <v>456</v>
      </c>
      <c r="V317">
        <v>121</v>
      </c>
      <c r="W317" t="s">
        <v>312</v>
      </c>
      <c r="X317">
        <v>1</v>
      </c>
      <c r="Y317" t="s">
        <v>313</v>
      </c>
      <c r="Z317" s="4">
        <v>335.19</v>
      </c>
      <c r="AA317" s="4">
        <v>392.18</v>
      </c>
      <c r="AB317" s="4">
        <v>56.76</v>
      </c>
      <c r="AC317" s="4">
        <v>0</v>
      </c>
      <c r="AD317" s="4">
        <v>0</v>
      </c>
      <c r="AE317" s="4">
        <v>0</v>
      </c>
      <c r="AF317" s="4">
        <v>0</v>
      </c>
      <c r="AG317" s="4">
        <v>550.67999999999995</v>
      </c>
      <c r="AH317" s="4">
        <v>0</v>
      </c>
      <c r="AI317" s="4">
        <v>892.63</v>
      </c>
      <c r="AJ317" s="4">
        <v>222.74</v>
      </c>
      <c r="AK317" s="4">
        <v>222.74</v>
      </c>
      <c r="AM317" s="4">
        <v>-335.19</v>
      </c>
      <c r="AN317" s="4">
        <v>0</v>
      </c>
      <c r="AO317" s="4">
        <v>277.06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Z317" s="4">
        <v>0</v>
      </c>
      <c r="BA317" s="4">
        <v>0</v>
      </c>
      <c r="BB317" s="4">
        <v>0</v>
      </c>
      <c r="BC317" s="4">
        <v>320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115.03</v>
      </c>
      <c r="BJ317" s="6">
        <v>43.503</v>
      </c>
      <c r="BK317" s="6">
        <v>43.503</v>
      </c>
      <c r="BQ317" s="4">
        <v>541.87336799999991</v>
      </c>
      <c r="BR317" s="9">
        <v>0</v>
      </c>
      <c r="BS317" s="9">
        <v>0</v>
      </c>
      <c r="BT317" s="9">
        <v>0</v>
      </c>
      <c r="BU317" s="9">
        <v>332.15999999999997</v>
      </c>
      <c r="BV317" s="9">
        <v>0</v>
      </c>
      <c r="BW317" s="9">
        <v>0</v>
      </c>
      <c r="BX317" s="9">
        <v>0</v>
      </c>
      <c r="BY317" s="9">
        <v>0</v>
      </c>
      <c r="BZ317" s="9">
        <v>0</v>
      </c>
      <c r="CA317" s="9">
        <v>119.40114</v>
      </c>
      <c r="CB317" s="9">
        <v>45.156113999999995</v>
      </c>
      <c r="CC317" s="9">
        <v>45.156113999999995</v>
      </c>
      <c r="CD317" s="135">
        <v>541.87336799999991</v>
      </c>
      <c r="CE317" s="7">
        <f t="shared" si="4"/>
        <v>0</v>
      </c>
    </row>
    <row r="318" spans="1:83" hidden="1">
      <c r="A318">
        <v>924</v>
      </c>
      <c r="B318" t="s">
        <v>574</v>
      </c>
      <c r="C318">
        <v>159</v>
      </c>
      <c r="D318" t="s">
        <v>574</v>
      </c>
      <c r="E318">
        <v>221</v>
      </c>
      <c r="F318">
        <v>512110001</v>
      </c>
      <c r="G318" t="s">
        <v>114</v>
      </c>
      <c r="H318" s="53"/>
      <c r="I318">
        <v>101</v>
      </c>
      <c r="J318" t="s">
        <v>308</v>
      </c>
      <c r="K318">
        <v>2110</v>
      </c>
      <c r="L318" s="8">
        <v>2110</v>
      </c>
      <c r="M318" t="s">
        <v>319</v>
      </c>
      <c r="N318">
        <v>2000</v>
      </c>
      <c r="O318" t="s">
        <v>113</v>
      </c>
      <c r="P318">
        <v>4</v>
      </c>
      <c r="Q318" t="s">
        <v>345</v>
      </c>
      <c r="R318">
        <v>111</v>
      </c>
      <c r="S318" s="21">
        <v>1</v>
      </c>
      <c r="T318" s="21">
        <v>11</v>
      </c>
      <c r="U318" t="s">
        <v>438</v>
      </c>
      <c r="V318">
        <v>121</v>
      </c>
      <c r="W318" t="s">
        <v>312</v>
      </c>
      <c r="X318">
        <v>1</v>
      </c>
      <c r="Y318" t="s">
        <v>313</v>
      </c>
      <c r="Z318" s="4">
        <v>550.67999999999995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55.07</v>
      </c>
      <c r="AK318" s="4">
        <v>55.07</v>
      </c>
      <c r="AM318" s="4">
        <v>0</v>
      </c>
      <c r="AN318" s="4">
        <v>0</v>
      </c>
      <c r="AO318" s="4">
        <v>0</v>
      </c>
      <c r="AP318" s="4">
        <v>0</v>
      </c>
      <c r="AQ318" s="4">
        <v>-0.03</v>
      </c>
      <c r="AR318" s="4">
        <v>0</v>
      </c>
      <c r="AS318" s="4">
        <v>0</v>
      </c>
      <c r="AT318" s="4">
        <v>0</v>
      </c>
      <c r="AU318" s="4">
        <v>516.57000000000005</v>
      </c>
      <c r="AV318" s="4">
        <v>0</v>
      </c>
      <c r="AW318" s="4">
        <v>664.13</v>
      </c>
      <c r="AX318" s="4">
        <v>0</v>
      </c>
      <c r="AZ318" s="4">
        <v>0</v>
      </c>
      <c r="BA318" s="4">
        <v>533.6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533.6</v>
      </c>
      <c r="BI318" s="4">
        <v>0</v>
      </c>
      <c r="BJ318" s="6">
        <v>106.72</v>
      </c>
      <c r="BK318" s="6">
        <v>106.72</v>
      </c>
      <c r="BQ318" s="4">
        <v>1329.3043200000002</v>
      </c>
      <c r="BR318" s="9">
        <v>0</v>
      </c>
      <c r="BS318" s="9">
        <v>553.8768</v>
      </c>
      <c r="BT318" s="9">
        <v>0</v>
      </c>
      <c r="BU318" s="9">
        <v>0</v>
      </c>
      <c r="BV318" s="9">
        <v>0</v>
      </c>
      <c r="BW318" s="9">
        <v>0</v>
      </c>
      <c r="BX318" s="9">
        <v>0</v>
      </c>
      <c r="BY318" s="9">
        <v>0</v>
      </c>
      <c r="BZ318" s="9">
        <v>553.8768</v>
      </c>
      <c r="CA318" s="9">
        <v>0</v>
      </c>
      <c r="CB318" s="9">
        <v>110.77536000000001</v>
      </c>
      <c r="CC318" s="9">
        <v>110.77536000000001</v>
      </c>
      <c r="CD318" s="135">
        <v>1329.3043200000002</v>
      </c>
      <c r="CE318" s="7">
        <f t="shared" si="4"/>
        <v>0</v>
      </c>
    </row>
    <row r="319" spans="1:83" hidden="1">
      <c r="A319">
        <v>931</v>
      </c>
      <c r="B319" t="s">
        <v>465</v>
      </c>
      <c r="C319">
        <v>111</v>
      </c>
      <c r="D319" t="s">
        <v>466</v>
      </c>
      <c r="E319">
        <v>221</v>
      </c>
      <c r="F319">
        <v>512110001</v>
      </c>
      <c r="G319" t="s">
        <v>114</v>
      </c>
      <c r="H319" s="53"/>
      <c r="I319">
        <v>101</v>
      </c>
      <c r="J319" t="s">
        <v>308</v>
      </c>
      <c r="K319">
        <v>2110</v>
      </c>
      <c r="L319" s="8">
        <v>2110</v>
      </c>
      <c r="M319" t="s">
        <v>319</v>
      </c>
      <c r="N319">
        <v>2000</v>
      </c>
      <c r="O319" t="s">
        <v>113</v>
      </c>
      <c r="P319">
        <v>5</v>
      </c>
      <c r="Q319" t="s">
        <v>467</v>
      </c>
      <c r="R319">
        <v>152</v>
      </c>
      <c r="S319" s="21">
        <v>1</v>
      </c>
      <c r="T319" s="21">
        <v>52</v>
      </c>
      <c r="U319" t="s">
        <v>468</v>
      </c>
      <c r="V319">
        <v>121</v>
      </c>
      <c r="W319" t="s">
        <v>312</v>
      </c>
      <c r="X319">
        <v>1</v>
      </c>
      <c r="Y319" t="s">
        <v>313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2202.6999999999998</v>
      </c>
      <c r="AF319" s="4">
        <v>0</v>
      </c>
      <c r="AG319" s="4">
        <v>1238.4000000000001</v>
      </c>
      <c r="AH319" s="4">
        <v>1149.24</v>
      </c>
      <c r="AI319" s="4">
        <v>0</v>
      </c>
      <c r="AJ319" s="4">
        <v>459.03</v>
      </c>
      <c r="AK319" s="4">
        <v>459.03</v>
      </c>
      <c r="AM319" s="4">
        <v>0.05</v>
      </c>
      <c r="AN319" s="4">
        <v>665.55</v>
      </c>
      <c r="AO319" s="4">
        <v>0</v>
      </c>
      <c r="AP319" s="4">
        <v>0</v>
      </c>
      <c r="AQ319" s="4">
        <v>0</v>
      </c>
      <c r="AR319" s="4">
        <v>0</v>
      </c>
      <c r="AS319" s="4">
        <v>1397.1</v>
      </c>
      <c r="AT319" s="4">
        <v>0</v>
      </c>
      <c r="AU319" s="4">
        <v>0</v>
      </c>
      <c r="AV319" s="4">
        <v>1546.02</v>
      </c>
      <c r="AW319" s="4">
        <v>874.92</v>
      </c>
      <c r="AX319" s="4">
        <v>0</v>
      </c>
      <c r="AZ319" s="4">
        <v>0</v>
      </c>
      <c r="BA319" s="4">
        <v>665.6</v>
      </c>
      <c r="BB319" s="4">
        <v>0</v>
      </c>
      <c r="BC319" s="4">
        <v>0</v>
      </c>
      <c r="BD319" s="4">
        <v>0</v>
      </c>
      <c r="BE319" s="4">
        <v>0</v>
      </c>
      <c r="BF319" s="4">
        <v>3599.8</v>
      </c>
      <c r="BG319" s="4">
        <v>0</v>
      </c>
      <c r="BH319" s="4">
        <v>0</v>
      </c>
      <c r="BI319" s="4">
        <v>3933.61</v>
      </c>
      <c r="BJ319" s="6">
        <v>819.90100000000007</v>
      </c>
      <c r="BK319" s="6">
        <v>819.90100000000007</v>
      </c>
      <c r="BQ319" s="4">
        <v>10212.686856</v>
      </c>
      <c r="BR319" s="9">
        <v>0</v>
      </c>
      <c r="BS319" s="9">
        <v>690.89280000000008</v>
      </c>
      <c r="BT319" s="9">
        <v>0</v>
      </c>
      <c r="BU319" s="9">
        <v>0</v>
      </c>
      <c r="BV319" s="9">
        <v>0</v>
      </c>
      <c r="BW319" s="9">
        <v>0</v>
      </c>
      <c r="BX319" s="9">
        <v>3736.5924000000005</v>
      </c>
      <c r="BY319" s="9">
        <v>0</v>
      </c>
      <c r="BZ319" s="9">
        <v>0</v>
      </c>
      <c r="CA319" s="9">
        <v>4083.0871800000004</v>
      </c>
      <c r="CB319" s="9">
        <v>851.0572380000001</v>
      </c>
      <c r="CC319" s="9">
        <v>851.0572380000001</v>
      </c>
      <c r="CD319" s="135">
        <v>10212.686856</v>
      </c>
      <c r="CE319" s="7">
        <f t="shared" si="4"/>
        <v>0</v>
      </c>
    </row>
    <row r="320" spans="1:83" hidden="1">
      <c r="A320">
        <v>932</v>
      </c>
      <c r="B320" t="s">
        <v>477</v>
      </c>
      <c r="C320">
        <v>113</v>
      </c>
      <c r="D320" t="s">
        <v>478</v>
      </c>
      <c r="E320">
        <v>221</v>
      </c>
      <c r="F320">
        <v>512110001</v>
      </c>
      <c r="G320" t="s">
        <v>114</v>
      </c>
      <c r="H320" s="53"/>
      <c r="I320">
        <v>101</v>
      </c>
      <c r="J320" t="s">
        <v>308</v>
      </c>
      <c r="K320">
        <v>2110</v>
      </c>
      <c r="L320" s="8">
        <v>2110</v>
      </c>
      <c r="M320" t="s">
        <v>319</v>
      </c>
      <c r="N320">
        <v>2000</v>
      </c>
      <c r="O320" t="s">
        <v>113</v>
      </c>
      <c r="P320">
        <v>5</v>
      </c>
      <c r="Q320" t="s">
        <v>467</v>
      </c>
      <c r="R320">
        <v>152</v>
      </c>
      <c r="S320" s="21">
        <v>1</v>
      </c>
      <c r="T320" s="21">
        <v>52</v>
      </c>
      <c r="U320" t="s">
        <v>468</v>
      </c>
      <c r="V320">
        <v>121</v>
      </c>
      <c r="W320" t="s">
        <v>312</v>
      </c>
      <c r="X320">
        <v>1</v>
      </c>
      <c r="Y320" t="s">
        <v>313</v>
      </c>
      <c r="Z320" s="4">
        <v>0</v>
      </c>
      <c r="AA320" s="4">
        <v>0</v>
      </c>
      <c r="AB320" s="4">
        <v>51.6</v>
      </c>
      <c r="AC320" s="4">
        <v>0</v>
      </c>
      <c r="AD320" s="4">
        <v>946.34</v>
      </c>
      <c r="AE320" s="4">
        <v>0</v>
      </c>
      <c r="AF320" s="4">
        <v>0</v>
      </c>
      <c r="AG320" s="4">
        <v>0</v>
      </c>
      <c r="AH320" s="4">
        <v>598.55999999999995</v>
      </c>
      <c r="AI320" s="4">
        <v>0</v>
      </c>
      <c r="AJ320" s="4">
        <v>159.65</v>
      </c>
      <c r="AK320" s="4">
        <v>159.65</v>
      </c>
      <c r="AM320" s="4">
        <v>1939.99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-100</v>
      </c>
      <c r="AZ320" s="4">
        <v>1840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6">
        <v>184</v>
      </c>
      <c r="BK320" s="6">
        <v>184</v>
      </c>
      <c r="BQ320" s="4">
        <v>2291.904</v>
      </c>
      <c r="BR320" s="9">
        <v>1909.92</v>
      </c>
      <c r="BS320" s="9">
        <v>0</v>
      </c>
      <c r="BT320" s="9">
        <v>0</v>
      </c>
      <c r="BU320" s="9">
        <v>0</v>
      </c>
      <c r="BV320" s="9">
        <v>0</v>
      </c>
      <c r="BW320" s="9">
        <v>0</v>
      </c>
      <c r="BX320" s="9">
        <v>0</v>
      </c>
      <c r="BY320" s="9">
        <v>0</v>
      </c>
      <c r="BZ320" s="9">
        <v>0</v>
      </c>
      <c r="CA320" s="9">
        <v>0</v>
      </c>
      <c r="CB320" s="9">
        <v>190.99199999999999</v>
      </c>
      <c r="CC320" s="9">
        <v>190.99199999999999</v>
      </c>
      <c r="CD320" s="135">
        <v>2291.9040000000005</v>
      </c>
      <c r="CE320" s="7">
        <f t="shared" si="4"/>
        <v>0</v>
      </c>
    </row>
    <row r="321" spans="1:83" hidden="1">
      <c r="A321">
        <v>941</v>
      </c>
      <c r="B321" t="s">
        <v>484</v>
      </c>
      <c r="C321">
        <v>116</v>
      </c>
      <c r="D321" t="s">
        <v>485</v>
      </c>
      <c r="E321">
        <v>221</v>
      </c>
      <c r="F321">
        <v>512110001</v>
      </c>
      <c r="G321" t="s">
        <v>114</v>
      </c>
      <c r="H321" s="53"/>
      <c r="I321">
        <v>101</v>
      </c>
      <c r="J321" t="s">
        <v>308</v>
      </c>
      <c r="K321">
        <v>2110</v>
      </c>
      <c r="L321" s="8">
        <v>2110</v>
      </c>
      <c r="M321" t="s">
        <v>319</v>
      </c>
      <c r="N321">
        <v>2000</v>
      </c>
      <c r="O321" t="s">
        <v>113</v>
      </c>
      <c r="P321">
        <v>8</v>
      </c>
      <c r="Q321" t="s">
        <v>486</v>
      </c>
      <c r="R321">
        <v>131</v>
      </c>
      <c r="S321" s="21">
        <v>1</v>
      </c>
      <c r="T321" s="21">
        <v>31</v>
      </c>
      <c r="U321" t="s">
        <v>449</v>
      </c>
      <c r="V321">
        <v>121</v>
      </c>
      <c r="W321" t="s">
        <v>312</v>
      </c>
      <c r="X321">
        <v>1</v>
      </c>
      <c r="Y321" t="s">
        <v>313</v>
      </c>
      <c r="Z321" s="4">
        <v>0</v>
      </c>
      <c r="AA321" s="4">
        <v>0</v>
      </c>
      <c r="AB321" s="4">
        <v>0</v>
      </c>
      <c r="AC321" s="4">
        <v>0</v>
      </c>
      <c r="AD321" s="4">
        <v>7645.26</v>
      </c>
      <c r="AE321" s="4">
        <v>0</v>
      </c>
      <c r="AF321" s="4">
        <v>0</v>
      </c>
      <c r="AG321" s="4">
        <v>0</v>
      </c>
      <c r="AH321" s="4">
        <v>825.6</v>
      </c>
      <c r="AI321" s="4">
        <v>0</v>
      </c>
      <c r="AJ321" s="4">
        <v>847.09</v>
      </c>
      <c r="AK321" s="4">
        <v>847.09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-2204.98</v>
      </c>
      <c r="AS321" s="4">
        <v>0</v>
      </c>
      <c r="AT321" s="4">
        <v>-912.71</v>
      </c>
      <c r="AU321" s="4">
        <v>-741.63</v>
      </c>
      <c r="AV321" s="4">
        <v>0</v>
      </c>
      <c r="AW321" s="4">
        <v>-580</v>
      </c>
      <c r="AX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6">
        <v>0</v>
      </c>
      <c r="BK321" s="6">
        <v>0</v>
      </c>
      <c r="BQ321" s="4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135">
        <v>0</v>
      </c>
      <c r="CE321" s="7">
        <f t="shared" si="4"/>
        <v>0</v>
      </c>
    </row>
    <row r="322" spans="1:83" hidden="1">
      <c r="A322">
        <v>942</v>
      </c>
      <c r="B322" t="s">
        <v>487</v>
      </c>
      <c r="C322">
        <v>117</v>
      </c>
      <c r="D322" t="s">
        <v>488</v>
      </c>
      <c r="E322">
        <v>221</v>
      </c>
      <c r="F322">
        <v>512110001</v>
      </c>
      <c r="G322" t="s">
        <v>114</v>
      </c>
      <c r="H322" s="53"/>
      <c r="I322">
        <v>101</v>
      </c>
      <c r="J322" t="s">
        <v>308</v>
      </c>
      <c r="K322">
        <v>2110</v>
      </c>
      <c r="L322" s="8">
        <v>2110</v>
      </c>
      <c r="M322" t="s">
        <v>319</v>
      </c>
      <c r="N322">
        <v>2000</v>
      </c>
      <c r="O322" t="s">
        <v>113</v>
      </c>
      <c r="P322">
        <v>8</v>
      </c>
      <c r="Q322" t="s">
        <v>486</v>
      </c>
      <c r="R322">
        <v>183</v>
      </c>
      <c r="S322" s="21">
        <v>1</v>
      </c>
      <c r="T322" s="21">
        <v>83</v>
      </c>
      <c r="U322" t="s">
        <v>489</v>
      </c>
      <c r="V322">
        <v>121</v>
      </c>
      <c r="W322" t="s">
        <v>312</v>
      </c>
      <c r="X322">
        <v>1</v>
      </c>
      <c r="Y322" t="s">
        <v>313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25.8</v>
      </c>
      <c r="AF322" s="4">
        <v>0</v>
      </c>
      <c r="AG322" s="4">
        <v>0</v>
      </c>
      <c r="AH322" s="4">
        <v>0</v>
      </c>
      <c r="AI322" s="4">
        <v>314.76</v>
      </c>
      <c r="AJ322" s="4">
        <v>34.06</v>
      </c>
      <c r="AK322" s="4">
        <v>34.06</v>
      </c>
      <c r="AM322" s="4">
        <v>0</v>
      </c>
      <c r="AN322" s="4">
        <v>0</v>
      </c>
      <c r="AO322" s="4">
        <v>0</v>
      </c>
      <c r="AP322" s="4">
        <v>30</v>
      </c>
      <c r="AQ322" s="4">
        <v>0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4">
        <v>-374.62</v>
      </c>
      <c r="AX322" s="4">
        <v>0</v>
      </c>
      <c r="AZ322" s="4">
        <v>0</v>
      </c>
      <c r="BA322" s="4">
        <v>0</v>
      </c>
      <c r="BB322" s="4">
        <v>0</v>
      </c>
      <c r="BC322" s="4">
        <v>30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6">
        <v>3</v>
      </c>
      <c r="BK322" s="6">
        <v>3</v>
      </c>
      <c r="BQ322" s="4">
        <v>37.368000000000002</v>
      </c>
      <c r="BR322" s="9">
        <v>0</v>
      </c>
      <c r="BS322" s="9">
        <v>0</v>
      </c>
      <c r="BT322" s="9">
        <v>0</v>
      </c>
      <c r="BU322" s="9">
        <v>31.140000000000004</v>
      </c>
      <c r="BV322" s="9">
        <v>0</v>
      </c>
      <c r="BW322" s="9">
        <v>0</v>
      </c>
      <c r="BX322" s="9">
        <v>0</v>
      </c>
      <c r="BY322" s="9">
        <v>0</v>
      </c>
      <c r="BZ322" s="9">
        <v>0</v>
      </c>
      <c r="CA322" s="9">
        <v>0</v>
      </c>
      <c r="CB322" s="9">
        <v>3.1139999999999999</v>
      </c>
      <c r="CC322" s="9">
        <v>3.1139999999999999</v>
      </c>
      <c r="CD322" s="135">
        <v>37.368000000000002</v>
      </c>
      <c r="CE322" s="7">
        <f t="shared" si="4"/>
        <v>0</v>
      </c>
    </row>
    <row r="323" spans="1:83" hidden="1">
      <c r="A323">
        <v>951</v>
      </c>
      <c r="B323" t="s">
        <v>491</v>
      </c>
      <c r="C323">
        <v>118</v>
      </c>
      <c r="D323" t="s">
        <v>178</v>
      </c>
      <c r="E323">
        <v>221</v>
      </c>
      <c r="F323">
        <v>512110001</v>
      </c>
      <c r="G323" t="s">
        <v>114</v>
      </c>
      <c r="H323" s="53"/>
      <c r="I323">
        <v>101</v>
      </c>
      <c r="J323" t="s">
        <v>308</v>
      </c>
      <c r="K323">
        <v>2110</v>
      </c>
      <c r="L323" s="8">
        <v>2110</v>
      </c>
      <c r="M323" t="s">
        <v>319</v>
      </c>
      <c r="N323">
        <v>2000</v>
      </c>
      <c r="O323" t="s">
        <v>113</v>
      </c>
      <c r="P323">
        <v>12</v>
      </c>
      <c r="Q323" t="s">
        <v>401</v>
      </c>
      <c r="R323">
        <v>221</v>
      </c>
      <c r="S323" s="21">
        <v>2</v>
      </c>
      <c r="T323" s="21">
        <v>21</v>
      </c>
      <c r="U323" t="s">
        <v>492</v>
      </c>
      <c r="V323">
        <v>128</v>
      </c>
      <c r="W323" t="s">
        <v>404</v>
      </c>
      <c r="X323">
        <v>1</v>
      </c>
      <c r="Y323" t="s">
        <v>313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383.08</v>
      </c>
      <c r="AH323" s="4">
        <v>0</v>
      </c>
      <c r="AI323" s="4">
        <v>766.16</v>
      </c>
      <c r="AJ323" s="4">
        <v>114.92</v>
      </c>
      <c r="AK323" s="4">
        <v>114.92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1034.99</v>
      </c>
      <c r="AT323" s="4">
        <v>-383.08</v>
      </c>
      <c r="AU323" s="4">
        <v>556.79999999999995</v>
      </c>
      <c r="AV323" s="4">
        <v>0</v>
      </c>
      <c r="AW323" s="4">
        <v>0</v>
      </c>
      <c r="AX323" s="4">
        <v>0</v>
      </c>
      <c r="AZ323" s="4">
        <v>0</v>
      </c>
      <c r="BA323" s="4">
        <v>0</v>
      </c>
      <c r="BB323" s="4">
        <v>0</v>
      </c>
      <c r="BC323" s="4">
        <v>0</v>
      </c>
      <c r="BD323" s="4">
        <v>0</v>
      </c>
      <c r="BE323" s="4">
        <v>0</v>
      </c>
      <c r="BF323" s="4">
        <v>1034.99</v>
      </c>
      <c r="BG323" s="4">
        <v>0</v>
      </c>
      <c r="BH323" s="4">
        <v>556.79999999999995</v>
      </c>
      <c r="BI323" s="4">
        <v>0</v>
      </c>
      <c r="BJ323" s="6">
        <v>159.179</v>
      </c>
      <c r="BK323" s="6">
        <v>159.179</v>
      </c>
      <c r="BQ323" s="4">
        <v>1982.7336240000002</v>
      </c>
      <c r="BR323" s="9">
        <v>0</v>
      </c>
      <c r="BS323" s="9">
        <v>0</v>
      </c>
      <c r="BT323" s="9">
        <v>0</v>
      </c>
      <c r="BU323" s="9">
        <v>0</v>
      </c>
      <c r="BV323" s="9">
        <v>0</v>
      </c>
      <c r="BW323" s="9">
        <v>0</v>
      </c>
      <c r="BX323" s="9">
        <v>1074.31962</v>
      </c>
      <c r="BY323" s="9">
        <v>0</v>
      </c>
      <c r="BZ323" s="9">
        <v>577.95839999999998</v>
      </c>
      <c r="CA323" s="9">
        <v>0</v>
      </c>
      <c r="CB323" s="9">
        <v>165.227802</v>
      </c>
      <c r="CC323" s="9">
        <v>165.227802</v>
      </c>
      <c r="CD323" s="135">
        <v>1982.733624</v>
      </c>
      <c r="CE323" s="7">
        <f t="shared" ref="CE323:CE386" si="5">BQ323-CD323</f>
        <v>0</v>
      </c>
    </row>
    <row r="324" spans="1:83" hidden="1">
      <c r="A324">
        <v>952</v>
      </c>
      <c r="B324" t="s">
        <v>498</v>
      </c>
      <c r="C324">
        <v>120</v>
      </c>
      <c r="D324" t="s">
        <v>499</v>
      </c>
      <c r="E324">
        <v>221</v>
      </c>
      <c r="F324">
        <v>512110001</v>
      </c>
      <c r="G324" t="s">
        <v>114</v>
      </c>
      <c r="H324" s="53"/>
      <c r="I324">
        <v>101</v>
      </c>
      <c r="J324" t="s">
        <v>308</v>
      </c>
      <c r="K324">
        <v>2110</v>
      </c>
      <c r="L324" s="8">
        <v>2110</v>
      </c>
      <c r="M324" t="s">
        <v>319</v>
      </c>
      <c r="N324">
        <v>2000</v>
      </c>
      <c r="O324" t="s">
        <v>113</v>
      </c>
      <c r="P324">
        <v>12</v>
      </c>
      <c r="Q324" t="s">
        <v>401</v>
      </c>
      <c r="R324">
        <v>222</v>
      </c>
      <c r="S324" s="21">
        <v>2</v>
      </c>
      <c r="T324" s="21">
        <v>22</v>
      </c>
      <c r="U324" t="s">
        <v>500</v>
      </c>
      <c r="V324">
        <v>125</v>
      </c>
      <c r="W324" t="s">
        <v>464</v>
      </c>
      <c r="X324">
        <v>1</v>
      </c>
      <c r="Y324" t="s">
        <v>313</v>
      </c>
      <c r="Z324" s="4">
        <v>10385.68</v>
      </c>
      <c r="AA324" s="4">
        <v>0</v>
      </c>
      <c r="AB324" s="4">
        <v>0</v>
      </c>
      <c r="AC324" s="4">
        <v>18119.61</v>
      </c>
      <c r="AD324" s="4">
        <v>0</v>
      </c>
      <c r="AE324" s="4">
        <v>512.9</v>
      </c>
      <c r="AF324" s="4">
        <v>0</v>
      </c>
      <c r="AG324" s="4">
        <v>0</v>
      </c>
      <c r="AH324" s="4">
        <v>1011.47</v>
      </c>
      <c r="AI324" s="4">
        <v>0</v>
      </c>
      <c r="AJ324" s="4">
        <v>3002.97</v>
      </c>
      <c r="AK324" s="4">
        <v>3002.97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-4627</v>
      </c>
      <c r="AS324" s="4">
        <v>0</v>
      </c>
      <c r="AT324" s="4">
        <v>0</v>
      </c>
      <c r="AU324" s="4">
        <v>0</v>
      </c>
      <c r="AV324" s="4">
        <v>-2400.23</v>
      </c>
      <c r="AW324" s="4">
        <v>0</v>
      </c>
      <c r="AX324" s="4">
        <v>0</v>
      </c>
      <c r="AZ324" s="4">
        <v>0</v>
      </c>
      <c r="BA324" s="4">
        <v>0</v>
      </c>
      <c r="BB324" s="4">
        <v>4397.1000000000004</v>
      </c>
      <c r="BC324" s="4">
        <v>0</v>
      </c>
      <c r="BD324" s="4">
        <v>5000</v>
      </c>
      <c r="BE324" s="4">
        <v>0</v>
      </c>
      <c r="BF324" s="4">
        <v>350</v>
      </c>
      <c r="BG324" s="4">
        <v>0</v>
      </c>
      <c r="BH324" s="4">
        <v>0</v>
      </c>
      <c r="BI324" s="4">
        <v>0</v>
      </c>
      <c r="BJ324" s="6">
        <v>974.71</v>
      </c>
      <c r="BK324" s="6">
        <v>974.71</v>
      </c>
      <c r="BQ324" s="4">
        <v>12140.98776</v>
      </c>
      <c r="BR324" s="9">
        <v>0</v>
      </c>
      <c r="BS324" s="9">
        <v>0</v>
      </c>
      <c r="BT324" s="9">
        <v>4564.1898000000001</v>
      </c>
      <c r="BU324" s="9">
        <v>0</v>
      </c>
      <c r="BV324" s="9">
        <v>5190</v>
      </c>
      <c r="BW324" s="9">
        <v>0</v>
      </c>
      <c r="BX324" s="9">
        <v>363.3</v>
      </c>
      <c r="BY324" s="9">
        <v>0</v>
      </c>
      <c r="BZ324" s="9">
        <v>0</v>
      </c>
      <c r="CA324" s="9">
        <v>0</v>
      </c>
      <c r="CB324" s="9">
        <v>1011.74898</v>
      </c>
      <c r="CC324" s="9">
        <v>1011.74898</v>
      </c>
      <c r="CD324" s="135">
        <v>12140.98776</v>
      </c>
      <c r="CE324" s="7">
        <f t="shared" si="5"/>
        <v>0</v>
      </c>
    </row>
    <row r="325" spans="1:83" hidden="1">
      <c r="A325">
        <v>961</v>
      </c>
      <c r="B325" t="s">
        <v>80</v>
      </c>
      <c r="C325">
        <v>124</v>
      </c>
      <c r="D325" t="s">
        <v>508</v>
      </c>
      <c r="E325">
        <v>221</v>
      </c>
      <c r="F325">
        <v>512110001</v>
      </c>
      <c r="G325" t="s">
        <v>114</v>
      </c>
      <c r="H325" s="53"/>
      <c r="I325">
        <v>101</v>
      </c>
      <c r="J325" t="s">
        <v>308</v>
      </c>
      <c r="K325">
        <v>2110</v>
      </c>
      <c r="L325" s="8">
        <v>2110</v>
      </c>
      <c r="M325" t="s">
        <v>319</v>
      </c>
      <c r="N325">
        <v>2000</v>
      </c>
      <c r="O325" t="s">
        <v>113</v>
      </c>
      <c r="P325">
        <v>11</v>
      </c>
      <c r="Q325" t="s">
        <v>509</v>
      </c>
      <c r="R325">
        <v>241</v>
      </c>
      <c r="S325" s="21">
        <v>2</v>
      </c>
      <c r="T325" s="21">
        <v>41</v>
      </c>
      <c r="U325" t="s">
        <v>445</v>
      </c>
      <c r="V325">
        <v>124</v>
      </c>
      <c r="W325" t="s">
        <v>510</v>
      </c>
      <c r="X325">
        <v>1</v>
      </c>
      <c r="Y325" t="s">
        <v>313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373.5</v>
      </c>
      <c r="AJ325" s="4">
        <v>37.35</v>
      </c>
      <c r="AK325" s="4">
        <v>37.35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6">
        <v>0</v>
      </c>
      <c r="BK325" s="6">
        <v>0</v>
      </c>
      <c r="BQ325" s="4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0</v>
      </c>
      <c r="BW325" s="9">
        <v>0</v>
      </c>
      <c r="BX325" s="9">
        <v>0</v>
      </c>
      <c r="BY325" s="9">
        <v>0</v>
      </c>
      <c r="BZ325" s="9">
        <v>0</v>
      </c>
      <c r="CA325" s="9">
        <v>0</v>
      </c>
      <c r="CB325" s="9">
        <v>0</v>
      </c>
      <c r="CC325" s="9">
        <v>0</v>
      </c>
      <c r="CD325" s="135">
        <v>0</v>
      </c>
      <c r="CE325" s="7">
        <f t="shared" si="5"/>
        <v>0</v>
      </c>
    </row>
    <row r="326" spans="1:83" hidden="1">
      <c r="A326">
        <v>962</v>
      </c>
      <c r="B326" t="s">
        <v>513</v>
      </c>
      <c r="C326">
        <v>126</v>
      </c>
      <c r="D326" t="s">
        <v>225</v>
      </c>
      <c r="E326">
        <v>221</v>
      </c>
      <c r="F326">
        <v>512110001</v>
      </c>
      <c r="G326" t="s">
        <v>114</v>
      </c>
      <c r="H326" s="53"/>
      <c r="I326">
        <v>101</v>
      </c>
      <c r="J326" t="s">
        <v>308</v>
      </c>
      <c r="K326">
        <v>2110</v>
      </c>
      <c r="L326" s="8">
        <v>2110</v>
      </c>
      <c r="M326" t="s">
        <v>319</v>
      </c>
      <c r="N326">
        <v>2000</v>
      </c>
      <c r="O326" t="s">
        <v>113</v>
      </c>
      <c r="P326">
        <v>11</v>
      </c>
      <c r="Q326" t="s">
        <v>509</v>
      </c>
      <c r="R326">
        <v>241</v>
      </c>
      <c r="S326" s="21">
        <v>2</v>
      </c>
      <c r="T326" s="21">
        <v>41</v>
      </c>
      <c r="U326" t="s">
        <v>445</v>
      </c>
      <c r="V326">
        <v>124</v>
      </c>
      <c r="W326" t="s">
        <v>510</v>
      </c>
      <c r="X326">
        <v>1</v>
      </c>
      <c r="Y326" t="s">
        <v>313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263.37</v>
      </c>
      <c r="AJ326" s="4">
        <v>26.34</v>
      </c>
      <c r="AK326" s="4">
        <v>26.34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-289.70999999999998</v>
      </c>
      <c r="AX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6">
        <v>0</v>
      </c>
      <c r="BK326" s="6">
        <v>0</v>
      </c>
      <c r="BQ326" s="4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</v>
      </c>
      <c r="BW326" s="9">
        <v>0</v>
      </c>
      <c r="BX326" s="9">
        <v>0</v>
      </c>
      <c r="BY326" s="9">
        <v>0</v>
      </c>
      <c r="BZ326" s="9">
        <v>0</v>
      </c>
      <c r="CA326" s="9">
        <v>0</v>
      </c>
      <c r="CB326" s="9">
        <v>0</v>
      </c>
      <c r="CC326" s="9">
        <v>0</v>
      </c>
      <c r="CD326" s="135">
        <v>0</v>
      </c>
      <c r="CE326" s="7">
        <f t="shared" si="5"/>
        <v>0</v>
      </c>
    </row>
    <row r="327" spans="1:83" hidden="1">
      <c r="A327">
        <v>963</v>
      </c>
      <c r="B327" t="s">
        <v>515</v>
      </c>
      <c r="C327">
        <v>127</v>
      </c>
      <c r="D327" t="s">
        <v>516</v>
      </c>
      <c r="E327">
        <v>221</v>
      </c>
      <c r="F327">
        <v>512110001</v>
      </c>
      <c r="G327" t="s">
        <v>114</v>
      </c>
      <c r="H327" s="53"/>
      <c r="I327">
        <v>101</v>
      </c>
      <c r="J327" t="s">
        <v>308</v>
      </c>
      <c r="K327">
        <v>2110</v>
      </c>
      <c r="L327" s="8">
        <v>2110</v>
      </c>
      <c r="M327" t="s">
        <v>319</v>
      </c>
      <c r="N327">
        <v>2000</v>
      </c>
      <c r="O327" t="s">
        <v>113</v>
      </c>
      <c r="P327">
        <v>13</v>
      </c>
      <c r="Q327" t="s">
        <v>353</v>
      </c>
      <c r="R327">
        <v>231</v>
      </c>
      <c r="S327" s="21">
        <v>2</v>
      </c>
      <c r="T327" s="21">
        <v>31</v>
      </c>
      <c r="U327" t="s">
        <v>517</v>
      </c>
      <c r="V327">
        <v>124</v>
      </c>
      <c r="W327" t="s">
        <v>510</v>
      </c>
      <c r="X327">
        <v>1</v>
      </c>
      <c r="Y327" t="s">
        <v>313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M327" s="4">
        <v>0</v>
      </c>
      <c r="AN327" s="4">
        <v>2</v>
      </c>
      <c r="AO327" s="4">
        <v>0</v>
      </c>
      <c r="AP327" s="4">
        <v>971.6</v>
      </c>
      <c r="AQ327" s="4">
        <v>0</v>
      </c>
      <c r="AR327" s="4">
        <v>0</v>
      </c>
      <c r="AS327" s="4">
        <v>0</v>
      </c>
      <c r="AT327" s="4">
        <v>533.6</v>
      </c>
      <c r="AU327" s="4">
        <v>0</v>
      </c>
      <c r="AV327" s="4">
        <v>0</v>
      </c>
      <c r="AW327" s="4">
        <v>0</v>
      </c>
      <c r="AX327" s="4">
        <v>0</v>
      </c>
      <c r="AZ327" s="4">
        <v>0</v>
      </c>
      <c r="BA327" s="4">
        <v>0</v>
      </c>
      <c r="BB327" s="4">
        <v>0</v>
      </c>
      <c r="BC327" s="4">
        <v>533.6</v>
      </c>
      <c r="BD327" s="4">
        <v>440</v>
      </c>
      <c r="BE327" s="4">
        <v>0</v>
      </c>
      <c r="BF327" s="4">
        <v>0</v>
      </c>
      <c r="BG327" s="4">
        <v>533.6</v>
      </c>
      <c r="BH327" s="4">
        <v>0</v>
      </c>
      <c r="BI327" s="4">
        <v>0</v>
      </c>
      <c r="BJ327" s="6">
        <v>150.72</v>
      </c>
      <c r="BK327" s="6">
        <v>150.72</v>
      </c>
      <c r="BQ327" s="4">
        <v>1877.3683200000003</v>
      </c>
      <c r="BR327" s="9">
        <v>0</v>
      </c>
      <c r="BS327" s="9">
        <v>0</v>
      </c>
      <c r="BT327" s="9">
        <v>0</v>
      </c>
      <c r="BU327" s="9">
        <v>553.8768</v>
      </c>
      <c r="BV327" s="9">
        <v>456.72</v>
      </c>
      <c r="BW327" s="9">
        <v>0</v>
      </c>
      <c r="BX327" s="9">
        <v>0</v>
      </c>
      <c r="BY327" s="9">
        <v>553.8768</v>
      </c>
      <c r="BZ327" s="9">
        <v>0</v>
      </c>
      <c r="CA327" s="9">
        <v>0</v>
      </c>
      <c r="CB327" s="9">
        <v>156.44736</v>
      </c>
      <c r="CC327" s="9">
        <v>156.44736</v>
      </c>
      <c r="CD327" s="135">
        <v>1877.36832</v>
      </c>
      <c r="CE327" s="7">
        <f t="shared" si="5"/>
        <v>0</v>
      </c>
    </row>
    <row r="328" spans="1:83" hidden="1">
      <c r="A328">
        <v>964</v>
      </c>
      <c r="B328" t="s">
        <v>518</v>
      </c>
      <c r="C328">
        <v>128</v>
      </c>
      <c r="D328" t="s">
        <v>519</v>
      </c>
      <c r="E328">
        <v>221</v>
      </c>
      <c r="F328">
        <v>512110001</v>
      </c>
      <c r="G328" t="s">
        <v>114</v>
      </c>
      <c r="H328" s="53"/>
      <c r="I328">
        <v>101</v>
      </c>
      <c r="J328" t="s">
        <v>308</v>
      </c>
      <c r="K328">
        <v>2110</v>
      </c>
      <c r="L328" s="8">
        <v>2110</v>
      </c>
      <c r="M328" t="s">
        <v>319</v>
      </c>
      <c r="N328">
        <v>2000</v>
      </c>
      <c r="O328" t="s">
        <v>113</v>
      </c>
      <c r="P328">
        <v>11</v>
      </c>
      <c r="Q328" t="s">
        <v>509</v>
      </c>
      <c r="R328">
        <v>256</v>
      </c>
      <c r="S328" s="21">
        <v>2</v>
      </c>
      <c r="T328" s="21">
        <v>56</v>
      </c>
      <c r="U328" t="s">
        <v>520</v>
      </c>
      <c r="V328">
        <v>121</v>
      </c>
      <c r="W328" t="s">
        <v>312</v>
      </c>
      <c r="X328">
        <v>1</v>
      </c>
      <c r="Y328" t="s">
        <v>313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AU328" s="4">
        <v>0</v>
      </c>
      <c r="AV328" s="4">
        <v>1</v>
      </c>
      <c r="AW328" s="4">
        <v>323.8</v>
      </c>
      <c r="AX328" s="4">
        <v>0</v>
      </c>
      <c r="AZ328" s="4">
        <v>0</v>
      </c>
      <c r="BA328" s="4">
        <v>0</v>
      </c>
      <c r="BB328" s="4">
        <v>0</v>
      </c>
      <c r="BC328" s="4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6">
        <v>0</v>
      </c>
      <c r="BK328" s="6">
        <v>0</v>
      </c>
      <c r="BQ328" s="4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0</v>
      </c>
      <c r="BX328" s="9">
        <v>0</v>
      </c>
      <c r="BY328" s="9">
        <v>0</v>
      </c>
      <c r="BZ328" s="9">
        <v>0</v>
      </c>
      <c r="CA328" s="9">
        <v>0</v>
      </c>
      <c r="CB328" s="9">
        <v>0</v>
      </c>
      <c r="CC328" s="9">
        <v>0</v>
      </c>
      <c r="CD328" s="135">
        <v>0</v>
      </c>
      <c r="CE328" s="7">
        <f t="shared" si="5"/>
        <v>0</v>
      </c>
    </row>
    <row r="329" spans="1:83" hidden="1">
      <c r="A329">
        <v>966</v>
      </c>
      <c r="B329" t="s">
        <v>750</v>
      </c>
      <c r="C329">
        <v>182</v>
      </c>
      <c r="D329" t="s">
        <v>751</v>
      </c>
      <c r="E329">
        <v>221</v>
      </c>
      <c r="F329">
        <v>512110001</v>
      </c>
      <c r="G329" t="s">
        <v>114</v>
      </c>
      <c r="H329" s="53"/>
      <c r="I329">
        <v>101</v>
      </c>
      <c r="J329" t="s">
        <v>308</v>
      </c>
      <c r="K329">
        <v>2110</v>
      </c>
      <c r="L329" s="8">
        <v>2110</v>
      </c>
      <c r="M329" t="s">
        <v>319</v>
      </c>
      <c r="N329">
        <v>2000</v>
      </c>
      <c r="O329" t="s">
        <v>113</v>
      </c>
      <c r="P329">
        <v>9</v>
      </c>
      <c r="Q329" t="s">
        <v>422</v>
      </c>
      <c r="R329">
        <v>241</v>
      </c>
      <c r="S329" s="21">
        <v>2</v>
      </c>
      <c r="T329" s="21">
        <v>41</v>
      </c>
      <c r="U329" t="s">
        <v>445</v>
      </c>
      <c r="V329">
        <v>124</v>
      </c>
      <c r="W329" t="s">
        <v>510</v>
      </c>
      <c r="X329">
        <v>1</v>
      </c>
      <c r="Y329" t="s">
        <v>313</v>
      </c>
      <c r="Z329" s="4">
        <v>474.78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350.88</v>
      </c>
      <c r="AI329" s="4">
        <v>0</v>
      </c>
      <c r="AJ329" s="4">
        <v>82.57</v>
      </c>
      <c r="AK329" s="4">
        <v>82.57</v>
      </c>
      <c r="AM329" s="4">
        <v>0</v>
      </c>
      <c r="AN329" s="4">
        <v>0</v>
      </c>
      <c r="AO329" s="4">
        <v>0</v>
      </c>
      <c r="AP329" s="4">
        <v>-449.71</v>
      </c>
      <c r="AQ329" s="4">
        <v>317.5</v>
      </c>
      <c r="AR329" s="4">
        <v>0</v>
      </c>
      <c r="AS329" s="4">
        <v>0</v>
      </c>
      <c r="AT329" s="4">
        <v>155</v>
      </c>
      <c r="AU329" s="4">
        <v>-350.88</v>
      </c>
      <c r="AV329" s="4">
        <v>0</v>
      </c>
      <c r="AW329" s="4">
        <v>0</v>
      </c>
      <c r="AX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342.57</v>
      </c>
      <c r="BE329" s="4">
        <v>0</v>
      </c>
      <c r="BF329" s="4">
        <v>0</v>
      </c>
      <c r="BG329" s="4">
        <v>155</v>
      </c>
      <c r="BH329" s="4">
        <v>0</v>
      </c>
      <c r="BI329" s="4">
        <v>0</v>
      </c>
      <c r="BJ329" s="6">
        <v>49.756999999999998</v>
      </c>
      <c r="BK329" s="6">
        <v>49.756999999999998</v>
      </c>
      <c r="BQ329" s="4">
        <v>619.77319199999999</v>
      </c>
      <c r="BR329" s="9">
        <v>0</v>
      </c>
      <c r="BS329" s="9">
        <v>0</v>
      </c>
      <c r="BT329" s="9">
        <v>0</v>
      </c>
      <c r="BU329" s="9">
        <v>0</v>
      </c>
      <c r="BV329" s="9">
        <v>355.58766000000003</v>
      </c>
      <c r="BW329" s="9">
        <v>0</v>
      </c>
      <c r="BX329" s="9">
        <v>0</v>
      </c>
      <c r="BY329" s="9">
        <v>160.89000000000001</v>
      </c>
      <c r="BZ329" s="9">
        <v>0</v>
      </c>
      <c r="CA329" s="9">
        <v>0</v>
      </c>
      <c r="CB329" s="9">
        <v>51.647766000000004</v>
      </c>
      <c r="CC329" s="9">
        <v>51.647766000000004</v>
      </c>
      <c r="CD329" s="135">
        <v>619.77319200000011</v>
      </c>
      <c r="CE329" s="7">
        <f t="shared" si="5"/>
        <v>0</v>
      </c>
    </row>
    <row r="330" spans="1:83" hidden="1">
      <c r="A330">
        <v>972</v>
      </c>
      <c r="B330" t="s">
        <v>527</v>
      </c>
      <c r="C330">
        <v>132</v>
      </c>
      <c r="D330" t="s">
        <v>528</v>
      </c>
      <c r="E330">
        <v>221</v>
      </c>
      <c r="F330">
        <v>512110001</v>
      </c>
      <c r="G330" t="s">
        <v>114</v>
      </c>
      <c r="H330" s="53"/>
      <c r="I330">
        <v>101</v>
      </c>
      <c r="J330" t="s">
        <v>308</v>
      </c>
      <c r="K330">
        <v>2110</v>
      </c>
      <c r="L330" s="8">
        <v>2110</v>
      </c>
      <c r="M330" t="s">
        <v>319</v>
      </c>
      <c r="N330">
        <v>2000</v>
      </c>
      <c r="O330" t="s">
        <v>113</v>
      </c>
      <c r="P330">
        <v>9</v>
      </c>
      <c r="Q330" t="s">
        <v>422</v>
      </c>
      <c r="R330">
        <v>181</v>
      </c>
      <c r="S330" s="21">
        <v>1</v>
      </c>
      <c r="T330" s="21">
        <v>81</v>
      </c>
      <c r="U330" t="s">
        <v>523</v>
      </c>
      <c r="V330">
        <v>131</v>
      </c>
      <c r="W330" t="s">
        <v>524</v>
      </c>
      <c r="X330">
        <v>1</v>
      </c>
      <c r="Y330" t="s">
        <v>313</v>
      </c>
      <c r="Z330" s="4">
        <v>15567.83</v>
      </c>
      <c r="AA330" s="4">
        <v>10730.99</v>
      </c>
      <c r="AB330" s="4">
        <v>16122.36</v>
      </c>
      <c r="AC330" s="4">
        <v>2643.45</v>
      </c>
      <c r="AD330" s="4">
        <v>11238.44</v>
      </c>
      <c r="AE330" s="4">
        <v>41997.43</v>
      </c>
      <c r="AF330" s="4">
        <v>0</v>
      </c>
      <c r="AG330" s="4">
        <v>30756.38</v>
      </c>
      <c r="AH330" s="4">
        <v>29358.34</v>
      </c>
      <c r="AI330" s="4">
        <v>17605.93</v>
      </c>
      <c r="AJ330" s="4">
        <v>17602.11</v>
      </c>
      <c r="AK330" s="4">
        <v>17602.11</v>
      </c>
      <c r="AM330" s="4">
        <v>12140.76</v>
      </c>
      <c r="AN330" s="4">
        <v>23406.53</v>
      </c>
      <c r="AO330" s="4">
        <v>8017.62</v>
      </c>
      <c r="AP330" s="4">
        <v>8704.5300000000007</v>
      </c>
      <c r="AQ330" s="4">
        <v>-6876.44</v>
      </c>
      <c r="AR330" s="4">
        <v>-4709.3999999999996</v>
      </c>
      <c r="AS330" s="4">
        <v>26605.48</v>
      </c>
      <c r="AT330" s="4">
        <v>-19714.39</v>
      </c>
      <c r="AU330" s="4">
        <v>-17248.22</v>
      </c>
      <c r="AV330" s="4">
        <v>75684.210000000006</v>
      </c>
      <c r="AW330" s="4">
        <v>-63862.14</v>
      </c>
      <c r="AX330" s="4">
        <v>-10</v>
      </c>
      <c r="AZ330" s="4">
        <v>12993.6</v>
      </c>
      <c r="BA330" s="4">
        <v>47842.5</v>
      </c>
      <c r="BB330" s="4">
        <v>1000</v>
      </c>
      <c r="BC330" s="4">
        <v>24149.97</v>
      </c>
      <c r="BD330" s="4">
        <v>15710</v>
      </c>
      <c r="BE330" s="4">
        <v>35828.980000000003</v>
      </c>
      <c r="BF330" s="4">
        <v>28064.53</v>
      </c>
      <c r="BG330" s="4">
        <v>11042.04</v>
      </c>
      <c r="BH330" s="4">
        <v>12110</v>
      </c>
      <c r="BI330" s="4">
        <v>9003.76</v>
      </c>
      <c r="BJ330" s="6">
        <v>19774.538000000004</v>
      </c>
      <c r="BK330" s="6">
        <v>19774.538000000004</v>
      </c>
      <c r="BQ330" s="4">
        <v>246311.64532800004</v>
      </c>
      <c r="BR330" s="9">
        <v>13487.356800000001</v>
      </c>
      <c r="BS330" s="9">
        <v>49660.515000000007</v>
      </c>
      <c r="BT330" s="9">
        <v>1038</v>
      </c>
      <c r="BU330" s="9">
        <v>25067.668860000002</v>
      </c>
      <c r="BV330" s="9">
        <v>16306.980000000001</v>
      </c>
      <c r="BW330" s="9">
        <v>37190.481240000001</v>
      </c>
      <c r="BX330" s="9">
        <v>29130.98214</v>
      </c>
      <c r="BY330" s="9">
        <v>11461.637520000002</v>
      </c>
      <c r="BZ330" s="9">
        <v>12570.18</v>
      </c>
      <c r="CA330" s="9">
        <v>9345.9028799999996</v>
      </c>
      <c r="CB330" s="9">
        <v>20525.970444000006</v>
      </c>
      <c r="CC330" s="9">
        <v>20525.970444000006</v>
      </c>
      <c r="CD330" s="135">
        <v>246311.64532800001</v>
      </c>
      <c r="CE330" s="7">
        <f t="shared" si="5"/>
        <v>0</v>
      </c>
    </row>
    <row r="331" spans="1:83" hidden="1">
      <c r="A331">
        <v>981</v>
      </c>
      <c r="B331" t="s">
        <v>532</v>
      </c>
      <c r="C331">
        <v>134</v>
      </c>
      <c r="D331" t="s">
        <v>245</v>
      </c>
      <c r="E331">
        <v>221</v>
      </c>
      <c r="F331">
        <v>512110001</v>
      </c>
      <c r="G331" t="s">
        <v>114</v>
      </c>
      <c r="H331" s="53"/>
      <c r="I331">
        <v>101</v>
      </c>
      <c r="J331" t="s">
        <v>308</v>
      </c>
      <c r="K331">
        <v>2110</v>
      </c>
      <c r="L331" s="8">
        <v>2110</v>
      </c>
      <c r="M331" t="s">
        <v>319</v>
      </c>
      <c r="N331">
        <v>2000</v>
      </c>
      <c r="O331" t="s">
        <v>113</v>
      </c>
      <c r="P331">
        <v>6</v>
      </c>
      <c r="Q331" t="s">
        <v>533</v>
      </c>
      <c r="R331">
        <v>134</v>
      </c>
      <c r="S331" s="21">
        <v>1</v>
      </c>
      <c r="T331" s="21">
        <v>34</v>
      </c>
      <c r="U331" t="s">
        <v>534</v>
      </c>
      <c r="V331">
        <v>132</v>
      </c>
      <c r="W331" t="s">
        <v>535</v>
      </c>
      <c r="X331">
        <v>1</v>
      </c>
      <c r="Y331" t="s">
        <v>313</v>
      </c>
      <c r="Z331" s="4">
        <v>0</v>
      </c>
      <c r="AA331" s="4">
        <v>0</v>
      </c>
      <c r="AB331" s="4">
        <v>0</v>
      </c>
      <c r="AC331" s="4">
        <v>0</v>
      </c>
      <c r="AD331" s="4">
        <v>1908.17</v>
      </c>
      <c r="AE331" s="4">
        <v>304.44</v>
      </c>
      <c r="AF331" s="4">
        <v>14910.89</v>
      </c>
      <c r="AG331" s="4">
        <v>0</v>
      </c>
      <c r="AH331" s="4">
        <v>0</v>
      </c>
      <c r="AI331" s="4">
        <v>0</v>
      </c>
      <c r="AJ331" s="4">
        <v>1712.35</v>
      </c>
      <c r="AK331" s="4">
        <v>1712.35</v>
      </c>
      <c r="AM331" s="4">
        <v>0</v>
      </c>
      <c r="AN331" s="4">
        <v>0</v>
      </c>
      <c r="AO331" s="4">
        <v>52</v>
      </c>
      <c r="AP331" s="4">
        <v>0</v>
      </c>
      <c r="AQ331" s="4">
        <v>-1908.17</v>
      </c>
      <c r="AR331" s="4">
        <v>-304.44</v>
      </c>
      <c r="AS331" s="4">
        <v>-4350</v>
      </c>
      <c r="AT331" s="4">
        <v>0</v>
      </c>
      <c r="AU331" s="4">
        <v>0</v>
      </c>
      <c r="AV331" s="4">
        <v>-10560.89</v>
      </c>
      <c r="AW331" s="4">
        <v>0</v>
      </c>
      <c r="AX331" s="4">
        <v>0</v>
      </c>
      <c r="AZ331" s="4">
        <v>0</v>
      </c>
      <c r="BA331" s="4">
        <v>0</v>
      </c>
      <c r="BB331" s="4">
        <v>52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6">
        <v>5.2</v>
      </c>
      <c r="BK331" s="6">
        <v>5.2</v>
      </c>
      <c r="BQ331" s="4">
        <v>64.771200000000007</v>
      </c>
      <c r="BR331" s="9">
        <v>0</v>
      </c>
      <c r="BS331" s="9">
        <v>0</v>
      </c>
      <c r="BT331" s="9">
        <v>53.975999999999999</v>
      </c>
      <c r="BU331" s="9">
        <v>0</v>
      </c>
      <c r="BV331" s="9">
        <v>0</v>
      </c>
      <c r="BW331" s="9">
        <v>0</v>
      </c>
      <c r="BX331" s="9">
        <v>0</v>
      </c>
      <c r="BY331" s="9">
        <v>0</v>
      </c>
      <c r="BZ331" s="9">
        <v>0</v>
      </c>
      <c r="CA331" s="9">
        <v>0</v>
      </c>
      <c r="CB331" s="9">
        <v>5.3976000000000006</v>
      </c>
      <c r="CC331" s="9">
        <v>5.3976000000000006</v>
      </c>
      <c r="CD331" s="135">
        <v>64.771199999999993</v>
      </c>
      <c r="CE331" s="7">
        <f t="shared" si="5"/>
        <v>0</v>
      </c>
    </row>
    <row r="332" spans="1:83" hidden="1">
      <c r="A332">
        <v>991</v>
      </c>
      <c r="B332" t="s">
        <v>538</v>
      </c>
      <c r="C332">
        <v>136</v>
      </c>
      <c r="D332" t="s">
        <v>539</v>
      </c>
      <c r="E332">
        <v>221</v>
      </c>
      <c r="F332">
        <v>512110001</v>
      </c>
      <c r="G332" t="s">
        <v>114</v>
      </c>
      <c r="H332" s="53"/>
      <c r="I332">
        <v>101</v>
      </c>
      <c r="J332" t="s">
        <v>308</v>
      </c>
      <c r="K332">
        <v>2110</v>
      </c>
      <c r="L332" s="8">
        <v>2110</v>
      </c>
      <c r="M332" t="s">
        <v>319</v>
      </c>
      <c r="N332">
        <v>2000</v>
      </c>
      <c r="O332" t="s">
        <v>113</v>
      </c>
      <c r="P332">
        <v>10</v>
      </c>
      <c r="Q332" t="s">
        <v>540</v>
      </c>
      <c r="R332">
        <v>311</v>
      </c>
      <c r="S332" s="21">
        <v>3</v>
      </c>
      <c r="T332" s="21">
        <v>11</v>
      </c>
      <c r="U332" t="s">
        <v>463</v>
      </c>
      <c r="V332">
        <v>121</v>
      </c>
      <c r="W332" t="s">
        <v>312</v>
      </c>
      <c r="X332">
        <v>1</v>
      </c>
      <c r="Y332" t="s">
        <v>313</v>
      </c>
      <c r="Z332" s="4">
        <v>0</v>
      </c>
      <c r="AA332" s="4">
        <v>340.56</v>
      </c>
      <c r="AB332" s="4">
        <v>1462.28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180.28</v>
      </c>
      <c r="AK332" s="4">
        <v>180.28</v>
      </c>
      <c r="AM332" s="4">
        <v>0</v>
      </c>
      <c r="AN332" s="4">
        <v>-340.56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-728.71</v>
      </c>
      <c r="AU332" s="4">
        <v>0</v>
      </c>
      <c r="AV332" s="4">
        <v>0</v>
      </c>
      <c r="AW332" s="4">
        <v>0</v>
      </c>
      <c r="AX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6">
        <v>0</v>
      </c>
      <c r="BK332" s="6">
        <v>0</v>
      </c>
      <c r="BQ332" s="4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0</v>
      </c>
      <c r="BX332" s="9">
        <v>0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135">
        <v>0</v>
      </c>
      <c r="CE332" s="7">
        <f t="shared" si="5"/>
        <v>0</v>
      </c>
    </row>
    <row r="333" spans="1:83" s="42" customFormat="1" hidden="1">
      <c r="A333" s="42">
        <v>992</v>
      </c>
      <c r="B333" s="42" t="s">
        <v>543</v>
      </c>
      <c r="C333" s="42">
        <v>137</v>
      </c>
      <c r="D333" s="42" t="s">
        <v>544</v>
      </c>
      <c r="E333" s="42">
        <v>221</v>
      </c>
      <c r="F333" s="42">
        <v>512110001</v>
      </c>
      <c r="G333" s="42" t="s">
        <v>114</v>
      </c>
      <c r="H333" s="115"/>
      <c r="I333" s="42">
        <v>101</v>
      </c>
      <c r="J333" s="42" t="s">
        <v>308</v>
      </c>
      <c r="K333" s="42">
        <v>2110</v>
      </c>
      <c r="L333" s="104">
        <v>2110</v>
      </c>
      <c r="M333" s="42" t="s">
        <v>319</v>
      </c>
      <c r="N333" s="42">
        <v>2000</v>
      </c>
      <c r="O333" s="42" t="s">
        <v>113</v>
      </c>
      <c r="P333" s="42">
        <v>10</v>
      </c>
      <c r="Q333" s="42" t="s">
        <v>540</v>
      </c>
      <c r="R333" s="42">
        <v>371</v>
      </c>
      <c r="S333" s="105">
        <v>3</v>
      </c>
      <c r="T333" s="105">
        <v>71</v>
      </c>
      <c r="U333" s="42" t="s">
        <v>545</v>
      </c>
      <c r="V333" s="42">
        <v>121</v>
      </c>
      <c r="W333" s="42" t="s">
        <v>312</v>
      </c>
      <c r="X333" s="42">
        <v>1</v>
      </c>
      <c r="Y333" s="42" t="s">
        <v>313</v>
      </c>
      <c r="Z333" s="43">
        <v>550.67999999999995</v>
      </c>
      <c r="AA333" s="43">
        <v>0</v>
      </c>
      <c r="AB333" s="43">
        <v>339.54</v>
      </c>
      <c r="AC333" s="43">
        <v>0</v>
      </c>
      <c r="AD333" s="43">
        <v>123.81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101.4</v>
      </c>
      <c r="AK333" s="43">
        <v>101.4</v>
      </c>
      <c r="AL333" s="43"/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4">
        <v>0</v>
      </c>
      <c r="BK333" s="44">
        <v>0</v>
      </c>
      <c r="BL333" s="107"/>
      <c r="BM333" s="107"/>
      <c r="BQ333" s="43">
        <v>0</v>
      </c>
      <c r="BR333" s="107">
        <v>0</v>
      </c>
      <c r="BS333" s="107">
        <v>0</v>
      </c>
      <c r="BT333" s="107">
        <v>0</v>
      </c>
      <c r="BU333" s="107">
        <v>0</v>
      </c>
      <c r="BV333" s="107">
        <v>0</v>
      </c>
      <c r="BW333" s="107">
        <v>0</v>
      </c>
      <c r="BX333" s="107">
        <v>0</v>
      </c>
      <c r="BY333" s="107">
        <v>0</v>
      </c>
      <c r="BZ333" s="107">
        <v>0</v>
      </c>
      <c r="CA333" s="107">
        <v>0</v>
      </c>
      <c r="CB333" s="107">
        <v>0</v>
      </c>
      <c r="CC333" s="107">
        <v>0</v>
      </c>
      <c r="CD333" s="137">
        <v>0</v>
      </c>
      <c r="CE333" s="7">
        <f t="shared" si="5"/>
        <v>0</v>
      </c>
    </row>
    <row r="334" spans="1:83" hidden="1">
      <c r="A334">
        <v>101</v>
      </c>
      <c r="B334" t="s">
        <v>306</v>
      </c>
      <c r="C334">
        <v>139</v>
      </c>
      <c r="D334" t="s">
        <v>307</v>
      </c>
      <c r="E334">
        <v>224</v>
      </c>
      <c r="F334">
        <v>512120001</v>
      </c>
      <c r="G334" t="s">
        <v>145</v>
      </c>
      <c r="H334" s="53"/>
      <c r="I334">
        <v>101</v>
      </c>
      <c r="J334" t="s">
        <v>308</v>
      </c>
      <c r="K334">
        <v>2120</v>
      </c>
      <c r="L334" s="8">
        <v>2110</v>
      </c>
      <c r="M334" t="s">
        <v>320</v>
      </c>
      <c r="N334">
        <v>2000</v>
      </c>
      <c r="O334" t="s">
        <v>113</v>
      </c>
      <c r="P334">
        <v>7</v>
      </c>
      <c r="Q334" t="s">
        <v>310</v>
      </c>
      <c r="R334">
        <v>171</v>
      </c>
      <c r="S334" s="21">
        <v>1</v>
      </c>
      <c r="T334" s="21">
        <v>71</v>
      </c>
      <c r="U334" t="s">
        <v>311</v>
      </c>
      <c r="V334">
        <v>121</v>
      </c>
      <c r="W334" t="s">
        <v>312</v>
      </c>
      <c r="X334">
        <v>1</v>
      </c>
      <c r="Y334" t="s">
        <v>313</v>
      </c>
      <c r="Z334" s="4">
        <v>43096.32</v>
      </c>
      <c r="AA334" s="4">
        <v>2741.4</v>
      </c>
      <c r="AB334" s="4">
        <v>16520.259999999998</v>
      </c>
      <c r="AC334" s="4">
        <v>0</v>
      </c>
      <c r="AD334" s="4">
        <v>718.27</v>
      </c>
      <c r="AE334" s="4">
        <v>9588.93</v>
      </c>
      <c r="AF334" s="4">
        <v>6380.65</v>
      </c>
      <c r="AG334" s="4">
        <v>4668.7700000000004</v>
      </c>
      <c r="AH334" s="4">
        <v>7103.11</v>
      </c>
      <c r="AI334" s="4">
        <v>13659.14</v>
      </c>
      <c r="AJ334" s="4">
        <v>10447.69</v>
      </c>
      <c r="AK334" s="4">
        <v>10447.69</v>
      </c>
      <c r="AM334" s="4">
        <v>-20685.12</v>
      </c>
      <c r="AN334" s="4">
        <v>-754.79</v>
      </c>
      <c r="AO334" s="4">
        <v>-10423.92</v>
      </c>
      <c r="AP334" s="4">
        <v>8644.25</v>
      </c>
      <c r="AQ334" s="4">
        <v>3640.33</v>
      </c>
      <c r="AR334" s="4">
        <v>-7347.13</v>
      </c>
      <c r="AS334" s="4">
        <v>-2454.1</v>
      </c>
      <c r="AT334" s="4">
        <v>8839.48</v>
      </c>
      <c r="AU334" s="4">
        <v>-2917.65</v>
      </c>
      <c r="AV334" s="4">
        <v>0</v>
      </c>
      <c r="AW334" s="4">
        <v>0</v>
      </c>
      <c r="AX334" s="4">
        <v>0</v>
      </c>
      <c r="AZ334" s="4">
        <v>11971.2</v>
      </c>
      <c r="BA334" s="4">
        <v>4814</v>
      </c>
      <c r="BB334" s="4">
        <v>4524</v>
      </c>
      <c r="BC334" s="4">
        <v>12203.2</v>
      </c>
      <c r="BD334" s="4">
        <v>7458.8</v>
      </c>
      <c r="BE334" s="4">
        <v>3549.6</v>
      </c>
      <c r="BF334" s="4">
        <v>0</v>
      </c>
      <c r="BG334" s="4">
        <v>17434.8</v>
      </c>
      <c r="BH334" s="4">
        <v>1218</v>
      </c>
      <c r="BI334" s="4">
        <v>3642.4</v>
      </c>
      <c r="BJ334" s="6">
        <v>6681.6</v>
      </c>
      <c r="BK334" s="6">
        <v>6681.6</v>
      </c>
      <c r="BQ334" s="4">
        <v>83226.009600000019</v>
      </c>
      <c r="BR334" s="9">
        <v>12426.105600000003</v>
      </c>
      <c r="BS334" s="9">
        <v>4996.9320000000007</v>
      </c>
      <c r="BT334" s="9">
        <v>4695.9120000000003</v>
      </c>
      <c r="BU334" s="9">
        <v>12666.921600000003</v>
      </c>
      <c r="BV334" s="9">
        <v>7742.2344000000012</v>
      </c>
      <c r="BW334" s="9">
        <v>3684.4848000000006</v>
      </c>
      <c r="BX334" s="9">
        <v>0</v>
      </c>
      <c r="BY334" s="9">
        <v>18097.322400000001</v>
      </c>
      <c r="BZ334" s="9">
        <v>1264.2840000000001</v>
      </c>
      <c r="CA334" s="9">
        <v>3780.8112000000006</v>
      </c>
      <c r="CB334" s="9">
        <v>6935.5008000000016</v>
      </c>
      <c r="CC334" s="9">
        <v>6935.5008000000016</v>
      </c>
      <c r="CD334" s="135">
        <v>83226.009600000019</v>
      </c>
      <c r="CE334" s="7">
        <f t="shared" si="5"/>
        <v>0</v>
      </c>
    </row>
    <row r="335" spans="1:83" hidden="1">
      <c r="A335">
        <v>102</v>
      </c>
      <c r="B335" t="s">
        <v>343</v>
      </c>
      <c r="C335">
        <v>140</v>
      </c>
      <c r="D335" t="s">
        <v>344</v>
      </c>
      <c r="E335">
        <v>224</v>
      </c>
      <c r="F335">
        <v>512120001</v>
      </c>
      <c r="G335" t="s">
        <v>145</v>
      </c>
      <c r="H335" s="53"/>
      <c r="I335">
        <v>101</v>
      </c>
      <c r="J335" t="s">
        <v>308</v>
      </c>
      <c r="K335">
        <v>2120</v>
      </c>
      <c r="L335" s="8">
        <v>2110</v>
      </c>
      <c r="M335" t="s">
        <v>320</v>
      </c>
      <c r="N335">
        <v>2000</v>
      </c>
      <c r="O335" t="s">
        <v>113</v>
      </c>
      <c r="P335">
        <v>4</v>
      </c>
      <c r="Q335" t="s">
        <v>345</v>
      </c>
      <c r="R335">
        <v>172</v>
      </c>
      <c r="S335" s="21">
        <v>1</v>
      </c>
      <c r="T335" s="21">
        <v>72</v>
      </c>
      <c r="U335" t="s">
        <v>281</v>
      </c>
      <c r="V335">
        <v>121</v>
      </c>
      <c r="W335" t="s">
        <v>312</v>
      </c>
      <c r="X335">
        <v>1</v>
      </c>
      <c r="Y335" t="s">
        <v>313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1436.54</v>
      </c>
      <c r="AF335" s="4">
        <v>0</v>
      </c>
      <c r="AG335" s="4">
        <v>0</v>
      </c>
      <c r="AH335" s="4">
        <v>0</v>
      </c>
      <c r="AI335" s="4">
        <v>0</v>
      </c>
      <c r="AJ335" s="4">
        <v>143.65</v>
      </c>
      <c r="AK335" s="4">
        <v>143.65</v>
      </c>
      <c r="AM335" s="4">
        <v>0</v>
      </c>
      <c r="AN335" s="4">
        <v>0</v>
      </c>
      <c r="AO335" s="4">
        <v>11455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Z335" s="4">
        <v>0</v>
      </c>
      <c r="BA335" s="4">
        <v>0</v>
      </c>
      <c r="BB335" s="4">
        <v>11455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6">
        <v>1145.5</v>
      </c>
      <c r="BK335" s="6">
        <v>1145.5</v>
      </c>
      <c r="BQ335" s="4">
        <v>14268.348</v>
      </c>
      <c r="BR335" s="9">
        <v>0</v>
      </c>
      <c r="BS335" s="9">
        <v>0</v>
      </c>
      <c r="BT335" s="9">
        <v>11890.29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1189.029</v>
      </c>
      <c r="CC335" s="9">
        <v>1189.029</v>
      </c>
      <c r="CD335" s="135">
        <v>14268.348000000002</v>
      </c>
      <c r="CE335" s="7">
        <f t="shared" si="5"/>
        <v>0</v>
      </c>
    </row>
    <row r="336" spans="1:83" hidden="1">
      <c r="A336">
        <v>111</v>
      </c>
      <c r="B336" t="s">
        <v>84</v>
      </c>
      <c r="C336">
        <v>141</v>
      </c>
      <c r="D336" t="s">
        <v>260</v>
      </c>
      <c r="E336">
        <v>224</v>
      </c>
      <c r="F336">
        <v>512120001</v>
      </c>
      <c r="G336" t="s">
        <v>145</v>
      </c>
      <c r="H336" s="53"/>
      <c r="I336">
        <v>101</v>
      </c>
      <c r="J336" t="s">
        <v>308</v>
      </c>
      <c r="K336">
        <v>2120</v>
      </c>
      <c r="L336" s="8">
        <v>2110</v>
      </c>
      <c r="M336" t="s">
        <v>320</v>
      </c>
      <c r="N336">
        <v>2000</v>
      </c>
      <c r="O336" t="s">
        <v>113</v>
      </c>
      <c r="P336">
        <v>13</v>
      </c>
      <c r="Q336" t="s">
        <v>353</v>
      </c>
      <c r="R336">
        <v>263</v>
      </c>
      <c r="S336" s="21">
        <v>2</v>
      </c>
      <c r="T336" s="21">
        <v>63</v>
      </c>
      <c r="U336" t="s">
        <v>354</v>
      </c>
      <c r="V336">
        <v>121</v>
      </c>
      <c r="W336" t="s">
        <v>312</v>
      </c>
      <c r="X336">
        <v>1</v>
      </c>
      <c r="Y336" t="s">
        <v>313</v>
      </c>
      <c r="Z336" s="4">
        <v>4540.43</v>
      </c>
      <c r="AA336" s="4">
        <v>7410.17</v>
      </c>
      <c r="AB336" s="4">
        <v>2169.1799999999998</v>
      </c>
      <c r="AC336" s="4">
        <v>0</v>
      </c>
      <c r="AD336" s="4">
        <v>3751.77</v>
      </c>
      <c r="AE336" s="4">
        <v>1580.2</v>
      </c>
      <c r="AF336" s="4">
        <v>2506.17</v>
      </c>
      <c r="AG336" s="4">
        <v>4070.21</v>
      </c>
      <c r="AH336" s="4">
        <v>1684.59</v>
      </c>
      <c r="AI336" s="4">
        <v>2042.89</v>
      </c>
      <c r="AJ336" s="4">
        <v>2975.56</v>
      </c>
      <c r="AK336" s="4">
        <v>2975.56</v>
      </c>
      <c r="AM336" s="4">
        <v>-1151.23</v>
      </c>
      <c r="AN336" s="4">
        <v>-2713.79</v>
      </c>
      <c r="AO336" s="4">
        <v>4690.6000000000004</v>
      </c>
      <c r="AP336" s="4">
        <v>0</v>
      </c>
      <c r="AQ336" s="4">
        <v>-1175.01</v>
      </c>
      <c r="AR336" s="4">
        <v>609.64</v>
      </c>
      <c r="AS336" s="4">
        <v>0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Z336" s="4">
        <v>721.2</v>
      </c>
      <c r="BA336" s="4">
        <v>7076</v>
      </c>
      <c r="BB336" s="4">
        <v>5794.16</v>
      </c>
      <c r="BC336" s="4">
        <v>0</v>
      </c>
      <c r="BD336" s="4">
        <v>2003.6</v>
      </c>
      <c r="BE336" s="4">
        <v>3712</v>
      </c>
      <c r="BF336" s="4">
        <v>405</v>
      </c>
      <c r="BG336" s="4">
        <v>2908</v>
      </c>
      <c r="BH336" s="4">
        <v>360.76</v>
      </c>
      <c r="BI336" s="4">
        <v>1943</v>
      </c>
      <c r="BJ336" s="6">
        <v>2492.3719999999998</v>
      </c>
      <c r="BK336" s="6">
        <v>2492.3719999999998</v>
      </c>
      <c r="BQ336" s="4">
        <v>31044.985631999996</v>
      </c>
      <c r="BR336" s="9">
        <v>748.60560000000009</v>
      </c>
      <c r="BS336" s="9">
        <v>7344.8879999999999</v>
      </c>
      <c r="BT336" s="9">
        <v>6014.3380799999995</v>
      </c>
      <c r="BU336" s="9">
        <v>0</v>
      </c>
      <c r="BV336" s="9">
        <v>2079.7367999999997</v>
      </c>
      <c r="BW336" s="9">
        <v>3853.056</v>
      </c>
      <c r="BX336" s="9">
        <v>420.39</v>
      </c>
      <c r="BY336" s="9">
        <v>3018.5040000000004</v>
      </c>
      <c r="BZ336" s="9">
        <v>374.46888000000001</v>
      </c>
      <c r="CA336" s="9">
        <v>2016.8340000000001</v>
      </c>
      <c r="CB336" s="9">
        <v>2587.082136</v>
      </c>
      <c r="CC336" s="9">
        <v>2587.082136</v>
      </c>
      <c r="CD336" s="135">
        <v>31044.985632</v>
      </c>
      <c r="CE336" s="7">
        <f t="shared" si="5"/>
        <v>0</v>
      </c>
    </row>
    <row r="337" spans="1:83" hidden="1">
      <c r="A337">
        <v>902</v>
      </c>
      <c r="B337" t="s">
        <v>439</v>
      </c>
      <c r="C337">
        <v>101</v>
      </c>
      <c r="D337" t="s">
        <v>110</v>
      </c>
      <c r="E337">
        <v>224</v>
      </c>
      <c r="F337">
        <v>512120001</v>
      </c>
      <c r="G337" t="s">
        <v>145</v>
      </c>
      <c r="H337" s="53"/>
      <c r="I337">
        <v>101</v>
      </c>
      <c r="J337" t="s">
        <v>308</v>
      </c>
      <c r="K337">
        <v>2120</v>
      </c>
      <c r="L337" s="8">
        <v>2110</v>
      </c>
      <c r="M337" t="s">
        <v>320</v>
      </c>
      <c r="N337">
        <v>2000</v>
      </c>
      <c r="O337" t="s">
        <v>113</v>
      </c>
      <c r="P337">
        <v>3</v>
      </c>
      <c r="Q337" t="s">
        <v>440</v>
      </c>
      <c r="R337">
        <v>111</v>
      </c>
      <c r="S337" s="21">
        <v>1</v>
      </c>
      <c r="T337" s="21">
        <v>11</v>
      </c>
      <c r="U337" t="s">
        <v>438</v>
      </c>
      <c r="V337">
        <v>121</v>
      </c>
      <c r="W337" t="s">
        <v>312</v>
      </c>
      <c r="X337">
        <v>1</v>
      </c>
      <c r="Y337" t="s">
        <v>313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4">
        <v>3654</v>
      </c>
      <c r="AX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6">
        <v>0</v>
      </c>
      <c r="BK337" s="6">
        <v>0</v>
      </c>
      <c r="BQ337" s="4">
        <v>0</v>
      </c>
      <c r="BR337" s="9">
        <v>0</v>
      </c>
      <c r="BS337" s="9">
        <v>0</v>
      </c>
      <c r="BT337" s="9">
        <v>0</v>
      </c>
      <c r="BU337" s="9">
        <v>0</v>
      </c>
      <c r="BV337" s="9">
        <v>0</v>
      </c>
      <c r="BW337" s="9">
        <v>0</v>
      </c>
      <c r="BX337" s="9">
        <v>0</v>
      </c>
      <c r="BY337" s="9">
        <v>0</v>
      </c>
      <c r="BZ337" s="9">
        <v>0</v>
      </c>
      <c r="CA337" s="9">
        <v>0</v>
      </c>
      <c r="CB337" s="9">
        <v>0</v>
      </c>
      <c r="CC337" s="9">
        <v>0</v>
      </c>
      <c r="CD337" s="135">
        <v>0</v>
      </c>
      <c r="CE337" s="7">
        <f t="shared" si="5"/>
        <v>0</v>
      </c>
    </row>
    <row r="338" spans="1:83" hidden="1">
      <c r="A338">
        <v>921</v>
      </c>
      <c r="B338" t="s">
        <v>454</v>
      </c>
      <c r="C338">
        <v>108</v>
      </c>
      <c r="D338" t="s">
        <v>455</v>
      </c>
      <c r="E338">
        <v>224</v>
      </c>
      <c r="F338">
        <v>512120001</v>
      </c>
      <c r="G338" t="s">
        <v>145</v>
      </c>
      <c r="H338" s="53"/>
      <c r="I338">
        <v>101</v>
      </c>
      <c r="J338" t="s">
        <v>308</v>
      </c>
      <c r="K338">
        <v>2120</v>
      </c>
      <c r="L338" s="8">
        <v>2110</v>
      </c>
      <c r="M338" t="s">
        <v>320</v>
      </c>
      <c r="N338">
        <v>2000</v>
      </c>
      <c r="O338" t="s">
        <v>113</v>
      </c>
      <c r="P338">
        <v>4</v>
      </c>
      <c r="Q338" t="s">
        <v>345</v>
      </c>
      <c r="R338">
        <v>132</v>
      </c>
      <c r="S338" s="21">
        <v>1</v>
      </c>
      <c r="T338" s="21">
        <v>32</v>
      </c>
      <c r="U338" t="s">
        <v>456</v>
      </c>
      <c r="V338">
        <v>121</v>
      </c>
      <c r="W338" t="s">
        <v>312</v>
      </c>
      <c r="X338">
        <v>1</v>
      </c>
      <c r="Y338" t="s">
        <v>313</v>
      </c>
      <c r="Z338" s="4">
        <v>3573.4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8080.56</v>
      </c>
      <c r="AI338" s="4">
        <v>0</v>
      </c>
      <c r="AJ338" s="4">
        <v>1165.4000000000001</v>
      </c>
      <c r="AK338" s="4">
        <v>1165.4000000000001</v>
      </c>
      <c r="AM338" s="4">
        <v>-2466.02</v>
      </c>
      <c r="AN338" s="4">
        <v>6722.62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7830</v>
      </c>
      <c r="BF338" s="4">
        <v>0</v>
      </c>
      <c r="BG338" s="4">
        <v>0</v>
      </c>
      <c r="BH338" s="4">
        <v>551</v>
      </c>
      <c r="BI338" s="4">
        <v>2784</v>
      </c>
      <c r="BJ338" s="6">
        <v>1116.5</v>
      </c>
      <c r="BK338" s="6">
        <v>1116.5</v>
      </c>
      <c r="BQ338" s="4">
        <v>13907.124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8127.5399999999991</v>
      </c>
      <c r="BX338" s="9">
        <v>0</v>
      </c>
      <c r="BY338" s="9">
        <v>0</v>
      </c>
      <c r="BZ338" s="9">
        <v>571.93799999999999</v>
      </c>
      <c r="CA338" s="9">
        <v>2889.7920000000004</v>
      </c>
      <c r="CB338" s="9">
        <v>1158.9269999999999</v>
      </c>
      <c r="CC338" s="9">
        <v>1158.9269999999999</v>
      </c>
      <c r="CD338" s="135">
        <v>13907.124</v>
      </c>
      <c r="CE338" s="7">
        <f t="shared" si="5"/>
        <v>0</v>
      </c>
    </row>
    <row r="339" spans="1:83" hidden="1">
      <c r="A339">
        <v>924</v>
      </c>
      <c r="B339" t="s">
        <v>574</v>
      </c>
      <c r="C339">
        <v>159</v>
      </c>
      <c r="D339" t="s">
        <v>574</v>
      </c>
      <c r="E339">
        <v>224</v>
      </c>
      <c r="F339">
        <v>512120001</v>
      </c>
      <c r="G339" t="s">
        <v>145</v>
      </c>
      <c r="H339" s="53"/>
      <c r="I339">
        <v>101</v>
      </c>
      <c r="J339" t="s">
        <v>308</v>
      </c>
      <c r="K339">
        <v>2120</v>
      </c>
      <c r="L339" s="8">
        <v>2110</v>
      </c>
      <c r="M339" t="s">
        <v>320</v>
      </c>
      <c r="N339">
        <v>2000</v>
      </c>
      <c r="O339" t="s">
        <v>113</v>
      </c>
      <c r="P339">
        <v>4</v>
      </c>
      <c r="Q339" t="s">
        <v>345</v>
      </c>
      <c r="R339">
        <v>111</v>
      </c>
      <c r="S339" s="21">
        <v>1</v>
      </c>
      <c r="T339" s="21">
        <v>11</v>
      </c>
      <c r="U339" t="s">
        <v>438</v>
      </c>
      <c r="V339">
        <v>121</v>
      </c>
      <c r="W339" t="s">
        <v>312</v>
      </c>
      <c r="X339">
        <v>1</v>
      </c>
      <c r="Y339" t="s">
        <v>313</v>
      </c>
      <c r="Z339" s="4">
        <v>6284.88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1556.26</v>
      </c>
      <c r="AH339" s="4">
        <v>0</v>
      </c>
      <c r="AI339" s="4">
        <v>0</v>
      </c>
      <c r="AJ339" s="4">
        <v>784.11</v>
      </c>
      <c r="AK339" s="4">
        <v>784.11</v>
      </c>
      <c r="AM339" s="4">
        <v>-859.45</v>
      </c>
      <c r="AN339" s="4">
        <v>-3463.19</v>
      </c>
      <c r="AO339" s="4">
        <v>0</v>
      </c>
      <c r="AP339" s="4">
        <v>0</v>
      </c>
      <c r="AQ339" s="4">
        <v>0</v>
      </c>
      <c r="AR339" s="4">
        <v>13697.76</v>
      </c>
      <c r="AS339" s="4">
        <v>0</v>
      </c>
      <c r="AT339" s="4">
        <v>8419.74</v>
      </c>
      <c r="AU339" s="4">
        <v>2227.1999999999998</v>
      </c>
      <c r="AV339" s="4">
        <v>17168</v>
      </c>
      <c r="AW339" s="4">
        <v>0</v>
      </c>
      <c r="AX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15660</v>
      </c>
      <c r="BF339" s="4">
        <v>0</v>
      </c>
      <c r="BG339" s="4">
        <v>4756</v>
      </c>
      <c r="BH339" s="4">
        <v>3132</v>
      </c>
      <c r="BI339" s="4">
        <v>2227.1999999999998</v>
      </c>
      <c r="BJ339" s="6">
        <v>2577.52</v>
      </c>
      <c r="BK339" s="6">
        <v>2577.52</v>
      </c>
      <c r="BQ339" s="4">
        <v>32105.589120000004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16255.080000000002</v>
      </c>
      <c r="BX339" s="9">
        <v>0</v>
      </c>
      <c r="BY339" s="9">
        <v>4936.728000000001</v>
      </c>
      <c r="BZ339" s="9">
        <v>3251.0160000000005</v>
      </c>
      <c r="CA339" s="9">
        <v>2311.8335999999999</v>
      </c>
      <c r="CB339" s="9">
        <v>2675.46576</v>
      </c>
      <c r="CC339" s="9">
        <v>2675.46576</v>
      </c>
      <c r="CD339" s="135">
        <v>32105.589120000004</v>
      </c>
      <c r="CE339" s="7">
        <f t="shared" si="5"/>
        <v>0</v>
      </c>
    </row>
    <row r="340" spans="1:83" hidden="1">
      <c r="A340">
        <v>931</v>
      </c>
      <c r="B340" t="s">
        <v>465</v>
      </c>
      <c r="C340">
        <v>111</v>
      </c>
      <c r="D340" t="s">
        <v>466</v>
      </c>
      <c r="E340">
        <v>224</v>
      </c>
      <c r="F340">
        <v>512120001</v>
      </c>
      <c r="G340" t="s">
        <v>145</v>
      </c>
      <c r="H340" s="53"/>
      <c r="I340">
        <v>101</v>
      </c>
      <c r="J340" t="s">
        <v>308</v>
      </c>
      <c r="K340">
        <v>2120</v>
      </c>
      <c r="L340" s="8">
        <v>2110</v>
      </c>
      <c r="M340" t="s">
        <v>320</v>
      </c>
      <c r="N340">
        <v>2000</v>
      </c>
      <c r="O340" t="s">
        <v>113</v>
      </c>
      <c r="P340">
        <v>5</v>
      </c>
      <c r="Q340" t="s">
        <v>467</v>
      </c>
      <c r="R340">
        <v>152</v>
      </c>
      <c r="S340" s="21">
        <v>1</v>
      </c>
      <c r="T340" s="21">
        <v>52</v>
      </c>
      <c r="U340" t="s">
        <v>468</v>
      </c>
      <c r="V340">
        <v>121</v>
      </c>
      <c r="W340" t="s">
        <v>312</v>
      </c>
      <c r="X340">
        <v>1</v>
      </c>
      <c r="Y340" t="s">
        <v>313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837.98</v>
      </c>
      <c r="AH340" s="4">
        <v>0</v>
      </c>
      <c r="AI340" s="4">
        <v>45490.559999999998</v>
      </c>
      <c r="AJ340" s="4">
        <v>4632.8500000000004</v>
      </c>
      <c r="AK340" s="4">
        <v>4632.8500000000004</v>
      </c>
      <c r="AM340" s="4">
        <v>7888</v>
      </c>
      <c r="AN340" s="4">
        <v>0</v>
      </c>
      <c r="AO340" s="4">
        <v>0</v>
      </c>
      <c r="AP340" s="4">
        <v>116</v>
      </c>
      <c r="AQ340" s="4">
        <v>0</v>
      </c>
      <c r="AR340" s="4">
        <v>-116</v>
      </c>
      <c r="AS340" s="4">
        <v>0</v>
      </c>
      <c r="AT340" s="4">
        <v>0</v>
      </c>
      <c r="AU340" s="4">
        <v>0</v>
      </c>
      <c r="AV340" s="4">
        <v>2391.46</v>
      </c>
      <c r="AW340" s="4">
        <v>0</v>
      </c>
      <c r="AX340" s="4">
        <v>0</v>
      </c>
      <c r="AZ340" s="4">
        <v>7888</v>
      </c>
      <c r="BA340" s="4">
        <v>0</v>
      </c>
      <c r="BB340" s="4">
        <v>0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6">
        <v>788.8</v>
      </c>
      <c r="BK340" s="6">
        <v>788.8</v>
      </c>
      <c r="BQ340" s="4">
        <v>9825.2927999999993</v>
      </c>
      <c r="BR340" s="9">
        <v>8187.7440000000006</v>
      </c>
      <c r="BS340" s="9">
        <v>0</v>
      </c>
      <c r="BT340" s="9">
        <v>0</v>
      </c>
      <c r="BU340" s="9">
        <v>0</v>
      </c>
      <c r="BV340" s="9">
        <v>0</v>
      </c>
      <c r="BW340" s="9">
        <v>0</v>
      </c>
      <c r="BX340" s="9">
        <v>0</v>
      </c>
      <c r="BY340" s="9">
        <v>0</v>
      </c>
      <c r="BZ340" s="9">
        <v>0</v>
      </c>
      <c r="CA340" s="9">
        <v>0</v>
      </c>
      <c r="CB340" s="9">
        <v>818.77440000000001</v>
      </c>
      <c r="CC340" s="9">
        <v>818.77440000000001</v>
      </c>
      <c r="CD340" s="135">
        <v>9825.2928000000011</v>
      </c>
      <c r="CE340" s="7">
        <f t="shared" si="5"/>
        <v>0</v>
      </c>
    </row>
    <row r="341" spans="1:83" hidden="1">
      <c r="A341">
        <v>942</v>
      </c>
      <c r="B341" t="s">
        <v>487</v>
      </c>
      <c r="C341">
        <v>117</v>
      </c>
      <c r="D341" t="s">
        <v>488</v>
      </c>
      <c r="E341">
        <v>224</v>
      </c>
      <c r="F341">
        <v>512120001</v>
      </c>
      <c r="G341" t="s">
        <v>145</v>
      </c>
      <c r="H341" s="53"/>
      <c r="I341">
        <v>101</v>
      </c>
      <c r="J341" t="s">
        <v>308</v>
      </c>
      <c r="K341">
        <v>2120</v>
      </c>
      <c r="L341" s="8">
        <v>2110</v>
      </c>
      <c r="M341" t="s">
        <v>320</v>
      </c>
      <c r="N341">
        <v>2000</v>
      </c>
      <c r="O341" t="s">
        <v>113</v>
      </c>
      <c r="P341">
        <v>8</v>
      </c>
      <c r="Q341" t="s">
        <v>486</v>
      </c>
      <c r="R341">
        <v>183</v>
      </c>
      <c r="S341" s="21">
        <v>1</v>
      </c>
      <c r="T341" s="21">
        <v>83</v>
      </c>
      <c r="U341" t="s">
        <v>489</v>
      </c>
      <c r="V341">
        <v>121</v>
      </c>
      <c r="W341" t="s">
        <v>312</v>
      </c>
      <c r="X341">
        <v>1</v>
      </c>
      <c r="Y341" t="s">
        <v>313</v>
      </c>
      <c r="Z341" s="4">
        <v>86190.84</v>
      </c>
      <c r="AA341" s="4">
        <v>33552.879999999997</v>
      </c>
      <c r="AB341" s="4">
        <v>0</v>
      </c>
      <c r="AC341" s="4">
        <v>2681.55</v>
      </c>
      <c r="AD341" s="4">
        <v>25161.07</v>
      </c>
      <c r="AE341" s="4">
        <v>40867.279999999999</v>
      </c>
      <c r="AF341" s="4">
        <v>17358.240000000002</v>
      </c>
      <c r="AG341" s="4">
        <v>28659.05</v>
      </c>
      <c r="AH341" s="4">
        <v>11959.23</v>
      </c>
      <c r="AI341" s="4">
        <v>9972.01</v>
      </c>
      <c r="AJ341" s="4">
        <v>25640.22</v>
      </c>
      <c r="AK341" s="4">
        <v>25640.22</v>
      </c>
      <c r="AM341" s="4">
        <v>17744</v>
      </c>
      <c r="AN341" s="4">
        <v>-23200</v>
      </c>
      <c r="AO341" s="4">
        <v>36374.239999999998</v>
      </c>
      <c r="AP341" s="4">
        <v>32025.65</v>
      </c>
      <c r="AQ341" s="4">
        <v>-6624.27</v>
      </c>
      <c r="AR341" s="4">
        <v>0</v>
      </c>
      <c r="AS341" s="4">
        <v>0</v>
      </c>
      <c r="AT341" s="4">
        <v>0</v>
      </c>
      <c r="AU341" s="4">
        <v>0</v>
      </c>
      <c r="AV341" s="4">
        <v>-58429.21</v>
      </c>
      <c r="AW341" s="4">
        <v>-25640.22</v>
      </c>
      <c r="AX341" s="4">
        <v>0</v>
      </c>
      <c r="AZ341" s="4">
        <v>84471.2</v>
      </c>
      <c r="BA341" s="4">
        <v>24567.64</v>
      </c>
      <c r="BB341" s="4">
        <v>22005.200000000001</v>
      </c>
      <c r="BC341" s="4">
        <v>54325.120000000003</v>
      </c>
      <c r="BD341" s="4">
        <v>13548.8</v>
      </c>
      <c r="BE341" s="4">
        <v>4988</v>
      </c>
      <c r="BF341" s="4">
        <v>9175.6</v>
      </c>
      <c r="BG341" s="4">
        <v>4408</v>
      </c>
      <c r="BH341" s="4">
        <v>31</v>
      </c>
      <c r="BI341" s="4">
        <v>36772</v>
      </c>
      <c r="BJ341" s="6">
        <v>25429.256000000001</v>
      </c>
      <c r="BK341" s="6">
        <v>25429.256000000001</v>
      </c>
      <c r="BQ341" s="4">
        <v>316746.81273599999</v>
      </c>
      <c r="BR341" s="9">
        <v>87681.10560000001</v>
      </c>
      <c r="BS341" s="9">
        <v>25501.210319999998</v>
      </c>
      <c r="BT341" s="9">
        <v>22841.397600000004</v>
      </c>
      <c r="BU341" s="9">
        <v>56389.474560000002</v>
      </c>
      <c r="BV341" s="9">
        <v>14063.654399999999</v>
      </c>
      <c r="BW341" s="9">
        <v>5177.5439999999999</v>
      </c>
      <c r="BX341" s="9">
        <v>9524.2728000000006</v>
      </c>
      <c r="BY341" s="9">
        <v>4575.5039999999999</v>
      </c>
      <c r="BZ341" s="9">
        <v>32.177999999999997</v>
      </c>
      <c r="CA341" s="9">
        <v>38169.335999999996</v>
      </c>
      <c r="CB341" s="9">
        <v>26395.567728000002</v>
      </c>
      <c r="CC341" s="9">
        <v>26395.567728000002</v>
      </c>
      <c r="CD341" s="135">
        <v>316746.81273599999</v>
      </c>
      <c r="CE341" s="7">
        <f t="shared" si="5"/>
        <v>0</v>
      </c>
    </row>
    <row r="342" spans="1:83" hidden="1">
      <c r="A342">
        <v>952</v>
      </c>
      <c r="B342" t="s">
        <v>498</v>
      </c>
      <c r="C342">
        <v>120</v>
      </c>
      <c r="D342" t="s">
        <v>499</v>
      </c>
      <c r="E342">
        <v>224</v>
      </c>
      <c r="F342">
        <v>512120001</v>
      </c>
      <c r="G342" t="s">
        <v>145</v>
      </c>
      <c r="H342" s="53"/>
      <c r="I342">
        <v>101</v>
      </c>
      <c r="J342" t="s">
        <v>308</v>
      </c>
      <c r="K342">
        <v>2120</v>
      </c>
      <c r="L342" s="8">
        <v>2110</v>
      </c>
      <c r="M342" t="s">
        <v>320</v>
      </c>
      <c r="N342">
        <v>2000</v>
      </c>
      <c r="O342" t="s">
        <v>113</v>
      </c>
      <c r="P342">
        <v>12</v>
      </c>
      <c r="Q342" t="s">
        <v>401</v>
      </c>
      <c r="R342">
        <v>222</v>
      </c>
      <c r="S342" s="21">
        <v>2</v>
      </c>
      <c r="T342" s="21">
        <v>22</v>
      </c>
      <c r="U342" t="s">
        <v>500</v>
      </c>
      <c r="V342">
        <v>125</v>
      </c>
      <c r="W342" t="s">
        <v>464</v>
      </c>
      <c r="X342">
        <v>1</v>
      </c>
      <c r="Y342" t="s">
        <v>313</v>
      </c>
      <c r="Z342" s="4">
        <v>4574.3999999999996</v>
      </c>
      <c r="AA342" s="4">
        <v>0</v>
      </c>
      <c r="AB342" s="4">
        <v>14569.55</v>
      </c>
      <c r="AC342" s="4">
        <v>0</v>
      </c>
      <c r="AD342" s="4">
        <v>0</v>
      </c>
      <c r="AE342" s="4">
        <v>0</v>
      </c>
      <c r="AF342" s="4">
        <v>0</v>
      </c>
      <c r="AG342" s="4">
        <v>909.81</v>
      </c>
      <c r="AH342" s="4">
        <v>0</v>
      </c>
      <c r="AI342" s="4">
        <v>0</v>
      </c>
      <c r="AJ342" s="4">
        <v>2005.38</v>
      </c>
      <c r="AK342" s="4">
        <v>2005.38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-11832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649.6</v>
      </c>
      <c r="BJ342" s="6">
        <v>64.960000000000008</v>
      </c>
      <c r="BK342" s="6">
        <v>64.960000000000008</v>
      </c>
      <c r="BQ342" s="4">
        <v>809.14176000000009</v>
      </c>
      <c r="BR342" s="9">
        <v>0</v>
      </c>
      <c r="BS342" s="9">
        <v>0</v>
      </c>
      <c r="BT342" s="9">
        <v>0</v>
      </c>
      <c r="BU342" s="9">
        <v>0</v>
      </c>
      <c r="BV342" s="9">
        <v>0</v>
      </c>
      <c r="BW342" s="9">
        <v>0</v>
      </c>
      <c r="BX342" s="9">
        <v>0</v>
      </c>
      <c r="BY342" s="9">
        <v>0</v>
      </c>
      <c r="BZ342" s="9">
        <v>0</v>
      </c>
      <c r="CA342" s="9">
        <v>674.28480000000002</v>
      </c>
      <c r="CB342" s="9">
        <v>67.428480000000008</v>
      </c>
      <c r="CC342" s="9">
        <v>67.428480000000008</v>
      </c>
      <c r="CD342" s="135">
        <v>809.14176000000009</v>
      </c>
      <c r="CE342" s="7">
        <f t="shared" si="5"/>
        <v>0</v>
      </c>
    </row>
    <row r="343" spans="1:83" hidden="1">
      <c r="A343">
        <v>953</v>
      </c>
      <c r="B343" t="s">
        <v>259</v>
      </c>
      <c r="C343">
        <v>121</v>
      </c>
      <c r="D343" t="s">
        <v>196</v>
      </c>
      <c r="E343">
        <v>224</v>
      </c>
      <c r="F343">
        <v>512120001</v>
      </c>
      <c r="G343" t="s">
        <v>145</v>
      </c>
      <c r="H343" s="53"/>
      <c r="I343">
        <v>101</v>
      </c>
      <c r="J343" t="s">
        <v>308</v>
      </c>
      <c r="K343">
        <v>2120</v>
      </c>
      <c r="L343" s="8">
        <v>2110</v>
      </c>
      <c r="M343" t="s">
        <v>320</v>
      </c>
      <c r="N343">
        <v>2000</v>
      </c>
      <c r="O343" t="s">
        <v>113</v>
      </c>
      <c r="P343">
        <v>12</v>
      </c>
      <c r="Q343" t="s">
        <v>401</v>
      </c>
      <c r="R343">
        <v>214</v>
      </c>
      <c r="S343" s="21">
        <v>2</v>
      </c>
      <c r="T343" s="21">
        <v>14</v>
      </c>
      <c r="U343" t="s">
        <v>446</v>
      </c>
      <c r="V343">
        <v>125</v>
      </c>
      <c r="W343" t="s">
        <v>464</v>
      </c>
      <c r="X343">
        <v>1</v>
      </c>
      <c r="Y343" t="s">
        <v>313</v>
      </c>
      <c r="Z343" s="4">
        <v>778.13</v>
      </c>
      <c r="AA343" s="4">
        <v>0</v>
      </c>
      <c r="AB343" s="4">
        <v>0</v>
      </c>
      <c r="AC343" s="4">
        <v>0</v>
      </c>
      <c r="AD343" s="4">
        <v>0</v>
      </c>
      <c r="AE343" s="4">
        <v>6289.67</v>
      </c>
      <c r="AF343" s="4">
        <v>0</v>
      </c>
      <c r="AG343" s="4">
        <v>0</v>
      </c>
      <c r="AH343" s="4">
        <v>0</v>
      </c>
      <c r="AI343" s="4">
        <v>0</v>
      </c>
      <c r="AJ343" s="4">
        <v>706.78</v>
      </c>
      <c r="AK343" s="4">
        <v>706.78</v>
      </c>
      <c r="AM343" s="4">
        <v>-778.13</v>
      </c>
      <c r="AN343" s="4">
        <v>0</v>
      </c>
      <c r="AO343" s="4">
        <v>0</v>
      </c>
      <c r="AP343" s="4">
        <v>0</v>
      </c>
      <c r="AQ343" s="4">
        <v>0</v>
      </c>
      <c r="AR343" s="4">
        <v>-1411</v>
      </c>
      <c r="AS343" s="4">
        <v>0</v>
      </c>
      <c r="AT343" s="4">
        <v>-1971</v>
      </c>
      <c r="AU343" s="4">
        <v>0</v>
      </c>
      <c r="AV343" s="4">
        <v>0</v>
      </c>
      <c r="AW343" s="4">
        <v>0</v>
      </c>
      <c r="AX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  <c r="BF343" s="4">
        <v>0</v>
      </c>
      <c r="BG343" s="4">
        <v>0</v>
      </c>
      <c r="BH343" s="4">
        <v>0</v>
      </c>
      <c r="BI343" s="4">
        <v>0</v>
      </c>
      <c r="BJ343" s="6">
        <v>0</v>
      </c>
      <c r="BK343" s="6">
        <v>0</v>
      </c>
      <c r="BQ343" s="4">
        <v>0</v>
      </c>
      <c r="BR343" s="9">
        <v>0</v>
      </c>
      <c r="BS343" s="9">
        <v>0</v>
      </c>
      <c r="BT343" s="9">
        <v>0</v>
      </c>
      <c r="BU343" s="9">
        <v>0</v>
      </c>
      <c r="BV343" s="9">
        <v>0</v>
      </c>
      <c r="BW343" s="9">
        <v>0</v>
      </c>
      <c r="BX343" s="9">
        <v>0</v>
      </c>
      <c r="BY343" s="9">
        <v>0</v>
      </c>
      <c r="BZ343" s="9">
        <v>0</v>
      </c>
      <c r="CA343" s="9">
        <v>0</v>
      </c>
      <c r="CB343" s="9">
        <v>0</v>
      </c>
      <c r="CC343" s="9">
        <v>0</v>
      </c>
      <c r="CD343" s="135">
        <v>0</v>
      </c>
      <c r="CE343" s="7">
        <f t="shared" si="5"/>
        <v>0</v>
      </c>
    </row>
    <row r="344" spans="1:83" hidden="1">
      <c r="A344">
        <v>954</v>
      </c>
      <c r="B344" t="s">
        <v>502</v>
      </c>
      <c r="C344">
        <v>122</v>
      </c>
      <c r="D344" t="s">
        <v>503</v>
      </c>
      <c r="E344">
        <v>224</v>
      </c>
      <c r="F344">
        <v>512120001</v>
      </c>
      <c r="G344" t="s">
        <v>145</v>
      </c>
      <c r="H344" s="53"/>
      <c r="I344">
        <v>101</v>
      </c>
      <c r="J344" t="s">
        <v>308</v>
      </c>
      <c r="K344">
        <v>2120</v>
      </c>
      <c r="L344" s="8">
        <v>2110</v>
      </c>
      <c r="M344" t="s">
        <v>320</v>
      </c>
      <c r="N344">
        <v>2000</v>
      </c>
      <c r="O344" t="s">
        <v>113</v>
      </c>
      <c r="P344">
        <v>12</v>
      </c>
      <c r="Q344" t="s">
        <v>401</v>
      </c>
      <c r="R344">
        <v>226</v>
      </c>
      <c r="S344" s="21">
        <v>2</v>
      </c>
      <c r="T344" s="21">
        <v>26</v>
      </c>
      <c r="U344" t="s">
        <v>504</v>
      </c>
      <c r="V344">
        <v>121</v>
      </c>
      <c r="W344" t="s">
        <v>312</v>
      </c>
      <c r="X344">
        <v>1</v>
      </c>
      <c r="Y344" t="s">
        <v>313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1415.2</v>
      </c>
      <c r="AV344" s="4">
        <v>0</v>
      </c>
      <c r="AW344" s="4">
        <v>0</v>
      </c>
      <c r="AX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951.2</v>
      </c>
      <c r="BI344" s="4">
        <v>0</v>
      </c>
      <c r="BJ344" s="6">
        <v>95.12</v>
      </c>
      <c r="BK344" s="6">
        <v>95.12</v>
      </c>
      <c r="BQ344" s="4">
        <v>1184.8147200000001</v>
      </c>
      <c r="BR344" s="9">
        <v>0</v>
      </c>
      <c r="BS344" s="9">
        <v>0</v>
      </c>
      <c r="BT344" s="9">
        <v>0</v>
      </c>
      <c r="BU344" s="9">
        <v>0</v>
      </c>
      <c r="BV344" s="9">
        <v>0</v>
      </c>
      <c r="BW344" s="9">
        <v>0</v>
      </c>
      <c r="BX344" s="9">
        <v>0</v>
      </c>
      <c r="BY344" s="9">
        <v>0</v>
      </c>
      <c r="BZ344" s="9">
        <v>987.3456000000001</v>
      </c>
      <c r="CA344" s="9">
        <v>0</v>
      </c>
      <c r="CB344" s="9">
        <v>98.734560000000002</v>
      </c>
      <c r="CC344" s="9">
        <v>98.734560000000002</v>
      </c>
      <c r="CD344" s="135">
        <v>1184.8147200000003</v>
      </c>
      <c r="CE344" s="7">
        <f t="shared" si="5"/>
        <v>0</v>
      </c>
    </row>
    <row r="345" spans="1:83" hidden="1">
      <c r="A345">
        <v>961</v>
      </c>
      <c r="B345" t="s">
        <v>80</v>
      </c>
      <c r="C345">
        <v>124</v>
      </c>
      <c r="D345" t="s">
        <v>508</v>
      </c>
      <c r="E345">
        <v>224</v>
      </c>
      <c r="F345">
        <v>512120001</v>
      </c>
      <c r="G345" t="s">
        <v>145</v>
      </c>
      <c r="H345" s="53"/>
      <c r="I345">
        <v>101</v>
      </c>
      <c r="J345" t="s">
        <v>308</v>
      </c>
      <c r="K345">
        <v>2120</v>
      </c>
      <c r="L345" s="8">
        <v>2110</v>
      </c>
      <c r="M345" t="s">
        <v>320</v>
      </c>
      <c r="N345">
        <v>2000</v>
      </c>
      <c r="O345" t="s">
        <v>113</v>
      </c>
      <c r="P345">
        <v>11</v>
      </c>
      <c r="Q345" t="s">
        <v>509</v>
      </c>
      <c r="R345">
        <v>241</v>
      </c>
      <c r="S345" s="21">
        <v>2</v>
      </c>
      <c r="T345" s="21">
        <v>41</v>
      </c>
      <c r="U345" t="s">
        <v>445</v>
      </c>
      <c r="V345">
        <v>124</v>
      </c>
      <c r="W345" t="s">
        <v>510</v>
      </c>
      <c r="X345">
        <v>1</v>
      </c>
      <c r="Y345" t="s">
        <v>313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670.39</v>
      </c>
      <c r="AI345" s="4">
        <v>538.70000000000005</v>
      </c>
      <c r="AJ345" s="4">
        <v>120.91</v>
      </c>
      <c r="AK345" s="4">
        <v>120.91</v>
      </c>
      <c r="AM345" s="4">
        <v>1126.3599999999999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Z345" s="4">
        <v>1126.3599999999999</v>
      </c>
      <c r="BA345" s="4">
        <v>0</v>
      </c>
      <c r="BB345" s="4">
        <v>0</v>
      </c>
      <c r="BC345" s="4">
        <v>0</v>
      </c>
      <c r="BD345" s="4">
        <v>0</v>
      </c>
      <c r="BE345" s="4">
        <v>0</v>
      </c>
      <c r="BF345" s="4">
        <v>0</v>
      </c>
      <c r="BG345" s="4">
        <v>0</v>
      </c>
      <c r="BH345" s="4">
        <v>0</v>
      </c>
      <c r="BI345" s="4">
        <v>0</v>
      </c>
      <c r="BJ345" s="6">
        <v>112.636</v>
      </c>
      <c r="BK345" s="6">
        <v>112.636</v>
      </c>
      <c r="BQ345" s="4">
        <v>1402.9940159999999</v>
      </c>
      <c r="BR345" s="9">
        <v>1169.1616799999999</v>
      </c>
      <c r="BS345" s="9">
        <v>0</v>
      </c>
      <c r="BT345" s="9">
        <v>0</v>
      </c>
      <c r="BU345" s="9">
        <v>0</v>
      </c>
      <c r="BV345" s="9">
        <v>0</v>
      </c>
      <c r="BW345" s="9">
        <v>0</v>
      </c>
      <c r="BX345" s="9">
        <v>0</v>
      </c>
      <c r="BY345" s="9">
        <v>0</v>
      </c>
      <c r="BZ345" s="9">
        <v>0</v>
      </c>
      <c r="CA345" s="9">
        <v>0</v>
      </c>
      <c r="CB345" s="9">
        <v>116.916168</v>
      </c>
      <c r="CC345" s="9">
        <v>116.916168</v>
      </c>
      <c r="CD345" s="135">
        <v>1402.9940159999999</v>
      </c>
      <c r="CE345" s="7">
        <f t="shared" si="5"/>
        <v>0</v>
      </c>
    </row>
    <row r="346" spans="1:83" hidden="1">
      <c r="A346">
        <v>962</v>
      </c>
      <c r="B346" t="s">
        <v>513</v>
      </c>
      <c r="C346">
        <v>126</v>
      </c>
      <c r="D346" t="s">
        <v>225</v>
      </c>
      <c r="E346">
        <v>224</v>
      </c>
      <c r="F346">
        <v>512120001</v>
      </c>
      <c r="G346" t="s">
        <v>145</v>
      </c>
      <c r="H346" s="53"/>
      <c r="I346">
        <v>101</v>
      </c>
      <c r="J346" t="s">
        <v>308</v>
      </c>
      <c r="K346">
        <v>2120</v>
      </c>
      <c r="L346" s="8">
        <v>2110</v>
      </c>
      <c r="M346" t="s">
        <v>320</v>
      </c>
      <c r="N346">
        <v>2000</v>
      </c>
      <c r="O346" t="s">
        <v>113</v>
      </c>
      <c r="P346">
        <v>11</v>
      </c>
      <c r="Q346" t="s">
        <v>509</v>
      </c>
      <c r="R346">
        <v>241</v>
      </c>
      <c r="S346" s="21">
        <v>2</v>
      </c>
      <c r="T346" s="21">
        <v>41</v>
      </c>
      <c r="U346" t="s">
        <v>445</v>
      </c>
      <c r="V346">
        <v>124</v>
      </c>
      <c r="W346" t="s">
        <v>510</v>
      </c>
      <c r="X346">
        <v>1</v>
      </c>
      <c r="Y346" t="s">
        <v>313</v>
      </c>
      <c r="Z346" s="4">
        <v>0</v>
      </c>
      <c r="AA346" s="4">
        <v>0</v>
      </c>
      <c r="AB346" s="4">
        <v>0</v>
      </c>
      <c r="AC346" s="4">
        <v>0</v>
      </c>
      <c r="AD346" s="4">
        <v>309.60000000000002</v>
      </c>
      <c r="AE346" s="4">
        <v>269.35000000000002</v>
      </c>
      <c r="AF346" s="4">
        <v>0</v>
      </c>
      <c r="AG346" s="4">
        <v>0</v>
      </c>
      <c r="AH346" s="4">
        <v>0</v>
      </c>
      <c r="AI346" s="4">
        <v>0</v>
      </c>
      <c r="AJ346" s="4">
        <v>57.9</v>
      </c>
      <c r="AK346" s="4">
        <v>57.9</v>
      </c>
      <c r="AM346" s="4">
        <v>1320.66</v>
      </c>
      <c r="AN346" s="4">
        <v>0</v>
      </c>
      <c r="AO346" s="4">
        <v>0</v>
      </c>
      <c r="AP346" s="4">
        <v>8352</v>
      </c>
      <c r="AQ346" s="4">
        <v>180.5</v>
      </c>
      <c r="AR346" s="4">
        <v>0</v>
      </c>
      <c r="AS346" s="4">
        <v>-267.35000000000002</v>
      </c>
      <c r="AT346" s="4">
        <v>0</v>
      </c>
      <c r="AU346" s="4">
        <v>0</v>
      </c>
      <c r="AV346" s="4">
        <v>0</v>
      </c>
      <c r="AW346" s="4">
        <v>1287.7</v>
      </c>
      <c r="AX346" s="4">
        <v>0</v>
      </c>
      <c r="AZ346" s="4">
        <v>0</v>
      </c>
      <c r="BA346" s="4">
        <v>1320.66</v>
      </c>
      <c r="BB346" s="4">
        <v>0</v>
      </c>
      <c r="BC346" s="4">
        <v>8352</v>
      </c>
      <c r="BD346" s="4">
        <v>0</v>
      </c>
      <c r="BE346" s="4">
        <v>490.1</v>
      </c>
      <c r="BF346" s="4">
        <v>0</v>
      </c>
      <c r="BG346" s="4">
        <v>0</v>
      </c>
      <c r="BH346" s="4">
        <v>0</v>
      </c>
      <c r="BI346" s="4">
        <v>0</v>
      </c>
      <c r="BJ346" s="6">
        <v>1016.2760000000001</v>
      </c>
      <c r="BK346" s="6">
        <v>1016.2760000000001</v>
      </c>
      <c r="BQ346" s="4">
        <v>12658.733856000001</v>
      </c>
      <c r="BR346" s="9">
        <v>0</v>
      </c>
      <c r="BS346" s="9">
        <v>1370.8450800000001</v>
      </c>
      <c r="BT346" s="9">
        <v>0</v>
      </c>
      <c r="BU346" s="9">
        <v>8669.3760000000002</v>
      </c>
      <c r="BV346" s="9">
        <v>0</v>
      </c>
      <c r="BW346" s="9">
        <v>508.7238000000001</v>
      </c>
      <c r="BX346" s="9">
        <v>0</v>
      </c>
      <c r="BY346" s="9">
        <v>0</v>
      </c>
      <c r="BZ346" s="9">
        <v>0</v>
      </c>
      <c r="CA346" s="9">
        <v>0</v>
      </c>
      <c r="CB346" s="9">
        <v>1054.8944880000001</v>
      </c>
      <c r="CC346" s="9">
        <v>1054.8944880000001</v>
      </c>
      <c r="CD346" s="135">
        <v>12658.733855999999</v>
      </c>
      <c r="CE346" s="7">
        <f t="shared" si="5"/>
        <v>0</v>
      </c>
    </row>
    <row r="347" spans="1:83" hidden="1">
      <c r="A347">
        <v>963</v>
      </c>
      <c r="B347" t="s">
        <v>515</v>
      </c>
      <c r="C347">
        <v>127</v>
      </c>
      <c r="D347" t="s">
        <v>516</v>
      </c>
      <c r="E347">
        <v>224</v>
      </c>
      <c r="F347">
        <v>512120001</v>
      </c>
      <c r="G347" t="s">
        <v>145</v>
      </c>
      <c r="H347" s="53"/>
      <c r="I347">
        <v>101</v>
      </c>
      <c r="J347" t="s">
        <v>308</v>
      </c>
      <c r="K347">
        <v>2120</v>
      </c>
      <c r="L347" s="8">
        <v>2110</v>
      </c>
      <c r="M347" t="s">
        <v>320</v>
      </c>
      <c r="N347">
        <v>2000</v>
      </c>
      <c r="O347" t="s">
        <v>113</v>
      </c>
      <c r="P347">
        <v>13</v>
      </c>
      <c r="Q347" t="s">
        <v>353</v>
      </c>
      <c r="R347">
        <v>231</v>
      </c>
      <c r="S347" s="21">
        <v>2</v>
      </c>
      <c r="T347" s="21">
        <v>31</v>
      </c>
      <c r="U347" t="s">
        <v>517</v>
      </c>
      <c r="V347">
        <v>124</v>
      </c>
      <c r="W347" t="s">
        <v>510</v>
      </c>
      <c r="X347">
        <v>1</v>
      </c>
      <c r="Y347" t="s">
        <v>313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24696.59</v>
      </c>
      <c r="AF347" s="4">
        <v>0</v>
      </c>
      <c r="AG347" s="4">
        <v>2011.16</v>
      </c>
      <c r="AH347" s="4">
        <v>0</v>
      </c>
      <c r="AI347" s="4">
        <v>0</v>
      </c>
      <c r="AJ347" s="4">
        <v>2670.77</v>
      </c>
      <c r="AK347" s="4">
        <v>2670.77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-4946.9799999999996</v>
      </c>
      <c r="AS347" s="4">
        <v>0</v>
      </c>
      <c r="AT347" s="4">
        <v>-656</v>
      </c>
      <c r="AU347" s="4">
        <v>0</v>
      </c>
      <c r="AV347" s="4">
        <v>0</v>
      </c>
      <c r="AW347" s="4">
        <v>0</v>
      </c>
      <c r="AX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6">
        <v>0</v>
      </c>
      <c r="BK347" s="6">
        <v>0</v>
      </c>
      <c r="BQ347" s="4">
        <v>0</v>
      </c>
      <c r="BR347" s="9">
        <v>0</v>
      </c>
      <c r="BS347" s="9">
        <v>0</v>
      </c>
      <c r="BT347" s="9">
        <v>0</v>
      </c>
      <c r="BU347" s="9">
        <v>0</v>
      </c>
      <c r="BV347" s="9">
        <v>0</v>
      </c>
      <c r="BW347" s="9">
        <v>0</v>
      </c>
      <c r="BX347" s="9">
        <v>0</v>
      </c>
      <c r="BY347" s="9">
        <v>0</v>
      </c>
      <c r="BZ347" s="9">
        <v>0</v>
      </c>
      <c r="CA347" s="9">
        <v>0</v>
      </c>
      <c r="CB347" s="9">
        <v>0</v>
      </c>
      <c r="CC347" s="9">
        <v>0</v>
      </c>
      <c r="CD347" s="135">
        <v>0</v>
      </c>
      <c r="CE347" s="7">
        <f t="shared" si="5"/>
        <v>0</v>
      </c>
    </row>
    <row r="348" spans="1:83" hidden="1">
      <c r="A348">
        <v>965</v>
      </c>
      <c r="B348" t="s">
        <v>521</v>
      </c>
      <c r="C348">
        <v>129</v>
      </c>
      <c r="D348" t="s">
        <v>236</v>
      </c>
      <c r="E348">
        <v>224</v>
      </c>
      <c r="F348">
        <v>512120001</v>
      </c>
      <c r="G348" t="s">
        <v>145</v>
      </c>
      <c r="H348" s="53"/>
      <c r="I348">
        <v>101</v>
      </c>
      <c r="J348" t="s">
        <v>308</v>
      </c>
      <c r="K348">
        <v>2120</v>
      </c>
      <c r="L348" s="8">
        <v>2110</v>
      </c>
      <c r="M348" t="s">
        <v>320</v>
      </c>
      <c r="N348">
        <v>2000</v>
      </c>
      <c r="O348" t="s">
        <v>113</v>
      </c>
      <c r="P348">
        <v>11</v>
      </c>
      <c r="Q348" t="s">
        <v>509</v>
      </c>
      <c r="R348">
        <v>242</v>
      </c>
      <c r="S348" s="21">
        <v>2</v>
      </c>
      <c r="T348" s="21">
        <v>42</v>
      </c>
      <c r="U348" t="s">
        <v>283</v>
      </c>
      <c r="V348">
        <v>124</v>
      </c>
      <c r="W348" t="s">
        <v>510</v>
      </c>
      <c r="X348">
        <v>1</v>
      </c>
      <c r="Y348" t="s">
        <v>313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M348" s="4">
        <v>3735.2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Z348" s="4">
        <v>0</v>
      </c>
      <c r="BA348" s="4">
        <v>3735.2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6">
        <v>373.52</v>
      </c>
      <c r="BK348" s="6">
        <v>373.52</v>
      </c>
      <c r="BQ348" s="4">
        <v>4652.5651200000002</v>
      </c>
      <c r="BR348" s="9">
        <v>0</v>
      </c>
      <c r="BS348" s="9">
        <v>3877.1376000000005</v>
      </c>
      <c r="BT348" s="9">
        <v>0</v>
      </c>
      <c r="BU348" s="9">
        <v>0</v>
      </c>
      <c r="BV348" s="9">
        <v>0</v>
      </c>
      <c r="BW348" s="9">
        <v>0</v>
      </c>
      <c r="BX348" s="9">
        <v>0</v>
      </c>
      <c r="BY348" s="9">
        <v>0</v>
      </c>
      <c r="BZ348" s="9">
        <v>0</v>
      </c>
      <c r="CA348" s="9">
        <v>0</v>
      </c>
      <c r="CB348" s="9">
        <v>387.71375999999998</v>
      </c>
      <c r="CC348" s="9">
        <v>387.71375999999998</v>
      </c>
      <c r="CD348" s="135">
        <v>4652.5651200000002</v>
      </c>
      <c r="CE348" s="7">
        <f t="shared" si="5"/>
        <v>0</v>
      </c>
    </row>
    <row r="349" spans="1:83" hidden="1">
      <c r="A349">
        <v>966</v>
      </c>
      <c r="B349" t="s">
        <v>750</v>
      </c>
      <c r="C349">
        <v>182</v>
      </c>
      <c r="D349" t="s">
        <v>751</v>
      </c>
      <c r="E349">
        <v>224</v>
      </c>
      <c r="F349">
        <v>512120001</v>
      </c>
      <c r="G349" t="s">
        <v>145</v>
      </c>
      <c r="H349" s="53"/>
      <c r="I349">
        <v>101</v>
      </c>
      <c r="J349" t="s">
        <v>308</v>
      </c>
      <c r="K349">
        <v>2120</v>
      </c>
      <c r="L349" s="8">
        <v>2110</v>
      </c>
      <c r="M349" t="s">
        <v>320</v>
      </c>
      <c r="N349">
        <v>2000</v>
      </c>
      <c r="O349" t="s">
        <v>113</v>
      </c>
      <c r="P349">
        <v>9</v>
      </c>
      <c r="Q349" t="s">
        <v>422</v>
      </c>
      <c r="R349">
        <v>241</v>
      </c>
      <c r="S349" s="21">
        <v>2</v>
      </c>
      <c r="T349" s="21">
        <v>41</v>
      </c>
      <c r="U349" t="s">
        <v>445</v>
      </c>
      <c r="V349">
        <v>124</v>
      </c>
      <c r="W349" t="s">
        <v>510</v>
      </c>
      <c r="X349">
        <v>1</v>
      </c>
      <c r="Y349" t="s">
        <v>313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203</v>
      </c>
      <c r="AV349" s="4">
        <v>0</v>
      </c>
      <c r="AW349" s="4">
        <v>0</v>
      </c>
      <c r="AX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203</v>
      </c>
      <c r="BJ349" s="6">
        <v>20.3</v>
      </c>
      <c r="BK349" s="6">
        <v>20.3</v>
      </c>
      <c r="BQ349" s="4">
        <v>252.85680000000002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0</v>
      </c>
      <c r="BX349" s="9">
        <v>0</v>
      </c>
      <c r="BY349" s="9">
        <v>0</v>
      </c>
      <c r="BZ349" s="9">
        <v>0</v>
      </c>
      <c r="CA349" s="9">
        <v>210.714</v>
      </c>
      <c r="CB349" s="9">
        <v>21.071400000000001</v>
      </c>
      <c r="CC349" s="9">
        <v>21.071400000000001</v>
      </c>
      <c r="CD349" s="135">
        <v>252.85680000000002</v>
      </c>
      <c r="CE349" s="7">
        <f t="shared" si="5"/>
        <v>0</v>
      </c>
    </row>
    <row r="350" spans="1:83" s="42" customFormat="1" hidden="1">
      <c r="A350" s="42">
        <v>972</v>
      </c>
      <c r="B350" s="42" t="s">
        <v>527</v>
      </c>
      <c r="C350" s="42">
        <v>132</v>
      </c>
      <c r="D350" s="42" t="s">
        <v>528</v>
      </c>
      <c r="E350" s="42">
        <v>224</v>
      </c>
      <c r="F350" s="42">
        <v>512120001</v>
      </c>
      <c r="G350" s="42" t="s">
        <v>145</v>
      </c>
      <c r="H350" s="115"/>
      <c r="I350" s="42">
        <v>101</v>
      </c>
      <c r="J350" s="42" t="s">
        <v>308</v>
      </c>
      <c r="K350" s="42">
        <v>2120</v>
      </c>
      <c r="L350" s="104">
        <v>2110</v>
      </c>
      <c r="M350" s="42" t="s">
        <v>320</v>
      </c>
      <c r="N350" s="42">
        <v>2000</v>
      </c>
      <c r="O350" s="42" t="s">
        <v>113</v>
      </c>
      <c r="P350" s="42">
        <v>9</v>
      </c>
      <c r="Q350" s="42" t="s">
        <v>422</v>
      </c>
      <c r="R350" s="42">
        <v>181</v>
      </c>
      <c r="S350" s="105">
        <v>1</v>
      </c>
      <c r="T350" s="105">
        <v>81</v>
      </c>
      <c r="U350" s="42" t="s">
        <v>523</v>
      </c>
      <c r="V350" s="42">
        <v>131</v>
      </c>
      <c r="W350" s="42" t="s">
        <v>524</v>
      </c>
      <c r="X350" s="42">
        <v>1</v>
      </c>
      <c r="Y350" s="42" t="s">
        <v>313</v>
      </c>
      <c r="Z350" s="43">
        <v>42952.67</v>
      </c>
      <c r="AA350" s="43">
        <v>28850.59</v>
      </c>
      <c r="AB350" s="43">
        <v>6153.2</v>
      </c>
      <c r="AC350" s="43">
        <v>0</v>
      </c>
      <c r="AD350" s="43">
        <v>0</v>
      </c>
      <c r="AE350" s="43">
        <v>43443.48</v>
      </c>
      <c r="AF350" s="43">
        <v>0</v>
      </c>
      <c r="AG350" s="43">
        <v>0</v>
      </c>
      <c r="AH350" s="43">
        <v>0</v>
      </c>
      <c r="AI350" s="43">
        <v>24313.51</v>
      </c>
      <c r="AJ350" s="43">
        <v>14571.34</v>
      </c>
      <c r="AK350" s="43">
        <v>14571.34</v>
      </c>
      <c r="AL350" s="43"/>
      <c r="AM350" s="43">
        <v>-30540.67</v>
      </c>
      <c r="AN350" s="43">
        <v>-22076.49</v>
      </c>
      <c r="AO350" s="43">
        <v>0</v>
      </c>
      <c r="AP350" s="43">
        <v>6351.9</v>
      </c>
      <c r="AQ350" s="43">
        <v>24360</v>
      </c>
      <c r="AR350" s="43">
        <v>-13521.28</v>
      </c>
      <c r="AS350" s="43">
        <v>0</v>
      </c>
      <c r="AT350" s="43">
        <v>49764</v>
      </c>
      <c r="AU350" s="43">
        <v>8352</v>
      </c>
      <c r="AV350" s="43">
        <v>-2041.51</v>
      </c>
      <c r="AW350" s="43">
        <v>-12153.87</v>
      </c>
      <c r="AX350" s="43">
        <v>0</v>
      </c>
      <c r="AZ350" s="43">
        <v>0</v>
      </c>
      <c r="BA350" s="43">
        <v>12412</v>
      </c>
      <c r="BB350" s="43">
        <v>1531.2</v>
      </c>
      <c r="BC350" s="43">
        <v>17748</v>
      </c>
      <c r="BD350" s="43">
        <v>24360</v>
      </c>
      <c r="BE350" s="43">
        <v>29922.2</v>
      </c>
      <c r="BF350" s="43">
        <v>0</v>
      </c>
      <c r="BG350" s="43">
        <v>49764</v>
      </c>
      <c r="BH350" s="43">
        <v>8352</v>
      </c>
      <c r="BI350" s="43">
        <v>10962</v>
      </c>
      <c r="BJ350" s="44">
        <v>15505.14</v>
      </c>
      <c r="BK350" s="44">
        <v>15505.14</v>
      </c>
      <c r="BL350" s="107"/>
      <c r="BM350" s="107"/>
      <c r="BQ350" s="43">
        <v>193132.02384000001</v>
      </c>
      <c r="BR350" s="107">
        <v>0</v>
      </c>
      <c r="BS350" s="107">
        <v>12883.656000000001</v>
      </c>
      <c r="BT350" s="107">
        <v>1589.3856000000003</v>
      </c>
      <c r="BU350" s="107">
        <v>18422.424000000003</v>
      </c>
      <c r="BV350" s="107">
        <v>25285.680000000004</v>
      </c>
      <c r="BW350" s="107">
        <v>31059.243600000005</v>
      </c>
      <c r="BX350" s="107">
        <v>0</v>
      </c>
      <c r="BY350" s="107">
        <v>51655.032000000007</v>
      </c>
      <c r="BZ350" s="107">
        <v>8669.3760000000002</v>
      </c>
      <c r="CA350" s="107">
        <v>11378.556</v>
      </c>
      <c r="CB350" s="107">
        <v>16094.33532</v>
      </c>
      <c r="CC350" s="107">
        <v>16094.33532</v>
      </c>
      <c r="CD350" s="137">
        <v>193132.02384000004</v>
      </c>
      <c r="CE350" s="7">
        <f t="shared" si="5"/>
        <v>0</v>
      </c>
    </row>
    <row r="351" spans="1:83" hidden="1">
      <c r="A351">
        <v>101</v>
      </c>
      <c r="B351" t="s">
        <v>306</v>
      </c>
      <c r="C351">
        <v>139</v>
      </c>
      <c r="D351" t="s">
        <v>307</v>
      </c>
      <c r="E351">
        <v>227</v>
      </c>
      <c r="F351">
        <v>512140001</v>
      </c>
      <c r="G351" t="s">
        <v>250</v>
      </c>
      <c r="H351" s="53"/>
      <c r="I351">
        <v>101</v>
      </c>
      <c r="J351" t="s">
        <v>308</v>
      </c>
      <c r="K351">
        <v>2140</v>
      </c>
      <c r="L351" s="8">
        <v>2110</v>
      </c>
      <c r="M351" t="s">
        <v>321</v>
      </c>
      <c r="N351">
        <v>2000</v>
      </c>
      <c r="O351" t="s">
        <v>113</v>
      </c>
      <c r="P351">
        <v>7</v>
      </c>
      <c r="Q351" t="s">
        <v>310</v>
      </c>
      <c r="R351">
        <v>171</v>
      </c>
      <c r="S351" s="21">
        <v>1</v>
      </c>
      <c r="T351" s="21">
        <v>71</v>
      </c>
      <c r="U351" t="s">
        <v>311</v>
      </c>
      <c r="V351">
        <v>121</v>
      </c>
      <c r="W351" t="s">
        <v>312</v>
      </c>
      <c r="X351">
        <v>1</v>
      </c>
      <c r="Y351" t="s">
        <v>313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4450.29</v>
      </c>
      <c r="AH351" s="4">
        <v>4343.3</v>
      </c>
      <c r="AI351" s="4">
        <v>0</v>
      </c>
      <c r="AJ351" s="4">
        <v>879.36</v>
      </c>
      <c r="AK351" s="4">
        <v>879.36</v>
      </c>
      <c r="AM351" s="4">
        <v>0</v>
      </c>
      <c r="AN351" s="4">
        <v>15</v>
      </c>
      <c r="AO351" s="4">
        <v>137106.57999999999</v>
      </c>
      <c r="AP351" s="4">
        <v>100</v>
      </c>
      <c r="AQ351" s="4">
        <v>-99.98</v>
      </c>
      <c r="AR351" s="4">
        <v>1055</v>
      </c>
      <c r="AS351" s="4">
        <v>0</v>
      </c>
      <c r="AT351" s="4">
        <v>-1230.49</v>
      </c>
      <c r="AU351" s="4">
        <v>0</v>
      </c>
      <c r="AV351" s="4">
        <v>12766.7</v>
      </c>
      <c r="AW351" s="4">
        <v>-879.36</v>
      </c>
      <c r="AX351" s="4">
        <v>-100</v>
      </c>
      <c r="AZ351" s="4">
        <v>0</v>
      </c>
      <c r="BA351" s="4">
        <v>0</v>
      </c>
      <c r="BB351" s="4">
        <v>51231.4</v>
      </c>
      <c r="BC351" s="4">
        <v>85889.9</v>
      </c>
      <c r="BD351" s="4">
        <v>0</v>
      </c>
      <c r="BE351" s="4">
        <v>0</v>
      </c>
      <c r="BF351" s="4">
        <v>1055</v>
      </c>
      <c r="BG351" s="4">
        <v>3220</v>
      </c>
      <c r="BH351" s="4">
        <v>0</v>
      </c>
      <c r="BI351" s="4">
        <v>17110</v>
      </c>
      <c r="BJ351" s="6">
        <v>15850.63</v>
      </c>
      <c r="BK351" s="6">
        <v>15850.63</v>
      </c>
      <c r="BQ351" s="4">
        <v>197435.44727999999</v>
      </c>
      <c r="BR351" s="9">
        <v>0</v>
      </c>
      <c r="BS351" s="9">
        <v>0</v>
      </c>
      <c r="BT351" s="9">
        <v>53178.193199999994</v>
      </c>
      <c r="BU351" s="9">
        <v>89153.716199999995</v>
      </c>
      <c r="BV351" s="9">
        <v>0</v>
      </c>
      <c r="BW351" s="9">
        <v>0</v>
      </c>
      <c r="BX351" s="9">
        <v>1095.0900000000001</v>
      </c>
      <c r="BY351" s="9">
        <v>3342.36</v>
      </c>
      <c r="BZ351" s="9">
        <v>0</v>
      </c>
      <c r="CA351" s="9">
        <v>17760.18</v>
      </c>
      <c r="CB351" s="9">
        <v>16452.953939999999</v>
      </c>
      <c r="CC351" s="9">
        <v>16452.953939999999</v>
      </c>
      <c r="CD351" s="135">
        <v>197435.44727999999</v>
      </c>
      <c r="CE351" s="7">
        <f t="shared" si="5"/>
        <v>0</v>
      </c>
    </row>
    <row r="352" spans="1:83" hidden="1">
      <c r="A352">
        <v>954</v>
      </c>
      <c r="B352" t="s">
        <v>502</v>
      </c>
      <c r="C352">
        <v>122</v>
      </c>
      <c r="D352" t="s">
        <v>503</v>
      </c>
      <c r="E352">
        <v>227</v>
      </c>
      <c r="F352">
        <v>512140001</v>
      </c>
      <c r="G352" t="s">
        <v>250</v>
      </c>
      <c r="H352" s="53"/>
      <c r="I352">
        <v>101</v>
      </c>
      <c r="J352" t="s">
        <v>308</v>
      </c>
      <c r="K352">
        <v>2140</v>
      </c>
      <c r="L352" s="8">
        <v>2110</v>
      </c>
      <c r="M352" t="s">
        <v>321</v>
      </c>
      <c r="N352">
        <v>2000</v>
      </c>
      <c r="O352" t="s">
        <v>113</v>
      </c>
      <c r="P352">
        <v>12</v>
      </c>
      <c r="Q352" t="s">
        <v>401</v>
      </c>
      <c r="R352">
        <v>226</v>
      </c>
      <c r="S352" s="21">
        <v>2</v>
      </c>
      <c r="T352" s="21">
        <v>26</v>
      </c>
      <c r="U352" t="s">
        <v>504</v>
      </c>
      <c r="V352">
        <v>121</v>
      </c>
      <c r="W352" t="s">
        <v>312</v>
      </c>
      <c r="X352">
        <v>1</v>
      </c>
      <c r="Y352" t="s">
        <v>313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9233.6</v>
      </c>
      <c r="AV352" s="4">
        <v>0</v>
      </c>
      <c r="AW352" s="4">
        <v>0</v>
      </c>
      <c r="AX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9233.6</v>
      </c>
      <c r="BJ352" s="6">
        <v>923.36</v>
      </c>
      <c r="BK352" s="6">
        <v>923.36</v>
      </c>
      <c r="BQ352" s="4">
        <v>11501.372160000003</v>
      </c>
      <c r="BR352" s="9">
        <v>0</v>
      </c>
      <c r="BS352" s="9">
        <v>0</v>
      </c>
      <c r="BT352" s="9">
        <v>0</v>
      </c>
      <c r="BU352" s="9">
        <v>0</v>
      </c>
      <c r="BV352" s="9">
        <v>0</v>
      </c>
      <c r="BW352" s="9">
        <v>0</v>
      </c>
      <c r="BX352" s="9">
        <v>0</v>
      </c>
      <c r="BY352" s="9">
        <v>0</v>
      </c>
      <c r="BZ352" s="9">
        <v>0</v>
      </c>
      <c r="CA352" s="9">
        <v>9584.4768000000022</v>
      </c>
      <c r="CB352" s="9">
        <v>958.44768000000022</v>
      </c>
      <c r="CC352" s="9">
        <v>958.44768000000022</v>
      </c>
      <c r="CD352" s="135">
        <v>11501.372160000003</v>
      </c>
      <c r="CE352" s="7">
        <f t="shared" si="5"/>
        <v>0</v>
      </c>
    </row>
    <row r="353" spans="1:83" hidden="1">
      <c r="A353">
        <v>981</v>
      </c>
      <c r="B353" t="s">
        <v>532</v>
      </c>
      <c r="C353">
        <v>134</v>
      </c>
      <c r="D353" t="s">
        <v>245</v>
      </c>
      <c r="E353">
        <v>227</v>
      </c>
      <c r="F353">
        <v>512140001</v>
      </c>
      <c r="G353" t="s">
        <v>250</v>
      </c>
      <c r="H353" s="53"/>
      <c r="I353">
        <v>101</v>
      </c>
      <c r="J353" t="s">
        <v>308</v>
      </c>
      <c r="K353">
        <v>2140</v>
      </c>
      <c r="L353" s="8">
        <v>2110</v>
      </c>
      <c r="M353" t="s">
        <v>321</v>
      </c>
      <c r="N353">
        <v>2000</v>
      </c>
      <c r="O353" t="s">
        <v>113</v>
      </c>
      <c r="P353">
        <v>6</v>
      </c>
      <c r="Q353" t="s">
        <v>533</v>
      </c>
      <c r="R353">
        <v>134</v>
      </c>
      <c r="S353" s="21">
        <v>1</v>
      </c>
      <c r="T353" s="21">
        <v>34</v>
      </c>
      <c r="U353" t="s">
        <v>534</v>
      </c>
      <c r="V353">
        <v>132</v>
      </c>
      <c r="W353" t="s">
        <v>535</v>
      </c>
      <c r="X353">
        <v>1</v>
      </c>
      <c r="Y353" t="s">
        <v>313</v>
      </c>
      <c r="Z353" s="4">
        <v>0</v>
      </c>
      <c r="AA353" s="4">
        <v>0</v>
      </c>
      <c r="AB353" s="4">
        <v>0</v>
      </c>
      <c r="AC353" s="4">
        <v>538.70000000000005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53.87</v>
      </c>
      <c r="AK353" s="4">
        <v>53.87</v>
      </c>
      <c r="AM353" s="4">
        <v>0</v>
      </c>
      <c r="AN353" s="4">
        <v>0</v>
      </c>
      <c r="AO353" s="4">
        <v>0</v>
      </c>
      <c r="AP353" s="4">
        <v>0</v>
      </c>
      <c r="AQ353" s="4">
        <v>-538.70000000000005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6">
        <v>0</v>
      </c>
      <c r="BK353" s="6">
        <v>0</v>
      </c>
      <c r="BQ353" s="4"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0</v>
      </c>
      <c r="BX353" s="9">
        <v>0</v>
      </c>
      <c r="BY353" s="9">
        <v>0</v>
      </c>
      <c r="BZ353" s="9">
        <v>0</v>
      </c>
      <c r="CA353" s="9">
        <v>0</v>
      </c>
      <c r="CB353" s="9">
        <v>0</v>
      </c>
      <c r="CC353" s="9">
        <v>0</v>
      </c>
      <c r="CD353" s="135">
        <v>0</v>
      </c>
      <c r="CE353" s="7">
        <f t="shared" si="5"/>
        <v>0</v>
      </c>
    </row>
    <row r="354" spans="1:83" hidden="1">
      <c r="A354">
        <v>942</v>
      </c>
      <c r="B354" t="s">
        <v>487</v>
      </c>
      <c r="C354">
        <v>117</v>
      </c>
      <c r="D354" t="s">
        <v>488</v>
      </c>
      <c r="E354">
        <v>228</v>
      </c>
      <c r="F354">
        <v>512150001</v>
      </c>
      <c r="G354" t="s">
        <v>249</v>
      </c>
      <c r="H354" s="53"/>
      <c r="I354">
        <v>101</v>
      </c>
      <c r="J354" t="s">
        <v>308</v>
      </c>
      <c r="K354">
        <v>2150</v>
      </c>
      <c r="L354" s="8">
        <v>2110</v>
      </c>
      <c r="M354" t="s">
        <v>546</v>
      </c>
      <c r="N354">
        <v>2000</v>
      </c>
      <c r="O354" t="s">
        <v>113</v>
      </c>
      <c r="P354">
        <v>8</v>
      </c>
      <c r="Q354" t="s">
        <v>486</v>
      </c>
      <c r="R354">
        <v>183</v>
      </c>
      <c r="S354" s="21">
        <v>1</v>
      </c>
      <c r="T354" s="21">
        <v>83</v>
      </c>
      <c r="U354" t="s">
        <v>489</v>
      </c>
      <c r="V354">
        <v>121</v>
      </c>
      <c r="W354" t="s">
        <v>312</v>
      </c>
      <c r="X354">
        <v>1</v>
      </c>
      <c r="Y354" t="s">
        <v>313</v>
      </c>
      <c r="Z354" s="4">
        <v>0</v>
      </c>
      <c r="AA354" s="4">
        <v>0</v>
      </c>
      <c r="AB354" s="4">
        <v>3219.84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321.98</v>
      </c>
      <c r="AK354" s="4">
        <v>321.98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AU354" s="4">
        <v>0</v>
      </c>
      <c r="AV354" s="4">
        <v>0</v>
      </c>
      <c r="AW354" s="4">
        <v>-341.82</v>
      </c>
      <c r="AX354" s="4">
        <v>0</v>
      </c>
      <c r="AZ354" s="4">
        <v>0</v>
      </c>
      <c r="BA354" s="4">
        <v>0</v>
      </c>
      <c r="BB354" s="4">
        <v>3200</v>
      </c>
      <c r="BC354" s="4">
        <v>0</v>
      </c>
      <c r="BD354" s="4">
        <v>0</v>
      </c>
      <c r="BE354" s="4">
        <v>0</v>
      </c>
      <c r="BF354" s="4">
        <v>0</v>
      </c>
      <c r="BG354" s="4">
        <v>0</v>
      </c>
      <c r="BH354" s="4">
        <v>0</v>
      </c>
      <c r="BI354" s="4">
        <v>0</v>
      </c>
      <c r="BJ354" s="6">
        <v>320</v>
      </c>
      <c r="BK354" s="6">
        <v>320</v>
      </c>
      <c r="BQ354" s="4">
        <v>3985.92</v>
      </c>
      <c r="BR354" s="9">
        <v>0</v>
      </c>
      <c r="BS354" s="9">
        <v>0</v>
      </c>
      <c r="BT354" s="9">
        <v>3321.6000000000004</v>
      </c>
      <c r="BU354" s="9">
        <v>0</v>
      </c>
      <c r="BV354" s="9">
        <v>0</v>
      </c>
      <c r="BW354" s="9">
        <v>0</v>
      </c>
      <c r="BX354" s="9">
        <v>0</v>
      </c>
      <c r="BY354" s="9">
        <v>0</v>
      </c>
      <c r="BZ354" s="9">
        <v>0</v>
      </c>
      <c r="CA354" s="9">
        <v>0</v>
      </c>
      <c r="CB354" s="9">
        <v>332.15999999999997</v>
      </c>
      <c r="CC354" s="9">
        <v>332.15999999999997</v>
      </c>
      <c r="CD354" s="135">
        <v>3985.92</v>
      </c>
      <c r="CE354" s="7">
        <f t="shared" si="5"/>
        <v>0</v>
      </c>
    </row>
    <row r="355" spans="1:83" hidden="1">
      <c r="A355">
        <v>921</v>
      </c>
      <c r="B355" t="s">
        <v>454</v>
      </c>
      <c r="C355">
        <v>108</v>
      </c>
      <c r="D355" t="s">
        <v>455</v>
      </c>
      <c r="E355">
        <v>229</v>
      </c>
      <c r="F355">
        <v>512150003</v>
      </c>
      <c r="G355" t="s">
        <v>591</v>
      </c>
      <c r="H355" s="53"/>
      <c r="I355">
        <v>101</v>
      </c>
      <c r="J355" t="s">
        <v>308</v>
      </c>
      <c r="K355">
        <v>2150</v>
      </c>
      <c r="L355" s="8">
        <v>2110</v>
      </c>
      <c r="M355" t="s">
        <v>546</v>
      </c>
      <c r="N355">
        <v>2000</v>
      </c>
      <c r="O355" t="s">
        <v>113</v>
      </c>
      <c r="P355">
        <v>4</v>
      </c>
      <c r="Q355" t="s">
        <v>345</v>
      </c>
      <c r="R355">
        <v>132</v>
      </c>
      <c r="S355" s="21">
        <v>1</v>
      </c>
      <c r="T355" s="21">
        <v>32</v>
      </c>
      <c r="U355" t="s">
        <v>456</v>
      </c>
      <c r="V355">
        <v>121</v>
      </c>
      <c r="W355" t="s">
        <v>312</v>
      </c>
      <c r="X355">
        <v>1</v>
      </c>
      <c r="Y355" t="s">
        <v>313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1218</v>
      </c>
      <c r="AV355" s="4">
        <v>0</v>
      </c>
      <c r="AW355" s="4">
        <v>0</v>
      </c>
      <c r="AX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1218</v>
      </c>
      <c r="BI355" s="4">
        <v>0</v>
      </c>
      <c r="BJ355" s="6">
        <v>121.8</v>
      </c>
      <c r="BK355" s="6">
        <v>121.8</v>
      </c>
      <c r="BQ355" s="4">
        <v>1517.1407999999999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0</v>
      </c>
      <c r="BX355" s="9">
        <v>0</v>
      </c>
      <c r="BY355" s="9">
        <v>0</v>
      </c>
      <c r="BZ355" s="9">
        <v>1264.2839999999999</v>
      </c>
      <c r="CA355" s="9">
        <v>0</v>
      </c>
      <c r="CB355" s="9">
        <v>126.42840000000001</v>
      </c>
      <c r="CC355" s="9">
        <v>126.42840000000001</v>
      </c>
      <c r="CD355" s="135">
        <v>1517.1407999999999</v>
      </c>
      <c r="CE355" s="7">
        <f t="shared" si="5"/>
        <v>0</v>
      </c>
    </row>
    <row r="356" spans="1:83" s="42" customFormat="1" hidden="1">
      <c r="A356" s="42">
        <v>962</v>
      </c>
      <c r="B356" s="42" t="s">
        <v>513</v>
      </c>
      <c r="C356" s="42">
        <v>126</v>
      </c>
      <c r="D356" s="42" t="s">
        <v>225</v>
      </c>
      <c r="E356" s="42">
        <v>229</v>
      </c>
      <c r="F356" s="42">
        <v>512150003</v>
      </c>
      <c r="G356" s="42" t="s">
        <v>591</v>
      </c>
      <c r="H356" s="115"/>
      <c r="I356" s="42">
        <v>101</v>
      </c>
      <c r="J356" s="42" t="s">
        <v>308</v>
      </c>
      <c r="K356" s="42">
        <v>2150</v>
      </c>
      <c r="L356" s="104">
        <v>2110</v>
      </c>
      <c r="M356" s="42" t="s">
        <v>546</v>
      </c>
      <c r="N356" s="42">
        <v>2000</v>
      </c>
      <c r="O356" s="42" t="s">
        <v>113</v>
      </c>
      <c r="P356" s="42">
        <v>11</v>
      </c>
      <c r="Q356" s="42" t="s">
        <v>509</v>
      </c>
      <c r="R356" s="42">
        <v>241</v>
      </c>
      <c r="S356" s="105">
        <v>2</v>
      </c>
      <c r="T356" s="105">
        <v>41</v>
      </c>
      <c r="U356" s="42" t="s">
        <v>445</v>
      </c>
      <c r="V356" s="42">
        <v>124</v>
      </c>
      <c r="W356" s="42" t="s">
        <v>510</v>
      </c>
      <c r="X356" s="42">
        <v>1</v>
      </c>
      <c r="Y356" s="42" t="s">
        <v>313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/>
      <c r="AM356" s="43">
        <v>0</v>
      </c>
      <c r="AN356" s="43">
        <v>0</v>
      </c>
      <c r="AO356" s="43">
        <v>26390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Z356" s="43">
        <v>0</v>
      </c>
      <c r="BA356" s="43">
        <v>0</v>
      </c>
      <c r="BB356" s="43">
        <v>0</v>
      </c>
      <c r="BC356" s="43">
        <v>26390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4">
        <v>2639</v>
      </c>
      <c r="BK356" s="44">
        <v>2639</v>
      </c>
      <c r="BL356" s="107"/>
      <c r="BM356" s="107"/>
      <c r="BQ356" s="43">
        <v>32871.383999999998</v>
      </c>
      <c r="BR356" s="107">
        <v>0</v>
      </c>
      <c r="BS356" s="107">
        <v>0</v>
      </c>
      <c r="BT356" s="107">
        <v>0</v>
      </c>
      <c r="BU356" s="107">
        <v>27392.82</v>
      </c>
      <c r="BV356" s="107">
        <v>0</v>
      </c>
      <c r="BW356" s="107">
        <v>0</v>
      </c>
      <c r="BX356" s="107">
        <v>0</v>
      </c>
      <c r="BY356" s="107">
        <v>0</v>
      </c>
      <c r="BZ356" s="107">
        <v>0</v>
      </c>
      <c r="CA356" s="107">
        <v>0</v>
      </c>
      <c r="CB356" s="107">
        <v>2739.2819999999997</v>
      </c>
      <c r="CC356" s="107">
        <v>2739.2819999999997</v>
      </c>
      <c r="CD356" s="137">
        <v>32871.383999999998</v>
      </c>
      <c r="CE356" s="7">
        <f t="shared" si="5"/>
        <v>0</v>
      </c>
    </row>
    <row r="357" spans="1:83" hidden="1">
      <c r="A357">
        <v>111</v>
      </c>
      <c r="B357" t="s">
        <v>84</v>
      </c>
      <c r="C357">
        <v>141</v>
      </c>
      <c r="D357" t="s">
        <v>260</v>
      </c>
      <c r="E357">
        <v>230</v>
      </c>
      <c r="F357">
        <v>512160001</v>
      </c>
      <c r="G357" t="s">
        <v>170</v>
      </c>
      <c r="H357" s="53"/>
      <c r="I357">
        <v>101</v>
      </c>
      <c r="J357" t="s">
        <v>308</v>
      </c>
      <c r="K357">
        <v>2160</v>
      </c>
      <c r="L357" s="8">
        <v>2110</v>
      </c>
      <c r="M357" t="s">
        <v>322</v>
      </c>
      <c r="N357">
        <v>2000</v>
      </c>
      <c r="O357" t="s">
        <v>113</v>
      </c>
      <c r="P357">
        <v>13</v>
      </c>
      <c r="Q357" t="s">
        <v>353</v>
      </c>
      <c r="R357">
        <v>263</v>
      </c>
      <c r="S357" s="21">
        <v>2</v>
      </c>
      <c r="T357" s="21">
        <v>63</v>
      </c>
      <c r="U357" t="s">
        <v>354</v>
      </c>
      <c r="V357">
        <v>121</v>
      </c>
      <c r="W357" t="s">
        <v>312</v>
      </c>
      <c r="X357">
        <v>1</v>
      </c>
      <c r="Y357" t="s">
        <v>313</v>
      </c>
      <c r="Z357" s="4">
        <v>2731.83</v>
      </c>
      <c r="AA357" s="4">
        <v>1096.83</v>
      </c>
      <c r="AB357" s="4">
        <v>3274.32</v>
      </c>
      <c r="AC357" s="4">
        <v>0</v>
      </c>
      <c r="AD357" s="4">
        <v>3155.03</v>
      </c>
      <c r="AE357" s="4">
        <v>7704.43</v>
      </c>
      <c r="AF357" s="4">
        <v>3504.57</v>
      </c>
      <c r="AG357" s="4">
        <v>1278.1300000000001</v>
      </c>
      <c r="AH357" s="4">
        <v>996</v>
      </c>
      <c r="AI357" s="4">
        <v>4270.97</v>
      </c>
      <c r="AJ357" s="4">
        <v>2801.21</v>
      </c>
      <c r="AK357" s="4">
        <v>2801.21</v>
      </c>
      <c r="AM357" s="4">
        <v>-628.45000000000005</v>
      </c>
      <c r="AN357" s="4">
        <v>0</v>
      </c>
      <c r="AO357" s="4">
        <v>63.01</v>
      </c>
      <c r="AP357" s="4">
        <v>0</v>
      </c>
      <c r="AQ357" s="4">
        <v>-114.21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Z357" s="4">
        <v>806.5</v>
      </c>
      <c r="BA357" s="4">
        <v>2317.37</v>
      </c>
      <c r="BB357" s="4">
        <v>841.5</v>
      </c>
      <c r="BC357" s="4">
        <v>1169.68</v>
      </c>
      <c r="BD357" s="4">
        <v>4443.3100000000004</v>
      </c>
      <c r="BE357" s="4">
        <v>2032.04</v>
      </c>
      <c r="BF357" s="4">
        <v>4421.0600000000004</v>
      </c>
      <c r="BG357" s="4">
        <v>2247.5</v>
      </c>
      <c r="BH357" s="4">
        <v>0</v>
      </c>
      <c r="BI357" s="4">
        <v>0</v>
      </c>
      <c r="BJ357" s="6">
        <v>1827.8960000000002</v>
      </c>
      <c r="BK357" s="6">
        <v>1827.8960000000002</v>
      </c>
      <c r="BQ357" s="4">
        <v>22768.272576000007</v>
      </c>
      <c r="BR357" s="9">
        <v>837.14700000000016</v>
      </c>
      <c r="BS357" s="9">
        <v>2405.4300600000001</v>
      </c>
      <c r="BT357" s="9">
        <v>873.47700000000009</v>
      </c>
      <c r="BU357" s="9">
        <v>1214.1278400000001</v>
      </c>
      <c r="BV357" s="9">
        <v>4612.155780000001</v>
      </c>
      <c r="BW357" s="9">
        <v>2109.2575200000001</v>
      </c>
      <c r="BX357" s="9">
        <v>4589.0602800000015</v>
      </c>
      <c r="BY357" s="9">
        <v>2332.9050000000002</v>
      </c>
      <c r="BZ357" s="9">
        <v>0</v>
      </c>
      <c r="CA357" s="9">
        <v>0</v>
      </c>
      <c r="CB357" s="9">
        <v>1897.3560480000006</v>
      </c>
      <c r="CC357" s="9">
        <v>1897.3560480000006</v>
      </c>
      <c r="CD357" s="135">
        <v>22768.272576000003</v>
      </c>
      <c r="CE357" s="7">
        <f t="shared" si="5"/>
        <v>0</v>
      </c>
    </row>
    <row r="358" spans="1:83" hidden="1">
      <c r="A358">
        <v>931</v>
      </c>
      <c r="B358" t="s">
        <v>465</v>
      </c>
      <c r="C358">
        <v>111</v>
      </c>
      <c r="D358" t="s">
        <v>466</v>
      </c>
      <c r="E358">
        <v>230</v>
      </c>
      <c r="F358">
        <v>512160001</v>
      </c>
      <c r="G358" t="s">
        <v>170</v>
      </c>
      <c r="H358" s="53"/>
      <c r="I358">
        <v>101</v>
      </c>
      <c r="J358" t="s">
        <v>308</v>
      </c>
      <c r="K358">
        <v>2160</v>
      </c>
      <c r="L358" s="8">
        <v>2110</v>
      </c>
      <c r="M358" t="s">
        <v>322</v>
      </c>
      <c r="N358">
        <v>2000</v>
      </c>
      <c r="O358" t="s">
        <v>113</v>
      </c>
      <c r="P358">
        <v>5</v>
      </c>
      <c r="Q358" t="s">
        <v>467</v>
      </c>
      <c r="R358">
        <v>152</v>
      </c>
      <c r="S358" s="21">
        <v>1</v>
      </c>
      <c r="T358" s="21">
        <v>52</v>
      </c>
      <c r="U358" t="s">
        <v>468</v>
      </c>
      <c r="V358">
        <v>121</v>
      </c>
      <c r="W358" t="s">
        <v>312</v>
      </c>
      <c r="X358">
        <v>1</v>
      </c>
      <c r="Y358" t="s">
        <v>313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660</v>
      </c>
      <c r="AR358" s="4">
        <v>0</v>
      </c>
      <c r="AS358" s="4">
        <v>0</v>
      </c>
      <c r="AT358" s="4">
        <v>389</v>
      </c>
      <c r="AU358" s="4">
        <v>0</v>
      </c>
      <c r="AV358" s="4">
        <v>335</v>
      </c>
      <c r="AW358" s="4">
        <v>0</v>
      </c>
      <c r="AX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660</v>
      </c>
      <c r="BE358" s="4">
        <v>0</v>
      </c>
      <c r="BF358" s="4">
        <v>0</v>
      </c>
      <c r="BG358" s="4">
        <v>389</v>
      </c>
      <c r="BH358" s="4">
        <v>0</v>
      </c>
      <c r="BI358" s="4">
        <v>335</v>
      </c>
      <c r="BJ358" s="6">
        <v>138.4</v>
      </c>
      <c r="BK358" s="6">
        <v>138.4</v>
      </c>
      <c r="BQ358" s="4">
        <v>1723.9104000000002</v>
      </c>
      <c r="BR358" s="9">
        <v>0</v>
      </c>
      <c r="BS358" s="9">
        <v>0</v>
      </c>
      <c r="BT358" s="9">
        <v>0</v>
      </c>
      <c r="BU358" s="9">
        <v>0</v>
      </c>
      <c r="BV358" s="9">
        <v>685.08</v>
      </c>
      <c r="BW358" s="9">
        <v>0</v>
      </c>
      <c r="BX358" s="9">
        <v>0</v>
      </c>
      <c r="BY358" s="9">
        <v>403.78200000000004</v>
      </c>
      <c r="BZ358" s="9">
        <v>0</v>
      </c>
      <c r="CA358" s="9">
        <v>347.73</v>
      </c>
      <c r="CB358" s="9">
        <v>143.6592</v>
      </c>
      <c r="CC358" s="9">
        <v>143.6592</v>
      </c>
      <c r="CD358" s="135">
        <v>1723.9104000000002</v>
      </c>
      <c r="CE358" s="7">
        <f t="shared" si="5"/>
        <v>0</v>
      </c>
    </row>
    <row r="359" spans="1:83" hidden="1">
      <c r="A359">
        <v>941</v>
      </c>
      <c r="B359" t="s">
        <v>484</v>
      </c>
      <c r="C359">
        <v>116</v>
      </c>
      <c r="D359" t="s">
        <v>485</v>
      </c>
      <c r="E359">
        <v>230</v>
      </c>
      <c r="F359">
        <v>512160001</v>
      </c>
      <c r="G359" t="s">
        <v>170</v>
      </c>
      <c r="H359" s="53"/>
      <c r="I359">
        <v>101</v>
      </c>
      <c r="J359" t="s">
        <v>308</v>
      </c>
      <c r="K359">
        <v>2160</v>
      </c>
      <c r="L359" s="8">
        <v>2110</v>
      </c>
      <c r="M359" t="s">
        <v>322</v>
      </c>
      <c r="N359">
        <v>2000</v>
      </c>
      <c r="O359" t="s">
        <v>113</v>
      </c>
      <c r="P359">
        <v>8</v>
      </c>
      <c r="Q359" t="s">
        <v>486</v>
      </c>
      <c r="R359">
        <v>131</v>
      </c>
      <c r="S359" s="21">
        <v>1</v>
      </c>
      <c r="T359" s="21">
        <v>31</v>
      </c>
      <c r="U359" t="s">
        <v>449</v>
      </c>
      <c r="V359">
        <v>121</v>
      </c>
      <c r="W359" t="s">
        <v>312</v>
      </c>
      <c r="X359">
        <v>1</v>
      </c>
      <c r="Y359" t="s">
        <v>313</v>
      </c>
      <c r="Z359" s="4">
        <v>0</v>
      </c>
      <c r="AA359" s="4">
        <v>0</v>
      </c>
      <c r="AB359" s="4">
        <v>0</v>
      </c>
      <c r="AC359" s="4">
        <v>0</v>
      </c>
      <c r="AD359" s="4">
        <v>1545.94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154.59</v>
      </c>
      <c r="AK359" s="4">
        <v>154.59</v>
      </c>
      <c r="AM359" s="4">
        <v>0</v>
      </c>
      <c r="AN359" s="4">
        <v>0</v>
      </c>
      <c r="AO359" s="4">
        <v>0</v>
      </c>
      <c r="AP359" s="4">
        <v>0</v>
      </c>
      <c r="AQ359" s="4">
        <v>-962.75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-170.78</v>
      </c>
      <c r="AX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184.5</v>
      </c>
      <c r="BG359" s="4">
        <v>0</v>
      </c>
      <c r="BH359" s="4">
        <v>0</v>
      </c>
      <c r="BI359" s="4">
        <v>382.5</v>
      </c>
      <c r="BJ359" s="6">
        <v>56.7</v>
      </c>
      <c r="BK359" s="6">
        <v>56.7</v>
      </c>
      <c r="BQ359" s="4">
        <v>706.25520000000017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0</v>
      </c>
      <c r="BX359" s="9">
        <v>191.511</v>
      </c>
      <c r="BY359" s="9">
        <v>0</v>
      </c>
      <c r="BZ359" s="9">
        <v>0</v>
      </c>
      <c r="CA359" s="9">
        <v>397.03500000000003</v>
      </c>
      <c r="CB359" s="9">
        <v>58.854600000000012</v>
      </c>
      <c r="CC359" s="9">
        <v>58.854600000000012</v>
      </c>
      <c r="CD359" s="135">
        <v>706.25520000000006</v>
      </c>
      <c r="CE359" s="7">
        <f t="shared" si="5"/>
        <v>0</v>
      </c>
    </row>
    <row r="360" spans="1:83" hidden="1">
      <c r="A360">
        <v>951</v>
      </c>
      <c r="B360" t="s">
        <v>491</v>
      </c>
      <c r="C360">
        <v>118</v>
      </c>
      <c r="D360" t="s">
        <v>178</v>
      </c>
      <c r="E360">
        <v>230</v>
      </c>
      <c r="F360">
        <v>512160001</v>
      </c>
      <c r="G360" t="s">
        <v>170</v>
      </c>
      <c r="H360" s="53"/>
      <c r="I360">
        <v>101</v>
      </c>
      <c r="J360" t="s">
        <v>308</v>
      </c>
      <c r="K360">
        <v>2160</v>
      </c>
      <c r="L360" s="8">
        <v>2110</v>
      </c>
      <c r="M360" t="s">
        <v>322</v>
      </c>
      <c r="N360">
        <v>2000</v>
      </c>
      <c r="O360" t="s">
        <v>113</v>
      </c>
      <c r="P360">
        <v>12</v>
      </c>
      <c r="Q360" t="s">
        <v>401</v>
      </c>
      <c r="R360">
        <v>221</v>
      </c>
      <c r="S360" s="21">
        <v>2</v>
      </c>
      <c r="T360" s="21">
        <v>21</v>
      </c>
      <c r="U360" t="s">
        <v>492</v>
      </c>
      <c r="V360">
        <v>128</v>
      </c>
      <c r="W360" t="s">
        <v>404</v>
      </c>
      <c r="X360">
        <v>1</v>
      </c>
      <c r="Y360" t="s">
        <v>313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M360" s="4">
        <v>84.9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0</v>
      </c>
      <c r="AZ360" s="4">
        <v>84.9</v>
      </c>
      <c r="BA360" s="4">
        <v>0</v>
      </c>
      <c r="BB360" s="4">
        <v>0</v>
      </c>
      <c r="BC360" s="4">
        <v>0</v>
      </c>
      <c r="BD360" s="4">
        <v>0</v>
      </c>
      <c r="BE360" s="4">
        <v>0</v>
      </c>
      <c r="BF360" s="4">
        <v>0</v>
      </c>
      <c r="BG360" s="4">
        <v>0</v>
      </c>
      <c r="BH360" s="4">
        <v>0</v>
      </c>
      <c r="BI360" s="4">
        <v>0</v>
      </c>
      <c r="BJ360" s="6">
        <v>8.49</v>
      </c>
      <c r="BK360" s="6">
        <v>8.49</v>
      </c>
      <c r="BQ360" s="4">
        <v>105.75144</v>
      </c>
      <c r="BR360" s="9">
        <v>88.126200000000011</v>
      </c>
      <c r="BS360" s="9">
        <v>0</v>
      </c>
      <c r="BT360" s="9">
        <v>0</v>
      </c>
      <c r="BU360" s="9">
        <v>0</v>
      </c>
      <c r="BV360" s="9">
        <v>0</v>
      </c>
      <c r="BW360" s="9">
        <v>0</v>
      </c>
      <c r="BX360" s="9">
        <v>0</v>
      </c>
      <c r="BY360" s="9">
        <v>0</v>
      </c>
      <c r="BZ360" s="9">
        <v>0</v>
      </c>
      <c r="CA360" s="9">
        <v>0</v>
      </c>
      <c r="CB360" s="9">
        <v>8.8126200000000008</v>
      </c>
      <c r="CC360" s="9">
        <v>8.8126200000000008</v>
      </c>
      <c r="CD360" s="135">
        <v>105.75144</v>
      </c>
      <c r="CE360" s="7">
        <f t="shared" si="5"/>
        <v>0</v>
      </c>
    </row>
    <row r="361" spans="1:83" hidden="1">
      <c r="A361">
        <v>954</v>
      </c>
      <c r="B361" t="s">
        <v>502</v>
      </c>
      <c r="C361">
        <v>122</v>
      </c>
      <c r="D361" t="s">
        <v>503</v>
      </c>
      <c r="E361">
        <v>230</v>
      </c>
      <c r="F361">
        <v>512160001</v>
      </c>
      <c r="G361" t="s">
        <v>170</v>
      </c>
      <c r="H361" s="53"/>
      <c r="I361">
        <v>101</v>
      </c>
      <c r="J361" t="s">
        <v>308</v>
      </c>
      <c r="K361">
        <v>2160</v>
      </c>
      <c r="L361" s="8">
        <v>2110</v>
      </c>
      <c r="M361" t="s">
        <v>322</v>
      </c>
      <c r="N361">
        <v>2000</v>
      </c>
      <c r="O361" t="s">
        <v>113</v>
      </c>
      <c r="P361">
        <v>12</v>
      </c>
      <c r="Q361" t="s">
        <v>401</v>
      </c>
      <c r="R361">
        <v>226</v>
      </c>
      <c r="S361" s="21">
        <v>2</v>
      </c>
      <c r="T361" s="21">
        <v>26</v>
      </c>
      <c r="U361" t="s">
        <v>504</v>
      </c>
      <c r="V361">
        <v>121</v>
      </c>
      <c r="W361" t="s">
        <v>312</v>
      </c>
      <c r="X361">
        <v>1</v>
      </c>
      <c r="Y361" t="s">
        <v>313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48447.45</v>
      </c>
      <c r="AI361" s="4">
        <v>0</v>
      </c>
      <c r="AJ361" s="4">
        <v>4844.74</v>
      </c>
      <c r="AK361" s="4">
        <v>4844.74</v>
      </c>
      <c r="AM361" s="4">
        <v>54769.4</v>
      </c>
      <c r="AN361" s="4">
        <v>109538.8</v>
      </c>
      <c r="AO361" s="4">
        <v>1484.22</v>
      </c>
      <c r="AP361" s="4">
        <v>114410.8</v>
      </c>
      <c r="AQ361" s="4">
        <v>109538.8</v>
      </c>
      <c r="AR361" s="4">
        <v>756.02</v>
      </c>
      <c r="AS361" s="4">
        <v>219049.60000000001</v>
      </c>
      <c r="AT361" s="4">
        <v>0</v>
      </c>
      <c r="AU361" s="4">
        <v>-36378.26</v>
      </c>
      <c r="AV361" s="4">
        <v>53937.49</v>
      </c>
      <c r="AW361" s="4">
        <v>4584.32</v>
      </c>
      <c r="AX361" s="4">
        <v>0</v>
      </c>
      <c r="AZ361" s="4">
        <v>0</v>
      </c>
      <c r="BA361" s="4">
        <v>54769.4</v>
      </c>
      <c r="BB361" s="4">
        <v>111023.02</v>
      </c>
      <c r="BC361" s="4">
        <v>0</v>
      </c>
      <c r="BD361" s="4">
        <v>114410.8</v>
      </c>
      <c r="BE361" s="4">
        <v>110266.82</v>
      </c>
      <c r="BF361" s="4">
        <v>219077.6</v>
      </c>
      <c r="BG361" s="4">
        <v>0</v>
      </c>
      <c r="BH361" s="4">
        <v>12069.19</v>
      </c>
      <c r="BI361" s="4">
        <v>0</v>
      </c>
      <c r="BJ361" s="6">
        <v>62161.682999999997</v>
      </c>
      <c r="BK361" s="6">
        <v>62161.682999999997</v>
      </c>
      <c r="BQ361" s="4">
        <v>774285.92344799987</v>
      </c>
      <c r="BR361" s="9">
        <v>0</v>
      </c>
      <c r="BS361" s="9">
        <v>56850.637199999997</v>
      </c>
      <c r="BT361" s="9">
        <v>115241.89476000001</v>
      </c>
      <c r="BU361" s="9">
        <v>0</v>
      </c>
      <c r="BV361" s="9">
        <v>118758.41039999999</v>
      </c>
      <c r="BW361" s="9">
        <v>114456.95916</v>
      </c>
      <c r="BX361" s="9">
        <v>227402.54879999999</v>
      </c>
      <c r="BY361" s="9">
        <v>0</v>
      </c>
      <c r="BZ361" s="9">
        <v>12527.819220000001</v>
      </c>
      <c r="CA361" s="9">
        <v>0</v>
      </c>
      <c r="CB361" s="9">
        <v>64523.826953999996</v>
      </c>
      <c r="CC361" s="9">
        <v>64523.826953999996</v>
      </c>
      <c r="CD361" s="135">
        <v>774285.92344799999</v>
      </c>
      <c r="CE361" s="7">
        <f t="shared" si="5"/>
        <v>0</v>
      </c>
    </row>
    <row r="362" spans="1:83" hidden="1">
      <c r="A362">
        <v>962</v>
      </c>
      <c r="B362" t="s">
        <v>513</v>
      </c>
      <c r="C362">
        <v>126</v>
      </c>
      <c r="D362" t="s">
        <v>225</v>
      </c>
      <c r="E362">
        <v>230</v>
      </c>
      <c r="F362">
        <v>512160001</v>
      </c>
      <c r="G362" t="s">
        <v>170</v>
      </c>
      <c r="H362" s="53"/>
      <c r="I362">
        <v>101</v>
      </c>
      <c r="J362" t="s">
        <v>308</v>
      </c>
      <c r="K362">
        <v>2160</v>
      </c>
      <c r="L362" s="8">
        <v>2110</v>
      </c>
      <c r="M362" t="s">
        <v>322</v>
      </c>
      <c r="N362">
        <v>2000</v>
      </c>
      <c r="O362" t="s">
        <v>113</v>
      </c>
      <c r="P362">
        <v>11</v>
      </c>
      <c r="Q362" t="s">
        <v>509</v>
      </c>
      <c r="R362">
        <v>241</v>
      </c>
      <c r="S362" s="21">
        <v>2</v>
      </c>
      <c r="T362" s="21">
        <v>41</v>
      </c>
      <c r="U362" t="s">
        <v>445</v>
      </c>
      <c r="V362">
        <v>124</v>
      </c>
      <c r="W362" t="s">
        <v>510</v>
      </c>
      <c r="X362">
        <v>1</v>
      </c>
      <c r="Y362" t="s">
        <v>313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8320.5300000000007</v>
      </c>
      <c r="AF362" s="4">
        <v>0</v>
      </c>
      <c r="AG362" s="4">
        <v>0</v>
      </c>
      <c r="AH362" s="4">
        <v>0</v>
      </c>
      <c r="AI362" s="4">
        <v>0</v>
      </c>
      <c r="AJ362" s="4">
        <v>832.05</v>
      </c>
      <c r="AK362" s="4">
        <v>832.05</v>
      </c>
      <c r="AM362" s="4">
        <v>0</v>
      </c>
      <c r="AN362" s="4">
        <v>0</v>
      </c>
      <c r="AO362" s="4">
        <v>8456.4</v>
      </c>
      <c r="AP362" s="4">
        <v>0</v>
      </c>
      <c r="AQ362" s="4">
        <v>4619.7</v>
      </c>
      <c r="AR362" s="4">
        <v>0</v>
      </c>
      <c r="AS362" s="4">
        <v>0</v>
      </c>
      <c r="AT362" s="4">
        <v>-4418.38</v>
      </c>
      <c r="AU362" s="4">
        <v>0</v>
      </c>
      <c r="AV362" s="4">
        <v>0</v>
      </c>
      <c r="AW362" s="4">
        <v>0</v>
      </c>
      <c r="AX362" s="4">
        <v>0</v>
      </c>
      <c r="AZ362" s="4">
        <v>0</v>
      </c>
      <c r="BA362" s="4">
        <v>0</v>
      </c>
      <c r="BB362" s="4">
        <v>0</v>
      </c>
      <c r="BC362" s="4">
        <v>8456.4</v>
      </c>
      <c r="BD362" s="4">
        <v>0</v>
      </c>
      <c r="BE362" s="4">
        <v>4619.7</v>
      </c>
      <c r="BF362" s="4">
        <v>0</v>
      </c>
      <c r="BG362" s="4">
        <v>0</v>
      </c>
      <c r="BH362" s="4">
        <v>0</v>
      </c>
      <c r="BI362" s="4">
        <v>0</v>
      </c>
      <c r="BJ362" s="6">
        <v>1307.6099999999999</v>
      </c>
      <c r="BK362" s="6">
        <v>1307.6099999999999</v>
      </c>
      <c r="BQ362" s="4">
        <v>16287.59016</v>
      </c>
      <c r="BR362" s="9">
        <v>0</v>
      </c>
      <c r="BS362" s="9">
        <v>0</v>
      </c>
      <c r="BT362" s="9">
        <v>0</v>
      </c>
      <c r="BU362" s="9">
        <v>8777.7432000000008</v>
      </c>
      <c r="BV362" s="9">
        <v>0</v>
      </c>
      <c r="BW362" s="9">
        <v>4795.2485999999999</v>
      </c>
      <c r="BX362" s="9">
        <v>0</v>
      </c>
      <c r="BY362" s="9">
        <v>0</v>
      </c>
      <c r="BZ362" s="9">
        <v>0</v>
      </c>
      <c r="CA362" s="9">
        <v>0</v>
      </c>
      <c r="CB362" s="9">
        <v>1357.29918</v>
      </c>
      <c r="CC362" s="9">
        <v>1357.29918</v>
      </c>
      <c r="CD362" s="135">
        <v>16287.59016</v>
      </c>
      <c r="CE362" s="7">
        <f t="shared" si="5"/>
        <v>0</v>
      </c>
    </row>
    <row r="363" spans="1:83" hidden="1">
      <c r="A363">
        <v>966</v>
      </c>
      <c r="B363" t="s">
        <v>750</v>
      </c>
      <c r="C363">
        <v>182</v>
      </c>
      <c r="D363" t="s">
        <v>751</v>
      </c>
      <c r="E363">
        <v>230</v>
      </c>
      <c r="F363">
        <v>512160001</v>
      </c>
      <c r="G363" t="s">
        <v>170</v>
      </c>
      <c r="H363" s="53"/>
      <c r="I363">
        <v>101</v>
      </c>
      <c r="J363" t="s">
        <v>308</v>
      </c>
      <c r="K363">
        <v>2160</v>
      </c>
      <c r="L363" s="8">
        <v>2110</v>
      </c>
      <c r="M363" t="s">
        <v>322</v>
      </c>
      <c r="N363">
        <v>2000</v>
      </c>
      <c r="O363" t="s">
        <v>113</v>
      </c>
      <c r="P363">
        <v>9</v>
      </c>
      <c r="Q363" t="s">
        <v>422</v>
      </c>
      <c r="R363">
        <v>241</v>
      </c>
      <c r="S363" s="21">
        <v>2</v>
      </c>
      <c r="T363" s="21">
        <v>41</v>
      </c>
      <c r="U363" t="s">
        <v>445</v>
      </c>
      <c r="V363">
        <v>124</v>
      </c>
      <c r="W363" t="s">
        <v>510</v>
      </c>
      <c r="X363">
        <v>1</v>
      </c>
      <c r="Y363" t="s">
        <v>313</v>
      </c>
      <c r="Z363" s="4">
        <v>278.64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27.86</v>
      </c>
      <c r="AK363" s="4">
        <v>27.86</v>
      </c>
      <c r="AM363" s="4">
        <v>0</v>
      </c>
      <c r="AN363" s="4">
        <v>0</v>
      </c>
      <c r="AO363" s="4">
        <v>-3.35</v>
      </c>
      <c r="AP363" s="4">
        <v>-275.29000000000002</v>
      </c>
      <c r="AQ363" s="4">
        <v>0</v>
      </c>
      <c r="AR363" s="4">
        <v>0</v>
      </c>
      <c r="AS363" s="4">
        <v>0</v>
      </c>
      <c r="AT363" s="4">
        <v>0</v>
      </c>
      <c r="AU363" s="4">
        <v>178</v>
      </c>
      <c r="AV363" s="4">
        <v>0</v>
      </c>
      <c r="AW363" s="4">
        <v>0</v>
      </c>
      <c r="AX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178</v>
      </c>
      <c r="BJ363" s="6">
        <v>17.8</v>
      </c>
      <c r="BK363" s="6">
        <v>17.8</v>
      </c>
      <c r="BQ363" s="4">
        <v>221.71680000000003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0</v>
      </c>
      <c r="BX363" s="9">
        <v>0</v>
      </c>
      <c r="BY363" s="9">
        <v>0</v>
      </c>
      <c r="BZ363" s="9">
        <v>0</v>
      </c>
      <c r="CA363" s="9">
        <v>184.76400000000001</v>
      </c>
      <c r="CB363" s="9">
        <v>18.476400000000002</v>
      </c>
      <c r="CC363" s="9">
        <v>18.476400000000002</v>
      </c>
      <c r="CD363" s="135">
        <v>221.71680000000003</v>
      </c>
      <c r="CE363" s="7">
        <f t="shared" si="5"/>
        <v>0</v>
      </c>
    </row>
    <row r="364" spans="1:83" hidden="1">
      <c r="A364">
        <v>972</v>
      </c>
      <c r="B364" t="s">
        <v>527</v>
      </c>
      <c r="C364">
        <v>132</v>
      </c>
      <c r="D364" t="s">
        <v>528</v>
      </c>
      <c r="E364">
        <v>230</v>
      </c>
      <c r="F364">
        <v>512160001</v>
      </c>
      <c r="G364" t="s">
        <v>170</v>
      </c>
      <c r="H364" s="53"/>
      <c r="I364">
        <v>101</v>
      </c>
      <c r="J364" t="s">
        <v>308</v>
      </c>
      <c r="K364">
        <v>2160</v>
      </c>
      <c r="L364" s="8">
        <v>2110</v>
      </c>
      <c r="M364" t="s">
        <v>322</v>
      </c>
      <c r="N364">
        <v>2000</v>
      </c>
      <c r="O364" t="s">
        <v>113</v>
      </c>
      <c r="P364">
        <v>9</v>
      </c>
      <c r="Q364" t="s">
        <v>422</v>
      </c>
      <c r="R364">
        <v>181</v>
      </c>
      <c r="S364" s="21">
        <v>1</v>
      </c>
      <c r="T364" s="21">
        <v>81</v>
      </c>
      <c r="U364" t="s">
        <v>523</v>
      </c>
      <c r="V364">
        <v>131</v>
      </c>
      <c r="W364" t="s">
        <v>524</v>
      </c>
      <c r="X364">
        <v>1</v>
      </c>
      <c r="Y364" t="s">
        <v>313</v>
      </c>
      <c r="Z364" s="4">
        <v>14112.17</v>
      </c>
      <c r="AA364" s="4">
        <v>0</v>
      </c>
      <c r="AB364" s="4">
        <v>11323.79</v>
      </c>
      <c r="AC364" s="4">
        <v>14517.12</v>
      </c>
      <c r="AD364" s="4">
        <v>14517.12</v>
      </c>
      <c r="AE364" s="4">
        <v>16208.47</v>
      </c>
      <c r="AF364" s="4">
        <v>15551.52</v>
      </c>
      <c r="AG364" s="4">
        <v>0</v>
      </c>
      <c r="AH364" s="4">
        <v>20384.349999999999</v>
      </c>
      <c r="AI364" s="4">
        <v>29935.86</v>
      </c>
      <c r="AJ364" s="4">
        <v>13655.04</v>
      </c>
      <c r="AK364" s="4">
        <v>13655.04</v>
      </c>
      <c r="AM364" s="4">
        <v>27196.29</v>
      </c>
      <c r="AN364" s="4">
        <v>-1000.04</v>
      </c>
      <c r="AO364" s="4">
        <v>3977.68</v>
      </c>
      <c r="AP364" s="4">
        <v>0</v>
      </c>
      <c r="AQ364" s="4">
        <v>-4562</v>
      </c>
      <c r="AR364" s="4">
        <v>5024.08</v>
      </c>
      <c r="AS364" s="4">
        <v>7339.1</v>
      </c>
      <c r="AT364" s="4">
        <v>16839.900000000001</v>
      </c>
      <c r="AU364" s="4">
        <v>-4185.76</v>
      </c>
      <c r="AV364" s="4">
        <v>-29935.87</v>
      </c>
      <c r="AW364" s="4">
        <v>-12000</v>
      </c>
      <c r="AX364" s="4">
        <v>-12000</v>
      </c>
      <c r="AZ364" s="4">
        <v>0</v>
      </c>
      <c r="BA364" s="4">
        <v>31137.65</v>
      </c>
      <c r="BB364" s="4">
        <v>24472.240000000002</v>
      </c>
      <c r="BC364" s="4">
        <v>0</v>
      </c>
      <c r="BD364" s="4">
        <v>24472.240000000002</v>
      </c>
      <c r="BE364" s="4">
        <v>0</v>
      </c>
      <c r="BF364" s="4">
        <v>44123.17</v>
      </c>
      <c r="BG364" s="4">
        <v>16839.900000000001</v>
      </c>
      <c r="BH364" s="4">
        <v>16198.58</v>
      </c>
      <c r="BI364" s="4">
        <v>0</v>
      </c>
      <c r="BJ364" s="6">
        <v>15724.378000000001</v>
      </c>
      <c r="BK364" s="6">
        <v>15724.378000000001</v>
      </c>
      <c r="BQ364" s="4">
        <v>195862.85236799999</v>
      </c>
      <c r="BR364" s="9">
        <v>0</v>
      </c>
      <c r="BS364" s="9">
        <v>32320.880700000002</v>
      </c>
      <c r="BT364" s="9">
        <v>25402.185120000002</v>
      </c>
      <c r="BU364" s="9">
        <v>0</v>
      </c>
      <c r="BV364" s="9">
        <v>25402.185120000002</v>
      </c>
      <c r="BW364" s="9">
        <v>0</v>
      </c>
      <c r="BX364" s="9">
        <v>45799.850460000001</v>
      </c>
      <c r="BY364" s="9">
        <v>17479.816200000001</v>
      </c>
      <c r="BZ364" s="9">
        <v>16814.126040000003</v>
      </c>
      <c r="CA364" s="9">
        <v>0</v>
      </c>
      <c r="CB364" s="9">
        <v>16321.904364000002</v>
      </c>
      <c r="CC364" s="9">
        <v>16321.904364000002</v>
      </c>
      <c r="CD364" s="135">
        <v>195862.85236800002</v>
      </c>
      <c r="CE364" s="7">
        <f t="shared" si="5"/>
        <v>0</v>
      </c>
    </row>
    <row r="365" spans="1:83" s="42" customFormat="1" hidden="1">
      <c r="A365" s="42">
        <v>991</v>
      </c>
      <c r="B365" s="42" t="s">
        <v>538</v>
      </c>
      <c r="C365" s="42">
        <v>136</v>
      </c>
      <c r="D365" s="42" t="s">
        <v>539</v>
      </c>
      <c r="E365" s="42">
        <v>230</v>
      </c>
      <c r="F365" s="42">
        <v>512160001</v>
      </c>
      <c r="G365" s="42" t="s">
        <v>170</v>
      </c>
      <c r="H365" s="115"/>
      <c r="I365" s="42">
        <v>101</v>
      </c>
      <c r="J365" s="42" t="s">
        <v>308</v>
      </c>
      <c r="K365" s="42">
        <v>2160</v>
      </c>
      <c r="L365" s="104">
        <v>2110</v>
      </c>
      <c r="M365" s="42" t="s">
        <v>322</v>
      </c>
      <c r="N365" s="42">
        <v>2000</v>
      </c>
      <c r="O365" s="42" t="s">
        <v>113</v>
      </c>
      <c r="P365" s="42">
        <v>10</v>
      </c>
      <c r="Q365" s="42" t="s">
        <v>540</v>
      </c>
      <c r="R365" s="42">
        <v>311</v>
      </c>
      <c r="S365" s="105">
        <v>3</v>
      </c>
      <c r="T365" s="105">
        <v>11</v>
      </c>
      <c r="U365" s="42" t="s">
        <v>463</v>
      </c>
      <c r="V365" s="42">
        <v>121</v>
      </c>
      <c r="W365" s="42" t="s">
        <v>312</v>
      </c>
      <c r="X365" s="42">
        <v>1</v>
      </c>
      <c r="Y365" s="42" t="s">
        <v>313</v>
      </c>
      <c r="Z365" s="43">
        <v>0</v>
      </c>
      <c r="AA365" s="43">
        <v>52.63</v>
      </c>
      <c r="AB365" s="43">
        <v>44.38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0</v>
      </c>
      <c r="AJ365" s="43">
        <v>9.6999999999999993</v>
      </c>
      <c r="AK365" s="43">
        <v>9.6999999999999993</v>
      </c>
      <c r="AL365" s="43"/>
      <c r="AM365" s="43">
        <v>0</v>
      </c>
      <c r="AN365" s="43">
        <v>-52.63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3">
        <v>0</v>
      </c>
      <c r="BI365" s="43">
        <v>0</v>
      </c>
      <c r="BJ365" s="44">
        <v>0</v>
      </c>
      <c r="BK365" s="44">
        <v>0</v>
      </c>
      <c r="BL365" s="107"/>
      <c r="BM365" s="107"/>
      <c r="BQ365" s="43">
        <v>0</v>
      </c>
      <c r="BR365" s="107">
        <v>0</v>
      </c>
      <c r="BS365" s="107">
        <v>0</v>
      </c>
      <c r="BT365" s="107">
        <v>0</v>
      </c>
      <c r="BU365" s="107">
        <v>0</v>
      </c>
      <c r="BV365" s="107">
        <v>0</v>
      </c>
      <c r="BW365" s="107">
        <v>0</v>
      </c>
      <c r="BX365" s="107">
        <v>0</v>
      </c>
      <c r="BY365" s="107">
        <v>0</v>
      </c>
      <c r="BZ365" s="107">
        <v>0</v>
      </c>
      <c r="CA365" s="107">
        <v>0</v>
      </c>
      <c r="CB365" s="107">
        <v>0</v>
      </c>
      <c r="CC365" s="107">
        <v>0</v>
      </c>
      <c r="CD365" s="137">
        <v>0</v>
      </c>
      <c r="CE365" s="7">
        <f t="shared" si="5"/>
        <v>0</v>
      </c>
    </row>
    <row r="366" spans="1:83" hidden="1">
      <c r="A366">
        <v>101</v>
      </c>
      <c r="B366" t="s">
        <v>306</v>
      </c>
      <c r="C366">
        <v>139</v>
      </c>
      <c r="D366" t="s">
        <v>307</v>
      </c>
      <c r="E366">
        <v>233</v>
      </c>
      <c r="F366">
        <v>512210001</v>
      </c>
      <c r="G366" t="s">
        <v>127</v>
      </c>
      <c r="H366" s="53"/>
      <c r="I366">
        <v>101</v>
      </c>
      <c r="J366" t="s">
        <v>308</v>
      </c>
      <c r="K366">
        <v>2210</v>
      </c>
      <c r="L366" s="8">
        <v>2210</v>
      </c>
      <c r="M366" t="s">
        <v>323</v>
      </c>
      <c r="N366">
        <v>2000</v>
      </c>
      <c r="O366" t="s">
        <v>113</v>
      </c>
      <c r="P366">
        <v>7</v>
      </c>
      <c r="Q366" t="s">
        <v>310</v>
      </c>
      <c r="R366">
        <v>171</v>
      </c>
      <c r="S366" s="21">
        <v>1</v>
      </c>
      <c r="T366" s="21">
        <v>71</v>
      </c>
      <c r="U366" t="s">
        <v>311</v>
      </c>
      <c r="V366">
        <v>121</v>
      </c>
      <c r="W366" t="s">
        <v>312</v>
      </c>
      <c r="X366">
        <v>1</v>
      </c>
      <c r="Y366" t="s">
        <v>313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M366" s="4">
        <v>70347.33</v>
      </c>
      <c r="AN366" s="4">
        <v>254528.34</v>
      </c>
      <c r="AO366" s="4">
        <v>24792.81</v>
      </c>
      <c r="AP366" s="4">
        <v>33000.1</v>
      </c>
      <c r="AQ366" s="4">
        <v>118695.03999999999</v>
      </c>
      <c r="AR366" s="4">
        <v>68073.25</v>
      </c>
      <c r="AS366" s="4">
        <v>112360.97</v>
      </c>
      <c r="AT366" s="4">
        <v>68133.990000000005</v>
      </c>
      <c r="AU366" s="4">
        <v>66000.160000000003</v>
      </c>
      <c r="AV366" s="4">
        <v>99981.29</v>
      </c>
      <c r="AW366" s="4">
        <v>33000</v>
      </c>
      <c r="AX366" s="4">
        <v>0</v>
      </c>
      <c r="AZ366" s="4">
        <v>34500.03</v>
      </c>
      <c r="BA366" s="4">
        <v>118380.62</v>
      </c>
      <c r="BB366" s="4">
        <v>108737.93</v>
      </c>
      <c r="BC366" s="4">
        <v>84950.66</v>
      </c>
      <c r="BD366" s="4">
        <v>97601.15</v>
      </c>
      <c r="BE366" s="4">
        <v>89766.64</v>
      </c>
      <c r="BF366" s="4">
        <v>59394.33</v>
      </c>
      <c r="BG366" s="4">
        <v>137100.47</v>
      </c>
      <c r="BH366" s="4">
        <v>49500.160000000003</v>
      </c>
      <c r="BI366" s="4">
        <v>33000.089999999997</v>
      </c>
      <c r="BJ366" s="6">
        <v>81293.207999999999</v>
      </c>
      <c r="BK366" s="6">
        <v>81293.207999999999</v>
      </c>
      <c r="BQ366" s="4">
        <v>1012588.1988479999</v>
      </c>
      <c r="BR366" s="9">
        <v>35811.031139999999</v>
      </c>
      <c r="BS366" s="9">
        <v>122879.08356</v>
      </c>
      <c r="BT366" s="9">
        <v>112869.97133999999</v>
      </c>
      <c r="BU366" s="9">
        <v>88178.785080000001</v>
      </c>
      <c r="BV366" s="9">
        <v>101309.99369999999</v>
      </c>
      <c r="BW366" s="9">
        <v>93177.772320000004</v>
      </c>
      <c r="BX366" s="9">
        <v>61651.314540000007</v>
      </c>
      <c r="BY366" s="9">
        <v>142310.28786000001</v>
      </c>
      <c r="BZ366" s="9">
        <v>51381.166080000003</v>
      </c>
      <c r="CA366" s="9">
        <v>34254.09341999999</v>
      </c>
      <c r="CB366" s="9">
        <v>84382.349904000002</v>
      </c>
      <c r="CC366" s="9">
        <v>84382.349904000002</v>
      </c>
      <c r="CD366" s="135">
        <v>1012588.1988480003</v>
      </c>
      <c r="CE366" s="7">
        <f t="shared" si="5"/>
        <v>0</v>
      </c>
    </row>
    <row r="367" spans="1:83" hidden="1">
      <c r="A367">
        <v>102</v>
      </c>
      <c r="B367" t="s">
        <v>343</v>
      </c>
      <c r="C367">
        <v>140</v>
      </c>
      <c r="D367" t="s">
        <v>344</v>
      </c>
      <c r="E367">
        <v>233</v>
      </c>
      <c r="F367">
        <v>512210001</v>
      </c>
      <c r="G367" t="s">
        <v>127</v>
      </c>
      <c r="H367" s="53"/>
      <c r="I367">
        <v>101</v>
      </c>
      <c r="J367" t="s">
        <v>308</v>
      </c>
      <c r="K367">
        <v>2210</v>
      </c>
      <c r="L367" s="8">
        <v>2210</v>
      </c>
      <c r="M367" t="s">
        <v>323</v>
      </c>
      <c r="N367">
        <v>2000</v>
      </c>
      <c r="O367" t="s">
        <v>113</v>
      </c>
      <c r="P367">
        <v>4</v>
      </c>
      <c r="Q367" t="s">
        <v>345</v>
      </c>
      <c r="R367">
        <v>172</v>
      </c>
      <c r="S367" s="21">
        <v>1</v>
      </c>
      <c r="T367" s="21">
        <v>72</v>
      </c>
      <c r="U367" t="s">
        <v>281</v>
      </c>
      <c r="V367">
        <v>121</v>
      </c>
      <c r="W367" t="s">
        <v>312</v>
      </c>
      <c r="X367">
        <v>1</v>
      </c>
      <c r="Y367" t="s">
        <v>313</v>
      </c>
      <c r="Z367" s="4">
        <v>0</v>
      </c>
      <c r="AA367" s="4">
        <v>20640.03</v>
      </c>
      <c r="AB367" s="4">
        <v>10320</v>
      </c>
      <c r="AC367" s="4">
        <v>10320</v>
      </c>
      <c r="AD367" s="4">
        <v>6192.06</v>
      </c>
      <c r="AE367" s="4">
        <v>12383.98</v>
      </c>
      <c r="AF367" s="4">
        <v>11143.14</v>
      </c>
      <c r="AG367" s="4">
        <v>14456.95</v>
      </c>
      <c r="AH367" s="4">
        <v>11590.95</v>
      </c>
      <c r="AI367" s="4">
        <v>37259.4</v>
      </c>
      <c r="AJ367" s="4">
        <v>13430.65</v>
      </c>
      <c r="AK367" s="4">
        <v>13430.65</v>
      </c>
      <c r="AM367" s="4">
        <v>10100</v>
      </c>
      <c r="AN367" s="4">
        <v>98159.99</v>
      </c>
      <c r="AO367" s="4">
        <v>-9441.18</v>
      </c>
      <c r="AP367" s="4">
        <v>-13329.42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-5591.18</v>
      </c>
      <c r="AW367" s="4">
        <v>0</v>
      </c>
      <c r="AX367" s="4">
        <v>-100</v>
      </c>
      <c r="AZ367" s="4">
        <v>4000.02</v>
      </c>
      <c r="BA367" s="4">
        <v>18000</v>
      </c>
      <c r="BB367" s="4">
        <v>25900.05</v>
      </c>
      <c r="BC367" s="4">
        <v>8000.27</v>
      </c>
      <c r="BD367" s="4">
        <v>20340.66</v>
      </c>
      <c r="BE367" s="4">
        <v>15844.96</v>
      </c>
      <c r="BF367" s="4">
        <v>10000.1</v>
      </c>
      <c r="BG367" s="4">
        <v>21252.99</v>
      </c>
      <c r="BH367" s="4">
        <v>6000.02</v>
      </c>
      <c r="BI367" s="4">
        <v>7999.99</v>
      </c>
      <c r="BJ367" s="6">
        <v>13733.905999999999</v>
      </c>
      <c r="BK367" s="6">
        <v>13733.905999999999</v>
      </c>
      <c r="BQ367" s="4">
        <v>171069.53313599998</v>
      </c>
      <c r="BR367" s="9">
        <v>4152.0207600000003</v>
      </c>
      <c r="BS367" s="9">
        <v>18684.000000000004</v>
      </c>
      <c r="BT367" s="9">
        <v>26884.251899999999</v>
      </c>
      <c r="BU367" s="9">
        <v>8304.2802600000014</v>
      </c>
      <c r="BV367" s="9">
        <v>21113.605080000001</v>
      </c>
      <c r="BW367" s="9">
        <v>16447.068480000002</v>
      </c>
      <c r="BX367" s="9">
        <v>10380.103800000001</v>
      </c>
      <c r="BY367" s="9">
        <v>22060.603620000005</v>
      </c>
      <c r="BZ367" s="9">
        <v>6228.0207600000012</v>
      </c>
      <c r="CA367" s="9">
        <v>8303.9896200000003</v>
      </c>
      <c r="CB367" s="9">
        <v>14255.794428000001</v>
      </c>
      <c r="CC367" s="9">
        <v>14255.794428000001</v>
      </c>
      <c r="CD367" s="135">
        <v>171069.53313600001</v>
      </c>
      <c r="CE367" s="7">
        <f t="shared" si="5"/>
        <v>0</v>
      </c>
    </row>
    <row r="368" spans="1:83" hidden="1">
      <c r="A368">
        <v>111</v>
      </c>
      <c r="B368" t="s">
        <v>84</v>
      </c>
      <c r="C368">
        <v>141</v>
      </c>
      <c r="D368" t="s">
        <v>260</v>
      </c>
      <c r="E368">
        <v>233</v>
      </c>
      <c r="F368">
        <v>512210001</v>
      </c>
      <c r="G368" t="s">
        <v>127</v>
      </c>
      <c r="H368" s="53"/>
      <c r="I368">
        <v>101</v>
      </c>
      <c r="J368" t="s">
        <v>308</v>
      </c>
      <c r="K368">
        <v>2210</v>
      </c>
      <c r="L368" s="8">
        <v>2210</v>
      </c>
      <c r="M368" t="s">
        <v>323</v>
      </c>
      <c r="N368">
        <v>2000</v>
      </c>
      <c r="O368" t="s">
        <v>113</v>
      </c>
      <c r="P368">
        <v>13</v>
      </c>
      <c r="Q368" t="s">
        <v>353</v>
      </c>
      <c r="R368">
        <v>263</v>
      </c>
      <c r="S368" s="21">
        <v>2</v>
      </c>
      <c r="T368" s="21">
        <v>63</v>
      </c>
      <c r="U368" t="s">
        <v>354</v>
      </c>
      <c r="V368">
        <v>121</v>
      </c>
      <c r="W368" t="s">
        <v>312</v>
      </c>
      <c r="X368">
        <v>1</v>
      </c>
      <c r="Y368" t="s">
        <v>313</v>
      </c>
      <c r="Z368" s="4">
        <v>0</v>
      </c>
      <c r="AA368" s="4">
        <v>0</v>
      </c>
      <c r="AB368" s="4">
        <v>2370.5500000000002</v>
      </c>
      <c r="AC368" s="4">
        <v>0</v>
      </c>
      <c r="AD368" s="4">
        <v>9672.2800000000007</v>
      </c>
      <c r="AE368" s="4">
        <v>8559.77</v>
      </c>
      <c r="AF368" s="4">
        <v>16987.310000000001</v>
      </c>
      <c r="AG368" s="4">
        <v>0</v>
      </c>
      <c r="AH368" s="4">
        <v>93140.160000000003</v>
      </c>
      <c r="AI368" s="4">
        <v>117009.24</v>
      </c>
      <c r="AJ368" s="4">
        <v>24773.93</v>
      </c>
      <c r="AK368" s="4">
        <v>24773.93</v>
      </c>
      <c r="AM368" s="4">
        <v>37983.949999999997</v>
      </c>
      <c r="AN368" s="4">
        <v>8215.77</v>
      </c>
      <c r="AO368" s="4">
        <v>38.65</v>
      </c>
      <c r="AP368" s="4">
        <v>1238.52</v>
      </c>
      <c r="AQ368" s="4">
        <v>-1250</v>
      </c>
      <c r="AR368" s="4">
        <v>-1</v>
      </c>
      <c r="AS368" s="4">
        <v>-15895.07</v>
      </c>
      <c r="AT368" s="4">
        <v>-1536.5</v>
      </c>
      <c r="AU368" s="4">
        <v>-80271.72</v>
      </c>
      <c r="AV368" s="4">
        <v>-115000</v>
      </c>
      <c r="AW368" s="4">
        <v>-24000</v>
      </c>
      <c r="AX368" s="4">
        <v>0</v>
      </c>
      <c r="AZ368" s="4">
        <v>31982</v>
      </c>
      <c r="BA368" s="4">
        <v>14085.72</v>
      </c>
      <c r="BB368" s="4">
        <v>2541.1999999999998</v>
      </c>
      <c r="BC368" s="4">
        <v>1238.52</v>
      </c>
      <c r="BD368" s="4">
        <v>0</v>
      </c>
      <c r="BE368" s="4">
        <v>6000.06</v>
      </c>
      <c r="BF368" s="4">
        <v>1351.53</v>
      </c>
      <c r="BG368" s="4">
        <v>3145.55</v>
      </c>
      <c r="BH368" s="4">
        <v>0</v>
      </c>
      <c r="BI368" s="4">
        <v>4531.54</v>
      </c>
      <c r="BJ368" s="6">
        <v>6487.6119999999992</v>
      </c>
      <c r="BK368" s="6">
        <v>6487.6119999999992</v>
      </c>
      <c r="BQ368" s="4">
        <v>80809.695071999988</v>
      </c>
      <c r="BR368" s="9">
        <v>33197.316000000006</v>
      </c>
      <c r="BS368" s="9">
        <v>14620.977360000001</v>
      </c>
      <c r="BT368" s="9">
        <v>2637.7655999999997</v>
      </c>
      <c r="BU368" s="9">
        <v>1285.58376</v>
      </c>
      <c r="BV368" s="9">
        <v>0</v>
      </c>
      <c r="BW368" s="9">
        <v>6228.062280000001</v>
      </c>
      <c r="BX368" s="9">
        <v>1402.88814</v>
      </c>
      <c r="BY368" s="9">
        <v>3265.0809000000004</v>
      </c>
      <c r="BZ368" s="9">
        <v>0</v>
      </c>
      <c r="CA368" s="9">
        <v>4703.7385199999999</v>
      </c>
      <c r="CB368" s="9">
        <v>6734.1412559999999</v>
      </c>
      <c r="CC368" s="9">
        <v>6734.1412559999999</v>
      </c>
      <c r="CD368" s="135">
        <v>80809.695072000017</v>
      </c>
      <c r="CE368" s="7">
        <f t="shared" si="5"/>
        <v>0</v>
      </c>
    </row>
    <row r="369" spans="1:83" hidden="1">
      <c r="A369">
        <v>201</v>
      </c>
      <c r="B369" t="s">
        <v>379</v>
      </c>
      <c r="C369">
        <v>143</v>
      </c>
      <c r="D369" t="s">
        <v>271</v>
      </c>
      <c r="E369">
        <v>234</v>
      </c>
      <c r="F369">
        <v>512210001</v>
      </c>
      <c r="G369" t="s">
        <v>127</v>
      </c>
      <c r="H369" s="21" t="s">
        <v>102</v>
      </c>
      <c r="I369">
        <v>602</v>
      </c>
      <c r="J369" t="s">
        <v>380</v>
      </c>
      <c r="K369">
        <v>2210</v>
      </c>
      <c r="L369" s="8">
        <v>2210</v>
      </c>
      <c r="M369" t="s">
        <v>323</v>
      </c>
      <c r="N369">
        <v>2000</v>
      </c>
      <c r="O369" t="s">
        <v>113</v>
      </c>
      <c r="P369">
        <v>7</v>
      </c>
      <c r="Q369" t="s">
        <v>310</v>
      </c>
      <c r="R369">
        <v>423</v>
      </c>
      <c r="S369" s="21">
        <v>4</v>
      </c>
      <c r="T369" s="21">
        <v>23</v>
      </c>
      <c r="U369" t="s">
        <v>381</v>
      </c>
      <c r="V369">
        <v>121</v>
      </c>
      <c r="W369" t="s">
        <v>312</v>
      </c>
      <c r="X369">
        <v>1</v>
      </c>
      <c r="Y369" t="s">
        <v>313</v>
      </c>
      <c r="Z369" s="4">
        <v>115859.66</v>
      </c>
      <c r="AA369" s="4">
        <v>130947.5</v>
      </c>
      <c r="AB369" s="4">
        <v>115859.66</v>
      </c>
      <c r="AC369" s="4">
        <v>115859.66</v>
      </c>
      <c r="AD369" s="4">
        <v>115859.66</v>
      </c>
      <c r="AE369" s="4">
        <v>115859.66</v>
      </c>
      <c r="AF369" s="4">
        <v>115859.66</v>
      </c>
      <c r="AG369" s="4">
        <v>115859.66</v>
      </c>
      <c r="AH369" s="4">
        <v>115859.66</v>
      </c>
      <c r="AI369" s="4">
        <v>115859.66</v>
      </c>
      <c r="AJ369" s="4">
        <v>117368.44</v>
      </c>
      <c r="AK369" s="4">
        <v>117368.44</v>
      </c>
      <c r="AM369" s="4">
        <v>-96631.66</v>
      </c>
      <c r="AN369" s="4">
        <v>-115767.5</v>
      </c>
      <c r="AO369" s="4">
        <v>-115859.66</v>
      </c>
      <c r="AP369" s="4">
        <v>-115859.66</v>
      </c>
      <c r="AQ369" s="4">
        <v>-115859.66</v>
      </c>
      <c r="AR369" s="4">
        <v>-115859.66</v>
      </c>
      <c r="AS369" s="4">
        <v>-115859.66</v>
      </c>
      <c r="AT369" s="4">
        <v>-115859.66</v>
      </c>
      <c r="AU369" s="4">
        <v>-115859.66</v>
      </c>
      <c r="AV369" s="4">
        <v>-115859.66</v>
      </c>
      <c r="AW369" s="4">
        <v>-117368.44</v>
      </c>
      <c r="AX369" s="4">
        <v>-117368.44</v>
      </c>
      <c r="AZ369" s="4">
        <v>19228</v>
      </c>
      <c r="BA369" s="4">
        <v>15180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6">
        <v>3440.8</v>
      </c>
      <c r="BK369" s="6">
        <v>3440.8</v>
      </c>
      <c r="BQ369" s="4">
        <v>42858.604800000008</v>
      </c>
      <c r="BR369" s="9">
        <v>19958.664000000001</v>
      </c>
      <c r="BS369" s="9">
        <v>15756.840000000002</v>
      </c>
      <c r="BT369" s="9">
        <v>0</v>
      </c>
      <c r="BU369" s="9">
        <v>0</v>
      </c>
      <c r="BV369" s="9">
        <v>0</v>
      </c>
      <c r="BW369" s="9">
        <v>0</v>
      </c>
      <c r="BX369" s="9">
        <v>0</v>
      </c>
      <c r="BY369" s="9">
        <v>0</v>
      </c>
      <c r="BZ369" s="9">
        <v>0</v>
      </c>
      <c r="CA369" s="9">
        <v>0</v>
      </c>
      <c r="CB369" s="9">
        <v>3571.5504000000005</v>
      </c>
      <c r="CC369" s="9">
        <v>3571.5504000000005</v>
      </c>
      <c r="CD369" s="135">
        <v>42858.604800000001</v>
      </c>
      <c r="CE369" s="7">
        <f t="shared" si="5"/>
        <v>0</v>
      </c>
    </row>
    <row r="370" spans="1:83" hidden="1">
      <c r="A370">
        <v>921</v>
      </c>
      <c r="B370" t="s">
        <v>454</v>
      </c>
      <c r="C370">
        <v>108</v>
      </c>
      <c r="D370" t="s">
        <v>455</v>
      </c>
      <c r="E370">
        <v>233</v>
      </c>
      <c r="F370">
        <v>512210001</v>
      </c>
      <c r="G370" t="s">
        <v>127</v>
      </c>
      <c r="H370" s="53"/>
      <c r="I370">
        <v>101</v>
      </c>
      <c r="J370" t="s">
        <v>308</v>
      </c>
      <c r="K370">
        <v>2210</v>
      </c>
      <c r="L370" s="8">
        <v>2210</v>
      </c>
      <c r="M370" t="s">
        <v>323</v>
      </c>
      <c r="N370">
        <v>2000</v>
      </c>
      <c r="O370" t="s">
        <v>113</v>
      </c>
      <c r="P370">
        <v>4</v>
      </c>
      <c r="Q370" t="s">
        <v>345</v>
      </c>
      <c r="R370">
        <v>132</v>
      </c>
      <c r="S370" s="21">
        <v>1</v>
      </c>
      <c r="T370" s="21">
        <v>32</v>
      </c>
      <c r="U370" t="s">
        <v>456</v>
      </c>
      <c r="V370">
        <v>121</v>
      </c>
      <c r="W370" t="s">
        <v>312</v>
      </c>
      <c r="X370">
        <v>1</v>
      </c>
      <c r="Y370" t="s">
        <v>313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M370" s="4">
        <v>672.01</v>
      </c>
      <c r="AN370" s="4">
        <v>676.14</v>
      </c>
      <c r="AO370" s="4">
        <v>600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Z370" s="4">
        <v>672.01</v>
      </c>
      <c r="BA370" s="4">
        <v>676.14</v>
      </c>
      <c r="BB370" s="4">
        <v>0</v>
      </c>
      <c r="BC370" s="4">
        <v>600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6">
        <v>194.815</v>
      </c>
      <c r="BK370" s="6">
        <v>194.815</v>
      </c>
      <c r="BQ370" s="4">
        <v>2426.6156400000004</v>
      </c>
      <c r="BR370" s="9">
        <v>697.54638</v>
      </c>
      <c r="BS370" s="9">
        <v>701.83331999999996</v>
      </c>
      <c r="BT370" s="9">
        <v>0</v>
      </c>
      <c r="BU370" s="9">
        <v>622.80000000000007</v>
      </c>
      <c r="BV370" s="9">
        <v>0</v>
      </c>
      <c r="BW370" s="9">
        <v>0</v>
      </c>
      <c r="BX370" s="9">
        <v>0</v>
      </c>
      <c r="BY370" s="9">
        <v>0</v>
      </c>
      <c r="BZ370" s="9">
        <v>0</v>
      </c>
      <c r="CA370" s="9">
        <v>0</v>
      </c>
      <c r="CB370" s="9">
        <v>202.21797000000004</v>
      </c>
      <c r="CC370" s="9">
        <v>202.21797000000004</v>
      </c>
      <c r="CD370" s="135">
        <v>2426.6156400000004</v>
      </c>
      <c r="CE370" s="7">
        <f t="shared" si="5"/>
        <v>0</v>
      </c>
    </row>
    <row r="371" spans="1:83" hidden="1">
      <c r="A371">
        <v>924</v>
      </c>
      <c r="B371" t="s">
        <v>574</v>
      </c>
      <c r="C371">
        <v>159</v>
      </c>
      <c r="D371" t="s">
        <v>574</v>
      </c>
      <c r="E371">
        <v>233</v>
      </c>
      <c r="F371">
        <v>512210001</v>
      </c>
      <c r="G371" t="s">
        <v>127</v>
      </c>
      <c r="H371" s="53"/>
      <c r="I371">
        <v>101</v>
      </c>
      <c r="J371" t="s">
        <v>308</v>
      </c>
      <c r="K371">
        <v>2210</v>
      </c>
      <c r="L371" s="8">
        <v>2210</v>
      </c>
      <c r="M371" t="s">
        <v>323</v>
      </c>
      <c r="N371">
        <v>2000</v>
      </c>
      <c r="O371" t="s">
        <v>113</v>
      </c>
      <c r="P371">
        <v>4</v>
      </c>
      <c r="Q371" t="s">
        <v>345</v>
      </c>
      <c r="R371">
        <v>111</v>
      </c>
      <c r="S371" s="21">
        <v>1</v>
      </c>
      <c r="T371" s="21">
        <v>11</v>
      </c>
      <c r="U371" t="s">
        <v>438</v>
      </c>
      <c r="V371">
        <v>121</v>
      </c>
      <c r="W371" t="s">
        <v>312</v>
      </c>
      <c r="X371">
        <v>1</v>
      </c>
      <c r="Y371" t="s">
        <v>313</v>
      </c>
      <c r="Z371" s="4">
        <v>0</v>
      </c>
      <c r="AA371" s="4">
        <v>0</v>
      </c>
      <c r="AB371" s="4">
        <v>2006.27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6218.64</v>
      </c>
      <c r="AJ371" s="4">
        <v>822.49</v>
      </c>
      <c r="AK371" s="4">
        <v>822.49</v>
      </c>
      <c r="AM371" s="4">
        <v>859.45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-8224.91</v>
      </c>
      <c r="AW371" s="4">
        <v>0</v>
      </c>
      <c r="AX371" s="4">
        <v>0</v>
      </c>
      <c r="AZ371" s="4">
        <v>859.45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6">
        <v>85.945000000000007</v>
      </c>
      <c r="BK371" s="6">
        <v>85.945000000000007</v>
      </c>
      <c r="BQ371" s="4">
        <v>1070.5309200000002</v>
      </c>
      <c r="BR371" s="9">
        <v>892.10910000000001</v>
      </c>
      <c r="BS371" s="9">
        <v>0</v>
      </c>
      <c r="BT371" s="9">
        <v>0</v>
      </c>
      <c r="BU371" s="9">
        <v>0</v>
      </c>
      <c r="BV371" s="9">
        <v>0</v>
      </c>
      <c r="BW371" s="9">
        <v>0</v>
      </c>
      <c r="BX371" s="9">
        <v>0</v>
      </c>
      <c r="BY371" s="9">
        <v>0</v>
      </c>
      <c r="BZ371" s="9">
        <v>0</v>
      </c>
      <c r="CA371" s="9">
        <v>0</v>
      </c>
      <c r="CB371" s="9">
        <v>89.210910000000013</v>
      </c>
      <c r="CC371" s="9">
        <v>89.210910000000013</v>
      </c>
      <c r="CD371" s="135">
        <v>1070.5309200000002</v>
      </c>
      <c r="CE371" s="7">
        <f t="shared" si="5"/>
        <v>0</v>
      </c>
    </row>
    <row r="372" spans="1:83" hidden="1">
      <c r="A372">
        <v>931</v>
      </c>
      <c r="B372" t="s">
        <v>465</v>
      </c>
      <c r="C372">
        <v>111</v>
      </c>
      <c r="D372" t="s">
        <v>466</v>
      </c>
      <c r="E372">
        <v>233</v>
      </c>
      <c r="F372">
        <v>512210001</v>
      </c>
      <c r="G372" t="s">
        <v>127</v>
      </c>
      <c r="H372" s="53"/>
      <c r="I372">
        <v>101</v>
      </c>
      <c r="J372" t="s">
        <v>308</v>
      </c>
      <c r="K372">
        <v>2210</v>
      </c>
      <c r="L372" s="8">
        <v>2210</v>
      </c>
      <c r="M372" t="s">
        <v>323</v>
      </c>
      <c r="N372">
        <v>2000</v>
      </c>
      <c r="O372" t="s">
        <v>113</v>
      </c>
      <c r="P372">
        <v>5</v>
      </c>
      <c r="Q372" t="s">
        <v>467</v>
      </c>
      <c r="R372">
        <v>152</v>
      </c>
      <c r="S372" s="21">
        <v>1</v>
      </c>
      <c r="T372" s="21">
        <v>52</v>
      </c>
      <c r="U372" t="s">
        <v>468</v>
      </c>
      <c r="V372">
        <v>121</v>
      </c>
      <c r="W372" t="s">
        <v>312</v>
      </c>
      <c r="X372">
        <v>1</v>
      </c>
      <c r="Y372" t="s">
        <v>313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M372" s="4">
        <v>440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Z372" s="4">
        <v>440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6">
        <v>44</v>
      </c>
      <c r="BK372" s="6">
        <v>44</v>
      </c>
      <c r="BQ372" s="4">
        <v>548.06399999999996</v>
      </c>
      <c r="BR372" s="9">
        <v>456.71999999999997</v>
      </c>
      <c r="BS372" s="9">
        <v>0</v>
      </c>
      <c r="BT372" s="9">
        <v>0</v>
      </c>
      <c r="BU372" s="9">
        <v>0</v>
      </c>
      <c r="BV372" s="9">
        <v>0</v>
      </c>
      <c r="BW372" s="9">
        <v>0</v>
      </c>
      <c r="BX372" s="9">
        <v>0</v>
      </c>
      <c r="BY372" s="9">
        <v>0</v>
      </c>
      <c r="BZ372" s="9">
        <v>0</v>
      </c>
      <c r="CA372" s="9">
        <v>0</v>
      </c>
      <c r="CB372" s="9">
        <v>45.671999999999997</v>
      </c>
      <c r="CC372" s="9">
        <v>45.671999999999997</v>
      </c>
      <c r="CD372" s="135">
        <v>548.06399999999996</v>
      </c>
      <c r="CE372" s="7">
        <f t="shared" si="5"/>
        <v>0</v>
      </c>
    </row>
    <row r="373" spans="1:83" hidden="1">
      <c r="A373">
        <v>941</v>
      </c>
      <c r="B373" t="s">
        <v>484</v>
      </c>
      <c r="C373">
        <v>116</v>
      </c>
      <c r="D373" t="s">
        <v>485</v>
      </c>
      <c r="E373">
        <v>233</v>
      </c>
      <c r="F373">
        <v>512210001</v>
      </c>
      <c r="G373" t="s">
        <v>127</v>
      </c>
      <c r="H373" s="53"/>
      <c r="I373">
        <v>101</v>
      </c>
      <c r="J373" t="s">
        <v>308</v>
      </c>
      <c r="K373">
        <v>2210</v>
      </c>
      <c r="L373" s="8">
        <v>2210</v>
      </c>
      <c r="M373" t="s">
        <v>323</v>
      </c>
      <c r="N373">
        <v>2000</v>
      </c>
      <c r="O373" t="s">
        <v>113</v>
      </c>
      <c r="P373">
        <v>8</v>
      </c>
      <c r="Q373" t="s">
        <v>486</v>
      </c>
      <c r="R373">
        <v>131</v>
      </c>
      <c r="S373" s="21">
        <v>1</v>
      </c>
      <c r="T373" s="21">
        <v>31</v>
      </c>
      <c r="U373" t="s">
        <v>449</v>
      </c>
      <c r="V373">
        <v>121</v>
      </c>
      <c r="W373" t="s">
        <v>312</v>
      </c>
      <c r="X373">
        <v>1</v>
      </c>
      <c r="Y373" t="s">
        <v>313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1314.74</v>
      </c>
      <c r="AJ373" s="4">
        <v>131.47</v>
      </c>
      <c r="AK373" s="4">
        <v>131.47</v>
      </c>
      <c r="AM373" s="4">
        <v>1088.3800000000001</v>
      </c>
      <c r="AN373" s="4">
        <v>672.01</v>
      </c>
      <c r="AO373" s="4">
        <v>2978.74</v>
      </c>
      <c r="AP373" s="4">
        <v>1403.4</v>
      </c>
      <c r="AQ373" s="4">
        <v>0</v>
      </c>
      <c r="AR373" s="4">
        <v>0</v>
      </c>
      <c r="AS373" s="4">
        <v>672.01</v>
      </c>
      <c r="AT373" s="4">
        <v>0</v>
      </c>
      <c r="AU373" s="4">
        <v>0</v>
      </c>
      <c r="AV373" s="4">
        <v>0</v>
      </c>
      <c r="AW373" s="4">
        <v>-580</v>
      </c>
      <c r="AX373" s="4">
        <v>0</v>
      </c>
      <c r="AZ373" s="4">
        <v>1088.3800000000001</v>
      </c>
      <c r="BA373" s="4">
        <v>672.01</v>
      </c>
      <c r="BB373" s="4">
        <v>2978.74</v>
      </c>
      <c r="BC373" s="4">
        <v>1403.4</v>
      </c>
      <c r="BD373" s="4">
        <v>0</v>
      </c>
      <c r="BE373" s="4">
        <v>0</v>
      </c>
      <c r="BF373" s="4">
        <v>672.01</v>
      </c>
      <c r="BG373" s="4">
        <v>0</v>
      </c>
      <c r="BH373" s="4">
        <v>0</v>
      </c>
      <c r="BI373" s="4">
        <v>0</v>
      </c>
      <c r="BJ373" s="6">
        <v>681.45400000000006</v>
      </c>
      <c r="BK373" s="6">
        <v>681.45400000000006</v>
      </c>
      <c r="BQ373" s="4">
        <v>8488.1910239999997</v>
      </c>
      <c r="BR373" s="9">
        <v>1129.7384400000001</v>
      </c>
      <c r="BS373" s="9">
        <v>697.54638</v>
      </c>
      <c r="BT373" s="9">
        <v>3091.9321199999995</v>
      </c>
      <c r="BU373" s="9">
        <v>1456.7292</v>
      </c>
      <c r="BV373" s="9">
        <v>0</v>
      </c>
      <c r="BW373" s="9">
        <v>0</v>
      </c>
      <c r="BX373" s="9">
        <v>697.54638</v>
      </c>
      <c r="BY373" s="9">
        <v>0</v>
      </c>
      <c r="BZ373" s="9">
        <v>0</v>
      </c>
      <c r="CA373" s="9">
        <v>0</v>
      </c>
      <c r="CB373" s="9">
        <v>707.34925200000009</v>
      </c>
      <c r="CC373" s="9">
        <v>707.34925200000009</v>
      </c>
      <c r="CD373" s="135">
        <v>8488.1910239999997</v>
      </c>
      <c r="CE373" s="7">
        <f t="shared" si="5"/>
        <v>0</v>
      </c>
    </row>
    <row r="374" spans="1:83" hidden="1">
      <c r="A374">
        <v>942</v>
      </c>
      <c r="B374" t="s">
        <v>487</v>
      </c>
      <c r="C374">
        <v>117</v>
      </c>
      <c r="D374" t="s">
        <v>488</v>
      </c>
      <c r="E374">
        <v>233</v>
      </c>
      <c r="F374">
        <v>512210001</v>
      </c>
      <c r="G374" t="s">
        <v>127</v>
      </c>
      <c r="H374" s="53"/>
      <c r="I374">
        <v>101</v>
      </c>
      <c r="J374" t="s">
        <v>308</v>
      </c>
      <c r="K374">
        <v>2210</v>
      </c>
      <c r="L374" s="8">
        <v>2210</v>
      </c>
      <c r="M374" t="s">
        <v>323</v>
      </c>
      <c r="N374">
        <v>2000</v>
      </c>
      <c r="O374" t="s">
        <v>113</v>
      </c>
      <c r="P374">
        <v>8</v>
      </c>
      <c r="Q374" t="s">
        <v>486</v>
      </c>
      <c r="R374">
        <v>183</v>
      </c>
      <c r="S374" s="21">
        <v>1</v>
      </c>
      <c r="T374" s="21">
        <v>83</v>
      </c>
      <c r="U374" t="s">
        <v>489</v>
      </c>
      <c r="V374">
        <v>121</v>
      </c>
      <c r="W374" t="s">
        <v>312</v>
      </c>
      <c r="X374">
        <v>1</v>
      </c>
      <c r="Y374" t="s">
        <v>313</v>
      </c>
      <c r="Z374" s="4">
        <v>0</v>
      </c>
      <c r="AA374" s="4">
        <v>1669.78</v>
      </c>
      <c r="AB374" s="4">
        <v>634.67999999999995</v>
      </c>
      <c r="AC374" s="4">
        <v>0</v>
      </c>
      <c r="AD374" s="4">
        <v>0</v>
      </c>
      <c r="AE374" s="4">
        <v>0</v>
      </c>
      <c r="AF374" s="4">
        <v>621.26</v>
      </c>
      <c r="AG374" s="4">
        <v>541.79999999999995</v>
      </c>
      <c r="AH374" s="4">
        <v>0</v>
      </c>
      <c r="AI374" s="4">
        <v>526.73</v>
      </c>
      <c r="AJ374" s="4">
        <v>399.43</v>
      </c>
      <c r="AK374" s="4">
        <v>399.43</v>
      </c>
      <c r="AM374" s="4">
        <v>2420</v>
      </c>
      <c r="AN374" s="4">
        <v>1061.52</v>
      </c>
      <c r="AO374" s="4">
        <v>0</v>
      </c>
      <c r="AP374" s="4">
        <v>36.22</v>
      </c>
      <c r="AQ374" s="4">
        <v>645</v>
      </c>
      <c r="AR374" s="4">
        <v>1617</v>
      </c>
      <c r="AS374" s="4">
        <v>0</v>
      </c>
      <c r="AT374" s="4">
        <v>0</v>
      </c>
      <c r="AU374" s="4">
        <v>1056.94</v>
      </c>
      <c r="AV374" s="4">
        <v>0</v>
      </c>
      <c r="AW374" s="4">
        <v>-926.16</v>
      </c>
      <c r="AX374" s="4">
        <v>0</v>
      </c>
      <c r="AZ374" s="4">
        <v>2420</v>
      </c>
      <c r="BA374" s="4">
        <v>0</v>
      </c>
      <c r="BB374" s="4">
        <v>2731.3</v>
      </c>
      <c r="BC374" s="4">
        <v>670.9</v>
      </c>
      <c r="BD374" s="4">
        <v>645</v>
      </c>
      <c r="BE374" s="4">
        <v>0</v>
      </c>
      <c r="BF374" s="4">
        <v>1617</v>
      </c>
      <c r="BG374" s="4">
        <v>0</v>
      </c>
      <c r="BH374" s="4">
        <v>2220</v>
      </c>
      <c r="BI374" s="4">
        <v>0</v>
      </c>
      <c r="BJ374" s="6">
        <v>1030.42</v>
      </c>
      <c r="BK374" s="6">
        <v>1030.42</v>
      </c>
      <c r="BQ374" s="4">
        <v>12834.911520000001</v>
      </c>
      <c r="BR374" s="9">
        <v>2511.96</v>
      </c>
      <c r="BS374" s="9">
        <v>0</v>
      </c>
      <c r="BT374" s="9">
        <v>2835.0894000000003</v>
      </c>
      <c r="BU374" s="9">
        <v>696.39419999999996</v>
      </c>
      <c r="BV374" s="9">
        <v>669.51</v>
      </c>
      <c r="BW374" s="9">
        <v>0</v>
      </c>
      <c r="BX374" s="9">
        <v>1678.4460000000001</v>
      </c>
      <c r="BY374" s="9">
        <v>0</v>
      </c>
      <c r="BZ374" s="9">
        <v>2304.36</v>
      </c>
      <c r="CA374" s="9">
        <v>0</v>
      </c>
      <c r="CB374" s="9">
        <v>1069.5759600000001</v>
      </c>
      <c r="CC374" s="9">
        <v>1069.5759600000001</v>
      </c>
      <c r="CD374" s="135">
        <v>12834.911520000001</v>
      </c>
      <c r="CE374" s="7">
        <f t="shared" si="5"/>
        <v>0</v>
      </c>
    </row>
    <row r="375" spans="1:83" hidden="1">
      <c r="A375">
        <v>954</v>
      </c>
      <c r="B375" t="s">
        <v>502</v>
      </c>
      <c r="C375">
        <v>122</v>
      </c>
      <c r="D375" t="s">
        <v>503</v>
      </c>
      <c r="E375">
        <v>233</v>
      </c>
      <c r="F375">
        <v>512210001</v>
      </c>
      <c r="G375" t="s">
        <v>127</v>
      </c>
      <c r="H375" s="53"/>
      <c r="I375">
        <v>101</v>
      </c>
      <c r="J375" t="s">
        <v>308</v>
      </c>
      <c r="K375">
        <v>2210</v>
      </c>
      <c r="L375" s="8">
        <v>2210</v>
      </c>
      <c r="M375" t="s">
        <v>323</v>
      </c>
      <c r="N375">
        <v>2000</v>
      </c>
      <c r="O375" t="s">
        <v>113</v>
      </c>
      <c r="P375">
        <v>12</v>
      </c>
      <c r="Q375" t="s">
        <v>401</v>
      </c>
      <c r="R375">
        <v>226</v>
      </c>
      <c r="S375" s="21">
        <v>2</v>
      </c>
      <c r="T375" s="21">
        <v>26</v>
      </c>
      <c r="U375" t="s">
        <v>504</v>
      </c>
      <c r="V375">
        <v>121</v>
      </c>
      <c r="W375" t="s">
        <v>312</v>
      </c>
      <c r="X375">
        <v>1</v>
      </c>
      <c r="Y375" t="s">
        <v>313</v>
      </c>
      <c r="Z375" s="4">
        <v>0</v>
      </c>
      <c r="AA375" s="4">
        <v>0</v>
      </c>
      <c r="AB375" s="4">
        <v>5387.04</v>
      </c>
      <c r="AC375" s="4">
        <v>0</v>
      </c>
      <c r="AD375" s="4">
        <v>0</v>
      </c>
      <c r="AE375" s="4">
        <v>0</v>
      </c>
      <c r="AF375" s="4">
        <v>0</v>
      </c>
      <c r="AG375" s="4">
        <v>1241.5</v>
      </c>
      <c r="AH375" s="4">
        <v>0</v>
      </c>
      <c r="AI375" s="4">
        <v>0</v>
      </c>
      <c r="AJ375" s="4">
        <v>662.85</v>
      </c>
      <c r="AK375" s="4">
        <v>662.85</v>
      </c>
      <c r="AM375" s="4">
        <v>5800</v>
      </c>
      <c r="AN375" s="4">
        <v>0</v>
      </c>
      <c r="AO375" s="4">
        <v>-742.05</v>
      </c>
      <c r="AP375" s="4">
        <v>-4405.59</v>
      </c>
      <c r="AQ375" s="4">
        <v>-239.4</v>
      </c>
      <c r="AR375" s="4">
        <v>0</v>
      </c>
      <c r="AS375" s="4">
        <v>0</v>
      </c>
      <c r="AT375" s="4">
        <v>-1241.5</v>
      </c>
      <c r="AU375" s="4">
        <v>0</v>
      </c>
      <c r="AV375" s="4">
        <v>0</v>
      </c>
      <c r="AW375" s="4">
        <v>-662.85</v>
      </c>
      <c r="AX375" s="4">
        <v>0</v>
      </c>
      <c r="AZ375" s="4">
        <v>5800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6">
        <v>580</v>
      </c>
      <c r="BK375" s="6">
        <v>580</v>
      </c>
      <c r="BQ375" s="4">
        <v>7224.4800000000005</v>
      </c>
      <c r="BR375" s="9">
        <v>6020.4000000000005</v>
      </c>
      <c r="BS375" s="9">
        <v>0</v>
      </c>
      <c r="BT375" s="9">
        <v>0</v>
      </c>
      <c r="BU375" s="9">
        <v>0</v>
      </c>
      <c r="BV375" s="9">
        <v>0</v>
      </c>
      <c r="BW375" s="9">
        <v>0</v>
      </c>
      <c r="BX375" s="9">
        <v>0</v>
      </c>
      <c r="BY375" s="9">
        <v>0</v>
      </c>
      <c r="BZ375" s="9">
        <v>0</v>
      </c>
      <c r="CA375" s="9">
        <v>0</v>
      </c>
      <c r="CB375" s="9">
        <v>602.04</v>
      </c>
      <c r="CC375" s="9">
        <v>602.04</v>
      </c>
      <c r="CD375" s="135">
        <v>7224.4800000000005</v>
      </c>
      <c r="CE375" s="7">
        <f t="shared" si="5"/>
        <v>0</v>
      </c>
    </row>
    <row r="376" spans="1:83" hidden="1">
      <c r="A376">
        <v>961</v>
      </c>
      <c r="B376" t="s">
        <v>80</v>
      </c>
      <c r="C376">
        <v>124</v>
      </c>
      <c r="D376" t="s">
        <v>508</v>
      </c>
      <c r="E376">
        <v>233</v>
      </c>
      <c r="F376">
        <v>512210001</v>
      </c>
      <c r="G376" t="s">
        <v>127</v>
      </c>
      <c r="H376" s="53"/>
      <c r="I376">
        <v>101</v>
      </c>
      <c r="J376" t="s">
        <v>308</v>
      </c>
      <c r="K376">
        <v>2210</v>
      </c>
      <c r="L376" s="8">
        <v>2210</v>
      </c>
      <c r="M376" t="s">
        <v>323</v>
      </c>
      <c r="N376">
        <v>2000</v>
      </c>
      <c r="O376" t="s">
        <v>113</v>
      </c>
      <c r="P376">
        <v>11</v>
      </c>
      <c r="Q376" t="s">
        <v>509</v>
      </c>
      <c r="R376">
        <v>241</v>
      </c>
      <c r="S376" s="21">
        <v>2</v>
      </c>
      <c r="T376" s="21">
        <v>41</v>
      </c>
      <c r="U376" t="s">
        <v>445</v>
      </c>
      <c r="V376">
        <v>124</v>
      </c>
      <c r="W376" t="s">
        <v>510</v>
      </c>
      <c r="X376">
        <v>1</v>
      </c>
      <c r="Y376" t="s">
        <v>313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1055.54</v>
      </c>
      <c r="AJ376" s="4">
        <v>105.55</v>
      </c>
      <c r="AK376" s="4">
        <v>105.55</v>
      </c>
      <c r="AM376" s="4">
        <v>360</v>
      </c>
      <c r="AN376" s="4">
        <v>305.2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Z376" s="4">
        <v>0</v>
      </c>
      <c r="BA376" s="4">
        <v>665.2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6">
        <v>66.52000000000001</v>
      </c>
      <c r="BK376" s="6">
        <v>66.52000000000001</v>
      </c>
      <c r="BQ376" s="4">
        <v>828.57312000000002</v>
      </c>
      <c r="BR376" s="9">
        <v>0</v>
      </c>
      <c r="BS376" s="9">
        <v>690.47760000000005</v>
      </c>
      <c r="BT376" s="9">
        <v>0</v>
      </c>
      <c r="BU376" s="9">
        <v>0</v>
      </c>
      <c r="BV376" s="9">
        <v>0</v>
      </c>
      <c r="BW376" s="9">
        <v>0</v>
      </c>
      <c r="BX376" s="9">
        <v>0</v>
      </c>
      <c r="BY376" s="9">
        <v>0</v>
      </c>
      <c r="BZ376" s="9">
        <v>0</v>
      </c>
      <c r="CA376" s="9">
        <v>0</v>
      </c>
      <c r="CB376" s="9">
        <v>69.047760000000011</v>
      </c>
      <c r="CC376" s="9">
        <v>69.047760000000011</v>
      </c>
      <c r="CD376" s="135">
        <v>828.57312000000013</v>
      </c>
      <c r="CE376" s="7">
        <f t="shared" si="5"/>
        <v>0</v>
      </c>
    </row>
    <row r="377" spans="1:83" hidden="1">
      <c r="A377">
        <v>962</v>
      </c>
      <c r="B377" t="s">
        <v>513</v>
      </c>
      <c r="C377">
        <v>126</v>
      </c>
      <c r="D377" t="s">
        <v>225</v>
      </c>
      <c r="E377">
        <v>233</v>
      </c>
      <c r="F377">
        <v>512210001</v>
      </c>
      <c r="G377" t="s">
        <v>127</v>
      </c>
      <c r="H377" s="53"/>
      <c r="I377">
        <v>101</v>
      </c>
      <c r="J377" t="s">
        <v>308</v>
      </c>
      <c r="K377">
        <v>2210</v>
      </c>
      <c r="L377" s="8">
        <v>2210</v>
      </c>
      <c r="M377" t="s">
        <v>323</v>
      </c>
      <c r="N377">
        <v>2000</v>
      </c>
      <c r="O377" t="s">
        <v>113</v>
      </c>
      <c r="P377">
        <v>11</v>
      </c>
      <c r="Q377" t="s">
        <v>509</v>
      </c>
      <c r="R377">
        <v>241</v>
      </c>
      <c r="S377" s="21">
        <v>2</v>
      </c>
      <c r="T377" s="21">
        <v>41</v>
      </c>
      <c r="U377" t="s">
        <v>445</v>
      </c>
      <c r="V377">
        <v>124</v>
      </c>
      <c r="W377" t="s">
        <v>510</v>
      </c>
      <c r="X377">
        <v>1</v>
      </c>
      <c r="Y377" t="s">
        <v>313</v>
      </c>
      <c r="Z377" s="4">
        <v>0</v>
      </c>
      <c r="AA377" s="4">
        <v>0</v>
      </c>
      <c r="AB377" s="4">
        <v>0</v>
      </c>
      <c r="AC377" s="4">
        <v>0</v>
      </c>
      <c r="AD377" s="4">
        <v>1142.42</v>
      </c>
      <c r="AE377" s="4">
        <v>0</v>
      </c>
      <c r="AF377" s="4">
        <v>1753.37</v>
      </c>
      <c r="AG377" s="4">
        <v>0</v>
      </c>
      <c r="AH377" s="4">
        <v>0</v>
      </c>
      <c r="AI377" s="4">
        <v>1351.41</v>
      </c>
      <c r="AJ377" s="4">
        <v>424.72</v>
      </c>
      <c r="AK377" s="4">
        <v>424.72</v>
      </c>
      <c r="AM377" s="4">
        <v>1982.69</v>
      </c>
      <c r="AN377" s="4">
        <v>0</v>
      </c>
      <c r="AO377" s="4">
        <v>480</v>
      </c>
      <c r="AP377" s="4">
        <v>0</v>
      </c>
      <c r="AQ377" s="4">
        <v>-478.79</v>
      </c>
      <c r="AR377" s="4">
        <v>0</v>
      </c>
      <c r="AS377" s="4">
        <v>0</v>
      </c>
      <c r="AT377" s="4">
        <v>-2273.33</v>
      </c>
      <c r="AU377" s="4">
        <v>0</v>
      </c>
      <c r="AV377" s="4">
        <v>0</v>
      </c>
      <c r="AW377" s="4">
        <v>0</v>
      </c>
      <c r="AX377" s="4">
        <v>0</v>
      </c>
      <c r="AZ377" s="4">
        <v>1982.69</v>
      </c>
      <c r="BA377" s="4">
        <v>0</v>
      </c>
      <c r="BB377" s="4">
        <v>0</v>
      </c>
      <c r="BC377" s="4">
        <v>480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6">
        <v>246.26900000000001</v>
      </c>
      <c r="BK377" s="6">
        <v>246.26900000000001</v>
      </c>
      <c r="BQ377" s="4">
        <v>3067.526664</v>
      </c>
      <c r="BR377" s="9">
        <v>2058.0322200000001</v>
      </c>
      <c r="BS377" s="9">
        <v>0</v>
      </c>
      <c r="BT377" s="9">
        <v>0</v>
      </c>
      <c r="BU377" s="9">
        <v>498.23999999999995</v>
      </c>
      <c r="BV377" s="9">
        <v>0</v>
      </c>
      <c r="BW377" s="9">
        <v>0</v>
      </c>
      <c r="BX377" s="9">
        <v>0</v>
      </c>
      <c r="BY377" s="9">
        <v>0</v>
      </c>
      <c r="BZ377" s="9">
        <v>0</v>
      </c>
      <c r="CA377" s="9">
        <v>0</v>
      </c>
      <c r="CB377" s="9">
        <v>255.62722199999999</v>
      </c>
      <c r="CC377" s="9">
        <v>255.62722199999999</v>
      </c>
      <c r="CD377" s="135">
        <v>3067.526664</v>
      </c>
      <c r="CE377" s="7">
        <f t="shared" si="5"/>
        <v>0</v>
      </c>
    </row>
    <row r="378" spans="1:83" hidden="1">
      <c r="A378">
        <v>963</v>
      </c>
      <c r="B378" t="s">
        <v>515</v>
      </c>
      <c r="C378">
        <v>127</v>
      </c>
      <c r="D378" t="s">
        <v>516</v>
      </c>
      <c r="E378">
        <v>233</v>
      </c>
      <c r="F378">
        <v>512210001</v>
      </c>
      <c r="G378" t="s">
        <v>127</v>
      </c>
      <c r="H378" s="53"/>
      <c r="I378">
        <v>101</v>
      </c>
      <c r="J378" t="s">
        <v>308</v>
      </c>
      <c r="K378">
        <v>2210</v>
      </c>
      <c r="L378" s="8">
        <v>2210</v>
      </c>
      <c r="M378" t="s">
        <v>323</v>
      </c>
      <c r="N378">
        <v>2000</v>
      </c>
      <c r="O378" t="s">
        <v>113</v>
      </c>
      <c r="P378">
        <v>13</v>
      </c>
      <c r="Q378" t="s">
        <v>353</v>
      </c>
      <c r="R378">
        <v>231</v>
      </c>
      <c r="S378" s="21">
        <v>2</v>
      </c>
      <c r="T378" s="21">
        <v>31</v>
      </c>
      <c r="U378" t="s">
        <v>517</v>
      </c>
      <c r="V378">
        <v>124</v>
      </c>
      <c r="W378" t="s">
        <v>510</v>
      </c>
      <c r="X378">
        <v>1</v>
      </c>
      <c r="Y378" t="s">
        <v>313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3008.14</v>
      </c>
      <c r="AJ378" s="4">
        <v>300.81</v>
      </c>
      <c r="AK378" s="4">
        <v>300.81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0</v>
      </c>
      <c r="AU378" s="4">
        <v>0</v>
      </c>
      <c r="AV378" s="4">
        <v>0</v>
      </c>
      <c r="AW378" s="4">
        <v>0</v>
      </c>
      <c r="AX378" s="4">
        <v>0</v>
      </c>
      <c r="AZ378" s="4">
        <v>0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6">
        <v>0</v>
      </c>
      <c r="BK378" s="6">
        <v>0</v>
      </c>
      <c r="BQ378" s="4">
        <v>0</v>
      </c>
      <c r="BR378" s="9">
        <v>0</v>
      </c>
      <c r="BS378" s="9">
        <v>0</v>
      </c>
      <c r="BT378" s="9">
        <v>0</v>
      </c>
      <c r="BU378" s="9">
        <v>0</v>
      </c>
      <c r="BV378" s="9">
        <v>0</v>
      </c>
      <c r="BW378" s="9">
        <v>0</v>
      </c>
      <c r="BX378" s="9">
        <v>0</v>
      </c>
      <c r="BY378" s="9">
        <v>0</v>
      </c>
      <c r="BZ378" s="9">
        <v>0</v>
      </c>
      <c r="CA378" s="9">
        <v>0</v>
      </c>
      <c r="CB378" s="9">
        <v>0</v>
      </c>
      <c r="CC378" s="9">
        <v>0</v>
      </c>
      <c r="CD378" s="135">
        <v>0</v>
      </c>
      <c r="CE378" s="7">
        <f t="shared" si="5"/>
        <v>0</v>
      </c>
    </row>
    <row r="379" spans="1:83" hidden="1">
      <c r="A379">
        <v>964</v>
      </c>
      <c r="B379" t="s">
        <v>518</v>
      </c>
      <c r="C379">
        <v>128</v>
      </c>
      <c r="D379" t="s">
        <v>519</v>
      </c>
      <c r="E379">
        <v>233</v>
      </c>
      <c r="F379">
        <v>512210001</v>
      </c>
      <c r="G379" t="s">
        <v>127</v>
      </c>
      <c r="H379" s="53"/>
      <c r="I379">
        <v>101</v>
      </c>
      <c r="J379" t="s">
        <v>308</v>
      </c>
      <c r="K379">
        <v>2210</v>
      </c>
      <c r="L379" s="8">
        <v>2210</v>
      </c>
      <c r="M379" t="s">
        <v>323</v>
      </c>
      <c r="N379">
        <v>2000</v>
      </c>
      <c r="O379" t="s">
        <v>113</v>
      </c>
      <c r="P379">
        <v>11</v>
      </c>
      <c r="Q379" t="s">
        <v>509</v>
      </c>
      <c r="R379">
        <v>256</v>
      </c>
      <c r="S379" s="21">
        <v>2</v>
      </c>
      <c r="T379" s="21">
        <v>56</v>
      </c>
      <c r="U379" t="s">
        <v>520</v>
      </c>
      <c r="V379">
        <v>121</v>
      </c>
      <c r="W379" t="s">
        <v>312</v>
      </c>
      <c r="X379">
        <v>1</v>
      </c>
      <c r="Y379" t="s">
        <v>313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M379" s="4">
        <v>120</v>
      </c>
      <c r="AN379" s="4">
        <v>1264.8</v>
      </c>
      <c r="AO379" s="4">
        <v>0</v>
      </c>
      <c r="AP379" s="4">
        <v>526.71</v>
      </c>
      <c r="AQ379" s="4">
        <v>0</v>
      </c>
      <c r="AR379" s="4">
        <v>556.16999999999996</v>
      </c>
      <c r="AS379" s="4">
        <v>0</v>
      </c>
      <c r="AT379" s="4">
        <v>0</v>
      </c>
      <c r="AU379" s="4">
        <v>0</v>
      </c>
      <c r="AV379" s="4">
        <v>0</v>
      </c>
      <c r="AW379" s="4">
        <v>0</v>
      </c>
      <c r="AX379" s="4">
        <v>0</v>
      </c>
      <c r="AZ379" s="4">
        <v>0</v>
      </c>
      <c r="BA379" s="4">
        <v>484.79</v>
      </c>
      <c r="BB379" s="4">
        <v>900.01</v>
      </c>
      <c r="BC379" s="4">
        <v>526.71</v>
      </c>
      <c r="BD379" s="4">
        <v>0</v>
      </c>
      <c r="BE379" s="4">
        <v>556.16999999999996</v>
      </c>
      <c r="BF379" s="4">
        <v>0</v>
      </c>
      <c r="BG379" s="4">
        <v>0</v>
      </c>
      <c r="BH379" s="4">
        <v>0</v>
      </c>
      <c r="BI379" s="4">
        <v>0</v>
      </c>
      <c r="BJ379" s="6">
        <v>246.76799999999997</v>
      </c>
      <c r="BK379" s="6">
        <v>246.76799999999997</v>
      </c>
      <c r="BQ379" s="4">
        <v>3073.7422080000001</v>
      </c>
      <c r="BR379" s="9">
        <v>0</v>
      </c>
      <c r="BS379" s="9">
        <v>503.21202000000011</v>
      </c>
      <c r="BT379" s="9">
        <v>934.2103800000001</v>
      </c>
      <c r="BU379" s="9">
        <v>546.72498000000007</v>
      </c>
      <c r="BV379" s="9">
        <v>0</v>
      </c>
      <c r="BW379" s="9">
        <v>577.30446000000006</v>
      </c>
      <c r="BX379" s="9">
        <v>0</v>
      </c>
      <c r="BY379" s="9">
        <v>0</v>
      </c>
      <c r="BZ379" s="9">
        <v>0</v>
      </c>
      <c r="CA379" s="9">
        <v>0</v>
      </c>
      <c r="CB379" s="9">
        <v>256.14518399999997</v>
      </c>
      <c r="CC379" s="9">
        <v>256.14518399999997</v>
      </c>
      <c r="CD379" s="135">
        <v>3073.7422080000006</v>
      </c>
      <c r="CE379" s="7">
        <f t="shared" si="5"/>
        <v>0</v>
      </c>
    </row>
    <row r="380" spans="1:83" hidden="1">
      <c r="A380">
        <v>965</v>
      </c>
      <c r="B380" t="s">
        <v>521</v>
      </c>
      <c r="C380">
        <v>129</v>
      </c>
      <c r="D380" t="s">
        <v>236</v>
      </c>
      <c r="E380">
        <v>233</v>
      </c>
      <c r="F380">
        <v>512210001</v>
      </c>
      <c r="G380" t="s">
        <v>127</v>
      </c>
      <c r="H380" s="53"/>
      <c r="I380">
        <v>101</v>
      </c>
      <c r="J380" t="s">
        <v>308</v>
      </c>
      <c r="K380">
        <v>2210</v>
      </c>
      <c r="L380" s="8">
        <v>2210</v>
      </c>
      <c r="M380" t="s">
        <v>323</v>
      </c>
      <c r="N380">
        <v>2000</v>
      </c>
      <c r="O380" t="s">
        <v>113</v>
      </c>
      <c r="P380">
        <v>11</v>
      </c>
      <c r="Q380" t="s">
        <v>509</v>
      </c>
      <c r="R380">
        <v>242</v>
      </c>
      <c r="S380" s="21">
        <v>2</v>
      </c>
      <c r="T380" s="21">
        <v>42</v>
      </c>
      <c r="U380" t="s">
        <v>283</v>
      </c>
      <c r="V380">
        <v>124</v>
      </c>
      <c r="W380" t="s">
        <v>510</v>
      </c>
      <c r="X380">
        <v>1</v>
      </c>
      <c r="Y380" t="s">
        <v>313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2360.84</v>
      </c>
      <c r="AJ380" s="4">
        <v>236.08</v>
      </c>
      <c r="AK380" s="4">
        <v>236.08</v>
      </c>
      <c r="AM380" s="4">
        <v>974.18</v>
      </c>
      <c r="AN380" s="4">
        <v>520.4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Z380" s="4">
        <v>0</v>
      </c>
      <c r="BA380" s="4">
        <v>1494.58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6">
        <v>149.458</v>
      </c>
      <c r="BK380" s="6">
        <v>149.458</v>
      </c>
      <c r="BQ380" s="4">
        <v>1861.6488480000003</v>
      </c>
      <c r="BR380" s="9">
        <v>0</v>
      </c>
      <c r="BS380" s="9">
        <v>1551.3740400000002</v>
      </c>
      <c r="BT380" s="9">
        <v>0</v>
      </c>
      <c r="BU380" s="9">
        <v>0</v>
      </c>
      <c r="BV380" s="9">
        <v>0</v>
      </c>
      <c r="BW380" s="9">
        <v>0</v>
      </c>
      <c r="BX380" s="9">
        <v>0</v>
      </c>
      <c r="BY380" s="9">
        <v>0</v>
      </c>
      <c r="BZ380" s="9">
        <v>0</v>
      </c>
      <c r="CA380" s="9">
        <v>0</v>
      </c>
      <c r="CB380" s="9">
        <v>155.137404</v>
      </c>
      <c r="CC380" s="9">
        <v>155.137404</v>
      </c>
      <c r="CD380" s="135">
        <v>1861.6488480000003</v>
      </c>
      <c r="CE380" s="7">
        <f t="shared" si="5"/>
        <v>0</v>
      </c>
    </row>
    <row r="381" spans="1:83" hidden="1">
      <c r="A381">
        <v>972</v>
      </c>
      <c r="B381" t="s">
        <v>527</v>
      </c>
      <c r="C381">
        <v>132</v>
      </c>
      <c r="D381" t="s">
        <v>528</v>
      </c>
      <c r="E381">
        <v>233</v>
      </c>
      <c r="F381">
        <v>512210001</v>
      </c>
      <c r="G381" t="s">
        <v>127</v>
      </c>
      <c r="H381" s="53"/>
      <c r="I381">
        <v>101</v>
      </c>
      <c r="J381" t="s">
        <v>308</v>
      </c>
      <c r="K381">
        <v>2210</v>
      </c>
      <c r="L381" s="8">
        <v>2210</v>
      </c>
      <c r="M381" t="s">
        <v>323</v>
      </c>
      <c r="N381">
        <v>2000</v>
      </c>
      <c r="O381" t="s">
        <v>113</v>
      </c>
      <c r="P381">
        <v>9</v>
      </c>
      <c r="Q381" t="s">
        <v>422</v>
      </c>
      <c r="R381">
        <v>181</v>
      </c>
      <c r="S381" s="21">
        <v>1</v>
      </c>
      <c r="T381" s="21">
        <v>81</v>
      </c>
      <c r="U381" t="s">
        <v>523</v>
      </c>
      <c r="V381">
        <v>131</v>
      </c>
      <c r="W381" t="s">
        <v>524</v>
      </c>
      <c r="X381">
        <v>1</v>
      </c>
      <c r="Y381" t="s">
        <v>313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3206.42</v>
      </c>
      <c r="AH381" s="4">
        <v>0</v>
      </c>
      <c r="AI381" s="4">
        <v>798.14</v>
      </c>
      <c r="AJ381" s="4">
        <v>400.46</v>
      </c>
      <c r="AK381" s="4">
        <v>400.46</v>
      </c>
      <c r="AM381" s="4">
        <v>3767.66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-4004.56</v>
      </c>
      <c r="AW381" s="4">
        <v>0</v>
      </c>
      <c r="AX381" s="4">
        <v>0</v>
      </c>
      <c r="AZ381" s="4">
        <v>3767.66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6">
        <v>376.76599999999996</v>
      </c>
      <c r="BK381" s="6">
        <v>376.76599999999996</v>
      </c>
      <c r="BQ381" s="4">
        <v>4692.9972959999996</v>
      </c>
      <c r="BR381" s="9">
        <v>3910.8310800000004</v>
      </c>
      <c r="BS381" s="9">
        <v>0</v>
      </c>
      <c r="BT381" s="9">
        <v>0</v>
      </c>
      <c r="BU381" s="9">
        <v>0</v>
      </c>
      <c r="BV381" s="9">
        <v>0</v>
      </c>
      <c r="BW381" s="9">
        <v>0</v>
      </c>
      <c r="BX381" s="9">
        <v>0</v>
      </c>
      <c r="BY381" s="9">
        <v>0</v>
      </c>
      <c r="BZ381" s="9">
        <v>0</v>
      </c>
      <c r="CA381" s="9">
        <v>0</v>
      </c>
      <c r="CB381" s="9">
        <v>391.08310799999998</v>
      </c>
      <c r="CC381" s="9">
        <v>391.08310799999998</v>
      </c>
      <c r="CD381" s="135">
        <v>4692.9972960000005</v>
      </c>
      <c r="CE381" s="7">
        <f t="shared" si="5"/>
        <v>0</v>
      </c>
    </row>
    <row r="382" spans="1:83" hidden="1">
      <c r="A382">
        <v>981</v>
      </c>
      <c r="B382" t="s">
        <v>532</v>
      </c>
      <c r="C382">
        <v>134</v>
      </c>
      <c r="D382" t="s">
        <v>245</v>
      </c>
      <c r="E382">
        <v>233</v>
      </c>
      <c r="F382">
        <v>512210001</v>
      </c>
      <c r="G382" t="s">
        <v>127</v>
      </c>
      <c r="H382" s="53"/>
      <c r="I382">
        <v>101</v>
      </c>
      <c r="J382" t="s">
        <v>308</v>
      </c>
      <c r="K382">
        <v>2210</v>
      </c>
      <c r="L382" s="8">
        <v>2210</v>
      </c>
      <c r="M382" t="s">
        <v>323</v>
      </c>
      <c r="N382">
        <v>2000</v>
      </c>
      <c r="O382" t="s">
        <v>113</v>
      </c>
      <c r="P382">
        <v>6</v>
      </c>
      <c r="Q382" t="s">
        <v>533</v>
      </c>
      <c r="R382">
        <v>134</v>
      </c>
      <c r="S382" s="21">
        <v>1</v>
      </c>
      <c r="T382" s="21">
        <v>34</v>
      </c>
      <c r="U382" t="s">
        <v>534</v>
      </c>
      <c r="V382">
        <v>132</v>
      </c>
      <c r="W382" t="s">
        <v>535</v>
      </c>
      <c r="X382">
        <v>1</v>
      </c>
      <c r="Y382" t="s">
        <v>313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300.14999999999998</v>
      </c>
      <c r="AJ382" s="4">
        <v>30.01</v>
      </c>
      <c r="AK382" s="4">
        <v>30.01</v>
      </c>
      <c r="AM382" s="4">
        <v>317.24</v>
      </c>
      <c r="AN382" s="4">
        <v>0</v>
      </c>
      <c r="AO382" s="4">
        <v>466.9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-300.14999999999998</v>
      </c>
      <c r="AW382" s="4">
        <v>1232.99</v>
      </c>
      <c r="AX382" s="4">
        <v>0</v>
      </c>
      <c r="AZ382" s="4">
        <v>317.24</v>
      </c>
      <c r="BA382" s="4">
        <v>0</v>
      </c>
      <c r="BB382" s="4">
        <v>466.9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6">
        <v>78.414000000000001</v>
      </c>
      <c r="BK382" s="6">
        <v>78.414000000000001</v>
      </c>
      <c r="BQ382" s="4">
        <v>976.724784</v>
      </c>
      <c r="BR382" s="9">
        <v>329.29512</v>
      </c>
      <c r="BS382" s="9">
        <v>0</v>
      </c>
      <c r="BT382" s="9">
        <v>484.6422</v>
      </c>
      <c r="BU382" s="9">
        <v>0</v>
      </c>
      <c r="BV382" s="9">
        <v>0</v>
      </c>
      <c r="BW382" s="9">
        <v>0</v>
      </c>
      <c r="BX382" s="9">
        <v>0</v>
      </c>
      <c r="BY382" s="9">
        <v>0</v>
      </c>
      <c r="BZ382" s="9">
        <v>0</v>
      </c>
      <c r="CA382" s="9">
        <v>0</v>
      </c>
      <c r="CB382" s="9">
        <v>81.393732000000014</v>
      </c>
      <c r="CC382" s="9">
        <v>81.393732000000014</v>
      </c>
      <c r="CD382" s="135">
        <v>976.724784</v>
      </c>
      <c r="CE382" s="7">
        <f t="shared" si="5"/>
        <v>0</v>
      </c>
    </row>
    <row r="383" spans="1:83" hidden="1">
      <c r="A383">
        <v>991</v>
      </c>
      <c r="B383" t="s">
        <v>538</v>
      </c>
      <c r="C383">
        <v>136</v>
      </c>
      <c r="D383" t="s">
        <v>539</v>
      </c>
      <c r="E383">
        <v>233</v>
      </c>
      <c r="F383">
        <v>512210001</v>
      </c>
      <c r="G383" t="s">
        <v>127</v>
      </c>
      <c r="H383" s="53"/>
      <c r="I383">
        <v>101</v>
      </c>
      <c r="J383" t="s">
        <v>308</v>
      </c>
      <c r="K383">
        <v>2210</v>
      </c>
      <c r="L383" s="8">
        <v>2210</v>
      </c>
      <c r="M383" t="s">
        <v>323</v>
      </c>
      <c r="N383">
        <v>2000</v>
      </c>
      <c r="O383" t="s">
        <v>113</v>
      </c>
      <c r="P383">
        <v>10</v>
      </c>
      <c r="Q383" t="s">
        <v>540</v>
      </c>
      <c r="R383">
        <v>311</v>
      </c>
      <c r="S383" s="21">
        <v>3</v>
      </c>
      <c r="T383" s="21">
        <v>11</v>
      </c>
      <c r="U383" t="s">
        <v>463</v>
      </c>
      <c r="V383">
        <v>121</v>
      </c>
      <c r="W383" t="s">
        <v>312</v>
      </c>
      <c r="X383">
        <v>1</v>
      </c>
      <c r="Y383" t="s">
        <v>313</v>
      </c>
      <c r="Z383" s="4">
        <v>0</v>
      </c>
      <c r="AA383" s="4">
        <v>2090.83</v>
      </c>
      <c r="AB383" s="4">
        <v>139.63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1083.5999999999999</v>
      </c>
      <c r="AI383" s="4">
        <v>0</v>
      </c>
      <c r="AJ383" s="4">
        <v>331.41</v>
      </c>
      <c r="AK383" s="4">
        <v>331.41</v>
      </c>
      <c r="AM383" s="4">
        <v>0</v>
      </c>
      <c r="AN383" s="4">
        <v>-304.39999999999998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Z383" s="4">
        <v>0</v>
      </c>
      <c r="BA383" s="4">
        <v>1786.43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6">
        <v>178.643</v>
      </c>
      <c r="BK383" s="6">
        <v>178.643</v>
      </c>
      <c r="BQ383" s="4">
        <v>2225.1772080000001</v>
      </c>
      <c r="BR383" s="9">
        <v>0</v>
      </c>
      <c r="BS383" s="9">
        <v>1854.3143400000001</v>
      </c>
      <c r="BT383" s="9">
        <v>0</v>
      </c>
      <c r="BU383" s="9">
        <v>0</v>
      </c>
      <c r="BV383" s="9">
        <v>0</v>
      </c>
      <c r="BW383" s="9">
        <v>0</v>
      </c>
      <c r="BX383" s="9">
        <v>0</v>
      </c>
      <c r="BY383" s="9">
        <v>0</v>
      </c>
      <c r="BZ383" s="9">
        <v>0</v>
      </c>
      <c r="CA383" s="9">
        <v>0</v>
      </c>
      <c r="CB383" s="9">
        <v>185.43143400000002</v>
      </c>
      <c r="CC383" s="9">
        <v>185.43143400000002</v>
      </c>
      <c r="CD383" s="135">
        <v>2225.1772080000001</v>
      </c>
      <c r="CE383" s="7">
        <f t="shared" si="5"/>
        <v>0</v>
      </c>
    </row>
    <row r="384" spans="1:83" s="42" customFormat="1" hidden="1">
      <c r="A384" s="42">
        <v>992</v>
      </c>
      <c r="B384" s="42" t="s">
        <v>543</v>
      </c>
      <c r="C384" s="42">
        <v>137</v>
      </c>
      <c r="D384" s="42" t="s">
        <v>544</v>
      </c>
      <c r="E384" s="42">
        <v>233</v>
      </c>
      <c r="F384" s="42">
        <v>512210001</v>
      </c>
      <c r="G384" s="42" t="s">
        <v>127</v>
      </c>
      <c r="H384" s="115"/>
      <c r="I384" s="42">
        <v>101</v>
      </c>
      <c r="J384" s="42" t="s">
        <v>308</v>
      </c>
      <c r="K384" s="42">
        <v>2210</v>
      </c>
      <c r="L384" s="104">
        <v>2210</v>
      </c>
      <c r="M384" s="42" t="s">
        <v>323</v>
      </c>
      <c r="N384" s="42">
        <v>2000</v>
      </c>
      <c r="O384" s="42" t="s">
        <v>113</v>
      </c>
      <c r="P384" s="42">
        <v>10</v>
      </c>
      <c r="Q384" s="42" t="s">
        <v>540</v>
      </c>
      <c r="R384" s="42">
        <v>371</v>
      </c>
      <c r="S384" s="105">
        <v>3</v>
      </c>
      <c r="T384" s="105">
        <v>71</v>
      </c>
      <c r="U384" s="42" t="s">
        <v>545</v>
      </c>
      <c r="V384" s="42">
        <v>121</v>
      </c>
      <c r="W384" s="42" t="s">
        <v>312</v>
      </c>
      <c r="X384" s="42">
        <v>1</v>
      </c>
      <c r="Y384" s="42" t="s">
        <v>313</v>
      </c>
      <c r="Z384" s="43">
        <v>0</v>
      </c>
      <c r="AA384" s="43">
        <v>0</v>
      </c>
      <c r="AB384" s="43">
        <v>1300.32</v>
      </c>
      <c r="AC384" s="43">
        <v>0</v>
      </c>
      <c r="AD384" s="43">
        <v>0</v>
      </c>
      <c r="AE384" s="43">
        <v>0</v>
      </c>
      <c r="AF384" s="43">
        <v>0</v>
      </c>
      <c r="AG384" s="43">
        <v>0</v>
      </c>
      <c r="AH384" s="43">
        <v>0</v>
      </c>
      <c r="AI384" s="43">
        <v>0</v>
      </c>
      <c r="AJ384" s="43">
        <v>130.03</v>
      </c>
      <c r="AK384" s="43">
        <v>130.03</v>
      </c>
      <c r="AL384" s="43"/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Z384" s="43">
        <v>0</v>
      </c>
      <c r="BA384" s="43">
        <v>0</v>
      </c>
      <c r="BB384" s="43">
        <v>0</v>
      </c>
      <c r="BC384" s="43">
        <v>0</v>
      </c>
      <c r="BD384" s="43">
        <v>0</v>
      </c>
      <c r="BE384" s="43">
        <v>0</v>
      </c>
      <c r="BF384" s="43">
        <v>0</v>
      </c>
      <c r="BG384" s="43">
        <v>0</v>
      </c>
      <c r="BH384" s="43">
        <v>0</v>
      </c>
      <c r="BI384" s="43">
        <v>0</v>
      </c>
      <c r="BJ384" s="44">
        <v>0</v>
      </c>
      <c r="BK384" s="44">
        <v>0</v>
      </c>
      <c r="BL384" s="107"/>
      <c r="BM384" s="107"/>
      <c r="BQ384" s="43">
        <v>0</v>
      </c>
      <c r="BR384" s="107">
        <v>0</v>
      </c>
      <c r="BS384" s="107">
        <v>0</v>
      </c>
      <c r="BT384" s="107">
        <v>0</v>
      </c>
      <c r="BU384" s="107">
        <v>0</v>
      </c>
      <c r="BV384" s="107">
        <v>0</v>
      </c>
      <c r="BW384" s="107">
        <v>0</v>
      </c>
      <c r="BX384" s="107">
        <v>0</v>
      </c>
      <c r="BY384" s="107">
        <v>0</v>
      </c>
      <c r="BZ384" s="107">
        <v>0</v>
      </c>
      <c r="CA384" s="107">
        <v>0</v>
      </c>
      <c r="CB384" s="107">
        <v>0</v>
      </c>
      <c r="CC384" s="107">
        <v>0</v>
      </c>
      <c r="CD384" s="137">
        <v>0</v>
      </c>
      <c r="CE384" s="7">
        <f t="shared" si="5"/>
        <v>0</v>
      </c>
    </row>
    <row r="385" spans="1:83" hidden="1">
      <c r="A385">
        <v>101</v>
      </c>
      <c r="B385" t="s">
        <v>306</v>
      </c>
      <c r="C385">
        <v>139</v>
      </c>
      <c r="D385" t="s">
        <v>307</v>
      </c>
      <c r="E385">
        <v>236</v>
      </c>
      <c r="F385">
        <v>512210003</v>
      </c>
      <c r="G385" t="s">
        <v>128</v>
      </c>
      <c r="H385" s="53"/>
      <c r="I385">
        <v>101</v>
      </c>
      <c r="J385" t="s">
        <v>308</v>
      </c>
      <c r="K385">
        <v>2210</v>
      </c>
      <c r="L385" s="8">
        <v>2210</v>
      </c>
      <c r="M385" t="s">
        <v>323</v>
      </c>
      <c r="N385">
        <v>2000</v>
      </c>
      <c r="O385" t="s">
        <v>113</v>
      </c>
      <c r="P385">
        <v>7</v>
      </c>
      <c r="Q385" t="s">
        <v>310</v>
      </c>
      <c r="R385">
        <v>171</v>
      </c>
      <c r="S385" s="21">
        <v>1</v>
      </c>
      <c r="T385" s="21">
        <v>71</v>
      </c>
      <c r="U385" t="s">
        <v>311</v>
      </c>
      <c r="V385">
        <v>121</v>
      </c>
      <c r="W385" t="s">
        <v>312</v>
      </c>
      <c r="X385">
        <v>1</v>
      </c>
      <c r="Y385" t="s">
        <v>313</v>
      </c>
      <c r="Z385" s="4">
        <v>0</v>
      </c>
      <c r="AA385" s="4">
        <v>1770.91</v>
      </c>
      <c r="AB385" s="4">
        <v>0</v>
      </c>
      <c r="AC385" s="4">
        <v>160.99</v>
      </c>
      <c r="AD385" s="4">
        <v>2453.84</v>
      </c>
      <c r="AE385" s="4">
        <v>1373.4</v>
      </c>
      <c r="AF385" s="4">
        <v>2573.67</v>
      </c>
      <c r="AG385" s="4">
        <v>1186.8800000000001</v>
      </c>
      <c r="AH385" s="4">
        <v>251.29</v>
      </c>
      <c r="AI385" s="4">
        <v>0</v>
      </c>
      <c r="AJ385" s="4">
        <v>977.1</v>
      </c>
      <c r="AK385" s="4">
        <v>977.1</v>
      </c>
      <c r="AM385" s="4">
        <v>0</v>
      </c>
      <c r="AN385" s="4">
        <v>0</v>
      </c>
      <c r="AO385" s="4">
        <v>0</v>
      </c>
      <c r="AP385" s="4">
        <v>-911.9</v>
      </c>
      <c r="AQ385" s="4">
        <v>-2453.84</v>
      </c>
      <c r="AR385" s="4">
        <v>-523.4</v>
      </c>
      <c r="AS385" s="4">
        <v>0</v>
      </c>
      <c r="AT385" s="4">
        <v>-3110.55</v>
      </c>
      <c r="AU385" s="4">
        <v>0</v>
      </c>
      <c r="AV385" s="4">
        <v>0</v>
      </c>
      <c r="AW385" s="4">
        <v>-1228.3900000000001</v>
      </c>
      <c r="AX385" s="4">
        <v>0</v>
      </c>
      <c r="AZ385" s="4">
        <v>0</v>
      </c>
      <c r="BA385" s="4">
        <v>0</v>
      </c>
      <c r="BB385" s="4">
        <v>1020</v>
      </c>
      <c r="BC385" s="4">
        <v>0</v>
      </c>
      <c r="BD385" s="4">
        <v>0</v>
      </c>
      <c r="BE385" s="4">
        <v>0</v>
      </c>
      <c r="BF385" s="4">
        <v>850</v>
      </c>
      <c r="BG385" s="4">
        <v>650</v>
      </c>
      <c r="BH385" s="4">
        <v>0</v>
      </c>
      <c r="BI385" s="4">
        <v>0</v>
      </c>
      <c r="BJ385" s="6">
        <v>252</v>
      </c>
      <c r="BK385" s="6">
        <v>252</v>
      </c>
      <c r="BQ385" s="4">
        <v>3138.9120000000003</v>
      </c>
      <c r="BR385" s="9">
        <v>0</v>
      </c>
      <c r="BS385" s="9">
        <v>0</v>
      </c>
      <c r="BT385" s="9">
        <v>1058.7600000000002</v>
      </c>
      <c r="BU385" s="9">
        <v>0</v>
      </c>
      <c r="BV385" s="9">
        <v>0</v>
      </c>
      <c r="BW385" s="9">
        <v>0</v>
      </c>
      <c r="BX385" s="9">
        <v>882.30000000000018</v>
      </c>
      <c r="BY385" s="9">
        <v>674.7</v>
      </c>
      <c r="BZ385" s="9">
        <v>0</v>
      </c>
      <c r="CA385" s="9">
        <v>0</v>
      </c>
      <c r="CB385" s="9">
        <v>261.57600000000002</v>
      </c>
      <c r="CC385" s="9">
        <v>261.57600000000002</v>
      </c>
      <c r="CD385" s="135">
        <v>3138.9120000000003</v>
      </c>
      <c r="CE385" s="7">
        <f t="shared" si="5"/>
        <v>0</v>
      </c>
    </row>
    <row r="386" spans="1:83" hidden="1">
      <c r="A386">
        <v>102</v>
      </c>
      <c r="B386" t="s">
        <v>343</v>
      </c>
      <c r="C386">
        <v>140</v>
      </c>
      <c r="D386" t="s">
        <v>344</v>
      </c>
      <c r="E386">
        <v>236</v>
      </c>
      <c r="F386">
        <v>512210003</v>
      </c>
      <c r="G386" t="s">
        <v>128</v>
      </c>
      <c r="H386" s="53"/>
      <c r="I386">
        <v>101</v>
      </c>
      <c r="J386" t="s">
        <v>308</v>
      </c>
      <c r="K386">
        <v>2210</v>
      </c>
      <c r="L386" s="8">
        <v>2210</v>
      </c>
      <c r="M386" t="s">
        <v>323</v>
      </c>
      <c r="N386">
        <v>2000</v>
      </c>
      <c r="O386" t="s">
        <v>113</v>
      </c>
      <c r="P386">
        <v>4</v>
      </c>
      <c r="Q386" t="s">
        <v>345</v>
      </c>
      <c r="R386">
        <v>172</v>
      </c>
      <c r="S386" s="21">
        <v>1</v>
      </c>
      <c r="T386" s="21">
        <v>72</v>
      </c>
      <c r="U386" t="s">
        <v>281</v>
      </c>
      <c r="V386">
        <v>121</v>
      </c>
      <c r="W386" t="s">
        <v>312</v>
      </c>
      <c r="X386">
        <v>1</v>
      </c>
      <c r="Y386" t="s">
        <v>313</v>
      </c>
      <c r="Z386" s="4">
        <v>0</v>
      </c>
      <c r="AA386" s="4">
        <v>0</v>
      </c>
      <c r="AB386" s="4">
        <v>0</v>
      </c>
      <c r="AC386" s="4">
        <v>13760.89</v>
      </c>
      <c r="AD386" s="4">
        <v>9147.0300000000007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2290.79</v>
      </c>
      <c r="AK386" s="4">
        <v>2290.79</v>
      </c>
      <c r="AM386" s="4">
        <v>0</v>
      </c>
      <c r="AN386" s="4">
        <v>0</v>
      </c>
      <c r="AO386" s="4">
        <v>1</v>
      </c>
      <c r="AP386" s="4">
        <v>-13388.25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Z386" s="4">
        <v>0</v>
      </c>
      <c r="BA386" s="4">
        <v>0</v>
      </c>
      <c r="BB386" s="4">
        <v>0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6">
        <v>0</v>
      </c>
      <c r="BK386" s="6">
        <v>0</v>
      </c>
      <c r="BQ386" s="4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0</v>
      </c>
      <c r="BX386" s="9">
        <v>0</v>
      </c>
      <c r="BY386" s="9">
        <v>0</v>
      </c>
      <c r="BZ386" s="9">
        <v>0</v>
      </c>
      <c r="CA386" s="9">
        <v>0</v>
      </c>
      <c r="CB386" s="9">
        <v>0</v>
      </c>
      <c r="CC386" s="9">
        <v>0</v>
      </c>
      <c r="CD386" s="135">
        <v>0</v>
      </c>
      <c r="CE386" s="7">
        <f t="shared" si="5"/>
        <v>0</v>
      </c>
    </row>
    <row r="387" spans="1:83" hidden="1">
      <c r="A387">
        <v>111</v>
      </c>
      <c r="B387" t="s">
        <v>84</v>
      </c>
      <c r="C387">
        <v>141</v>
      </c>
      <c r="D387" t="s">
        <v>260</v>
      </c>
      <c r="E387">
        <v>236</v>
      </c>
      <c r="F387">
        <v>512210003</v>
      </c>
      <c r="G387" t="s">
        <v>128</v>
      </c>
      <c r="H387" s="53"/>
      <c r="I387">
        <v>101</v>
      </c>
      <c r="J387" t="s">
        <v>308</v>
      </c>
      <c r="K387">
        <v>2210</v>
      </c>
      <c r="L387" s="8">
        <v>2210</v>
      </c>
      <c r="M387" t="s">
        <v>323</v>
      </c>
      <c r="N387">
        <v>2000</v>
      </c>
      <c r="O387" t="s">
        <v>113</v>
      </c>
      <c r="P387">
        <v>13</v>
      </c>
      <c r="Q387" t="s">
        <v>353</v>
      </c>
      <c r="R387">
        <v>263</v>
      </c>
      <c r="S387" s="21">
        <v>2</v>
      </c>
      <c r="T387" s="21">
        <v>63</v>
      </c>
      <c r="U387" t="s">
        <v>354</v>
      </c>
      <c r="V387">
        <v>121</v>
      </c>
      <c r="W387" t="s">
        <v>312</v>
      </c>
      <c r="X387">
        <v>1</v>
      </c>
      <c r="Y387" t="s">
        <v>313</v>
      </c>
      <c r="Z387" s="4">
        <v>0</v>
      </c>
      <c r="AA387" s="4">
        <v>1044.27</v>
      </c>
      <c r="AB387" s="4">
        <v>880.51</v>
      </c>
      <c r="AC387" s="4">
        <v>4256.7</v>
      </c>
      <c r="AD387" s="4">
        <v>855.12</v>
      </c>
      <c r="AE387" s="4">
        <v>562.44000000000005</v>
      </c>
      <c r="AF387" s="4">
        <v>608.36</v>
      </c>
      <c r="AG387" s="4">
        <v>1844.39</v>
      </c>
      <c r="AH387" s="4">
        <v>2698.36</v>
      </c>
      <c r="AI387" s="4">
        <v>71.209999999999994</v>
      </c>
      <c r="AJ387" s="4">
        <v>1282.1400000000001</v>
      </c>
      <c r="AK387" s="4">
        <v>1282.1400000000001</v>
      </c>
      <c r="AM387" s="4">
        <v>1210.05</v>
      </c>
      <c r="AN387" s="4">
        <v>622.39</v>
      </c>
      <c r="AO387" s="4">
        <v>-644</v>
      </c>
      <c r="AP387" s="4">
        <v>0</v>
      </c>
      <c r="AQ387" s="4">
        <v>20934.27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Z387" s="4">
        <v>1210.05</v>
      </c>
      <c r="BA387" s="4">
        <v>1666.66</v>
      </c>
      <c r="BB387" s="4">
        <v>174</v>
      </c>
      <c r="BC387" s="4">
        <v>0</v>
      </c>
      <c r="BD387" s="4">
        <v>26108.6</v>
      </c>
      <c r="BE387" s="4">
        <v>0</v>
      </c>
      <c r="BF387" s="4">
        <v>0</v>
      </c>
      <c r="BG387" s="4">
        <v>870.71</v>
      </c>
      <c r="BH387" s="4">
        <v>0</v>
      </c>
      <c r="BI387" s="4">
        <v>222</v>
      </c>
      <c r="BJ387" s="6">
        <v>3025.2019999999998</v>
      </c>
      <c r="BK387" s="6">
        <v>3025.2019999999998</v>
      </c>
      <c r="BQ387" s="4">
        <v>37681.916111999992</v>
      </c>
      <c r="BR387" s="9">
        <v>1256.0319</v>
      </c>
      <c r="BS387" s="9">
        <v>1729.9930800000002</v>
      </c>
      <c r="BT387" s="9">
        <v>180.61200000000002</v>
      </c>
      <c r="BU387" s="9">
        <v>0</v>
      </c>
      <c r="BV387" s="9">
        <v>27100.7268</v>
      </c>
      <c r="BW387" s="9">
        <v>0</v>
      </c>
      <c r="BX387" s="9">
        <v>0</v>
      </c>
      <c r="BY387" s="9">
        <v>903.79698000000008</v>
      </c>
      <c r="BZ387" s="9">
        <v>0</v>
      </c>
      <c r="CA387" s="9">
        <v>230.43600000000001</v>
      </c>
      <c r="CB387" s="9">
        <v>3140.1596759999998</v>
      </c>
      <c r="CC387" s="9">
        <v>3140.1596759999998</v>
      </c>
      <c r="CD387" s="135">
        <v>37681.916112000006</v>
      </c>
      <c r="CE387" s="7">
        <f t="shared" ref="CE387:CE450" si="6">BQ387-CD387</f>
        <v>0</v>
      </c>
    </row>
    <row r="388" spans="1:83" hidden="1">
      <c r="A388">
        <v>911</v>
      </c>
      <c r="B388" t="s">
        <v>447</v>
      </c>
      <c r="C388">
        <v>107</v>
      </c>
      <c r="D388" t="s">
        <v>120</v>
      </c>
      <c r="E388">
        <v>236</v>
      </c>
      <c r="F388">
        <v>512210003</v>
      </c>
      <c r="G388" t="s">
        <v>128</v>
      </c>
      <c r="H388" s="53"/>
      <c r="I388">
        <v>101</v>
      </c>
      <c r="J388" t="s">
        <v>308</v>
      </c>
      <c r="K388">
        <v>2210</v>
      </c>
      <c r="L388" s="8">
        <v>2210</v>
      </c>
      <c r="M388" t="s">
        <v>323</v>
      </c>
      <c r="N388">
        <v>2000</v>
      </c>
      <c r="O388" t="s">
        <v>113</v>
      </c>
      <c r="P388">
        <v>1</v>
      </c>
      <c r="Q388" t="s">
        <v>448</v>
      </c>
      <c r="R388">
        <v>131</v>
      </c>
      <c r="S388" s="21">
        <v>1</v>
      </c>
      <c r="T388" s="21">
        <v>31</v>
      </c>
      <c r="U388" t="s">
        <v>449</v>
      </c>
      <c r="V388">
        <v>121</v>
      </c>
      <c r="W388" t="s">
        <v>312</v>
      </c>
      <c r="X388">
        <v>1</v>
      </c>
      <c r="Y388" t="s">
        <v>313</v>
      </c>
      <c r="Z388" s="4">
        <v>0</v>
      </c>
      <c r="AA388" s="4">
        <v>9923.7099999999991</v>
      </c>
      <c r="AB388" s="4">
        <v>4742.04</v>
      </c>
      <c r="AC388" s="4">
        <v>4490.03</v>
      </c>
      <c r="AD388" s="4">
        <v>3938.11</v>
      </c>
      <c r="AE388" s="4">
        <v>9732.7900000000009</v>
      </c>
      <c r="AF388" s="4">
        <v>3484.03</v>
      </c>
      <c r="AG388" s="4">
        <v>9630.6200000000008</v>
      </c>
      <c r="AH388" s="4">
        <v>3973.2</v>
      </c>
      <c r="AI388" s="4">
        <v>4165.1499999999996</v>
      </c>
      <c r="AJ388" s="4">
        <v>5407.97</v>
      </c>
      <c r="AK388" s="4">
        <v>5407.97</v>
      </c>
      <c r="AM388" s="4">
        <v>3480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1038.33</v>
      </c>
      <c r="AW388" s="4">
        <v>0</v>
      </c>
      <c r="AX388" s="4">
        <v>0</v>
      </c>
      <c r="AZ388" s="4">
        <v>1890</v>
      </c>
      <c r="BA388" s="4">
        <v>6751.99</v>
      </c>
      <c r="BB388" s="4">
        <v>5440</v>
      </c>
      <c r="BC388" s="4">
        <v>0</v>
      </c>
      <c r="BD388" s="4">
        <v>7882</v>
      </c>
      <c r="BE388" s="4">
        <v>8678.01</v>
      </c>
      <c r="BF388" s="4">
        <v>3472</v>
      </c>
      <c r="BG388" s="4">
        <v>8666.01</v>
      </c>
      <c r="BH388" s="4">
        <v>6256</v>
      </c>
      <c r="BI388" s="4">
        <v>2524</v>
      </c>
      <c r="BJ388" s="6">
        <v>5156.0010000000002</v>
      </c>
      <c r="BK388" s="6">
        <v>5156.0010000000002</v>
      </c>
      <c r="BQ388" s="4">
        <v>64223.148456000003</v>
      </c>
      <c r="BR388" s="9">
        <v>1961.82</v>
      </c>
      <c r="BS388" s="9">
        <v>7008.5656199999994</v>
      </c>
      <c r="BT388" s="9">
        <v>5646.72</v>
      </c>
      <c r="BU388" s="9">
        <v>0</v>
      </c>
      <c r="BV388" s="9">
        <v>8181.5159999999996</v>
      </c>
      <c r="BW388" s="9">
        <v>9007.7743800000007</v>
      </c>
      <c r="BX388" s="9">
        <v>3603.9360000000001</v>
      </c>
      <c r="BY388" s="9">
        <v>8995.3183800000006</v>
      </c>
      <c r="BZ388" s="9">
        <v>6493.7280000000001</v>
      </c>
      <c r="CA388" s="9">
        <v>2619.9120000000003</v>
      </c>
      <c r="CB388" s="9">
        <v>5351.9290380000002</v>
      </c>
      <c r="CC388" s="9">
        <v>5351.9290380000002</v>
      </c>
      <c r="CD388" s="135">
        <v>64223.14845600001</v>
      </c>
      <c r="CE388" s="7">
        <f t="shared" si="6"/>
        <v>0</v>
      </c>
    </row>
    <row r="389" spans="1:83" hidden="1">
      <c r="A389">
        <v>921</v>
      </c>
      <c r="B389" t="s">
        <v>454</v>
      </c>
      <c r="C389">
        <v>108</v>
      </c>
      <c r="D389" t="s">
        <v>455</v>
      </c>
      <c r="E389">
        <v>236</v>
      </c>
      <c r="F389">
        <v>512210003</v>
      </c>
      <c r="G389" t="s">
        <v>128</v>
      </c>
      <c r="H389" s="53"/>
      <c r="I389">
        <v>101</v>
      </c>
      <c r="J389" t="s">
        <v>308</v>
      </c>
      <c r="K389">
        <v>2210</v>
      </c>
      <c r="L389" s="8">
        <v>2210</v>
      </c>
      <c r="M389" t="s">
        <v>323</v>
      </c>
      <c r="N389">
        <v>2000</v>
      </c>
      <c r="O389" t="s">
        <v>113</v>
      </c>
      <c r="P389">
        <v>4</v>
      </c>
      <c r="Q389" t="s">
        <v>345</v>
      </c>
      <c r="R389">
        <v>132</v>
      </c>
      <c r="S389" s="21">
        <v>1</v>
      </c>
      <c r="T389" s="21">
        <v>32</v>
      </c>
      <c r="U389" t="s">
        <v>456</v>
      </c>
      <c r="V389">
        <v>121</v>
      </c>
      <c r="W389" t="s">
        <v>312</v>
      </c>
      <c r="X389">
        <v>1</v>
      </c>
      <c r="Y389" t="s">
        <v>313</v>
      </c>
      <c r="Z389" s="4">
        <v>0</v>
      </c>
      <c r="AA389" s="4">
        <v>0</v>
      </c>
      <c r="AB389" s="4">
        <v>0</v>
      </c>
      <c r="AC389" s="4">
        <v>1542.01</v>
      </c>
      <c r="AD389" s="4">
        <v>594.42999999999995</v>
      </c>
      <c r="AE389" s="4">
        <v>3122.52</v>
      </c>
      <c r="AF389" s="4">
        <v>371.52</v>
      </c>
      <c r="AG389" s="4">
        <v>0</v>
      </c>
      <c r="AH389" s="4">
        <v>1597.24</v>
      </c>
      <c r="AI389" s="4">
        <v>0</v>
      </c>
      <c r="AJ389" s="4">
        <v>722.77</v>
      </c>
      <c r="AK389" s="4">
        <v>722.77</v>
      </c>
      <c r="AM389" s="4">
        <v>630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Z389" s="4">
        <v>630</v>
      </c>
      <c r="BA389" s="4">
        <v>0</v>
      </c>
      <c r="BB389" s="4">
        <v>0</v>
      </c>
      <c r="BC389" s="4">
        <v>0</v>
      </c>
      <c r="BD389" s="4">
        <v>1216.55</v>
      </c>
      <c r="BE389" s="4">
        <v>0</v>
      </c>
      <c r="BF389" s="4">
        <v>677.52</v>
      </c>
      <c r="BG389" s="4">
        <v>1130.01</v>
      </c>
      <c r="BH389" s="4">
        <v>1132.5999999999999</v>
      </c>
      <c r="BI389" s="4">
        <v>0</v>
      </c>
      <c r="BJ389" s="6">
        <v>478.66800000000001</v>
      </c>
      <c r="BK389" s="6">
        <v>478.66800000000001</v>
      </c>
      <c r="BQ389" s="4">
        <v>5962.2886079999998</v>
      </c>
      <c r="BR389" s="9">
        <v>653.94000000000005</v>
      </c>
      <c r="BS389" s="9">
        <v>0</v>
      </c>
      <c r="BT389" s="9">
        <v>0</v>
      </c>
      <c r="BU389" s="9">
        <v>0</v>
      </c>
      <c r="BV389" s="9">
        <v>1262.7789</v>
      </c>
      <c r="BW389" s="9">
        <v>0</v>
      </c>
      <c r="BX389" s="9">
        <v>703.26576</v>
      </c>
      <c r="BY389" s="9">
        <v>1172.95038</v>
      </c>
      <c r="BZ389" s="9">
        <v>1175.6387999999999</v>
      </c>
      <c r="CA389" s="9">
        <v>0</v>
      </c>
      <c r="CB389" s="9">
        <v>496.85738400000002</v>
      </c>
      <c r="CC389" s="9">
        <v>496.85738400000002</v>
      </c>
      <c r="CD389" s="135">
        <v>5962.2886079999998</v>
      </c>
      <c r="CE389" s="7">
        <f t="shared" si="6"/>
        <v>0</v>
      </c>
    </row>
    <row r="390" spans="1:83" hidden="1">
      <c r="A390">
        <v>924</v>
      </c>
      <c r="B390" t="s">
        <v>574</v>
      </c>
      <c r="C390">
        <v>159</v>
      </c>
      <c r="D390" t="s">
        <v>574</v>
      </c>
      <c r="E390">
        <v>236</v>
      </c>
      <c r="F390">
        <v>512210003</v>
      </c>
      <c r="G390" t="s">
        <v>128</v>
      </c>
      <c r="H390" s="53"/>
      <c r="I390">
        <v>101</v>
      </c>
      <c r="J390" t="s">
        <v>308</v>
      </c>
      <c r="K390">
        <v>2210</v>
      </c>
      <c r="L390" s="8">
        <v>2210</v>
      </c>
      <c r="M390" t="s">
        <v>323</v>
      </c>
      <c r="N390">
        <v>2000</v>
      </c>
      <c r="O390" t="s">
        <v>113</v>
      </c>
      <c r="P390">
        <v>4</v>
      </c>
      <c r="Q390" t="s">
        <v>345</v>
      </c>
      <c r="R390">
        <v>111</v>
      </c>
      <c r="S390" s="21">
        <v>1</v>
      </c>
      <c r="T390" s="21">
        <v>11</v>
      </c>
      <c r="U390" t="s">
        <v>438</v>
      </c>
      <c r="V390">
        <v>121</v>
      </c>
      <c r="W390" t="s">
        <v>312</v>
      </c>
      <c r="X390">
        <v>1</v>
      </c>
      <c r="Y390" t="s">
        <v>313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534</v>
      </c>
      <c r="AV390" s="4">
        <v>0</v>
      </c>
      <c r="AW390" s="4">
        <v>0</v>
      </c>
      <c r="AX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534</v>
      </c>
      <c r="BI390" s="4">
        <v>0</v>
      </c>
      <c r="BJ390" s="6">
        <v>53.4</v>
      </c>
      <c r="BK390" s="6">
        <v>53.4</v>
      </c>
      <c r="BQ390" s="4">
        <v>665.15039999999999</v>
      </c>
      <c r="BR390" s="9">
        <v>0</v>
      </c>
      <c r="BS390" s="9">
        <v>0</v>
      </c>
      <c r="BT390" s="9">
        <v>0</v>
      </c>
      <c r="BU390" s="9">
        <v>0</v>
      </c>
      <c r="BV390" s="9">
        <v>0</v>
      </c>
      <c r="BW390" s="9">
        <v>0</v>
      </c>
      <c r="BX390" s="9">
        <v>0</v>
      </c>
      <c r="BY390" s="9">
        <v>0</v>
      </c>
      <c r="BZ390" s="9">
        <v>554.29200000000003</v>
      </c>
      <c r="CA390" s="9">
        <v>0</v>
      </c>
      <c r="CB390" s="9">
        <v>55.429200000000009</v>
      </c>
      <c r="CC390" s="9">
        <v>55.429200000000009</v>
      </c>
      <c r="CD390" s="135">
        <v>665.1504000000001</v>
      </c>
      <c r="CE390" s="7">
        <f t="shared" si="6"/>
        <v>0</v>
      </c>
    </row>
    <row r="391" spans="1:83" hidden="1">
      <c r="A391">
        <v>931</v>
      </c>
      <c r="B391" t="s">
        <v>465</v>
      </c>
      <c r="C391">
        <v>111</v>
      </c>
      <c r="D391" t="s">
        <v>466</v>
      </c>
      <c r="E391">
        <v>236</v>
      </c>
      <c r="F391">
        <v>512210003</v>
      </c>
      <c r="G391" t="s">
        <v>128</v>
      </c>
      <c r="H391" s="53"/>
      <c r="I391">
        <v>101</v>
      </c>
      <c r="J391" t="s">
        <v>308</v>
      </c>
      <c r="K391">
        <v>2210</v>
      </c>
      <c r="L391" s="8">
        <v>2210</v>
      </c>
      <c r="M391" t="s">
        <v>323</v>
      </c>
      <c r="N391">
        <v>2000</v>
      </c>
      <c r="O391" t="s">
        <v>113</v>
      </c>
      <c r="P391">
        <v>5</v>
      </c>
      <c r="Q391" t="s">
        <v>467</v>
      </c>
      <c r="R391">
        <v>152</v>
      </c>
      <c r="S391" s="21">
        <v>1</v>
      </c>
      <c r="T391" s="21">
        <v>52</v>
      </c>
      <c r="U391" t="s">
        <v>468</v>
      </c>
      <c r="V391">
        <v>121</v>
      </c>
      <c r="W391" t="s">
        <v>312</v>
      </c>
      <c r="X391">
        <v>1</v>
      </c>
      <c r="Y391" t="s">
        <v>313</v>
      </c>
      <c r="Z391" s="4">
        <v>1481.23</v>
      </c>
      <c r="AA391" s="4">
        <v>0</v>
      </c>
      <c r="AB391" s="4">
        <v>259.86</v>
      </c>
      <c r="AC391" s="4">
        <v>0</v>
      </c>
      <c r="AD391" s="4">
        <v>377.51</v>
      </c>
      <c r="AE391" s="4">
        <v>360.92</v>
      </c>
      <c r="AF391" s="4">
        <v>0</v>
      </c>
      <c r="AG391" s="4">
        <v>311.14999999999998</v>
      </c>
      <c r="AH391" s="4">
        <v>322.97000000000003</v>
      </c>
      <c r="AI391" s="4">
        <v>0</v>
      </c>
      <c r="AJ391" s="4">
        <v>311.36</v>
      </c>
      <c r="AK391" s="4">
        <v>311.36</v>
      </c>
      <c r="AM391" s="4">
        <v>-1270.03</v>
      </c>
      <c r="AN391" s="4">
        <v>503.03</v>
      </c>
      <c r="AO391" s="4">
        <v>162.75</v>
      </c>
      <c r="AP391" s="4">
        <v>0</v>
      </c>
      <c r="AQ391" s="4">
        <v>445.34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Z391" s="4">
        <v>211.2</v>
      </c>
      <c r="BA391" s="4">
        <v>503.03</v>
      </c>
      <c r="BB391" s="4">
        <v>422.61</v>
      </c>
      <c r="BC391" s="4">
        <v>0</v>
      </c>
      <c r="BD391" s="4">
        <v>822.85</v>
      </c>
      <c r="BE391" s="4">
        <v>0</v>
      </c>
      <c r="BF391" s="4">
        <v>0</v>
      </c>
      <c r="BG391" s="4">
        <v>0</v>
      </c>
      <c r="BH391" s="4">
        <v>219.55</v>
      </c>
      <c r="BI391" s="4">
        <v>0</v>
      </c>
      <c r="BJ391" s="6">
        <v>217.92400000000004</v>
      </c>
      <c r="BK391" s="6">
        <v>217.92400000000004</v>
      </c>
      <c r="BQ391" s="4">
        <v>2714.4613440000003</v>
      </c>
      <c r="BR391" s="9">
        <v>219.22560000000001</v>
      </c>
      <c r="BS391" s="9">
        <v>522.14513999999997</v>
      </c>
      <c r="BT391" s="9">
        <v>438.66917999999998</v>
      </c>
      <c r="BU391" s="9">
        <v>0</v>
      </c>
      <c r="BV391" s="9">
        <v>854.11830000000009</v>
      </c>
      <c r="BW391" s="9">
        <v>0</v>
      </c>
      <c r="BX391" s="9">
        <v>0</v>
      </c>
      <c r="BY391" s="9">
        <v>0</v>
      </c>
      <c r="BZ391" s="9">
        <v>227.89290000000003</v>
      </c>
      <c r="CA391" s="9">
        <v>0</v>
      </c>
      <c r="CB391" s="9">
        <v>226.20511200000004</v>
      </c>
      <c r="CC391" s="9">
        <v>226.20511200000004</v>
      </c>
      <c r="CD391" s="135">
        <v>2714.4613440000003</v>
      </c>
      <c r="CE391" s="7">
        <f t="shared" si="6"/>
        <v>0</v>
      </c>
    </row>
    <row r="392" spans="1:83" hidden="1">
      <c r="A392">
        <v>932</v>
      </c>
      <c r="B392" t="s">
        <v>477</v>
      </c>
      <c r="C392">
        <v>113</v>
      </c>
      <c r="D392" t="s">
        <v>478</v>
      </c>
      <c r="E392">
        <v>236</v>
      </c>
      <c r="F392">
        <v>512210003</v>
      </c>
      <c r="G392" t="s">
        <v>128</v>
      </c>
      <c r="H392" s="53"/>
      <c r="I392">
        <v>101</v>
      </c>
      <c r="J392" t="s">
        <v>308</v>
      </c>
      <c r="K392">
        <v>2210</v>
      </c>
      <c r="L392" s="8">
        <v>2210</v>
      </c>
      <c r="M392" t="s">
        <v>323</v>
      </c>
      <c r="N392">
        <v>2000</v>
      </c>
      <c r="O392" t="s">
        <v>113</v>
      </c>
      <c r="P392">
        <v>5</v>
      </c>
      <c r="Q392" t="s">
        <v>467</v>
      </c>
      <c r="R392">
        <v>152</v>
      </c>
      <c r="S392" s="21">
        <v>1</v>
      </c>
      <c r="T392" s="21">
        <v>52</v>
      </c>
      <c r="U392" t="s">
        <v>468</v>
      </c>
      <c r="V392">
        <v>121</v>
      </c>
      <c r="W392" t="s">
        <v>312</v>
      </c>
      <c r="X392">
        <v>1</v>
      </c>
      <c r="Y392" t="s">
        <v>313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960</v>
      </c>
      <c r="AR392" s="4">
        <v>260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960</v>
      </c>
      <c r="BE392" s="4">
        <v>0</v>
      </c>
      <c r="BF392" s="4">
        <v>260</v>
      </c>
      <c r="BG392" s="4">
        <v>0</v>
      </c>
      <c r="BH392" s="4">
        <v>0</v>
      </c>
      <c r="BI392" s="4">
        <v>0</v>
      </c>
      <c r="BJ392" s="6">
        <v>122</v>
      </c>
      <c r="BK392" s="6">
        <v>122</v>
      </c>
      <c r="BQ392" s="4">
        <v>1519.6320000000001</v>
      </c>
      <c r="BR392" s="9">
        <v>0</v>
      </c>
      <c r="BS392" s="9">
        <v>0</v>
      </c>
      <c r="BT392" s="9">
        <v>0</v>
      </c>
      <c r="BU392" s="9">
        <v>0</v>
      </c>
      <c r="BV392" s="9">
        <v>996.48</v>
      </c>
      <c r="BW392" s="9">
        <v>0</v>
      </c>
      <c r="BX392" s="9">
        <v>269.88</v>
      </c>
      <c r="BY392" s="9">
        <v>0</v>
      </c>
      <c r="BZ392" s="9">
        <v>0</v>
      </c>
      <c r="CA392" s="9">
        <v>0</v>
      </c>
      <c r="CB392" s="9">
        <v>126.636</v>
      </c>
      <c r="CC392" s="9">
        <v>126.636</v>
      </c>
      <c r="CD392" s="135">
        <v>1519.6320000000001</v>
      </c>
      <c r="CE392" s="7">
        <f t="shared" si="6"/>
        <v>0</v>
      </c>
    </row>
    <row r="393" spans="1:83" hidden="1">
      <c r="A393">
        <v>941</v>
      </c>
      <c r="B393" t="s">
        <v>484</v>
      </c>
      <c r="C393">
        <v>116</v>
      </c>
      <c r="D393" t="s">
        <v>485</v>
      </c>
      <c r="E393">
        <v>236</v>
      </c>
      <c r="F393">
        <v>512210003</v>
      </c>
      <c r="G393" t="s">
        <v>128</v>
      </c>
      <c r="H393" s="53"/>
      <c r="I393">
        <v>101</v>
      </c>
      <c r="J393" t="s">
        <v>308</v>
      </c>
      <c r="K393">
        <v>2210</v>
      </c>
      <c r="L393" s="8">
        <v>2210</v>
      </c>
      <c r="M393" t="s">
        <v>323</v>
      </c>
      <c r="N393">
        <v>2000</v>
      </c>
      <c r="O393" t="s">
        <v>113</v>
      </c>
      <c r="P393">
        <v>8</v>
      </c>
      <c r="Q393" t="s">
        <v>486</v>
      </c>
      <c r="R393">
        <v>131</v>
      </c>
      <c r="S393" s="21">
        <v>1</v>
      </c>
      <c r="T393" s="21">
        <v>31</v>
      </c>
      <c r="U393" t="s">
        <v>449</v>
      </c>
      <c r="V393">
        <v>121</v>
      </c>
      <c r="W393" t="s">
        <v>312</v>
      </c>
      <c r="X393">
        <v>1</v>
      </c>
      <c r="Y393" t="s">
        <v>313</v>
      </c>
      <c r="Z393" s="4">
        <v>0</v>
      </c>
      <c r="AA393" s="4">
        <v>0</v>
      </c>
      <c r="AB393" s="4">
        <v>3587.66</v>
      </c>
      <c r="AC393" s="4">
        <v>1345.74</v>
      </c>
      <c r="AD393" s="4">
        <v>992.78</v>
      </c>
      <c r="AE393" s="4">
        <v>3556.74</v>
      </c>
      <c r="AF393" s="4">
        <v>0</v>
      </c>
      <c r="AG393" s="4">
        <v>1650.49</v>
      </c>
      <c r="AH393" s="4">
        <v>2739.56</v>
      </c>
      <c r="AI393" s="4">
        <v>1820.45</v>
      </c>
      <c r="AJ393" s="4">
        <v>1569.34</v>
      </c>
      <c r="AK393" s="4">
        <v>1569.34</v>
      </c>
      <c r="AM393" s="4">
        <v>784</v>
      </c>
      <c r="AN393" s="4">
        <v>0</v>
      </c>
      <c r="AO393" s="4">
        <v>0</v>
      </c>
      <c r="AP393" s="4">
        <v>-3604.46</v>
      </c>
      <c r="AQ393" s="4">
        <v>1710.88</v>
      </c>
      <c r="AR393" s="4">
        <v>-401.35</v>
      </c>
      <c r="AS393" s="4">
        <v>-674.88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Z393" s="4">
        <v>784</v>
      </c>
      <c r="BA393" s="4">
        <v>0</v>
      </c>
      <c r="BB393" s="4">
        <v>840</v>
      </c>
      <c r="BC393" s="4">
        <v>0</v>
      </c>
      <c r="BD393" s="4">
        <v>3192.6</v>
      </c>
      <c r="BE393" s="4">
        <v>688.9</v>
      </c>
      <c r="BF393" s="4">
        <v>1791.61</v>
      </c>
      <c r="BG393" s="4">
        <v>0</v>
      </c>
      <c r="BH393" s="4">
        <v>2009.65</v>
      </c>
      <c r="BI393" s="4">
        <v>0</v>
      </c>
      <c r="BJ393" s="6">
        <v>930.67600000000004</v>
      </c>
      <c r="BK393" s="6">
        <v>930.67600000000004</v>
      </c>
      <c r="BQ393" s="4">
        <v>11592.500255999999</v>
      </c>
      <c r="BR393" s="9">
        <v>813.79199999999992</v>
      </c>
      <c r="BS393" s="9">
        <v>0</v>
      </c>
      <c r="BT393" s="9">
        <v>871.92</v>
      </c>
      <c r="BU393" s="9">
        <v>0</v>
      </c>
      <c r="BV393" s="9">
        <v>3313.9188000000004</v>
      </c>
      <c r="BW393" s="9">
        <v>715.07820000000004</v>
      </c>
      <c r="BX393" s="9">
        <v>1859.6911799999998</v>
      </c>
      <c r="BY393" s="9">
        <v>0</v>
      </c>
      <c r="BZ393" s="9">
        <v>2086.0167000000001</v>
      </c>
      <c r="CA393" s="9">
        <v>0</v>
      </c>
      <c r="CB393" s="9">
        <v>966.04168800000002</v>
      </c>
      <c r="CC393" s="9">
        <v>966.04168800000002</v>
      </c>
      <c r="CD393" s="135">
        <v>11592.500255999999</v>
      </c>
      <c r="CE393" s="7">
        <f t="shared" si="6"/>
        <v>0</v>
      </c>
    </row>
    <row r="394" spans="1:83" hidden="1">
      <c r="A394">
        <v>951</v>
      </c>
      <c r="B394" t="s">
        <v>491</v>
      </c>
      <c r="C394">
        <v>118</v>
      </c>
      <c r="D394" t="s">
        <v>178</v>
      </c>
      <c r="E394">
        <v>236</v>
      </c>
      <c r="F394">
        <v>512210003</v>
      </c>
      <c r="G394" t="s">
        <v>128</v>
      </c>
      <c r="H394" s="53"/>
      <c r="I394">
        <v>101</v>
      </c>
      <c r="J394" t="s">
        <v>308</v>
      </c>
      <c r="K394">
        <v>2210</v>
      </c>
      <c r="L394" s="8">
        <v>2210</v>
      </c>
      <c r="M394" t="s">
        <v>323</v>
      </c>
      <c r="N394">
        <v>2000</v>
      </c>
      <c r="O394" t="s">
        <v>113</v>
      </c>
      <c r="P394">
        <v>12</v>
      </c>
      <c r="Q394" t="s">
        <v>401</v>
      </c>
      <c r="R394">
        <v>221</v>
      </c>
      <c r="S394" s="21">
        <v>2</v>
      </c>
      <c r="T394" s="21">
        <v>21</v>
      </c>
      <c r="U394" t="s">
        <v>492</v>
      </c>
      <c r="V394">
        <v>128</v>
      </c>
      <c r="W394" t="s">
        <v>404</v>
      </c>
      <c r="X394">
        <v>1</v>
      </c>
      <c r="Y394" t="s">
        <v>313</v>
      </c>
      <c r="Z394" s="4">
        <v>0</v>
      </c>
      <c r="AA394" s="4">
        <v>0</v>
      </c>
      <c r="AB394" s="4">
        <v>0</v>
      </c>
      <c r="AC394" s="4">
        <v>0</v>
      </c>
      <c r="AD394" s="4">
        <v>517.75</v>
      </c>
      <c r="AE394" s="4">
        <v>690.4</v>
      </c>
      <c r="AF394" s="4">
        <v>0</v>
      </c>
      <c r="AG394" s="4">
        <v>0</v>
      </c>
      <c r="AH394" s="4">
        <v>0</v>
      </c>
      <c r="AI394" s="4">
        <v>0</v>
      </c>
      <c r="AJ394" s="4">
        <v>120.82</v>
      </c>
      <c r="AK394" s="4">
        <v>120.82</v>
      </c>
      <c r="AM394" s="4">
        <v>0</v>
      </c>
      <c r="AN394" s="4">
        <v>0</v>
      </c>
      <c r="AO394" s="4">
        <v>0</v>
      </c>
      <c r="AP394" s="4">
        <v>60</v>
      </c>
      <c r="AQ394" s="4">
        <v>-229.93</v>
      </c>
      <c r="AR394" s="4">
        <v>0</v>
      </c>
      <c r="AS394" s="4">
        <v>0</v>
      </c>
      <c r="AT394" s="4">
        <v>372.54</v>
      </c>
      <c r="AU394" s="4">
        <v>0</v>
      </c>
      <c r="AV394" s="4">
        <v>0</v>
      </c>
      <c r="AW394" s="4">
        <v>0</v>
      </c>
      <c r="AX394" s="4">
        <v>0</v>
      </c>
      <c r="AZ394" s="4">
        <v>0</v>
      </c>
      <c r="BA394" s="4">
        <v>0</v>
      </c>
      <c r="BB394" s="4">
        <v>0</v>
      </c>
      <c r="BC394" s="4">
        <v>60</v>
      </c>
      <c r="BD394" s="4">
        <v>0</v>
      </c>
      <c r="BE394" s="4">
        <v>0</v>
      </c>
      <c r="BF394" s="4">
        <v>0</v>
      </c>
      <c r="BG394" s="4">
        <v>1350.76</v>
      </c>
      <c r="BH394" s="4">
        <v>0</v>
      </c>
      <c r="BI394" s="4">
        <v>0</v>
      </c>
      <c r="BJ394" s="6">
        <v>141.07599999999999</v>
      </c>
      <c r="BK394" s="6">
        <v>141.07599999999999</v>
      </c>
      <c r="BQ394" s="4">
        <v>1757.2426560000001</v>
      </c>
      <c r="BR394" s="9">
        <v>0</v>
      </c>
      <c r="BS394" s="9">
        <v>0</v>
      </c>
      <c r="BT394" s="9">
        <v>0</v>
      </c>
      <c r="BU394" s="9">
        <v>62.28</v>
      </c>
      <c r="BV394" s="9">
        <v>0</v>
      </c>
      <c r="BW394" s="9">
        <v>0</v>
      </c>
      <c r="BX394" s="9">
        <v>0</v>
      </c>
      <c r="BY394" s="9">
        <v>1402.0888800000002</v>
      </c>
      <c r="BZ394" s="9">
        <v>0</v>
      </c>
      <c r="CA394" s="9">
        <v>0</v>
      </c>
      <c r="CB394" s="9">
        <v>146.43688800000001</v>
      </c>
      <c r="CC394" s="9">
        <v>146.43688800000001</v>
      </c>
      <c r="CD394" s="135">
        <v>1757.2426560000001</v>
      </c>
      <c r="CE394" s="7">
        <f t="shared" si="6"/>
        <v>0</v>
      </c>
    </row>
    <row r="395" spans="1:83" hidden="1">
      <c r="A395">
        <v>952</v>
      </c>
      <c r="B395" t="s">
        <v>498</v>
      </c>
      <c r="C395">
        <v>120</v>
      </c>
      <c r="D395" t="s">
        <v>499</v>
      </c>
      <c r="E395">
        <v>236</v>
      </c>
      <c r="F395">
        <v>512210003</v>
      </c>
      <c r="G395" t="s">
        <v>128</v>
      </c>
      <c r="H395" s="53"/>
      <c r="I395">
        <v>101</v>
      </c>
      <c r="J395" t="s">
        <v>308</v>
      </c>
      <c r="K395">
        <v>2210</v>
      </c>
      <c r="L395" s="8">
        <v>2210</v>
      </c>
      <c r="M395" t="s">
        <v>323</v>
      </c>
      <c r="N395">
        <v>2000</v>
      </c>
      <c r="O395" t="s">
        <v>113</v>
      </c>
      <c r="P395">
        <v>12</v>
      </c>
      <c r="Q395" t="s">
        <v>401</v>
      </c>
      <c r="R395">
        <v>222</v>
      </c>
      <c r="S395" s="21">
        <v>2</v>
      </c>
      <c r="T395" s="21">
        <v>22</v>
      </c>
      <c r="U395" t="s">
        <v>500</v>
      </c>
      <c r="V395">
        <v>125</v>
      </c>
      <c r="W395" t="s">
        <v>464</v>
      </c>
      <c r="X395">
        <v>1</v>
      </c>
      <c r="Y395" t="s">
        <v>313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780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780</v>
      </c>
      <c r="BG395" s="4">
        <v>0</v>
      </c>
      <c r="BH395" s="4">
        <v>0</v>
      </c>
      <c r="BI395" s="4">
        <v>0</v>
      </c>
      <c r="BJ395" s="6">
        <v>78</v>
      </c>
      <c r="BK395" s="6">
        <v>78</v>
      </c>
      <c r="BQ395" s="4">
        <v>971.56799999999998</v>
      </c>
      <c r="BR395" s="9">
        <v>0</v>
      </c>
      <c r="BS395" s="9">
        <v>0</v>
      </c>
      <c r="BT395" s="9">
        <v>0</v>
      </c>
      <c r="BU395" s="9">
        <v>0</v>
      </c>
      <c r="BV395" s="9">
        <v>0</v>
      </c>
      <c r="BW395" s="9">
        <v>0</v>
      </c>
      <c r="BX395" s="9">
        <v>809.64</v>
      </c>
      <c r="BY395" s="9">
        <v>0</v>
      </c>
      <c r="BZ395" s="9">
        <v>0</v>
      </c>
      <c r="CA395" s="9">
        <v>0</v>
      </c>
      <c r="CB395" s="9">
        <v>80.963999999999999</v>
      </c>
      <c r="CC395" s="9">
        <v>80.963999999999999</v>
      </c>
      <c r="CD395" s="135">
        <v>971.56799999999998</v>
      </c>
      <c r="CE395" s="7">
        <f t="shared" si="6"/>
        <v>0</v>
      </c>
    </row>
    <row r="396" spans="1:83" hidden="1">
      <c r="A396">
        <v>953</v>
      </c>
      <c r="B396" t="s">
        <v>259</v>
      </c>
      <c r="C396">
        <v>121</v>
      </c>
      <c r="D396" t="s">
        <v>196</v>
      </c>
      <c r="E396">
        <v>236</v>
      </c>
      <c r="F396">
        <v>512210003</v>
      </c>
      <c r="G396" t="s">
        <v>128</v>
      </c>
      <c r="H396" s="53"/>
      <c r="I396">
        <v>101</v>
      </c>
      <c r="J396" t="s">
        <v>308</v>
      </c>
      <c r="K396">
        <v>2210</v>
      </c>
      <c r="L396" s="8">
        <v>2210</v>
      </c>
      <c r="M396" t="s">
        <v>323</v>
      </c>
      <c r="N396">
        <v>2000</v>
      </c>
      <c r="O396" t="s">
        <v>113</v>
      </c>
      <c r="P396">
        <v>12</v>
      </c>
      <c r="Q396" t="s">
        <v>401</v>
      </c>
      <c r="R396">
        <v>214</v>
      </c>
      <c r="S396" s="21">
        <v>2</v>
      </c>
      <c r="T396" s="21">
        <v>14</v>
      </c>
      <c r="U396" t="s">
        <v>446</v>
      </c>
      <c r="V396">
        <v>125</v>
      </c>
      <c r="W396" t="s">
        <v>464</v>
      </c>
      <c r="X396">
        <v>1</v>
      </c>
      <c r="Y396" t="s">
        <v>313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68</v>
      </c>
      <c r="AR396" s="4">
        <v>0</v>
      </c>
      <c r="AS396" s="4">
        <v>0</v>
      </c>
      <c r="AT396" s="4">
        <v>0</v>
      </c>
      <c r="AU396" s="4">
        <v>0</v>
      </c>
      <c r="AV396" s="4">
        <v>0</v>
      </c>
      <c r="AW396" s="4">
        <v>0</v>
      </c>
      <c r="AX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68</v>
      </c>
      <c r="BE396" s="4">
        <v>0</v>
      </c>
      <c r="BF396" s="4">
        <v>0</v>
      </c>
      <c r="BG396" s="4">
        <v>0</v>
      </c>
      <c r="BH396" s="4">
        <v>0</v>
      </c>
      <c r="BI396" s="4">
        <v>0</v>
      </c>
      <c r="BJ396" s="6">
        <v>6.8</v>
      </c>
      <c r="BK396" s="6">
        <v>6.8</v>
      </c>
      <c r="BQ396" s="4">
        <v>84.700800000000001</v>
      </c>
      <c r="BR396" s="9">
        <v>0</v>
      </c>
      <c r="BS396" s="9">
        <v>0</v>
      </c>
      <c r="BT396" s="9">
        <v>0</v>
      </c>
      <c r="BU396" s="9">
        <v>0</v>
      </c>
      <c r="BV396" s="9">
        <v>70.584000000000003</v>
      </c>
      <c r="BW396" s="9">
        <v>0</v>
      </c>
      <c r="BX396" s="9">
        <v>0</v>
      </c>
      <c r="BY396" s="9">
        <v>0</v>
      </c>
      <c r="BZ396" s="9">
        <v>0</v>
      </c>
      <c r="CA396" s="9">
        <v>0</v>
      </c>
      <c r="CB396" s="9">
        <v>7.0584000000000007</v>
      </c>
      <c r="CC396" s="9">
        <v>7.0584000000000007</v>
      </c>
      <c r="CD396" s="135">
        <v>84.700800000000015</v>
      </c>
      <c r="CE396" s="7">
        <f t="shared" si="6"/>
        <v>0</v>
      </c>
    </row>
    <row r="397" spans="1:83" hidden="1">
      <c r="A397">
        <v>954</v>
      </c>
      <c r="B397" t="s">
        <v>502</v>
      </c>
      <c r="C397">
        <v>122</v>
      </c>
      <c r="D397" t="s">
        <v>503</v>
      </c>
      <c r="E397">
        <v>236</v>
      </c>
      <c r="F397">
        <v>512210003</v>
      </c>
      <c r="G397" t="s">
        <v>128</v>
      </c>
      <c r="H397" s="53"/>
      <c r="I397">
        <v>101</v>
      </c>
      <c r="J397" t="s">
        <v>308</v>
      </c>
      <c r="K397">
        <v>2210</v>
      </c>
      <c r="L397" s="8">
        <v>2210</v>
      </c>
      <c r="M397" t="s">
        <v>323</v>
      </c>
      <c r="N397">
        <v>2000</v>
      </c>
      <c r="O397" t="s">
        <v>113</v>
      </c>
      <c r="P397">
        <v>12</v>
      </c>
      <c r="Q397" t="s">
        <v>401</v>
      </c>
      <c r="R397">
        <v>226</v>
      </c>
      <c r="S397" s="21">
        <v>2</v>
      </c>
      <c r="T397" s="21">
        <v>26</v>
      </c>
      <c r="U397" t="s">
        <v>504</v>
      </c>
      <c r="V397">
        <v>121</v>
      </c>
      <c r="W397" t="s">
        <v>312</v>
      </c>
      <c r="X397">
        <v>1</v>
      </c>
      <c r="Y397" t="s">
        <v>313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M397" s="4">
        <v>9184.42</v>
      </c>
      <c r="AN397" s="4">
        <v>0</v>
      </c>
      <c r="AO397" s="4">
        <v>0</v>
      </c>
      <c r="AP397" s="4">
        <v>0</v>
      </c>
      <c r="AQ397" s="4">
        <v>0</v>
      </c>
      <c r="AR397" s="4">
        <v>1900.08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Z397" s="4">
        <v>9184.42</v>
      </c>
      <c r="BA397" s="4">
        <v>0</v>
      </c>
      <c r="BB397" s="4">
        <v>0</v>
      </c>
      <c r="BC397" s="4">
        <v>0</v>
      </c>
      <c r="BD397" s="4">
        <v>0</v>
      </c>
      <c r="BE397" s="4">
        <v>1900.08</v>
      </c>
      <c r="BF397" s="4">
        <v>0</v>
      </c>
      <c r="BG397" s="4">
        <v>0</v>
      </c>
      <c r="BH397" s="4">
        <v>0</v>
      </c>
      <c r="BI397" s="4">
        <v>0</v>
      </c>
      <c r="BJ397" s="6">
        <v>1108.45</v>
      </c>
      <c r="BK397" s="6">
        <v>1108.45</v>
      </c>
      <c r="BQ397" s="4">
        <v>13806.853200000001</v>
      </c>
      <c r="BR397" s="9">
        <v>9533.4279599999991</v>
      </c>
      <c r="BS397" s="9">
        <v>0</v>
      </c>
      <c r="BT397" s="9">
        <v>0</v>
      </c>
      <c r="BU397" s="9">
        <v>0</v>
      </c>
      <c r="BV397" s="9">
        <v>0</v>
      </c>
      <c r="BW397" s="9">
        <v>1972.2830399999998</v>
      </c>
      <c r="BX397" s="9">
        <v>0</v>
      </c>
      <c r="BY397" s="9">
        <v>0</v>
      </c>
      <c r="BZ397" s="9">
        <v>0</v>
      </c>
      <c r="CA397" s="9">
        <v>0</v>
      </c>
      <c r="CB397" s="9">
        <v>1150.5711000000001</v>
      </c>
      <c r="CC397" s="9">
        <v>1150.5711000000001</v>
      </c>
      <c r="CD397" s="135">
        <v>13806.853200000001</v>
      </c>
      <c r="CE397" s="7">
        <f t="shared" si="6"/>
        <v>0</v>
      </c>
    </row>
    <row r="398" spans="1:83" hidden="1">
      <c r="A398">
        <v>961</v>
      </c>
      <c r="B398" t="s">
        <v>80</v>
      </c>
      <c r="C398">
        <v>124</v>
      </c>
      <c r="D398" t="s">
        <v>508</v>
      </c>
      <c r="E398">
        <v>236</v>
      </c>
      <c r="F398">
        <v>512210003</v>
      </c>
      <c r="G398" t="s">
        <v>128</v>
      </c>
      <c r="H398" s="53"/>
      <c r="I398">
        <v>101</v>
      </c>
      <c r="J398" t="s">
        <v>308</v>
      </c>
      <c r="K398">
        <v>2210</v>
      </c>
      <c r="L398" s="8">
        <v>2210</v>
      </c>
      <c r="M398" t="s">
        <v>323</v>
      </c>
      <c r="N398">
        <v>2000</v>
      </c>
      <c r="O398" t="s">
        <v>113</v>
      </c>
      <c r="P398">
        <v>11</v>
      </c>
      <c r="Q398" t="s">
        <v>509</v>
      </c>
      <c r="R398">
        <v>241</v>
      </c>
      <c r="S398" s="21">
        <v>2</v>
      </c>
      <c r="T398" s="21">
        <v>41</v>
      </c>
      <c r="U398" t="s">
        <v>445</v>
      </c>
      <c r="V398">
        <v>124</v>
      </c>
      <c r="W398" t="s">
        <v>510</v>
      </c>
      <c r="X398">
        <v>1</v>
      </c>
      <c r="Y398" t="s">
        <v>313</v>
      </c>
      <c r="Z398" s="4">
        <v>0</v>
      </c>
      <c r="AA398" s="4">
        <v>0</v>
      </c>
      <c r="AB398" s="4">
        <v>116.95</v>
      </c>
      <c r="AC398" s="4">
        <v>835.49</v>
      </c>
      <c r="AD398" s="4">
        <v>1508.42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246.09</v>
      </c>
      <c r="AK398" s="4">
        <v>246.09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40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6">
        <v>4</v>
      </c>
      <c r="BK398" s="6">
        <v>4</v>
      </c>
      <c r="BQ398" s="4">
        <v>49.823999999999998</v>
      </c>
      <c r="BR398" s="9">
        <v>0</v>
      </c>
      <c r="BS398" s="9">
        <v>0</v>
      </c>
      <c r="BT398" s="9">
        <v>0</v>
      </c>
      <c r="BU398" s="9">
        <v>0</v>
      </c>
      <c r="BV398" s="9">
        <v>41.52</v>
      </c>
      <c r="BW398" s="9">
        <v>0</v>
      </c>
      <c r="BX398" s="9">
        <v>0</v>
      </c>
      <c r="BY398" s="9">
        <v>0</v>
      </c>
      <c r="BZ398" s="9">
        <v>0</v>
      </c>
      <c r="CA398" s="9">
        <v>0</v>
      </c>
      <c r="CB398" s="9">
        <v>4.1519999999999992</v>
      </c>
      <c r="CC398" s="9">
        <v>4.1519999999999992</v>
      </c>
      <c r="CD398" s="135">
        <v>49.824000000000005</v>
      </c>
      <c r="CE398" s="7">
        <f t="shared" si="6"/>
        <v>0</v>
      </c>
    </row>
    <row r="399" spans="1:83" hidden="1">
      <c r="A399">
        <v>962</v>
      </c>
      <c r="B399" t="s">
        <v>513</v>
      </c>
      <c r="C399">
        <v>126</v>
      </c>
      <c r="D399" t="s">
        <v>225</v>
      </c>
      <c r="E399">
        <v>236</v>
      </c>
      <c r="F399">
        <v>512210003</v>
      </c>
      <c r="G399" t="s">
        <v>128</v>
      </c>
      <c r="H399" s="53"/>
      <c r="I399">
        <v>101</v>
      </c>
      <c r="J399" t="s">
        <v>308</v>
      </c>
      <c r="K399">
        <v>2210</v>
      </c>
      <c r="L399" s="8">
        <v>2210</v>
      </c>
      <c r="M399" t="s">
        <v>323</v>
      </c>
      <c r="N399">
        <v>2000</v>
      </c>
      <c r="O399" t="s">
        <v>113</v>
      </c>
      <c r="P399">
        <v>11</v>
      </c>
      <c r="Q399" t="s">
        <v>509</v>
      </c>
      <c r="R399">
        <v>241</v>
      </c>
      <c r="S399" s="21">
        <v>2</v>
      </c>
      <c r="T399" s="21">
        <v>41</v>
      </c>
      <c r="U399" t="s">
        <v>445</v>
      </c>
      <c r="V399">
        <v>124</v>
      </c>
      <c r="W399" t="s">
        <v>510</v>
      </c>
      <c r="X399">
        <v>1</v>
      </c>
      <c r="Y399" t="s">
        <v>313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1051.8699999999999</v>
      </c>
      <c r="AV399" s="4">
        <v>0</v>
      </c>
      <c r="AW399" s="4">
        <v>0</v>
      </c>
      <c r="AX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1051.8699999999999</v>
      </c>
      <c r="BI399" s="4">
        <v>0</v>
      </c>
      <c r="BJ399" s="6">
        <v>105.18699999999998</v>
      </c>
      <c r="BK399" s="6">
        <v>105.18699999999998</v>
      </c>
      <c r="BQ399" s="4">
        <v>1310.2092719999998</v>
      </c>
      <c r="BR399" s="9">
        <v>0</v>
      </c>
      <c r="BS399" s="9">
        <v>0</v>
      </c>
      <c r="BT399" s="9">
        <v>0</v>
      </c>
      <c r="BU399" s="9">
        <v>0</v>
      </c>
      <c r="BV399" s="9">
        <v>0</v>
      </c>
      <c r="BW399" s="9">
        <v>0</v>
      </c>
      <c r="BX399" s="9">
        <v>0</v>
      </c>
      <c r="BY399" s="9">
        <v>0</v>
      </c>
      <c r="BZ399" s="9">
        <v>1091.84106</v>
      </c>
      <c r="CA399" s="9">
        <v>0</v>
      </c>
      <c r="CB399" s="9">
        <v>109.184106</v>
      </c>
      <c r="CC399" s="9">
        <v>109.184106</v>
      </c>
      <c r="CD399" s="135">
        <v>1310.2092719999998</v>
      </c>
      <c r="CE399" s="7">
        <f t="shared" si="6"/>
        <v>0</v>
      </c>
    </row>
    <row r="400" spans="1:83" hidden="1">
      <c r="A400">
        <v>963</v>
      </c>
      <c r="B400" t="s">
        <v>515</v>
      </c>
      <c r="C400">
        <v>127</v>
      </c>
      <c r="D400" t="s">
        <v>516</v>
      </c>
      <c r="E400">
        <v>236</v>
      </c>
      <c r="F400">
        <v>512210003</v>
      </c>
      <c r="G400" t="s">
        <v>128</v>
      </c>
      <c r="H400" s="53"/>
      <c r="I400">
        <v>101</v>
      </c>
      <c r="J400" t="s">
        <v>308</v>
      </c>
      <c r="K400">
        <v>2210</v>
      </c>
      <c r="L400" s="8">
        <v>2210</v>
      </c>
      <c r="M400" t="s">
        <v>323</v>
      </c>
      <c r="N400">
        <v>2000</v>
      </c>
      <c r="O400" t="s">
        <v>113</v>
      </c>
      <c r="P400">
        <v>13</v>
      </c>
      <c r="Q400" t="s">
        <v>353</v>
      </c>
      <c r="R400">
        <v>231</v>
      </c>
      <c r="S400" s="21">
        <v>2</v>
      </c>
      <c r="T400" s="21">
        <v>31</v>
      </c>
      <c r="U400" t="s">
        <v>517</v>
      </c>
      <c r="V400">
        <v>124</v>
      </c>
      <c r="W400" t="s">
        <v>510</v>
      </c>
      <c r="X400">
        <v>1</v>
      </c>
      <c r="Y400" t="s">
        <v>313</v>
      </c>
      <c r="Z400" s="4">
        <v>0</v>
      </c>
      <c r="AA400" s="4">
        <v>0</v>
      </c>
      <c r="AB400" s="4">
        <v>1848.1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184.81</v>
      </c>
      <c r="AK400" s="4">
        <v>184.81</v>
      </c>
      <c r="AM400" s="4">
        <v>0</v>
      </c>
      <c r="AN400" s="4">
        <v>0</v>
      </c>
      <c r="AO400" s="4">
        <v>0</v>
      </c>
      <c r="AP400" s="4">
        <v>-531.6</v>
      </c>
      <c r="AQ400" s="4">
        <v>0</v>
      </c>
      <c r="AR400" s="4">
        <v>0</v>
      </c>
      <c r="AS400" s="4">
        <v>0</v>
      </c>
      <c r="AT400" s="4">
        <v>-531.6</v>
      </c>
      <c r="AU400" s="4">
        <v>0</v>
      </c>
      <c r="AV400" s="4">
        <v>0</v>
      </c>
      <c r="AW400" s="4">
        <v>0</v>
      </c>
      <c r="AX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6">
        <v>0</v>
      </c>
      <c r="BK400" s="6">
        <v>0</v>
      </c>
      <c r="BQ400" s="4">
        <v>0</v>
      </c>
      <c r="BR400" s="9">
        <v>0</v>
      </c>
      <c r="BS400" s="9">
        <v>0</v>
      </c>
      <c r="BT400" s="9">
        <v>0</v>
      </c>
      <c r="BU400" s="9">
        <v>0</v>
      </c>
      <c r="BV400" s="9">
        <v>0</v>
      </c>
      <c r="BW400" s="9">
        <v>0</v>
      </c>
      <c r="BX400" s="9">
        <v>0</v>
      </c>
      <c r="BY400" s="9">
        <v>0</v>
      </c>
      <c r="BZ400" s="9">
        <v>0</v>
      </c>
      <c r="CA400" s="9">
        <v>0</v>
      </c>
      <c r="CB400" s="9">
        <v>0</v>
      </c>
      <c r="CC400" s="9">
        <v>0</v>
      </c>
      <c r="CD400" s="135">
        <v>0</v>
      </c>
      <c r="CE400" s="7">
        <f t="shared" si="6"/>
        <v>0</v>
      </c>
    </row>
    <row r="401" spans="1:83" hidden="1">
      <c r="A401">
        <v>964</v>
      </c>
      <c r="B401" t="s">
        <v>518</v>
      </c>
      <c r="C401">
        <v>128</v>
      </c>
      <c r="D401" t="s">
        <v>519</v>
      </c>
      <c r="E401">
        <v>236</v>
      </c>
      <c r="F401">
        <v>512210003</v>
      </c>
      <c r="G401" t="s">
        <v>128</v>
      </c>
      <c r="H401" s="53"/>
      <c r="I401">
        <v>101</v>
      </c>
      <c r="J401" t="s">
        <v>308</v>
      </c>
      <c r="K401">
        <v>2210</v>
      </c>
      <c r="L401" s="8">
        <v>2210</v>
      </c>
      <c r="M401" t="s">
        <v>323</v>
      </c>
      <c r="N401">
        <v>2000</v>
      </c>
      <c r="O401" t="s">
        <v>113</v>
      </c>
      <c r="P401">
        <v>11</v>
      </c>
      <c r="Q401" t="s">
        <v>509</v>
      </c>
      <c r="R401">
        <v>256</v>
      </c>
      <c r="S401" s="21">
        <v>2</v>
      </c>
      <c r="T401" s="21">
        <v>56</v>
      </c>
      <c r="U401" t="s">
        <v>520</v>
      </c>
      <c r="V401">
        <v>121</v>
      </c>
      <c r="W401" t="s">
        <v>312</v>
      </c>
      <c r="X401">
        <v>1</v>
      </c>
      <c r="Y401" t="s">
        <v>313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365.69</v>
      </c>
      <c r="AF401" s="4">
        <v>512.19000000000005</v>
      </c>
      <c r="AG401" s="4">
        <v>0</v>
      </c>
      <c r="AH401" s="4">
        <v>0</v>
      </c>
      <c r="AI401" s="4">
        <v>0</v>
      </c>
      <c r="AJ401" s="4">
        <v>87.79</v>
      </c>
      <c r="AK401" s="4">
        <v>87.79</v>
      </c>
      <c r="AM401" s="4">
        <v>0</v>
      </c>
      <c r="AN401" s="4">
        <v>0</v>
      </c>
      <c r="AO401" s="4">
        <v>0</v>
      </c>
      <c r="AP401" s="4">
        <v>0</v>
      </c>
      <c r="AQ401" s="4">
        <v>120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120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6">
        <v>12</v>
      </c>
      <c r="BK401" s="6">
        <v>12</v>
      </c>
      <c r="BQ401" s="4">
        <v>149.47200000000001</v>
      </c>
      <c r="BR401" s="9">
        <v>0</v>
      </c>
      <c r="BS401" s="9">
        <v>0</v>
      </c>
      <c r="BT401" s="9">
        <v>0</v>
      </c>
      <c r="BU401" s="9">
        <v>0</v>
      </c>
      <c r="BV401" s="9">
        <v>124.56000000000002</v>
      </c>
      <c r="BW401" s="9">
        <v>0</v>
      </c>
      <c r="BX401" s="9">
        <v>0</v>
      </c>
      <c r="BY401" s="9">
        <v>0</v>
      </c>
      <c r="BZ401" s="9">
        <v>0</v>
      </c>
      <c r="CA401" s="9">
        <v>0</v>
      </c>
      <c r="CB401" s="9">
        <v>12.456</v>
      </c>
      <c r="CC401" s="9">
        <v>12.456</v>
      </c>
      <c r="CD401" s="135">
        <v>149.47200000000001</v>
      </c>
      <c r="CE401" s="7">
        <f t="shared" si="6"/>
        <v>0</v>
      </c>
    </row>
    <row r="402" spans="1:83" hidden="1">
      <c r="A402">
        <v>965</v>
      </c>
      <c r="B402" t="s">
        <v>521</v>
      </c>
      <c r="C402">
        <v>129</v>
      </c>
      <c r="D402" t="s">
        <v>236</v>
      </c>
      <c r="E402">
        <v>236</v>
      </c>
      <c r="F402">
        <v>512210003</v>
      </c>
      <c r="G402" t="s">
        <v>128</v>
      </c>
      <c r="H402" s="53"/>
      <c r="I402">
        <v>101</v>
      </c>
      <c r="J402" t="s">
        <v>308</v>
      </c>
      <c r="K402">
        <v>2210</v>
      </c>
      <c r="L402" s="8">
        <v>2210</v>
      </c>
      <c r="M402" t="s">
        <v>323</v>
      </c>
      <c r="N402">
        <v>2000</v>
      </c>
      <c r="O402" t="s">
        <v>113</v>
      </c>
      <c r="P402">
        <v>11</v>
      </c>
      <c r="Q402" t="s">
        <v>509</v>
      </c>
      <c r="R402">
        <v>242</v>
      </c>
      <c r="S402" s="21">
        <v>2</v>
      </c>
      <c r="T402" s="21">
        <v>42</v>
      </c>
      <c r="U402" t="s">
        <v>283</v>
      </c>
      <c r="V402">
        <v>124</v>
      </c>
      <c r="W402" t="s">
        <v>510</v>
      </c>
      <c r="X402">
        <v>1</v>
      </c>
      <c r="Y402" t="s">
        <v>313</v>
      </c>
      <c r="Z402" s="4">
        <v>0</v>
      </c>
      <c r="AA402" s="4">
        <v>0</v>
      </c>
      <c r="AB402" s="4">
        <v>214.66</v>
      </c>
      <c r="AC402" s="4">
        <v>0</v>
      </c>
      <c r="AD402" s="4">
        <v>0</v>
      </c>
      <c r="AE402" s="4">
        <v>169.76</v>
      </c>
      <c r="AF402" s="4">
        <v>0</v>
      </c>
      <c r="AG402" s="4">
        <v>0</v>
      </c>
      <c r="AH402" s="4">
        <v>0</v>
      </c>
      <c r="AI402" s="4">
        <v>0</v>
      </c>
      <c r="AJ402" s="4">
        <v>38.44</v>
      </c>
      <c r="AK402" s="4">
        <v>38.44</v>
      </c>
      <c r="AM402" s="4">
        <v>120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-289.85000000000002</v>
      </c>
      <c r="AT402" s="4">
        <v>0</v>
      </c>
      <c r="AU402" s="4">
        <v>-94.57</v>
      </c>
      <c r="AV402" s="4">
        <v>0</v>
      </c>
      <c r="AW402" s="4">
        <v>0</v>
      </c>
      <c r="AX402" s="4">
        <v>0</v>
      </c>
      <c r="AZ402" s="4">
        <v>0</v>
      </c>
      <c r="BA402" s="4">
        <v>120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6">
        <v>12</v>
      </c>
      <c r="BK402" s="6">
        <v>12</v>
      </c>
      <c r="BQ402" s="4">
        <v>149.47200000000001</v>
      </c>
      <c r="BR402" s="9">
        <v>0</v>
      </c>
      <c r="BS402" s="9">
        <v>124.56000000000002</v>
      </c>
      <c r="BT402" s="9">
        <v>0</v>
      </c>
      <c r="BU402" s="9">
        <v>0</v>
      </c>
      <c r="BV402" s="9">
        <v>0</v>
      </c>
      <c r="BW402" s="9">
        <v>0</v>
      </c>
      <c r="BX402" s="9">
        <v>0</v>
      </c>
      <c r="BY402" s="9">
        <v>0</v>
      </c>
      <c r="BZ402" s="9">
        <v>0</v>
      </c>
      <c r="CA402" s="9">
        <v>0</v>
      </c>
      <c r="CB402" s="9">
        <v>12.456</v>
      </c>
      <c r="CC402" s="9">
        <v>12.456</v>
      </c>
      <c r="CD402" s="135">
        <v>149.47200000000001</v>
      </c>
      <c r="CE402" s="7">
        <f t="shared" si="6"/>
        <v>0</v>
      </c>
    </row>
    <row r="403" spans="1:83" hidden="1">
      <c r="A403">
        <v>966</v>
      </c>
      <c r="B403" t="s">
        <v>750</v>
      </c>
      <c r="C403">
        <v>182</v>
      </c>
      <c r="D403" t="s">
        <v>751</v>
      </c>
      <c r="E403">
        <v>236</v>
      </c>
      <c r="F403">
        <v>512210003</v>
      </c>
      <c r="G403" t="s">
        <v>128</v>
      </c>
      <c r="H403" s="53"/>
      <c r="I403">
        <v>101</v>
      </c>
      <c r="J403" t="s">
        <v>308</v>
      </c>
      <c r="K403">
        <v>2210</v>
      </c>
      <c r="L403" s="8">
        <v>2210</v>
      </c>
      <c r="M403" t="s">
        <v>323</v>
      </c>
      <c r="N403">
        <v>2000</v>
      </c>
      <c r="O403" t="s">
        <v>113</v>
      </c>
      <c r="P403">
        <v>9</v>
      </c>
      <c r="Q403" t="s">
        <v>422</v>
      </c>
      <c r="R403">
        <v>241</v>
      </c>
      <c r="S403" s="21">
        <v>2</v>
      </c>
      <c r="T403" s="21">
        <v>41</v>
      </c>
      <c r="U403" t="s">
        <v>445</v>
      </c>
      <c r="V403">
        <v>124</v>
      </c>
      <c r="W403" t="s">
        <v>510</v>
      </c>
      <c r="X403">
        <v>1</v>
      </c>
      <c r="Y403" t="s">
        <v>313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3236.57</v>
      </c>
      <c r="AR403" s="4">
        <v>0</v>
      </c>
      <c r="AS403" s="4">
        <v>325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3236.57</v>
      </c>
      <c r="BE403" s="4">
        <v>0</v>
      </c>
      <c r="BF403" s="4">
        <v>325</v>
      </c>
      <c r="BG403" s="4">
        <v>0</v>
      </c>
      <c r="BH403" s="4">
        <v>0</v>
      </c>
      <c r="BI403" s="4">
        <v>0</v>
      </c>
      <c r="BJ403" s="6">
        <v>356.15700000000004</v>
      </c>
      <c r="BK403" s="6">
        <v>356.15700000000004</v>
      </c>
      <c r="BQ403" s="4">
        <v>4436.2915920000005</v>
      </c>
      <c r="BR403" s="9">
        <v>0</v>
      </c>
      <c r="BS403" s="9">
        <v>0</v>
      </c>
      <c r="BT403" s="9">
        <v>0</v>
      </c>
      <c r="BU403" s="9">
        <v>0</v>
      </c>
      <c r="BV403" s="9">
        <v>3359.5596600000008</v>
      </c>
      <c r="BW403" s="9">
        <v>0</v>
      </c>
      <c r="BX403" s="9">
        <v>337.35000000000008</v>
      </c>
      <c r="BY403" s="9">
        <v>0</v>
      </c>
      <c r="BZ403" s="9">
        <v>0</v>
      </c>
      <c r="CA403" s="9">
        <v>0</v>
      </c>
      <c r="CB403" s="9">
        <v>369.69096600000006</v>
      </c>
      <c r="CC403" s="9">
        <v>369.69096600000006</v>
      </c>
      <c r="CD403" s="135">
        <v>4436.2915920000005</v>
      </c>
      <c r="CE403" s="7">
        <f t="shared" si="6"/>
        <v>0</v>
      </c>
    </row>
    <row r="404" spans="1:83" hidden="1">
      <c r="A404">
        <v>972</v>
      </c>
      <c r="B404" t="s">
        <v>527</v>
      </c>
      <c r="C404">
        <v>132</v>
      </c>
      <c r="D404" t="s">
        <v>528</v>
      </c>
      <c r="E404">
        <v>236</v>
      </c>
      <c r="F404">
        <v>512210003</v>
      </c>
      <c r="G404" t="s">
        <v>128</v>
      </c>
      <c r="H404" s="53"/>
      <c r="I404">
        <v>101</v>
      </c>
      <c r="J404" t="s">
        <v>308</v>
      </c>
      <c r="K404">
        <v>2210</v>
      </c>
      <c r="L404" s="8">
        <v>2210</v>
      </c>
      <c r="M404" t="s">
        <v>323</v>
      </c>
      <c r="N404">
        <v>2000</v>
      </c>
      <c r="O404" t="s">
        <v>113</v>
      </c>
      <c r="P404">
        <v>9</v>
      </c>
      <c r="Q404" t="s">
        <v>422</v>
      </c>
      <c r="R404">
        <v>181</v>
      </c>
      <c r="S404" s="21">
        <v>1</v>
      </c>
      <c r="T404" s="21">
        <v>81</v>
      </c>
      <c r="U404" t="s">
        <v>523</v>
      </c>
      <c r="V404">
        <v>131</v>
      </c>
      <c r="W404" t="s">
        <v>524</v>
      </c>
      <c r="X404">
        <v>1</v>
      </c>
      <c r="Y404" t="s">
        <v>313</v>
      </c>
      <c r="Z404" s="4">
        <v>0</v>
      </c>
      <c r="AA404" s="4">
        <v>1220.81</v>
      </c>
      <c r="AB404" s="4">
        <v>1718.28</v>
      </c>
      <c r="AC404" s="4">
        <v>0</v>
      </c>
      <c r="AD404" s="4">
        <v>768.07</v>
      </c>
      <c r="AE404" s="4">
        <v>766.21</v>
      </c>
      <c r="AF404" s="4">
        <v>0</v>
      </c>
      <c r="AG404" s="4">
        <v>247.22</v>
      </c>
      <c r="AH404" s="4">
        <v>786.83</v>
      </c>
      <c r="AI404" s="4">
        <v>2074.3200000000002</v>
      </c>
      <c r="AJ404" s="4">
        <v>758.17</v>
      </c>
      <c r="AK404" s="4">
        <v>758.17</v>
      </c>
      <c r="AM404" s="4">
        <v>780</v>
      </c>
      <c r="AN404" s="4">
        <v>-1047.19</v>
      </c>
      <c r="AO404" s="4">
        <v>0</v>
      </c>
      <c r="AP404" s="4">
        <v>0</v>
      </c>
      <c r="AQ404" s="4">
        <v>-2335.98</v>
      </c>
      <c r="AR404" s="4">
        <v>0</v>
      </c>
      <c r="AS404" s="4">
        <v>-356.96</v>
      </c>
      <c r="AT404" s="4">
        <v>0</v>
      </c>
      <c r="AU404" s="4">
        <v>0</v>
      </c>
      <c r="AV404" s="4">
        <v>-2667.78</v>
      </c>
      <c r="AW404" s="4">
        <v>0</v>
      </c>
      <c r="AX404" s="4">
        <v>0</v>
      </c>
      <c r="AZ404" s="4">
        <v>210</v>
      </c>
      <c r="BA404" s="4">
        <v>570</v>
      </c>
      <c r="BB404" s="4">
        <v>323.99</v>
      </c>
      <c r="BC404" s="4">
        <v>0</v>
      </c>
      <c r="BD404" s="4">
        <v>0</v>
      </c>
      <c r="BE404" s="4">
        <v>228.54</v>
      </c>
      <c r="BF404" s="4">
        <v>0</v>
      </c>
      <c r="BG404" s="4">
        <v>374</v>
      </c>
      <c r="BH404" s="4">
        <v>0</v>
      </c>
      <c r="BI404" s="4">
        <v>0</v>
      </c>
      <c r="BJ404" s="6">
        <v>170.65299999999999</v>
      </c>
      <c r="BK404" s="6">
        <v>170.65299999999999</v>
      </c>
      <c r="BQ404" s="4">
        <v>2125.6537680000001</v>
      </c>
      <c r="BR404" s="9">
        <v>217.98</v>
      </c>
      <c r="BS404" s="9">
        <v>591.66000000000008</v>
      </c>
      <c r="BT404" s="9">
        <v>336.30162000000001</v>
      </c>
      <c r="BU404" s="9">
        <v>0</v>
      </c>
      <c r="BV404" s="9">
        <v>0</v>
      </c>
      <c r="BW404" s="9">
        <v>237.22451999999998</v>
      </c>
      <c r="BX404" s="9">
        <v>0</v>
      </c>
      <c r="BY404" s="9">
        <v>388.21200000000005</v>
      </c>
      <c r="BZ404" s="9">
        <v>0</v>
      </c>
      <c r="CA404" s="9">
        <v>0</v>
      </c>
      <c r="CB404" s="9">
        <v>177.13781399999999</v>
      </c>
      <c r="CC404" s="9">
        <v>177.13781399999999</v>
      </c>
      <c r="CD404" s="135">
        <v>2125.6537680000001</v>
      </c>
      <c r="CE404" s="7">
        <f t="shared" si="6"/>
        <v>0</v>
      </c>
    </row>
    <row r="405" spans="1:83" hidden="1">
      <c r="A405">
        <v>974</v>
      </c>
      <c r="B405" t="s">
        <v>592</v>
      </c>
      <c r="C405">
        <v>161</v>
      </c>
      <c r="D405" t="s">
        <v>592</v>
      </c>
      <c r="E405">
        <v>236</v>
      </c>
      <c r="F405">
        <v>512210003</v>
      </c>
      <c r="G405" t="s">
        <v>128</v>
      </c>
      <c r="H405" s="53"/>
      <c r="I405">
        <v>101</v>
      </c>
      <c r="J405" t="s">
        <v>308</v>
      </c>
      <c r="K405">
        <v>2210</v>
      </c>
      <c r="L405" s="8">
        <v>2210</v>
      </c>
      <c r="M405" t="s">
        <v>323</v>
      </c>
      <c r="N405">
        <v>2000</v>
      </c>
      <c r="O405" t="s">
        <v>113</v>
      </c>
      <c r="P405">
        <v>9</v>
      </c>
      <c r="Q405" t="s">
        <v>422</v>
      </c>
      <c r="R405">
        <v>181</v>
      </c>
      <c r="S405" s="21">
        <v>1</v>
      </c>
      <c r="T405" s="21">
        <v>81</v>
      </c>
      <c r="U405" t="s">
        <v>523</v>
      </c>
      <c r="V405">
        <v>131</v>
      </c>
      <c r="W405" t="s">
        <v>524</v>
      </c>
      <c r="X405">
        <v>1</v>
      </c>
      <c r="Y405" t="s">
        <v>313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173.38</v>
      </c>
      <c r="AF405" s="4">
        <v>173.38</v>
      </c>
      <c r="AG405" s="4">
        <v>173.38</v>
      </c>
      <c r="AH405" s="4">
        <v>0</v>
      </c>
      <c r="AI405" s="4">
        <v>0</v>
      </c>
      <c r="AJ405" s="4">
        <v>52.01</v>
      </c>
      <c r="AK405" s="4">
        <v>52.01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-520.14</v>
      </c>
      <c r="AU405" s="4">
        <v>0</v>
      </c>
      <c r="AV405" s="4">
        <v>238</v>
      </c>
      <c r="AW405" s="4">
        <v>0</v>
      </c>
      <c r="AX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238</v>
      </c>
      <c r="BJ405" s="6">
        <v>23.8</v>
      </c>
      <c r="BK405" s="6">
        <v>23.8</v>
      </c>
      <c r="BQ405" s="4">
        <v>296.45280000000002</v>
      </c>
      <c r="BR405" s="9">
        <v>0</v>
      </c>
      <c r="BS405" s="9">
        <v>0</v>
      </c>
      <c r="BT405" s="9">
        <v>0</v>
      </c>
      <c r="BU405" s="9">
        <v>0</v>
      </c>
      <c r="BV405" s="9">
        <v>0</v>
      </c>
      <c r="BW405" s="9">
        <v>0</v>
      </c>
      <c r="BX405" s="9">
        <v>0</v>
      </c>
      <c r="BY405" s="9">
        <v>0</v>
      </c>
      <c r="BZ405" s="9">
        <v>0</v>
      </c>
      <c r="CA405" s="9">
        <v>247.04400000000001</v>
      </c>
      <c r="CB405" s="9">
        <v>24.7044</v>
      </c>
      <c r="CC405" s="9">
        <v>24.7044</v>
      </c>
      <c r="CD405" s="135">
        <v>296.45280000000002</v>
      </c>
      <c r="CE405" s="7">
        <f t="shared" si="6"/>
        <v>0</v>
      </c>
    </row>
    <row r="406" spans="1:83" hidden="1">
      <c r="A406">
        <v>981</v>
      </c>
      <c r="B406" t="s">
        <v>532</v>
      </c>
      <c r="C406">
        <v>134</v>
      </c>
      <c r="D406" t="s">
        <v>245</v>
      </c>
      <c r="E406">
        <v>236</v>
      </c>
      <c r="F406">
        <v>512210003</v>
      </c>
      <c r="G406" t="s">
        <v>128</v>
      </c>
      <c r="H406" s="53"/>
      <c r="I406">
        <v>101</v>
      </c>
      <c r="J406" t="s">
        <v>308</v>
      </c>
      <c r="K406">
        <v>2210</v>
      </c>
      <c r="L406" s="8">
        <v>2210</v>
      </c>
      <c r="M406" t="s">
        <v>323</v>
      </c>
      <c r="N406">
        <v>2000</v>
      </c>
      <c r="O406" t="s">
        <v>113</v>
      </c>
      <c r="P406">
        <v>6</v>
      </c>
      <c r="Q406" t="s">
        <v>533</v>
      </c>
      <c r="R406">
        <v>134</v>
      </c>
      <c r="S406" s="21">
        <v>1</v>
      </c>
      <c r="T406" s="21">
        <v>34</v>
      </c>
      <c r="U406" t="s">
        <v>534</v>
      </c>
      <c r="V406">
        <v>132</v>
      </c>
      <c r="W406" t="s">
        <v>535</v>
      </c>
      <c r="X406">
        <v>1</v>
      </c>
      <c r="Y406" t="s">
        <v>313</v>
      </c>
      <c r="Z406" s="4">
        <v>0</v>
      </c>
      <c r="AA406" s="4">
        <v>0</v>
      </c>
      <c r="AB406" s="4">
        <v>2024.05</v>
      </c>
      <c r="AC406" s="4">
        <v>268.32</v>
      </c>
      <c r="AD406" s="4">
        <v>431.94</v>
      </c>
      <c r="AE406" s="4">
        <v>1164.56</v>
      </c>
      <c r="AF406" s="4">
        <v>390.2</v>
      </c>
      <c r="AG406" s="4">
        <v>289.63</v>
      </c>
      <c r="AH406" s="4">
        <v>329.67</v>
      </c>
      <c r="AI406" s="4">
        <v>0</v>
      </c>
      <c r="AJ406" s="4">
        <v>489.84</v>
      </c>
      <c r="AK406" s="4">
        <v>489.84</v>
      </c>
      <c r="AM406" s="4">
        <v>0</v>
      </c>
      <c r="AN406" s="4">
        <v>316</v>
      </c>
      <c r="AO406" s="4">
        <v>-466.9</v>
      </c>
      <c r="AP406" s="4">
        <v>0</v>
      </c>
      <c r="AQ406" s="4">
        <v>-2027.26</v>
      </c>
      <c r="AR406" s="4">
        <v>-691.19</v>
      </c>
      <c r="AS406" s="4">
        <v>0</v>
      </c>
      <c r="AT406" s="4">
        <v>0</v>
      </c>
      <c r="AU406" s="4">
        <v>0</v>
      </c>
      <c r="AV406" s="4">
        <v>-167.56</v>
      </c>
      <c r="AW406" s="4">
        <v>0</v>
      </c>
      <c r="AX406" s="4">
        <v>0</v>
      </c>
      <c r="AZ406" s="4">
        <v>0</v>
      </c>
      <c r="BA406" s="4">
        <v>316</v>
      </c>
      <c r="BB406" s="4">
        <v>0</v>
      </c>
      <c r="BC406" s="4">
        <v>0</v>
      </c>
      <c r="BD406" s="4">
        <v>230.15</v>
      </c>
      <c r="BE406" s="4">
        <v>473.37</v>
      </c>
      <c r="BF406" s="4">
        <v>0</v>
      </c>
      <c r="BG406" s="4">
        <v>260.14999999999998</v>
      </c>
      <c r="BH406" s="4">
        <v>347.68</v>
      </c>
      <c r="BI406" s="4">
        <v>0</v>
      </c>
      <c r="BJ406" s="6">
        <v>162.73500000000001</v>
      </c>
      <c r="BK406" s="6">
        <v>162.73500000000001</v>
      </c>
      <c r="BQ406" s="4">
        <v>2027.0271600000003</v>
      </c>
      <c r="BR406" s="9">
        <v>0</v>
      </c>
      <c r="BS406" s="9">
        <v>328.00799999999998</v>
      </c>
      <c r="BT406" s="9">
        <v>0</v>
      </c>
      <c r="BU406" s="9">
        <v>0</v>
      </c>
      <c r="BV406" s="9">
        <v>238.89570000000003</v>
      </c>
      <c r="BW406" s="9">
        <v>491.35806000000002</v>
      </c>
      <c r="BX406" s="9">
        <v>0</v>
      </c>
      <c r="BY406" s="9">
        <v>270.03570000000002</v>
      </c>
      <c r="BZ406" s="9">
        <v>360.89184</v>
      </c>
      <c r="CA406" s="9">
        <v>0</v>
      </c>
      <c r="CB406" s="9">
        <v>168.91893000000002</v>
      </c>
      <c r="CC406" s="9">
        <v>168.91893000000002</v>
      </c>
      <c r="CD406" s="135">
        <v>2027.0271600000003</v>
      </c>
      <c r="CE406" s="7">
        <f t="shared" si="6"/>
        <v>0</v>
      </c>
    </row>
    <row r="407" spans="1:83" s="42" customFormat="1" hidden="1">
      <c r="A407" s="42">
        <v>991</v>
      </c>
      <c r="B407" s="42" t="s">
        <v>538</v>
      </c>
      <c r="C407" s="42">
        <v>136</v>
      </c>
      <c r="D407" s="42" t="s">
        <v>539</v>
      </c>
      <c r="E407" s="42">
        <v>236</v>
      </c>
      <c r="F407" s="42">
        <v>512210003</v>
      </c>
      <c r="G407" s="42" t="s">
        <v>128</v>
      </c>
      <c r="H407" s="115"/>
      <c r="I407" s="42">
        <v>101</v>
      </c>
      <c r="J407" s="42" t="s">
        <v>308</v>
      </c>
      <c r="K407" s="42">
        <v>2210</v>
      </c>
      <c r="L407" s="104">
        <v>2210</v>
      </c>
      <c r="M407" s="42" t="s">
        <v>323</v>
      </c>
      <c r="N407" s="42">
        <v>2000</v>
      </c>
      <c r="O407" s="42" t="s">
        <v>113</v>
      </c>
      <c r="P407" s="42">
        <v>10</v>
      </c>
      <c r="Q407" s="42" t="s">
        <v>540</v>
      </c>
      <c r="R407" s="42">
        <v>311</v>
      </c>
      <c r="S407" s="105">
        <v>3</v>
      </c>
      <c r="T407" s="105">
        <v>11</v>
      </c>
      <c r="U407" s="42" t="s">
        <v>463</v>
      </c>
      <c r="V407" s="42">
        <v>121</v>
      </c>
      <c r="W407" s="42" t="s">
        <v>312</v>
      </c>
      <c r="X407" s="42">
        <v>1</v>
      </c>
      <c r="Y407" s="42" t="s">
        <v>313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/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1455.18</v>
      </c>
      <c r="AU407" s="43">
        <v>0</v>
      </c>
      <c r="AV407" s="43">
        <v>0</v>
      </c>
      <c r="AW407" s="43">
        <v>0</v>
      </c>
      <c r="AX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1455.18</v>
      </c>
      <c r="BH407" s="43">
        <v>0</v>
      </c>
      <c r="BI407" s="43">
        <v>0</v>
      </c>
      <c r="BJ407" s="44">
        <v>145.518</v>
      </c>
      <c r="BK407" s="44">
        <v>145.518</v>
      </c>
      <c r="BL407" s="107"/>
      <c r="BM407" s="107"/>
      <c r="BQ407" s="43">
        <v>1812.5722080000003</v>
      </c>
      <c r="BR407" s="107">
        <v>0</v>
      </c>
      <c r="BS407" s="107">
        <v>0</v>
      </c>
      <c r="BT407" s="107">
        <v>0</v>
      </c>
      <c r="BU407" s="107">
        <v>0</v>
      </c>
      <c r="BV407" s="107">
        <v>0</v>
      </c>
      <c r="BW407" s="107">
        <v>0</v>
      </c>
      <c r="BX407" s="107">
        <v>0</v>
      </c>
      <c r="BY407" s="107">
        <v>1510.47684</v>
      </c>
      <c r="BZ407" s="107">
        <v>0</v>
      </c>
      <c r="CA407" s="107">
        <v>0</v>
      </c>
      <c r="CB407" s="107">
        <v>151.047684</v>
      </c>
      <c r="CC407" s="107">
        <v>151.047684</v>
      </c>
      <c r="CD407" s="137">
        <v>1812.572208</v>
      </c>
      <c r="CE407" s="7">
        <f t="shared" si="6"/>
        <v>0</v>
      </c>
    </row>
    <row r="408" spans="1:83" hidden="1">
      <c r="A408">
        <v>101</v>
      </c>
      <c r="B408" t="s">
        <v>306</v>
      </c>
      <c r="C408">
        <v>139</v>
      </c>
      <c r="D408" t="s">
        <v>307</v>
      </c>
      <c r="E408">
        <v>239</v>
      </c>
      <c r="F408">
        <v>512210004</v>
      </c>
      <c r="G408" t="s">
        <v>261</v>
      </c>
      <c r="H408" s="53"/>
      <c r="I408">
        <v>101</v>
      </c>
      <c r="J408" t="s">
        <v>308</v>
      </c>
      <c r="K408">
        <v>2210</v>
      </c>
      <c r="L408" s="8">
        <v>2210</v>
      </c>
      <c r="M408" t="s">
        <v>323</v>
      </c>
      <c r="N408">
        <v>2000</v>
      </c>
      <c r="O408" t="s">
        <v>113</v>
      </c>
      <c r="P408">
        <v>7</v>
      </c>
      <c r="Q408" t="s">
        <v>310</v>
      </c>
      <c r="R408">
        <v>171</v>
      </c>
      <c r="S408" s="21">
        <v>1</v>
      </c>
      <c r="T408" s="21">
        <v>71</v>
      </c>
      <c r="U408" t="s">
        <v>311</v>
      </c>
      <c r="V408">
        <v>121</v>
      </c>
      <c r="W408" t="s">
        <v>312</v>
      </c>
      <c r="X408">
        <v>1</v>
      </c>
      <c r="Y408" t="s">
        <v>313</v>
      </c>
      <c r="Z408" s="4">
        <v>0</v>
      </c>
      <c r="AA408" s="4">
        <v>1049.54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104.95</v>
      </c>
      <c r="AK408" s="4">
        <v>104.95</v>
      </c>
      <c r="AM408" s="4">
        <v>0</v>
      </c>
      <c r="AN408" s="4">
        <v>-1049.54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-104.95</v>
      </c>
      <c r="AX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6">
        <v>0</v>
      </c>
      <c r="BK408" s="6">
        <v>0</v>
      </c>
      <c r="BQ408" s="4"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0</v>
      </c>
      <c r="BX408" s="9">
        <v>0</v>
      </c>
      <c r="BY408" s="9">
        <v>0</v>
      </c>
      <c r="BZ408" s="9">
        <v>0</v>
      </c>
      <c r="CA408" s="9">
        <v>0</v>
      </c>
      <c r="CB408" s="9">
        <v>0</v>
      </c>
      <c r="CC408" s="9">
        <v>0</v>
      </c>
      <c r="CD408" s="135">
        <v>0</v>
      </c>
      <c r="CE408" s="7">
        <f t="shared" si="6"/>
        <v>0</v>
      </c>
    </row>
    <row r="409" spans="1:83" s="42" customFormat="1" hidden="1">
      <c r="A409" s="42">
        <v>951</v>
      </c>
      <c r="B409" s="42" t="s">
        <v>491</v>
      </c>
      <c r="C409" s="42">
        <v>118</v>
      </c>
      <c r="D409" s="42" t="s">
        <v>178</v>
      </c>
      <c r="E409" s="42">
        <v>239</v>
      </c>
      <c r="F409" s="42">
        <v>512210004</v>
      </c>
      <c r="G409" s="42" t="s">
        <v>261</v>
      </c>
      <c r="H409" s="115"/>
      <c r="I409" s="42">
        <v>101</v>
      </c>
      <c r="J409" s="42" t="s">
        <v>308</v>
      </c>
      <c r="K409" s="42">
        <v>2210</v>
      </c>
      <c r="L409" s="104">
        <v>2210</v>
      </c>
      <c r="M409" s="42" t="s">
        <v>323</v>
      </c>
      <c r="N409" s="42">
        <v>2000</v>
      </c>
      <c r="O409" s="42" t="s">
        <v>113</v>
      </c>
      <c r="P409" s="42">
        <v>12</v>
      </c>
      <c r="Q409" s="42" t="s">
        <v>401</v>
      </c>
      <c r="R409" s="42">
        <v>221</v>
      </c>
      <c r="S409" s="105">
        <v>2</v>
      </c>
      <c r="T409" s="105">
        <v>21</v>
      </c>
      <c r="U409" s="42" t="s">
        <v>492</v>
      </c>
      <c r="V409" s="42">
        <v>128</v>
      </c>
      <c r="W409" s="42" t="s">
        <v>404</v>
      </c>
      <c r="X409" s="42">
        <v>1</v>
      </c>
      <c r="Y409" s="42" t="s">
        <v>313</v>
      </c>
      <c r="Z409" s="43">
        <v>0</v>
      </c>
      <c r="AA409" s="43">
        <v>0</v>
      </c>
      <c r="AB409" s="43">
        <v>0</v>
      </c>
      <c r="AC409" s="43">
        <v>0</v>
      </c>
      <c r="AD409" s="43">
        <v>662.54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3">
        <v>66.25</v>
      </c>
      <c r="AK409" s="43">
        <v>66.25</v>
      </c>
      <c r="AL409" s="43"/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-662.54</v>
      </c>
      <c r="AU409" s="43">
        <v>0</v>
      </c>
      <c r="AV409" s="43">
        <v>0</v>
      </c>
      <c r="AW409" s="43">
        <v>0</v>
      </c>
      <c r="AX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3">
        <v>0</v>
      </c>
      <c r="BI409" s="43">
        <v>0</v>
      </c>
      <c r="BJ409" s="44">
        <v>0</v>
      </c>
      <c r="BK409" s="44">
        <v>0</v>
      </c>
      <c r="BL409" s="107"/>
      <c r="BM409" s="107"/>
      <c r="BQ409" s="43">
        <v>0</v>
      </c>
      <c r="BR409" s="107">
        <v>0</v>
      </c>
      <c r="BS409" s="107">
        <v>0</v>
      </c>
      <c r="BT409" s="107">
        <v>0</v>
      </c>
      <c r="BU409" s="107">
        <v>0</v>
      </c>
      <c r="BV409" s="107">
        <v>0</v>
      </c>
      <c r="BW409" s="107">
        <v>0</v>
      </c>
      <c r="BX409" s="107">
        <v>0</v>
      </c>
      <c r="BY409" s="107">
        <v>0</v>
      </c>
      <c r="BZ409" s="107">
        <v>0</v>
      </c>
      <c r="CA409" s="107">
        <v>0</v>
      </c>
      <c r="CB409" s="107">
        <v>0</v>
      </c>
      <c r="CC409" s="107">
        <v>0</v>
      </c>
      <c r="CD409" s="137">
        <v>0</v>
      </c>
      <c r="CE409" s="7">
        <f t="shared" si="6"/>
        <v>0</v>
      </c>
    </row>
    <row r="410" spans="1:83" hidden="1">
      <c r="A410">
        <v>101</v>
      </c>
      <c r="B410" t="s">
        <v>306</v>
      </c>
      <c r="C410">
        <v>139</v>
      </c>
      <c r="D410" t="s">
        <v>307</v>
      </c>
      <c r="E410">
        <v>240</v>
      </c>
      <c r="F410">
        <v>512210005</v>
      </c>
      <c r="G410" t="s">
        <v>262</v>
      </c>
      <c r="H410" s="53"/>
      <c r="I410">
        <v>101</v>
      </c>
      <c r="J410" t="s">
        <v>308</v>
      </c>
      <c r="K410">
        <v>2210</v>
      </c>
      <c r="L410" s="8">
        <v>2210</v>
      </c>
      <c r="M410" t="s">
        <v>323</v>
      </c>
      <c r="N410">
        <v>2000</v>
      </c>
      <c r="O410" t="s">
        <v>113</v>
      </c>
      <c r="P410">
        <v>7</v>
      </c>
      <c r="Q410" t="s">
        <v>310</v>
      </c>
      <c r="R410">
        <v>171</v>
      </c>
      <c r="S410" s="21">
        <v>1</v>
      </c>
      <c r="T410" s="21">
        <v>71</v>
      </c>
      <c r="U410" t="s">
        <v>311</v>
      </c>
      <c r="V410">
        <v>121</v>
      </c>
      <c r="W410" t="s">
        <v>312</v>
      </c>
      <c r="X410">
        <v>1</v>
      </c>
      <c r="Y410" t="s">
        <v>313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15003.78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15003.78</v>
      </c>
      <c r="BG410" s="4">
        <v>0</v>
      </c>
      <c r="BH410" s="4">
        <v>0</v>
      </c>
      <c r="BI410" s="4">
        <v>0</v>
      </c>
      <c r="BJ410" s="6">
        <v>1500.3780000000002</v>
      </c>
      <c r="BK410" s="6">
        <v>1500.3780000000002</v>
      </c>
      <c r="BQ410" s="4">
        <v>18688.708368</v>
      </c>
      <c r="BR410" s="9">
        <v>0</v>
      </c>
      <c r="BS410" s="9">
        <v>0</v>
      </c>
      <c r="BT410" s="9">
        <v>0</v>
      </c>
      <c r="BU410" s="9">
        <v>0</v>
      </c>
      <c r="BV410" s="9">
        <v>0</v>
      </c>
      <c r="BW410" s="9">
        <v>0</v>
      </c>
      <c r="BX410" s="9">
        <v>15573.923640000001</v>
      </c>
      <c r="BY410" s="9">
        <v>0</v>
      </c>
      <c r="BZ410" s="9">
        <v>0</v>
      </c>
      <c r="CA410" s="9">
        <v>0</v>
      </c>
      <c r="CB410" s="9">
        <v>1557.392364</v>
      </c>
      <c r="CC410" s="9">
        <v>1557.392364</v>
      </c>
      <c r="CD410" s="135">
        <v>18688.708368</v>
      </c>
      <c r="CE410" s="7">
        <f t="shared" si="6"/>
        <v>0</v>
      </c>
    </row>
    <row r="411" spans="1:83" hidden="1">
      <c r="A411">
        <v>102</v>
      </c>
      <c r="B411" t="s">
        <v>343</v>
      </c>
      <c r="C411">
        <v>140</v>
      </c>
      <c r="D411" t="s">
        <v>344</v>
      </c>
      <c r="E411">
        <v>240</v>
      </c>
      <c r="F411">
        <v>512210005</v>
      </c>
      <c r="G411" t="s">
        <v>262</v>
      </c>
      <c r="H411" s="53"/>
      <c r="I411">
        <v>101</v>
      </c>
      <c r="J411" t="s">
        <v>308</v>
      </c>
      <c r="K411">
        <v>2210</v>
      </c>
      <c r="L411" s="8">
        <v>2210</v>
      </c>
      <c r="M411" t="s">
        <v>323</v>
      </c>
      <c r="N411">
        <v>2000</v>
      </c>
      <c r="O411" t="s">
        <v>113</v>
      </c>
      <c r="P411">
        <v>4</v>
      </c>
      <c r="Q411" t="s">
        <v>345</v>
      </c>
      <c r="R411">
        <v>172</v>
      </c>
      <c r="S411" s="21">
        <v>1</v>
      </c>
      <c r="T411" s="21">
        <v>72</v>
      </c>
      <c r="U411" t="s">
        <v>281</v>
      </c>
      <c r="V411">
        <v>121</v>
      </c>
      <c r="W411" t="s">
        <v>312</v>
      </c>
      <c r="X411">
        <v>1</v>
      </c>
      <c r="Y411" t="s">
        <v>313</v>
      </c>
      <c r="Z411" s="4">
        <v>0</v>
      </c>
      <c r="AA411" s="4">
        <v>2064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206.4</v>
      </c>
      <c r="AK411" s="4">
        <v>206.4</v>
      </c>
      <c r="AM411" s="4">
        <v>0</v>
      </c>
      <c r="AN411" s="4">
        <v>0</v>
      </c>
      <c r="AO411" s="4">
        <v>-1639.89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6">
        <v>0</v>
      </c>
      <c r="BK411" s="6">
        <v>0</v>
      </c>
      <c r="BQ411" s="4">
        <v>0</v>
      </c>
      <c r="BR411" s="9">
        <v>0</v>
      </c>
      <c r="BS411" s="9">
        <v>0</v>
      </c>
      <c r="BT411" s="9">
        <v>0</v>
      </c>
      <c r="BU411" s="9">
        <v>0</v>
      </c>
      <c r="BV411" s="9">
        <v>0</v>
      </c>
      <c r="BW411" s="9">
        <v>0</v>
      </c>
      <c r="BX411" s="9">
        <v>0</v>
      </c>
      <c r="BY411" s="9">
        <v>0</v>
      </c>
      <c r="BZ411" s="9">
        <v>0</v>
      </c>
      <c r="CA411" s="9">
        <v>0</v>
      </c>
      <c r="CB411" s="9">
        <v>0</v>
      </c>
      <c r="CC411" s="9">
        <v>0</v>
      </c>
      <c r="CD411" s="135">
        <v>0</v>
      </c>
      <c r="CE411" s="7">
        <f t="shared" si="6"/>
        <v>0</v>
      </c>
    </row>
    <row r="412" spans="1:83" s="42" customFormat="1" hidden="1">
      <c r="A412" s="42">
        <v>111</v>
      </c>
      <c r="B412" s="42" t="s">
        <v>84</v>
      </c>
      <c r="C412" s="42">
        <v>141</v>
      </c>
      <c r="D412" s="42" t="s">
        <v>260</v>
      </c>
      <c r="E412" s="42">
        <v>240</v>
      </c>
      <c r="F412" s="42">
        <v>512210005</v>
      </c>
      <c r="G412" s="42" t="s">
        <v>262</v>
      </c>
      <c r="H412" s="115"/>
      <c r="I412" s="42">
        <v>101</v>
      </c>
      <c r="J412" s="42" t="s">
        <v>308</v>
      </c>
      <c r="K412" s="42">
        <v>2210</v>
      </c>
      <c r="L412" s="104">
        <v>2210</v>
      </c>
      <c r="M412" s="42" t="s">
        <v>323</v>
      </c>
      <c r="N412" s="42">
        <v>2000</v>
      </c>
      <c r="O412" s="42" t="s">
        <v>113</v>
      </c>
      <c r="P412" s="42">
        <v>13</v>
      </c>
      <c r="Q412" s="42" t="s">
        <v>353</v>
      </c>
      <c r="R412" s="42">
        <v>263</v>
      </c>
      <c r="S412" s="105">
        <v>2</v>
      </c>
      <c r="T412" s="105">
        <v>63</v>
      </c>
      <c r="U412" s="42" t="s">
        <v>354</v>
      </c>
      <c r="V412" s="42">
        <v>121</v>
      </c>
      <c r="W412" s="42" t="s">
        <v>312</v>
      </c>
      <c r="X412" s="42">
        <v>1</v>
      </c>
      <c r="Y412" s="42" t="s">
        <v>313</v>
      </c>
      <c r="Z412" s="43">
        <v>16540.96</v>
      </c>
      <c r="AA412" s="43">
        <v>60962.22</v>
      </c>
      <c r="AB412" s="43">
        <v>24201.41</v>
      </c>
      <c r="AC412" s="43">
        <v>39742.21</v>
      </c>
      <c r="AD412" s="43">
        <v>36253.599999999999</v>
      </c>
      <c r="AE412" s="43">
        <v>73140.17</v>
      </c>
      <c r="AF412" s="43">
        <v>71936.41</v>
      </c>
      <c r="AG412" s="43">
        <v>67919.91</v>
      </c>
      <c r="AH412" s="43">
        <v>77931.12</v>
      </c>
      <c r="AI412" s="43">
        <v>1401.37</v>
      </c>
      <c r="AJ412" s="43">
        <v>47002.94</v>
      </c>
      <c r="AK412" s="43">
        <v>47002.94</v>
      </c>
      <c r="AL412" s="43"/>
      <c r="AM412" s="43">
        <v>0</v>
      </c>
      <c r="AN412" s="43">
        <v>0</v>
      </c>
      <c r="AO412" s="43">
        <v>57243.16</v>
      </c>
      <c r="AP412" s="43">
        <v>-9461.1</v>
      </c>
      <c r="AQ412" s="43">
        <v>0</v>
      </c>
      <c r="AR412" s="43">
        <v>-2964.25</v>
      </c>
      <c r="AS412" s="43">
        <v>-7771.02</v>
      </c>
      <c r="AT412" s="43">
        <v>15433.79</v>
      </c>
      <c r="AU412" s="43">
        <v>-3250</v>
      </c>
      <c r="AV412" s="43">
        <v>24790.03</v>
      </c>
      <c r="AW412" s="43">
        <v>-23261.919999999998</v>
      </c>
      <c r="AX412" s="43">
        <v>0</v>
      </c>
      <c r="AZ412" s="43">
        <v>14967.81</v>
      </c>
      <c r="BA412" s="43">
        <v>48022.39</v>
      </c>
      <c r="BB412" s="43">
        <v>61575.42</v>
      </c>
      <c r="BC412" s="43">
        <v>54365.97</v>
      </c>
      <c r="BD412" s="43">
        <v>35865.18</v>
      </c>
      <c r="BE412" s="43">
        <v>60684.2</v>
      </c>
      <c r="BF412" s="43">
        <v>84342.8</v>
      </c>
      <c r="BG412" s="43">
        <v>66159.13</v>
      </c>
      <c r="BH412" s="43">
        <v>31753.74</v>
      </c>
      <c r="BI412" s="43">
        <v>26797.48</v>
      </c>
      <c r="BJ412" s="44">
        <v>48453.411999999997</v>
      </c>
      <c r="BK412" s="44">
        <v>48453.411999999997</v>
      </c>
      <c r="BL412" s="107"/>
      <c r="BM412" s="107"/>
      <c r="BQ412" s="43">
        <v>603535.69987199991</v>
      </c>
      <c r="BR412" s="107">
        <v>15536.58678</v>
      </c>
      <c r="BS412" s="107">
        <v>49847.240819999999</v>
      </c>
      <c r="BT412" s="107">
        <v>63915.285960000001</v>
      </c>
      <c r="BU412" s="107">
        <v>56431.876859999997</v>
      </c>
      <c r="BV412" s="107">
        <v>37228.056839999997</v>
      </c>
      <c r="BW412" s="107">
        <v>62990.1996</v>
      </c>
      <c r="BX412" s="107">
        <v>87547.826400000005</v>
      </c>
      <c r="BY412" s="107">
        <v>68673.176940000005</v>
      </c>
      <c r="BZ412" s="107">
        <v>32960.382120000002</v>
      </c>
      <c r="CA412" s="107">
        <v>27815.784240000001</v>
      </c>
      <c r="CB412" s="107">
        <v>50294.641656</v>
      </c>
      <c r="CC412" s="107">
        <v>50294.641656</v>
      </c>
      <c r="CD412" s="137">
        <v>603535.69987200014</v>
      </c>
      <c r="CE412" s="7">
        <f t="shared" si="6"/>
        <v>0</v>
      </c>
    </row>
    <row r="413" spans="1:83" hidden="1">
      <c r="A413">
        <v>101</v>
      </c>
      <c r="B413" t="s">
        <v>306</v>
      </c>
      <c r="C413">
        <v>139</v>
      </c>
      <c r="D413" t="s">
        <v>307</v>
      </c>
      <c r="E413">
        <v>241</v>
      </c>
      <c r="F413">
        <v>512420001</v>
      </c>
      <c r="G413" t="s">
        <v>115</v>
      </c>
      <c r="H413" s="53"/>
      <c r="I413">
        <v>101</v>
      </c>
      <c r="J413" t="s">
        <v>308</v>
      </c>
      <c r="K413">
        <v>2420</v>
      </c>
      <c r="L413" s="8">
        <v>2420</v>
      </c>
      <c r="M413" t="s">
        <v>324</v>
      </c>
      <c r="N413">
        <v>2000</v>
      </c>
      <c r="O413" t="s">
        <v>113</v>
      </c>
      <c r="P413">
        <v>7</v>
      </c>
      <c r="Q413" t="s">
        <v>310</v>
      </c>
      <c r="R413">
        <v>171</v>
      </c>
      <c r="S413" s="21">
        <v>1</v>
      </c>
      <c r="T413" s="21">
        <v>71</v>
      </c>
      <c r="U413" t="s">
        <v>311</v>
      </c>
      <c r="V413">
        <v>121</v>
      </c>
      <c r="W413" t="s">
        <v>312</v>
      </c>
      <c r="X413">
        <v>1</v>
      </c>
      <c r="Y413" t="s">
        <v>313</v>
      </c>
      <c r="Z413" s="4">
        <v>0</v>
      </c>
      <c r="AA413" s="4">
        <v>20551.45</v>
      </c>
      <c r="AB413" s="4">
        <v>106935.18</v>
      </c>
      <c r="AC413" s="4">
        <v>19829.47</v>
      </c>
      <c r="AD413" s="4">
        <v>6270.94</v>
      </c>
      <c r="AE413" s="4">
        <v>0</v>
      </c>
      <c r="AF413" s="4">
        <v>23865</v>
      </c>
      <c r="AG413" s="4">
        <v>27069.360000000001</v>
      </c>
      <c r="AH413" s="4">
        <v>69298.17</v>
      </c>
      <c r="AI413" s="4">
        <v>2151.7199999999998</v>
      </c>
      <c r="AJ413" s="4">
        <v>27597.13</v>
      </c>
      <c r="AK413" s="4">
        <v>27597.13</v>
      </c>
      <c r="AM413" s="4">
        <v>0</v>
      </c>
      <c r="AN413" s="4">
        <v>-18078.310000000001</v>
      </c>
      <c r="AO413" s="4">
        <v>-104145.26</v>
      </c>
      <c r="AP413" s="4">
        <v>-24285.73</v>
      </c>
      <c r="AQ413" s="4">
        <v>-1362.94</v>
      </c>
      <c r="AR413" s="4">
        <v>47495.519999999997</v>
      </c>
      <c r="AS413" s="4">
        <v>-10889.9</v>
      </c>
      <c r="AT413" s="4">
        <v>-40304.339999999997</v>
      </c>
      <c r="AU413" s="4">
        <v>-70618.17</v>
      </c>
      <c r="AV413" s="4">
        <v>-1.4</v>
      </c>
      <c r="AW413" s="4">
        <v>0</v>
      </c>
      <c r="AX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2961.6</v>
      </c>
      <c r="BE413" s="4">
        <v>4073.7</v>
      </c>
      <c r="BF413" s="4">
        <v>17175</v>
      </c>
      <c r="BG413" s="4">
        <v>740</v>
      </c>
      <c r="BH413" s="4">
        <v>26680</v>
      </c>
      <c r="BI413" s="4">
        <v>0</v>
      </c>
      <c r="BJ413" s="6">
        <v>5163.0300000000007</v>
      </c>
      <c r="BK413" s="6">
        <v>5163.0300000000007</v>
      </c>
      <c r="BQ413" s="4">
        <v>64310.701680000006</v>
      </c>
      <c r="BR413" s="9">
        <v>0</v>
      </c>
      <c r="BS413" s="9">
        <v>0</v>
      </c>
      <c r="BT413" s="9">
        <v>0</v>
      </c>
      <c r="BU413" s="9">
        <v>0</v>
      </c>
      <c r="BV413" s="9">
        <v>3074.1408000000001</v>
      </c>
      <c r="BW413" s="9">
        <v>4228.5006000000003</v>
      </c>
      <c r="BX413" s="9">
        <v>17827.650000000001</v>
      </c>
      <c r="BY413" s="9">
        <v>768.12</v>
      </c>
      <c r="BZ413" s="9">
        <v>27693.840000000004</v>
      </c>
      <c r="CA413" s="9">
        <v>0</v>
      </c>
      <c r="CB413" s="9">
        <v>5359.2251400000014</v>
      </c>
      <c r="CC413" s="9">
        <v>5359.2251400000014</v>
      </c>
      <c r="CD413" s="135">
        <v>64310.701680000013</v>
      </c>
      <c r="CE413" s="7">
        <f t="shared" si="6"/>
        <v>0</v>
      </c>
    </row>
    <row r="414" spans="1:83" hidden="1">
      <c r="A414">
        <v>102</v>
      </c>
      <c r="B414" t="s">
        <v>343</v>
      </c>
      <c r="C414">
        <v>140</v>
      </c>
      <c r="D414" t="s">
        <v>344</v>
      </c>
      <c r="E414">
        <v>241</v>
      </c>
      <c r="F414">
        <v>512420001</v>
      </c>
      <c r="G414" t="s">
        <v>115</v>
      </c>
      <c r="H414" s="53"/>
      <c r="I414">
        <v>101</v>
      </c>
      <c r="J414" t="s">
        <v>308</v>
      </c>
      <c r="K414">
        <v>2420</v>
      </c>
      <c r="L414" s="8">
        <v>2420</v>
      </c>
      <c r="M414" t="s">
        <v>324</v>
      </c>
      <c r="N414">
        <v>2000</v>
      </c>
      <c r="O414" t="s">
        <v>113</v>
      </c>
      <c r="P414">
        <v>4</v>
      </c>
      <c r="Q414" t="s">
        <v>345</v>
      </c>
      <c r="R414">
        <v>172</v>
      </c>
      <c r="S414" s="21">
        <v>1</v>
      </c>
      <c r="T414" s="21">
        <v>72</v>
      </c>
      <c r="U414" t="s">
        <v>281</v>
      </c>
      <c r="V414">
        <v>121</v>
      </c>
      <c r="W414" t="s">
        <v>312</v>
      </c>
      <c r="X414">
        <v>1</v>
      </c>
      <c r="Y414" t="s">
        <v>313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M414" s="4">
        <v>0</v>
      </c>
      <c r="AN414" s="4">
        <v>0.06</v>
      </c>
      <c r="AO414" s="4">
        <v>-0.06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6">
        <v>0</v>
      </c>
      <c r="BK414" s="6">
        <v>0</v>
      </c>
      <c r="BQ414" s="4">
        <v>0</v>
      </c>
      <c r="BR414" s="9">
        <v>0</v>
      </c>
      <c r="BS414" s="9">
        <v>0</v>
      </c>
      <c r="BT414" s="9">
        <v>0</v>
      </c>
      <c r="BU414" s="9">
        <v>0</v>
      </c>
      <c r="BV414" s="9">
        <v>0</v>
      </c>
      <c r="BW414" s="9">
        <v>0</v>
      </c>
      <c r="BX414" s="9">
        <v>0</v>
      </c>
      <c r="BY414" s="9">
        <v>0</v>
      </c>
      <c r="BZ414" s="9">
        <v>0</v>
      </c>
      <c r="CA414" s="9">
        <v>0</v>
      </c>
      <c r="CB414" s="9">
        <v>0</v>
      </c>
      <c r="CC414" s="9">
        <v>0</v>
      </c>
      <c r="CD414" s="135">
        <v>0</v>
      </c>
      <c r="CE414" s="7">
        <f t="shared" si="6"/>
        <v>0</v>
      </c>
    </row>
    <row r="415" spans="1:83" hidden="1">
      <c r="A415">
        <v>111</v>
      </c>
      <c r="B415" t="s">
        <v>84</v>
      </c>
      <c r="C415">
        <v>141</v>
      </c>
      <c r="D415" t="s">
        <v>260</v>
      </c>
      <c r="E415">
        <v>241</v>
      </c>
      <c r="F415">
        <v>512420001</v>
      </c>
      <c r="G415" t="s">
        <v>115</v>
      </c>
      <c r="H415" s="53"/>
      <c r="I415">
        <v>101</v>
      </c>
      <c r="J415" t="s">
        <v>308</v>
      </c>
      <c r="K415">
        <v>2420</v>
      </c>
      <c r="L415" s="8">
        <v>2420</v>
      </c>
      <c r="M415" t="s">
        <v>324</v>
      </c>
      <c r="N415">
        <v>2000</v>
      </c>
      <c r="O415" t="s">
        <v>113</v>
      </c>
      <c r="P415">
        <v>13</v>
      </c>
      <c r="Q415" t="s">
        <v>353</v>
      </c>
      <c r="R415">
        <v>263</v>
      </c>
      <c r="S415" s="21">
        <v>2</v>
      </c>
      <c r="T415" s="21">
        <v>63</v>
      </c>
      <c r="U415" t="s">
        <v>354</v>
      </c>
      <c r="V415">
        <v>121</v>
      </c>
      <c r="W415" t="s">
        <v>312</v>
      </c>
      <c r="X415">
        <v>1</v>
      </c>
      <c r="Y415" t="s">
        <v>313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M415" s="4">
        <v>10490</v>
      </c>
      <c r="AN415" s="4">
        <v>25</v>
      </c>
      <c r="AO415" s="4">
        <v>25266.43</v>
      </c>
      <c r="AP415" s="4">
        <v>6</v>
      </c>
      <c r="AQ415" s="4">
        <v>707.9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Z415" s="4">
        <v>0</v>
      </c>
      <c r="BA415" s="4">
        <v>0</v>
      </c>
      <c r="BB415" s="4">
        <v>12861.83</v>
      </c>
      <c r="BC415" s="4">
        <v>0</v>
      </c>
      <c r="BD415" s="4">
        <v>0</v>
      </c>
      <c r="BE415" s="4">
        <v>23629.49</v>
      </c>
      <c r="BF415" s="4">
        <v>0</v>
      </c>
      <c r="BG415" s="4">
        <v>0</v>
      </c>
      <c r="BH415" s="4">
        <v>0</v>
      </c>
      <c r="BI415" s="4">
        <v>0</v>
      </c>
      <c r="BJ415" s="6">
        <v>3649.1320000000001</v>
      </c>
      <c r="BK415" s="6">
        <v>3649.1320000000001</v>
      </c>
      <c r="BQ415" s="4">
        <v>45453.588191999996</v>
      </c>
      <c r="BR415" s="9">
        <v>0</v>
      </c>
      <c r="BS415" s="9">
        <v>0</v>
      </c>
      <c r="BT415" s="9">
        <v>13350.579539999999</v>
      </c>
      <c r="BU415" s="9">
        <v>0</v>
      </c>
      <c r="BV415" s="9">
        <v>0</v>
      </c>
      <c r="BW415" s="9">
        <v>24527.410620000002</v>
      </c>
      <c r="BX415" s="9">
        <v>0</v>
      </c>
      <c r="BY415" s="9">
        <v>0</v>
      </c>
      <c r="BZ415" s="9">
        <v>0</v>
      </c>
      <c r="CA415" s="9">
        <v>0</v>
      </c>
      <c r="CB415" s="9">
        <v>3787.7990159999999</v>
      </c>
      <c r="CC415" s="9">
        <v>3787.7990159999999</v>
      </c>
      <c r="CD415" s="135">
        <v>45453.588191999996</v>
      </c>
      <c r="CE415" s="7">
        <f t="shared" si="6"/>
        <v>0</v>
      </c>
    </row>
    <row r="416" spans="1:83" hidden="1">
      <c r="A416">
        <v>954</v>
      </c>
      <c r="B416" t="s">
        <v>502</v>
      </c>
      <c r="C416">
        <v>122</v>
      </c>
      <c r="D416" t="s">
        <v>503</v>
      </c>
      <c r="E416">
        <v>241</v>
      </c>
      <c r="F416">
        <v>512420001</v>
      </c>
      <c r="G416" t="s">
        <v>115</v>
      </c>
      <c r="H416" s="53"/>
      <c r="I416">
        <v>101</v>
      </c>
      <c r="J416" t="s">
        <v>308</v>
      </c>
      <c r="K416">
        <v>2420</v>
      </c>
      <c r="L416" s="8">
        <v>2420</v>
      </c>
      <c r="M416" t="s">
        <v>324</v>
      </c>
      <c r="N416">
        <v>2000</v>
      </c>
      <c r="O416" t="s">
        <v>113</v>
      </c>
      <c r="P416">
        <v>12</v>
      </c>
      <c r="Q416" t="s">
        <v>401</v>
      </c>
      <c r="R416">
        <v>226</v>
      </c>
      <c r="S416" s="21">
        <v>2</v>
      </c>
      <c r="T416" s="21">
        <v>26</v>
      </c>
      <c r="U416" t="s">
        <v>504</v>
      </c>
      <c r="V416">
        <v>121</v>
      </c>
      <c r="W416" t="s">
        <v>312</v>
      </c>
      <c r="X416">
        <v>1</v>
      </c>
      <c r="Y416" t="s">
        <v>313</v>
      </c>
      <c r="Z416" s="4">
        <v>0</v>
      </c>
      <c r="AA416" s="4">
        <v>35336.269999999997</v>
      </c>
      <c r="AB416" s="4">
        <v>39499.03</v>
      </c>
      <c r="AC416" s="4">
        <v>0</v>
      </c>
      <c r="AD416" s="4">
        <v>53489.29</v>
      </c>
      <c r="AE416" s="4">
        <v>63169.75</v>
      </c>
      <c r="AF416" s="4">
        <v>81115.199999999997</v>
      </c>
      <c r="AG416" s="4">
        <v>84282.2</v>
      </c>
      <c r="AH416" s="4">
        <v>99012.72</v>
      </c>
      <c r="AI416" s="4">
        <v>11785.11</v>
      </c>
      <c r="AJ416" s="4">
        <v>46768.959999999999</v>
      </c>
      <c r="AK416" s="4">
        <v>46768.959999999999</v>
      </c>
      <c r="AM416" s="4">
        <v>169738.58</v>
      </c>
      <c r="AN416" s="4">
        <v>-56145.79</v>
      </c>
      <c r="AO416" s="4">
        <v>119940.96</v>
      </c>
      <c r="AP416" s="4">
        <v>56000.02</v>
      </c>
      <c r="AQ416" s="4">
        <v>102466.47</v>
      </c>
      <c r="AR416" s="4">
        <v>34432.050000000003</v>
      </c>
      <c r="AS416" s="4">
        <v>211222.8</v>
      </c>
      <c r="AT416" s="4">
        <v>62077.760000000002</v>
      </c>
      <c r="AU416" s="4">
        <v>116661.24</v>
      </c>
      <c r="AV416" s="4">
        <v>121494.11</v>
      </c>
      <c r="AW416" s="4">
        <v>50231.03</v>
      </c>
      <c r="AX416" s="4">
        <v>-45000</v>
      </c>
      <c r="AZ416" s="4">
        <v>79604.31</v>
      </c>
      <c r="BA416" s="4">
        <v>57300</v>
      </c>
      <c r="BB416" s="4">
        <v>91355</v>
      </c>
      <c r="BC416" s="4">
        <v>69110</v>
      </c>
      <c r="BD416" s="4">
        <v>107155.96</v>
      </c>
      <c r="BE416" s="4">
        <v>161800</v>
      </c>
      <c r="BF416" s="4">
        <v>282083.76</v>
      </c>
      <c r="BG416" s="4">
        <v>154855</v>
      </c>
      <c r="BH416" s="4">
        <v>111686.55</v>
      </c>
      <c r="BI416" s="4">
        <v>237266.8</v>
      </c>
      <c r="BJ416" s="6">
        <v>135221.73800000001</v>
      </c>
      <c r="BK416" s="6">
        <v>135221.73800000001</v>
      </c>
      <c r="BQ416" s="4">
        <v>1684321.9685280002</v>
      </c>
      <c r="BR416" s="9">
        <v>82629.273780000003</v>
      </c>
      <c r="BS416" s="9">
        <v>59477.399999999994</v>
      </c>
      <c r="BT416" s="9">
        <v>94826.49</v>
      </c>
      <c r="BU416" s="9">
        <v>71736.179999999993</v>
      </c>
      <c r="BV416" s="9">
        <v>111227.88648</v>
      </c>
      <c r="BW416" s="9">
        <v>167948.4</v>
      </c>
      <c r="BX416" s="9">
        <v>292802.94288000005</v>
      </c>
      <c r="BY416" s="9">
        <v>160739.49</v>
      </c>
      <c r="BZ416" s="9">
        <v>115930.63890000001</v>
      </c>
      <c r="CA416" s="9">
        <v>246282.93840000001</v>
      </c>
      <c r="CB416" s="9">
        <v>140360.164044</v>
      </c>
      <c r="CC416" s="9">
        <v>140360.164044</v>
      </c>
      <c r="CD416" s="135">
        <v>1684321.9685279999</v>
      </c>
      <c r="CE416" s="7">
        <f t="shared" si="6"/>
        <v>0</v>
      </c>
    </row>
    <row r="417" spans="1:83" hidden="1">
      <c r="A417">
        <v>961</v>
      </c>
      <c r="B417" t="s">
        <v>80</v>
      </c>
      <c r="C417">
        <v>124</v>
      </c>
      <c r="D417" t="s">
        <v>508</v>
      </c>
      <c r="E417">
        <v>241</v>
      </c>
      <c r="F417">
        <v>512420001</v>
      </c>
      <c r="G417" t="s">
        <v>115</v>
      </c>
      <c r="H417" s="53"/>
      <c r="I417">
        <v>101</v>
      </c>
      <c r="J417" t="s">
        <v>308</v>
      </c>
      <c r="K417">
        <v>2420</v>
      </c>
      <c r="L417" s="8">
        <v>2420</v>
      </c>
      <c r="M417" t="s">
        <v>324</v>
      </c>
      <c r="N417">
        <v>2000</v>
      </c>
      <c r="O417" t="s">
        <v>113</v>
      </c>
      <c r="P417">
        <v>11</v>
      </c>
      <c r="Q417" t="s">
        <v>509</v>
      </c>
      <c r="R417">
        <v>241</v>
      </c>
      <c r="S417" s="21">
        <v>2</v>
      </c>
      <c r="T417" s="21">
        <v>41</v>
      </c>
      <c r="U417" t="s">
        <v>445</v>
      </c>
      <c r="V417">
        <v>124</v>
      </c>
      <c r="W417" t="s">
        <v>510</v>
      </c>
      <c r="X417">
        <v>1</v>
      </c>
      <c r="Y417" t="s">
        <v>313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5334.26</v>
      </c>
      <c r="AU417" s="4">
        <v>0</v>
      </c>
      <c r="AV417" s="4">
        <v>0</v>
      </c>
      <c r="AW417" s="4">
        <v>0</v>
      </c>
      <c r="AX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5334.26</v>
      </c>
      <c r="BI417" s="4">
        <v>0</v>
      </c>
      <c r="BJ417" s="6">
        <v>533.42600000000004</v>
      </c>
      <c r="BK417" s="6">
        <v>533.42600000000004</v>
      </c>
      <c r="BQ417" s="4">
        <v>6644.3542560000014</v>
      </c>
      <c r="BR417" s="9">
        <v>0</v>
      </c>
      <c r="BS417" s="9">
        <v>0</v>
      </c>
      <c r="BT417" s="9">
        <v>0</v>
      </c>
      <c r="BU417" s="9">
        <v>0</v>
      </c>
      <c r="BV417" s="9">
        <v>0</v>
      </c>
      <c r="BW417" s="9">
        <v>0</v>
      </c>
      <c r="BX417" s="9">
        <v>0</v>
      </c>
      <c r="BY417" s="9">
        <v>0</v>
      </c>
      <c r="BZ417" s="9">
        <v>5536.9618800000007</v>
      </c>
      <c r="CA417" s="9">
        <v>0</v>
      </c>
      <c r="CB417" s="9">
        <v>553.69618800000012</v>
      </c>
      <c r="CC417" s="9">
        <v>553.69618800000012</v>
      </c>
      <c r="CD417" s="135">
        <v>6644.3542560000005</v>
      </c>
      <c r="CE417" s="7">
        <f t="shared" si="6"/>
        <v>0</v>
      </c>
    </row>
    <row r="418" spans="1:83" s="42" customFormat="1" hidden="1">
      <c r="A418" s="42">
        <v>962</v>
      </c>
      <c r="B418" s="42" t="s">
        <v>513</v>
      </c>
      <c r="C418" s="42">
        <v>126</v>
      </c>
      <c r="D418" s="42" t="s">
        <v>225</v>
      </c>
      <c r="E418" s="42">
        <v>241</v>
      </c>
      <c r="F418" s="42">
        <v>512420001</v>
      </c>
      <c r="G418" s="42" t="s">
        <v>115</v>
      </c>
      <c r="H418" s="115"/>
      <c r="I418" s="42">
        <v>101</v>
      </c>
      <c r="J418" s="42" t="s">
        <v>308</v>
      </c>
      <c r="K418" s="42">
        <v>2420</v>
      </c>
      <c r="L418" s="104">
        <v>2420</v>
      </c>
      <c r="M418" s="42" t="s">
        <v>324</v>
      </c>
      <c r="N418" s="42">
        <v>2000</v>
      </c>
      <c r="O418" s="42" t="s">
        <v>113</v>
      </c>
      <c r="P418" s="42">
        <v>11</v>
      </c>
      <c r="Q418" s="42" t="s">
        <v>509</v>
      </c>
      <c r="R418" s="42">
        <v>241</v>
      </c>
      <c r="S418" s="105">
        <v>2</v>
      </c>
      <c r="T418" s="105">
        <v>41</v>
      </c>
      <c r="U418" s="42" t="s">
        <v>445</v>
      </c>
      <c r="V418" s="42">
        <v>124</v>
      </c>
      <c r="W418" s="42" t="s">
        <v>510</v>
      </c>
      <c r="X418" s="42">
        <v>1</v>
      </c>
      <c r="Y418" s="42" t="s">
        <v>313</v>
      </c>
      <c r="Z418" s="43">
        <v>0</v>
      </c>
      <c r="AA418" s="43">
        <v>1803.11</v>
      </c>
      <c r="AB418" s="43">
        <v>0</v>
      </c>
      <c r="AC418" s="43">
        <v>0</v>
      </c>
      <c r="AD418" s="43">
        <v>0</v>
      </c>
      <c r="AE418" s="43">
        <v>1935.02</v>
      </c>
      <c r="AF418" s="43">
        <v>142.49</v>
      </c>
      <c r="AG418" s="43">
        <v>0</v>
      </c>
      <c r="AH418" s="43">
        <v>0</v>
      </c>
      <c r="AI418" s="43">
        <v>9639.34</v>
      </c>
      <c r="AJ418" s="43">
        <v>1352</v>
      </c>
      <c r="AK418" s="43">
        <v>1352</v>
      </c>
      <c r="AL418" s="43"/>
      <c r="AM418" s="43">
        <v>2250</v>
      </c>
      <c r="AN418" s="43">
        <v>-1803.11</v>
      </c>
      <c r="AO418" s="43">
        <v>22100</v>
      </c>
      <c r="AP418" s="43">
        <v>137.19999999999999</v>
      </c>
      <c r="AQ418" s="43">
        <v>0</v>
      </c>
      <c r="AR418" s="43">
        <v>0</v>
      </c>
      <c r="AS418" s="43">
        <v>-889.12</v>
      </c>
      <c r="AT418" s="43">
        <v>1937.33</v>
      </c>
      <c r="AU418" s="43">
        <v>0</v>
      </c>
      <c r="AV418" s="43">
        <v>-6090</v>
      </c>
      <c r="AW418" s="43">
        <v>0</v>
      </c>
      <c r="AX418" s="43">
        <v>0</v>
      </c>
      <c r="AZ418" s="43">
        <v>0</v>
      </c>
      <c r="BA418" s="43">
        <v>2250</v>
      </c>
      <c r="BB418" s="43">
        <v>0</v>
      </c>
      <c r="BC418" s="43">
        <v>0</v>
      </c>
      <c r="BD418" s="43">
        <v>137.19999999999999</v>
      </c>
      <c r="BE418" s="43">
        <v>22899.98</v>
      </c>
      <c r="BF418" s="43">
        <v>51.74</v>
      </c>
      <c r="BG418" s="43">
        <v>2250</v>
      </c>
      <c r="BH418" s="43">
        <v>0</v>
      </c>
      <c r="BI418" s="43">
        <v>0</v>
      </c>
      <c r="BJ418" s="44">
        <v>2758.8920000000003</v>
      </c>
      <c r="BK418" s="44">
        <v>2758.8920000000003</v>
      </c>
      <c r="BL418" s="107"/>
      <c r="BM418" s="107"/>
      <c r="BQ418" s="43">
        <v>34364.758752000009</v>
      </c>
      <c r="BR418" s="107">
        <v>0</v>
      </c>
      <c r="BS418" s="107">
        <v>2335.5</v>
      </c>
      <c r="BT418" s="107">
        <v>0</v>
      </c>
      <c r="BU418" s="107">
        <v>0</v>
      </c>
      <c r="BV418" s="107">
        <v>142.4136</v>
      </c>
      <c r="BW418" s="107">
        <v>23770.179240000001</v>
      </c>
      <c r="BX418" s="107">
        <v>53.706120000000013</v>
      </c>
      <c r="BY418" s="107">
        <v>2335.5</v>
      </c>
      <c r="BZ418" s="107">
        <v>0</v>
      </c>
      <c r="CA418" s="107">
        <v>0</v>
      </c>
      <c r="CB418" s="107">
        <v>2863.7298960000007</v>
      </c>
      <c r="CC418" s="107">
        <v>2863.7298960000007</v>
      </c>
      <c r="CD418" s="137">
        <v>34364.758752000002</v>
      </c>
      <c r="CE418" s="7">
        <f t="shared" si="6"/>
        <v>0</v>
      </c>
    </row>
    <row r="419" spans="1:83" hidden="1">
      <c r="A419">
        <v>954</v>
      </c>
      <c r="B419" t="s">
        <v>502</v>
      </c>
      <c r="C419">
        <v>122</v>
      </c>
      <c r="D419" t="s">
        <v>503</v>
      </c>
      <c r="E419">
        <v>244</v>
      </c>
      <c r="F419">
        <v>512420002</v>
      </c>
      <c r="G419" t="s">
        <v>179</v>
      </c>
      <c r="H419" s="53"/>
      <c r="I419">
        <v>101</v>
      </c>
      <c r="J419" t="s">
        <v>308</v>
      </c>
      <c r="K419">
        <v>2420</v>
      </c>
      <c r="L419" s="8">
        <v>2420</v>
      </c>
      <c r="M419" t="s">
        <v>324</v>
      </c>
      <c r="N419">
        <v>2000</v>
      </c>
      <c r="O419" t="s">
        <v>113</v>
      </c>
      <c r="P419">
        <v>12</v>
      </c>
      <c r="Q419" t="s">
        <v>401</v>
      </c>
      <c r="R419">
        <v>226</v>
      </c>
      <c r="S419" s="21">
        <v>2</v>
      </c>
      <c r="T419" s="21">
        <v>26</v>
      </c>
      <c r="U419" t="s">
        <v>504</v>
      </c>
      <c r="V419">
        <v>121</v>
      </c>
      <c r="W419" t="s">
        <v>312</v>
      </c>
      <c r="X419">
        <v>1</v>
      </c>
      <c r="Y419" t="s">
        <v>313</v>
      </c>
      <c r="Z419" s="4">
        <v>407068.44</v>
      </c>
      <c r="AA419" s="4">
        <v>67340.73</v>
      </c>
      <c r="AB419" s="4">
        <v>642851.6</v>
      </c>
      <c r="AC419" s="4">
        <v>37636.68</v>
      </c>
      <c r="AD419" s="4">
        <v>508856.35</v>
      </c>
      <c r="AE419" s="4">
        <v>564527.14</v>
      </c>
      <c r="AF419" s="4">
        <v>271719.15999999997</v>
      </c>
      <c r="AG419" s="4">
        <v>0</v>
      </c>
      <c r="AH419" s="4">
        <v>0</v>
      </c>
      <c r="AI419" s="4">
        <v>0</v>
      </c>
      <c r="AJ419" s="4">
        <v>250000.01</v>
      </c>
      <c r="AK419" s="4">
        <v>250000.01</v>
      </c>
      <c r="AM419" s="4">
        <v>-99974.68</v>
      </c>
      <c r="AN419" s="4">
        <v>-67340.73</v>
      </c>
      <c r="AO419" s="4">
        <v>-304366.56</v>
      </c>
      <c r="AP419" s="4">
        <v>-56000.06</v>
      </c>
      <c r="AQ419" s="4">
        <v>-203697.08</v>
      </c>
      <c r="AR419" s="4">
        <v>-152632.26</v>
      </c>
      <c r="AS419" s="4">
        <v>209146.26</v>
      </c>
      <c r="AT419" s="4">
        <v>118532.76</v>
      </c>
      <c r="AU419" s="4">
        <v>548497.61</v>
      </c>
      <c r="AV419" s="4">
        <v>313836.17</v>
      </c>
      <c r="AW419" s="4">
        <v>-250000</v>
      </c>
      <c r="AX419" s="4">
        <v>-250000</v>
      </c>
      <c r="AZ419" s="4">
        <v>307093.76000000001</v>
      </c>
      <c r="BA419" s="4">
        <v>0</v>
      </c>
      <c r="BB419" s="4">
        <v>0</v>
      </c>
      <c r="BC419" s="4">
        <v>4550</v>
      </c>
      <c r="BD419" s="4">
        <v>330289.71000000002</v>
      </c>
      <c r="BE419" s="4">
        <v>118510</v>
      </c>
      <c r="BF419" s="4">
        <v>686332.09</v>
      </c>
      <c r="BG419" s="4">
        <v>468119.8</v>
      </c>
      <c r="BH419" s="4">
        <v>570697.81999999995</v>
      </c>
      <c r="BI419" s="4">
        <v>286808.84000000003</v>
      </c>
      <c r="BJ419" s="6">
        <v>277240.20199999999</v>
      </c>
      <c r="BK419" s="6">
        <v>277240.20199999999</v>
      </c>
      <c r="BQ419" s="6">
        <v>2453303.9561120002</v>
      </c>
      <c r="BR419" s="9">
        <v>226456.55610500442</v>
      </c>
      <c r="BS419" s="9">
        <v>0</v>
      </c>
      <c r="BT419" s="9">
        <v>0</v>
      </c>
      <c r="BU419" s="9">
        <v>3355.2532304067986</v>
      </c>
      <c r="BV419" s="9">
        <v>243561.6739445329</v>
      </c>
      <c r="BW419" s="9">
        <v>87391.441831980148</v>
      </c>
      <c r="BX419" s="9">
        <v>506113.83782513178</v>
      </c>
      <c r="BY419" s="9">
        <v>345200.10355327127</v>
      </c>
      <c r="BZ419" s="9">
        <v>420843.01189914666</v>
      </c>
      <c r="CA419" s="9">
        <v>211498.08503719268</v>
      </c>
      <c r="CB419" s="9">
        <v>204441.99634266668</v>
      </c>
      <c r="CC419" s="9">
        <v>204441.99634266668</v>
      </c>
      <c r="CD419" s="135">
        <v>2453303.9561120002</v>
      </c>
      <c r="CE419" s="7">
        <f t="shared" si="6"/>
        <v>0</v>
      </c>
    </row>
    <row r="420" spans="1:83" s="42" customFormat="1" hidden="1">
      <c r="A420" s="42">
        <v>954</v>
      </c>
      <c r="B420" s="42" t="s">
        <v>502</v>
      </c>
      <c r="C420" s="42">
        <v>122</v>
      </c>
      <c r="D420" s="42" t="s">
        <v>503</v>
      </c>
      <c r="E420" s="42">
        <v>633</v>
      </c>
      <c r="F420" s="42">
        <v>512420002</v>
      </c>
      <c r="G420" s="42" t="s">
        <v>179</v>
      </c>
      <c r="H420" s="115"/>
      <c r="I420" s="42">
        <v>601</v>
      </c>
      <c r="J420" s="42" t="s">
        <v>389</v>
      </c>
      <c r="K420" s="42">
        <v>2420</v>
      </c>
      <c r="L420" s="104">
        <v>2420</v>
      </c>
      <c r="M420" s="42" t="s">
        <v>324</v>
      </c>
      <c r="N420" s="42">
        <v>2000</v>
      </c>
      <c r="O420" s="42" t="s">
        <v>113</v>
      </c>
      <c r="P420" s="42">
        <v>12</v>
      </c>
      <c r="Q420" s="42" t="s">
        <v>401</v>
      </c>
      <c r="R420" s="42">
        <v>226</v>
      </c>
      <c r="S420" s="105">
        <v>2</v>
      </c>
      <c r="T420" s="105">
        <v>26</v>
      </c>
      <c r="U420" s="42" t="s">
        <v>504</v>
      </c>
      <c r="V420" s="42">
        <v>121</v>
      </c>
      <c r="W420" s="42" t="s">
        <v>312</v>
      </c>
      <c r="X420" s="42">
        <v>1</v>
      </c>
      <c r="Y420" s="42" t="s">
        <v>313</v>
      </c>
      <c r="Z420" s="43">
        <v>0</v>
      </c>
      <c r="AA420" s="43">
        <v>0</v>
      </c>
      <c r="AB420" s="43">
        <v>0</v>
      </c>
      <c r="AC420" s="43">
        <v>0</v>
      </c>
      <c r="AD420" s="43">
        <v>0</v>
      </c>
      <c r="AE420" s="43">
        <v>0</v>
      </c>
      <c r="AF420" s="43">
        <v>0</v>
      </c>
      <c r="AG420" s="43">
        <v>0</v>
      </c>
      <c r="AH420" s="43">
        <v>0</v>
      </c>
      <c r="AI420" s="43">
        <v>0</v>
      </c>
      <c r="AJ420" s="43">
        <v>0</v>
      </c>
      <c r="AK420" s="43">
        <v>0</v>
      </c>
      <c r="AL420" s="43"/>
      <c r="AM420" s="43">
        <v>0</v>
      </c>
      <c r="AN420" s="43">
        <v>0</v>
      </c>
      <c r="AO420" s="43">
        <v>0</v>
      </c>
      <c r="AP420" s="43">
        <v>0</v>
      </c>
      <c r="AQ420" s="43">
        <v>309197.69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Z420" s="43">
        <v>0</v>
      </c>
      <c r="BA420" s="43">
        <v>0</v>
      </c>
      <c r="BB420" s="43">
        <v>0</v>
      </c>
      <c r="BC420" s="43">
        <v>0</v>
      </c>
      <c r="BD420" s="43">
        <v>309195.65000000002</v>
      </c>
      <c r="BE420" s="43">
        <v>0</v>
      </c>
      <c r="BF420" s="43">
        <v>0</v>
      </c>
      <c r="BG420" s="43">
        <v>0</v>
      </c>
      <c r="BH420" s="43">
        <v>0</v>
      </c>
      <c r="BI420" s="43">
        <v>0</v>
      </c>
      <c r="BJ420" s="44">
        <v>30919.565000000002</v>
      </c>
      <c r="BK420" s="44">
        <v>30919.565000000002</v>
      </c>
      <c r="BL420" s="107"/>
      <c r="BM420" s="107"/>
      <c r="BQ420" s="43">
        <v>385134.10164000007</v>
      </c>
      <c r="BR420" s="107">
        <v>0</v>
      </c>
      <c r="BS420" s="107">
        <v>0</v>
      </c>
      <c r="BT420" s="107">
        <v>0</v>
      </c>
      <c r="BU420" s="107">
        <v>0</v>
      </c>
      <c r="BV420" s="107">
        <v>320945.08470000006</v>
      </c>
      <c r="BW420" s="107">
        <v>0</v>
      </c>
      <c r="BX420" s="107">
        <v>0</v>
      </c>
      <c r="BY420" s="107">
        <v>0</v>
      </c>
      <c r="BZ420" s="107">
        <v>0</v>
      </c>
      <c r="CA420" s="107">
        <v>0</v>
      </c>
      <c r="CB420" s="107">
        <v>32094.508470000004</v>
      </c>
      <c r="CC420" s="107">
        <v>32094.508470000004</v>
      </c>
      <c r="CD420" s="137">
        <v>385134.10164000007</v>
      </c>
      <c r="CE420" s="7">
        <f t="shared" si="6"/>
        <v>0</v>
      </c>
    </row>
    <row r="421" spans="1:83" hidden="1">
      <c r="A421">
        <v>101</v>
      </c>
      <c r="B421" t="s">
        <v>306</v>
      </c>
      <c r="C421">
        <v>139</v>
      </c>
      <c r="D421" t="s">
        <v>307</v>
      </c>
      <c r="E421">
        <v>245</v>
      </c>
      <c r="F421">
        <v>512460001</v>
      </c>
      <c r="G421" t="s">
        <v>85</v>
      </c>
      <c r="H421" s="53"/>
      <c r="I421">
        <v>101</v>
      </c>
      <c r="J421" t="s">
        <v>308</v>
      </c>
      <c r="K421">
        <v>2460</v>
      </c>
      <c r="L421" s="8">
        <v>2420</v>
      </c>
      <c r="M421" t="s">
        <v>355</v>
      </c>
      <c r="N421">
        <v>2000</v>
      </c>
      <c r="O421" t="s">
        <v>113</v>
      </c>
      <c r="P421">
        <v>7</v>
      </c>
      <c r="Q421" t="s">
        <v>310</v>
      </c>
      <c r="R421">
        <v>171</v>
      </c>
      <c r="S421" s="21">
        <v>1</v>
      </c>
      <c r="T421" s="21">
        <v>71</v>
      </c>
      <c r="U421" t="s">
        <v>311</v>
      </c>
      <c r="V421">
        <v>121</v>
      </c>
      <c r="W421" t="s">
        <v>312</v>
      </c>
      <c r="X421">
        <v>1</v>
      </c>
      <c r="Y421" t="s">
        <v>313</v>
      </c>
      <c r="Z421" s="4">
        <v>0</v>
      </c>
      <c r="AA421" s="4">
        <v>0</v>
      </c>
      <c r="AB421" s="4">
        <v>8356.7999999999993</v>
      </c>
      <c r="AC421" s="4">
        <v>0</v>
      </c>
      <c r="AD421" s="4">
        <v>0</v>
      </c>
      <c r="AE421" s="4">
        <v>14297.33</v>
      </c>
      <c r="AF421" s="4">
        <v>75302.77</v>
      </c>
      <c r="AG421" s="4">
        <v>0</v>
      </c>
      <c r="AH421" s="4">
        <v>12863.81</v>
      </c>
      <c r="AI421" s="4">
        <v>1347.75</v>
      </c>
      <c r="AJ421" s="4">
        <v>11216.85</v>
      </c>
      <c r="AK421" s="4">
        <v>11216.85</v>
      </c>
      <c r="AM421" s="4">
        <v>0</v>
      </c>
      <c r="AN421" s="4">
        <v>0</v>
      </c>
      <c r="AO421" s="4">
        <v>-0.7</v>
      </c>
      <c r="AP421" s="4">
        <v>3931.83</v>
      </c>
      <c r="AQ421" s="4">
        <v>10743.9</v>
      </c>
      <c r="AR421" s="4">
        <v>-2863.28</v>
      </c>
      <c r="AS421" s="4">
        <v>-67301.36</v>
      </c>
      <c r="AT421" s="4">
        <v>-6374.06</v>
      </c>
      <c r="AU421" s="4">
        <v>-2404.0300000000002</v>
      </c>
      <c r="AV421" s="4">
        <v>-542.54999999999995</v>
      </c>
      <c r="AW421" s="4">
        <v>0</v>
      </c>
      <c r="AX421" s="4">
        <v>0</v>
      </c>
      <c r="AZ421" s="4">
        <v>0</v>
      </c>
      <c r="BA421" s="4">
        <v>0</v>
      </c>
      <c r="BB421" s="4">
        <v>0</v>
      </c>
      <c r="BC421" s="4">
        <v>10912.49</v>
      </c>
      <c r="BD421" s="4">
        <v>9045.9500000000007</v>
      </c>
      <c r="BE421" s="4">
        <v>7437.39</v>
      </c>
      <c r="BF421" s="4">
        <v>7069.05</v>
      </c>
      <c r="BG421" s="4">
        <v>0</v>
      </c>
      <c r="BH421" s="4">
        <v>2890.92</v>
      </c>
      <c r="BI421" s="4">
        <v>7398.75</v>
      </c>
      <c r="BJ421" s="6">
        <v>4475.4549999999999</v>
      </c>
      <c r="BK421" s="6">
        <v>4475.4549999999999</v>
      </c>
      <c r="BQ421" s="4">
        <v>55746.26748000001</v>
      </c>
      <c r="BR421" s="9">
        <v>0</v>
      </c>
      <c r="BS421" s="9">
        <v>0</v>
      </c>
      <c r="BT421" s="9">
        <v>0</v>
      </c>
      <c r="BU421" s="9">
        <v>11327.16462</v>
      </c>
      <c r="BV421" s="9">
        <v>9389.696100000001</v>
      </c>
      <c r="BW421" s="9">
        <v>7720.0108200000004</v>
      </c>
      <c r="BX421" s="9">
        <v>7337.6738999999998</v>
      </c>
      <c r="BY421" s="9">
        <v>0</v>
      </c>
      <c r="BZ421" s="9">
        <v>3000.7749600000002</v>
      </c>
      <c r="CA421" s="9">
        <v>7679.9025000000001</v>
      </c>
      <c r="CB421" s="9">
        <v>4645.5222900000008</v>
      </c>
      <c r="CC421" s="9">
        <v>4645.5222900000008</v>
      </c>
      <c r="CD421" s="135">
        <v>55746.26748000001</v>
      </c>
      <c r="CE421" s="7">
        <f t="shared" si="6"/>
        <v>0</v>
      </c>
    </row>
    <row r="422" spans="1:83" hidden="1">
      <c r="A422">
        <v>102</v>
      </c>
      <c r="B422" t="s">
        <v>343</v>
      </c>
      <c r="C422">
        <v>140</v>
      </c>
      <c r="D422" t="s">
        <v>344</v>
      </c>
      <c r="E422">
        <v>245</v>
      </c>
      <c r="F422">
        <v>512460001</v>
      </c>
      <c r="G422" t="s">
        <v>85</v>
      </c>
      <c r="H422" s="53"/>
      <c r="I422">
        <v>101</v>
      </c>
      <c r="J422" t="s">
        <v>308</v>
      </c>
      <c r="K422">
        <v>2460</v>
      </c>
      <c r="L422" s="8">
        <v>2420</v>
      </c>
      <c r="M422" t="s">
        <v>355</v>
      </c>
      <c r="N422">
        <v>2000</v>
      </c>
      <c r="O422" t="s">
        <v>113</v>
      </c>
      <c r="P422">
        <v>4</v>
      </c>
      <c r="Q422" t="s">
        <v>345</v>
      </c>
      <c r="R422">
        <v>172</v>
      </c>
      <c r="S422" s="21">
        <v>1</v>
      </c>
      <c r="T422" s="21">
        <v>72</v>
      </c>
      <c r="U422" t="s">
        <v>281</v>
      </c>
      <c r="V422">
        <v>121</v>
      </c>
      <c r="W422" t="s">
        <v>312</v>
      </c>
      <c r="X422">
        <v>1</v>
      </c>
      <c r="Y422" t="s">
        <v>313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1996.82</v>
      </c>
      <c r="AW422" s="4">
        <v>0</v>
      </c>
      <c r="AX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6">
        <v>0</v>
      </c>
      <c r="BK422" s="6">
        <v>0</v>
      </c>
      <c r="BQ422" s="4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0</v>
      </c>
      <c r="BX422" s="9">
        <v>0</v>
      </c>
      <c r="BY422" s="9">
        <v>0</v>
      </c>
      <c r="BZ422" s="9">
        <v>0</v>
      </c>
      <c r="CA422" s="9">
        <v>0</v>
      </c>
      <c r="CB422" s="9">
        <v>0</v>
      </c>
      <c r="CC422" s="9">
        <v>0</v>
      </c>
      <c r="CD422" s="135">
        <v>0</v>
      </c>
      <c r="CE422" s="7">
        <f t="shared" si="6"/>
        <v>0</v>
      </c>
    </row>
    <row r="423" spans="1:83" hidden="1">
      <c r="A423">
        <v>111</v>
      </c>
      <c r="B423" t="s">
        <v>84</v>
      </c>
      <c r="C423">
        <v>141</v>
      </c>
      <c r="D423" t="s">
        <v>260</v>
      </c>
      <c r="E423">
        <v>245</v>
      </c>
      <c r="F423">
        <v>512460001</v>
      </c>
      <c r="G423" t="s">
        <v>85</v>
      </c>
      <c r="H423" s="53"/>
      <c r="I423">
        <v>101</v>
      </c>
      <c r="J423" t="s">
        <v>308</v>
      </c>
      <c r="K423">
        <v>2460</v>
      </c>
      <c r="L423" s="8">
        <v>2420</v>
      </c>
      <c r="M423" t="s">
        <v>355</v>
      </c>
      <c r="N423">
        <v>2000</v>
      </c>
      <c r="O423" t="s">
        <v>113</v>
      </c>
      <c r="P423">
        <v>13</v>
      </c>
      <c r="Q423" t="s">
        <v>353</v>
      </c>
      <c r="R423">
        <v>263</v>
      </c>
      <c r="S423" s="21">
        <v>2</v>
      </c>
      <c r="T423" s="21">
        <v>63</v>
      </c>
      <c r="U423" t="s">
        <v>354</v>
      </c>
      <c r="V423">
        <v>121</v>
      </c>
      <c r="W423" t="s">
        <v>312</v>
      </c>
      <c r="X423">
        <v>1</v>
      </c>
      <c r="Y423" t="s">
        <v>313</v>
      </c>
      <c r="Z423" s="4">
        <v>0</v>
      </c>
      <c r="AA423" s="4">
        <v>4399.42</v>
      </c>
      <c r="AB423" s="4">
        <v>0</v>
      </c>
      <c r="AC423" s="4">
        <v>0</v>
      </c>
      <c r="AD423" s="4">
        <v>0</v>
      </c>
      <c r="AE423" s="4">
        <v>2341.02</v>
      </c>
      <c r="AF423" s="4">
        <v>0</v>
      </c>
      <c r="AG423" s="4">
        <v>0</v>
      </c>
      <c r="AH423" s="4">
        <v>0</v>
      </c>
      <c r="AI423" s="4">
        <v>0</v>
      </c>
      <c r="AJ423" s="4">
        <v>674.04</v>
      </c>
      <c r="AK423" s="4">
        <v>674.04</v>
      </c>
      <c r="AM423" s="4">
        <v>0</v>
      </c>
      <c r="AN423" s="4">
        <v>-4399.42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6">
        <v>0</v>
      </c>
      <c r="BK423" s="6">
        <v>0</v>
      </c>
      <c r="BQ423" s="4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0</v>
      </c>
      <c r="BX423" s="9">
        <v>0</v>
      </c>
      <c r="BY423" s="9">
        <v>0</v>
      </c>
      <c r="BZ423" s="9">
        <v>0</v>
      </c>
      <c r="CA423" s="9">
        <v>0</v>
      </c>
      <c r="CB423" s="9">
        <v>0</v>
      </c>
      <c r="CC423" s="9">
        <v>0</v>
      </c>
      <c r="CD423" s="135">
        <v>0</v>
      </c>
      <c r="CE423" s="7">
        <f t="shared" si="6"/>
        <v>0</v>
      </c>
    </row>
    <row r="424" spans="1:83" hidden="1">
      <c r="A424">
        <v>902</v>
      </c>
      <c r="B424" t="s">
        <v>439</v>
      </c>
      <c r="C424">
        <v>101</v>
      </c>
      <c r="D424" t="s">
        <v>110</v>
      </c>
      <c r="E424">
        <v>245</v>
      </c>
      <c r="F424">
        <v>512460001</v>
      </c>
      <c r="G424" t="s">
        <v>85</v>
      </c>
      <c r="H424" s="53"/>
      <c r="I424">
        <v>101</v>
      </c>
      <c r="J424" t="s">
        <v>308</v>
      </c>
      <c r="K424">
        <v>2460</v>
      </c>
      <c r="L424" s="8">
        <v>2420</v>
      </c>
      <c r="M424" t="s">
        <v>355</v>
      </c>
      <c r="N424">
        <v>2000</v>
      </c>
      <c r="O424" t="s">
        <v>113</v>
      </c>
      <c r="P424">
        <v>3</v>
      </c>
      <c r="Q424" t="s">
        <v>440</v>
      </c>
      <c r="R424">
        <v>111</v>
      </c>
      <c r="S424" s="21">
        <v>1</v>
      </c>
      <c r="T424" s="21">
        <v>11</v>
      </c>
      <c r="U424" t="s">
        <v>438</v>
      </c>
      <c r="V424">
        <v>121</v>
      </c>
      <c r="W424" t="s">
        <v>312</v>
      </c>
      <c r="X424">
        <v>1</v>
      </c>
      <c r="Y424" t="s">
        <v>313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0.03</v>
      </c>
      <c r="AX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6">
        <v>0</v>
      </c>
      <c r="BK424" s="6">
        <v>0</v>
      </c>
      <c r="BQ424" s="4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0</v>
      </c>
      <c r="BX424" s="9">
        <v>0</v>
      </c>
      <c r="BY424" s="9">
        <v>0</v>
      </c>
      <c r="BZ424" s="9">
        <v>0</v>
      </c>
      <c r="CA424" s="9">
        <v>0</v>
      </c>
      <c r="CB424" s="9">
        <v>0</v>
      </c>
      <c r="CC424" s="9">
        <v>0</v>
      </c>
      <c r="CD424" s="135">
        <v>0</v>
      </c>
      <c r="CE424" s="7">
        <f t="shared" si="6"/>
        <v>0</v>
      </c>
    </row>
    <row r="425" spans="1:83" hidden="1">
      <c r="A425">
        <v>921</v>
      </c>
      <c r="B425" t="s">
        <v>454</v>
      </c>
      <c r="C425">
        <v>108</v>
      </c>
      <c r="D425" t="s">
        <v>455</v>
      </c>
      <c r="E425">
        <v>245</v>
      </c>
      <c r="F425">
        <v>512460001</v>
      </c>
      <c r="G425" t="s">
        <v>85</v>
      </c>
      <c r="H425" s="53"/>
      <c r="I425">
        <v>101</v>
      </c>
      <c r="J425" t="s">
        <v>308</v>
      </c>
      <c r="K425">
        <v>2460</v>
      </c>
      <c r="L425" s="8">
        <v>2420</v>
      </c>
      <c r="M425" t="s">
        <v>355</v>
      </c>
      <c r="N425">
        <v>2000</v>
      </c>
      <c r="O425" t="s">
        <v>113</v>
      </c>
      <c r="P425">
        <v>4</v>
      </c>
      <c r="Q425" t="s">
        <v>345</v>
      </c>
      <c r="R425">
        <v>132</v>
      </c>
      <c r="S425" s="21">
        <v>1</v>
      </c>
      <c r="T425" s="21">
        <v>32</v>
      </c>
      <c r="U425" t="s">
        <v>456</v>
      </c>
      <c r="V425">
        <v>121</v>
      </c>
      <c r="W425" t="s">
        <v>312</v>
      </c>
      <c r="X425">
        <v>1</v>
      </c>
      <c r="Y425" t="s">
        <v>313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M425" s="4">
        <v>4450.46</v>
      </c>
      <c r="AN425" s="4">
        <v>4271.12</v>
      </c>
      <c r="AO425" s="4">
        <v>3</v>
      </c>
      <c r="AP425" s="4">
        <v>0</v>
      </c>
      <c r="AQ425" s="4">
        <v>6941.69</v>
      </c>
      <c r="AR425" s="4">
        <v>5871.36</v>
      </c>
      <c r="AS425" s="4">
        <v>0</v>
      </c>
      <c r="AT425" s="4">
        <v>0</v>
      </c>
      <c r="AU425" s="4">
        <v>2</v>
      </c>
      <c r="AV425" s="4">
        <v>1480.31</v>
      </c>
      <c r="AW425" s="4">
        <v>0</v>
      </c>
      <c r="AX425" s="4">
        <v>0</v>
      </c>
      <c r="AZ425" s="4">
        <v>0</v>
      </c>
      <c r="BA425" s="4">
        <v>4450.46</v>
      </c>
      <c r="BB425" s="4">
        <v>0</v>
      </c>
      <c r="BC425" s="4">
        <v>0</v>
      </c>
      <c r="BD425" s="4">
        <v>4271.12</v>
      </c>
      <c r="BE425" s="4">
        <v>11956.99</v>
      </c>
      <c r="BF425" s="4">
        <v>859.06</v>
      </c>
      <c r="BG425" s="4">
        <v>0</v>
      </c>
      <c r="BH425" s="4">
        <v>0</v>
      </c>
      <c r="BI425" s="4">
        <v>0</v>
      </c>
      <c r="BJ425" s="6">
        <v>2153.7629999999999</v>
      </c>
      <c r="BK425" s="6">
        <v>2153.7629999999999</v>
      </c>
      <c r="BQ425" s="4">
        <v>26827.271927999998</v>
      </c>
      <c r="BR425" s="9">
        <v>0</v>
      </c>
      <c r="BS425" s="9">
        <v>4619.5774799999999</v>
      </c>
      <c r="BT425" s="9">
        <v>0</v>
      </c>
      <c r="BU425" s="9">
        <v>0</v>
      </c>
      <c r="BV425" s="9">
        <v>4433.42256</v>
      </c>
      <c r="BW425" s="9">
        <v>12411.355619999998</v>
      </c>
      <c r="BX425" s="9">
        <v>891.70427999999993</v>
      </c>
      <c r="BY425" s="9">
        <v>0</v>
      </c>
      <c r="BZ425" s="9">
        <v>0</v>
      </c>
      <c r="CA425" s="9">
        <v>0</v>
      </c>
      <c r="CB425" s="9">
        <v>2235.6059939999996</v>
      </c>
      <c r="CC425" s="9">
        <v>2235.6059939999996</v>
      </c>
      <c r="CD425" s="135">
        <v>26827.271927999995</v>
      </c>
      <c r="CE425" s="7">
        <f t="shared" si="6"/>
        <v>0</v>
      </c>
    </row>
    <row r="426" spans="1:83" hidden="1">
      <c r="A426">
        <v>931</v>
      </c>
      <c r="B426" t="s">
        <v>465</v>
      </c>
      <c r="C426">
        <v>111</v>
      </c>
      <c r="D426" t="s">
        <v>466</v>
      </c>
      <c r="E426">
        <v>245</v>
      </c>
      <c r="F426">
        <v>512460001</v>
      </c>
      <c r="G426" t="s">
        <v>85</v>
      </c>
      <c r="H426" s="53"/>
      <c r="I426">
        <v>101</v>
      </c>
      <c r="J426" t="s">
        <v>308</v>
      </c>
      <c r="K426">
        <v>2460</v>
      </c>
      <c r="L426" s="8">
        <v>2420</v>
      </c>
      <c r="M426" t="s">
        <v>355</v>
      </c>
      <c r="N426">
        <v>2000</v>
      </c>
      <c r="O426" t="s">
        <v>113</v>
      </c>
      <c r="P426">
        <v>5</v>
      </c>
      <c r="Q426" t="s">
        <v>467</v>
      </c>
      <c r="R426">
        <v>152</v>
      </c>
      <c r="S426" s="21">
        <v>1</v>
      </c>
      <c r="T426" s="21">
        <v>52</v>
      </c>
      <c r="U426" t="s">
        <v>468</v>
      </c>
      <c r="V426">
        <v>121</v>
      </c>
      <c r="W426" t="s">
        <v>312</v>
      </c>
      <c r="X426">
        <v>1</v>
      </c>
      <c r="Y426" t="s">
        <v>313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112.49</v>
      </c>
      <c r="AG426" s="4">
        <v>0</v>
      </c>
      <c r="AH426" s="4">
        <v>0</v>
      </c>
      <c r="AI426" s="4">
        <v>0</v>
      </c>
      <c r="AJ426" s="4">
        <v>11.25</v>
      </c>
      <c r="AK426" s="4">
        <v>11.25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6">
        <v>0</v>
      </c>
      <c r="BK426" s="6">
        <v>0</v>
      </c>
      <c r="BQ426" s="4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0</v>
      </c>
      <c r="BX426" s="9">
        <v>0</v>
      </c>
      <c r="BY426" s="9">
        <v>0</v>
      </c>
      <c r="BZ426" s="9">
        <v>0</v>
      </c>
      <c r="CA426" s="9">
        <v>0</v>
      </c>
      <c r="CB426" s="9">
        <v>0</v>
      </c>
      <c r="CC426" s="9">
        <v>0</v>
      </c>
      <c r="CD426" s="135">
        <v>0</v>
      </c>
      <c r="CE426" s="7">
        <f t="shared" si="6"/>
        <v>0</v>
      </c>
    </row>
    <row r="427" spans="1:83" hidden="1">
      <c r="A427">
        <v>952</v>
      </c>
      <c r="B427" t="s">
        <v>498</v>
      </c>
      <c r="C427">
        <v>120</v>
      </c>
      <c r="D427" t="s">
        <v>499</v>
      </c>
      <c r="E427">
        <v>245</v>
      </c>
      <c r="F427">
        <v>512460001</v>
      </c>
      <c r="G427" t="s">
        <v>85</v>
      </c>
      <c r="H427" s="53"/>
      <c r="I427">
        <v>101</v>
      </c>
      <c r="J427" t="s">
        <v>308</v>
      </c>
      <c r="K427">
        <v>2460</v>
      </c>
      <c r="L427" s="8">
        <v>2420</v>
      </c>
      <c r="M427" t="s">
        <v>355</v>
      </c>
      <c r="N427">
        <v>2000</v>
      </c>
      <c r="O427" t="s">
        <v>113</v>
      </c>
      <c r="P427">
        <v>12</v>
      </c>
      <c r="Q427" t="s">
        <v>401</v>
      </c>
      <c r="R427">
        <v>222</v>
      </c>
      <c r="S427" s="21">
        <v>2</v>
      </c>
      <c r="T427" s="21">
        <v>22</v>
      </c>
      <c r="U427" t="s">
        <v>500</v>
      </c>
      <c r="V427">
        <v>125</v>
      </c>
      <c r="W427" t="s">
        <v>464</v>
      </c>
      <c r="X427">
        <v>1</v>
      </c>
      <c r="Y427" t="s">
        <v>313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1040.01</v>
      </c>
      <c r="AW427" s="4">
        <v>0</v>
      </c>
      <c r="AX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1040.01</v>
      </c>
      <c r="BJ427" s="6">
        <v>104.001</v>
      </c>
      <c r="BK427" s="6">
        <v>104.001</v>
      </c>
      <c r="BQ427" s="4">
        <v>1295.4364559999999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0</v>
      </c>
      <c r="BX427" s="9">
        <v>0</v>
      </c>
      <c r="BY427" s="9">
        <v>0</v>
      </c>
      <c r="BZ427" s="9">
        <v>0</v>
      </c>
      <c r="CA427" s="9">
        <v>1079.5303799999999</v>
      </c>
      <c r="CB427" s="9">
        <v>107.95303800000001</v>
      </c>
      <c r="CC427" s="9">
        <v>107.95303800000001</v>
      </c>
      <c r="CD427" s="135">
        <v>1295.4364560000001</v>
      </c>
      <c r="CE427" s="7">
        <f t="shared" si="6"/>
        <v>0</v>
      </c>
    </row>
    <row r="428" spans="1:83" hidden="1">
      <c r="A428">
        <v>953</v>
      </c>
      <c r="B428" t="s">
        <v>259</v>
      </c>
      <c r="C428">
        <v>121</v>
      </c>
      <c r="D428" t="s">
        <v>196</v>
      </c>
      <c r="E428">
        <v>245</v>
      </c>
      <c r="F428">
        <v>512460001</v>
      </c>
      <c r="G428" t="s">
        <v>85</v>
      </c>
      <c r="H428" s="53"/>
      <c r="I428">
        <v>101</v>
      </c>
      <c r="J428" t="s">
        <v>308</v>
      </c>
      <c r="K428">
        <v>2460</v>
      </c>
      <c r="L428" s="8">
        <v>2420</v>
      </c>
      <c r="M428" t="s">
        <v>355</v>
      </c>
      <c r="N428">
        <v>2000</v>
      </c>
      <c r="O428" t="s">
        <v>113</v>
      </c>
      <c r="P428">
        <v>12</v>
      </c>
      <c r="Q428" t="s">
        <v>401</v>
      </c>
      <c r="R428">
        <v>214</v>
      </c>
      <c r="S428" s="21">
        <v>2</v>
      </c>
      <c r="T428" s="21">
        <v>14</v>
      </c>
      <c r="U428" t="s">
        <v>446</v>
      </c>
      <c r="V428">
        <v>125</v>
      </c>
      <c r="W428" t="s">
        <v>464</v>
      </c>
      <c r="X428">
        <v>1</v>
      </c>
      <c r="Y428" t="s">
        <v>313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440.01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440.01</v>
      </c>
      <c r="BF428" s="4">
        <v>0</v>
      </c>
      <c r="BG428" s="4">
        <v>0</v>
      </c>
      <c r="BH428" s="4">
        <v>0</v>
      </c>
      <c r="BI428" s="4">
        <v>0</v>
      </c>
      <c r="BJ428" s="6">
        <v>44.000999999999998</v>
      </c>
      <c r="BK428" s="6">
        <v>44.000999999999998</v>
      </c>
      <c r="BQ428" s="4">
        <v>548.07645600000001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456.73038000000003</v>
      </c>
      <c r="BX428" s="9">
        <v>0</v>
      </c>
      <c r="BY428" s="9">
        <v>0</v>
      </c>
      <c r="BZ428" s="9">
        <v>0</v>
      </c>
      <c r="CA428" s="9">
        <v>0</v>
      </c>
      <c r="CB428" s="9">
        <v>45.673038000000005</v>
      </c>
      <c r="CC428" s="9">
        <v>45.673038000000005</v>
      </c>
      <c r="CD428" s="135">
        <v>548.07645600000001</v>
      </c>
      <c r="CE428" s="7">
        <f t="shared" si="6"/>
        <v>0</v>
      </c>
    </row>
    <row r="429" spans="1:83" hidden="1">
      <c r="A429">
        <v>954</v>
      </c>
      <c r="B429" t="s">
        <v>502</v>
      </c>
      <c r="C429">
        <v>122</v>
      </c>
      <c r="D429" t="s">
        <v>503</v>
      </c>
      <c r="E429">
        <v>635</v>
      </c>
      <c r="F429">
        <v>512460001</v>
      </c>
      <c r="G429" t="s">
        <v>85</v>
      </c>
      <c r="H429" s="53"/>
      <c r="I429">
        <v>601</v>
      </c>
      <c r="J429" t="s">
        <v>389</v>
      </c>
      <c r="K429">
        <v>2460</v>
      </c>
      <c r="L429" s="8">
        <v>2420</v>
      </c>
      <c r="M429" t="s">
        <v>355</v>
      </c>
      <c r="N429">
        <v>2000</v>
      </c>
      <c r="O429" t="s">
        <v>113</v>
      </c>
      <c r="P429">
        <v>12</v>
      </c>
      <c r="Q429" t="s">
        <v>401</v>
      </c>
      <c r="R429">
        <v>226</v>
      </c>
      <c r="S429" s="21">
        <v>2</v>
      </c>
      <c r="T429" s="21">
        <v>26</v>
      </c>
      <c r="U429" t="s">
        <v>504</v>
      </c>
      <c r="V429">
        <v>121</v>
      </c>
      <c r="W429" t="s">
        <v>312</v>
      </c>
      <c r="X429">
        <v>1</v>
      </c>
      <c r="Y429" t="s">
        <v>313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217841.5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6">
        <v>0</v>
      </c>
      <c r="BK429" s="6">
        <v>0</v>
      </c>
      <c r="BQ429" s="4">
        <v>0</v>
      </c>
      <c r="BR429" s="9">
        <v>0</v>
      </c>
      <c r="BS429" s="9">
        <v>0</v>
      </c>
      <c r="BT429" s="9">
        <v>0</v>
      </c>
      <c r="BU429" s="9">
        <v>0</v>
      </c>
      <c r="BV429" s="9">
        <v>0</v>
      </c>
      <c r="BW429" s="9">
        <v>0</v>
      </c>
      <c r="BX429" s="9">
        <v>0</v>
      </c>
      <c r="BY429" s="9">
        <v>0</v>
      </c>
      <c r="BZ429" s="9">
        <v>0</v>
      </c>
      <c r="CA429" s="9">
        <v>0</v>
      </c>
      <c r="CB429" s="9">
        <v>0</v>
      </c>
      <c r="CC429" s="9">
        <v>0</v>
      </c>
      <c r="CD429" s="135">
        <v>0</v>
      </c>
      <c r="CE429" s="7">
        <f t="shared" si="6"/>
        <v>0</v>
      </c>
    </row>
    <row r="430" spans="1:83" hidden="1">
      <c r="A430">
        <v>954</v>
      </c>
      <c r="B430" t="s">
        <v>502</v>
      </c>
      <c r="C430">
        <v>122</v>
      </c>
      <c r="D430" t="s">
        <v>503</v>
      </c>
      <c r="E430">
        <v>245</v>
      </c>
      <c r="F430">
        <v>512460001</v>
      </c>
      <c r="G430" t="s">
        <v>85</v>
      </c>
      <c r="H430" s="53"/>
      <c r="I430">
        <v>101</v>
      </c>
      <c r="J430" t="s">
        <v>308</v>
      </c>
      <c r="K430">
        <v>2460</v>
      </c>
      <c r="L430" s="8">
        <v>2420</v>
      </c>
      <c r="M430" t="s">
        <v>355</v>
      </c>
      <c r="N430">
        <v>2000</v>
      </c>
      <c r="O430" t="s">
        <v>113</v>
      </c>
      <c r="P430">
        <v>12</v>
      </c>
      <c r="Q430" t="s">
        <v>401</v>
      </c>
      <c r="R430">
        <v>226</v>
      </c>
      <c r="S430" s="21">
        <v>2</v>
      </c>
      <c r="T430" s="21">
        <v>26</v>
      </c>
      <c r="U430" t="s">
        <v>504</v>
      </c>
      <c r="V430">
        <v>121</v>
      </c>
      <c r="W430" t="s">
        <v>312</v>
      </c>
      <c r="X430">
        <v>1</v>
      </c>
      <c r="Y430" t="s">
        <v>313</v>
      </c>
      <c r="Z430" s="4">
        <v>130276.07</v>
      </c>
      <c r="AA430" s="4">
        <v>120222.08</v>
      </c>
      <c r="AB430" s="4">
        <v>60339.78</v>
      </c>
      <c r="AC430" s="4">
        <v>72458.41</v>
      </c>
      <c r="AD430" s="4">
        <v>111300.55</v>
      </c>
      <c r="AE430" s="4">
        <v>191570.98</v>
      </c>
      <c r="AF430" s="4">
        <v>303822.96999999997</v>
      </c>
      <c r="AG430" s="4">
        <v>107673.05</v>
      </c>
      <c r="AH430" s="4">
        <v>122120.47</v>
      </c>
      <c r="AI430" s="4">
        <v>3884.45</v>
      </c>
      <c r="AJ430" s="4">
        <v>122366.88</v>
      </c>
      <c r="AK430" s="4">
        <v>122366.88</v>
      </c>
      <c r="AM430" s="4">
        <v>76236.78</v>
      </c>
      <c r="AN430" s="4">
        <v>-29441.74</v>
      </c>
      <c r="AO430" s="4">
        <v>297640.99</v>
      </c>
      <c r="AP430" s="4">
        <v>-69969.990000000005</v>
      </c>
      <c r="AQ430" s="4">
        <v>182439.04000000001</v>
      </c>
      <c r="AR430" s="4">
        <v>120326.75</v>
      </c>
      <c r="AS430" s="4">
        <v>-60703.6</v>
      </c>
      <c r="AT430" s="4">
        <v>93163.33</v>
      </c>
      <c r="AU430" s="4">
        <v>17775.169999999998</v>
      </c>
      <c r="AV430" s="4">
        <v>117797.01</v>
      </c>
      <c r="AW430" s="4">
        <v>6297.92</v>
      </c>
      <c r="AX430" s="4">
        <v>-122000</v>
      </c>
      <c r="AZ430" s="4">
        <v>0</v>
      </c>
      <c r="BA430" s="4">
        <v>139955.21</v>
      </c>
      <c r="BB430" s="4">
        <v>228830.01</v>
      </c>
      <c r="BC430" s="4">
        <v>228285.88</v>
      </c>
      <c r="BD430" s="4">
        <v>194374.74</v>
      </c>
      <c r="BE430" s="4">
        <v>265264.21000000002</v>
      </c>
      <c r="BF430" s="4">
        <v>353139.32</v>
      </c>
      <c r="BG430" s="4">
        <v>153522.94</v>
      </c>
      <c r="BH430" s="4">
        <v>180171.65</v>
      </c>
      <c r="BI430" s="4">
        <v>2473.4499999999998</v>
      </c>
      <c r="BJ430" s="6">
        <v>174601.74099999998</v>
      </c>
      <c r="BK430" s="6">
        <v>174601.74099999998</v>
      </c>
      <c r="BQ430" s="6">
        <v>1174839.285896</v>
      </c>
      <c r="BR430" s="9">
        <v>0</v>
      </c>
      <c r="BS430" s="9">
        <v>78476.154758495381</v>
      </c>
      <c r="BT430" s="9">
        <v>128310.33069900039</v>
      </c>
      <c r="BU430" s="9">
        <v>128005.224300398</v>
      </c>
      <c r="BV430" s="9">
        <v>108990.45614223508</v>
      </c>
      <c r="BW430" s="9">
        <v>148739.83752266184</v>
      </c>
      <c r="BX430" s="9">
        <v>198013.4639334243</v>
      </c>
      <c r="BY430" s="9">
        <v>86083.89783002148</v>
      </c>
      <c r="BZ430" s="9">
        <v>101026.4518805228</v>
      </c>
      <c r="CA430" s="9">
        <v>1386.9211799074887</v>
      </c>
      <c r="CB430" s="9">
        <v>97903.273824666656</v>
      </c>
      <c r="CC430" s="9">
        <v>97903.273824666656</v>
      </c>
      <c r="CD430" s="135">
        <v>1174839.285896</v>
      </c>
      <c r="CE430" s="7">
        <f t="shared" si="6"/>
        <v>0</v>
      </c>
    </row>
    <row r="431" spans="1:83" hidden="1">
      <c r="A431">
        <v>961</v>
      </c>
      <c r="B431" t="s">
        <v>80</v>
      </c>
      <c r="C431">
        <v>124</v>
      </c>
      <c r="D431" t="s">
        <v>508</v>
      </c>
      <c r="E431">
        <v>245</v>
      </c>
      <c r="F431">
        <v>512460001</v>
      </c>
      <c r="G431" t="s">
        <v>85</v>
      </c>
      <c r="H431" s="53"/>
      <c r="I431">
        <v>101</v>
      </c>
      <c r="J431" t="s">
        <v>308</v>
      </c>
      <c r="K431">
        <v>2460</v>
      </c>
      <c r="L431" s="8">
        <v>2420</v>
      </c>
      <c r="M431" t="s">
        <v>355</v>
      </c>
      <c r="N431">
        <v>2000</v>
      </c>
      <c r="O431" t="s">
        <v>113</v>
      </c>
      <c r="P431">
        <v>11</v>
      </c>
      <c r="Q431" t="s">
        <v>509</v>
      </c>
      <c r="R431">
        <v>241</v>
      </c>
      <c r="S431" s="21">
        <v>2</v>
      </c>
      <c r="T431" s="21">
        <v>41</v>
      </c>
      <c r="U431" t="s">
        <v>445</v>
      </c>
      <c r="V431">
        <v>124</v>
      </c>
      <c r="W431" t="s">
        <v>510</v>
      </c>
      <c r="X431">
        <v>1</v>
      </c>
      <c r="Y431" t="s">
        <v>313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M431" s="4">
        <v>5</v>
      </c>
      <c r="AN431" s="4">
        <v>5208.3599999999997</v>
      </c>
      <c r="AO431" s="4">
        <v>1311.54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3200.64</v>
      </c>
      <c r="AW431" s="4">
        <v>0</v>
      </c>
      <c r="AX431" s="4">
        <v>0</v>
      </c>
      <c r="AZ431" s="4">
        <v>0</v>
      </c>
      <c r="BA431" s="4">
        <v>0</v>
      </c>
      <c r="BB431" s="4">
        <v>4514.88</v>
      </c>
      <c r="BC431" s="4">
        <v>0</v>
      </c>
      <c r="BD431" s="4">
        <v>0</v>
      </c>
      <c r="BE431" s="4">
        <v>2010.02</v>
      </c>
      <c r="BF431" s="4">
        <v>0</v>
      </c>
      <c r="BG431" s="4">
        <v>0</v>
      </c>
      <c r="BH431" s="4">
        <v>0</v>
      </c>
      <c r="BI431" s="4">
        <v>0</v>
      </c>
      <c r="BJ431" s="6">
        <v>652.49</v>
      </c>
      <c r="BK431" s="6">
        <v>652.49</v>
      </c>
      <c r="BQ431" s="4">
        <v>8127.4154399999998</v>
      </c>
      <c r="BR431" s="9">
        <v>0</v>
      </c>
      <c r="BS431" s="9">
        <v>0</v>
      </c>
      <c r="BT431" s="9">
        <v>4686.4454400000004</v>
      </c>
      <c r="BU431" s="9">
        <v>0</v>
      </c>
      <c r="BV431" s="9">
        <v>0</v>
      </c>
      <c r="BW431" s="9">
        <v>2086.40076</v>
      </c>
      <c r="BX431" s="9">
        <v>0</v>
      </c>
      <c r="BY431" s="9">
        <v>0</v>
      </c>
      <c r="BZ431" s="9">
        <v>0</v>
      </c>
      <c r="CA431" s="9">
        <v>0</v>
      </c>
      <c r="CB431" s="9">
        <v>677.28462000000002</v>
      </c>
      <c r="CC431" s="9">
        <v>677.28462000000002</v>
      </c>
      <c r="CD431" s="135">
        <v>8127.4154400000007</v>
      </c>
      <c r="CE431" s="7">
        <f t="shared" si="6"/>
        <v>0</v>
      </c>
    </row>
    <row r="432" spans="1:83" hidden="1">
      <c r="A432">
        <v>962</v>
      </c>
      <c r="B432" t="s">
        <v>513</v>
      </c>
      <c r="C432">
        <v>126</v>
      </c>
      <c r="D432" t="s">
        <v>225</v>
      </c>
      <c r="E432">
        <v>245</v>
      </c>
      <c r="F432">
        <v>512460001</v>
      </c>
      <c r="G432" t="s">
        <v>85</v>
      </c>
      <c r="H432" s="53"/>
      <c r="I432">
        <v>101</v>
      </c>
      <c r="J432" t="s">
        <v>308</v>
      </c>
      <c r="K432">
        <v>2460</v>
      </c>
      <c r="L432" s="8">
        <v>2420</v>
      </c>
      <c r="M432" t="s">
        <v>355</v>
      </c>
      <c r="N432">
        <v>2000</v>
      </c>
      <c r="O432" t="s">
        <v>113</v>
      </c>
      <c r="P432">
        <v>11</v>
      </c>
      <c r="Q432" t="s">
        <v>509</v>
      </c>
      <c r="R432">
        <v>241</v>
      </c>
      <c r="S432" s="21">
        <v>2</v>
      </c>
      <c r="T432" s="21">
        <v>41</v>
      </c>
      <c r="U432" t="s">
        <v>445</v>
      </c>
      <c r="V432">
        <v>124</v>
      </c>
      <c r="W432" t="s">
        <v>510</v>
      </c>
      <c r="X432">
        <v>1</v>
      </c>
      <c r="Y432" t="s">
        <v>313</v>
      </c>
      <c r="Z432" s="4">
        <v>0</v>
      </c>
      <c r="AA432" s="4">
        <v>7031.01</v>
      </c>
      <c r="AB432" s="4">
        <v>6845.13</v>
      </c>
      <c r="AC432" s="4">
        <v>0</v>
      </c>
      <c r="AD432" s="4">
        <v>1555.97</v>
      </c>
      <c r="AE432" s="4">
        <v>74978.16</v>
      </c>
      <c r="AF432" s="4">
        <v>0</v>
      </c>
      <c r="AG432" s="4">
        <v>8255.94</v>
      </c>
      <c r="AH432" s="4">
        <v>0</v>
      </c>
      <c r="AI432" s="4">
        <v>228.79</v>
      </c>
      <c r="AJ432" s="4">
        <v>9889.5</v>
      </c>
      <c r="AK432" s="4">
        <v>9889.5</v>
      </c>
      <c r="AM432" s="4">
        <v>502761.3</v>
      </c>
      <c r="AN432" s="4">
        <v>-25</v>
      </c>
      <c r="AO432" s="4">
        <v>-188545.03</v>
      </c>
      <c r="AP432" s="4">
        <v>-15559.71</v>
      </c>
      <c r="AQ432" s="4">
        <v>0</v>
      </c>
      <c r="AR432" s="4">
        <v>-146.94</v>
      </c>
      <c r="AS432" s="4">
        <v>-97397.83</v>
      </c>
      <c r="AT432" s="4">
        <v>-14537.78</v>
      </c>
      <c r="AU432" s="4">
        <v>0</v>
      </c>
      <c r="AV432" s="4">
        <v>70566.78</v>
      </c>
      <c r="AW432" s="4">
        <v>0</v>
      </c>
      <c r="AX432" s="4">
        <v>0</v>
      </c>
      <c r="AZ432" s="4">
        <v>2547.8200000000002</v>
      </c>
      <c r="BA432" s="4">
        <v>190026.28</v>
      </c>
      <c r="BB432" s="4">
        <v>2088</v>
      </c>
      <c r="BC432" s="4">
        <v>163.28</v>
      </c>
      <c r="BD432" s="4">
        <v>78057.64</v>
      </c>
      <c r="BE432" s="4">
        <v>6369.56</v>
      </c>
      <c r="BF432" s="4">
        <v>3764.43</v>
      </c>
      <c r="BG432" s="4">
        <v>0</v>
      </c>
      <c r="BH432" s="4">
        <v>236.78</v>
      </c>
      <c r="BI432" s="4">
        <v>72732</v>
      </c>
      <c r="BJ432" s="6">
        <v>35598.579000000005</v>
      </c>
      <c r="BK432" s="6">
        <v>35598.579000000005</v>
      </c>
      <c r="BQ432" s="4">
        <v>443415.90002400009</v>
      </c>
      <c r="BR432" s="9">
        <v>2644.6371600000002</v>
      </c>
      <c r="BS432" s="9">
        <v>197247.27864</v>
      </c>
      <c r="BT432" s="9">
        <v>2167.3440000000001</v>
      </c>
      <c r="BU432" s="9">
        <v>169.48464000000001</v>
      </c>
      <c r="BV432" s="9">
        <v>81023.830320000008</v>
      </c>
      <c r="BW432" s="9">
        <v>6611.6032800000003</v>
      </c>
      <c r="BX432" s="9">
        <v>3907.4783400000001</v>
      </c>
      <c r="BY432" s="9">
        <v>0</v>
      </c>
      <c r="BZ432" s="9">
        <v>245.77764000000002</v>
      </c>
      <c r="CA432" s="9">
        <v>75495.815999999992</v>
      </c>
      <c r="CB432" s="9">
        <v>36951.325002000005</v>
      </c>
      <c r="CC432" s="9">
        <v>36951.325002000005</v>
      </c>
      <c r="CD432" s="135">
        <v>443415.90002400003</v>
      </c>
      <c r="CE432" s="7">
        <f t="shared" si="6"/>
        <v>0</v>
      </c>
    </row>
    <row r="433" spans="1:83" hidden="1">
      <c r="A433">
        <v>965</v>
      </c>
      <c r="B433" t="s">
        <v>521</v>
      </c>
      <c r="C433">
        <v>129</v>
      </c>
      <c r="D433" t="s">
        <v>236</v>
      </c>
      <c r="E433">
        <v>245</v>
      </c>
      <c r="F433">
        <v>512460001</v>
      </c>
      <c r="G433" t="s">
        <v>85</v>
      </c>
      <c r="H433" s="53"/>
      <c r="I433">
        <v>101</v>
      </c>
      <c r="J433" t="s">
        <v>308</v>
      </c>
      <c r="K433">
        <v>2460</v>
      </c>
      <c r="L433" s="8">
        <v>2420</v>
      </c>
      <c r="M433" t="s">
        <v>355</v>
      </c>
      <c r="N433">
        <v>2000</v>
      </c>
      <c r="O433" t="s">
        <v>113</v>
      </c>
      <c r="P433">
        <v>11</v>
      </c>
      <c r="Q433" t="s">
        <v>509</v>
      </c>
      <c r="R433">
        <v>242</v>
      </c>
      <c r="S433" s="21">
        <v>2</v>
      </c>
      <c r="T433" s="21">
        <v>42</v>
      </c>
      <c r="U433" t="s">
        <v>283</v>
      </c>
      <c r="V433">
        <v>124</v>
      </c>
      <c r="W433" t="s">
        <v>510</v>
      </c>
      <c r="X433">
        <v>1</v>
      </c>
      <c r="Y433" t="s">
        <v>313</v>
      </c>
      <c r="Z433" s="4">
        <v>352.05</v>
      </c>
      <c r="AA433" s="4">
        <v>0</v>
      </c>
      <c r="AB433" s="4">
        <v>0</v>
      </c>
      <c r="AC433" s="4">
        <v>0</v>
      </c>
      <c r="AD433" s="4">
        <v>0</v>
      </c>
      <c r="AE433" s="4">
        <v>2178.7600000000002</v>
      </c>
      <c r="AF433" s="4">
        <v>16787.64</v>
      </c>
      <c r="AG433" s="4">
        <v>0</v>
      </c>
      <c r="AH433" s="4">
        <v>0</v>
      </c>
      <c r="AI433" s="4">
        <v>0</v>
      </c>
      <c r="AJ433" s="4">
        <v>1931.84</v>
      </c>
      <c r="AK433" s="4">
        <v>1931.84</v>
      </c>
      <c r="AM433" s="4">
        <v>-0.04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-0.23</v>
      </c>
      <c r="AT433" s="4">
        <v>0</v>
      </c>
      <c r="AU433" s="4">
        <v>0</v>
      </c>
      <c r="AV433" s="4">
        <v>-18761.580000000002</v>
      </c>
      <c r="AW433" s="4">
        <v>0</v>
      </c>
      <c r="AX433" s="4">
        <v>0</v>
      </c>
      <c r="AZ433" s="4">
        <v>0</v>
      </c>
      <c r="BA433" s="4">
        <v>0</v>
      </c>
      <c r="BB433" s="4">
        <v>134.82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421.78</v>
      </c>
      <c r="BI433" s="4">
        <v>0</v>
      </c>
      <c r="BJ433" s="6">
        <v>55.659999999999989</v>
      </c>
      <c r="BK433" s="6">
        <v>55.659999999999989</v>
      </c>
      <c r="BQ433" s="4">
        <v>693.30095999999992</v>
      </c>
      <c r="BR433" s="9">
        <v>0</v>
      </c>
      <c r="BS433" s="9">
        <v>0</v>
      </c>
      <c r="BT433" s="9">
        <v>139.94316000000001</v>
      </c>
      <c r="BU433" s="9">
        <v>0</v>
      </c>
      <c r="BV433" s="9">
        <v>0</v>
      </c>
      <c r="BW433" s="9">
        <v>0</v>
      </c>
      <c r="BX433" s="9">
        <v>0</v>
      </c>
      <c r="BY433" s="9">
        <v>0</v>
      </c>
      <c r="BZ433" s="9">
        <v>437.80764000000005</v>
      </c>
      <c r="CA433" s="9">
        <v>0</v>
      </c>
      <c r="CB433" s="9">
        <v>57.775080000000003</v>
      </c>
      <c r="CC433" s="9">
        <v>57.775080000000003</v>
      </c>
      <c r="CD433" s="135">
        <v>693.30096000000003</v>
      </c>
      <c r="CE433" s="7">
        <f t="shared" si="6"/>
        <v>0</v>
      </c>
    </row>
    <row r="434" spans="1:83" hidden="1">
      <c r="A434">
        <v>966</v>
      </c>
      <c r="B434" t="s">
        <v>750</v>
      </c>
      <c r="C434">
        <v>182</v>
      </c>
      <c r="D434" t="s">
        <v>751</v>
      </c>
      <c r="E434">
        <v>245</v>
      </c>
      <c r="F434">
        <v>512460001</v>
      </c>
      <c r="G434" t="s">
        <v>85</v>
      </c>
      <c r="H434" s="53"/>
      <c r="I434">
        <v>101</v>
      </c>
      <c r="J434" t="s">
        <v>308</v>
      </c>
      <c r="K434">
        <v>2460</v>
      </c>
      <c r="L434" s="8">
        <v>2420</v>
      </c>
      <c r="M434" t="s">
        <v>355</v>
      </c>
      <c r="N434">
        <v>2000</v>
      </c>
      <c r="O434" t="s">
        <v>113</v>
      </c>
      <c r="P434">
        <v>9</v>
      </c>
      <c r="Q434" t="s">
        <v>422</v>
      </c>
      <c r="R434">
        <v>241</v>
      </c>
      <c r="S434" s="21">
        <v>2</v>
      </c>
      <c r="T434" s="21">
        <v>41</v>
      </c>
      <c r="U434" t="s">
        <v>445</v>
      </c>
      <c r="V434">
        <v>124</v>
      </c>
      <c r="W434" t="s">
        <v>510</v>
      </c>
      <c r="X434">
        <v>1</v>
      </c>
      <c r="Y434" t="s">
        <v>313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M434" s="4">
        <v>0</v>
      </c>
      <c r="AN434" s="4">
        <v>0</v>
      </c>
      <c r="AO434" s="4">
        <v>0</v>
      </c>
      <c r="AP434" s="4">
        <v>725</v>
      </c>
      <c r="AQ434" s="4">
        <v>0.01</v>
      </c>
      <c r="AR434" s="4">
        <v>0</v>
      </c>
      <c r="AS434" s="4">
        <v>0</v>
      </c>
      <c r="AT434" s="4">
        <v>13885.19</v>
      </c>
      <c r="AU434" s="4">
        <v>0</v>
      </c>
      <c r="AV434" s="4">
        <v>0</v>
      </c>
      <c r="AW434" s="4">
        <v>0</v>
      </c>
      <c r="AX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725</v>
      </c>
      <c r="BE434" s="4">
        <v>0</v>
      </c>
      <c r="BF434" s="4">
        <v>0</v>
      </c>
      <c r="BG434" s="4">
        <v>0</v>
      </c>
      <c r="BH434" s="4">
        <v>13885.2</v>
      </c>
      <c r="BI434" s="4">
        <v>0</v>
      </c>
      <c r="BJ434" s="6">
        <v>1461.02</v>
      </c>
      <c r="BK434" s="6">
        <v>1461.02</v>
      </c>
      <c r="BQ434" s="4">
        <v>18198.465120000001</v>
      </c>
      <c r="BR434" s="9">
        <v>0</v>
      </c>
      <c r="BS434" s="9">
        <v>0</v>
      </c>
      <c r="BT434" s="9">
        <v>0</v>
      </c>
      <c r="BU434" s="9">
        <v>0</v>
      </c>
      <c r="BV434" s="9">
        <v>752.55000000000007</v>
      </c>
      <c r="BW434" s="9">
        <v>0</v>
      </c>
      <c r="BX434" s="9">
        <v>0</v>
      </c>
      <c r="BY434" s="9">
        <v>0</v>
      </c>
      <c r="BZ434" s="9">
        <v>14412.837600000001</v>
      </c>
      <c r="CA434" s="9">
        <v>0</v>
      </c>
      <c r="CB434" s="9">
        <v>1516.5387599999999</v>
      </c>
      <c r="CC434" s="9">
        <v>1516.5387599999999</v>
      </c>
      <c r="CD434" s="135">
        <v>18198.465120000001</v>
      </c>
      <c r="CE434" s="7">
        <f t="shared" si="6"/>
        <v>0</v>
      </c>
    </row>
    <row r="435" spans="1:83" hidden="1">
      <c r="A435">
        <v>981</v>
      </c>
      <c r="B435" t="s">
        <v>532</v>
      </c>
      <c r="C435">
        <v>134</v>
      </c>
      <c r="D435" t="s">
        <v>245</v>
      </c>
      <c r="E435">
        <v>245</v>
      </c>
      <c r="F435">
        <v>512460001</v>
      </c>
      <c r="G435" t="s">
        <v>85</v>
      </c>
      <c r="H435" s="53"/>
      <c r="I435">
        <v>101</v>
      </c>
      <c r="J435" t="s">
        <v>308</v>
      </c>
      <c r="K435">
        <v>2460</v>
      </c>
      <c r="L435" s="8">
        <v>2420</v>
      </c>
      <c r="M435" t="s">
        <v>355</v>
      </c>
      <c r="N435">
        <v>2000</v>
      </c>
      <c r="O435" t="s">
        <v>113</v>
      </c>
      <c r="P435">
        <v>6</v>
      </c>
      <c r="Q435" t="s">
        <v>533</v>
      </c>
      <c r="R435">
        <v>134</v>
      </c>
      <c r="S435" s="21">
        <v>1</v>
      </c>
      <c r="T435" s="21">
        <v>34</v>
      </c>
      <c r="U435" t="s">
        <v>534</v>
      </c>
      <c r="V435">
        <v>132</v>
      </c>
      <c r="W435" t="s">
        <v>535</v>
      </c>
      <c r="X435">
        <v>1</v>
      </c>
      <c r="Y435" t="s">
        <v>313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0.02</v>
      </c>
      <c r="AX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6">
        <v>0</v>
      </c>
      <c r="BK435" s="6">
        <v>0</v>
      </c>
      <c r="BQ435" s="4">
        <v>0</v>
      </c>
      <c r="BR435" s="9">
        <v>0</v>
      </c>
      <c r="BS435" s="9">
        <v>0</v>
      </c>
      <c r="BT435" s="9">
        <v>0</v>
      </c>
      <c r="BU435" s="9">
        <v>0</v>
      </c>
      <c r="BV435" s="9">
        <v>0</v>
      </c>
      <c r="BW435" s="9">
        <v>0</v>
      </c>
      <c r="BX435" s="9">
        <v>0</v>
      </c>
      <c r="BY435" s="9">
        <v>0</v>
      </c>
      <c r="BZ435" s="9">
        <v>0</v>
      </c>
      <c r="CA435" s="9">
        <v>0</v>
      </c>
      <c r="CB435" s="9">
        <v>0</v>
      </c>
      <c r="CC435" s="9">
        <v>0</v>
      </c>
      <c r="CD435" s="135">
        <v>0</v>
      </c>
      <c r="CE435" s="7">
        <f t="shared" si="6"/>
        <v>0</v>
      </c>
    </row>
    <row r="436" spans="1:83" s="42" customFormat="1" hidden="1">
      <c r="A436" s="42">
        <v>991</v>
      </c>
      <c r="B436" s="42" t="s">
        <v>538</v>
      </c>
      <c r="C436" s="42">
        <v>136</v>
      </c>
      <c r="D436" s="42" t="s">
        <v>539</v>
      </c>
      <c r="E436" s="42">
        <v>245</v>
      </c>
      <c r="F436" s="42">
        <v>512460001</v>
      </c>
      <c r="G436" s="42" t="s">
        <v>85</v>
      </c>
      <c r="H436" s="115"/>
      <c r="I436" s="42">
        <v>101</v>
      </c>
      <c r="J436" s="42" t="s">
        <v>308</v>
      </c>
      <c r="K436" s="42">
        <v>2460</v>
      </c>
      <c r="L436" s="104">
        <v>2420</v>
      </c>
      <c r="M436" s="42" t="s">
        <v>355</v>
      </c>
      <c r="N436" s="42">
        <v>2000</v>
      </c>
      <c r="O436" s="42" t="s">
        <v>113</v>
      </c>
      <c r="P436" s="42">
        <v>10</v>
      </c>
      <c r="Q436" s="42" t="s">
        <v>540</v>
      </c>
      <c r="R436" s="42">
        <v>311</v>
      </c>
      <c r="S436" s="105">
        <v>3</v>
      </c>
      <c r="T436" s="105">
        <v>11</v>
      </c>
      <c r="U436" s="42" t="s">
        <v>463</v>
      </c>
      <c r="V436" s="42">
        <v>121</v>
      </c>
      <c r="W436" s="42" t="s">
        <v>312</v>
      </c>
      <c r="X436" s="42">
        <v>1</v>
      </c>
      <c r="Y436" s="42" t="s">
        <v>313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3">
        <v>0</v>
      </c>
      <c r="AI436" s="43">
        <v>0</v>
      </c>
      <c r="AJ436" s="43">
        <v>0</v>
      </c>
      <c r="AK436" s="43">
        <v>0</v>
      </c>
      <c r="AL436" s="43"/>
      <c r="AM436" s="43">
        <v>0</v>
      </c>
      <c r="AN436" s="43">
        <v>5697.57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728.71</v>
      </c>
      <c r="AU436" s="43">
        <v>0</v>
      </c>
      <c r="AV436" s="43">
        <v>0</v>
      </c>
      <c r="AW436" s="43">
        <v>0</v>
      </c>
      <c r="AX436" s="43">
        <v>0</v>
      </c>
      <c r="AZ436" s="43">
        <v>0</v>
      </c>
      <c r="BA436" s="43">
        <v>0</v>
      </c>
      <c r="BB436" s="43">
        <v>5697.57</v>
      </c>
      <c r="BC436" s="43">
        <v>0</v>
      </c>
      <c r="BD436" s="43">
        <v>0</v>
      </c>
      <c r="BE436" s="43">
        <v>0</v>
      </c>
      <c r="BF436" s="43">
        <v>0</v>
      </c>
      <c r="BG436" s="43">
        <v>726.83</v>
      </c>
      <c r="BH436" s="43">
        <v>0</v>
      </c>
      <c r="BI436" s="43">
        <v>0</v>
      </c>
      <c r="BJ436" s="44">
        <v>642.43999999999994</v>
      </c>
      <c r="BK436" s="44">
        <v>642.43999999999994</v>
      </c>
      <c r="BL436" s="107"/>
      <c r="BM436" s="107"/>
      <c r="BQ436" s="43">
        <v>8002.2326399999993</v>
      </c>
      <c r="BR436" s="107">
        <v>0</v>
      </c>
      <c r="BS436" s="107">
        <v>0</v>
      </c>
      <c r="BT436" s="107">
        <v>5914.0776599999999</v>
      </c>
      <c r="BU436" s="107">
        <v>0</v>
      </c>
      <c r="BV436" s="107">
        <v>0</v>
      </c>
      <c r="BW436" s="107">
        <v>0</v>
      </c>
      <c r="BX436" s="107">
        <v>0</v>
      </c>
      <c r="BY436" s="107">
        <v>754.44954000000007</v>
      </c>
      <c r="BZ436" s="107">
        <v>0</v>
      </c>
      <c r="CA436" s="107">
        <v>0</v>
      </c>
      <c r="CB436" s="107">
        <v>666.85271999999998</v>
      </c>
      <c r="CC436" s="107">
        <v>666.85271999999998</v>
      </c>
      <c r="CD436" s="137">
        <v>8002.2326400000002</v>
      </c>
      <c r="CE436" s="7">
        <f t="shared" si="6"/>
        <v>0</v>
      </c>
    </row>
    <row r="437" spans="1:83" hidden="1">
      <c r="A437">
        <v>101</v>
      </c>
      <c r="B437" t="s">
        <v>306</v>
      </c>
      <c r="C437">
        <v>139</v>
      </c>
      <c r="D437" t="s">
        <v>307</v>
      </c>
      <c r="E437">
        <v>247</v>
      </c>
      <c r="F437">
        <v>512470001</v>
      </c>
      <c r="G437" t="s">
        <v>263</v>
      </c>
      <c r="H437" s="53"/>
      <c r="I437">
        <v>101</v>
      </c>
      <c r="J437" t="s">
        <v>308</v>
      </c>
      <c r="K437">
        <v>2470</v>
      </c>
      <c r="L437" s="8">
        <v>2420</v>
      </c>
      <c r="M437" t="s">
        <v>356</v>
      </c>
      <c r="N437">
        <v>2000</v>
      </c>
      <c r="O437" t="s">
        <v>113</v>
      </c>
      <c r="P437">
        <v>7</v>
      </c>
      <c r="Q437" t="s">
        <v>310</v>
      </c>
      <c r="R437">
        <v>171</v>
      </c>
      <c r="S437" s="21">
        <v>1</v>
      </c>
      <c r="T437" s="21">
        <v>71</v>
      </c>
      <c r="U437" t="s">
        <v>311</v>
      </c>
      <c r="V437">
        <v>121</v>
      </c>
      <c r="W437" t="s">
        <v>312</v>
      </c>
      <c r="X437">
        <v>1</v>
      </c>
      <c r="Y437" t="s">
        <v>313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11794.04</v>
      </c>
      <c r="AH437" s="4">
        <v>1222.25</v>
      </c>
      <c r="AI437" s="4">
        <v>0</v>
      </c>
      <c r="AJ437" s="4">
        <v>1301.6300000000001</v>
      </c>
      <c r="AK437" s="4">
        <v>1301.6300000000001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0</v>
      </c>
      <c r="AS437" s="4">
        <v>0</v>
      </c>
      <c r="AT437" s="4">
        <v>-11794.04</v>
      </c>
      <c r="AU437" s="4">
        <v>0</v>
      </c>
      <c r="AV437" s="4">
        <v>0</v>
      </c>
      <c r="AW437" s="4">
        <v>-2523.88</v>
      </c>
      <c r="AX437" s="4">
        <v>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0</v>
      </c>
      <c r="BI437" s="4">
        <v>0</v>
      </c>
      <c r="BJ437" s="6">
        <v>0</v>
      </c>
      <c r="BK437" s="6">
        <v>0</v>
      </c>
      <c r="BQ437" s="4"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0</v>
      </c>
      <c r="BX437" s="9">
        <v>0</v>
      </c>
      <c r="BY437" s="9">
        <v>0</v>
      </c>
      <c r="BZ437" s="9">
        <v>0</v>
      </c>
      <c r="CA437" s="9">
        <v>0</v>
      </c>
      <c r="CB437" s="9">
        <v>0</v>
      </c>
      <c r="CC437" s="9">
        <v>0</v>
      </c>
      <c r="CD437" s="135">
        <v>0</v>
      </c>
      <c r="CE437" s="7">
        <f t="shared" si="6"/>
        <v>0</v>
      </c>
    </row>
    <row r="438" spans="1:83" hidden="1">
      <c r="A438">
        <v>101</v>
      </c>
      <c r="B438" t="s">
        <v>306</v>
      </c>
      <c r="C438">
        <v>139</v>
      </c>
      <c r="D438" t="s">
        <v>307</v>
      </c>
      <c r="E438">
        <v>248</v>
      </c>
      <c r="F438">
        <v>512490001</v>
      </c>
      <c r="G438" t="s">
        <v>180</v>
      </c>
      <c r="H438" s="53"/>
      <c r="I438">
        <v>101</v>
      </c>
      <c r="J438" t="s">
        <v>308</v>
      </c>
      <c r="K438">
        <v>2490</v>
      </c>
      <c r="L438" s="8">
        <v>2420</v>
      </c>
      <c r="M438" t="s">
        <v>325</v>
      </c>
      <c r="N438">
        <v>2000</v>
      </c>
      <c r="O438" t="s">
        <v>113</v>
      </c>
      <c r="P438">
        <v>7</v>
      </c>
      <c r="Q438" t="s">
        <v>310</v>
      </c>
      <c r="R438">
        <v>171</v>
      </c>
      <c r="S438" s="21">
        <v>1</v>
      </c>
      <c r="T438" s="21">
        <v>71</v>
      </c>
      <c r="U438" t="s">
        <v>311</v>
      </c>
      <c r="V438">
        <v>121</v>
      </c>
      <c r="W438" t="s">
        <v>312</v>
      </c>
      <c r="X438">
        <v>1</v>
      </c>
      <c r="Y438" t="s">
        <v>313</v>
      </c>
      <c r="Z438" s="4">
        <v>0</v>
      </c>
      <c r="AA438" s="4">
        <v>8367.3700000000008</v>
      </c>
      <c r="AB438" s="4">
        <v>8607.7099999999991</v>
      </c>
      <c r="AC438" s="4">
        <v>902.5</v>
      </c>
      <c r="AD438" s="4">
        <v>0</v>
      </c>
      <c r="AE438" s="4">
        <v>0</v>
      </c>
      <c r="AF438" s="4">
        <v>0</v>
      </c>
      <c r="AG438" s="4">
        <v>13293.49</v>
      </c>
      <c r="AH438" s="4">
        <v>3433.04</v>
      </c>
      <c r="AI438" s="4">
        <v>5001.05</v>
      </c>
      <c r="AJ438" s="4">
        <v>3960.52</v>
      </c>
      <c r="AK438" s="4">
        <v>3960.52</v>
      </c>
      <c r="AM438" s="4">
        <v>3500.04</v>
      </c>
      <c r="AN438" s="4">
        <v>-1031.45</v>
      </c>
      <c r="AO438" s="4">
        <v>-11559.2</v>
      </c>
      <c r="AP438" s="4">
        <v>0</v>
      </c>
      <c r="AQ438" s="4">
        <v>1031.0899999999999</v>
      </c>
      <c r="AR438" s="4">
        <v>22331.29</v>
      </c>
      <c r="AS438" s="4">
        <v>0</v>
      </c>
      <c r="AT438" s="4">
        <v>-13639.67</v>
      </c>
      <c r="AU438" s="4">
        <v>0</v>
      </c>
      <c r="AV438" s="4">
        <v>-5693.55</v>
      </c>
      <c r="AW438" s="4">
        <v>-6700.96</v>
      </c>
      <c r="AX438" s="4">
        <v>0</v>
      </c>
      <c r="AZ438" s="4">
        <v>3500.04</v>
      </c>
      <c r="BA438" s="4">
        <v>0</v>
      </c>
      <c r="BB438" s="4">
        <v>0</v>
      </c>
      <c r="BC438" s="4">
        <v>0</v>
      </c>
      <c r="BD438" s="4">
        <v>3233.02</v>
      </c>
      <c r="BE438" s="4">
        <v>0</v>
      </c>
      <c r="BF438" s="4">
        <v>25068.43</v>
      </c>
      <c r="BG438" s="4">
        <v>0</v>
      </c>
      <c r="BH438" s="4">
        <v>0</v>
      </c>
      <c r="BI438" s="4">
        <v>0</v>
      </c>
      <c r="BJ438" s="6">
        <v>3180.1489999999999</v>
      </c>
      <c r="BK438" s="6">
        <v>3180.1489999999999</v>
      </c>
      <c r="BQ438" s="4">
        <v>39611.935943999997</v>
      </c>
      <c r="BR438" s="9">
        <v>3633.0415200000002</v>
      </c>
      <c r="BS438" s="9">
        <v>0</v>
      </c>
      <c r="BT438" s="9">
        <v>0</v>
      </c>
      <c r="BU438" s="9">
        <v>0</v>
      </c>
      <c r="BV438" s="9">
        <v>3355.8747600000002</v>
      </c>
      <c r="BW438" s="9">
        <v>0</v>
      </c>
      <c r="BX438" s="9">
        <v>26021.030340000005</v>
      </c>
      <c r="BY438" s="9">
        <v>0</v>
      </c>
      <c r="BZ438" s="9">
        <v>0</v>
      </c>
      <c r="CA438" s="9">
        <v>0</v>
      </c>
      <c r="CB438" s="9">
        <v>3300.9946620000001</v>
      </c>
      <c r="CC438" s="9">
        <v>3300.9946620000001</v>
      </c>
      <c r="CD438" s="135">
        <v>39611.935943999997</v>
      </c>
      <c r="CE438" s="7">
        <f t="shared" si="6"/>
        <v>0</v>
      </c>
    </row>
    <row r="439" spans="1:83" hidden="1">
      <c r="A439">
        <v>111</v>
      </c>
      <c r="B439" t="s">
        <v>84</v>
      </c>
      <c r="C439">
        <v>141</v>
      </c>
      <c r="D439" t="s">
        <v>260</v>
      </c>
      <c r="E439">
        <v>248</v>
      </c>
      <c r="F439">
        <v>512490001</v>
      </c>
      <c r="G439" t="s">
        <v>180</v>
      </c>
      <c r="H439" s="53"/>
      <c r="I439">
        <v>101</v>
      </c>
      <c r="J439" t="s">
        <v>308</v>
      </c>
      <c r="K439">
        <v>2490</v>
      </c>
      <c r="L439" s="8">
        <v>2420</v>
      </c>
      <c r="M439" t="s">
        <v>325</v>
      </c>
      <c r="N439">
        <v>2000</v>
      </c>
      <c r="O439" t="s">
        <v>113</v>
      </c>
      <c r="P439">
        <v>13</v>
      </c>
      <c r="Q439" t="s">
        <v>353</v>
      </c>
      <c r="R439">
        <v>263</v>
      </c>
      <c r="S439" s="21">
        <v>2</v>
      </c>
      <c r="T439" s="21">
        <v>63</v>
      </c>
      <c r="U439" t="s">
        <v>354</v>
      </c>
      <c r="V439">
        <v>121</v>
      </c>
      <c r="W439" t="s">
        <v>312</v>
      </c>
      <c r="X439">
        <v>1</v>
      </c>
      <c r="Y439" t="s">
        <v>313</v>
      </c>
      <c r="Z439" s="4">
        <v>0</v>
      </c>
      <c r="AA439" s="4">
        <v>616.04999999999995</v>
      </c>
      <c r="AB439" s="4">
        <v>0</v>
      </c>
      <c r="AC439" s="4">
        <v>0</v>
      </c>
      <c r="AD439" s="4">
        <v>0</v>
      </c>
      <c r="AE439" s="4">
        <v>3089.5</v>
      </c>
      <c r="AF439" s="4">
        <v>85.43</v>
      </c>
      <c r="AG439" s="4">
        <v>0</v>
      </c>
      <c r="AH439" s="4">
        <v>4776.5200000000004</v>
      </c>
      <c r="AI439" s="4">
        <v>763.36</v>
      </c>
      <c r="AJ439" s="4">
        <v>933.09</v>
      </c>
      <c r="AK439" s="4">
        <v>933.09</v>
      </c>
      <c r="AM439" s="4">
        <v>6485.45</v>
      </c>
      <c r="AN439" s="4">
        <v>3478.61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-8714.81</v>
      </c>
      <c r="AW439" s="4">
        <v>0</v>
      </c>
      <c r="AX439" s="4">
        <v>0</v>
      </c>
      <c r="AZ439" s="4">
        <v>0</v>
      </c>
      <c r="BA439" s="4">
        <v>6485.45</v>
      </c>
      <c r="BB439" s="4">
        <v>4094.66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6">
        <v>1058.011</v>
      </c>
      <c r="BK439" s="6">
        <v>1058.011</v>
      </c>
      <c r="BQ439" s="4">
        <v>13178.585016000003</v>
      </c>
      <c r="BR439" s="9">
        <v>0</v>
      </c>
      <c r="BS439" s="9">
        <v>6731.897100000001</v>
      </c>
      <c r="BT439" s="9">
        <v>4250.2570800000003</v>
      </c>
      <c r="BU439" s="9">
        <v>0</v>
      </c>
      <c r="BV439" s="9">
        <v>0</v>
      </c>
      <c r="BW439" s="9">
        <v>0</v>
      </c>
      <c r="BX439" s="9">
        <v>0</v>
      </c>
      <c r="BY439" s="9">
        <v>0</v>
      </c>
      <c r="BZ439" s="9">
        <v>0</v>
      </c>
      <c r="CA439" s="9">
        <v>0</v>
      </c>
      <c r="CB439" s="9">
        <v>1098.215418</v>
      </c>
      <c r="CC439" s="9">
        <v>1098.215418</v>
      </c>
      <c r="CD439" s="135">
        <v>13178.585016000001</v>
      </c>
      <c r="CE439" s="7">
        <f t="shared" si="6"/>
        <v>0</v>
      </c>
    </row>
    <row r="440" spans="1:83" hidden="1">
      <c r="A440">
        <v>921</v>
      </c>
      <c r="B440" t="s">
        <v>454</v>
      </c>
      <c r="C440">
        <v>108</v>
      </c>
      <c r="D440" t="s">
        <v>455</v>
      </c>
      <c r="E440">
        <v>248</v>
      </c>
      <c r="F440">
        <v>512490001</v>
      </c>
      <c r="G440" t="s">
        <v>180</v>
      </c>
      <c r="H440" s="53"/>
      <c r="I440">
        <v>101</v>
      </c>
      <c r="J440" t="s">
        <v>308</v>
      </c>
      <c r="K440">
        <v>2490</v>
      </c>
      <c r="L440" s="8">
        <v>2420</v>
      </c>
      <c r="M440" t="s">
        <v>325</v>
      </c>
      <c r="N440">
        <v>2000</v>
      </c>
      <c r="O440" t="s">
        <v>113</v>
      </c>
      <c r="P440">
        <v>4</v>
      </c>
      <c r="Q440" t="s">
        <v>345</v>
      </c>
      <c r="R440">
        <v>132</v>
      </c>
      <c r="S440" s="21">
        <v>1</v>
      </c>
      <c r="T440" s="21">
        <v>32</v>
      </c>
      <c r="U440" t="s">
        <v>456</v>
      </c>
      <c r="V440">
        <v>121</v>
      </c>
      <c r="W440" t="s">
        <v>312</v>
      </c>
      <c r="X440">
        <v>1</v>
      </c>
      <c r="Y440" t="s">
        <v>313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2217.16</v>
      </c>
      <c r="AS440" s="4">
        <v>100</v>
      </c>
      <c r="AT440" s="4">
        <v>0</v>
      </c>
      <c r="AU440" s="4">
        <v>0</v>
      </c>
      <c r="AV440" s="4">
        <v>-99.99</v>
      </c>
      <c r="AW440" s="4">
        <v>0</v>
      </c>
      <c r="AX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2217.17</v>
      </c>
      <c r="BG440" s="4">
        <v>0</v>
      </c>
      <c r="BH440" s="4">
        <v>0</v>
      </c>
      <c r="BI440" s="4">
        <v>0</v>
      </c>
      <c r="BJ440" s="6">
        <v>221.71700000000001</v>
      </c>
      <c r="BK440" s="6">
        <v>221.71700000000001</v>
      </c>
      <c r="BQ440" s="4">
        <v>2761.7069520000005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0</v>
      </c>
      <c r="BX440" s="9">
        <v>2301.4224600000002</v>
      </c>
      <c r="BY440" s="9">
        <v>0</v>
      </c>
      <c r="BZ440" s="9">
        <v>0</v>
      </c>
      <c r="CA440" s="9">
        <v>0</v>
      </c>
      <c r="CB440" s="9">
        <v>230.14224600000003</v>
      </c>
      <c r="CC440" s="9">
        <v>230.14224600000003</v>
      </c>
      <c r="CD440" s="135">
        <v>2761.706952</v>
      </c>
      <c r="CE440" s="7">
        <f t="shared" si="6"/>
        <v>0</v>
      </c>
    </row>
    <row r="441" spans="1:83" hidden="1">
      <c r="A441">
        <v>954</v>
      </c>
      <c r="B441" t="s">
        <v>502</v>
      </c>
      <c r="C441">
        <v>122</v>
      </c>
      <c r="D441" t="s">
        <v>503</v>
      </c>
      <c r="E441">
        <v>248</v>
      </c>
      <c r="F441">
        <v>512490001</v>
      </c>
      <c r="G441" t="s">
        <v>180</v>
      </c>
      <c r="H441" s="53"/>
      <c r="I441">
        <v>101</v>
      </c>
      <c r="J441" t="s">
        <v>308</v>
      </c>
      <c r="K441">
        <v>2490</v>
      </c>
      <c r="L441" s="8">
        <v>2420</v>
      </c>
      <c r="M441" t="s">
        <v>325</v>
      </c>
      <c r="N441">
        <v>2000</v>
      </c>
      <c r="O441" t="s">
        <v>113</v>
      </c>
      <c r="P441">
        <v>12</v>
      </c>
      <c r="Q441" t="s">
        <v>401</v>
      </c>
      <c r="R441">
        <v>226</v>
      </c>
      <c r="S441" s="21">
        <v>2</v>
      </c>
      <c r="T441" s="21">
        <v>26</v>
      </c>
      <c r="U441" t="s">
        <v>504</v>
      </c>
      <c r="V441">
        <v>121</v>
      </c>
      <c r="W441" t="s">
        <v>312</v>
      </c>
      <c r="X441">
        <v>1</v>
      </c>
      <c r="Y441" t="s">
        <v>313</v>
      </c>
      <c r="Z441" s="4">
        <v>0</v>
      </c>
      <c r="AA441" s="4">
        <v>4114.7</v>
      </c>
      <c r="AB441" s="4">
        <v>391.2</v>
      </c>
      <c r="AC441" s="4">
        <v>2697.81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720.37</v>
      </c>
      <c r="AK441" s="4">
        <v>720.37</v>
      </c>
      <c r="AM441" s="4">
        <v>0</v>
      </c>
      <c r="AN441" s="4">
        <v>-4114.7</v>
      </c>
      <c r="AO441" s="4">
        <v>-0.19</v>
      </c>
      <c r="AP441" s="4">
        <v>-3088.82</v>
      </c>
      <c r="AQ441" s="4">
        <v>0</v>
      </c>
      <c r="AR441" s="4">
        <v>0</v>
      </c>
      <c r="AS441" s="4">
        <v>0</v>
      </c>
      <c r="AT441" s="4">
        <v>5220</v>
      </c>
      <c r="AU441" s="4">
        <v>3132</v>
      </c>
      <c r="AV441" s="4">
        <v>0</v>
      </c>
      <c r="AW441" s="4">
        <v>-0.05</v>
      </c>
      <c r="AX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3132</v>
      </c>
      <c r="BJ441" s="6">
        <v>313.2</v>
      </c>
      <c r="BK441" s="6">
        <v>313.2</v>
      </c>
      <c r="BQ441" s="4">
        <v>3901.2191999999995</v>
      </c>
      <c r="BR441" s="9">
        <v>0</v>
      </c>
      <c r="BS441" s="9">
        <v>0</v>
      </c>
      <c r="BT441" s="9">
        <v>0</v>
      </c>
      <c r="BU441" s="9">
        <v>0</v>
      </c>
      <c r="BV441" s="9">
        <v>0</v>
      </c>
      <c r="BW441" s="9">
        <v>0</v>
      </c>
      <c r="BX441" s="9">
        <v>0</v>
      </c>
      <c r="BY441" s="9">
        <v>0</v>
      </c>
      <c r="BZ441" s="9">
        <v>0</v>
      </c>
      <c r="CA441" s="9">
        <v>3251.0159999999996</v>
      </c>
      <c r="CB441" s="9">
        <v>325.10160000000002</v>
      </c>
      <c r="CC441" s="9">
        <v>325.10160000000002</v>
      </c>
      <c r="CD441" s="135">
        <v>3901.2191999999995</v>
      </c>
      <c r="CE441" s="7">
        <f t="shared" si="6"/>
        <v>0</v>
      </c>
    </row>
    <row r="442" spans="1:83" hidden="1">
      <c r="A442">
        <v>962</v>
      </c>
      <c r="B442" t="s">
        <v>513</v>
      </c>
      <c r="C442">
        <v>126</v>
      </c>
      <c r="D442" t="s">
        <v>225</v>
      </c>
      <c r="E442">
        <v>248</v>
      </c>
      <c r="F442">
        <v>512490001</v>
      </c>
      <c r="G442" t="s">
        <v>180</v>
      </c>
      <c r="H442" s="53"/>
      <c r="I442">
        <v>101</v>
      </c>
      <c r="J442" t="s">
        <v>308</v>
      </c>
      <c r="K442">
        <v>2490</v>
      </c>
      <c r="L442" s="8">
        <v>2420</v>
      </c>
      <c r="M442" t="s">
        <v>325</v>
      </c>
      <c r="N442">
        <v>2000</v>
      </c>
      <c r="O442" t="s">
        <v>113</v>
      </c>
      <c r="P442">
        <v>11</v>
      </c>
      <c r="Q442" t="s">
        <v>509</v>
      </c>
      <c r="R442">
        <v>241</v>
      </c>
      <c r="S442" s="21">
        <v>2</v>
      </c>
      <c r="T442" s="21">
        <v>41</v>
      </c>
      <c r="U442" t="s">
        <v>445</v>
      </c>
      <c r="V442">
        <v>124</v>
      </c>
      <c r="W442" t="s">
        <v>510</v>
      </c>
      <c r="X442">
        <v>1</v>
      </c>
      <c r="Y442" t="s">
        <v>313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764.5</v>
      </c>
      <c r="AG442" s="4">
        <v>0</v>
      </c>
      <c r="AH442" s="4">
        <v>0</v>
      </c>
      <c r="AI442" s="4">
        <v>0</v>
      </c>
      <c r="AJ442" s="4">
        <v>76.45</v>
      </c>
      <c r="AK442" s="4">
        <v>76.45</v>
      </c>
      <c r="AM442" s="4">
        <v>3427.06</v>
      </c>
      <c r="AN442" s="4">
        <v>2262.54</v>
      </c>
      <c r="AO442" s="4">
        <v>1028.8499999999999</v>
      </c>
      <c r="AP442" s="4">
        <v>408.25</v>
      </c>
      <c r="AQ442" s="4">
        <v>0</v>
      </c>
      <c r="AR442" s="4">
        <v>0</v>
      </c>
      <c r="AS442" s="4">
        <v>-764.52</v>
      </c>
      <c r="AT442" s="4">
        <v>8010.63</v>
      </c>
      <c r="AU442" s="4">
        <v>0</v>
      </c>
      <c r="AV442" s="4">
        <v>-60</v>
      </c>
      <c r="AW442" s="4">
        <v>0</v>
      </c>
      <c r="AX442" s="4">
        <v>0</v>
      </c>
      <c r="AZ442" s="4">
        <v>0</v>
      </c>
      <c r="BA442" s="4">
        <v>521.86</v>
      </c>
      <c r="BB442" s="4">
        <v>4920.75</v>
      </c>
      <c r="BC442" s="4">
        <v>1275.8399999999999</v>
      </c>
      <c r="BD442" s="4">
        <v>252.04</v>
      </c>
      <c r="BE442" s="4">
        <v>153.19</v>
      </c>
      <c r="BF442" s="4">
        <v>0</v>
      </c>
      <c r="BG442" s="4">
        <v>0</v>
      </c>
      <c r="BH442" s="4">
        <v>7794.78</v>
      </c>
      <c r="BI442" s="4">
        <v>0</v>
      </c>
      <c r="BJ442" s="6">
        <v>1491.846</v>
      </c>
      <c r="BK442" s="6">
        <v>1491.846</v>
      </c>
      <c r="BQ442" s="4">
        <v>18582.433776000002</v>
      </c>
      <c r="BR442" s="9">
        <v>0</v>
      </c>
      <c r="BS442" s="9">
        <v>541.69068000000004</v>
      </c>
      <c r="BT442" s="9">
        <v>5107.7384999999995</v>
      </c>
      <c r="BU442" s="9">
        <v>1324.3219200000001</v>
      </c>
      <c r="BV442" s="9">
        <v>261.61752000000001</v>
      </c>
      <c r="BW442" s="9">
        <v>159.01122000000001</v>
      </c>
      <c r="BX442" s="9">
        <v>0</v>
      </c>
      <c r="BY442" s="9">
        <v>0</v>
      </c>
      <c r="BZ442" s="9">
        <v>8090.98164</v>
      </c>
      <c r="CA442" s="9">
        <v>0</v>
      </c>
      <c r="CB442" s="9">
        <v>1548.5361480000001</v>
      </c>
      <c r="CC442" s="9">
        <v>1548.5361480000001</v>
      </c>
      <c r="CD442" s="135">
        <v>18582.433775999998</v>
      </c>
      <c r="CE442" s="7">
        <f t="shared" si="6"/>
        <v>0</v>
      </c>
    </row>
    <row r="443" spans="1:83" s="42" customFormat="1" hidden="1">
      <c r="A443" s="42">
        <v>966</v>
      </c>
      <c r="B443" s="42" t="s">
        <v>750</v>
      </c>
      <c r="C443" s="42">
        <v>182</v>
      </c>
      <c r="D443" s="42" t="s">
        <v>751</v>
      </c>
      <c r="E443" s="42">
        <v>248</v>
      </c>
      <c r="F443" s="42">
        <v>512490001</v>
      </c>
      <c r="G443" s="42" t="s">
        <v>180</v>
      </c>
      <c r="H443" s="115"/>
      <c r="I443" s="42">
        <v>101</v>
      </c>
      <c r="J443" s="42" t="s">
        <v>308</v>
      </c>
      <c r="K443" s="42">
        <v>2490</v>
      </c>
      <c r="L443" s="104">
        <v>2420</v>
      </c>
      <c r="M443" s="42" t="s">
        <v>325</v>
      </c>
      <c r="N443" s="42">
        <v>2000</v>
      </c>
      <c r="O443" s="42" t="s">
        <v>113</v>
      </c>
      <c r="P443" s="42">
        <v>9</v>
      </c>
      <c r="Q443" s="42" t="s">
        <v>422</v>
      </c>
      <c r="R443" s="42">
        <v>241</v>
      </c>
      <c r="S443" s="105">
        <v>2</v>
      </c>
      <c r="T443" s="105">
        <v>41</v>
      </c>
      <c r="U443" s="42" t="s">
        <v>445</v>
      </c>
      <c r="V443" s="42">
        <v>124</v>
      </c>
      <c r="W443" s="42" t="s">
        <v>510</v>
      </c>
      <c r="X443" s="42">
        <v>1</v>
      </c>
      <c r="Y443" s="42" t="s">
        <v>313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/>
      <c r="AM443" s="43">
        <v>3672.72</v>
      </c>
      <c r="AN443" s="43">
        <v>0</v>
      </c>
      <c r="AO443" s="43">
        <v>0</v>
      </c>
      <c r="AP443" s="43">
        <v>-527.36</v>
      </c>
      <c r="AQ443" s="43">
        <v>-100.36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0</v>
      </c>
      <c r="BG443" s="43">
        <v>0</v>
      </c>
      <c r="BH443" s="43">
        <v>0</v>
      </c>
      <c r="BI443" s="43">
        <v>0</v>
      </c>
      <c r="BJ443" s="44">
        <v>0</v>
      </c>
      <c r="BK443" s="44">
        <v>0</v>
      </c>
      <c r="BL443" s="107"/>
      <c r="BM443" s="107"/>
      <c r="BQ443" s="43">
        <v>0</v>
      </c>
      <c r="BR443" s="107">
        <v>0</v>
      </c>
      <c r="BS443" s="107">
        <v>0</v>
      </c>
      <c r="BT443" s="107">
        <v>0</v>
      </c>
      <c r="BU443" s="107">
        <v>0</v>
      </c>
      <c r="BV443" s="107">
        <v>0</v>
      </c>
      <c r="BW443" s="107">
        <v>0</v>
      </c>
      <c r="BX443" s="107">
        <v>0</v>
      </c>
      <c r="BY443" s="107">
        <v>0</v>
      </c>
      <c r="BZ443" s="107">
        <v>0</v>
      </c>
      <c r="CA443" s="107">
        <v>0</v>
      </c>
      <c r="CB443" s="107">
        <v>0</v>
      </c>
      <c r="CC443" s="107">
        <v>0</v>
      </c>
      <c r="CD443" s="137">
        <v>0</v>
      </c>
      <c r="CE443" s="7">
        <f t="shared" si="6"/>
        <v>0</v>
      </c>
    </row>
    <row r="444" spans="1:83" hidden="1">
      <c r="A444">
        <v>101</v>
      </c>
      <c r="B444" t="s">
        <v>306</v>
      </c>
      <c r="C444">
        <v>139</v>
      </c>
      <c r="D444" t="s">
        <v>307</v>
      </c>
      <c r="E444">
        <v>250</v>
      </c>
      <c r="F444">
        <v>512490002</v>
      </c>
      <c r="G444" t="s">
        <v>778</v>
      </c>
      <c r="H444" s="53"/>
      <c r="I444">
        <v>101</v>
      </c>
      <c r="J444" t="s">
        <v>308</v>
      </c>
      <c r="K444">
        <v>2490</v>
      </c>
      <c r="L444" s="8">
        <v>2420</v>
      </c>
      <c r="M444" t="s">
        <v>325</v>
      </c>
      <c r="N444">
        <v>2000</v>
      </c>
      <c r="O444" t="s">
        <v>113</v>
      </c>
      <c r="P444">
        <v>7</v>
      </c>
      <c r="Q444" t="s">
        <v>310</v>
      </c>
      <c r="R444">
        <v>171</v>
      </c>
      <c r="S444" s="21">
        <v>1</v>
      </c>
      <c r="T444" s="21">
        <v>71</v>
      </c>
      <c r="U444" t="s">
        <v>311</v>
      </c>
      <c r="V444">
        <v>121</v>
      </c>
      <c r="W444" t="s">
        <v>312</v>
      </c>
      <c r="X444">
        <v>1</v>
      </c>
      <c r="Y444" t="s">
        <v>313</v>
      </c>
      <c r="Z444" s="4">
        <v>0</v>
      </c>
      <c r="AA444" s="4">
        <v>1984.23</v>
      </c>
      <c r="AB444" s="4">
        <v>0</v>
      </c>
      <c r="AC444" s="4">
        <v>5170.33</v>
      </c>
      <c r="AD444" s="4">
        <v>58562.27</v>
      </c>
      <c r="AE444" s="4">
        <v>5510.87</v>
      </c>
      <c r="AF444" s="4">
        <v>37457.879999999997</v>
      </c>
      <c r="AG444" s="4">
        <v>0</v>
      </c>
      <c r="AH444" s="4">
        <v>6081.79</v>
      </c>
      <c r="AI444" s="4">
        <v>16595.59</v>
      </c>
      <c r="AJ444" s="4">
        <v>13136.3</v>
      </c>
      <c r="AK444" s="4">
        <v>13136.3</v>
      </c>
      <c r="AM444" s="4">
        <v>0</v>
      </c>
      <c r="AN444" s="4">
        <v>-1984.23</v>
      </c>
      <c r="AO444" s="4">
        <v>52530.19</v>
      </c>
      <c r="AP444" s="4">
        <v>35766.080000000002</v>
      </c>
      <c r="AQ444" s="4">
        <v>-17625.87</v>
      </c>
      <c r="AR444" s="4">
        <v>-5510.87</v>
      </c>
      <c r="AS444" s="4">
        <v>-22119.68</v>
      </c>
      <c r="AT444" s="4">
        <v>34903.11</v>
      </c>
      <c r="AU444" s="4">
        <v>-2550.69</v>
      </c>
      <c r="AV444" s="4">
        <v>-13302.75</v>
      </c>
      <c r="AW444" s="4">
        <v>24988.23</v>
      </c>
      <c r="AX444" s="4">
        <v>0</v>
      </c>
      <c r="AZ444" s="4">
        <v>0</v>
      </c>
      <c r="BA444" s="4">
        <v>0</v>
      </c>
      <c r="BB444" s="4">
        <v>0</v>
      </c>
      <c r="BC444" s="4">
        <v>52530.2</v>
      </c>
      <c r="BD444" s="4">
        <v>40936.400000000001</v>
      </c>
      <c r="BE444" s="4">
        <v>40936.400000000001</v>
      </c>
      <c r="BF444" s="4">
        <v>0</v>
      </c>
      <c r="BG444" s="4">
        <v>43809.4</v>
      </c>
      <c r="BH444" s="4">
        <v>6431.91</v>
      </c>
      <c r="BI444" s="4">
        <v>2153</v>
      </c>
      <c r="BJ444" s="6">
        <v>18679.731</v>
      </c>
      <c r="BK444" s="6">
        <v>18679.731</v>
      </c>
      <c r="BQ444" s="4">
        <v>232674.72933600002</v>
      </c>
      <c r="BR444" s="9">
        <v>0</v>
      </c>
      <c r="BS444" s="9">
        <v>0</v>
      </c>
      <c r="BT444" s="9">
        <v>0</v>
      </c>
      <c r="BU444" s="9">
        <v>54526.347600000001</v>
      </c>
      <c r="BV444" s="9">
        <v>42491.983200000002</v>
      </c>
      <c r="BW444" s="9">
        <v>42491.983200000002</v>
      </c>
      <c r="BX444" s="9">
        <v>0</v>
      </c>
      <c r="BY444" s="9">
        <v>45474.157200000009</v>
      </c>
      <c r="BZ444" s="9">
        <v>6676.32258</v>
      </c>
      <c r="CA444" s="9">
        <v>2234.8140000000003</v>
      </c>
      <c r="CB444" s="9">
        <v>19389.560777999999</v>
      </c>
      <c r="CC444" s="9">
        <v>19389.560777999999</v>
      </c>
      <c r="CD444" s="135">
        <v>232674.72933600005</v>
      </c>
      <c r="CE444" s="7">
        <f t="shared" si="6"/>
        <v>0</v>
      </c>
    </row>
    <row r="445" spans="1:83" hidden="1">
      <c r="A445">
        <v>102</v>
      </c>
      <c r="B445" t="s">
        <v>343</v>
      </c>
      <c r="C445">
        <v>140</v>
      </c>
      <c r="D445" t="s">
        <v>344</v>
      </c>
      <c r="E445">
        <v>250</v>
      </c>
      <c r="F445">
        <v>512490002</v>
      </c>
      <c r="G445" t="s">
        <v>778</v>
      </c>
      <c r="H445" s="53"/>
      <c r="I445">
        <v>101</v>
      </c>
      <c r="J445" t="s">
        <v>308</v>
      </c>
      <c r="K445">
        <v>2490</v>
      </c>
      <c r="L445" s="8">
        <v>2420</v>
      </c>
      <c r="M445" t="s">
        <v>325</v>
      </c>
      <c r="N445">
        <v>2000</v>
      </c>
      <c r="O445" t="s">
        <v>113</v>
      </c>
      <c r="P445">
        <v>4</v>
      </c>
      <c r="Q445" t="s">
        <v>345</v>
      </c>
      <c r="R445">
        <v>172</v>
      </c>
      <c r="S445" s="21">
        <v>1</v>
      </c>
      <c r="T445" s="21">
        <v>72</v>
      </c>
      <c r="U445" t="s">
        <v>281</v>
      </c>
      <c r="V445">
        <v>121</v>
      </c>
      <c r="W445" t="s">
        <v>312</v>
      </c>
      <c r="X445">
        <v>1</v>
      </c>
      <c r="Y445" t="s">
        <v>313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1591.13</v>
      </c>
      <c r="AF445" s="4">
        <v>0</v>
      </c>
      <c r="AG445" s="4">
        <v>0</v>
      </c>
      <c r="AH445" s="4">
        <v>0</v>
      </c>
      <c r="AI445" s="4">
        <v>0</v>
      </c>
      <c r="AJ445" s="4">
        <v>159.11000000000001</v>
      </c>
      <c r="AK445" s="4">
        <v>159.11000000000001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4">
        <v>0</v>
      </c>
      <c r="BJ445" s="6">
        <v>0</v>
      </c>
      <c r="BK445" s="6">
        <v>0</v>
      </c>
      <c r="BQ445" s="4">
        <v>0</v>
      </c>
      <c r="BR445" s="9">
        <v>0</v>
      </c>
      <c r="BS445" s="9">
        <v>0</v>
      </c>
      <c r="BT445" s="9">
        <v>0</v>
      </c>
      <c r="BU445" s="9">
        <v>0</v>
      </c>
      <c r="BV445" s="9">
        <v>0</v>
      </c>
      <c r="BW445" s="9">
        <v>0</v>
      </c>
      <c r="BX445" s="9">
        <v>0</v>
      </c>
      <c r="BY445" s="9">
        <v>0</v>
      </c>
      <c r="BZ445" s="9">
        <v>0</v>
      </c>
      <c r="CA445" s="9">
        <v>0</v>
      </c>
      <c r="CB445" s="9">
        <v>0</v>
      </c>
      <c r="CC445" s="9">
        <v>0</v>
      </c>
      <c r="CD445" s="135">
        <v>0</v>
      </c>
      <c r="CE445" s="7">
        <f t="shared" si="6"/>
        <v>0</v>
      </c>
    </row>
    <row r="446" spans="1:83" hidden="1">
      <c r="A446">
        <v>111</v>
      </c>
      <c r="B446" t="s">
        <v>84</v>
      </c>
      <c r="C446">
        <v>141</v>
      </c>
      <c r="D446" t="s">
        <v>260</v>
      </c>
      <c r="E446">
        <v>250</v>
      </c>
      <c r="F446">
        <v>512490002</v>
      </c>
      <c r="G446" t="s">
        <v>778</v>
      </c>
      <c r="H446" s="53"/>
      <c r="I446">
        <v>101</v>
      </c>
      <c r="J446" t="s">
        <v>308</v>
      </c>
      <c r="K446">
        <v>2490</v>
      </c>
      <c r="L446" s="8">
        <v>2420</v>
      </c>
      <c r="M446" t="s">
        <v>325</v>
      </c>
      <c r="N446">
        <v>2000</v>
      </c>
      <c r="O446" t="s">
        <v>113</v>
      </c>
      <c r="P446">
        <v>13</v>
      </c>
      <c r="Q446" t="s">
        <v>353</v>
      </c>
      <c r="R446">
        <v>263</v>
      </c>
      <c r="S446" s="21">
        <v>2</v>
      </c>
      <c r="T446" s="21">
        <v>63</v>
      </c>
      <c r="U446" t="s">
        <v>354</v>
      </c>
      <c r="V446">
        <v>121</v>
      </c>
      <c r="W446" t="s">
        <v>312</v>
      </c>
      <c r="X446">
        <v>1</v>
      </c>
      <c r="Y446" t="s">
        <v>313</v>
      </c>
      <c r="Z446" s="4">
        <v>0</v>
      </c>
      <c r="AA446" s="4">
        <v>953.57</v>
      </c>
      <c r="AB446" s="4">
        <v>2429.54</v>
      </c>
      <c r="AC446" s="4">
        <v>2112.56</v>
      </c>
      <c r="AD446" s="4">
        <v>3080.31</v>
      </c>
      <c r="AE446" s="4">
        <v>1930.74</v>
      </c>
      <c r="AF446" s="4">
        <v>3832.85</v>
      </c>
      <c r="AG446" s="4">
        <v>0</v>
      </c>
      <c r="AH446" s="4">
        <v>0</v>
      </c>
      <c r="AI446" s="4">
        <v>0</v>
      </c>
      <c r="AJ446" s="4">
        <v>1433.96</v>
      </c>
      <c r="AK446" s="4">
        <v>1433.96</v>
      </c>
      <c r="AM446" s="4">
        <v>0</v>
      </c>
      <c r="AN446" s="4">
        <v>-244.79</v>
      </c>
      <c r="AO446" s="4">
        <v>-2395.41</v>
      </c>
      <c r="AP446" s="4">
        <v>0</v>
      </c>
      <c r="AQ446" s="4">
        <v>-5935.78</v>
      </c>
      <c r="AR446" s="4">
        <v>0</v>
      </c>
      <c r="AS446" s="4">
        <v>0</v>
      </c>
      <c r="AT446" s="4">
        <v>3665.4</v>
      </c>
      <c r="AU446" s="4">
        <v>10</v>
      </c>
      <c r="AV446" s="4">
        <v>0</v>
      </c>
      <c r="AW446" s="4">
        <v>0</v>
      </c>
      <c r="AX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9429</v>
      </c>
      <c r="BI446" s="4">
        <v>0</v>
      </c>
      <c r="BJ446" s="6">
        <v>942.9</v>
      </c>
      <c r="BK446" s="6">
        <v>942.9</v>
      </c>
      <c r="BQ446" s="4">
        <v>11744.7624</v>
      </c>
      <c r="BR446" s="9">
        <v>0</v>
      </c>
      <c r="BS446" s="9">
        <v>0</v>
      </c>
      <c r="BT446" s="9">
        <v>0</v>
      </c>
      <c r="BU446" s="9">
        <v>0</v>
      </c>
      <c r="BV446" s="9">
        <v>0</v>
      </c>
      <c r="BW446" s="9">
        <v>0</v>
      </c>
      <c r="BX446" s="9">
        <v>0</v>
      </c>
      <c r="BY446" s="9">
        <v>0</v>
      </c>
      <c r="BZ446" s="9">
        <v>9787.3019999999997</v>
      </c>
      <c r="CA446" s="9">
        <v>0</v>
      </c>
      <c r="CB446" s="9">
        <v>978.73020000000008</v>
      </c>
      <c r="CC446" s="9">
        <v>978.73020000000008</v>
      </c>
      <c r="CD446" s="135">
        <v>11744.7624</v>
      </c>
      <c r="CE446" s="7">
        <f t="shared" si="6"/>
        <v>0</v>
      </c>
    </row>
    <row r="447" spans="1:83" hidden="1">
      <c r="A447">
        <v>951</v>
      </c>
      <c r="B447" t="s">
        <v>491</v>
      </c>
      <c r="C447">
        <v>118</v>
      </c>
      <c r="D447" t="s">
        <v>178</v>
      </c>
      <c r="E447">
        <v>250</v>
      </c>
      <c r="F447">
        <v>512490002</v>
      </c>
      <c r="G447" t="s">
        <v>778</v>
      </c>
      <c r="H447" s="53"/>
      <c r="I447">
        <v>101</v>
      </c>
      <c r="J447" t="s">
        <v>308</v>
      </c>
      <c r="K447">
        <v>2490</v>
      </c>
      <c r="L447" s="8">
        <v>2420</v>
      </c>
      <c r="M447" t="s">
        <v>325</v>
      </c>
      <c r="N447">
        <v>2000</v>
      </c>
      <c r="O447" t="s">
        <v>113</v>
      </c>
      <c r="P447">
        <v>12</v>
      </c>
      <c r="Q447" t="s">
        <v>401</v>
      </c>
      <c r="R447">
        <v>221</v>
      </c>
      <c r="S447" s="21">
        <v>2</v>
      </c>
      <c r="T447" s="21">
        <v>21</v>
      </c>
      <c r="U447" t="s">
        <v>492</v>
      </c>
      <c r="V447">
        <v>128</v>
      </c>
      <c r="W447" t="s">
        <v>404</v>
      </c>
      <c r="X447">
        <v>1</v>
      </c>
      <c r="Y447" t="s">
        <v>313</v>
      </c>
      <c r="Z447" s="4">
        <v>0</v>
      </c>
      <c r="AA447" s="4">
        <v>0</v>
      </c>
      <c r="AB447" s="4">
        <v>0</v>
      </c>
      <c r="AC447" s="4">
        <v>0</v>
      </c>
      <c r="AD447" s="4">
        <v>23888.73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2388.87</v>
      </c>
      <c r="AK447" s="4">
        <v>2388.87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-23888.73</v>
      </c>
      <c r="AU447" s="4">
        <v>0</v>
      </c>
      <c r="AV447" s="4">
        <v>0</v>
      </c>
      <c r="AW447" s="4">
        <v>0</v>
      </c>
      <c r="AX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6">
        <v>0</v>
      </c>
      <c r="BK447" s="6">
        <v>0</v>
      </c>
      <c r="BQ447" s="4">
        <v>0</v>
      </c>
      <c r="BR447" s="9">
        <v>0</v>
      </c>
      <c r="BS447" s="9">
        <v>0</v>
      </c>
      <c r="BT447" s="9">
        <v>0</v>
      </c>
      <c r="BU447" s="9">
        <v>0</v>
      </c>
      <c r="BV447" s="9">
        <v>0</v>
      </c>
      <c r="BW447" s="9">
        <v>0</v>
      </c>
      <c r="BX447" s="9">
        <v>0</v>
      </c>
      <c r="BY447" s="9">
        <v>0</v>
      </c>
      <c r="BZ447" s="9">
        <v>0</v>
      </c>
      <c r="CA447" s="9">
        <v>0</v>
      </c>
      <c r="CB447" s="9">
        <v>0</v>
      </c>
      <c r="CC447" s="9">
        <v>0</v>
      </c>
      <c r="CD447" s="135">
        <v>0</v>
      </c>
      <c r="CE447" s="7">
        <f t="shared" si="6"/>
        <v>0</v>
      </c>
    </row>
    <row r="448" spans="1:83" hidden="1">
      <c r="A448">
        <v>954</v>
      </c>
      <c r="B448" t="s">
        <v>502</v>
      </c>
      <c r="C448">
        <v>122</v>
      </c>
      <c r="D448" t="s">
        <v>503</v>
      </c>
      <c r="E448">
        <v>250</v>
      </c>
      <c r="F448">
        <v>512490002</v>
      </c>
      <c r="G448" t="s">
        <v>778</v>
      </c>
      <c r="H448" s="53"/>
      <c r="I448">
        <v>101</v>
      </c>
      <c r="J448" t="s">
        <v>308</v>
      </c>
      <c r="K448">
        <v>2490</v>
      </c>
      <c r="L448" s="8">
        <v>2420</v>
      </c>
      <c r="M448" t="s">
        <v>325</v>
      </c>
      <c r="N448">
        <v>2000</v>
      </c>
      <c r="O448" t="s">
        <v>113</v>
      </c>
      <c r="P448">
        <v>12</v>
      </c>
      <c r="Q448" t="s">
        <v>401</v>
      </c>
      <c r="R448">
        <v>226</v>
      </c>
      <c r="S448" s="21">
        <v>2</v>
      </c>
      <c r="T448" s="21">
        <v>26</v>
      </c>
      <c r="U448" t="s">
        <v>504</v>
      </c>
      <c r="V448">
        <v>121</v>
      </c>
      <c r="W448" t="s">
        <v>312</v>
      </c>
      <c r="X448">
        <v>1</v>
      </c>
      <c r="Y448" t="s">
        <v>313</v>
      </c>
      <c r="Z448" s="4">
        <v>0</v>
      </c>
      <c r="AA448" s="4">
        <v>115892.6</v>
      </c>
      <c r="AB448" s="4">
        <v>2193.29</v>
      </c>
      <c r="AC448" s="4">
        <v>38690.57</v>
      </c>
      <c r="AD448" s="4">
        <v>17689.21</v>
      </c>
      <c r="AE448" s="4">
        <v>0</v>
      </c>
      <c r="AF448" s="4">
        <v>42442.54</v>
      </c>
      <c r="AG448" s="4">
        <v>61232.69</v>
      </c>
      <c r="AH448" s="4">
        <v>120806.17</v>
      </c>
      <c r="AI448" s="4">
        <v>0</v>
      </c>
      <c r="AJ448" s="4">
        <v>39894.71</v>
      </c>
      <c r="AK448" s="4">
        <v>39894.71</v>
      </c>
      <c r="AM448" s="4">
        <v>116981.86</v>
      </c>
      <c r="AN448" s="4">
        <v>121380.4</v>
      </c>
      <c r="AO448" s="4">
        <v>141125.84</v>
      </c>
      <c r="AP448" s="4">
        <v>53182.48</v>
      </c>
      <c r="AQ448" s="4">
        <v>54183.63</v>
      </c>
      <c r="AR448" s="4">
        <v>10255.030000000001</v>
      </c>
      <c r="AS448" s="4">
        <v>33236.75</v>
      </c>
      <c r="AT448" s="4">
        <v>-12584.67</v>
      </c>
      <c r="AU448" s="4">
        <v>-2679.51</v>
      </c>
      <c r="AV448" s="4">
        <v>98437.34</v>
      </c>
      <c r="AW448" s="4">
        <v>110818.97</v>
      </c>
      <c r="AX448" s="4">
        <v>-10000</v>
      </c>
      <c r="AZ448" s="4">
        <v>113620</v>
      </c>
      <c r="BA448" s="4">
        <v>3361.69</v>
      </c>
      <c r="BB448" s="4">
        <v>278209.34000000003</v>
      </c>
      <c r="BC448" s="4">
        <v>102382.8</v>
      </c>
      <c r="BD448" s="4">
        <v>81872.800000000003</v>
      </c>
      <c r="BE448" s="4">
        <v>92127.78</v>
      </c>
      <c r="BF448" s="4">
        <v>75679.56</v>
      </c>
      <c r="BG448" s="4">
        <v>22088.36</v>
      </c>
      <c r="BH448" s="4">
        <v>87486.5</v>
      </c>
      <c r="BI448" s="4">
        <v>138952.74</v>
      </c>
      <c r="BJ448" s="6">
        <v>99578.156999999992</v>
      </c>
      <c r="BK448" s="6">
        <v>99578.156999999992</v>
      </c>
      <c r="BQ448" s="4">
        <v>1240345.5235919999</v>
      </c>
      <c r="BR448" s="9">
        <v>117937.56000000001</v>
      </c>
      <c r="BS448" s="9">
        <v>3489.4342200000001</v>
      </c>
      <c r="BT448" s="9">
        <v>288781.29492000007</v>
      </c>
      <c r="BU448" s="9">
        <v>106273.34640000001</v>
      </c>
      <c r="BV448" s="9">
        <v>84983.966400000005</v>
      </c>
      <c r="BW448" s="9">
        <v>95628.635640000008</v>
      </c>
      <c r="BX448" s="9">
        <v>78555.383280000009</v>
      </c>
      <c r="BY448" s="9">
        <v>22927.717680000002</v>
      </c>
      <c r="BZ448" s="9">
        <v>90810.987000000008</v>
      </c>
      <c r="CA448" s="9">
        <v>144232.94412</v>
      </c>
      <c r="CB448" s="9">
        <v>103362.126966</v>
      </c>
      <c r="CC448" s="9">
        <v>103362.126966</v>
      </c>
      <c r="CD448" s="135">
        <v>1240345.5235920001</v>
      </c>
      <c r="CE448" s="7">
        <f t="shared" si="6"/>
        <v>0</v>
      </c>
    </row>
    <row r="449" spans="1:83" hidden="1">
      <c r="A449">
        <v>961</v>
      </c>
      <c r="B449" t="s">
        <v>80</v>
      </c>
      <c r="C449">
        <v>124</v>
      </c>
      <c r="D449" t="s">
        <v>508</v>
      </c>
      <c r="E449">
        <v>250</v>
      </c>
      <c r="F449">
        <v>512490002</v>
      </c>
      <c r="G449" t="s">
        <v>778</v>
      </c>
      <c r="H449" s="53"/>
      <c r="I449">
        <v>101</v>
      </c>
      <c r="J449" t="s">
        <v>308</v>
      </c>
      <c r="K449">
        <v>2490</v>
      </c>
      <c r="L449" s="8">
        <v>2420</v>
      </c>
      <c r="M449" t="s">
        <v>325</v>
      </c>
      <c r="N449">
        <v>2000</v>
      </c>
      <c r="O449" t="s">
        <v>113</v>
      </c>
      <c r="P449">
        <v>11</v>
      </c>
      <c r="Q449" t="s">
        <v>509</v>
      </c>
      <c r="R449">
        <v>241</v>
      </c>
      <c r="S449" s="21">
        <v>2</v>
      </c>
      <c r="T449" s="21">
        <v>41</v>
      </c>
      <c r="U449" t="s">
        <v>445</v>
      </c>
      <c r="V449">
        <v>124</v>
      </c>
      <c r="W449" t="s">
        <v>510</v>
      </c>
      <c r="X449">
        <v>1</v>
      </c>
      <c r="Y449" t="s">
        <v>313</v>
      </c>
      <c r="Z449" s="4">
        <v>0</v>
      </c>
      <c r="AA449" s="4">
        <v>0</v>
      </c>
      <c r="AB449" s="4">
        <v>1173.8800000000001</v>
      </c>
      <c r="AC449" s="4">
        <v>0</v>
      </c>
      <c r="AD449" s="4">
        <v>0</v>
      </c>
      <c r="AE449" s="4">
        <v>0</v>
      </c>
      <c r="AF449" s="4">
        <v>1916.42</v>
      </c>
      <c r="AG449" s="4">
        <v>0</v>
      </c>
      <c r="AH449" s="4">
        <v>0</v>
      </c>
      <c r="AI449" s="4">
        <v>0</v>
      </c>
      <c r="AJ449" s="4">
        <v>309.02999999999997</v>
      </c>
      <c r="AK449" s="4">
        <v>309.02999999999997</v>
      </c>
      <c r="AM449" s="4">
        <v>0</v>
      </c>
      <c r="AN449" s="4">
        <v>0</v>
      </c>
      <c r="AO449" s="4">
        <v>0</v>
      </c>
      <c r="AP449" s="4">
        <v>0</v>
      </c>
      <c r="AQ449" s="4">
        <v>-970.68</v>
      </c>
      <c r="AR449" s="4">
        <v>0</v>
      </c>
      <c r="AS449" s="4">
        <v>0</v>
      </c>
      <c r="AT449" s="4">
        <v>0</v>
      </c>
      <c r="AU449" s="4">
        <v>0</v>
      </c>
      <c r="AV449" s="4">
        <v>-1829.09</v>
      </c>
      <c r="AW449" s="4">
        <v>0</v>
      </c>
      <c r="AX449" s="4">
        <v>0</v>
      </c>
      <c r="AZ449" s="4">
        <v>0</v>
      </c>
      <c r="BA449" s="4">
        <v>0</v>
      </c>
      <c r="BB449" s="4">
        <v>203.2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6">
        <v>20.32</v>
      </c>
      <c r="BK449" s="6">
        <v>20.32</v>
      </c>
      <c r="BQ449" s="4">
        <v>253.10591999999997</v>
      </c>
      <c r="BR449" s="9">
        <v>0</v>
      </c>
      <c r="BS449" s="9">
        <v>0</v>
      </c>
      <c r="BT449" s="9">
        <v>210.92159999999998</v>
      </c>
      <c r="BU449" s="9">
        <v>0</v>
      </c>
      <c r="BV449" s="9">
        <v>0</v>
      </c>
      <c r="BW449" s="9">
        <v>0</v>
      </c>
      <c r="BX449" s="9">
        <v>0</v>
      </c>
      <c r="BY449" s="9">
        <v>0</v>
      </c>
      <c r="BZ449" s="9">
        <v>0</v>
      </c>
      <c r="CA449" s="9">
        <v>0</v>
      </c>
      <c r="CB449" s="9">
        <v>21.09216</v>
      </c>
      <c r="CC449" s="9">
        <v>21.09216</v>
      </c>
      <c r="CD449" s="135">
        <v>253.10592</v>
      </c>
      <c r="CE449" s="7">
        <f t="shared" si="6"/>
        <v>0</v>
      </c>
    </row>
    <row r="450" spans="1:83" hidden="1">
      <c r="A450">
        <v>962</v>
      </c>
      <c r="B450" t="s">
        <v>513</v>
      </c>
      <c r="C450">
        <v>126</v>
      </c>
      <c r="D450" t="s">
        <v>225</v>
      </c>
      <c r="E450">
        <v>250</v>
      </c>
      <c r="F450">
        <v>512490002</v>
      </c>
      <c r="G450" t="s">
        <v>778</v>
      </c>
      <c r="H450" s="53"/>
      <c r="I450">
        <v>101</v>
      </c>
      <c r="J450" t="s">
        <v>308</v>
      </c>
      <c r="K450">
        <v>2490</v>
      </c>
      <c r="L450" s="8">
        <v>2420</v>
      </c>
      <c r="M450" t="s">
        <v>325</v>
      </c>
      <c r="N450">
        <v>2000</v>
      </c>
      <c r="O450" t="s">
        <v>113</v>
      </c>
      <c r="P450">
        <v>11</v>
      </c>
      <c r="Q450" t="s">
        <v>509</v>
      </c>
      <c r="R450">
        <v>241</v>
      </c>
      <c r="S450" s="21">
        <v>2</v>
      </c>
      <c r="T450" s="21">
        <v>41</v>
      </c>
      <c r="U450" t="s">
        <v>445</v>
      </c>
      <c r="V450">
        <v>124</v>
      </c>
      <c r="W450" t="s">
        <v>510</v>
      </c>
      <c r="X450">
        <v>1</v>
      </c>
      <c r="Y450" t="s">
        <v>313</v>
      </c>
      <c r="Z450" s="4">
        <v>0</v>
      </c>
      <c r="AA450" s="4">
        <v>0</v>
      </c>
      <c r="AB450" s="4">
        <v>26986.799999999999</v>
      </c>
      <c r="AC450" s="4">
        <v>6865.55</v>
      </c>
      <c r="AD450" s="4">
        <v>11178.42</v>
      </c>
      <c r="AE450" s="4">
        <v>22598.42</v>
      </c>
      <c r="AF450" s="4">
        <v>0</v>
      </c>
      <c r="AG450" s="4">
        <v>0</v>
      </c>
      <c r="AH450" s="4">
        <v>0</v>
      </c>
      <c r="AI450" s="4">
        <v>0</v>
      </c>
      <c r="AJ450" s="4">
        <v>6762.92</v>
      </c>
      <c r="AK450" s="4">
        <v>6762.92</v>
      </c>
      <c r="AM450" s="4">
        <v>0</v>
      </c>
      <c r="AN450" s="4">
        <v>0</v>
      </c>
      <c r="AO450" s="4">
        <v>-2255</v>
      </c>
      <c r="AP450" s="4">
        <v>1015.31</v>
      </c>
      <c r="AQ450" s="4">
        <v>0</v>
      </c>
      <c r="AR450" s="4">
        <v>-14636.5</v>
      </c>
      <c r="AS450" s="4">
        <v>-19131.34</v>
      </c>
      <c r="AT450" s="4">
        <v>0</v>
      </c>
      <c r="AU450" s="4">
        <v>0</v>
      </c>
      <c r="AV450" s="4">
        <v>297.33</v>
      </c>
      <c r="AW450" s="4">
        <v>0</v>
      </c>
      <c r="AX450" s="4">
        <v>0</v>
      </c>
      <c r="AZ450" s="4">
        <v>0</v>
      </c>
      <c r="BA450" s="4">
        <v>0</v>
      </c>
      <c r="BB450" s="4">
        <v>0</v>
      </c>
      <c r="BC450" s="4">
        <v>887.45</v>
      </c>
      <c r="BD450" s="4">
        <v>4437.2700000000004</v>
      </c>
      <c r="BE450" s="4">
        <v>27277.94</v>
      </c>
      <c r="BF450" s="4">
        <v>0</v>
      </c>
      <c r="BG450" s="4">
        <v>0</v>
      </c>
      <c r="BH450" s="4">
        <v>0</v>
      </c>
      <c r="BI450" s="4">
        <v>0</v>
      </c>
      <c r="BJ450" s="6">
        <v>3260.2660000000001</v>
      </c>
      <c r="BK450" s="6">
        <v>3260.2660000000001</v>
      </c>
      <c r="BQ450" s="4">
        <v>40609.873296000005</v>
      </c>
      <c r="BR450" s="9">
        <v>0</v>
      </c>
      <c r="BS450" s="9">
        <v>0</v>
      </c>
      <c r="BT450" s="9">
        <v>0</v>
      </c>
      <c r="BU450" s="9">
        <v>921.17310000000009</v>
      </c>
      <c r="BV450" s="9">
        <v>4605.8862600000011</v>
      </c>
      <c r="BW450" s="9">
        <v>28314.50172</v>
      </c>
      <c r="BX450" s="9">
        <v>0</v>
      </c>
      <c r="BY450" s="9">
        <v>0</v>
      </c>
      <c r="BZ450" s="9">
        <v>0</v>
      </c>
      <c r="CA450" s="9">
        <v>0</v>
      </c>
      <c r="CB450" s="9">
        <v>3384.1561080000001</v>
      </c>
      <c r="CC450" s="9">
        <v>3384.1561080000001</v>
      </c>
      <c r="CD450" s="135">
        <v>40609.873296000005</v>
      </c>
      <c r="CE450" s="7">
        <f t="shared" si="6"/>
        <v>0</v>
      </c>
    </row>
    <row r="451" spans="1:83" hidden="1">
      <c r="A451">
        <v>966</v>
      </c>
      <c r="B451" t="s">
        <v>750</v>
      </c>
      <c r="C451">
        <v>182</v>
      </c>
      <c r="D451" t="s">
        <v>751</v>
      </c>
      <c r="E451">
        <v>250</v>
      </c>
      <c r="F451">
        <v>512490002</v>
      </c>
      <c r="G451" t="s">
        <v>778</v>
      </c>
      <c r="H451" s="53"/>
      <c r="I451">
        <v>101</v>
      </c>
      <c r="J451" t="s">
        <v>308</v>
      </c>
      <c r="K451">
        <v>2490</v>
      </c>
      <c r="L451" s="8">
        <v>2420</v>
      </c>
      <c r="M451" t="s">
        <v>325</v>
      </c>
      <c r="N451">
        <v>2000</v>
      </c>
      <c r="O451" t="s">
        <v>113</v>
      </c>
      <c r="P451">
        <v>9</v>
      </c>
      <c r="Q451" t="s">
        <v>422</v>
      </c>
      <c r="R451">
        <v>241</v>
      </c>
      <c r="S451" s="21">
        <v>2</v>
      </c>
      <c r="T451" s="21">
        <v>41</v>
      </c>
      <c r="U451" t="s">
        <v>445</v>
      </c>
      <c r="V451">
        <v>124</v>
      </c>
      <c r="W451" t="s">
        <v>510</v>
      </c>
      <c r="X451">
        <v>1</v>
      </c>
      <c r="Y451" t="s">
        <v>313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15653.24</v>
      </c>
      <c r="AU451" s="4">
        <v>-15.94</v>
      </c>
      <c r="AV451" s="4">
        <v>0</v>
      </c>
      <c r="AW451" s="4">
        <v>0</v>
      </c>
      <c r="AX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1458.8</v>
      </c>
      <c r="BH451" s="4">
        <v>14178.5</v>
      </c>
      <c r="BI451" s="4">
        <v>0</v>
      </c>
      <c r="BJ451" s="6">
        <v>1563.73</v>
      </c>
      <c r="BK451" s="6">
        <v>1563.73</v>
      </c>
      <c r="BQ451" s="4">
        <v>19477.820879999999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0</v>
      </c>
      <c r="BX451" s="9">
        <v>0</v>
      </c>
      <c r="BY451" s="9">
        <v>1514.2344000000001</v>
      </c>
      <c r="BZ451" s="9">
        <v>14717.282999999999</v>
      </c>
      <c r="CA451" s="9">
        <v>0</v>
      </c>
      <c r="CB451" s="9">
        <v>1623.15174</v>
      </c>
      <c r="CC451" s="9">
        <v>1623.15174</v>
      </c>
      <c r="CD451" s="135">
        <v>19477.820879999999</v>
      </c>
      <c r="CE451" s="7">
        <f t="shared" ref="CE451:CE514" si="7">BQ451-CD451</f>
        <v>0</v>
      </c>
    </row>
    <row r="452" spans="1:83" s="42" customFormat="1" hidden="1">
      <c r="A452" s="42">
        <v>991</v>
      </c>
      <c r="B452" s="42" t="s">
        <v>538</v>
      </c>
      <c r="C452" s="42">
        <v>136</v>
      </c>
      <c r="D452" s="42" t="s">
        <v>539</v>
      </c>
      <c r="E452" s="42">
        <v>250</v>
      </c>
      <c r="F452" s="42">
        <v>512490002</v>
      </c>
      <c r="G452" s="42" t="s">
        <v>778</v>
      </c>
      <c r="H452" s="115"/>
      <c r="I452" s="42">
        <v>101</v>
      </c>
      <c r="J452" s="42" t="s">
        <v>308</v>
      </c>
      <c r="K452" s="42">
        <v>2490</v>
      </c>
      <c r="L452" s="104">
        <v>2420</v>
      </c>
      <c r="M452" s="42" t="s">
        <v>325</v>
      </c>
      <c r="N452" s="42">
        <v>2000</v>
      </c>
      <c r="O452" s="42" t="s">
        <v>113</v>
      </c>
      <c r="P452" s="42">
        <v>10</v>
      </c>
      <c r="Q452" s="42" t="s">
        <v>540</v>
      </c>
      <c r="R452" s="42">
        <v>311</v>
      </c>
      <c r="S452" s="105">
        <v>3</v>
      </c>
      <c r="T452" s="105">
        <v>11</v>
      </c>
      <c r="U452" s="42" t="s">
        <v>463</v>
      </c>
      <c r="V452" s="42">
        <v>121</v>
      </c>
      <c r="W452" s="42" t="s">
        <v>312</v>
      </c>
      <c r="X452" s="42">
        <v>1</v>
      </c>
      <c r="Y452" s="42" t="s">
        <v>313</v>
      </c>
      <c r="Z452" s="43">
        <v>0</v>
      </c>
      <c r="AA452" s="43">
        <v>0</v>
      </c>
      <c r="AB452" s="43">
        <v>241.89</v>
      </c>
      <c r="AC452" s="43">
        <v>0</v>
      </c>
      <c r="AD452" s="43">
        <v>0</v>
      </c>
      <c r="AE452" s="43">
        <v>0</v>
      </c>
      <c r="AF452" s="43">
        <v>0</v>
      </c>
      <c r="AG452" s="43">
        <v>0</v>
      </c>
      <c r="AH452" s="43">
        <v>0</v>
      </c>
      <c r="AI452" s="43">
        <v>0</v>
      </c>
      <c r="AJ452" s="43">
        <v>24.19</v>
      </c>
      <c r="AK452" s="43">
        <v>24.19</v>
      </c>
      <c r="AL452" s="43"/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>
        <v>0</v>
      </c>
      <c r="BG452" s="43">
        <v>0</v>
      </c>
      <c r="BH452" s="43">
        <v>0</v>
      </c>
      <c r="BI452" s="43">
        <v>0</v>
      </c>
      <c r="BJ452" s="44">
        <v>0</v>
      </c>
      <c r="BK452" s="44">
        <v>0</v>
      </c>
      <c r="BL452" s="107"/>
      <c r="BM452" s="107"/>
      <c r="BQ452" s="43">
        <v>0</v>
      </c>
      <c r="BR452" s="107">
        <v>0</v>
      </c>
      <c r="BS452" s="107">
        <v>0</v>
      </c>
      <c r="BT452" s="107">
        <v>0</v>
      </c>
      <c r="BU452" s="107">
        <v>0</v>
      </c>
      <c r="BV452" s="107">
        <v>0</v>
      </c>
      <c r="BW452" s="107">
        <v>0</v>
      </c>
      <c r="BX452" s="107">
        <v>0</v>
      </c>
      <c r="BY452" s="107">
        <v>0</v>
      </c>
      <c r="BZ452" s="107">
        <v>0</v>
      </c>
      <c r="CA452" s="107">
        <v>0</v>
      </c>
      <c r="CB452" s="107">
        <v>0</v>
      </c>
      <c r="CC452" s="107">
        <v>0</v>
      </c>
      <c r="CD452" s="137">
        <v>0</v>
      </c>
      <c r="CE452" s="7">
        <f t="shared" si="7"/>
        <v>0</v>
      </c>
    </row>
    <row r="453" spans="1:83" hidden="1">
      <c r="A453">
        <v>101</v>
      </c>
      <c r="B453" t="s">
        <v>306</v>
      </c>
      <c r="C453">
        <v>139</v>
      </c>
      <c r="D453" t="s">
        <v>307</v>
      </c>
      <c r="E453">
        <v>252</v>
      </c>
      <c r="F453">
        <v>512520001</v>
      </c>
      <c r="G453" t="s">
        <v>264</v>
      </c>
      <c r="H453" s="53"/>
      <c r="I453">
        <v>101</v>
      </c>
      <c r="J453" t="s">
        <v>308</v>
      </c>
      <c r="K453">
        <v>2520</v>
      </c>
      <c r="L453" s="8">
        <v>2520</v>
      </c>
      <c r="M453" t="s">
        <v>357</v>
      </c>
      <c r="N453">
        <v>2000</v>
      </c>
      <c r="O453" t="s">
        <v>113</v>
      </c>
      <c r="P453">
        <v>7</v>
      </c>
      <c r="Q453" t="s">
        <v>310</v>
      </c>
      <c r="R453">
        <v>171</v>
      </c>
      <c r="S453" s="21">
        <v>1</v>
      </c>
      <c r="T453" s="21">
        <v>71</v>
      </c>
      <c r="U453" t="s">
        <v>311</v>
      </c>
      <c r="V453">
        <v>121</v>
      </c>
      <c r="W453" t="s">
        <v>312</v>
      </c>
      <c r="X453">
        <v>1</v>
      </c>
      <c r="Y453" t="s">
        <v>313</v>
      </c>
      <c r="Z453" s="4">
        <v>0</v>
      </c>
      <c r="AA453" s="4">
        <v>0</v>
      </c>
      <c r="AB453" s="4">
        <v>0</v>
      </c>
      <c r="AC453" s="4">
        <v>1077.4100000000001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107.74</v>
      </c>
      <c r="AK453" s="4">
        <v>107.74</v>
      </c>
      <c r="AM453" s="4">
        <v>0</v>
      </c>
      <c r="AN453" s="4">
        <v>929.58</v>
      </c>
      <c r="AO453" s="4">
        <v>1276</v>
      </c>
      <c r="AP453" s="4">
        <v>-1077.4100000000001</v>
      </c>
      <c r="AQ453" s="4">
        <v>0</v>
      </c>
      <c r="AR453" s="4">
        <v>0</v>
      </c>
      <c r="AS453" s="4">
        <v>0</v>
      </c>
      <c r="AT453" s="4">
        <v>606.36</v>
      </c>
      <c r="AU453" s="4">
        <v>0</v>
      </c>
      <c r="AV453" s="4">
        <v>0</v>
      </c>
      <c r="AW453" s="4">
        <v>-107.74</v>
      </c>
      <c r="AX453" s="4">
        <v>0</v>
      </c>
      <c r="AZ453" s="4">
        <v>0</v>
      </c>
      <c r="BA453" s="4">
        <v>929.58</v>
      </c>
      <c r="BB453" s="4">
        <v>0</v>
      </c>
      <c r="BC453" s="4">
        <v>0</v>
      </c>
      <c r="BD453" s="4">
        <v>0</v>
      </c>
      <c r="BE453" s="4">
        <v>1276</v>
      </c>
      <c r="BF453" s="4">
        <v>0</v>
      </c>
      <c r="BG453" s="4">
        <v>606.36</v>
      </c>
      <c r="BH453" s="4">
        <v>0</v>
      </c>
      <c r="BI453" s="4">
        <v>0</v>
      </c>
      <c r="BJ453" s="6">
        <v>281.19400000000002</v>
      </c>
      <c r="BK453" s="6">
        <v>281.19400000000002</v>
      </c>
      <c r="BQ453" s="4">
        <v>3502.5524639999999</v>
      </c>
      <c r="BR453" s="9">
        <v>0</v>
      </c>
      <c r="BS453" s="9">
        <v>964.90404000000012</v>
      </c>
      <c r="BT453" s="9">
        <v>0</v>
      </c>
      <c r="BU453" s="9">
        <v>0</v>
      </c>
      <c r="BV453" s="9">
        <v>0</v>
      </c>
      <c r="BW453" s="9">
        <v>1324.4879999999998</v>
      </c>
      <c r="BX453" s="9">
        <v>0</v>
      </c>
      <c r="BY453" s="9">
        <v>629.40167999999994</v>
      </c>
      <c r="BZ453" s="9">
        <v>0</v>
      </c>
      <c r="CA453" s="9">
        <v>0</v>
      </c>
      <c r="CB453" s="9">
        <v>291.87937200000005</v>
      </c>
      <c r="CC453" s="9">
        <v>291.87937200000005</v>
      </c>
      <c r="CD453" s="135">
        <v>3502.5524639999994</v>
      </c>
      <c r="CE453" s="7">
        <f t="shared" si="7"/>
        <v>0</v>
      </c>
    </row>
    <row r="454" spans="1:83" hidden="1">
      <c r="A454">
        <v>111</v>
      </c>
      <c r="B454" t="s">
        <v>84</v>
      </c>
      <c r="C454">
        <v>141</v>
      </c>
      <c r="D454" t="s">
        <v>260</v>
      </c>
      <c r="E454">
        <v>252</v>
      </c>
      <c r="F454">
        <v>512520001</v>
      </c>
      <c r="G454" t="s">
        <v>264</v>
      </c>
      <c r="H454" s="53"/>
      <c r="I454">
        <v>101</v>
      </c>
      <c r="J454" t="s">
        <v>308</v>
      </c>
      <c r="K454">
        <v>2520</v>
      </c>
      <c r="L454" s="8">
        <v>2520</v>
      </c>
      <c r="M454" t="s">
        <v>357</v>
      </c>
      <c r="N454">
        <v>2000</v>
      </c>
      <c r="O454" t="s">
        <v>113</v>
      </c>
      <c r="P454">
        <v>13</v>
      </c>
      <c r="Q454" t="s">
        <v>353</v>
      </c>
      <c r="R454">
        <v>263</v>
      </c>
      <c r="S454" s="21">
        <v>2</v>
      </c>
      <c r="T454" s="21">
        <v>63</v>
      </c>
      <c r="U454" t="s">
        <v>354</v>
      </c>
      <c r="V454">
        <v>121</v>
      </c>
      <c r="W454" t="s">
        <v>312</v>
      </c>
      <c r="X454">
        <v>1</v>
      </c>
      <c r="Y454" t="s">
        <v>313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1624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Z454" s="4">
        <v>0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1624</v>
      </c>
      <c r="BG454" s="4">
        <v>0</v>
      </c>
      <c r="BH454" s="4">
        <v>0</v>
      </c>
      <c r="BI454" s="4">
        <v>0</v>
      </c>
      <c r="BJ454" s="6">
        <v>162.4</v>
      </c>
      <c r="BK454" s="6">
        <v>162.4</v>
      </c>
      <c r="BQ454" s="4">
        <v>2022.8544000000002</v>
      </c>
      <c r="BR454" s="9">
        <v>0</v>
      </c>
      <c r="BS454" s="9">
        <v>0</v>
      </c>
      <c r="BT454" s="9">
        <v>0</v>
      </c>
      <c r="BU454" s="9">
        <v>0</v>
      </c>
      <c r="BV454" s="9">
        <v>0</v>
      </c>
      <c r="BW454" s="9">
        <v>0</v>
      </c>
      <c r="BX454" s="9">
        <v>1685.712</v>
      </c>
      <c r="BY454" s="9">
        <v>0</v>
      </c>
      <c r="BZ454" s="9">
        <v>0</v>
      </c>
      <c r="CA454" s="9">
        <v>0</v>
      </c>
      <c r="CB454" s="9">
        <v>168.5712</v>
      </c>
      <c r="CC454" s="9">
        <v>168.5712</v>
      </c>
      <c r="CD454" s="135">
        <v>2022.8544000000002</v>
      </c>
      <c r="CE454" s="7">
        <f t="shared" si="7"/>
        <v>0</v>
      </c>
    </row>
    <row r="455" spans="1:83" hidden="1">
      <c r="A455">
        <v>931</v>
      </c>
      <c r="B455" t="s">
        <v>465</v>
      </c>
      <c r="C455">
        <v>111</v>
      </c>
      <c r="D455" t="s">
        <v>466</v>
      </c>
      <c r="E455">
        <v>252</v>
      </c>
      <c r="F455">
        <v>512520001</v>
      </c>
      <c r="G455" t="s">
        <v>264</v>
      </c>
      <c r="H455" s="53"/>
      <c r="I455">
        <v>101</v>
      </c>
      <c r="J455" t="s">
        <v>308</v>
      </c>
      <c r="K455">
        <v>2520</v>
      </c>
      <c r="L455" s="8">
        <v>2520</v>
      </c>
      <c r="M455" t="s">
        <v>357</v>
      </c>
      <c r="N455">
        <v>2000</v>
      </c>
      <c r="O455" t="s">
        <v>113</v>
      </c>
      <c r="P455">
        <v>5</v>
      </c>
      <c r="Q455" t="s">
        <v>467</v>
      </c>
      <c r="R455">
        <v>152</v>
      </c>
      <c r="S455" s="21">
        <v>1</v>
      </c>
      <c r="T455" s="21">
        <v>52</v>
      </c>
      <c r="U455" t="s">
        <v>468</v>
      </c>
      <c r="V455">
        <v>121</v>
      </c>
      <c r="W455" t="s">
        <v>312</v>
      </c>
      <c r="X455">
        <v>1</v>
      </c>
      <c r="Y455" t="s">
        <v>313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85.9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85.9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6">
        <v>8.59</v>
      </c>
      <c r="BK455" s="6">
        <v>8.59</v>
      </c>
      <c r="BQ455" s="4">
        <v>106.99704000000001</v>
      </c>
      <c r="BR455" s="9">
        <v>0</v>
      </c>
      <c r="BS455" s="9">
        <v>0</v>
      </c>
      <c r="BT455" s="9">
        <v>0</v>
      </c>
      <c r="BU455" s="9">
        <v>0</v>
      </c>
      <c r="BV455" s="9">
        <v>89.164200000000008</v>
      </c>
      <c r="BW455" s="9">
        <v>0</v>
      </c>
      <c r="BX455" s="9">
        <v>0</v>
      </c>
      <c r="BY455" s="9">
        <v>0</v>
      </c>
      <c r="BZ455" s="9">
        <v>0</v>
      </c>
      <c r="CA455" s="9">
        <v>0</v>
      </c>
      <c r="CB455" s="9">
        <v>8.9164200000000005</v>
      </c>
      <c r="CC455" s="9">
        <v>8.9164200000000005</v>
      </c>
      <c r="CD455" s="135">
        <v>106.99704000000001</v>
      </c>
      <c r="CE455" s="7">
        <f t="shared" si="7"/>
        <v>0</v>
      </c>
    </row>
    <row r="456" spans="1:83" hidden="1">
      <c r="A456">
        <v>953</v>
      </c>
      <c r="B456" t="s">
        <v>259</v>
      </c>
      <c r="C456">
        <v>121</v>
      </c>
      <c r="D456" t="s">
        <v>196</v>
      </c>
      <c r="E456">
        <v>252</v>
      </c>
      <c r="F456">
        <v>512520001</v>
      </c>
      <c r="G456" t="s">
        <v>264</v>
      </c>
      <c r="H456" s="53"/>
      <c r="I456">
        <v>101</v>
      </c>
      <c r="J456" t="s">
        <v>308</v>
      </c>
      <c r="K456">
        <v>2520</v>
      </c>
      <c r="L456" s="8">
        <v>2520</v>
      </c>
      <c r="M456" t="s">
        <v>357</v>
      </c>
      <c r="N456">
        <v>2000</v>
      </c>
      <c r="O456" t="s">
        <v>113</v>
      </c>
      <c r="P456">
        <v>12</v>
      </c>
      <c r="Q456" t="s">
        <v>401</v>
      </c>
      <c r="R456">
        <v>214</v>
      </c>
      <c r="S456" s="21">
        <v>2</v>
      </c>
      <c r="T456" s="21">
        <v>14</v>
      </c>
      <c r="U456" t="s">
        <v>446</v>
      </c>
      <c r="V456">
        <v>125</v>
      </c>
      <c r="W456" t="s">
        <v>464</v>
      </c>
      <c r="X456">
        <v>1</v>
      </c>
      <c r="Y456" t="s">
        <v>313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M456" s="4">
        <v>0</v>
      </c>
      <c r="AN456" s="4">
        <v>1793.31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Z456" s="4">
        <v>0</v>
      </c>
      <c r="BA456" s="4">
        <v>1793.31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6">
        <v>179.33099999999999</v>
      </c>
      <c r="BK456" s="6">
        <v>179.33099999999999</v>
      </c>
      <c r="BQ456" s="4">
        <v>2233.746936</v>
      </c>
      <c r="BR456" s="9">
        <v>0</v>
      </c>
      <c r="BS456" s="9">
        <v>1861.45578</v>
      </c>
      <c r="BT456" s="9">
        <v>0</v>
      </c>
      <c r="BU456" s="9">
        <v>0</v>
      </c>
      <c r="BV456" s="9">
        <v>0</v>
      </c>
      <c r="BW456" s="9">
        <v>0</v>
      </c>
      <c r="BX456" s="9">
        <v>0</v>
      </c>
      <c r="BY456" s="9">
        <v>0</v>
      </c>
      <c r="BZ456" s="9">
        <v>0</v>
      </c>
      <c r="CA456" s="9">
        <v>0</v>
      </c>
      <c r="CB456" s="9">
        <v>186.14557800000003</v>
      </c>
      <c r="CC456" s="9">
        <v>186.14557800000003</v>
      </c>
      <c r="CD456" s="135">
        <v>2233.746936</v>
      </c>
      <c r="CE456" s="7">
        <f t="shared" si="7"/>
        <v>0</v>
      </c>
    </row>
    <row r="457" spans="1:83" hidden="1">
      <c r="A457">
        <v>962</v>
      </c>
      <c r="B457" t="s">
        <v>513</v>
      </c>
      <c r="C457">
        <v>126</v>
      </c>
      <c r="D457" t="s">
        <v>225</v>
      </c>
      <c r="E457">
        <v>252</v>
      </c>
      <c r="F457">
        <v>512520001</v>
      </c>
      <c r="G457" t="s">
        <v>264</v>
      </c>
      <c r="H457" s="53"/>
      <c r="I457">
        <v>101</v>
      </c>
      <c r="J457" t="s">
        <v>308</v>
      </c>
      <c r="K457">
        <v>2520</v>
      </c>
      <c r="L457" s="8">
        <v>2520</v>
      </c>
      <c r="M457" t="s">
        <v>357</v>
      </c>
      <c r="N457">
        <v>2000</v>
      </c>
      <c r="O457" t="s">
        <v>113</v>
      </c>
      <c r="P457">
        <v>11</v>
      </c>
      <c r="Q457" t="s">
        <v>509</v>
      </c>
      <c r="R457">
        <v>241</v>
      </c>
      <c r="S457" s="21">
        <v>2</v>
      </c>
      <c r="T457" s="21">
        <v>41</v>
      </c>
      <c r="U457" t="s">
        <v>445</v>
      </c>
      <c r="V457">
        <v>124</v>
      </c>
      <c r="W457" t="s">
        <v>510</v>
      </c>
      <c r="X457">
        <v>1</v>
      </c>
      <c r="Y457" t="s">
        <v>313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2982.12</v>
      </c>
      <c r="AG457" s="4">
        <v>0</v>
      </c>
      <c r="AH457" s="4">
        <v>0</v>
      </c>
      <c r="AI457" s="4">
        <v>0</v>
      </c>
      <c r="AJ457" s="4">
        <v>298.20999999999998</v>
      </c>
      <c r="AK457" s="4">
        <v>298.20999999999998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-2392</v>
      </c>
      <c r="AU457" s="4">
        <v>0</v>
      </c>
      <c r="AV457" s="4">
        <v>0</v>
      </c>
      <c r="AW457" s="4">
        <v>0</v>
      </c>
      <c r="AX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6">
        <v>0</v>
      </c>
      <c r="BK457" s="6">
        <v>0</v>
      </c>
      <c r="BQ457" s="4">
        <v>0</v>
      </c>
      <c r="BR457" s="9">
        <v>0</v>
      </c>
      <c r="BS457" s="9">
        <v>0</v>
      </c>
      <c r="BT457" s="9">
        <v>0</v>
      </c>
      <c r="BU457" s="9">
        <v>0</v>
      </c>
      <c r="BV457" s="9">
        <v>0</v>
      </c>
      <c r="BW457" s="9">
        <v>0</v>
      </c>
      <c r="BX457" s="9">
        <v>0</v>
      </c>
      <c r="BY457" s="9">
        <v>0</v>
      </c>
      <c r="BZ457" s="9">
        <v>0</v>
      </c>
      <c r="CA457" s="9">
        <v>0</v>
      </c>
      <c r="CB457" s="9">
        <v>0</v>
      </c>
      <c r="CC457" s="9">
        <v>0</v>
      </c>
      <c r="CD457" s="135">
        <v>0</v>
      </c>
      <c r="CE457" s="7">
        <f t="shared" si="7"/>
        <v>0</v>
      </c>
    </row>
    <row r="458" spans="1:83" hidden="1">
      <c r="A458">
        <v>102</v>
      </c>
      <c r="B458" t="s">
        <v>343</v>
      </c>
      <c r="C458">
        <v>140</v>
      </c>
      <c r="D458" t="s">
        <v>344</v>
      </c>
      <c r="E458">
        <v>254</v>
      </c>
      <c r="F458">
        <v>512530002</v>
      </c>
      <c r="G458" t="s">
        <v>255</v>
      </c>
      <c r="H458" s="53"/>
      <c r="I458">
        <v>101</v>
      </c>
      <c r="J458" t="s">
        <v>308</v>
      </c>
      <c r="K458">
        <v>2530</v>
      </c>
      <c r="L458" s="8">
        <v>2520</v>
      </c>
      <c r="M458" t="s">
        <v>346</v>
      </c>
      <c r="N458">
        <v>2000</v>
      </c>
      <c r="O458" t="s">
        <v>113</v>
      </c>
      <c r="P458">
        <v>4</v>
      </c>
      <c r="Q458" t="s">
        <v>345</v>
      </c>
      <c r="R458">
        <v>172</v>
      </c>
      <c r="S458" s="21">
        <v>1</v>
      </c>
      <c r="T458" s="21">
        <v>72</v>
      </c>
      <c r="U458" t="s">
        <v>281</v>
      </c>
      <c r="V458">
        <v>121</v>
      </c>
      <c r="W458" t="s">
        <v>312</v>
      </c>
      <c r="X458">
        <v>1</v>
      </c>
      <c r="Y458" t="s">
        <v>313</v>
      </c>
      <c r="Z458" s="4">
        <v>0</v>
      </c>
      <c r="AA458" s="4">
        <v>0</v>
      </c>
      <c r="AB458" s="4">
        <v>11815.7</v>
      </c>
      <c r="AC458" s="4">
        <v>0</v>
      </c>
      <c r="AD458" s="4">
        <v>25698.65</v>
      </c>
      <c r="AE458" s="4">
        <v>0</v>
      </c>
      <c r="AF458" s="4">
        <v>274</v>
      </c>
      <c r="AG458" s="4">
        <v>0</v>
      </c>
      <c r="AH458" s="4">
        <v>0</v>
      </c>
      <c r="AI458" s="4">
        <v>13627.18</v>
      </c>
      <c r="AJ458" s="4">
        <v>5141.55</v>
      </c>
      <c r="AK458" s="4">
        <v>5141.55</v>
      </c>
      <c r="AM458" s="4">
        <v>0</v>
      </c>
      <c r="AN458" s="4">
        <v>0</v>
      </c>
      <c r="AO458" s="4">
        <v>5737.08</v>
      </c>
      <c r="AP458" s="4">
        <v>0</v>
      </c>
      <c r="AQ458" s="4">
        <v>-1610.06</v>
      </c>
      <c r="AR458" s="4">
        <v>-0.08</v>
      </c>
      <c r="AS458" s="4">
        <v>0</v>
      </c>
      <c r="AT458" s="4">
        <v>9826.4</v>
      </c>
      <c r="AU458" s="4">
        <v>0</v>
      </c>
      <c r="AV458" s="4">
        <v>-1609.86</v>
      </c>
      <c r="AW458" s="4">
        <v>0</v>
      </c>
      <c r="AX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16037.07</v>
      </c>
      <c r="BG458" s="4">
        <v>18139.84</v>
      </c>
      <c r="BH458" s="4">
        <v>0</v>
      </c>
      <c r="BI458" s="4">
        <v>0</v>
      </c>
      <c r="BJ458" s="6">
        <v>3417.6910000000003</v>
      </c>
      <c r="BK458" s="6">
        <v>3417.6910000000003</v>
      </c>
      <c r="BQ458" s="4">
        <v>42570.759096000002</v>
      </c>
      <c r="BR458" s="9">
        <v>0</v>
      </c>
      <c r="BS458" s="9">
        <v>0</v>
      </c>
      <c r="BT458" s="9">
        <v>0</v>
      </c>
      <c r="BU458" s="9">
        <v>0</v>
      </c>
      <c r="BV458" s="9">
        <v>0</v>
      </c>
      <c r="BW458" s="9">
        <v>0</v>
      </c>
      <c r="BX458" s="9">
        <v>16646.478660000001</v>
      </c>
      <c r="BY458" s="9">
        <v>18829.153920000001</v>
      </c>
      <c r="BZ458" s="9">
        <v>0</v>
      </c>
      <c r="CA458" s="9">
        <v>0</v>
      </c>
      <c r="CB458" s="9">
        <v>3547.5632580000006</v>
      </c>
      <c r="CC458" s="9">
        <v>3547.5632580000006</v>
      </c>
      <c r="CD458" s="135">
        <v>42570.759096000009</v>
      </c>
      <c r="CE458" s="7">
        <f t="shared" si="7"/>
        <v>0</v>
      </c>
    </row>
    <row r="459" spans="1:83" hidden="1">
      <c r="A459">
        <v>111</v>
      </c>
      <c r="B459" t="s">
        <v>84</v>
      </c>
      <c r="C459">
        <v>141</v>
      </c>
      <c r="D459" t="s">
        <v>260</v>
      </c>
      <c r="E459">
        <v>254</v>
      </c>
      <c r="F459">
        <v>512530002</v>
      </c>
      <c r="G459" t="s">
        <v>255</v>
      </c>
      <c r="H459" s="53"/>
      <c r="I459">
        <v>101</v>
      </c>
      <c r="J459" t="s">
        <v>308</v>
      </c>
      <c r="K459">
        <v>2530</v>
      </c>
      <c r="L459" s="8">
        <v>2520</v>
      </c>
      <c r="M459" t="s">
        <v>346</v>
      </c>
      <c r="N459">
        <v>2000</v>
      </c>
      <c r="O459" t="s">
        <v>113</v>
      </c>
      <c r="P459">
        <v>13</v>
      </c>
      <c r="Q459" t="s">
        <v>353</v>
      </c>
      <c r="R459">
        <v>263</v>
      </c>
      <c r="S459" s="21">
        <v>2</v>
      </c>
      <c r="T459" s="21">
        <v>63</v>
      </c>
      <c r="U459" t="s">
        <v>354</v>
      </c>
      <c r="V459">
        <v>121</v>
      </c>
      <c r="W459" t="s">
        <v>312</v>
      </c>
      <c r="X459">
        <v>1</v>
      </c>
      <c r="Y459" t="s">
        <v>313</v>
      </c>
      <c r="Z459" s="4">
        <v>0</v>
      </c>
      <c r="AA459" s="4">
        <v>0</v>
      </c>
      <c r="AB459" s="4">
        <v>6656.43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665.64</v>
      </c>
      <c r="AK459" s="4">
        <v>665.64</v>
      </c>
      <c r="AM459" s="4">
        <v>0</v>
      </c>
      <c r="AN459" s="4">
        <v>0</v>
      </c>
      <c r="AO459" s="4">
        <v>0</v>
      </c>
      <c r="AP459" s="4">
        <v>0</v>
      </c>
      <c r="AQ459" s="4">
        <v>4193.6000000000004</v>
      </c>
      <c r="AR459" s="4">
        <v>0</v>
      </c>
      <c r="AS459" s="4">
        <v>0</v>
      </c>
      <c r="AT459" s="4">
        <v>0</v>
      </c>
      <c r="AU459" s="4">
        <v>0</v>
      </c>
      <c r="AV459" s="4">
        <v>0</v>
      </c>
      <c r="AW459" s="4">
        <v>0</v>
      </c>
      <c r="AX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10850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6">
        <v>1085</v>
      </c>
      <c r="BK459" s="6">
        <v>1085</v>
      </c>
      <c r="BQ459" s="4">
        <v>13514.76</v>
      </c>
      <c r="BR459" s="9">
        <v>0</v>
      </c>
      <c r="BS459" s="9">
        <v>0</v>
      </c>
      <c r="BT459" s="9">
        <v>0</v>
      </c>
      <c r="BU459" s="9">
        <v>0</v>
      </c>
      <c r="BV459" s="9">
        <v>11262.300000000001</v>
      </c>
      <c r="BW459" s="9">
        <v>0</v>
      </c>
      <c r="BX459" s="9">
        <v>0</v>
      </c>
      <c r="BY459" s="9">
        <v>0</v>
      </c>
      <c r="BZ459" s="9">
        <v>0</v>
      </c>
      <c r="CA459" s="9">
        <v>0</v>
      </c>
      <c r="CB459" s="9">
        <v>1126.23</v>
      </c>
      <c r="CC459" s="9">
        <v>1126.23</v>
      </c>
      <c r="CD459" s="135">
        <v>13514.76</v>
      </c>
      <c r="CE459" s="7">
        <f t="shared" si="7"/>
        <v>0</v>
      </c>
    </row>
    <row r="460" spans="1:83" hidden="1">
      <c r="A460">
        <v>102</v>
      </c>
      <c r="B460" t="s">
        <v>343</v>
      </c>
      <c r="C460">
        <v>140</v>
      </c>
      <c r="D460" t="s">
        <v>344</v>
      </c>
      <c r="E460">
        <v>258</v>
      </c>
      <c r="F460">
        <v>512590001</v>
      </c>
      <c r="G460" t="s">
        <v>272</v>
      </c>
      <c r="H460" s="53"/>
      <c r="I460">
        <v>101</v>
      </c>
      <c r="J460" t="s">
        <v>308</v>
      </c>
      <c r="K460">
        <v>2590</v>
      </c>
      <c r="L460" s="8">
        <v>2520</v>
      </c>
      <c r="M460" t="s">
        <v>382</v>
      </c>
      <c r="N460">
        <v>2000</v>
      </c>
      <c r="O460" t="s">
        <v>113</v>
      </c>
      <c r="P460">
        <v>4</v>
      </c>
      <c r="Q460" t="s">
        <v>345</v>
      </c>
      <c r="R460">
        <v>172</v>
      </c>
      <c r="S460" s="21">
        <v>1</v>
      </c>
      <c r="T460" s="21">
        <v>72</v>
      </c>
      <c r="U460" t="s">
        <v>281</v>
      </c>
      <c r="V460">
        <v>121</v>
      </c>
      <c r="W460" t="s">
        <v>312</v>
      </c>
      <c r="X460">
        <v>1</v>
      </c>
      <c r="Y460" t="s">
        <v>313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M460" s="4">
        <v>0</v>
      </c>
      <c r="AN460" s="4">
        <v>0</v>
      </c>
      <c r="AO460" s="4">
        <v>0.28000000000000003</v>
      </c>
      <c r="AP460" s="4">
        <v>0</v>
      </c>
      <c r="AQ460" s="4">
        <v>0</v>
      </c>
      <c r="AR460" s="4">
        <v>0</v>
      </c>
      <c r="AS460" s="4">
        <v>0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4">
        <v>0</v>
      </c>
      <c r="BH460" s="4">
        <v>0</v>
      </c>
      <c r="BI460" s="4">
        <v>0</v>
      </c>
      <c r="BJ460" s="6">
        <v>0</v>
      </c>
      <c r="BK460" s="6">
        <v>0</v>
      </c>
      <c r="BQ460" s="4">
        <v>0</v>
      </c>
      <c r="BR460" s="9">
        <v>0</v>
      </c>
      <c r="BS460" s="9">
        <v>0</v>
      </c>
      <c r="BT460" s="9">
        <v>0</v>
      </c>
      <c r="BU460" s="9">
        <v>0</v>
      </c>
      <c r="BV460" s="9">
        <v>0</v>
      </c>
      <c r="BW460" s="9">
        <v>0</v>
      </c>
      <c r="BX460" s="9">
        <v>0</v>
      </c>
      <c r="BY460" s="9">
        <v>0</v>
      </c>
      <c r="BZ460" s="9">
        <v>0</v>
      </c>
      <c r="CA460" s="9">
        <v>0</v>
      </c>
      <c r="CB460" s="9">
        <v>0</v>
      </c>
      <c r="CC460" s="9">
        <v>0</v>
      </c>
      <c r="CD460" s="135">
        <v>0</v>
      </c>
      <c r="CE460" s="7">
        <f t="shared" si="7"/>
        <v>0</v>
      </c>
    </row>
    <row r="461" spans="1:83" hidden="1">
      <c r="A461">
        <v>111</v>
      </c>
      <c r="B461" t="s">
        <v>84</v>
      </c>
      <c r="C461">
        <v>141</v>
      </c>
      <c r="D461" t="s">
        <v>260</v>
      </c>
      <c r="E461">
        <v>258</v>
      </c>
      <c r="F461">
        <v>512590001</v>
      </c>
      <c r="G461" t="s">
        <v>272</v>
      </c>
      <c r="H461" s="53"/>
      <c r="I461">
        <v>101</v>
      </c>
      <c r="J461" t="s">
        <v>308</v>
      </c>
      <c r="K461">
        <v>2590</v>
      </c>
      <c r="L461" s="8">
        <v>2520</v>
      </c>
      <c r="M461" t="s">
        <v>382</v>
      </c>
      <c r="N461">
        <v>2000</v>
      </c>
      <c r="O461" t="s">
        <v>113</v>
      </c>
      <c r="P461">
        <v>13</v>
      </c>
      <c r="Q461" t="s">
        <v>353</v>
      </c>
      <c r="R461">
        <v>263</v>
      </c>
      <c r="S461" s="21">
        <v>2</v>
      </c>
      <c r="T461" s="21">
        <v>63</v>
      </c>
      <c r="U461" t="s">
        <v>354</v>
      </c>
      <c r="V461">
        <v>121</v>
      </c>
      <c r="W461" t="s">
        <v>312</v>
      </c>
      <c r="X461">
        <v>1</v>
      </c>
      <c r="Y461" t="s">
        <v>313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9280</v>
      </c>
      <c r="AV461" s="4">
        <v>0</v>
      </c>
      <c r="AW461" s="4">
        <v>0</v>
      </c>
      <c r="AX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6">
        <v>0</v>
      </c>
      <c r="BK461" s="6">
        <v>0</v>
      </c>
      <c r="BQ461" s="4">
        <v>0</v>
      </c>
      <c r="BR461" s="9">
        <v>0</v>
      </c>
      <c r="BS461" s="9">
        <v>0</v>
      </c>
      <c r="BT461" s="9">
        <v>0</v>
      </c>
      <c r="BU461" s="9">
        <v>0</v>
      </c>
      <c r="BV461" s="9">
        <v>0</v>
      </c>
      <c r="BW461" s="9">
        <v>0</v>
      </c>
      <c r="BX461" s="9">
        <v>0</v>
      </c>
      <c r="BY461" s="9">
        <v>0</v>
      </c>
      <c r="BZ461" s="9">
        <v>0</v>
      </c>
      <c r="CA461" s="9">
        <v>0</v>
      </c>
      <c r="CB461" s="9">
        <v>0</v>
      </c>
      <c r="CC461" s="9">
        <v>0</v>
      </c>
      <c r="CD461" s="135">
        <v>0</v>
      </c>
      <c r="CE461" s="7">
        <f t="shared" si="7"/>
        <v>0</v>
      </c>
    </row>
    <row r="462" spans="1:83" hidden="1">
      <c r="A462">
        <v>954</v>
      </c>
      <c r="B462" t="s">
        <v>502</v>
      </c>
      <c r="C462">
        <v>122</v>
      </c>
      <c r="D462" t="s">
        <v>503</v>
      </c>
      <c r="E462">
        <v>258</v>
      </c>
      <c r="F462">
        <v>512590001</v>
      </c>
      <c r="G462" t="s">
        <v>272</v>
      </c>
      <c r="H462" s="53"/>
      <c r="I462">
        <v>101</v>
      </c>
      <c r="J462" t="s">
        <v>308</v>
      </c>
      <c r="K462">
        <v>2590</v>
      </c>
      <c r="L462" s="8">
        <v>2520</v>
      </c>
      <c r="M462" t="s">
        <v>382</v>
      </c>
      <c r="N462">
        <v>2000</v>
      </c>
      <c r="O462" t="s">
        <v>113</v>
      </c>
      <c r="P462">
        <v>12</v>
      </c>
      <c r="Q462" t="s">
        <v>401</v>
      </c>
      <c r="R462">
        <v>226</v>
      </c>
      <c r="S462" s="21">
        <v>2</v>
      </c>
      <c r="T462" s="21">
        <v>26</v>
      </c>
      <c r="U462" t="s">
        <v>504</v>
      </c>
      <c r="V462">
        <v>121</v>
      </c>
      <c r="W462" t="s">
        <v>312</v>
      </c>
      <c r="X462">
        <v>1</v>
      </c>
      <c r="Y462" t="s">
        <v>313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12066.37</v>
      </c>
      <c r="AU462" s="4">
        <v>0</v>
      </c>
      <c r="AV462" s="4">
        <v>0</v>
      </c>
      <c r="AW462" s="4">
        <v>0</v>
      </c>
      <c r="AX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4">
        <v>0</v>
      </c>
      <c r="BH462" s="4">
        <v>12066.37</v>
      </c>
      <c r="BI462" s="4">
        <v>0</v>
      </c>
      <c r="BJ462" s="6">
        <v>1206.6370000000002</v>
      </c>
      <c r="BK462" s="6">
        <v>1206.6370000000002</v>
      </c>
      <c r="BQ462" s="4">
        <v>15029.870472000002</v>
      </c>
      <c r="BR462" s="9">
        <v>0</v>
      </c>
      <c r="BS462" s="9">
        <v>0</v>
      </c>
      <c r="BT462" s="9">
        <v>0</v>
      </c>
      <c r="BU462" s="9">
        <v>0</v>
      </c>
      <c r="BV462" s="9">
        <v>0</v>
      </c>
      <c r="BW462" s="9">
        <v>0</v>
      </c>
      <c r="BX462" s="9">
        <v>0</v>
      </c>
      <c r="BY462" s="9">
        <v>0</v>
      </c>
      <c r="BZ462" s="9">
        <v>12524.89206</v>
      </c>
      <c r="CA462" s="9">
        <v>0</v>
      </c>
      <c r="CB462" s="9">
        <v>1252.4892060000002</v>
      </c>
      <c r="CC462" s="9">
        <v>1252.4892060000002</v>
      </c>
      <c r="CD462" s="135">
        <v>15029.870472000001</v>
      </c>
      <c r="CE462" s="7">
        <f t="shared" si="7"/>
        <v>0</v>
      </c>
    </row>
    <row r="463" spans="1:83" s="42" customFormat="1" hidden="1">
      <c r="A463" s="42">
        <v>962</v>
      </c>
      <c r="B463" s="42" t="s">
        <v>513</v>
      </c>
      <c r="C463" s="42">
        <v>126</v>
      </c>
      <c r="D463" s="42" t="s">
        <v>225</v>
      </c>
      <c r="E463" s="42">
        <v>258</v>
      </c>
      <c r="F463" s="42">
        <v>512590001</v>
      </c>
      <c r="G463" s="42" t="s">
        <v>272</v>
      </c>
      <c r="H463" s="115"/>
      <c r="I463" s="42">
        <v>101</v>
      </c>
      <c r="J463" s="42" t="s">
        <v>308</v>
      </c>
      <c r="K463" s="42">
        <v>2590</v>
      </c>
      <c r="L463" s="104">
        <v>2520</v>
      </c>
      <c r="M463" s="42" t="s">
        <v>382</v>
      </c>
      <c r="N463" s="42">
        <v>2000</v>
      </c>
      <c r="O463" s="42" t="s">
        <v>113</v>
      </c>
      <c r="P463" s="42">
        <v>11</v>
      </c>
      <c r="Q463" s="42" t="s">
        <v>509</v>
      </c>
      <c r="R463" s="42">
        <v>241</v>
      </c>
      <c r="S463" s="105">
        <v>2</v>
      </c>
      <c r="T463" s="105">
        <v>41</v>
      </c>
      <c r="U463" s="42" t="s">
        <v>445</v>
      </c>
      <c r="V463" s="42">
        <v>124</v>
      </c>
      <c r="W463" s="42" t="s">
        <v>510</v>
      </c>
      <c r="X463" s="42">
        <v>1</v>
      </c>
      <c r="Y463" s="42" t="s">
        <v>313</v>
      </c>
      <c r="Z463" s="43">
        <v>0</v>
      </c>
      <c r="AA463" s="43">
        <v>0</v>
      </c>
      <c r="AB463" s="43">
        <v>0</v>
      </c>
      <c r="AC463" s="43">
        <v>0</v>
      </c>
      <c r="AD463" s="43">
        <v>0</v>
      </c>
      <c r="AE463" s="43">
        <v>0</v>
      </c>
      <c r="AF463" s="43">
        <v>0</v>
      </c>
      <c r="AG463" s="43">
        <v>12455.63</v>
      </c>
      <c r="AH463" s="43">
        <v>0</v>
      </c>
      <c r="AI463" s="43">
        <v>0</v>
      </c>
      <c r="AJ463" s="43">
        <v>1245.56</v>
      </c>
      <c r="AK463" s="43">
        <v>1245.56</v>
      </c>
      <c r="AL463" s="43"/>
      <c r="AM463" s="43">
        <v>0</v>
      </c>
      <c r="AN463" s="43">
        <v>0</v>
      </c>
      <c r="AO463" s="43">
        <v>0</v>
      </c>
      <c r="AP463" s="43">
        <v>0</v>
      </c>
      <c r="AQ463" s="43">
        <v>0</v>
      </c>
      <c r="AR463" s="43">
        <v>4</v>
      </c>
      <c r="AS463" s="43">
        <v>5050.74</v>
      </c>
      <c r="AT463" s="43">
        <v>0</v>
      </c>
      <c r="AU463" s="43">
        <v>0</v>
      </c>
      <c r="AV463" s="43">
        <v>-1285.24</v>
      </c>
      <c r="AW463" s="43">
        <v>-3222.72</v>
      </c>
      <c r="AX463" s="43">
        <v>0</v>
      </c>
      <c r="AZ463" s="43">
        <v>0</v>
      </c>
      <c r="BA463" s="43">
        <v>0</v>
      </c>
      <c r="BB463" s="43">
        <v>0</v>
      </c>
      <c r="BC463" s="43">
        <v>0</v>
      </c>
      <c r="BD463" s="43">
        <v>0</v>
      </c>
      <c r="BE463" s="43">
        <v>0</v>
      </c>
      <c r="BF463" s="43">
        <v>0</v>
      </c>
      <c r="BG463" s="43">
        <v>4687.54</v>
      </c>
      <c r="BH463" s="43">
        <v>4079.43</v>
      </c>
      <c r="BI463" s="43">
        <v>0</v>
      </c>
      <c r="BJ463" s="44">
        <v>876.69699999999989</v>
      </c>
      <c r="BK463" s="44">
        <v>876.69699999999989</v>
      </c>
      <c r="BL463" s="107"/>
      <c r="BM463" s="107"/>
      <c r="BQ463" s="43">
        <v>10920.137832</v>
      </c>
      <c r="BR463" s="107">
        <v>0</v>
      </c>
      <c r="BS463" s="107">
        <v>0</v>
      </c>
      <c r="BT463" s="107">
        <v>0</v>
      </c>
      <c r="BU463" s="107">
        <v>0</v>
      </c>
      <c r="BV463" s="107">
        <v>0</v>
      </c>
      <c r="BW463" s="107">
        <v>0</v>
      </c>
      <c r="BX463" s="107">
        <v>0</v>
      </c>
      <c r="BY463" s="107">
        <v>4865.6665200000007</v>
      </c>
      <c r="BZ463" s="107">
        <v>4234.4483399999999</v>
      </c>
      <c r="CA463" s="107">
        <v>0</v>
      </c>
      <c r="CB463" s="107">
        <v>910.01148599999999</v>
      </c>
      <c r="CC463" s="107">
        <v>910.01148599999999</v>
      </c>
      <c r="CD463" s="137">
        <v>10920.137832</v>
      </c>
      <c r="CE463" s="7">
        <f t="shared" si="7"/>
        <v>0</v>
      </c>
    </row>
    <row r="464" spans="1:83" hidden="1">
      <c r="A464">
        <v>101</v>
      </c>
      <c r="B464" t="s">
        <v>306</v>
      </c>
      <c r="C464">
        <v>139</v>
      </c>
      <c r="D464" t="s">
        <v>307</v>
      </c>
      <c r="E464">
        <v>260</v>
      </c>
      <c r="F464">
        <v>512610001</v>
      </c>
      <c r="G464" t="s">
        <v>116</v>
      </c>
      <c r="H464" s="53"/>
      <c r="I464">
        <v>101</v>
      </c>
      <c r="J464" t="s">
        <v>308</v>
      </c>
      <c r="K464">
        <v>2610</v>
      </c>
      <c r="L464" s="8">
        <v>2610</v>
      </c>
      <c r="M464" t="s">
        <v>326</v>
      </c>
      <c r="N464">
        <v>2000</v>
      </c>
      <c r="O464" t="s">
        <v>113</v>
      </c>
      <c r="P464">
        <v>7</v>
      </c>
      <c r="Q464" t="s">
        <v>310</v>
      </c>
      <c r="R464">
        <v>171</v>
      </c>
      <c r="S464" s="21">
        <v>1</v>
      </c>
      <c r="T464" s="21">
        <v>71</v>
      </c>
      <c r="U464" t="s">
        <v>311</v>
      </c>
      <c r="V464">
        <v>121</v>
      </c>
      <c r="W464" t="s">
        <v>312</v>
      </c>
      <c r="X464">
        <v>1</v>
      </c>
      <c r="Y464" t="s">
        <v>313</v>
      </c>
      <c r="Z464" s="4">
        <v>0</v>
      </c>
      <c r="AA464" s="4">
        <v>0</v>
      </c>
      <c r="AB464" s="4">
        <v>4479.8</v>
      </c>
      <c r="AC464" s="4">
        <v>0</v>
      </c>
      <c r="AD464" s="4">
        <v>720.75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520.04999999999995</v>
      </c>
      <c r="AK464" s="4">
        <v>520.04999999999995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>
        <v>0</v>
      </c>
      <c r="AT464" s="4">
        <v>0</v>
      </c>
      <c r="AU464" s="4">
        <v>0</v>
      </c>
      <c r="AV464" s="4">
        <v>-1536.84</v>
      </c>
      <c r="AW464" s="4">
        <v>0</v>
      </c>
      <c r="AX464" s="4">
        <v>0</v>
      </c>
      <c r="AZ464" s="4">
        <v>0</v>
      </c>
      <c r="BA464" s="4">
        <v>0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2803.92</v>
      </c>
      <c r="BI464" s="4">
        <v>0</v>
      </c>
      <c r="BJ464" s="6">
        <v>280.392</v>
      </c>
      <c r="BK464" s="6">
        <v>280.392</v>
      </c>
      <c r="BQ464" s="4">
        <v>3492.5627519999998</v>
      </c>
      <c r="BR464" s="9">
        <v>0</v>
      </c>
      <c r="BS464" s="9">
        <v>0</v>
      </c>
      <c r="BT464" s="9">
        <v>0</v>
      </c>
      <c r="BU464" s="9">
        <v>0</v>
      </c>
      <c r="BV464" s="9">
        <v>0</v>
      </c>
      <c r="BW464" s="9">
        <v>0</v>
      </c>
      <c r="BX464" s="9">
        <v>0</v>
      </c>
      <c r="BY464" s="9">
        <v>0</v>
      </c>
      <c r="BZ464" s="9">
        <v>2910.4689600000002</v>
      </c>
      <c r="CA464" s="9">
        <v>0</v>
      </c>
      <c r="CB464" s="9">
        <v>291.046896</v>
      </c>
      <c r="CC464" s="9">
        <v>291.046896</v>
      </c>
      <c r="CD464" s="135">
        <v>3492.5627519999998</v>
      </c>
      <c r="CE464" s="7">
        <f t="shared" si="7"/>
        <v>0</v>
      </c>
    </row>
    <row r="465" spans="1:83" hidden="1">
      <c r="A465">
        <v>102</v>
      </c>
      <c r="B465" t="s">
        <v>343</v>
      </c>
      <c r="C465">
        <v>140</v>
      </c>
      <c r="D465" t="s">
        <v>344</v>
      </c>
      <c r="E465">
        <v>260</v>
      </c>
      <c r="F465">
        <v>512610001</v>
      </c>
      <c r="G465" t="s">
        <v>116</v>
      </c>
      <c r="H465" s="53"/>
      <c r="I465">
        <v>101</v>
      </c>
      <c r="J465" t="s">
        <v>308</v>
      </c>
      <c r="K465">
        <v>2610</v>
      </c>
      <c r="L465" s="8">
        <v>2610</v>
      </c>
      <c r="M465" t="s">
        <v>326</v>
      </c>
      <c r="N465">
        <v>2000</v>
      </c>
      <c r="O465" t="s">
        <v>113</v>
      </c>
      <c r="P465">
        <v>4</v>
      </c>
      <c r="Q465" t="s">
        <v>345</v>
      </c>
      <c r="R465">
        <v>172</v>
      </c>
      <c r="S465" s="21">
        <v>1</v>
      </c>
      <c r="T465" s="21">
        <v>72</v>
      </c>
      <c r="U465" t="s">
        <v>281</v>
      </c>
      <c r="V465">
        <v>121</v>
      </c>
      <c r="W465" t="s">
        <v>312</v>
      </c>
      <c r="X465">
        <v>1</v>
      </c>
      <c r="Y465" t="s">
        <v>313</v>
      </c>
      <c r="Z465" s="4">
        <v>0</v>
      </c>
      <c r="AA465" s="4">
        <v>0</v>
      </c>
      <c r="AB465" s="4">
        <v>1403.66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140.37</v>
      </c>
      <c r="AK465" s="4">
        <v>140.37</v>
      </c>
      <c r="AM465" s="4">
        <v>0</v>
      </c>
      <c r="AN465" s="4">
        <v>0</v>
      </c>
      <c r="AO465" s="4">
        <v>-0.05</v>
      </c>
      <c r="AP465" s="4">
        <v>-0.04</v>
      </c>
      <c r="AQ465" s="4">
        <v>0</v>
      </c>
      <c r="AR465" s="4">
        <v>0</v>
      </c>
      <c r="AS465" s="4">
        <v>0</v>
      </c>
      <c r="AT465" s="4">
        <v>297.25</v>
      </c>
      <c r="AU465" s="4">
        <v>0</v>
      </c>
      <c r="AV465" s="4">
        <v>0</v>
      </c>
      <c r="AW465" s="4">
        <v>0</v>
      </c>
      <c r="AX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725.4</v>
      </c>
      <c r="BG465" s="4">
        <v>0</v>
      </c>
      <c r="BH465" s="4">
        <v>975.42</v>
      </c>
      <c r="BI465" s="4">
        <v>0</v>
      </c>
      <c r="BJ465" s="6">
        <v>170.08199999999999</v>
      </c>
      <c r="BK465" s="6">
        <v>170.08199999999999</v>
      </c>
      <c r="BQ465" s="4">
        <v>2118.5413920000001</v>
      </c>
      <c r="BR465" s="9">
        <v>0</v>
      </c>
      <c r="BS465" s="9">
        <v>0</v>
      </c>
      <c r="BT465" s="9">
        <v>0</v>
      </c>
      <c r="BU465" s="9">
        <v>0</v>
      </c>
      <c r="BV465" s="9">
        <v>0</v>
      </c>
      <c r="BW465" s="9">
        <v>0</v>
      </c>
      <c r="BX465" s="9">
        <v>752.9652000000001</v>
      </c>
      <c r="BY465" s="9">
        <v>0</v>
      </c>
      <c r="BZ465" s="9">
        <v>1012.4859600000001</v>
      </c>
      <c r="CA465" s="9">
        <v>0</v>
      </c>
      <c r="CB465" s="9">
        <v>176.54511600000001</v>
      </c>
      <c r="CC465" s="9">
        <v>176.54511600000001</v>
      </c>
      <c r="CD465" s="135">
        <v>2118.5413920000001</v>
      </c>
      <c r="CE465" s="7">
        <f t="shared" si="7"/>
        <v>0</v>
      </c>
    </row>
    <row r="466" spans="1:83" hidden="1">
      <c r="A466">
        <v>111</v>
      </c>
      <c r="B466" t="s">
        <v>84</v>
      </c>
      <c r="C466">
        <v>141</v>
      </c>
      <c r="D466" t="s">
        <v>260</v>
      </c>
      <c r="E466">
        <v>260</v>
      </c>
      <c r="F466">
        <v>512610001</v>
      </c>
      <c r="G466" t="s">
        <v>116</v>
      </c>
      <c r="H466" s="53"/>
      <c r="I466">
        <v>101</v>
      </c>
      <c r="J466" t="s">
        <v>308</v>
      </c>
      <c r="K466">
        <v>2610</v>
      </c>
      <c r="L466" s="8">
        <v>2610</v>
      </c>
      <c r="M466" t="s">
        <v>326</v>
      </c>
      <c r="N466">
        <v>2000</v>
      </c>
      <c r="O466" t="s">
        <v>113</v>
      </c>
      <c r="P466">
        <v>13</v>
      </c>
      <c r="Q466" t="s">
        <v>353</v>
      </c>
      <c r="R466">
        <v>263</v>
      </c>
      <c r="S466" s="21">
        <v>2</v>
      </c>
      <c r="T466" s="21">
        <v>63</v>
      </c>
      <c r="U466" t="s">
        <v>354</v>
      </c>
      <c r="V466">
        <v>121</v>
      </c>
      <c r="W466" t="s">
        <v>312</v>
      </c>
      <c r="X466">
        <v>1</v>
      </c>
      <c r="Y466" t="s">
        <v>313</v>
      </c>
      <c r="Z466" s="4">
        <v>12303.5</v>
      </c>
      <c r="AA466" s="4">
        <v>20245.849999999999</v>
      </c>
      <c r="AB466" s="4">
        <v>44466.92</v>
      </c>
      <c r="AC466" s="4">
        <v>16071.25</v>
      </c>
      <c r="AD466" s="4">
        <v>45879.68</v>
      </c>
      <c r="AE466" s="4">
        <v>41378</v>
      </c>
      <c r="AF466" s="4">
        <v>33467.050000000003</v>
      </c>
      <c r="AG466" s="4">
        <v>50982.23</v>
      </c>
      <c r="AH466" s="4">
        <v>54280.06</v>
      </c>
      <c r="AI466" s="4">
        <v>24468.39</v>
      </c>
      <c r="AJ466" s="4">
        <v>34354.29</v>
      </c>
      <c r="AK466" s="4">
        <v>34354.29</v>
      </c>
      <c r="AM466" s="4">
        <v>75210.960000000006</v>
      </c>
      <c r="AN466" s="4">
        <v>-9096.65</v>
      </c>
      <c r="AO466" s="4">
        <v>-47792.09</v>
      </c>
      <c r="AP466" s="4">
        <v>0</v>
      </c>
      <c r="AQ466" s="4">
        <v>-2270.91</v>
      </c>
      <c r="AR466" s="4">
        <v>1220.0899999999999</v>
      </c>
      <c r="AS466" s="4">
        <v>11294.18</v>
      </c>
      <c r="AT466" s="4">
        <v>-4929.9399999999996</v>
      </c>
      <c r="AU466" s="4">
        <v>-29280</v>
      </c>
      <c r="AV466" s="4">
        <v>33626.839999999997</v>
      </c>
      <c r="AW466" s="4">
        <v>-16279.13</v>
      </c>
      <c r="AX466" s="4">
        <v>-30000</v>
      </c>
      <c r="AZ466" s="4">
        <v>12334.19</v>
      </c>
      <c r="BA466" s="4">
        <v>57405.09</v>
      </c>
      <c r="BB466" s="4">
        <v>23049.19</v>
      </c>
      <c r="BC466" s="4">
        <v>8392.2099999999991</v>
      </c>
      <c r="BD466" s="4">
        <v>53837.83</v>
      </c>
      <c r="BE466" s="4">
        <v>42598.09</v>
      </c>
      <c r="BF466" s="4">
        <v>44761.23</v>
      </c>
      <c r="BG466" s="4">
        <v>34127.08</v>
      </c>
      <c r="BH466" s="4">
        <v>27878.98</v>
      </c>
      <c r="BI466" s="4">
        <v>67141.52</v>
      </c>
      <c r="BJ466" s="6">
        <v>37152.541000000005</v>
      </c>
      <c r="BK466" s="6">
        <v>37152.541000000005</v>
      </c>
      <c r="BQ466" s="4">
        <v>462772.05069600011</v>
      </c>
      <c r="BR466" s="9">
        <v>12802.889220000001</v>
      </c>
      <c r="BS466" s="9">
        <v>59586.483419999997</v>
      </c>
      <c r="BT466" s="9">
        <v>23925.059219999999</v>
      </c>
      <c r="BU466" s="9">
        <v>8711.1139800000001</v>
      </c>
      <c r="BV466" s="9">
        <v>55883.667540000002</v>
      </c>
      <c r="BW466" s="9">
        <v>44216.817419999999</v>
      </c>
      <c r="BX466" s="9">
        <v>46462.156740000006</v>
      </c>
      <c r="BY466" s="9">
        <v>35423.909039999999</v>
      </c>
      <c r="BZ466" s="9">
        <v>28938.381240000002</v>
      </c>
      <c r="CA466" s="9">
        <v>69692.897760000007</v>
      </c>
      <c r="CB466" s="9">
        <v>38564.337558000007</v>
      </c>
      <c r="CC466" s="9">
        <v>38564.337558000007</v>
      </c>
      <c r="CD466" s="135">
        <v>462772.05069600005</v>
      </c>
      <c r="CE466" s="7">
        <f t="shared" si="7"/>
        <v>0</v>
      </c>
    </row>
    <row r="467" spans="1:83" hidden="1">
      <c r="A467">
        <v>201</v>
      </c>
      <c r="B467" t="s">
        <v>379</v>
      </c>
      <c r="C467">
        <v>143</v>
      </c>
      <c r="D467" t="s">
        <v>271</v>
      </c>
      <c r="E467">
        <v>261</v>
      </c>
      <c r="F467">
        <v>512610001</v>
      </c>
      <c r="G467" t="s">
        <v>116</v>
      </c>
      <c r="H467" s="21" t="s">
        <v>102</v>
      </c>
      <c r="I467">
        <v>602</v>
      </c>
      <c r="J467" t="s">
        <v>380</v>
      </c>
      <c r="K467">
        <v>2610</v>
      </c>
      <c r="L467" s="8">
        <v>2610</v>
      </c>
      <c r="M467" t="s">
        <v>326</v>
      </c>
      <c r="N467">
        <v>2000</v>
      </c>
      <c r="O467" t="s">
        <v>113</v>
      </c>
      <c r="P467">
        <v>7</v>
      </c>
      <c r="Q467" t="s">
        <v>310</v>
      </c>
      <c r="R467">
        <v>423</v>
      </c>
      <c r="S467" s="21">
        <v>4</v>
      </c>
      <c r="T467" s="21">
        <v>23</v>
      </c>
      <c r="U467" t="s">
        <v>381</v>
      </c>
      <c r="V467">
        <v>121</v>
      </c>
      <c r="W467" t="s">
        <v>312</v>
      </c>
      <c r="X467">
        <v>1</v>
      </c>
      <c r="Y467" t="s">
        <v>313</v>
      </c>
      <c r="Z467" s="4">
        <v>125077.92</v>
      </c>
      <c r="AA467" s="4">
        <v>237061.96</v>
      </c>
      <c r="AB467" s="4">
        <v>359281.41</v>
      </c>
      <c r="AC467" s="4">
        <v>105297.95</v>
      </c>
      <c r="AD467" s="4">
        <v>279829.11</v>
      </c>
      <c r="AE467" s="4">
        <v>126911.77</v>
      </c>
      <c r="AF467" s="4">
        <v>238689.38</v>
      </c>
      <c r="AG467" s="4">
        <v>214158.31</v>
      </c>
      <c r="AH467" s="4">
        <v>183085.83</v>
      </c>
      <c r="AI467" s="4">
        <v>341663.37</v>
      </c>
      <c r="AJ467" s="4">
        <v>221105.7</v>
      </c>
      <c r="AK467" s="4">
        <v>221105.7</v>
      </c>
      <c r="AM467" s="4">
        <v>1212482.75</v>
      </c>
      <c r="AN467" s="4">
        <v>0</v>
      </c>
      <c r="AO467" s="4">
        <v>0</v>
      </c>
      <c r="AP467" s="4">
        <v>179812.28</v>
      </c>
      <c r="AQ467" s="4">
        <v>292933.49</v>
      </c>
      <c r="AR467" s="4">
        <v>465611.26</v>
      </c>
      <c r="AS467" s="4">
        <v>251621.19</v>
      </c>
      <c r="AT467" s="4">
        <v>363569.98</v>
      </c>
      <c r="AU467" s="4">
        <v>50144.66</v>
      </c>
      <c r="AV467" s="4">
        <v>493464.29</v>
      </c>
      <c r="AW467" s="4">
        <v>0</v>
      </c>
      <c r="AX467" s="4">
        <v>0</v>
      </c>
      <c r="AZ467" s="4">
        <v>677550.37</v>
      </c>
      <c r="BA467" s="4">
        <v>779291.89</v>
      </c>
      <c r="BB467" s="4">
        <v>331770.78999999998</v>
      </c>
      <c r="BC467" s="4">
        <v>430401.22</v>
      </c>
      <c r="BD467" s="4">
        <v>572762.6</v>
      </c>
      <c r="BE467" s="4">
        <v>592523.03</v>
      </c>
      <c r="BF467" s="4">
        <v>490310.57</v>
      </c>
      <c r="BG467" s="4">
        <v>463024.37</v>
      </c>
      <c r="BH467" s="4">
        <v>347934.41</v>
      </c>
      <c r="BI467" s="4">
        <v>835127.66</v>
      </c>
      <c r="BJ467" s="6">
        <v>552069.69099999999</v>
      </c>
      <c r="BK467" s="6">
        <v>552069.69099999999</v>
      </c>
      <c r="BQ467" s="9">
        <v>6530024.0710959993</v>
      </c>
      <c r="BR467" s="9">
        <v>667853.51825566299</v>
      </c>
      <c r="BS467" s="9">
        <v>768138.9510341573</v>
      </c>
      <c r="BT467" s="9">
        <v>327022.60845339182</v>
      </c>
      <c r="BU467" s="9">
        <v>424241.47600794554</v>
      </c>
      <c r="BV467" s="9">
        <v>564565.4322869915</v>
      </c>
      <c r="BW467" s="9">
        <v>584043.05827920337</v>
      </c>
      <c r="BX467" s="9">
        <v>483293.42542081344</v>
      </c>
      <c r="BY467" s="9">
        <v>456397.73548144009</v>
      </c>
      <c r="BZ467" s="9">
        <v>342954.90066769253</v>
      </c>
      <c r="CA467" s="9">
        <v>823175.62002603465</v>
      </c>
      <c r="CB467" s="9">
        <v>544168.67259133339</v>
      </c>
      <c r="CC467" s="9">
        <v>544168.67259133339</v>
      </c>
      <c r="CD467" s="135">
        <v>6530024.0710959993</v>
      </c>
      <c r="CE467" s="7">
        <f t="shared" si="7"/>
        <v>0</v>
      </c>
    </row>
    <row r="468" spans="1:83" hidden="1">
      <c r="A468">
        <v>901</v>
      </c>
      <c r="B468" t="s">
        <v>436</v>
      </c>
      <c r="C468">
        <v>100</v>
      </c>
      <c r="D468" t="s">
        <v>105</v>
      </c>
      <c r="E468">
        <v>260</v>
      </c>
      <c r="F468">
        <v>512610001</v>
      </c>
      <c r="G468" t="s">
        <v>116</v>
      </c>
      <c r="H468" s="53"/>
      <c r="I468">
        <v>101</v>
      </c>
      <c r="J468" t="s">
        <v>308</v>
      </c>
      <c r="K468">
        <v>2610</v>
      </c>
      <c r="L468" s="8">
        <v>2610</v>
      </c>
      <c r="M468" t="s">
        <v>326</v>
      </c>
      <c r="N468">
        <v>2000</v>
      </c>
      <c r="O468" t="s">
        <v>113</v>
      </c>
      <c r="P468">
        <v>2</v>
      </c>
      <c r="Q468" t="s">
        <v>282</v>
      </c>
      <c r="R468">
        <v>111</v>
      </c>
      <c r="S468" s="21">
        <v>1</v>
      </c>
      <c r="T468" s="21">
        <v>11</v>
      </c>
      <c r="U468" t="s">
        <v>438</v>
      </c>
      <c r="V468">
        <v>121</v>
      </c>
      <c r="W468" t="s">
        <v>312</v>
      </c>
      <c r="X468">
        <v>1</v>
      </c>
      <c r="Y468" t="s">
        <v>313</v>
      </c>
      <c r="Z468" s="4">
        <v>0</v>
      </c>
      <c r="AA468" s="4">
        <v>0</v>
      </c>
      <c r="AB468" s="4">
        <v>4066.81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1441.5</v>
      </c>
      <c r="AJ468" s="4">
        <v>550.83000000000004</v>
      </c>
      <c r="AK468" s="4">
        <v>550.83000000000004</v>
      </c>
      <c r="AM468" s="4">
        <v>939.2</v>
      </c>
      <c r="AN468" s="4">
        <v>7044</v>
      </c>
      <c r="AO468" s="4">
        <v>0</v>
      </c>
      <c r="AP468" s="4">
        <v>0</v>
      </c>
      <c r="AQ468" s="4">
        <v>5451.19</v>
      </c>
      <c r="AR468" s="4">
        <v>3868.8</v>
      </c>
      <c r="AS468" s="4">
        <v>3385.2</v>
      </c>
      <c r="AT468" s="4">
        <v>5339.6</v>
      </c>
      <c r="AU468" s="4">
        <v>2438</v>
      </c>
      <c r="AV468" s="4">
        <v>4947.3</v>
      </c>
      <c r="AW468" s="4">
        <v>929.97</v>
      </c>
      <c r="AX468" s="4">
        <v>0</v>
      </c>
      <c r="AZ468" s="4">
        <v>939.2</v>
      </c>
      <c r="BA468" s="4">
        <v>7044</v>
      </c>
      <c r="BB468" s="4">
        <v>2348</v>
      </c>
      <c r="BC468" s="4">
        <v>939.2</v>
      </c>
      <c r="BD468" s="4">
        <v>6230.8</v>
      </c>
      <c r="BE468" s="4">
        <v>3868.8</v>
      </c>
      <c r="BF468" s="4">
        <v>3385.2</v>
      </c>
      <c r="BG468" s="4">
        <v>4364.3999999999996</v>
      </c>
      <c r="BH468" s="4">
        <v>3413.2</v>
      </c>
      <c r="BI468" s="4">
        <v>6388.8</v>
      </c>
      <c r="BJ468" s="6">
        <v>3892.16</v>
      </c>
      <c r="BK468" s="6">
        <v>3892.16</v>
      </c>
      <c r="BQ468" s="4">
        <v>48480.744959999996</v>
      </c>
      <c r="BR468" s="9">
        <v>974.88959999999997</v>
      </c>
      <c r="BS468" s="9">
        <v>7311.6719999999996</v>
      </c>
      <c r="BT468" s="9">
        <v>2437.2240000000002</v>
      </c>
      <c r="BU468" s="9">
        <v>974.88959999999997</v>
      </c>
      <c r="BV468" s="9">
        <v>6467.5703999999996</v>
      </c>
      <c r="BW468" s="9">
        <v>4015.8143999999998</v>
      </c>
      <c r="BX468" s="9">
        <v>3513.8375999999998</v>
      </c>
      <c r="BY468" s="9">
        <v>4530.2471999999998</v>
      </c>
      <c r="BZ468" s="9">
        <v>3542.9015999999997</v>
      </c>
      <c r="CA468" s="9">
        <v>6631.5744000000004</v>
      </c>
      <c r="CB468" s="9">
        <v>4040.0620799999997</v>
      </c>
      <c r="CC468" s="9">
        <v>4040.0620799999997</v>
      </c>
      <c r="CD468" s="135">
        <v>48480.744959999996</v>
      </c>
      <c r="CE468" s="7">
        <f t="shared" si="7"/>
        <v>0</v>
      </c>
    </row>
    <row r="469" spans="1:83" hidden="1">
      <c r="A469">
        <v>902</v>
      </c>
      <c r="B469" t="s">
        <v>439</v>
      </c>
      <c r="C469">
        <v>101</v>
      </c>
      <c r="D469" t="s">
        <v>110</v>
      </c>
      <c r="E469">
        <v>260</v>
      </c>
      <c r="F469">
        <v>512610001</v>
      </c>
      <c r="G469" t="s">
        <v>116</v>
      </c>
      <c r="H469" s="53"/>
      <c r="I469">
        <v>101</v>
      </c>
      <c r="J469" t="s">
        <v>308</v>
      </c>
      <c r="K469">
        <v>2610</v>
      </c>
      <c r="L469" s="8">
        <v>2610</v>
      </c>
      <c r="M469" t="s">
        <v>326</v>
      </c>
      <c r="N469">
        <v>2000</v>
      </c>
      <c r="O469" t="s">
        <v>113</v>
      </c>
      <c r="P469">
        <v>3</v>
      </c>
      <c r="Q469" t="s">
        <v>440</v>
      </c>
      <c r="R469">
        <v>111</v>
      </c>
      <c r="S469" s="21">
        <v>1</v>
      </c>
      <c r="T469" s="21">
        <v>11</v>
      </c>
      <c r="U469" t="s">
        <v>438</v>
      </c>
      <c r="V469">
        <v>121</v>
      </c>
      <c r="W469" t="s">
        <v>312</v>
      </c>
      <c r="X469">
        <v>1</v>
      </c>
      <c r="Y469" t="s">
        <v>313</v>
      </c>
      <c r="Z469" s="4">
        <v>1995.06</v>
      </c>
      <c r="AA469" s="4">
        <v>6313.21</v>
      </c>
      <c r="AB469" s="4">
        <v>6881.38</v>
      </c>
      <c r="AC469" s="4">
        <v>944.49</v>
      </c>
      <c r="AD469" s="4">
        <v>4058.44</v>
      </c>
      <c r="AE469" s="4">
        <v>2883.2</v>
      </c>
      <c r="AF469" s="4">
        <v>2162.25</v>
      </c>
      <c r="AG469" s="4">
        <v>5525.74</v>
      </c>
      <c r="AH469" s="4">
        <v>4804.99</v>
      </c>
      <c r="AI469" s="4">
        <v>2642.75</v>
      </c>
      <c r="AJ469" s="4">
        <v>3821.15</v>
      </c>
      <c r="AK469" s="4">
        <v>3821.15</v>
      </c>
      <c r="AM469" s="4">
        <v>20000</v>
      </c>
      <c r="AN469" s="4">
        <v>0</v>
      </c>
      <c r="AO469" s="4">
        <v>-1050</v>
      </c>
      <c r="AP469" s="4">
        <v>0</v>
      </c>
      <c r="AQ469" s="4">
        <v>-2000</v>
      </c>
      <c r="AR469" s="4">
        <v>-2000</v>
      </c>
      <c r="AS469" s="4">
        <v>-1500</v>
      </c>
      <c r="AT469" s="4">
        <v>-6320</v>
      </c>
      <c r="AU469" s="4">
        <v>-450</v>
      </c>
      <c r="AV469" s="4">
        <v>-2000</v>
      </c>
      <c r="AW469" s="4">
        <v>-3000</v>
      </c>
      <c r="AX469" s="4">
        <v>-3000</v>
      </c>
      <c r="AZ469" s="4">
        <v>1878.4</v>
      </c>
      <c r="BA469" s="4">
        <v>7396.2</v>
      </c>
      <c r="BB469" s="4">
        <v>3052.61</v>
      </c>
      <c r="BC469" s="4">
        <v>704.4</v>
      </c>
      <c r="BD469" s="4">
        <v>5975</v>
      </c>
      <c r="BE469" s="4">
        <v>4352.3999999999996</v>
      </c>
      <c r="BF469" s="4">
        <v>4836</v>
      </c>
      <c r="BG469" s="4">
        <v>4357.8</v>
      </c>
      <c r="BH469" s="4">
        <v>2194.3000000000002</v>
      </c>
      <c r="BI469" s="4">
        <v>5159.8</v>
      </c>
      <c r="BJ469" s="6">
        <v>3990.6910000000003</v>
      </c>
      <c r="BK469" s="6">
        <v>3990.6910000000003</v>
      </c>
      <c r="BQ469" s="4">
        <v>49708.047096000002</v>
      </c>
      <c r="BR469" s="9">
        <v>1949.7792000000002</v>
      </c>
      <c r="BS469" s="9">
        <v>7677.2556000000004</v>
      </c>
      <c r="BT469" s="9">
        <v>3168.6091799999999</v>
      </c>
      <c r="BU469" s="9">
        <v>731.16719999999998</v>
      </c>
      <c r="BV469" s="9">
        <v>6202.05</v>
      </c>
      <c r="BW469" s="9">
        <v>4517.7911999999997</v>
      </c>
      <c r="BX469" s="9">
        <v>5019.768</v>
      </c>
      <c r="BY469" s="9">
        <v>4523.3964000000005</v>
      </c>
      <c r="BZ469" s="9">
        <v>2277.6834000000003</v>
      </c>
      <c r="CA469" s="9">
        <v>5355.8724000000002</v>
      </c>
      <c r="CB469" s="9">
        <v>4142.3372580000005</v>
      </c>
      <c r="CC469" s="9">
        <v>4142.3372580000005</v>
      </c>
      <c r="CD469" s="135">
        <v>49708.047096000002</v>
      </c>
      <c r="CE469" s="7">
        <f t="shared" si="7"/>
        <v>0</v>
      </c>
    </row>
    <row r="470" spans="1:83" hidden="1">
      <c r="A470">
        <v>911</v>
      </c>
      <c r="B470" t="s">
        <v>447</v>
      </c>
      <c r="C470">
        <v>107</v>
      </c>
      <c r="D470" t="s">
        <v>120</v>
      </c>
      <c r="E470">
        <v>260</v>
      </c>
      <c r="F470">
        <v>512610001</v>
      </c>
      <c r="G470" t="s">
        <v>116</v>
      </c>
      <c r="H470" s="53"/>
      <c r="I470">
        <v>101</v>
      </c>
      <c r="J470" t="s">
        <v>308</v>
      </c>
      <c r="K470">
        <v>2610</v>
      </c>
      <c r="L470" s="8">
        <v>2610</v>
      </c>
      <c r="M470" t="s">
        <v>326</v>
      </c>
      <c r="N470">
        <v>2000</v>
      </c>
      <c r="O470" t="s">
        <v>113</v>
      </c>
      <c r="P470">
        <v>1</v>
      </c>
      <c r="Q470" t="s">
        <v>448</v>
      </c>
      <c r="R470">
        <v>131</v>
      </c>
      <c r="S470" s="21">
        <v>1</v>
      </c>
      <c r="T470" s="21">
        <v>31</v>
      </c>
      <c r="U470" t="s">
        <v>449</v>
      </c>
      <c r="V470">
        <v>121</v>
      </c>
      <c r="W470" t="s">
        <v>312</v>
      </c>
      <c r="X470">
        <v>1</v>
      </c>
      <c r="Y470" t="s">
        <v>313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M470" s="4">
        <v>100000</v>
      </c>
      <c r="AN470" s="4">
        <v>-395</v>
      </c>
      <c r="AO470" s="4">
        <v>-70000</v>
      </c>
      <c r="AP470" s="4">
        <v>0</v>
      </c>
      <c r="AQ470" s="4">
        <v>-5042</v>
      </c>
      <c r="AR470" s="4">
        <v>0</v>
      </c>
      <c r="AS470" s="4">
        <v>0</v>
      </c>
      <c r="AT470" s="4">
        <v>0</v>
      </c>
      <c r="AU470" s="4">
        <v>0</v>
      </c>
      <c r="AV470" s="4">
        <v>-6454.15</v>
      </c>
      <c r="AW470" s="4">
        <v>0</v>
      </c>
      <c r="AX470" s="4">
        <v>0</v>
      </c>
      <c r="AZ470" s="4">
        <v>0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0</v>
      </c>
      <c r="BG470" s="4">
        <v>0</v>
      </c>
      <c r="BH470" s="4">
        <v>0</v>
      </c>
      <c r="BI470" s="4">
        <v>0</v>
      </c>
      <c r="BJ470" s="6">
        <v>0</v>
      </c>
      <c r="BK470" s="6">
        <v>0</v>
      </c>
      <c r="BQ470" s="4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0</v>
      </c>
      <c r="BX470" s="9">
        <v>0</v>
      </c>
      <c r="BY470" s="9">
        <v>0</v>
      </c>
      <c r="BZ470" s="9">
        <v>0</v>
      </c>
      <c r="CA470" s="9">
        <v>0</v>
      </c>
      <c r="CB470" s="9">
        <v>0</v>
      </c>
      <c r="CC470" s="9">
        <v>0</v>
      </c>
      <c r="CD470" s="135">
        <v>0</v>
      </c>
      <c r="CE470" s="7">
        <f t="shared" si="7"/>
        <v>0</v>
      </c>
    </row>
    <row r="471" spans="1:83" hidden="1">
      <c r="A471">
        <v>921</v>
      </c>
      <c r="B471" t="s">
        <v>454</v>
      </c>
      <c r="C471">
        <v>108</v>
      </c>
      <c r="D471" t="s">
        <v>455</v>
      </c>
      <c r="E471">
        <v>260</v>
      </c>
      <c r="F471">
        <v>512610001</v>
      </c>
      <c r="G471" t="s">
        <v>116</v>
      </c>
      <c r="H471" s="53"/>
      <c r="I471">
        <v>101</v>
      </c>
      <c r="J471" t="s">
        <v>308</v>
      </c>
      <c r="K471">
        <v>2610</v>
      </c>
      <c r="L471" s="8">
        <v>2610</v>
      </c>
      <c r="M471" t="s">
        <v>326</v>
      </c>
      <c r="N471">
        <v>2000</v>
      </c>
      <c r="O471" t="s">
        <v>113</v>
      </c>
      <c r="P471">
        <v>4</v>
      </c>
      <c r="Q471" t="s">
        <v>345</v>
      </c>
      <c r="R471">
        <v>132</v>
      </c>
      <c r="S471" s="21">
        <v>1</v>
      </c>
      <c r="T471" s="21">
        <v>32</v>
      </c>
      <c r="U471" t="s">
        <v>456</v>
      </c>
      <c r="V471">
        <v>121</v>
      </c>
      <c r="W471" t="s">
        <v>312</v>
      </c>
      <c r="X471">
        <v>1</v>
      </c>
      <c r="Y471" t="s">
        <v>313</v>
      </c>
      <c r="Z471" s="4">
        <v>4771.4799999999996</v>
      </c>
      <c r="AA471" s="4">
        <v>5154.76</v>
      </c>
      <c r="AB471" s="4">
        <v>13863.54</v>
      </c>
      <c r="AC471" s="4">
        <v>4202.2299999999996</v>
      </c>
      <c r="AD471" s="4">
        <v>10753.65</v>
      </c>
      <c r="AE471" s="4">
        <v>6173.17</v>
      </c>
      <c r="AF471" s="4">
        <v>6201.15</v>
      </c>
      <c r="AG471" s="4">
        <v>13293.48</v>
      </c>
      <c r="AH471" s="4">
        <v>12143.62</v>
      </c>
      <c r="AI471" s="4">
        <v>8183.27</v>
      </c>
      <c r="AJ471" s="4">
        <v>8474.0300000000007</v>
      </c>
      <c r="AK471" s="4">
        <v>8474.0300000000007</v>
      </c>
      <c r="AM471" s="4">
        <v>50079.05</v>
      </c>
      <c r="AN471" s="4">
        <v>-4</v>
      </c>
      <c r="AO471" s="4">
        <v>-600</v>
      </c>
      <c r="AP471" s="4">
        <v>0</v>
      </c>
      <c r="AQ471" s="4">
        <v>-813.15</v>
      </c>
      <c r="AR471" s="4">
        <v>-356.86</v>
      </c>
      <c r="AS471" s="4">
        <v>-4000</v>
      </c>
      <c r="AT471" s="4">
        <v>-11996.9</v>
      </c>
      <c r="AU471" s="4">
        <v>-3939.13</v>
      </c>
      <c r="AV471" s="4">
        <v>15435.09</v>
      </c>
      <c r="AW471" s="4">
        <v>-4044.5</v>
      </c>
      <c r="AX471" s="4">
        <v>-7000</v>
      </c>
      <c r="AZ471" s="4">
        <v>4850.53</v>
      </c>
      <c r="BA471" s="4">
        <v>26337.599999999999</v>
      </c>
      <c r="BB471" s="4">
        <v>6931.99</v>
      </c>
      <c r="BC471" s="4">
        <v>1854.51</v>
      </c>
      <c r="BD471" s="4">
        <v>14966.51</v>
      </c>
      <c r="BE471" s="4">
        <v>14598.18</v>
      </c>
      <c r="BF471" s="4">
        <v>12796.81</v>
      </c>
      <c r="BG471" s="4">
        <v>11567.94</v>
      </c>
      <c r="BH471" s="4">
        <v>11022.02</v>
      </c>
      <c r="BI471" s="4">
        <v>23618.36</v>
      </c>
      <c r="BJ471" s="6">
        <v>12854.445000000002</v>
      </c>
      <c r="BK471" s="6">
        <v>12854.445000000002</v>
      </c>
      <c r="BQ471" s="4">
        <v>160114.96692000004</v>
      </c>
      <c r="BR471" s="9">
        <v>5034.8501399999996</v>
      </c>
      <c r="BS471" s="9">
        <v>27338.428799999998</v>
      </c>
      <c r="BT471" s="9">
        <v>7195.4056200000005</v>
      </c>
      <c r="BU471" s="9">
        <v>1924.9813799999999</v>
      </c>
      <c r="BV471" s="9">
        <v>15535.237380000002</v>
      </c>
      <c r="BW471" s="9">
        <v>15152.91084</v>
      </c>
      <c r="BX471" s="9">
        <v>13283.08878</v>
      </c>
      <c r="BY471" s="9">
        <v>12007.521720000002</v>
      </c>
      <c r="BZ471" s="9">
        <v>11440.856760000001</v>
      </c>
      <c r="CA471" s="9">
        <v>24515.857680000001</v>
      </c>
      <c r="CB471" s="9">
        <v>13342.913910000003</v>
      </c>
      <c r="CC471" s="9">
        <v>13342.913910000003</v>
      </c>
      <c r="CD471" s="135">
        <v>160114.96692000001</v>
      </c>
      <c r="CE471" s="7">
        <f t="shared" si="7"/>
        <v>0</v>
      </c>
    </row>
    <row r="472" spans="1:83" hidden="1">
      <c r="A472">
        <v>922</v>
      </c>
      <c r="B472" t="s">
        <v>458</v>
      </c>
      <c r="C472">
        <v>109</v>
      </c>
      <c r="D472" t="s">
        <v>459</v>
      </c>
      <c r="E472">
        <v>260</v>
      </c>
      <c r="F472">
        <v>512610001</v>
      </c>
      <c r="G472" t="s">
        <v>116</v>
      </c>
      <c r="H472" s="53"/>
      <c r="I472">
        <v>101</v>
      </c>
      <c r="J472" t="s">
        <v>308</v>
      </c>
      <c r="K472">
        <v>2610</v>
      </c>
      <c r="L472" s="8">
        <v>2610</v>
      </c>
      <c r="M472" t="s">
        <v>326</v>
      </c>
      <c r="N472">
        <v>2000</v>
      </c>
      <c r="O472" t="s">
        <v>113</v>
      </c>
      <c r="P472">
        <v>4</v>
      </c>
      <c r="Q472" t="s">
        <v>345</v>
      </c>
      <c r="R472">
        <v>135</v>
      </c>
      <c r="S472" s="21">
        <v>1</v>
      </c>
      <c r="T472" s="21">
        <v>35</v>
      </c>
      <c r="U472" t="s">
        <v>460</v>
      </c>
      <c r="V472">
        <v>121</v>
      </c>
      <c r="W472" t="s">
        <v>312</v>
      </c>
      <c r="X472">
        <v>1</v>
      </c>
      <c r="Y472" t="s">
        <v>313</v>
      </c>
      <c r="Z472" s="4">
        <v>886.69</v>
      </c>
      <c r="AA472" s="4">
        <v>1354.19</v>
      </c>
      <c r="AB472" s="4">
        <v>2539.5500000000002</v>
      </c>
      <c r="AC472" s="4">
        <v>1416.73</v>
      </c>
      <c r="AD472" s="4">
        <v>2388.0500000000002</v>
      </c>
      <c r="AE472" s="4">
        <v>2162.25</v>
      </c>
      <c r="AF472" s="4">
        <v>961</v>
      </c>
      <c r="AG472" s="4">
        <v>2401.2600000000002</v>
      </c>
      <c r="AH472" s="4">
        <v>961</v>
      </c>
      <c r="AI472" s="4">
        <v>480.5</v>
      </c>
      <c r="AJ472" s="4">
        <v>1555.12</v>
      </c>
      <c r="AK472" s="4">
        <v>1555.12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0</v>
      </c>
      <c r="AU472" s="4">
        <v>0</v>
      </c>
      <c r="AV472" s="4">
        <v>0</v>
      </c>
      <c r="AW472" s="4">
        <v>0</v>
      </c>
      <c r="AX472" s="4">
        <v>0</v>
      </c>
      <c r="AZ472" s="4">
        <v>0</v>
      </c>
      <c r="BA472" s="4">
        <v>2230.6</v>
      </c>
      <c r="BB472" s="4">
        <v>704.4</v>
      </c>
      <c r="BC472" s="4">
        <v>0</v>
      </c>
      <c r="BD472" s="4">
        <v>3739.8</v>
      </c>
      <c r="BE472" s="4">
        <v>400</v>
      </c>
      <c r="BF472" s="4">
        <v>483.6</v>
      </c>
      <c r="BG472" s="4">
        <v>483.6</v>
      </c>
      <c r="BH472" s="4">
        <v>609.5</v>
      </c>
      <c r="BI472" s="4">
        <v>979.2</v>
      </c>
      <c r="BJ472" s="6">
        <v>963.07</v>
      </c>
      <c r="BK472" s="6">
        <v>963.07</v>
      </c>
      <c r="BQ472" s="4">
        <v>11995.99992</v>
      </c>
      <c r="BR472" s="9">
        <v>0</v>
      </c>
      <c r="BS472" s="9">
        <v>2315.3627999999999</v>
      </c>
      <c r="BT472" s="9">
        <v>731.16719999999998</v>
      </c>
      <c r="BU472" s="9">
        <v>0</v>
      </c>
      <c r="BV472" s="9">
        <v>3881.9124000000002</v>
      </c>
      <c r="BW472" s="9">
        <v>415.20000000000005</v>
      </c>
      <c r="BX472" s="9">
        <v>501.97680000000003</v>
      </c>
      <c r="BY472" s="9">
        <v>501.97680000000003</v>
      </c>
      <c r="BZ472" s="9">
        <v>632.66100000000006</v>
      </c>
      <c r="CA472" s="9">
        <v>1016.4096</v>
      </c>
      <c r="CB472" s="9">
        <v>999.66666000000009</v>
      </c>
      <c r="CC472" s="9">
        <v>999.66666000000009</v>
      </c>
      <c r="CD472" s="135">
        <v>11995.999920000002</v>
      </c>
      <c r="CE472" s="7">
        <f t="shared" si="7"/>
        <v>0</v>
      </c>
    </row>
    <row r="473" spans="1:83" hidden="1">
      <c r="A473">
        <v>923</v>
      </c>
      <c r="B473" t="s">
        <v>461</v>
      </c>
      <c r="C473">
        <v>110</v>
      </c>
      <c r="D473" t="s">
        <v>462</v>
      </c>
      <c r="E473">
        <v>260</v>
      </c>
      <c r="F473">
        <v>512610001</v>
      </c>
      <c r="G473" t="s">
        <v>116</v>
      </c>
      <c r="H473" s="53"/>
      <c r="I473">
        <v>101</v>
      </c>
      <c r="J473" t="s">
        <v>308</v>
      </c>
      <c r="K473">
        <v>2610</v>
      </c>
      <c r="L473" s="8">
        <v>2610</v>
      </c>
      <c r="M473" t="s">
        <v>326</v>
      </c>
      <c r="N473">
        <v>2000</v>
      </c>
      <c r="O473" t="s">
        <v>113</v>
      </c>
      <c r="P473">
        <v>4</v>
      </c>
      <c r="Q473" t="s">
        <v>345</v>
      </c>
      <c r="R473">
        <v>311</v>
      </c>
      <c r="S473" s="21">
        <v>3</v>
      </c>
      <c r="T473" s="21">
        <v>11</v>
      </c>
      <c r="U473" t="s">
        <v>463</v>
      </c>
      <c r="V473">
        <v>125</v>
      </c>
      <c r="W473" t="s">
        <v>464</v>
      </c>
      <c r="X473">
        <v>1</v>
      </c>
      <c r="Y473" t="s">
        <v>313</v>
      </c>
      <c r="Z473" s="4">
        <v>2548.69</v>
      </c>
      <c r="AA473" s="4">
        <v>3380.83</v>
      </c>
      <c r="AB473" s="4">
        <v>6099.33</v>
      </c>
      <c r="AC473" s="4">
        <v>1062.8800000000001</v>
      </c>
      <c r="AD473" s="4">
        <v>7844.02</v>
      </c>
      <c r="AE473" s="4">
        <v>3002.59</v>
      </c>
      <c r="AF473" s="4">
        <v>4564.74</v>
      </c>
      <c r="AG473" s="4">
        <v>7565.33</v>
      </c>
      <c r="AH473" s="4">
        <v>5526.54</v>
      </c>
      <c r="AI473" s="4">
        <v>3483.71</v>
      </c>
      <c r="AJ473" s="4">
        <v>4507.87</v>
      </c>
      <c r="AK473" s="4">
        <v>4507.87</v>
      </c>
      <c r="AM473" s="4">
        <v>20000</v>
      </c>
      <c r="AN473" s="4">
        <v>0</v>
      </c>
      <c r="AO473" s="4">
        <v>0</v>
      </c>
      <c r="AP473" s="4">
        <v>0</v>
      </c>
      <c r="AQ473" s="4">
        <v>-1000</v>
      </c>
      <c r="AR473" s="4">
        <v>-2000</v>
      </c>
      <c r="AS473" s="4">
        <v>0</v>
      </c>
      <c r="AT473" s="4">
        <v>-1000</v>
      </c>
      <c r="AU473" s="4">
        <v>-5000</v>
      </c>
      <c r="AV473" s="4">
        <v>-3000</v>
      </c>
      <c r="AW473" s="4">
        <v>-4000</v>
      </c>
      <c r="AX473" s="4">
        <v>-4000</v>
      </c>
      <c r="AZ473" s="4">
        <v>939.2</v>
      </c>
      <c r="BA473" s="4">
        <v>10917.5</v>
      </c>
      <c r="BB473" s="4">
        <v>2700.2</v>
      </c>
      <c r="BC473" s="4">
        <v>1408.8</v>
      </c>
      <c r="BD473" s="4">
        <v>8151.2</v>
      </c>
      <c r="BE473" s="4">
        <v>3868.8</v>
      </c>
      <c r="BF473" s="4">
        <v>4352.3999999999996</v>
      </c>
      <c r="BG473" s="4">
        <v>3876.8</v>
      </c>
      <c r="BH473" s="4">
        <v>2925.6</v>
      </c>
      <c r="BI473" s="4">
        <v>6882.4</v>
      </c>
      <c r="BJ473" s="6">
        <v>4602.29</v>
      </c>
      <c r="BK473" s="6">
        <v>4602.29</v>
      </c>
      <c r="BQ473" s="4">
        <v>57326.124240000005</v>
      </c>
      <c r="BR473" s="9">
        <v>974.88960000000009</v>
      </c>
      <c r="BS473" s="9">
        <v>11332.365000000002</v>
      </c>
      <c r="BT473" s="9">
        <v>2802.8075999999996</v>
      </c>
      <c r="BU473" s="9">
        <v>1462.3344</v>
      </c>
      <c r="BV473" s="9">
        <v>8460.9456000000009</v>
      </c>
      <c r="BW473" s="9">
        <v>4015.8144000000002</v>
      </c>
      <c r="BX473" s="9">
        <v>4517.7911999999997</v>
      </c>
      <c r="BY473" s="9">
        <v>4024.1184000000003</v>
      </c>
      <c r="BZ473" s="9">
        <v>3036.7728000000002</v>
      </c>
      <c r="CA473" s="9">
        <v>7143.9311999999991</v>
      </c>
      <c r="CB473" s="9">
        <v>4777.1770200000001</v>
      </c>
      <c r="CC473" s="9">
        <v>4777.1770200000001</v>
      </c>
      <c r="CD473" s="135">
        <v>57326.124240000012</v>
      </c>
      <c r="CE473" s="7">
        <f t="shared" si="7"/>
        <v>0</v>
      </c>
    </row>
    <row r="474" spans="1:83" hidden="1">
      <c r="A474">
        <v>931</v>
      </c>
      <c r="B474" t="s">
        <v>465</v>
      </c>
      <c r="C474">
        <v>111</v>
      </c>
      <c r="D474" t="s">
        <v>466</v>
      </c>
      <c r="E474">
        <v>260</v>
      </c>
      <c r="F474">
        <v>512610001</v>
      </c>
      <c r="G474" t="s">
        <v>116</v>
      </c>
      <c r="H474" s="53"/>
      <c r="I474">
        <v>101</v>
      </c>
      <c r="J474" t="s">
        <v>308</v>
      </c>
      <c r="K474">
        <v>2610</v>
      </c>
      <c r="L474" s="8">
        <v>2610</v>
      </c>
      <c r="M474" t="s">
        <v>326</v>
      </c>
      <c r="N474">
        <v>2000</v>
      </c>
      <c r="O474" t="s">
        <v>113</v>
      </c>
      <c r="P474">
        <v>5</v>
      </c>
      <c r="Q474" t="s">
        <v>467</v>
      </c>
      <c r="R474">
        <v>152</v>
      </c>
      <c r="S474" s="21">
        <v>1</v>
      </c>
      <c r="T474" s="21">
        <v>52</v>
      </c>
      <c r="U474" t="s">
        <v>468</v>
      </c>
      <c r="V474">
        <v>121</v>
      </c>
      <c r="W474" t="s">
        <v>312</v>
      </c>
      <c r="X474">
        <v>1</v>
      </c>
      <c r="Y474" t="s">
        <v>313</v>
      </c>
      <c r="Z474" s="4">
        <v>1995.06</v>
      </c>
      <c r="AA474" s="4">
        <v>2032.21</v>
      </c>
      <c r="AB474" s="4">
        <v>4957.42</v>
      </c>
      <c r="AC474" s="4">
        <v>1534.79</v>
      </c>
      <c r="AD474" s="4">
        <v>4068.76</v>
      </c>
      <c r="AE474" s="4">
        <v>2042.12</v>
      </c>
      <c r="AF474" s="4">
        <v>2642.75</v>
      </c>
      <c r="AG474" s="4">
        <v>4180.3599999999997</v>
      </c>
      <c r="AH474" s="4">
        <v>4804.99</v>
      </c>
      <c r="AI474" s="4">
        <v>4203.8900000000003</v>
      </c>
      <c r="AJ474" s="4">
        <v>3246.24</v>
      </c>
      <c r="AK474" s="4">
        <v>3246.24</v>
      </c>
      <c r="AM474" s="4">
        <v>1174.74</v>
      </c>
      <c r="AN474" s="4">
        <v>3720.39</v>
      </c>
      <c r="AO474" s="4">
        <v>0</v>
      </c>
      <c r="AP474" s="4">
        <v>0</v>
      </c>
      <c r="AQ474" s="4">
        <v>514.73</v>
      </c>
      <c r="AR474" s="4">
        <v>1705.78</v>
      </c>
      <c r="AS474" s="4">
        <v>1467.85</v>
      </c>
      <c r="AT474" s="4">
        <v>0</v>
      </c>
      <c r="AU474" s="4">
        <v>0</v>
      </c>
      <c r="AV474" s="4">
        <v>0</v>
      </c>
      <c r="AW474" s="4">
        <v>0</v>
      </c>
      <c r="AX474" s="4">
        <v>0</v>
      </c>
      <c r="AZ474" s="4">
        <v>2113.1999999999998</v>
      </c>
      <c r="BA474" s="4">
        <v>6809.2</v>
      </c>
      <c r="BB474" s="4">
        <v>3169.8</v>
      </c>
      <c r="BC474" s="4">
        <v>469.6</v>
      </c>
      <c r="BD474" s="4">
        <v>7436.3</v>
      </c>
      <c r="BE474" s="4">
        <v>3747.9</v>
      </c>
      <c r="BF474" s="4">
        <v>4110.6000000000004</v>
      </c>
      <c r="BG474" s="4">
        <v>2055.3000000000002</v>
      </c>
      <c r="BH474" s="4">
        <v>3169.4</v>
      </c>
      <c r="BI474" s="4">
        <v>6885.1</v>
      </c>
      <c r="BJ474" s="6">
        <v>3996.6400000000003</v>
      </c>
      <c r="BK474" s="6">
        <v>3996.6400000000003</v>
      </c>
      <c r="BQ474" s="4">
        <v>49782.147840000005</v>
      </c>
      <c r="BR474" s="9">
        <v>2193.5016000000001</v>
      </c>
      <c r="BS474" s="9">
        <v>7067.9496000000008</v>
      </c>
      <c r="BT474" s="9">
        <v>3290.2524000000008</v>
      </c>
      <c r="BU474" s="9">
        <v>487.4448000000001</v>
      </c>
      <c r="BV474" s="9">
        <v>7718.8794000000016</v>
      </c>
      <c r="BW474" s="9">
        <v>3890.3202000000001</v>
      </c>
      <c r="BX474" s="9">
        <v>4266.8028000000004</v>
      </c>
      <c r="BY474" s="9">
        <v>2133.4014000000002</v>
      </c>
      <c r="BZ474" s="9">
        <v>3289.8372000000004</v>
      </c>
      <c r="CA474" s="9">
        <v>7146.7338000000009</v>
      </c>
      <c r="CB474" s="9">
        <v>4148.5123200000007</v>
      </c>
      <c r="CC474" s="9">
        <v>4148.5123200000007</v>
      </c>
      <c r="CD474" s="135">
        <v>49782.147840000012</v>
      </c>
      <c r="CE474" s="7">
        <f t="shared" si="7"/>
        <v>0</v>
      </c>
    </row>
    <row r="475" spans="1:83" hidden="1">
      <c r="A475">
        <v>932</v>
      </c>
      <c r="B475" t="s">
        <v>477</v>
      </c>
      <c r="C475">
        <v>113</v>
      </c>
      <c r="D475" t="s">
        <v>478</v>
      </c>
      <c r="E475">
        <v>260</v>
      </c>
      <c r="F475">
        <v>512610001</v>
      </c>
      <c r="G475" t="s">
        <v>116</v>
      </c>
      <c r="H475" s="53"/>
      <c r="I475">
        <v>101</v>
      </c>
      <c r="J475" t="s">
        <v>308</v>
      </c>
      <c r="K475">
        <v>2610</v>
      </c>
      <c r="L475" s="8">
        <v>2610</v>
      </c>
      <c r="M475" t="s">
        <v>326</v>
      </c>
      <c r="N475">
        <v>2000</v>
      </c>
      <c r="O475" t="s">
        <v>113</v>
      </c>
      <c r="P475">
        <v>5</v>
      </c>
      <c r="Q475" t="s">
        <v>467</v>
      </c>
      <c r="R475">
        <v>152</v>
      </c>
      <c r="S475" s="21">
        <v>1</v>
      </c>
      <c r="T475" s="21">
        <v>52</v>
      </c>
      <c r="U475" t="s">
        <v>468</v>
      </c>
      <c r="V475">
        <v>121</v>
      </c>
      <c r="W475" t="s">
        <v>312</v>
      </c>
      <c r="X475">
        <v>1</v>
      </c>
      <c r="Y475" t="s">
        <v>313</v>
      </c>
      <c r="Z475" s="4">
        <v>0</v>
      </c>
      <c r="AA475" s="4">
        <v>0</v>
      </c>
      <c r="AB475" s="4">
        <v>1502.51</v>
      </c>
      <c r="AC475" s="4">
        <v>354.18</v>
      </c>
      <c r="AD475" s="4">
        <v>474.31</v>
      </c>
      <c r="AE475" s="4">
        <v>600.62</v>
      </c>
      <c r="AF475" s="4">
        <v>600.62</v>
      </c>
      <c r="AG475" s="4">
        <v>1801.87</v>
      </c>
      <c r="AH475" s="4">
        <v>1201.25</v>
      </c>
      <c r="AI475" s="4">
        <v>600.62</v>
      </c>
      <c r="AJ475" s="4">
        <v>713.6</v>
      </c>
      <c r="AK475" s="4">
        <v>713.6</v>
      </c>
      <c r="AM475" s="4">
        <v>0</v>
      </c>
      <c r="AN475" s="4">
        <v>1174</v>
      </c>
      <c r="AO475" s="4">
        <v>0</v>
      </c>
      <c r="AP475" s="4">
        <v>0</v>
      </c>
      <c r="AQ475" s="4">
        <v>0</v>
      </c>
      <c r="AR475" s="4">
        <v>557.28</v>
      </c>
      <c r="AS475" s="4">
        <v>2059.1799999999998</v>
      </c>
      <c r="AT475" s="4">
        <v>16.63</v>
      </c>
      <c r="AU475" s="4">
        <v>0</v>
      </c>
      <c r="AV475" s="4">
        <v>1881.13</v>
      </c>
      <c r="AW475" s="4">
        <v>0</v>
      </c>
      <c r="AX475" s="4">
        <v>0</v>
      </c>
      <c r="AZ475" s="4">
        <v>0</v>
      </c>
      <c r="BA475" s="4">
        <v>1174</v>
      </c>
      <c r="BB475" s="4">
        <v>0</v>
      </c>
      <c r="BC475" s="4">
        <v>0</v>
      </c>
      <c r="BD475" s="4">
        <v>2279.6</v>
      </c>
      <c r="BE475" s="4">
        <v>1209.3</v>
      </c>
      <c r="BF475" s="4">
        <v>2659.8</v>
      </c>
      <c r="BG475" s="4">
        <v>1209</v>
      </c>
      <c r="BH475" s="4">
        <v>1219</v>
      </c>
      <c r="BI475" s="4">
        <v>3073.5</v>
      </c>
      <c r="BJ475" s="6">
        <v>1282.42</v>
      </c>
      <c r="BK475" s="6">
        <v>1282.42</v>
      </c>
      <c r="BQ475" s="4">
        <v>15973.823520000002</v>
      </c>
      <c r="BR475" s="9">
        <v>0</v>
      </c>
      <c r="BS475" s="9">
        <v>1218.6119999999999</v>
      </c>
      <c r="BT475" s="9">
        <v>0</v>
      </c>
      <c r="BU475" s="9">
        <v>0</v>
      </c>
      <c r="BV475" s="9">
        <v>2366.2248</v>
      </c>
      <c r="BW475" s="9">
        <v>1255.2534000000001</v>
      </c>
      <c r="BX475" s="9">
        <v>2760.8724000000002</v>
      </c>
      <c r="BY475" s="9">
        <v>1254.942</v>
      </c>
      <c r="BZ475" s="9">
        <v>1265.3220000000001</v>
      </c>
      <c r="CA475" s="9">
        <v>3190.2930000000006</v>
      </c>
      <c r="CB475" s="9">
        <v>1331.1519600000001</v>
      </c>
      <c r="CC475" s="9">
        <v>1331.1519600000001</v>
      </c>
      <c r="CD475" s="135">
        <v>15973.823520000002</v>
      </c>
      <c r="CE475" s="7">
        <f t="shared" si="7"/>
        <v>0</v>
      </c>
    </row>
    <row r="476" spans="1:83" hidden="1">
      <c r="A476">
        <v>941</v>
      </c>
      <c r="B476" t="s">
        <v>484</v>
      </c>
      <c r="C476">
        <v>116</v>
      </c>
      <c r="D476" t="s">
        <v>485</v>
      </c>
      <c r="E476">
        <v>260</v>
      </c>
      <c r="F476">
        <v>512610001</v>
      </c>
      <c r="G476" t="s">
        <v>116</v>
      </c>
      <c r="H476" s="53"/>
      <c r="I476">
        <v>101</v>
      </c>
      <c r="J476" t="s">
        <v>308</v>
      </c>
      <c r="K476">
        <v>2610</v>
      </c>
      <c r="L476" s="8">
        <v>2610</v>
      </c>
      <c r="M476" t="s">
        <v>326</v>
      </c>
      <c r="N476">
        <v>2000</v>
      </c>
      <c r="O476" t="s">
        <v>113</v>
      </c>
      <c r="P476">
        <v>8</v>
      </c>
      <c r="Q476" t="s">
        <v>486</v>
      </c>
      <c r="R476">
        <v>131</v>
      </c>
      <c r="S476" s="21">
        <v>1</v>
      </c>
      <c r="T476" s="21">
        <v>31</v>
      </c>
      <c r="U476" t="s">
        <v>449</v>
      </c>
      <c r="V476">
        <v>121</v>
      </c>
      <c r="W476" t="s">
        <v>312</v>
      </c>
      <c r="X476">
        <v>1</v>
      </c>
      <c r="Y476" t="s">
        <v>313</v>
      </c>
      <c r="Z476" s="4">
        <v>12022.42</v>
      </c>
      <c r="AA476" s="4">
        <v>20523.04</v>
      </c>
      <c r="AB476" s="4">
        <v>38055.64</v>
      </c>
      <c r="AC476" s="4">
        <v>12227.83</v>
      </c>
      <c r="AD476" s="4">
        <v>41006.99</v>
      </c>
      <c r="AE476" s="4">
        <v>22877.97</v>
      </c>
      <c r="AF476" s="4">
        <v>27377.73</v>
      </c>
      <c r="AG476" s="4">
        <v>40124.910000000003</v>
      </c>
      <c r="AH476" s="4">
        <v>33220.550000000003</v>
      </c>
      <c r="AI476" s="4">
        <v>26825.69</v>
      </c>
      <c r="AJ476" s="4">
        <v>27426.28</v>
      </c>
      <c r="AK476" s="4">
        <v>27426.28</v>
      </c>
      <c r="AM476" s="4">
        <v>104700.92</v>
      </c>
      <c r="AN476" s="4">
        <v>-30470.77</v>
      </c>
      <c r="AO476" s="4">
        <v>-990</v>
      </c>
      <c r="AP476" s="4">
        <v>-5752</v>
      </c>
      <c r="AQ476" s="4">
        <v>0</v>
      </c>
      <c r="AR476" s="4">
        <v>-4583</v>
      </c>
      <c r="AS476" s="4">
        <v>0</v>
      </c>
      <c r="AT476" s="4">
        <v>-22900</v>
      </c>
      <c r="AU476" s="4">
        <v>-25583.3</v>
      </c>
      <c r="AV476" s="4">
        <v>3739.78</v>
      </c>
      <c r="AW476" s="4">
        <v>-22012.45</v>
      </c>
      <c r="AX476" s="4">
        <v>-17000</v>
      </c>
      <c r="AZ476" s="4">
        <v>17779.939999999999</v>
      </c>
      <c r="BA476" s="4">
        <v>58818.38</v>
      </c>
      <c r="BB476" s="4">
        <v>15758.18</v>
      </c>
      <c r="BC476" s="4">
        <v>6802.46</v>
      </c>
      <c r="BD476" s="4">
        <v>61575.41</v>
      </c>
      <c r="BE476" s="4">
        <v>23338.87</v>
      </c>
      <c r="BF476" s="4">
        <v>31181.75</v>
      </c>
      <c r="BG476" s="4">
        <v>24776.42</v>
      </c>
      <c r="BH476" s="4">
        <v>21827.52</v>
      </c>
      <c r="BI476" s="4">
        <v>30565.47</v>
      </c>
      <c r="BJ476" s="6">
        <v>29242.439999999995</v>
      </c>
      <c r="BK476" s="6">
        <v>29242.439999999995</v>
      </c>
      <c r="BQ476" s="4">
        <v>364243.83263999998</v>
      </c>
      <c r="BR476" s="9">
        <v>18455.577720000001</v>
      </c>
      <c r="BS476" s="9">
        <v>61053.478439999999</v>
      </c>
      <c r="BT476" s="9">
        <v>16356.99084</v>
      </c>
      <c r="BU476" s="9">
        <v>7060.9534799999992</v>
      </c>
      <c r="BV476" s="9">
        <v>63915.275580000001</v>
      </c>
      <c r="BW476" s="9">
        <v>24225.747060000002</v>
      </c>
      <c r="BX476" s="9">
        <v>32366.656500000005</v>
      </c>
      <c r="BY476" s="9">
        <v>25717.923959999996</v>
      </c>
      <c r="BZ476" s="9">
        <v>22656.965760000003</v>
      </c>
      <c r="CA476" s="9">
        <v>31726.957859999999</v>
      </c>
      <c r="CB476" s="9">
        <v>30353.652719999998</v>
      </c>
      <c r="CC476" s="9">
        <v>30353.652719999998</v>
      </c>
      <c r="CD476" s="135">
        <v>364243.83264000004</v>
      </c>
      <c r="CE476" s="7">
        <f t="shared" si="7"/>
        <v>0</v>
      </c>
    </row>
    <row r="477" spans="1:83" hidden="1">
      <c r="A477">
        <v>942</v>
      </c>
      <c r="B477" t="s">
        <v>487</v>
      </c>
      <c r="C477">
        <v>117</v>
      </c>
      <c r="D477" t="s">
        <v>488</v>
      </c>
      <c r="E477">
        <v>260</v>
      </c>
      <c r="F477">
        <v>512610001</v>
      </c>
      <c r="G477" t="s">
        <v>116</v>
      </c>
      <c r="H477" s="53"/>
      <c r="I477">
        <v>101</v>
      </c>
      <c r="J477" t="s">
        <v>308</v>
      </c>
      <c r="K477">
        <v>2610</v>
      </c>
      <c r="L477" s="8">
        <v>2610</v>
      </c>
      <c r="M477" t="s">
        <v>326</v>
      </c>
      <c r="N477">
        <v>2000</v>
      </c>
      <c r="O477" t="s">
        <v>113</v>
      </c>
      <c r="P477">
        <v>8</v>
      </c>
      <c r="Q477" t="s">
        <v>486</v>
      </c>
      <c r="R477">
        <v>183</v>
      </c>
      <c r="S477" s="21">
        <v>1</v>
      </c>
      <c r="T477" s="21">
        <v>83</v>
      </c>
      <c r="U477" t="s">
        <v>489</v>
      </c>
      <c r="V477">
        <v>121</v>
      </c>
      <c r="W477" t="s">
        <v>312</v>
      </c>
      <c r="X477">
        <v>1</v>
      </c>
      <c r="Y477" t="s">
        <v>313</v>
      </c>
      <c r="Z477" s="4">
        <v>1996.61</v>
      </c>
      <c r="AA477" s="4">
        <v>2709.62</v>
      </c>
      <c r="AB477" s="4">
        <v>5418.1</v>
      </c>
      <c r="AC477" s="4">
        <v>944.82</v>
      </c>
      <c r="AD477" s="4">
        <v>4311.1099999999997</v>
      </c>
      <c r="AE477" s="4">
        <v>2162.8200000000002</v>
      </c>
      <c r="AF477" s="4">
        <v>3123.24</v>
      </c>
      <c r="AG477" s="4">
        <v>5164.54</v>
      </c>
      <c r="AH477" s="4">
        <v>5405.62</v>
      </c>
      <c r="AI477" s="4">
        <v>2162.34</v>
      </c>
      <c r="AJ477" s="4">
        <v>3339.88</v>
      </c>
      <c r="AK477" s="4">
        <v>3339.88</v>
      </c>
      <c r="AM477" s="4">
        <v>20000</v>
      </c>
      <c r="AN477" s="4">
        <v>0</v>
      </c>
      <c r="AO477" s="4">
        <v>-9166.68</v>
      </c>
      <c r="AP477" s="4">
        <v>0</v>
      </c>
      <c r="AQ477" s="4">
        <v>0</v>
      </c>
      <c r="AR477" s="4">
        <v>0</v>
      </c>
      <c r="AS477" s="4">
        <v>-2619.41</v>
      </c>
      <c r="AT477" s="4">
        <v>2008.56</v>
      </c>
      <c r="AU477" s="4">
        <v>-2967.62</v>
      </c>
      <c r="AV477" s="4">
        <v>8525.9599999999991</v>
      </c>
      <c r="AW477" s="4">
        <v>-254.88</v>
      </c>
      <c r="AX477" s="4">
        <v>-3000</v>
      </c>
      <c r="AZ477" s="4">
        <v>939.2</v>
      </c>
      <c r="BA477" s="4">
        <v>5752.37</v>
      </c>
      <c r="BB477" s="4">
        <v>1995.8</v>
      </c>
      <c r="BC477" s="4">
        <v>1056.5999999999999</v>
      </c>
      <c r="BD477" s="4">
        <v>7985.45</v>
      </c>
      <c r="BE477" s="4">
        <v>2901.72</v>
      </c>
      <c r="BF477" s="4">
        <v>8249.09</v>
      </c>
      <c r="BG477" s="4">
        <v>4125.6000000000004</v>
      </c>
      <c r="BH477" s="4">
        <v>5485.5</v>
      </c>
      <c r="BI477" s="4">
        <v>10688.3</v>
      </c>
      <c r="BJ477" s="6">
        <v>4917.9630000000006</v>
      </c>
      <c r="BK477" s="6">
        <v>4917.9630000000006</v>
      </c>
      <c r="BQ477" s="4">
        <v>61258.147128000011</v>
      </c>
      <c r="BR477" s="9">
        <v>974.88959999999997</v>
      </c>
      <c r="BS477" s="9">
        <v>5970.9600600000003</v>
      </c>
      <c r="BT477" s="9">
        <v>2071.6403999999998</v>
      </c>
      <c r="BU477" s="9">
        <v>1096.7507999999998</v>
      </c>
      <c r="BV477" s="9">
        <v>8288.8971000000001</v>
      </c>
      <c r="BW477" s="9">
        <v>3011.9853599999997</v>
      </c>
      <c r="BX477" s="9">
        <v>8562.5554199999988</v>
      </c>
      <c r="BY477" s="9">
        <v>4282.3728000000001</v>
      </c>
      <c r="BZ477" s="9">
        <v>5693.9489999999996</v>
      </c>
      <c r="CA477" s="9">
        <v>11094.455400000001</v>
      </c>
      <c r="CB477" s="9">
        <v>5104.8455940000003</v>
      </c>
      <c r="CC477" s="9">
        <v>5104.8455940000003</v>
      </c>
      <c r="CD477" s="135">
        <v>61258.14712799999</v>
      </c>
      <c r="CE477" s="7">
        <f t="shared" si="7"/>
        <v>0</v>
      </c>
    </row>
    <row r="478" spans="1:83" hidden="1">
      <c r="A478">
        <v>951</v>
      </c>
      <c r="B478" t="s">
        <v>491</v>
      </c>
      <c r="C478">
        <v>118</v>
      </c>
      <c r="D478" t="s">
        <v>178</v>
      </c>
      <c r="E478">
        <v>260</v>
      </c>
      <c r="F478">
        <v>512610001</v>
      </c>
      <c r="G478" t="s">
        <v>116</v>
      </c>
      <c r="H478" s="53"/>
      <c r="I478">
        <v>101</v>
      </c>
      <c r="J478" t="s">
        <v>308</v>
      </c>
      <c r="K478">
        <v>2610</v>
      </c>
      <c r="L478" s="8">
        <v>2610</v>
      </c>
      <c r="M478" t="s">
        <v>326</v>
      </c>
      <c r="N478">
        <v>2000</v>
      </c>
      <c r="O478" t="s">
        <v>113</v>
      </c>
      <c r="P478">
        <v>12</v>
      </c>
      <c r="Q478" t="s">
        <v>401</v>
      </c>
      <c r="R478">
        <v>221</v>
      </c>
      <c r="S478" s="21">
        <v>2</v>
      </c>
      <c r="T478" s="21">
        <v>21</v>
      </c>
      <c r="U478" t="s">
        <v>492</v>
      </c>
      <c r="V478">
        <v>128</v>
      </c>
      <c r="W478" t="s">
        <v>404</v>
      </c>
      <c r="X478">
        <v>1</v>
      </c>
      <c r="Y478" t="s">
        <v>313</v>
      </c>
      <c r="Z478" s="4">
        <v>18751.650000000001</v>
      </c>
      <c r="AA478" s="4">
        <v>30478.93</v>
      </c>
      <c r="AB478" s="4">
        <v>65759.16</v>
      </c>
      <c r="AC478" s="4">
        <v>16721.330000000002</v>
      </c>
      <c r="AD478" s="4">
        <v>52080.5</v>
      </c>
      <c r="AE478" s="4">
        <v>14433.1</v>
      </c>
      <c r="AF478" s="4">
        <v>30763.67</v>
      </c>
      <c r="AG478" s="4">
        <v>17365.490000000002</v>
      </c>
      <c r="AH478" s="4">
        <v>14655.23</v>
      </c>
      <c r="AI478" s="4">
        <v>10090.48</v>
      </c>
      <c r="AJ478" s="4">
        <v>27109.95</v>
      </c>
      <c r="AK478" s="4">
        <v>27109.95</v>
      </c>
      <c r="AM478" s="4">
        <v>87118.35</v>
      </c>
      <c r="AN478" s="4">
        <v>-69532.52</v>
      </c>
      <c r="AO478" s="4">
        <v>-46912.81</v>
      </c>
      <c r="AP478" s="4">
        <v>0</v>
      </c>
      <c r="AQ478" s="4">
        <v>-8312.44</v>
      </c>
      <c r="AR478" s="4">
        <v>0</v>
      </c>
      <c r="AS478" s="4">
        <v>-14000</v>
      </c>
      <c r="AT478" s="4">
        <v>-48885.14</v>
      </c>
      <c r="AU478" s="4">
        <v>-10000</v>
      </c>
      <c r="AV478" s="4">
        <v>-23274.2</v>
      </c>
      <c r="AW478" s="4">
        <v>-21704.31</v>
      </c>
      <c r="AX478" s="4">
        <v>-25000</v>
      </c>
      <c r="AZ478" s="4">
        <v>5870</v>
      </c>
      <c r="BA478" s="4">
        <v>21366.799999999999</v>
      </c>
      <c r="BB478" s="4">
        <v>6787.22</v>
      </c>
      <c r="BC478" s="4">
        <v>3017.27</v>
      </c>
      <c r="BD478" s="4">
        <v>21571.38</v>
      </c>
      <c r="BE478" s="4">
        <v>16450.189999999999</v>
      </c>
      <c r="BF478" s="4">
        <v>11122.9</v>
      </c>
      <c r="BG478" s="4">
        <v>16165.77</v>
      </c>
      <c r="BH478" s="4">
        <v>9264.4</v>
      </c>
      <c r="BI478" s="4">
        <v>25684.85</v>
      </c>
      <c r="BJ478" s="6">
        <v>13730.078</v>
      </c>
      <c r="BK478" s="6">
        <v>13730.078</v>
      </c>
      <c r="BQ478" s="4">
        <v>171021.85156800001</v>
      </c>
      <c r="BR478" s="9">
        <v>6093.0599999999995</v>
      </c>
      <c r="BS478" s="9">
        <v>22178.738399999998</v>
      </c>
      <c r="BT478" s="9">
        <v>7045.13436</v>
      </c>
      <c r="BU478" s="9">
        <v>3131.9262600000002</v>
      </c>
      <c r="BV478" s="9">
        <v>22391.092440000004</v>
      </c>
      <c r="BW478" s="9">
        <v>17075.297219999997</v>
      </c>
      <c r="BX478" s="9">
        <v>11545.5702</v>
      </c>
      <c r="BY478" s="9">
        <v>16780.06926</v>
      </c>
      <c r="BZ478" s="9">
        <v>9616.4471999999987</v>
      </c>
      <c r="CA478" s="9">
        <v>26660.874299999999</v>
      </c>
      <c r="CB478" s="9">
        <v>14251.820964</v>
      </c>
      <c r="CC478" s="9">
        <v>14251.820964</v>
      </c>
      <c r="CD478" s="135">
        <v>171021.85156800001</v>
      </c>
      <c r="CE478" s="7">
        <f t="shared" si="7"/>
        <v>0</v>
      </c>
    </row>
    <row r="479" spans="1:83" hidden="1">
      <c r="A479">
        <v>952</v>
      </c>
      <c r="B479" t="s">
        <v>498</v>
      </c>
      <c r="C479">
        <v>120</v>
      </c>
      <c r="D479" t="s">
        <v>499</v>
      </c>
      <c r="E479">
        <v>260</v>
      </c>
      <c r="F479">
        <v>512610001</v>
      </c>
      <c r="G479" t="s">
        <v>116</v>
      </c>
      <c r="H479" s="53"/>
      <c r="I479">
        <v>101</v>
      </c>
      <c r="J479" t="s">
        <v>308</v>
      </c>
      <c r="K479">
        <v>2610</v>
      </c>
      <c r="L479" s="8">
        <v>2610</v>
      </c>
      <c r="M479" t="s">
        <v>326</v>
      </c>
      <c r="N479">
        <v>2000</v>
      </c>
      <c r="O479" t="s">
        <v>113</v>
      </c>
      <c r="P479">
        <v>12</v>
      </c>
      <c r="Q479" t="s">
        <v>401</v>
      </c>
      <c r="R479">
        <v>222</v>
      </c>
      <c r="S479" s="21">
        <v>2</v>
      </c>
      <c r="T479" s="21">
        <v>22</v>
      </c>
      <c r="U479" t="s">
        <v>500</v>
      </c>
      <c r="V479">
        <v>125</v>
      </c>
      <c r="W479" t="s">
        <v>464</v>
      </c>
      <c r="X479">
        <v>1</v>
      </c>
      <c r="Y479" t="s">
        <v>313</v>
      </c>
      <c r="Z479" s="4">
        <v>1551.72</v>
      </c>
      <c r="AA479" s="4">
        <v>2596.7199999999998</v>
      </c>
      <c r="AB479" s="4">
        <v>7277.35</v>
      </c>
      <c r="AC479" s="4">
        <v>1043.8900000000001</v>
      </c>
      <c r="AD479" s="4">
        <v>1794.13</v>
      </c>
      <c r="AE479" s="4">
        <v>1801.87</v>
      </c>
      <c r="AF479" s="4">
        <v>1201.25</v>
      </c>
      <c r="AG479" s="4">
        <v>2402.5</v>
      </c>
      <c r="AH479" s="4">
        <v>1801.87</v>
      </c>
      <c r="AI479" s="4">
        <v>1201.25</v>
      </c>
      <c r="AJ479" s="4">
        <v>2267.25</v>
      </c>
      <c r="AK479" s="4">
        <v>2267.25</v>
      </c>
      <c r="AM479" s="4">
        <v>10000</v>
      </c>
      <c r="AN479" s="4">
        <v>0</v>
      </c>
      <c r="AO479" s="4">
        <v>0</v>
      </c>
      <c r="AP479" s="4">
        <v>0</v>
      </c>
      <c r="AQ479" s="4">
        <v>-500</v>
      </c>
      <c r="AR479" s="4">
        <v>-500</v>
      </c>
      <c r="AS479" s="4">
        <v>-1000</v>
      </c>
      <c r="AT479" s="4">
        <v>-2000</v>
      </c>
      <c r="AU479" s="4">
        <v>-1500</v>
      </c>
      <c r="AV479" s="4">
        <v>-1000</v>
      </c>
      <c r="AW479" s="4">
        <v>-1500</v>
      </c>
      <c r="AX479" s="4">
        <v>-2000</v>
      </c>
      <c r="AZ479" s="4">
        <v>1174</v>
      </c>
      <c r="BA479" s="4">
        <v>3404.81</v>
      </c>
      <c r="BB479" s="4">
        <v>1761</v>
      </c>
      <c r="BC479" s="4">
        <v>587</v>
      </c>
      <c r="BD479" s="4">
        <v>3574.5</v>
      </c>
      <c r="BE479" s="4">
        <v>604.5</v>
      </c>
      <c r="BF479" s="4">
        <v>1209</v>
      </c>
      <c r="BG479" s="4">
        <v>1209</v>
      </c>
      <c r="BH479" s="4">
        <v>1219</v>
      </c>
      <c r="BI479" s="4">
        <v>3069.16</v>
      </c>
      <c r="BJ479" s="6">
        <v>1781.1970000000001</v>
      </c>
      <c r="BK479" s="6">
        <v>1781.1970000000001</v>
      </c>
      <c r="BQ479" s="4">
        <v>22186.589832000001</v>
      </c>
      <c r="BR479" s="9">
        <v>1218.6120000000001</v>
      </c>
      <c r="BS479" s="9">
        <v>3534.1927800000003</v>
      </c>
      <c r="BT479" s="9">
        <v>1827.9180000000001</v>
      </c>
      <c r="BU479" s="9">
        <v>609.30600000000004</v>
      </c>
      <c r="BV479" s="9">
        <v>3710.3310000000001</v>
      </c>
      <c r="BW479" s="9">
        <v>627.471</v>
      </c>
      <c r="BX479" s="9">
        <v>1254.942</v>
      </c>
      <c r="BY479" s="9">
        <v>1254.942</v>
      </c>
      <c r="BZ479" s="9">
        <v>1265.3220000000001</v>
      </c>
      <c r="CA479" s="9">
        <v>3185.7880799999998</v>
      </c>
      <c r="CB479" s="9">
        <v>1848.882486</v>
      </c>
      <c r="CC479" s="9">
        <v>1848.882486</v>
      </c>
      <c r="CD479" s="135">
        <v>22186.589831999994</v>
      </c>
      <c r="CE479" s="7">
        <f t="shared" si="7"/>
        <v>0</v>
      </c>
    </row>
    <row r="480" spans="1:83" hidden="1">
      <c r="A480">
        <v>953</v>
      </c>
      <c r="B480" t="s">
        <v>259</v>
      </c>
      <c r="C480">
        <v>121</v>
      </c>
      <c r="D480" t="s">
        <v>196</v>
      </c>
      <c r="E480">
        <v>260</v>
      </c>
      <c r="F480">
        <v>512610001</v>
      </c>
      <c r="G480" t="s">
        <v>116</v>
      </c>
      <c r="H480" s="53"/>
      <c r="I480">
        <v>101</v>
      </c>
      <c r="J480" t="s">
        <v>308</v>
      </c>
      <c r="K480">
        <v>2610</v>
      </c>
      <c r="L480" s="8">
        <v>2610</v>
      </c>
      <c r="M480" t="s">
        <v>326</v>
      </c>
      <c r="N480">
        <v>2000</v>
      </c>
      <c r="O480" t="s">
        <v>113</v>
      </c>
      <c r="P480">
        <v>12</v>
      </c>
      <c r="Q480" t="s">
        <v>401</v>
      </c>
      <c r="R480">
        <v>214</v>
      </c>
      <c r="S480" s="21">
        <v>2</v>
      </c>
      <c r="T480" s="21">
        <v>14</v>
      </c>
      <c r="U480" t="s">
        <v>446</v>
      </c>
      <c r="V480">
        <v>125</v>
      </c>
      <c r="W480" t="s">
        <v>464</v>
      </c>
      <c r="X480">
        <v>1</v>
      </c>
      <c r="Y480" t="s">
        <v>313</v>
      </c>
      <c r="Z480" s="4">
        <v>16063.05</v>
      </c>
      <c r="AA480" s="4">
        <v>23963.33</v>
      </c>
      <c r="AB480" s="4">
        <v>31736.58</v>
      </c>
      <c r="AC480" s="4">
        <v>11424.7</v>
      </c>
      <c r="AD480" s="4">
        <v>41252.65</v>
      </c>
      <c r="AE480" s="4">
        <v>24722.65</v>
      </c>
      <c r="AF480" s="4">
        <v>25356.02</v>
      </c>
      <c r="AG480" s="4">
        <v>22341.91</v>
      </c>
      <c r="AH480" s="4">
        <v>15689.3</v>
      </c>
      <c r="AI480" s="4">
        <v>11469.37</v>
      </c>
      <c r="AJ480" s="4">
        <v>22401.96</v>
      </c>
      <c r="AK480" s="4">
        <v>22401.96</v>
      </c>
      <c r="AM480" s="4">
        <v>64854.12</v>
      </c>
      <c r="AN480" s="4">
        <v>-1164.42</v>
      </c>
      <c r="AO480" s="4">
        <v>0</v>
      </c>
      <c r="AP480" s="4">
        <v>0</v>
      </c>
      <c r="AQ480" s="4">
        <v>-49347.9</v>
      </c>
      <c r="AR480" s="4">
        <v>0</v>
      </c>
      <c r="AS480" s="4">
        <v>-17757.66</v>
      </c>
      <c r="AT480" s="4">
        <v>-7419</v>
      </c>
      <c r="AU480" s="4">
        <v>-15000</v>
      </c>
      <c r="AV480" s="4">
        <v>-19254.52</v>
      </c>
      <c r="AW480" s="4">
        <v>-20000</v>
      </c>
      <c r="AX480" s="4">
        <v>-20000</v>
      </c>
      <c r="AZ480" s="4">
        <v>5071.68</v>
      </c>
      <c r="BA480" s="4">
        <v>24630.52</v>
      </c>
      <c r="BB480" s="4">
        <v>5794.84</v>
      </c>
      <c r="BC480" s="4">
        <v>2888.04</v>
      </c>
      <c r="BD480" s="4">
        <v>19947.23</v>
      </c>
      <c r="BE480" s="4">
        <v>11896.56</v>
      </c>
      <c r="BF480" s="4">
        <v>10445.879999999999</v>
      </c>
      <c r="BG480" s="4">
        <v>9359</v>
      </c>
      <c r="BH480" s="4">
        <v>7533.42</v>
      </c>
      <c r="BI480" s="4">
        <v>18204.38</v>
      </c>
      <c r="BJ480" s="6">
        <v>11577.155000000001</v>
      </c>
      <c r="BK480" s="6">
        <v>11577.155000000001</v>
      </c>
      <c r="BQ480" s="4">
        <v>144205.04268000001</v>
      </c>
      <c r="BR480" s="9">
        <v>5264.4038399999999</v>
      </c>
      <c r="BS480" s="9">
        <v>25566.479760000002</v>
      </c>
      <c r="BT480" s="9">
        <v>6015.0439200000001</v>
      </c>
      <c r="BU480" s="9">
        <v>2997.7855199999999</v>
      </c>
      <c r="BV480" s="9">
        <v>20705.224739999998</v>
      </c>
      <c r="BW480" s="9">
        <v>12348.629279999999</v>
      </c>
      <c r="BX480" s="9">
        <v>10842.823439999998</v>
      </c>
      <c r="BY480" s="9">
        <v>9714.6419999999998</v>
      </c>
      <c r="BZ480" s="9">
        <v>7819.6899599999997</v>
      </c>
      <c r="CA480" s="9">
        <v>18896.14644</v>
      </c>
      <c r="CB480" s="9">
        <v>12017.08689</v>
      </c>
      <c r="CC480" s="9">
        <v>12017.08689</v>
      </c>
      <c r="CD480" s="135">
        <v>144205.04267999998</v>
      </c>
      <c r="CE480" s="7">
        <f t="shared" si="7"/>
        <v>0</v>
      </c>
    </row>
    <row r="481" spans="1:83" hidden="1">
      <c r="A481">
        <v>954</v>
      </c>
      <c r="B481" t="s">
        <v>502</v>
      </c>
      <c r="C481">
        <v>122</v>
      </c>
      <c r="D481" t="s">
        <v>503</v>
      </c>
      <c r="E481">
        <v>260</v>
      </c>
      <c r="F481">
        <v>512610001</v>
      </c>
      <c r="G481" t="s">
        <v>116</v>
      </c>
      <c r="H481" s="53"/>
      <c r="I481">
        <v>101</v>
      </c>
      <c r="J481" t="s">
        <v>308</v>
      </c>
      <c r="K481">
        <v>2610</v>
      </c>
      <c r="L481" s="8">
        <v>2610</v>
      </c>
      <c r="M481" t="s">
        <v>326</v>
      </c>
      <c r="N481">
        <v>2000</v>
      </c>
      <c r="O481" t="s">
        <v>113</v>
      </c>
      <c r="P481">
        <v>12</v>
      </c>
      <c r="Q481" t="s">
        <v>401</v>
      </c>
      <c r="R481">
        <v>226</v>
      </c>
      <c r="S481" s="21">
        <v>2</v>
      </c>
      <c r="T481" s="21">
        <v>26</v>
      </c>
      <c r="U481" t="s">
        <v>504</v>
      </c>
      <c r="V481">
        <v>121</v>
      </c>
      <c r="W481" t="s">
        <v>312</v>
      </c>
      <c r="X481">
        <v>1</v>
      </c>
      <c r="Y481" t="s">
        <v>313</v>
      </c>
      <c r="Z481" s="4">
        <v>33698.730000000003</v>
      </c>
      <c r="AA481" s="4">
        <v>46476.52</v>
      </c>
      <c r="AB481" s="4">
        <v>66890.09</v>
      </c>
      <c r="AC481" s="4">
        <v>22341.34</v>
      </c>
      <c r="AD481" s="4">
        <v>68649.34</v>
      </c>
      <c r="AE481" s="4">
        <v>29743.91</v>
      </c>
      <c r="AF481" s="4">
        <v>36157.56</v>
      </c>
      <c r="AG481" s="4">
        <v>142304.23000000001</v>
      </c>
      <c r="AH481" s="4">
        <v>116470.42</v>
      </c>
      <c r="AI481" s="4">
        <v>71098.64</v>
      </c>
      <c r="AJ481" s="4">
        <v>63383.08</v>
      </c>
      <c r="AK481" s="4">
        <v>63383.08</v>
      </c>
      <c r="AM481" s="4">
        <v>105880.88</v>
      </c>
      <c r="AN481" s="4">
        <v>77792.94</v>
      </c>
      <c r="AO481" s="4">
        <v>0</v>
      </c>
      <c r="AP481" s="4">
        <v>733.91</v>
      </c>
      <c r="AQ481" s="4">
        <v>123527.29</v>
      </c>
      <c r="AR481" s="4">
        <v>75695.55</v>
      </c>
      <c r="AS481" s="4">
        <v>55859.93</v>
      </c>
      <c r="AT481" s="4">
        <v>-30238.21</v>
      </c>
      <c r="AU481" s="4">
        <v>-52518.53</v>
      </c>
      <c r="AV481" s="4">
        <v>60893.15</v>
      </c>
      <c r="AW481" s="4">
        <v>-25018.639999999999</v>
      </c>
      <c r="AX481" s="4">
        <v>-60000</v>
      </c>
      <c r="AZ481" s="4">
        <v>39579.61</v>
      </c>
      <c r="BA481" s="4">
        <v>224269.46</v>
      </c>
      <c r="BB481" s="4">
        <v>66668.100000000006</v>
      </c>
      <c r="BC481" s="4">
        <v>23297.24</v>
      </c>
      <c r="BD481" s="4">
        <v>192176.63</v>
      </c>
      <c r="BE481" s="4">
        <v>105439.46</v>
      </c>
      <c r="BF481" s="4">
        <v>92017.49</v>
      </c>
      <c r="BG481" s="4">
        <v>91462.93</v>
      </c>
      <c r="BH481" s="4">
        <v>63303.13</v>
      </c>
      <c r="BI481" s="4">
        <v>153243.64000000001</v>
      </c>
      <c r="BJ481" s="6">
        <v>105145.769</v>
      </c>
      <c r="BK481" s="6">
        <v>105145.769</v>
      </c>
      <c r="BQ481" s="6">
        <v>309695.69866400026</v>
      </c>
      <c r="BR481" s="9">
        <v>9714.7949051874912</v>
      </c>
      <c r="BS481" s="9">
        <v>55046.823538613688</v>
      </c>
      <c r="BT481" s="9">
        <v>16363.650834824553</v>
      </c>
      <c r="BU481" s="9">
        <v>5718.2955682719012</v>
      </c>
      <c r="BV481" s="9">
        <v>47169.654931418016</v>
      </c>
      <c r="BW481" s="9">
        <v>25880.061193471091</v>
      </c>
      <c r="BX481" s="9">
        <v>22585.645564474762</v>
      </c>
      <c r="BY481" s="9">
        <v>22449.529097874387</v>
      </c>
      <c r="BZ481" s="9">
        <v>15537.720680077984</v>
      </c>
      <c r="CA481" s="9">
        <v>37613.572572452991</v>
      </c>
      <c r="CB481" s="9">
        <v>25807.974888666686</v>
      </c>
      <c r="CC481" s="9">
        <v>25807.974888666686</v>
      </c>
      <c r="CD481" s="135">
        <v>309695.69866400026</v>
      </c>
      <c r="CE481" s="7">
        <f t="shared" si="7"/>
        <v>0</v>
      </c>
    </row>
    <row r="482" spans="1:83" hidden="1">
      <c r="A482">
        <v>961</v>
      </c>
      <c r="B482" t="s">
        <v>80</v>
      </c>
      <c r="C482">
        <v>124</v>
      </c>
      <c r="D482" t="s">
        <v>508</v>
      </c>
      <c r="E482">
        <v>260</v>
      </c>
      <c r="F482">
        <v>512610001</v>
      </c>
      <c r="G482" t="s">
        <v>116</v>
      </c>
      <c r="H482" s="53"/>
      <c r="I482">
        <v>101</v>
      </c>
      <c r="J482" t="s">
        <v>308</v>
      </c>
      <c r="K482">
        <v>2610</v>
      </c>
      <c r="L482" s="8">
        <v>2610</v>
      </c>
      <c r="M482" t="s">
        <v>326</v>
      </c>
      <c r="N482">
        <v>2000</v>
      </c>
      <c r="O482" t="s">
        <v>113</v>
      </c>
      <c r="P482">
        <v>11</v>
      </c>
      <c r="Q482" t="s">
        <v>509</v>
      </c>
      <c r="R482">
        <v>241</v>
      </c>
      <c r="S482" s="21">
        <v>2</v>
      </c>
      <c r="T482" s="21">
        <v>41</v>
      </c>
      <c r="U482" t="s">
        <v>445</v>
      </c>
      <c r="V482">
        <v>124</v>
      </c>
      <c r="W482" t="s">
        <v>510</v>
      </c>
      <c r="X482">
        <v>1</v>
      </c>
      <c r="Y482" t="s">
        <v>313</v>
      </c>
      <c r="Z482" s="4">
        <v>4653.3900000000003</v>
      </c>
      <c r="AA482" s="4">
        <v>12901.11</v>
      </c>
      <c r="AB482" s="4">
        <v>24895.16</v>
      </c>
      <c r="AC482" s="4">
        <v>6375.28</v>
      </c>
      <c r="AD482" s="4">
        <v>15832.8</v>
      </c>
      <c r="AE482" s="4">
        <v>12953.01</v>
      </c>
      <c r="AF482" s="4">
        <v>16193.12</v>
      </c>
      <c r="AG482" s="4">
        <v>15374.69</v>
      </c>
      <c r="AH482" s="4">
        <v>9622.51</v>
      </c>
      <c r="AI482" s="4">
        <v>14497.61</v>
      </c>
      <c r="AJ482" s="4">
        <v>13329.87</v>
      </c>
      <c r="AK482" s="4">
        <v>13329.87</v>
      </c>
      <c r="AM482" s="4">
        <v>50001.21</v>
      </c>
      <c r="AN482" s="4">
        <v>-49874.080000000002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-7276.1</v>
      </c>
      <c r="AU482" s="4">
        <v>-9000</v>
      </c>
      <c r="AV482" s="4">
        <v>-12000</v>
      </c>
      <c r="AW482" s="4">
        <v>-12000</v>
      </c>
      <c r="AX482" s="4">
        <v>-12000</v>
      </c>
      <c r="AZ482" s="4">
        <v>4654.6000000000004</v>
      </c>
      <c r="BA482" s="4">
        <v>13027.03</v>
      </c>
      <c r="BB482" s="4">
        <v>6809.2</v>
      </c>
      <c r="BC482" s="4">
        <v>2582.8000000000002</v>
      </c>
      <c r="BD482" s="4">
        <v>14453.9</v>
      </c>
      <c r="BE482" s="4">
        <v>9361.92</v>
      </c>
      <c r="BF482" s="4">
        <v>7691.95</v>
      </c>
      <c r="BG482" s="4">
        <v>7379.9</v>
      </c>
      <c r="BH482" s="4">
        <v>6582.6</v>
      </c>
      <c r="BI482" s="4">
        <v>15348.5</v>
      </c>
      <c r="BJ482" s="6">
        <v>8789.24</v>
      </c>
      <c r="BK482" s="6">
        <v>8789.24</v>
      </c>
      <c r="BQ482" s="4">
        <v>109478.77344</v>
      </c>
      <c r="BR482" s="9">
        <v>4831.4748000000009</v>
      </c>
      <c r="BS482" s="9">
        <v>13522.057140000001</v>
      </c>
      <c r="BT482" s="9">
        <v>7067.9495999999999</v>
      </c>
      <c r="BU482" s="9">
        <v>2680.9464000000003</v>
      </c>
      <c r="BV482" s="9">
        <v>15003.148200000001</v>
      </c>
      <c r="BW482" s="9">
        <v>9717.6729599999999</v>
      </c>
      <c r="BX482" s="9">
        <v>7984.2440999999999</v>
      </c>
      <c r="BY482" s="9">
        <v>7660.3361999999997</v>
      </c>
      <c r="BZ482" s="9">
        <v>6832.7388000000001</v>
      </c>
      <c r="CA482" s="9">
        <v>15931.742999999999</v>
      </c>
      <c r="CB482" s="9">
        <v>9123.2311200000004</v>
      </c>
      <c r="CC482" s="9">
        <v>9123.2311200000004</v>
      </c>
      <c r="CD482" s="135">
        <v>109478.77344</v>
      </c>
      <c r="CE482" s="7">
        <f t="shared" si="7"/>
        <v>0</v>
      </c>
    </row>
    <row r="483" spans="1:83" hidden="1">
      <c r="A483">
        <v>962</v>
      </c>
      <c r="B483" t="s">
        <v>513</v>
      </c>
      <c r="C483">
        <v>126</v>
      </c>
      <c r="D483" t="s">
        <v>225</v>
      </c>
      <c r="E483">
        <v>260</v>
      </c>
      <c r="F483">
        <v>512610001</v>
      </c>
      <c r="G483" t="s">
        <v>116</v>
      </c>
      <c r="H483" s="53"/>
      <c r="I483">
        <v>101</v>
      </c>
      <c r="J483" t="s">
        <v>308</v>
      </c>
      <c r="K483">
        <v>2610</v>
      </c>
      <c r="L483" s="8">
        <v>2610</v>
      </c>
      <c r="M483" t="s">
        <v>326</v>
      </c>
      <c r="N483">
        <v>2000</v>
      </c>
      <c r="O483" t="s">
        <v>113</v>
      </c>
      <c r="P483">
        <v>11</v>
      </c>
      <c r="Q483" t="s">
        <v>509</v>
      </c>
      <c r="R483">
        <v>241</v>
      </c>
      <c r="S483" s="21">
        <v>2</v>
      </c>
      <c r="T483" s="21">
        <v>41</v>
      </c>
      <c r="U483" t="s">
        <v>445</v>
      </c>
      <c r="V483">
        <v>124</v>
      </c>
      <c r="W483" t="s">
        <v>510</v>
      </c>
      <c r="X483">
        <v>1</v>
      </c>
      <c r="Y483" t="s">
        <v>313</v>
      </c>
      <c r="Z483" s="4">
        <v>443.35</v>
      </c>
      <c r="AA483" s="4">
        <v>0</v>
      </c>
      <c r="AB483" s="4">
        <v>590.29999999999995</v>
      </c>
      <c r="AC483" s="4">
        <v>1534.79</v>
      </c>
      <c r="AD483" s="4">
        <v>6097.98</v>
      </c>
      <c r="AE483" s="4">
        <v>1922</v>
      </c>
      <c r="AF483" s="4">
        <v>2762.87</v>
      </c>
      <c r="AG483" s="4">
        <v>3472.8</v>
      </c>
      <c r="AH483" s="4">
        <v>5080.74</v>
      </c>
      <c r="AI483" s="4">
        <v>3243.37</v>
      </c>
      <c r="AJ483" s="4">
        <v>2514.8200000000002</v>
      </c>
      <c r="AK483" s="4">
        <v>2514.8200000000002</v>
      </c>
      <c r="AM483" s="4">
        <v>-83</v>
      </c>
      <c r="AN483" s="4">
        <v>1400.65</v>
      </c>
      <c r="AO483" s="4">
        <v>5232.3</v>
      </c>
      <c r="AP483" s="4">
        <v>343.61</v>
      </c>
      <c r="AQ483" s="4">
        <v>5587.7</v>
      </c>
      <c r="AR483" s="4">
        <v>7646.6</v>
      </c>
      <c r="AS483" s="4">
        <v>1457.19</v>
      </c>
      <c r="AT483" s="4">
        <v>6963.1</v>
      </c>
      <c r="AU483" s="4">
        <v>648.55999999999995</v>
      </c>
      <c r="AV483" s="4">
        <v>10512.43</v>
      </c>
      <c r="AW483" s="4">
        <v>323.38</v>
      </c>
      <c r="AX483" s="4">
        <v>0</v>
      </c>
      <c r="AZ483" s="4">
        <v>0</v>
      </c>
      <c r="BA483" s="4">
        <v>1761</v>
      </c>
      <c r="BB483" s="4">
        <v>5822.6</v>
      </c>
      <c r="BC483" s="4">
        <v>1878.4</v>
      </c>
      <c r="BD483" s="4">
        <v>11685.68</v>
      </c>
      <c r="BE483" s="4">
        <v>9568.6</v>
      </c>
      <c r="BF483" s="4">
        <v>4220.0600000000004</v>
      </c>
      <c r="BG483" s="4">
        <v>9338.7000000000007</v>
      </c>
      <c r="BH483" s="4">
        <v>6826.5</v>
      </c>
      <c r="BI483" s="4">
        <v>13755.8</v>
      </c>
      <c r="BJ483" s="6">
        <v>6485.7339999999995</v>
      </c>
      <c r="BK483" s="6">
        <v>6485.7339999999995</v>
      </c>
      <c r="BQ483" s="4">
        <v>80786.302703999987</v>
      </c>
      <c r="BR483" s="9">
        <v>0</v>
      </c>
      <c r="BS483" s="9">
        <v>1827.9179999999999</v>
      </c>
      <c r="BT483" s="9">
        <v>6043.8588000000009</v>
      </c>
      <c r="BU483" s="9">
        <v>1949.7791999999999</v>
      </c>
      <c r="BV483" s="9">
        <v>12129.735840000001</v>
      </c>
      <c r="BW483" s="9">
        <v>9932.2067999999999</v>
      </c>
      <c r="BX483" s="9">
        <v>4380.4222800000007</v>
      </c>
      <c r="BY483" s="9">
        <v>9693.5706000000009</v>
      </c>
      <c r="BZ483" s="9">
        <v>7085.9070000000002</v>
      </c>
      <c r="CA483" s="9">
        <v>14278.520399999999</v>
      </c>
      <c r="CB483" s="9">
        <v>6732.1918919999998</v>
      </c>
      <c r="CC483" s="9">
        <v>6732.1918919999998</v>
      </c>
      <c r="CD483" s="135">
        <v>80786.302704000002</v>
      </c>
      <c r="CE483" s="7">
        <f t="shared" si="7"/>
        <v>0</v>
      </c>
    </row>
    <row r="484" spans="1:83" hidden="1">
      <c r="A484">
        <v>963</v>
      </c>
      <c r="B484" t="s">
        <v>515</v>
      </c>
      <c r="C484">
        <v>127</v>
      </c>
      <c r="D484" t="s">
        <v>516</v>
      </c>
      <c r="E484">
        <v>260</v>
      </c>
      <c r="F484">
        <v>512610001</v>
      </c>
      <c r="G484" t="s">
        <v>116</v>
      </c>
      <c r="H484" s="53"/>
      <c r="I484">
        <v>101</v>
      </c>
      <c r="J484" t="s">
        <v>308</v>
      </c>
      <c r="K484">
        <v>2610</v>
      </c>
      <c r="L484" s="8">
        <v>2610</v>
      </c>
      <c r="M484" t="s">
        <v>326</v>
      </c>
      <c r="N484">
        <v>2000</v>
      </c>
      <c r="O484" t="s">
        <v>113</v>
      </c>
      <c r="P484">
        <v>13</v>
      </c>
      <c r="Q484" t="s">
        <v>353</v>
      </c>
      <c r="R484">
        <v>231</v>
      </c>
      <c r="S484" s="21">
        <v>2</v>
      </c>
      <c r="T484" s="21">
        <v>31</v>
      </c>
      <c r="U484" t="s">
        <v>517</v>
      </c>
      <c r="V484">
        <v>124</v>
      </c>
      <c r="W484" t="s">
        <v>510</v>
      </c>
      <c r="X484">
        <v>1</v>
      </c>
      <c r="Y484" t="s">
        <v>313</v>
      </c>
      <c r="Z484" s="4">
        <v>5171.1899999999996</v>
      </c>
      <c r="AA484" s="4">
        <v>3161.22</v>
      </c>
      <c r="AB484" s="4">
        <v>13656.55</v>
      </c>
      <c r="AC484" s="4">
        <v>3305.5</v>
      </c>
      <c r="AD484" s="4">
        <v>10028.75</v>
      </c>
      <c r="AE484" s="4">
        <v>8673.01</v>
      </c>
      <c r="AF484" s="4">
        <v>6834.56</v>
      </c>
      <c r="AG484" s="4">
        <v>17093.8</v>
      </c>
      <c r="AH484" s="4">
        <v>11117.12</v>
      </c>
      <c r="AI484" s="4">
        <v>8051.34</v>
      </c>
      <c r="AJ484" s="4">
        <v>8709.2999999999993</v>
      </c>
      <c r="AK484" s="4">
        <v>8709.2999999999993</v>
      </c>
      <c r="AM484" s="4">
        <v>20194.64</v>
      </c>
      <c r="AN484" s="4">
        <v>-3527.66</v>
      </c>
      <c r="AO484" s="4">
        <v>0</v>
      </c>
      <c r="AP484" s="4">
        <v>0</v>
      </c>
      <c r="AQ484" s="4">
        <v>11040.69</v>
      </c>
      <c r="AR484" s="4">
        <v>5399.75</v>
      </c>
      <c r="AS484" s="4">
        <v>6798.46</v>
      </c>
      <c r="AT484" s="4">
        <v>987.58</v>
      </c>
      <c r="AU484" s="4">
        <v>-5000</v>
      </c>
      <c r="AV484" s="4">
        <v>12155.04</v>
      </c>
      <c r="AW484" s="4">
        <v>0</v>
      </c>
      <c r="AX484" s="4">
        <v>-8000</v>
      </c>
      <c r="AZ484" s="4">
        <v>5365.83</v>
      </c>
      <c r="BA484" s="4">
        <v>19633.560000000001</v>
      </c>
      <c r="BB484" s="4">
        <v>8452.11</v>
      </c>
      <c r="BC484" s="4">
        <v>2113.1999999999998</v>
      </c>
      <c r="BD484" s="4">
        <v>27466.18</v>
      </c>
      <c r="BE484" s="4">
        <v>14072.76</v>
      </c>
      <c r="BF484" s="4">
        <v>13633.02</v>
      </c>
      <c r="BG484" s="4">
        <v>14424.38</v>
      </c>
      <c r="BH484" s="4">
        <v>8191.68</v>
      </c>
      <c r="BI484" s="4">
        <v>21788.82</v>
      </c>
      <c r="BJ484" s="6">
        <v>13514.154</v>
      </c>
      <c r="BK484" s="6">
        <v>13514.154</v>
      </c>
      <c r="BQ484" s="4">
        <v>168332.30222400004</v>
      </c>
      <c r="BR484" s="9">
        <v>5569.7315400000007</v>
      </c>
      <c r="BS484" s="9">
        <v>20379.635280000002</v>
      </c>
      <c r="BT484" s="9">
        <v>8773.29018</v>
      </c>
      <c r="BU484" s="9">
        <v>2193.5016000000001</v>
      </c>
      <c r="BV484" s="9">
        <v>28509.894840000001</v>
      </c>
      <c r="BW484" s="9">
        <v>14607.524880000001</v>
      </c>
      <c r="BX484" s="9">
        <v>14151.074760000003</v>
      </c>
      <c r="BY484" s="9">
        <v>14972.506439999999</v>
      </c>
      <c r="BZ484" s="9">
        <v>8502.9638400000022</v>
      </c>
      <c r="CA484" s="9">
        <v>22616.795160000001</v>
      </c>
      <c r="CB484" s="9">
        <v>14027.691852000004</v>
      </c>
      <c r="CC484" s="9">
        <v>14027.691852000004</v>
      </c>
      <c r="CD484" s="135">
        <v>168332.30222400004</v>
      </c>
      <c r="CE484" s="7">
        <f t="shared" si="7"/>
        <v>0</v>
      </c>
    </row>
    <row r="485" spans="1:83" hidden="1">
      <c r="A485">
        <v>965</v>
      </c>
      <c r="B485" t="s">
        <v>521</v>
      </c>
      <c r="C485">
        <v>129</v>
      </c>
      <c r="D485" t="s">
        <v>236</v>
      </c>
      <c r="E485">
        <v>260</v>
      </c>
      <c r="F485">
        <v>512610001</v>
      </c>
      <c r="G485" t="s">
        <v>116</v>
      </c>
      <c r="H485" s="53"/>
      <c r="I485">
        <v>101</v>
      </c>
      <c r="J485" t="s">
        <v>308</v>
      </c>
      <c r="K485">
        <v>2610</v>
      </c>
      <c r="L485" s="8">
        <v>2610</v>
      </c>
      <c r="M485" t="s">
        <v>326</v>
      </c>
      <c r="N485">
        <v>2000</v>
      </c>
      <c r="O485" t="s">
        <v>113</v>
      </c>
      <c r="P485">
        <v>11</v>
      </c>
      <c r="Q485" t="s">
        <v>509</v>
      </c>
      <c r="R485">
        <v>242</v>
      </c>
      <c r="S485" s="21">
        <v>2</v>
      </c>
      <c r="T485" s="21">
        <v>42</v>
      </c>
      <c r="U485" t="s">
        <v>283</v>
      </c>
      <c r="V485">
        <v>124</v>
      </c>
      <c r="W485" t="s">
        <v>510</v>
      </c>
      <c r="X485">
        <v>1</v>
      </c>
      <c r="Y485" t="s">
        <v>313</v>
      </c>
      <c r="Z485" s="4">
        <v>886.69</v>
      </c>
      <c r="AA485" s="4">
        <v>0</v>
      </c>
      <c r="AB485" s="4">
        <v>6454.54</v>
      </c>
      <c r="AC485" s="4">
        <v>1893.1</v>
      </c>
      <c r="AD485" s="4">
        <v>1914.57</v>
      </c>
      <c r="AE485" s="4">
        <v>1903.98</v>
      </c>
      <c r="AF485" s="4">
        <v>4804.99</v>
      </c>
      <c r="AG485" s="4">
        <v>3812.45</v>
      </c>
      <c r="AH485" s="4">
        <v>3752.96</v>
      </c>
      <c r="AI485" s="4">
        <v>3844.05</v>
      </c>
      <c r="AJ485" s="4">
        <v>2926.73</v>
      </c>
      <c r="AK485" s="4">
        <v>2926.73</v>
      </c>
      <c r="AM485" s="4">
        <v>20052.509999999998</v>
      </c>
      <c r="AN485" s="4">
        <v>-6690.22</v>
      </c>
      <c r="AO485" s="4">
        <v>0</v>
      </c>
      <c r="AP485" s="4">
        <v>0</v>
      </c>
      <c r="AQ485" s="4">
        <v>0</v>
      </c>
      <c r="AR485" s="4">
        <v>0</v>
      </c>
      <c r="AS485" s="4">
        <v>-2900</v>
      </c>
      <c r="AT485" s="4">
        <v>-1633.92</v>
      </c>
      <c r="AU485" s="4">
        <v>-1802.56</v>
      </c>
      <c r="AV485" s="4">
        <v>2059.15</v>
      </c>
      <c r="AW485" s="4">
        <v>-1939.53</v>
      </c>
      <c r="AX485" s="4">
        <v>-2900</v>
      </c>
      <c r="AZ485" s="4">
        <v>939.2</v>
      </c>
      <c r="BA485" s="4">
        <v>8420.4</v>
      </c>
      <c r="BB485" s="4">
        <v>0</v>
      </c>
      <c r="BC485" s="4">
        <v>1878.4</v>
      </c>
      <c r="BD485" s="4">
        <v>6714.4</v>
      </c>
      <c r="BE485" s="4">
        <v>3759.89</v>
      </c>
      <c r="BF485" s="4">
        <v>4901.6000000000004</v>
      </c>
      <c r="BG485" s="4">
        <v>2909.6</v>
      </c>
      <c r="BH485" s="4">
        <v>2925.6</v>
      </c>
      <c r="BI485" s="4">
        <v>5903.2</v>
      </c>
      <c r="BJ485" s="6">
        <v>3835.2289999999994</v>
      </c>
      <c r="BK485" s="6">
        <v>3835.2289999999994</v>
      </c>
      <c r="BQ485" s="4">
        <v>47771.612423999992</v>
      </c>
      <c r="BR485" s="9">
        <v>974.88960000000009</v>
      </c>
      <c r="BS485" s="9">
        <v>8740.3752000000004</v>
      </c>
      <c r="BT485" s="9">
        <v>0</v>
      </c>
      <c r="BU485" s="9">
        <v>1949.7792000000002</v>
      </c>
      <c r="BV485" s="9">
        <v>6969.5472</v>
      </c>
      <c r="BW485" s="9">
        <v>3902.7658199999996</v>
      </c>
      <c r="BX485" s="9">
        <v>5087.8608000000004</v>
      </c>
      <c r="BY485" s="9">
        <v>3020.1647999999996</v>
      </c>
      <c r="BZ485" s="9">
        <v>3036.7728000000002</v>
      </c>
      <c r="CA485" s="9">
        <v>6127.5216</v>
      </c>
      <c r="CB485" s="9">
        <v>3980.967701999999</v>
      </c>
      <c r="CC485" s="9">
        <v>3980.967701999999</v>
      </c>
      <c r="CD485" s="135">
        <v>47771.612424000006</v>
      </c>
      <c r="CE485" s="7">
        <f t="shared" si="7"/>
        <v>0</v>
      </c>
    </row>
    <row r="486" spans="1:83" hidden="1">
      <c r="A486">
        <v>971</v>
      </c>
      <c r="B486" t="s">
        <v>522</v>
      </c>
      <c r="C486">
        <v>102</v>
      </c>
      <c r="D486" t="s">
        <v>284</v>
      </c>
      <c r="E486">
        <v>260</v>
      </c>
      <c r="F486">
        <v>512610001</v>
      </c>
      <c r="G486" t="s">
        <v>116</v>
      </c>
      <c r="H486" s="53"/>
      <c r="I486">
        <v>101</v>
      </c>
      <c r="J486" t="s">
        <v>308</v>
      </c>
      <c r="K486">
        <v>2610</v>
      </c>
      <c r="L486" s="8">
        <v>2610</v>
      </c>
      <c r="M486" t="s">
        <v>326</v>
      </c>
      <c r="N486">
        <v>2000</v>
      </c>
      <c r="O486" t="s">
        <v>113</v>
      </c>
      <c r="P486">
        <v>9</v>
      </c>
      <c r="Q486" t="s">
        <v>422</v>
      </c>
      <c r="R486">
        <v>312</v>
      </c>
      <c r="S486" s="21">
        <v>3</v>
      </c>
      <c r="T486" s="21">
        <v>12</v>
      </c>
      <c r="U486" t="s">
        <v>443</v>
      </c>
      <c r="V486">
        <v>200</v>
      </c>
      <c r="W486" t="s">
        <v>444</v>
      </c>
      <c r="X486">
        <v>1</v>
      </c>
      <c r="Y486" t="s">
        <v>313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2901.6</v>
      </c>
      <c r="AT486" s="4">
        <v>1450.4</v>
      </c>
      <c r="AU486" s="4">
        <v>0</v>
      </c>
      <c r="AV486" s="4">
        <v>0</v>
      </c>
      <c r="AW486" s="4">
        <v>0</v>
      </c>
      <c r="AX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2901.6</v>
      </c>
      <c r="BG486" s="4">
        <v>1450.4</v>
      </c>
      <c r="BH486" s="4">
        <v>0</v>
      </c>
      <c r="BI486" s="4">
        <v>0</v>
      </c>
      <c r="BJ486" s="6">
        <v>435.2</v>
      </c>
      <c r="BK486" s="6">
        <v>435.2</v>
      </c>
      <c r="BQ486" s="4">
        <v>5420.8512000000001</v>
      </c>
      <c r="BR486" s="9">
        <v>0</v>
      </c>
      <c r="BS486" s="9">
        <v>0</v>
      </c>
      <c r="BT486" s="9">
        <v>0</v>
      </c>
      <c r="BU486" s="9">
        <v>0</v>
      </c>
      <c r="BV486" s="9">
        <v>0</v>
      </c>
      <c r="BW486" s="9">
        <v>0</v>
      </c>
      <c r="BX486" s="9">
        <v>3011.8608000000004</v>
      </c>
      <c r="BY486" s="9">
        <v>1505.5152000000003</v>
      </c>
      <c r="BZ486" s="9">
        <v>0</v>
      </c>
      <c r="CA486" s="9">
        <v>0</v>
      </c>
      <c r="CB486" s="9">
        <v>451.73760000000004</v>
      </c>
      <c r="CC486" s="9">
        <v>451.73760000000004</v>
      </c>
      <c r="CD486" s="135">
        <v>5420.851200000001</v>
      </c>
      <c r="CE486" s="7">
        <f t="shared" si="7"/>
        <v>0</v>
      </c>
    </row>
    <row r="487" spans="1:83" hidden="1">
      <c r="A487">
        <v>971</v>
      </c>
      <c r="B487" t="s">
        <v>522</v>
      </c>
      <c r="C487">
        <v>161</v>
      </c>
      <c r="D487" t="s">
        <v>592</v>
      </c>
      <c r="E487">
        <v>260</v>
      </c>
      <c r="F487">
        <v>512610001</v>
      </c>
      <c r="G487" t="s">
        <v>116</v>
      </c>
      <c r="H487" s="53"/>
      <c r="I487">
        <v>101</v>
      </c>
      <c r="J487" t="s">
        <v>308</v>
      </c>
      <c r="K487">
        <v>2610</v>
      </c>
      <c r="L487" s="8">
        <v>2610</v>
      </c>
      <c r="M487" t="s">
        <v>326</v>
      </c>
      <c r="N487">
        <v>2000</v>
      </c>
      <c r="O487" t="s">
        <v>113</v>
      </c>
      <c r="P487">
        <v>9</v>
      </c>
      <c r="Q487" t="s">
        <v>422</v>
      </c>
      <c r="R487">
        <v>181</v>
      </c>
      <c r="S487" s="21">
        <v>1</v>
      </c>
      <c r="T487" s="21">
        <v>81</v>
      </c>
      <c r="U487" t="s">
        <v>523</v>
      </c>
      <c r="V487">
        <v>131</v>
      </c>
      <c r="W487" t="s">
        <v>524</v>
      </c>
      <c r="X487">
        <v>1</v>
      </c>
      <c r="Y487" t="s">
        <v>313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725.4</v>
      </c>
      <c r="AU487" s="4">
        <v>0</v>
      </c>
      <c r="AV487" s="4">
        <v>1474.8</v>
      </c>
      <c r="AW487" s="4">
        <v>740.4</v>
      </c>
      <c r="AX487" s="4">
        <v>0</v>
      </c>
      <c r="AZ487" s="4">
        <v>0</v>
      </c>
      <c r="BA487" s="4">
        <v>0</v>
      </c>
      <c r="BB487" s="4">
        <v>0</v>
      </c>
      <c r="BC487" s="4">
        <v>0</v>
      </c>
      <c r="BD487" s="4">
        <v>0</v>
      </c>
      <c r="BE487" s="4">
        <v>0</v>
      </c>
      <c r="BF487" s="4">
        <v>0</v>
      </c>
      <c r="BG487" s="4">
        <v>725.4</v>
      </c>
      <c r="BH487" s="4">
        <v>0</v>
      </c>
      <c r="BI487" s="4">
        <v>1474.8</v>
      </c>
      <c r="BJ487" s="6">
        <v>220.01999999999998</v>
      </c>
      <c r="BK487" s="6">
        <v>220.01999999999998</v>
      </c>
      <c r="BQ487" s="4">
        <v>2740.5691199999997</v>
      </c>
      <c r="BR487" s="9">
        <v>0</v>
      </c>
      <c r="BS487" s="9">
        <v>0</v>
      </c>
      <c r="BT487" s="9">
        <v>0</v>
      </c>
      <c r="BU487" s="9">
        <v>0</v>
      </c>
      <c r="BV487" s="9">
        <v>0</v>
      </c>
      <c r="BW487" s="9">
        <v>0</v>
      </c>
      <c r="BX487" s="9">
        <v>0</v>
      </c>
      <c r="BY487" s="9">
        <v>752.96519999999987</v>
      </c>
      <c r="BZ487" s="9">
        <v>0</v>
      </c>
      <c r="CA487" s="9">
        <v>1530.8423999999998</v>
      </c>
      <c r="CB487" s="9">
        <v>228.38075999999995</v>
      </c>
      <c r="CC487" s="9">
        <v>228.38075999999995</v>
      </c>
      <c r="CD487" s="135">
        <v>2740.5691199999997</v>
      </c>
      <c r="CE487" s="7">
        <f t="shared" si="7"/>
        <v>0</v>
      </c>
    </row>
    <row r="488" spans="1:83" hidden="1">
      <c r="A488">
        <v>972</v>
      </c>
      <c r="B488" t="s">
        <v>527</v>
      </c>
      <c r="C488">
        <v>132</v>
      </c>
      <c r="D488" t="s">
        <v>528</v>
      </c>
      <c r="E488">
        <v>260</v>
      </c>
      <c r="F488">
        <v>512610001</v>
      </c>
      <c r="G488" t="s">
        <v>116</v>
      </c>
      <c r="H488" s="53"/>
      <c r="I488">
        <v>101</v>
      </c>
      <c r="J488" t="s">
        <v>308</v>
      </c>
      <c r="K488">
        <v>2610</v>
      </c>
      <c r="L488" s="8">
        <v>2610</v>
      </c>
      <c r="M488" t="s">
        <v>326</v>
      </c>
      <c r="N488">
        <v>2000</v>
      </c>
      <c r="O488" t="s">
        <v>113</v>
      </c>
      <c r="P488">
        <v>9</v>
      </c>
      <c r="Q488" t="s">
        <v>422</v>
      </c>
      <c r="R488">
        <v>181</v>
      </c>
      <c r="S488" s="21">
        <v>1</v>
      </c>
      <c r="T488" s="21">
        <v>81</v>
      </c>
      <c r="U488" t="s">
        <v>523</v>
      </c>
      <c r="V488">
        <v>131</v>
      </c>
      <c r="W488" t="s">
        <v>524</v>
      </c>
      <c r="X488">
        <v>1</v>
      </c>
      <c r="Y488" t="s">
        <v>313</v>
      </c>
      <c r="Z488" s="4">
        <v>4880.97</v>
      </c>
      <c r="AA488" s="4">
        <v>5279.54</v>
      </c>
      <c r="AB488" s="4">
        <v>9763.9500000000007</v>
      </c>
      <c r="AC488" s="4">
        <v>2833.46</v>
      </c>
      <c r="AD488" s="4">
        <v>9201.74</v>
      </c>
      <c r="AE488" s="4">
        <v>5091.51</v>
      </c>
      <c r="AF488" s="4">
        <v>5285.49</v>
      </c>
      <c r="AG488" s="4">
        <v>9862.49</v>
      </c>
      <c r="AH488" s="4">
        <v>7416.07</v>
      </c>
      <c r="AI488" s="4">
        <v>4324.91</v>
      </c>
      <c r="AJ488" s="4">
        <v>6394.01</v>
      </c>
      <c r="AK488" s="4">
        <v>6394.01</v>
      </c>
      <c r="AM488" s="4">
        <v>19117.47</v>
      </c>
      <c r="AN488" s="4">
        <v>0</v>
      </c>
      <c r="AO488" s="4">
        <v>-3977.68</v>
      </c>
      <c r="AP488" s="4">
        <v>0</v>
      </c>
      <c r="AQ488" s="4">
        <v>-3033.16</v>
      </c>
      <c r="AR488" s="4">
        <v>0</v>
      </c>
      <c r="AS488" s="4">
        <v>-2400.04</v>
      </c>
      <c r="AT488" s="4">
        <v>-968.62</v>
      </c>
      <c r="AU488" s="4">
        <v>-3000</v>
      </c>
      <c r="AV488" s="4">
        <v>6881.58</v>
      </c>
      <c r="AW488" s="4">
        <v>-4172.3900000000003</v>
      </c>
      <c r="AX488" s="4">
        <v>-6000</v>
      </c>
      <c r="AZ488" s="4">
        <v>2700.34</v>
      </c>
      <c r="BA488" s="4">
        <v>14848.37</v>
      </c>
      <c r="BB488" s="4">
        <v>5331.67</v>
      </c>
      <c r="BC488" s="4">
        <v>1491.73</v>
      </c>
      <c r="BD488" s="4">
        <v>13860.55</v>
      </c>
      <c r="BE488" s="4">
        <v>6571.15</v>
      </c>
      <c r="BF488" s="4">
        <v>7211.69</v>
      </c>
      <c r="BG488" s="4">
        <v>7402.45</v>
      </c>
      <c r="BH488" s="4">
        <v>4444.7700000000004</v>
      </c>
      <c r="BI488" s="4">
        <v>12696.96</v>
      </c>
      <c r="BJ488" s="6">
        <v>7655.9679999999989</v>
      </c>
      <c r="BK488" s="6">
        <v>7655.9679999999989</v>
      </c>
      <c r="BQ488" s="4">
        <v>95362.737407999986</v>
      </c>
      <c r="BR488" s="9">
        <v>2802.9529200000006</v>
      </c>
      <c r="BS488" s="9">
        <v>15412.608060000002</v>
      </c>
      <c r="BT488" s="9">
        <v>5534.2734600000003</v>
      </c>
      <c r="BU488" s="9">
        <v>1548.4157399999999</v>
      </c>
      <c r="BV488" s="9">
        <v>14387.250899999999</v>
      </c>
      <c r="BW488" s="9">
        <v>6820.8537000000006</v>
      </c>
      <c r="BX488" s="9">
        <v>7485.7342200000003</v>
      </c>
      <c r="BY488" s="9">
        <v>7683.7431000000006</v>
      </c>
      <c r="BZ488" s="9">
        <v>4613.671260000001</v>
      </c>
      <c r="CA488" s="9">
        <v>13179.44448</v>
      </c>
      <c r="CB488" s="9">
        <v>7946.8947840000001</v>
      </c>
      <c r="CC488" s="9">
        <v>7946.8947840000001</v>
      </c>
      <c r="CD488" s="135">
        <v>95362.737408000015</v>
      </c>
      <c r="CE488" s="7">
        <f t="shared" si="7"/>
        <v>0</v>
      </c>
    </row>
    <row r="489" spans="1:83" hidden="1">
      <c r="A489">
        <v>974</v>
      </c>
      <c r="B489" t="s">
        <v>592</v>
      </c>
      <c r="C489">
        <v>161</v>
      </c>
      <c r="D489" t="s">
        <v>592</v>
      </c>
      <c r="E489">
        <v>260</v>
      </c>
      <c r="F489">
        <v>512610001</v>
      </c>
      <c r="G489" t="s">
        <v>116</v>
      </c>
      <c r="H489" s="53"/>
      <c r="I489">
        <v>101</v>
      </c>
      <c r="J489" t="s">
        <v>308</v>
      </c>
      <c r="K489">
        <v>2610</v>
      </c>
      <c r="L489" s="8">
        <v>2610</v>
      </c>
      <c r="M489" t="s">
        <v>326</v>
      </c>
      <c r="N489">
        <v>2000</v>
      </c>
      <c r="O489" t="s">
        <v>113</v>
      </c>
      <c r="P489">
        <v>9</v>
      </c>
      <c r="Q489" t="s">
        <v>422</v>
      </c>
      <c r="R489">
        <v>181</v>
      </c>
      <c r="S489" s="21">
        <v>1</v>
      </c>
      <c r="T489" s="21">
        <v>81</v>
      </c>
      <c r="U489" t="s">
        <v>523</v>
      </c>
      <c r="V489">
        <v>131</v>
      </c>
      <c r="W489" t="s">
        <v>524</v>
      </c>
      <c r="X489">
        <v>1</v>
      </c>
      <c r="Y489" t="s">
        <v>313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1462.8</v>
      </c>
      <c r="AU489" s="4">
        <v>1462.8</v>
      </c>
      <c r="AV489" s="4">
        <v>4421.3999999999996</v>
      </c>
      <c r="AW489" s="4">
        <v>0</v>
      </c>
      <c r="AX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731.4</v>
      </c>
      <c r="BH489" s="4">
        <v>2194.1999999999998</v>
      </c>
      <c r="BI489" s="4">
        <v>4421.3999999999996</v>
      </c>
      <c r="BJ489" s="6">
        <v>734.7</v>
      </c>
      <c r="BK489" s="6">
        <v>734.7</v>
      </c>
      <c r="BQ489" s="4">
        <v>9151.4231999999993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0</v>
      </c>
      <c r="BX489" s="9">
        <v>0</v>
      </c>
      <c r="BY489" s="9">
        <v>759.19319999999993</v>
      </c>
      <c r="BZ489" s="9">
        <v>2277.5795999999996</v>
      </c>
      <c r="CA489" s="9">
        <v>4589.4131999999991</v>
      </c>
      <c r="CB489" s="9">
        <v>762.61860000000001</v>
      </c>
      <c r="CC489" s="9">
        <v>762.61860000000001</v>
      </c>
      <c r="CD489" s="135">
        <v>9151.4231999999993</v>
      </c>
      <c r="CE489" s="7">
        <f t="shared" si="7"/>
        <v>0</v>
      </c>
    </row>
    <row r="490" spans="1:83" hidden="1">
      <c r="A490">
        <v>981</v>
      </c>
      <c r="B490" t="s">
        <v>532</v>
      </c>
      <c r="C490">
        <v>134</v>
      </c>
      <c r="D490" t="s">
        <v>245</v>
      </c>
      <c r="E490">
        <v>260</v>
      </c>
      <c r="F490">
        <v>512610001</v>
      </c>
      <c r="G490" t="s">
        <v>116</v>
      </c>
      <c r="H490" s="53"/>
      <c r="I490">
        <v>101</v>
      </c>
      <c r="J490" t="s">
        <v>308</v>
      </c>
      <c r="K490">
        <v>2610</v>
      </c>
      <c r="L490" s="8">
        <v>2610</v>
      </c>
      <c r="M490" t="s">
        <v>326</v>
      </c>
      <c r="N490">
        <v>2000</v>
      </c>
      <c r="O490" t="s">
        <v>113</v>
      </c>
      <c r="P490">
        <v>6</v>
      </c>
      <c r="Q490" t="s">
        <v>533</v>
      </c>
      <c r="R490">
        <v>134</v>
      </c>
      <c r="S490" s="21">
        <v>1</v>
      </c>
      <c r="T490" s="21">
        <v>34</v>
      </c>
      <c r="U490" t="s">
        <v>534</v>
      </c>
      <c r="V490">
        <v>132</v>
      </c>
      <c r="W490" t="s">
        <v>535</v>
      </c>
      <c r="X490">
        <v>1</v>
      </c>
      <c r="Y490" t="s">
        <v>313</v>
      </c>
      <c r="Z490" s="4">
        <v>4435.54</v>
      </c>
      <c r="AA490" s="4">
        <v>6322.44</v>
      </c>
      <c r="AB490" s="4">
        <v>13190.16</v>
      </c>
      <c r="AC490" s="4">
        <v>3777.95</v>
      </c>
      <c r="AD490" s="4">
        <v>9342.64</v>
      </c>
      <c r="AE490" s="4">
        <v>4804.99</v>
      </c>
      <c r="AF490" s="4">
        <v>5765.99</v>
      </c>
      <c r="AG490" s="4">
        <v>13453.98</v>
      </c>
      <c r="AH490" s="4">
        <v>9609.98</v>
      </c>
      <c r="AI490" s="4">
        <v>6246.49</v>
      </c>
      <c r="AJ490" s="4">
        <v>7695.02</v>
      </c>
      <c r="AK490" s="4">
        <v>7695.02</v>
      </c>
      <c r="AM490" s="4">
        <v>20000</v>
      </c>
      <c r="AN490" s="4">
        <v>-1211.03</v>
      </c>
      <c r="AO490" s="4">
        <v>-2354.7600000000002</v>
      </c>
      <c r="AP490" s="4">
        <v>0</v>
      </c>
      <c r="AQ490" s="4">
        <v>-5466.27</v>
      </c>
      <c r="AR490" s="4">
        <v>2468.84</v>
      </c>
      <c r="AS490" s="4">
        <v>4873.3100000000004</v>
      </c>
      <c r="AT490" s="4">
        <v>0</v>
      </c>
      <c r="AU490" s="4">
        <v>0</v>
      </c>
      <c r="AV490" s="4">
        <v>6543.94</v>
      </c>
      <c r="AW490" s="4">
        <v>-3746.22</v>
      </c>
      <c r="AX490" s="4">
        <v>-7000</v>
      </c>
      <c r="AZ490" s="4">
        <v>3756.8</v>
      </c>
      <c r="BA490" s="4">
        <v>16966.400000000001</v>
      </c>
      <c r="BB490" s="4">
        <v>5635</v>
      </c>
      <c r="BC490" s="4">
        <v>1878.4</v>
      </c>
      <c r="BD490" s="4">
        <v>16553.349999999999</v>
      </c>
      <c r="BE490" s="4">
        <v>10520.55</v>
      </c>
      <c r="BF490" s="4">
        <v>10639.3</v>
      </c>
      <c r="BG490" s="4">
        <v>10655.2</v>
      </c>
      <c r="BH490" s="4">
        <v>6554.59</v>
      </c>
      <c r="BI490" s="4">
        <v>18644.599999999999</v>
      </c>
      <c r="BJ490" s="6">
        <v>10180.419</v>
      </c>
      <c r="BK490" s="6">
        <v>10180.419</v>
      </c>
      <c r="BQ490" s="4">
        <v>126807.29906399999</v>
      </c>
      <c r="BR490" s="9">
        <v>3899.5584000000003</v>
      </c>
      <c r="BS490" s="9">
        <v>17611.123200000002</v>
      </c>
      <c r="BT490" s="9">
        <v>5849.13</v>
      </c>
      <c r="BU490" s="9">
        <v>1949.7792000000002</v>
      </c>
      <c r="BV490" s="9">
        <v>17182.3773</v>
      </c>
      <c r="BW490" s="9">
        <v>10920.330899999999</v>
      </c>
      <c r="BX490" s="9">
        <v>11043.5934</v>
      </c>
      <c r="BY490" s="9">
        <v>11060.097600000001</v>
      </c>
      <c r="BZ490" s="9">
        <v>6803.6644200000001</v>
      </c>
      <c r="CA490" s="9">
        <v>19353.094799999999</v>
      </c>
      <c r="CB490" s="9">
        <v>10567.274922000001</v>
      </c>
      <c r="CC490" s="9">
        <v>10567.274922000001</v>
      </c>
      <c r="CD490" s="135">
        <v>126807.29906400002</v>
      </c>
      <c r="CE490" s="7">
        <f t="shared" si="7"/>
        <v>0</v>
      </c>
    </row>
    <row r="491" spans="1:83" hidden="1">
      <c r="A491">
        <v>991</v>
      </c>
      <c r="B491" t="s">
        <v>538</v>
      </c>
      <c r="C491">
        <v>136</v>
      </c>
      <c r="D491" t="s">
        <v>539</v>
      </c>
      <c r="E491">
        <v>260</v>
      </c>
      <c r="F491">
        <v>512610001</v>
      </c>
      <c r="G491" t="s">
        <v>116</v>
      </c>
      <c r="H491" s="53"/>
      <c r="I491">
        <v>101</v>
      </c>
      <c r="J491" t="s">
        <v>308</v>
      </c>
      <c r="K491">
        <v>2610</v>
      </c>
      <c r="L491" s="8">
        <v>2610</v>
      </c>
      <c r="M491" t="s">
        <v>326</v>
      </c>
      <c r="N491">
        <v>2000</v>
      </c>
      <c r="O491" t="s">
        <v>113</v>
      </c>
      <c r="P491">
        <v>10</v>
      </c>
      <c r="Q491" t="s">
        <v>540</v>
      </c>
      <c r="R491">
        <v>311</v>
      </c>
      <c r="S491" s="21">
        <v>3</v>
      </c>
      <c r="T491" s="21">
        <v>11</v>
      </c>
      <c r="U491" t="s">
        <v>463</v>
      </c>
      <c r="V491">
        <v>121</v>
      </c>
      <c r="W491" t="s">
        <v>312</v>
      </c>
      <c r="X491">
        <v>1</v>
      </c>
      <c r="Y491" t="s">
        <v>313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240.25</v>
      </c>
      <c r="AI491" s="4">
        <v>0</v>
      </c>
      <c r="AJ491" s="4">
        <v>24.02</v>
      </c>
      <c r="AK491" s="4">
        <v>24.02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200</v>
      </c>
      <c r="AT491" s="4">
        <v>0</v>
      </c>
      <c r="AU491" s="4">
        <v>0</v>
      </c>
      <c r="AV491" s="4">
        <v>0</v>
      </c>
      <c r="AW491" s="4">
        <v>765.88</v>
      </c>
      <c r="AX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4">
        <v>200</v>
      </c>
      <c r="BH491" s="4">
        <v>0</v>
      </c>
      <c r="BI491" s="4">
        <v>0</v>
      </c>
      <c r="BJ491" s="6">
        <v>20</v>
      </c>
      <c r="BK491" s="6">
        <v>20</v>
      </c>
      <c r="BQ491" s="4">
        <v>249.12</v>
      </c>
      <c r="BR491" s="9">
        <v>0</v>
      </c>
      <c r="BS491" s="9">
        <v>0</v>
      </c>
      <c r="BT491" s="9">
        <v>0</v>
      </c>
      <c r="BU491" s="9">
        <v>0</v>
      </c>
      <c r="BV491" s="9">
        <v>0</v>
      </c>
      <c r="BW491" s="9">
        <v>0</v>
      </c>
      <c r="BX491" s="9">
        <v>0</v>
      </c>
      <c r="BY491" s="9">
        <v>207.60000000000002</v>
      </c>
      <c r="BZ491" s="9">
        <v>0</v>
      </c>
      <c r="CA491" s="9">
        <v>0</v>
      </c>
      <c r="CB491" s="9">
        <v>20.759999999999998</v>
      </c>
      <c r="CC491" s="9">
        <v>20.759999999999998</v>
      </c>
      <c r="CD491" s="135">
        <v>249.12</v>
      </c>
      <c r="CE491" s="7">
        <f t="shared" si="7"/>
        <v>0</v>
      </c>
    </row>
    <row r="492" spans="1:83" s="42" customFormat="1" hidden="1">
      <c r="A492" s="42">
        <v>992</v>
      </c>
      <c r="B492" s="42" t="s">
        <v>543</v>
      </c>
      <c r="C492" s="42">
        <v>137</v>
      </c>
      <c r="D492" s="42" t="s">
        <v>544</v>
      </c>
      <c r="E492" s="42">
        <v>260</v>
      </c>
      <c r="F492" s="42">
        <v>512610001</v>
      </c>
      <c r="G492" s="42" t="s">
        <v>116</v>
      </c>
      <c r="H492" s="115"/>
      <c r="I492" s="42">
        <v>101</v>
      </c>
      <c r="J492" s="42" t="s">
        <v>308</v>
      </c>
      <c r="K492" s="42">
        <v>2610</v>
      </c>
      <c r="L492" s="104">
        <v>2610</v>
      </c>
      <c r="M492" s="42" t="s">
        <v>326</v>
      </c>
      <c r="N492" s="42">
        <v>2000</v>
      </c>
      <c r="O492" s="42" t="s">
        <v>113</v>
      </c>
      <c r="P492" s="42">
        <v>10</v>
      </c>
      <c r="Q492" s="42" t="s">
        <v>540</v>
      </c>
      <c r="R492" s="42">
        <v>371</v>
      </c>
      <c r="S492" s="105">
        <v>3</v>
      </c>
      <c r="T492" s="105">
        <v>71</v>
      </c>
      <c r="U492" s="42" t="s">
        <v>545</v>
      </c>
      <c r="V492" s="42">
        <v>121</v>
      </c>
      <c r="W492" s="42" t="s">
        <v>312</v>
      </c>
      <c r="X492" s="42">
        <v>1</v>
      </c>
      <c r="Y492" s="42" t="s">
        <v>313</v>
      </c>
      <c r="Z492" s="43">
        <v>0</v>
      </c>
      <c r="AA492" s="43">
        <v>0</v>
      </c>
      <c r="AB492" s="43">
        <v>2435.9299999999998</v>
      </c>
      <c r="AC492" s="43">
        <v>708.36</v>
      </c>
      <c r="AD492" s="43">
        <v>2392.69</v>
      </c>
      <c r="AE492" s="43">
        <v>2042.12</v>
      </c>
      <c r="AF492" s="43">
        <v>0</v>
      </c>
      <c r="AG492" s="43">
        <v>0</v>
      </c>
      <c r="AH492" s="43">
        <v>0</v>
      </c>
      <c r="AI492" s="43">
        <v>0</v>
      </c>
      <c r="AJ492" s="43">
        <v>757.91</v>
      </c>
      <c r="AK492" s="43">
        <v>757.91</v>
      </c>
      <c r="AL492" s="43"/>
      <c r="AM492" s="43">
        <v>0</v>
      </c>
      <c r="AN492" s="43">
        <v>0</v>
      </c>
      <c r="AO492" s="43">
        <v>0</v>
      </c>
      <c r="AP492" s="43">
        <v>0</v>
      </c>
      <c r="AQ492" s="43">
        <v>0</v>
      </c>
      <c r="AR492" s="43">
        <v>0</v>
      </c>
      <c r="AS492" s="43">
        <v>0</v>
      </c>
      <c r="AT492" s="43">
        <v>0</v>
      </c>
      <c r="AU492" s="43">
        <v>0</v>
      </c>
      <c r="AV492" s="43">
        <v>0</v>
      </c>
      <c r="AW492" s="43">
        <v>0</v>
      </c>
      <c r="AX492" s="43">
        <v>0</v>
      </c>
      <c r="AZ492" s="43">
        <v>0</v>
      </c>
      <c r="BA492" s="43">
        <v>0</v>
      </c>
      <c r="BB492" s="43">
        <v>0</v>
      </c>
      <c r="BC492" s="43">
        <v>0</v>
      </c>
      <c r="BD492" s="43">
        <v>0</v>
      </c>
      <c r="BE492" s="43">
        <v>0</v>
      </c>
      <c r="BF492" s="43">
        <v>0</v>
      </c>
      <c r="BG492" s="43">
        <v>0</v>
      </c>
      <c r="BH492" s="43">
        <v>381.96</v>
      </c>
      <c r="BI492" s="43">
        <v>0</v>
      </c>
      <c r="BJ492" s="44">
        <v>38.195999999999998</v>
      </c>
      <c r="BK492" s="44">
        <v>38.195999999999998</v>
      </c>
      <c r="BL492" s="107"/>
      <c r="BM492" s="107"/>
      <c r="BQ492" s="43">
        <v>475.76937599999997</v>
      </c>
      <c r="BR492" s="107">
        <v>0</v>
      </c>
      <c r="BS492" s="107">
        <v>0</v>
      </c>
      <c r="BT492" s="107">
        <v>0</v>
      </c>
      <c r="BU492" s="107">
        <v>0</v>
      </c>
      <c r="BV492" s="107">
        <v>0</v>
      </c>
      <c r="BW492" s="107">
        <v>0</v>
      </c>
      <c r="BX492" s="107">
        <v>0</v>
      </c>
      <c r="BY492" s="107">
        <v>0</v>
      </c>
      <c r="BZ492" s="107">
        <v>396.47447999999997</v>
      </c>
      <c r="CA492" s="107">
        <v>0</v>
      </c>
      <c r="CB492" s="107">
        <v>39.647447999999997</v>
      </c>
      <c r="CC492" s="107">
        <v>39.647447999999997</v>
      </c>
      <c r="CD492" s="137">
        <v>475.76937599999997</v>
      </c>
      <c r="CE492" s="7">
        <f t="shared" si="7"/>
        <v>0</v>
      </c>
    </row>
    <row r="493" spans="1:83" hidden="1">
      <c r="A493">
        <v>101</v>
      </c>
      <c r="B493" t="s">
        <v>306</v>
      </c>
      <c r="C493">
        <v>139</v>
      </c>
      <c r="D493" t="s">
        <v>307</v>
      </c>
      <c r="E493">
        <v>263</v>
      </c>
      <c r="F493">
        <v>512610002</v>
      </c>
      <c r="G493" t="s">
        <v>156</v>
      </c>
      <c r="H493" s="53"/>
      <c r="I493">
        <v>101</v>
      </c>
      <c r="J493" t="s">
        <v>308</v>
      </c>
      <c r="K493">
        <v>2610</v>
      </c>
      <c r="L493" s="8">
        <v>2610</v>
      </c>
      <c r="M493" t="s">
        <v>326</v>
      </c>
      <c r="N493">
        <v>2000</v>
      </c>
      <c r="O493" t="s">
        <v>113</v>
      </c>
      <c r="P493">
        <v>7</v>
      </c>
      <c r="Q493" t="s">
        <v>310</v>
      </c>
      <c r="R493">
        <v>171</v>
      </c>
      <c r="S493" s="21">
        <v>1</v>
      </c>
      <c r="T493" s="21">
        <v>71</v>
      </c>
      <c r="U493" t="s">
        <v>311</v>
      </c>
      <c r="V493">
        <v>121</v>
      </c>
      <c r="W493" t="s">
        <v>312</v>
      </c>
      <c r="X493">
        <v>1</v>
      </c>
      <c r="Y493" t="s">
        <v>313</v>
      </c>
      <c r="Z493" s="4">
        <v>0</v>
      </c>
      <c r="AA493" s="4">
        <v>554.77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55.48</v>
      </c>
      <c r="AK493" s="4">
        <v>55.48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-1.1000000000000001</v>
      </c>
      <c r="AS493" s="4">
        <v>0</v>
      </c>
      <c r="AT493" s="4">
        <v>212.66</v>
      </c>
      <c r="AU493" s="4">
        <v>0</v>
      </c>
      <c r="AV493" s="4">
        <v>3562.57</v>
      </c>
      <c r="AW493" s="4">
        <v>611.1</v>
      </c>
      <c r="AX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766.33</v>
      </c>
      <c r="BH493" s="4">
        <v>0</v>
      </c>
      <c r="BI493" s="4">
        <v>3562.57</v>
      </c>
      <c r="BJ493" s="6">
        <v>432.89000000000004</v>
      </c>
      <c r="BK493" s="6">
        <v>432.89000000000004</v>
      </c>
      <c r="BQ493" s="4">
        <v>5392.0778400000017</v>
      </c>
      <c r="BR493" s="9">
        <v>0</v>
      </c>
      <c r="BS493" s="9">
        <v>0</v>
      </c>
      <c r="BT493" s="9">
        <v>0</v>
      </c>
      <c r="BU493" s="9">
        <v>0</v>
      </c>
      <c r="BV493" s="9">
        <v>0</v>
      </c>
      <c r="BW493" s="9">
        <v>0</v>
      </c>
      <c r="BX493" s="9">
        <v>0</v>
      </c>
      <c r="BY493" s="9">
        <v>795.45054000000005</v>
      </c>
      <c r="BZ493" s="9">
        <v>0</v>
      </c>
      <c r="CA493" s="9">
        <v>3697.9476600000003</v>
      </c>
      <c r="CB493" s="9">
        <v>449.33982000000015</v>
      </c>
      <c r="CC493" s="9">
        <v>449.33982000000015</v>
      </c>
      <c r="CD493" s="135">
        <v>5392.0778400000008</v>
      </c>
      <c r="CE493" s="7">
        <f t="shared" si="7"/>
        <v>0</v>
      </c>
    </row>
    <row r="494" spans="1:83" hidden="1">
      <c r="A494">
        <v>102</v>
      </c>
      <c r="B494" t="s">
        <v>343</v>
      </c>
      <c r="C494">
        <v>140</v>
      </c>
      <c r="D494" t="s">
        <v>344</v>
      </c>
      <c r="E494">
        <v>263</v>
      </c>
      <c r="F494">
        <v>512610002</v>
      </c>
      <c r="G494" t="s">
        <v>156</v>
      </c>
      <c r="H494" s="53"/>
      <c r="I494">
        <v>101</v>
      </c>
      <c r="J494" t="s">
        <v>308</v>
      </c>
      <c r="K494">
        <v>2610</v>
      </c>
      <c r="L494" s="8">
        <v>2610</v>
      </c>
      <c r="M494" t="s">
        <v>326</v>
      </c>
      <c r="N494">
        <v>2000</v>
      </c>
      <c r="O494" t="s">
        <v>113</v>
      </c>
      <c r="P494">
        <v>4</v>
      </c>
      <c r="Q494" t="s">
        <v>345</v>
      </c>
      <c r="R494">
        <v>172</v>
      </c>
      <c r="S494" s="21">
        <v>1</v>
      </c>
      <c r="T494" s="21">
        <v>72</v>
      </c>
      <c r="U494" t="s">
        <v>281</v>
      </c>
      <c r="V494">
        <v>121</v>
      </c>
      <c r="W494" t="s">
        <v>312</v>
      </c>
      <c r="X494">
        <v>1</v>
      </c>
      <c r="Y494" t="s">
        <v>313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M494" s="4">
        <v>1761.29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2040.08</v>
      </c>
      <c r="AU494" s="4">
        <v>0</v>
      </c>
      <c r="AV494" s="4">
        <v>0</v>
      </c>
      <c r="AW494" s="4">
        <v>0</v>
      </c>
      <c r="AX494" s="4">
        <v>0</v>
      </c>
      <c r="AZ494" s="4">
        <v>1761.29</v>
      </c>
      <c r="BA494" s="4">
        <v>0</v>
      </c>
      <c r="BB494" s="4">
        <v>0</v>
      </c>
      <c r="BC494" s="4">
        <v>0</v>
      </c>
      <c r="BD494" s="4">
        <v>0</v>
      </c>
      <c r="BE494" s="4">
        <v>0</v>
      </c>
      <c r="BF494" s="4">
        <v>0</v>
      </c>
      <c r="BG494" s="4">
        <v>2040.08</v>
      </c>
      <c r="BH494" s="4">
        <v>0</v>
      </c>
      <c r="BI494" s="4">
        <v>0</v>
      </c>
      <c r="BJ494" s="6">
        <v>380.137</v>
      </c>
      <c r="BK494" s="6">
        <v>380.137</v>
      </c>
      <c r="BQ494" s="4">
        <v>4734.9864719999996</v>
      </c>
      <c r="BR494" s="9">
        <v>1828.21902</v>
      </c>
      <c r="BS494" s="9">
        <v>0</v>
      </c>
      <c r="BT494" s="9">
        <v>0</v>
      </c>
      <c r="BU494" s="9">
        <v>0</v>
      </c>
      <c r="BV494" s="9">
        <v>0</v>
      </c>
      <c r="BW494" s="9">
        <v>0</v>
      </c>
      <c r="BX494" s="9">
        <v>0</v>
      </c>
      <c r="BY494" s="9">
        <v>2117.60304</v>
      </c>
      <c r="BZ494" s="9">
        <v>0</v>
      </c>
      <c r="CA494" s="9">
        <v>0</v>
      </c>
      <c r="CB494" s="9">
        <v>394.58220599999999</v>
      </c>
      <c r="CC494" s="9">
        <v>394.58220599999999</v>
      </c>
      <c r="CD494" s="135">
        <v>4734.9864719999996</v>
      </c>
      <c r="CE494" s="7">
        <f t="shared" si="7"/>
        <v>0</v>
      </c>
    </row>
    <row r="495" spans="1:83" hidden="1">
      <c r="A495">
        <v>111</v>
      </c>
      <c r="B495" t="s">
        <v>84</v>
      </c>
      <c r="C495">
        <v>141</v>
      </c>
      <c r="D495" t="s">
        <v>260</v>
      </c>
      <c r="E495">
        <v>263</v>
      </c>
      <c r="F495">
        <v>512610002</v>
      </c>
      <c r="G495" t="s">
        <v>156</v>
      </c>
      <c r="H495" s="53"/>
      <c r="I495">
        <v>101</v>
      </c>
      <c r="J495" t="s">
        <v>308</v>
      </c>
      <c r="K495">
        <v>2610</v>
      </c>
      <c r="L495" s="8">
        <v>2610</v>
      </c>
      <c r="M495" t="s">
        <v>326</v>
      </c>
      <c r="N495">
        <v>2000</v>
      </c>
      <c r="O495" t="s">
        <v>113</v>
      </c>
      <c r="P495">
        <v>13</v>
      </c>
      <c r="Q495" t="s">
        <v>353</v>
      </c>
      <c r="R495">
        <v>263</v>
      </c>
      <c r="S495" s="21">
        <v>2</v>
      </c>
      <c r="T495" s="21">
        <v>63</v>
      </c>
      <c r="U495" t="s">
        <v>354</v>
      </c>
      <c r="V495">
        <v>121</v>
      </c>
      <c r="W495" t="s">
        <v>312</v>
      </c>
      <c r="X495">
        <v>1</v>
      </c>
      <c r="Y495" t="s">
        <v>313</v>
      </c>
      <c r="Z495" s="4">
        <v>1884.23</v>
      </c>
      <c r="AA495" s="4">
        <v>2776.74</v>
      </c>
      <c r="AB495" s="4">
        <v>8165.18</v>
      </c>
      <c r="AC495" s="4">
        <v>0</v>
      </c>
      <c r="AD495" s="4">
        <v>4851.2299999999996</v>
      </c>
      <c r="AE495" s="4">
        <v>1460.07</v>
      </c>
      <c r="AF495" s="4">
        <v>3408.13</v>
      </c>
      <c r="AG495" s="4">
        <v>4988.58</v>
      </c>
      <c r="AH495" s="4">
        <v>5596.95</v>
      </c>
      <c r="AI495" s="4">
        <v>2676.89</v>
      </c>
      <c r="AJ495" s="4">
        <v>3580.8</v>
      </c>
      <c r="AK495" s="4">
        <v>3580.8</v>
      </c>
      <c r="AM495" s="4">
        <v>0</v>
      </c>
      <c r="AN495" s="4">
        <v>1547.93</v>
      </c>
      <c r="AO495" s="4">
        <v>0</v>
      </c>
      <c r="AP495" s="4">
        <v>0</v>
      </c>
      <c r="AQ495" s="4">
        <v>0</v>
      </c>
      <c r="AR495" s="4">
        <v>0</v>
      </c>
      <c r="AS495" s="4">
        <v>356.96</v>
      </c>
      <c r="AT495" s="4">
        <v>0</v>
      </c>
      <c r="AU495" s="4">
        <v>0</v>
      </c>
      <c r="AV495" s="4">
        <v>0</v>
      </c>
      <c r="AW495" s="4">
        <v>0</v>
      </c>
      <c r="AX495" s="4">
        <v>0</v>
      </c>
      <c r="AZ495" s="4">
        <v>0</v>
      </c>
      <c r="BA495" s="4">
        <v>6208.9</v>
      </c>
      <c r="BB495" s="4">
        <v>835.8</v>
      </c>
      <c r="BC495" s="4">
        <v>0</v>
      </c>
      <c r="BD495" s="4">
        <v>7936.2</v>
      </c>
      <c r="BE495" s="4">
        <v>2185.3000000000002</v>
      </c>
      <c r="BF495" s="4">
        <v>7284.27</v>
      </c>
      <c r="BG495" s="4">
        <v>2296.84</v>
      </c>
      <c r="BH495" s="4">
        <v>2194.1999999999998</v>
      </c>
      <c r="BI495" s="4">
        <v>3186.4</v>
      </c>
      <c r="BJ495" s="6">
        <v>3212.7910000000002</v>
      </c>
      <c r="BK495" s="6">
        <v>3212.7910000000002</v>
      </c>
      <c r="BQ495" s="4">
        <v>40018.524696</v>
      </c>
      <c r="BR495" s="9">
        <v>0</v>
      </c>
      <c r="BS495" s="9">
        <v>6444.8382000000001</v>
      </c>
      <c r="BT495" s="9">
        <v>867.56039999999996</v>
      </c>
      <c r="BU495" s="9">
        <v>0</v>
      </c>
      <c r="BV495" s="9">
        <v>8237.7756000000008</v>
      </c>
      <c r="BW495" s="9">
        <v>2268.3414000000002</v>
      </c>
      <c r="BX495" s="9">
        <v>7561.0722600000008</v>
      </c>
      <c r="BY495" s="9">
        <v>2384.1199200000005</v>
      </c>
      <c r="BZ495" s="9">
        <v>2277.5796</v>
      </c>
      <c r="CA495" s="9">
        <v>3307.4832000000006</v>
      </c>
      <c r="CB495" s="9">
        <v>3334.8770580000005</v>
      </c>
      <c r="CC495" s="9">
        <v>3334.8770580000005</v>
      </c>
      <c r="CD495" s="135">
        <v>40018.524696</v>
      </c>
      <c r="CE495" s="7">
        <f t="shared" si="7"/>
        <v>0</v>
      </c>
    </row>
    <row r="496" spans="1:83" hidden="1">
      <c r="A496">
        <v>201</v>
      </c>
      <c r="B496" t="s">
        <v>379</v>
      </c>
      <c r="C496">
        <v>143</v>
      </c>
      <c r="D496" t="s">
        <v>271</v>
      </c>
      <c r="E496">
        <v>264</v>
      </c>
      <c r="F496">
        <v>512610002</v>
      </c>
      <c r="G496" t="s">
        <v>156</v>
      </c>
      <c r="H496" s="21" t="s">
        <v>102</v>
      </c>
      <c r="I496">
        <v>602</v>
      </c>
      <c r="J496" t="s">
        <v>380</v>
      </c>
      <c r="K496">
        <v>2610</v>
      </c>
      <c r="L496" s="8">
        <v>2610</v>
      </c>
      <c r="M496" t="s">
        <v>326</v>
      </c>
      <c r="N496">
        <v>2000</v>
      </c>
      <c r="O496" t="s">
        <v>113</v>
      </c>
      <c r="P496">
        <v>7</v>
      </c>
      <c r="Q496" t="s">
        <v>310</v>
      </c>
      <c r="R496">
        <v>423</v>
      </c>
      <c r="S496" s="21">
        <v>4</v>
      </c>
      <c r="T496" s="21">
        <v>23</v>
      </c>
      <c r="U496" t="s">
        <v>381</v>
      </c>
      <c r="V496">
        <v>121</v>
      </c>
      <c r="W496" t="s">
        <v>312</v>
      </c>
      <c r="X496">
        <v>1</v>
      </c>
      <c r="Y496" t="s">
        <v>313</v>
      </c>
      <c r="Z496" s="4">
        <v>24191.5</v>
      </c>
      <c r="AA496" s="4">
        <v>22817.18</v>
      </c>
      <c r="AB496" s="4">
        <v>35953.71</v>
      </c>
      <c r="AC496" s="4">
        <v>12170.85</v>
      </c>
      <c r="AD496" s="4">
        <v>20731.669999999998</v>
      </c>
      <c r="AE496" s="4">
        <v>10375.77</v>
      </c>
      <c r="AF496" s="4">
        <v>13947.2</v>
      </c>
      <c r="AG496" s="4">
        <v>25157.11</v>
      </c>
      <c r="AH496" s="4">
        <v>17194.75</v>
      </c>
      <c r="AI496" s="4">
        <v>11272.16</v>
      </c>
      <c r="AJ496" s="4">
        <v>19381.189999999999</v>
      </c>
      <c r="AK496" s="4">
        <v>19381.189999999999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Z496" s="4">
        <v>6480.57</v>
      </c>
      <c r="BA496" s="4">
        <v>12789.38</v>
      </c>
      <c r="BB496" s="4">
        <v>11219.27</v>
      </c>
      <c r="BC496" s="4">
        <v>0</v>
      </c>
      <c r="BD496" s="4">
        <v>25703.4</v>
      </c>
      <c r="BE496" s="4">
        <v>10870.51</v>
      </c>
      <c r="BF496" s="4">
        <v>7942.93</v>
      </c>
      <c r="BG496" s="4">
        <v>2611.52</v>
      </c>
      <c r="BH496" s="4">
        <v>8008.27</v>
      </c>
      <c r="BI496" s="4">
        <v>6035.27</v>
      </c>
      <c r="BJ496" s="6">
        <v>9166.112000000001</v>
      </c>
      <c r="BK496" s="6">
        <v>9166.112000000001</v>
      </c>
      <c r="BQ496" s="4">
        <v>114173.09107200001</v>
      </c>
      <c r="BR496" s="9">
        <v>6726.8316599999989</v>
      </c>
      <c r="BS496" s="9">
        <v>13275.37644</v>
      </c>
      <c r="BT496" s="9">
        <v>11645.602260000001</v>
      </c>
      <c r="BU496" s="9">
        <v>0</v>
      </c>
      <c r="BV496" s="9">
        <v>26680.129200000003</v>
      </c>
      <c r="BW496" s="9">
        <v>11283.589380000001</v>
      </c>
      <c r="BX496" s="9">
        <v>8244.7613399999991</v>
      </c>
      <c r="BY496" s="9">
        <v>2710.75776</v>
      </c>
      <c r="BZ496" s="9">
        <v>8312.5842600000014</v>
      </c>
      <c r="CA496" s="9">
        <v>6264.6102600000004</v>
      </c>
      <c r="CB496" s="9">
        <v>9514.4242560000002</v>
      </c>
      <c r="CC496" s="9">
        <v>9514.4242560000002</v>
      </c>
      <c r="CD496" s="135">
        <v>114173.091072</v>
      </c>
      <c r="CE496" s="7">
        <f t="shared" si="7"/>
        <v>0</v>
      </c>
    </row>
    <row r="497" spans="1:83" hidden="1">
      <c r="A497">
        <v>951</v>
      </c>
      <c r="B497" t="s">
        <v>491</v>
      </c>
      <c r="C497">
        <v>118</v>
      </c>
      <c r="D497" t="s">
        <v>178</v>
      </c>
      <c r="E497">
        <v>263</v>
      </c>
      <c r="F497">
        <v>512610002</v>
      </c>
      <c r="G497" t="s">
        <v>156</v>
      </c>
      <c r="H497" s="53"/>
      <c r="I497">
        <v>101</v>
      </c>
      <c r="J497" t="s">
        <v>308</v>
      </c>
      <c r="K497">
        <v>2610</v>
      </c>
      <c r="L497" s="8">
        <v>2610</v>
      </c>
      <c r="M497" t="s">
        <v>326</v>
      </c>
      <c r="N497">
        <v>2000</v>
      </c>
      <c r="O497" t="s">
        <v>113</v>
      </c>
      <c r="P497">
        <v>12</v>
      </c>
      <c r="Q497" t="s">
        <v>401</v>
      </c>
      <c r="R497">
        <v>221</v>
      </c>
      <c r="S497" s="21">
        <v>2</v>
      </c>
      <c r="T497" s="21">
        <v>21</v>
      </c>
      <c r="U497" t="s">
        <v>492</v>
      </c>
      <c r="V497">
        <v>128</v>
      </c>
      <c r="W497" t="s">
        <v>404</v>
      </c>
      <c r="X497">
        <v>1</v>
      </c>
      <c r="Y497" t="s">
        <v>313</v>
      </c>
      <c r="Z497" s="4">
        <v>11527.27</v>
      </c>
      <c r="AA497" s="4">
        <v>19724.86</v>
      </c>
      <c r="AB497" s="4">
        <v>20102.740000000002</v>
      </c>
      <c r="AC497" s="4">
        <v>12808.43</v>
      </c>
      <c r="AD497" s="4">
        <v>37898.57</v>
      </c>
      <c r="AE497" s="4">
        <v>29377.53</v>
      </c>
      <c r="AF497" s="4">
        <v>24282.19</v>
      </c>
      <c r="AG497" s="4">
        <v>0</v>
      </c>
      <c r="AH497" s="4">
        <v>8147.64</v>
      </c>
      <c r="AI497" s="4">
        <v>0</v>
      </c>
      <c r="AJ497" s="4">
        <v>16386.919999999998</v>
      </c>
      <c r="AK497" s="4">
        <v>16386.919999999998</v>
      </c>
      <c r="AM497" s="4">
        <v>-11527.27</v>
      </c>
      <c r="AN497" s="4">
        <v>0</v>
      </c>
      <c r="AO497" s="4">
        <v>-5898.07</v>
      </c>
      <c r="AP497" s="4">
        <v>-2550.1999999999998</v>
      </c>
      <c r="AQ497" s="4">
        <v>0</v>
      </c>
      <c r="AR497" s="4">
        <v>-662.41</v>
      </c>
      <c r="AS497" s="4">
        <v>0</v>
      </c>
      <c r="AT497" s="4">
        <v>30758.6</v>
      </c>
      <c r="AU497" s="4">
        <v>29155.42</v>
      </c>
      <c r="AV497" s="4">
        <v>101909.22</v>
      </c>
      <c r="AW497" s="4">
        <v>10800.75</v>
      </c>
      <c r="AX497" s="4">
        <v>0</v>
      </c>
      <c r="AZ497" s="4">
        <v>0</v>
      </c>
      <c r="BA497" s="4">
        <v>2388</v>
      </c>
      <c r="BB497" s="4">
        <v>477.6</v>
      </c>
      <c r="BC497" s="4">
        <v>0</v>
      </c>
      <c r="BD497" s="4">
        <v>45417.01</v>
      </c>
      <c r="BE497" s="4">
        <v>23262.43</v>
      </c>
      <c r="BF497" s="4">
        <v>36860.639999999999</v>
      </c>
      <c r="BG497" s="4">
        <v>44476.84</v>
      </c>
      <c r="BH497" s="4">
        <v>50262.78</v>
      </c>
      <c r="BI497" s="4">
        <v>101909.22</v>
      </c>
      <c r="BJ497" s="6">
        <v>30505.452000000001</v>
      </c>
      <c r="BK497" s="6">
        <v>30505.452000000001</v>
      </c>
      <c r="BQ497" s="4">
        <v>379975.91011200001</v>
      </c>
      <c r="BR497" s="9">
        <v>0</v>
      </c>
      <c r="BS497" s="9">
        <v>2478.7440000000001</v>
      </c>
      <c r="BT497" s="9">
        <v>495.74880000000002</v>
      </c>
      <c r="BU497" s="9">
        <v>0</v>
      </c>
      <c r="BV497" s="9">
        <v>47142.856380000005</v>
      </c>
      <c r="BW497" s="9">
        <v>24146.402340000004</v>
      </c>
      <c r="BX497" s="9">
        <v>38261.344319999997</v>
      </c>
      <c r="BY497" s="9">
        <v>46166.959919999994</v>
      </c>
      <c r="BZ497" s="9">
        <v>52172.765640000005</v>
      </c>
      <c r="CA497" s="9">
        <v>105781.77036000001</v>
      </c>
      <c r="CB497" s="9">
        <v>31664.659176000005</v>
      </c>
      <c r="CC497" s="9">
        <v>31664.659176000005</v>
      </c>
      <c r="CD497" s="135">
        <v>379975.91011199995</v>
      </c>
      <c r="CE497" s="7">
        <f t="shared" si="7"/>
        <v>0</v>
      </c>
    </row>
    <row r="498" spans="1:83" hidden="1">
      <c r="A498">
        <v>954</v>
      </c>
      <c r="B498" t="s">
        <v>502</v>
      </c>
      <c r="C498">
        <v>122</v>
      </c>
      <c r="D498" t="s">
        <v>503</v>
      </c>
      <c r="E498">
        <v>263</v>
      </c>
      <c r="F498">
        <v>512610002</v>
      </c>
      <c r="G498" t="s">
        <v>156</v>
      </c>
      <c r="H498" s="53"/>
      <c r="I498">
        <v>101</v>
      </c>
      <c r="J498" t="s">
        <v>308</v>
      </c>
      <c r="K498">
        <v>2610</v>
      </c>
      <c r="L498" s="8">
        <v>2610</v>
      </c>
      <c r="M498" t="s">
        <v>326</v>
      </c>
      <c r="N498">
        <v>2000</v>
      </c>
      <c r="O498" t="s">
        <v>113</v>
      </c>
      <c r="P498">
        <v>12</v>
      </c>
      <c r="Q498" t="s">
        <v>401</v>
      </c>
      <c r="R498">
        <v>226</v>
      </c>
      <c r="S498" s="21">
        <v>2</v>
      </c>
      <c r="T498" s="21">
        <v>26</v>
      </c>
      <c r="U498" t="s">
        <v>504</v>
      </c>
      <c r="V498">
        <v>121</v>
      </c>
      <c r="W498" t="s">
        <v>312</v>
      </c>
      <c r="X498">
        <v>1</v>
      </c>
      <c r="Y498" t="s">
        <v>313</v>
      </c>
      <c r="Z498" s="4">
        <v>19507.28</v>
      </c>
      <c r="AA498" s="4">
        <v>39468.11</v>
      </c>
      <c r="AB498" s="4">
        <v>38748.26</v>
      </c>
      <c r="AC498" s="4">
        <v>17473</v>
      </c>
      <c r="AD498" s="4">
        <v>42965.78</v>
      </c>
      <c r="AE498" s="4">
        <v>30174.85</v>
      </c>
      <c r="AF498" s="4">
        <v>117790.59</v>
      </c>
      <c r="AG498" s="4">
        <v>94663.07</v>
      </c>
      <c r="AH498" s="4">
        <v>76049.5</v>
      </c>
      <c r="AI498" s="4">
        <v>70511.61</v>
      </c>
      <c r="AJ498" s="4">
        <v>54735.199999999997</v>
      </c>
      <c r="AK498" s="4">
        <v>54735.199999999997</v>
      </c>
      <c r="AM498" s="4">
        <v>24817.73</v>
      </c>
      <c r="AN498" s="4">
        <v>59853.89</v>
      </c>
      <c r="AO498" s="4">
        <v>22968.79</v>
      </c>
      <c r="AP498" s="4">
        <v>-0.04</v>
      </c>
      <c r="AQ498" s="4">
        <v>40998.620000000003</v>
      </c>
      <c r="AR498" s="4">
        <v>16466.830000000002</v>
      </c>
      <c r="AS498" s="4">
        <v>-45409.39</v>
      </c>
      <c r="AT498" s="4">
        <v>-38452.160000000003</v>
      </c>
      <c r="AU498" s="4">
        <v>-1691.22</v>
      </c>
      <c r="AV498" s="4">
        <v>-15435.06</v>
      </c>
      <c r="AW498" s="4">
        <v>-22713.98</v>
      </c>
      <c r="AX498" s="4">
        <v>0</v>
      </c>
      <c r="AZ498" s="4">
        <v>44325.01</v>
      </c>
      <c r="BA498" s="4">
        <v>99322</v>
      </c>
      <c r="BB498" s="4">
        <v>61717.05</v>
      </c>
      <c r="BC498" s="4">
        <v>0</v>
      </c>
      <c r="BD498" s="4">
        <v>101437.36</v>
      </c>
      <c r="BE498" s="4">
        <v>35715.51</v>
      </c>
      <c r="BF498" s="4">
        <v>71019.48</v>
      </c>
      <c r="BG498" s="4">
        <v>55065</v>
      </c>
      <c r="BH498" s="4">
        <v>39052.11</v>
      </c>
      <c r="BI498" s="4">
        <v>103816.52</v>
      </c>
      <c r="BJ498" s="6">
        <v>61147.003999999994</v>
      </c>
      <c r="BK498" s="6">
        <v>61147.003999999994</v>
      </c>
      <c r="BQ498" s="4">
        <v>761647.08182399988</v>
      </c>
      <c r="BR498" s="9">
        <v>46009.360380000006</v>
      </c>
      <c r="BS498" s="9">
        <v>103096.236</v>
      </c>
      <c r="BT498" s="9">
        <v>64062.297900000005</v>
      </c>
      <c r="BU498" s="9">
        <v>0</v>
      </c>
      <c r="BV498" s="9">
        <v>105291.97968</v>
      </c>
      <c r="BW498" s="9">
        <v>37072.699380000005</v>
      </c>
      <c r="BX498" s="9">
        <v>73718.22024000001</v>
      </c>
      <c r="BY498" s="9">
        <v>57157.47</v>
      </c>
      <c r="BZ498" s="9">
        <v>40536.090179999999</v>
      </c>
      <c r="CA498" s="9">
        <v>107761.54776000002</v>
      </c>
      <c r="CB498" s="9">
        <v>63470.590151999997</v>
      </c>
      <c r="CC498" s="9">
        <v>63470.590151999997</v>
      </c>
      <c r="CD498" s="135">
        <v>761647.08182399999</v>
      </c>
      <c r="CE498" s="7">
        <f t="shared" si="7"/>
        <v>0</v>
      </c>
    </row>
    <row r="499" spans="1:83" hidden="1">
      <c r="A499">
        <v>961</v>
      </c>
      <c r="B499" t="s">
        <v>80</v>
      </c>
      <c r="C499">
        <v>124</v>
      </c>
      <c r="D499" t="s">
        <v>508</v>
      </c>
      <c r="E499">
        <v>263</v>
      </c>
      <c r="F499">
        <v>512610002</v>
      </c>
      <c r="G499" t="s">
        <v>156</v>
      </c>
      <c r="H499" s="53"/>
      <c r="I499">
        <v>101</v>
      </c>
      <c r="J499" t="s">
        <v>308</v>
      </c>
      <c r="K499">
        <v>2610</v>
      </c>
      <c r="L499" s="8">
        <v>2610</v>
      </c>
      <c r="M499" t="s">
        <v>326</v>
      </c>
      <c r="N499">
        <v>2000</v>
      </c>
      <c r="O499" t="s">
        <v>113</v>
      </c>
      <c r="P499">
        <v>11</v>
      </c>
      <c r="Q499" t="s">
        <v>509</v>
      </c>
      <c r="R499">
        <v>241</v>
      </c>
      <c r="S499" s="21">
        <v>2</v>
      </c>
      <c r="T499" s="21">
        <v>41</v>
      </c>
      <c r="U499" t="s">
        <v>445</v>
      </c>
      <c r="V499">
        <v>124</v>
      </c>
      <c r="W499" t="s">
        <v>510</v>
      </c>
      <c r="X499">
        <v>1</v>
      </c>
      <c r="Y499" t="s">
        <v>313</v>
      </c>
      <c r="Z499" s="4">
        <v>0</v>
      </c>
      <c r="AA499" s="4">
        <v>2580.52</v>
      </c>
      <c r="AB499" s="4">
        <v>0</v>
      </c>
      <c r="AC499" s="4">
        <v>0</v>
      </c>
      <c r="AD499" s="4">
        <v>2190.11</v>
      </c>
      <c r="AE499" s="4">
        <v>0</v>
      </c>
      <c r="AF499" s="4">
        <v>0</v>
      </c>
      <c r="AG499" s="4">
        <v>0</v>
      </c>
      <c r="AH499" s="4">
        <v>2580</v>
      </c>
      <c r="AI499" s="4">
        <v>3870</v>
      </c>
      <c r="AJ499" s="4">
        <v>1122.06</v>
      </c>
      <c r="AK499" s="4">
        <v>1122.06</v>
      </c>
      <c r="AM499" s="4">
        <v>1250</v>
      </c>
      <c r="AN499" s="4">
        <v>2419.5</v>
      </c>
      <c r="AO499" s="4">
        <v>3750</v>
      </c>
      <c r="AP499" s="4">
        <v>0</v>
      </c>
      <c r="AQ499" s="4">
        <v>25731.49</v>
      </c>
      <c r="AR499" s="4">
        <v>0</v>
      </c>
      <c r="AS499" s="4">
        <v>0</v>
      </c>
      <c r="AT499" s="4">
        <v>0</v>
      </c>
      <c r="AU499" s="4">
        <v>0</v>
      </c>
      <c r="AV499" s="4">
        <v>-6134.17</v>
      </c>
      <c r="AW499" s="4">
        <v>127.94</v>
      </c>
      <c r="AX499" s="4">
        <v>0</v>
      </c>
      <c r="AZ499" s="4">
        <v>1250</v>
      </c>
      <c r="BA499" s="4">
        <v>5000.0200000000004</v>
      </c>
      <c r="BB499" s="4">
        <v>3750</v>
      </c>
      <c r="BC499" s="4">
        <v>0</v>
      </c>
      <c r="BD499" s="4">
        <v>7921.8</v>
      </c>
      <c r="BE499" s="4">
        <v>4685.2</v>
      </c>
      <c r="BF499" s="4">
        <v>8156.43</v>
      </c>
      <c r="BG499" s="4">
        <v>0</v>
      </c>
      <c r="BH499" s="4">
        <v>0</v>
      </c>
      <c r="BI499" s="4">
        <v>7474</v>
      </c>
      <c r="BJ499" s="6">
        <v>3823.7449999999999</v>
      </c>
      <c r="BK499" s="6">
        <v>3823.7449999999999</v>
      </c>
      <c r="BQ499" s="4">
        <v>47628.567720000006</v>
      </c>
      <c r="BR499" s="9">
        <v>1297.5</v>
      </c>
      <c r="BS499" s="9">
        <v>5190.0207600000012</v>
      </c>
      <c r="BT499" s="9">
        <v>3892.5000000000005</v>
      </c>
      <c r="BU499" s="9">
        <v>0</v>
      </c>
      <c r="BV499" s="9">
        <v>8222.8284000000003</v>
      </c>
      <c r="BW499" s="9">
        <v>4863.2376000000004</v>
      </c>
      <c r="BX499" s="9">
        <v>8466.3743400000021</v>
      </c>
      <c r="BY499" s="9">
        <v>0</v>
      </c>
      <c r="BZ499" s="9">
        <v>0</v>
      </c>
      <c r="CA499" s="9">
        <v>7758.0120000000006</v>
      </c>
      <c r="CB499" s="9">
        <v>3969.0473100000004</v>
      </c>
      <c r="CC499" s="9">
        <v>3969.0473100000004</v>
      </c>
      <c r="CD499" s="135">
        <v>47628.567720000006</v>
      </c>
      <c r="CE499" s="7">
        <f t="shared" si="7"/>
        <v>0</v>
      </c>
    </row>
    <row r="500" spans="1:83" hidden="1">
      <c r="A500">
        <v>962</v>
      </c>
      <c r="B500" t="s">
        <v>513</v>
      </c>
      <c r="C500">
        <v>126</v>
      </c>
      <c r="D500" t="s">
        <v>225</v>
      </c>
      <c r="E500">
        <v>263</v>
      </c>
      <c r="F500">
        <v>512610002</v>
      </c>
      <c r="G500" t="s">
        <v>156</v>
      </c>
      <c r="H500" s="53"/>
      <c r="I500">
        <v>101</v>
      </c>
      <c r="J500" t="s">
        <v>308</v>
      </c>
      <c r="K500">
        <v>2610</v>
      </c>
      <c r="L500" s="8">
        <v>2610</v>
      </c>
      <c r="M500" t="s">
        <v>326</v>
      </c>
      <c r="N500">
        <v>2000</v>
      </c>
      <c r="O500" t="s">
        <v>113</v>
      </c>
      <c r="P500">
        <v>11</v>
      </c>
      <c r="Q500" t="s">
        <v>509</v>
      </c>
      <c r="R500">
        <v>241</v>
      </c>
      <c r="S500" s="21">
        <v>2</v>
      </c>
      <c r="T500" s="21">
        <v>41</v>
      </c>
      <c r="U500" t="s">
        <v>445</v>
      </c>
      <c r="V500">
        <v>124</v>
      </c>
      <c r="W500" t="s">
        <v>510</v>
      </c>
      <c r="X500">
        <v>1</v>
      </c>
      <c r="Y500" t="s">
        <v>313</v>
      </c>
      <c r="Z500" s="4">
        <v>3990.12</v>
      </c>
      <c r="AA500" s="4">
        <v>6817.39</v>
      </c>
      <c r="AB500" s="4">
        <v>20344.84</v>
      </c>
      <c r="AC500" s="4">
        <v>10158.39</v>
      </c>
      <c r="AD500" s="4">
        <v>16700.740000000002</v>
      </c>
      <c r="AE500" s="4">
        <v>16062.81</v>
      </c>
      <c r="AF500" s="4">
        <v>21419.279999999999</v>
      </c>
      <c r="AG500" s="4">
        <v>13133.07</v>
      </c>
      <c r="AH500" s="4">
        <v>13535.52</v>
      </c>
      <c r="AI500" s="4">
        <v>14114.23</v>
      </c>
      <c r="AJ500" s="4">
        <v>13627.64</v>
      </c>
      <c r="AK500" s="4">
        <v>13627.64</v>
      </c>
      <c r="AM500" s="4">
        <v>-1601.95</v>
      </c>
      <c r="AN500" s="4">
        <v>11216.43</v>
      </c>
      <c r="AO500" s="4">
        <v>-704.4</v>
      </c>
      <c r="AP500" s="4">
        <v>0</v>
      </c>
      <c r="AQ500" s="4">
        <v>1069.8900000000001</v>
      </c>
      <c r="AR500" s="4">
        <v>-4676.83</v>
      </c>
      <c r="AS500" s="4">
        <v>0</v>
      </c>
      <c r="AT500" s="4">
        <v>-3810</v>
      </c>
      <c r="AU500" s="4">
        <v>-7</v>
      </c>
      <c r="AV500" s="4">
        <v>2326.62</v>
      </c>
      <c r="AW500" s="4">
        <v>0</v>
      </c>
      <c r="AX500" s="4">
        <v>0</v>
      </c>
      <c r="AZ500" s="4">
        <v>2388.17</v>
      </c>
      <c r="BA500" s="4">
        <v>18033.82</v>
      </c>
      <c r="BB500" s="4">
        <v>8500.16</v>
      </c>
      <c r="BC500" s="4">
        <v>0</v>
      </c>
      <c r="BD500" s="4">
        <v>39069.300000000003</v>
      </c>
      <c r="BE500" s="4">
        <v>9226.2999999999993</v>
      </c>
      <c r="BF500" s="4">
        <v>12993.8</v>
      </c>
      <c r="BG500" s="4">
        <v>8507.36</v>
      </c>
      <c r="BH500" s="4">
        <v>13165.2</v>
      </c>
      <c r="BI500" s="4">
        <v>28205.040000000001</v>
      </c>
      <c r="BJ500" s="6">
        <v>14008.914999999999</v>
      </c>
      <c r="BK500" s="6">
        <v>14008.914999999999</v>
      </c>
      <c r="BQ500" s="4">
        <v>174495.04524000001</v>
      </c>
      <c r="BR500" s="9">
        <v>2478.9204599999998</v>
      </c>
      <c r="BS500" s="9">
        <v>18719.105159999999</v>
      </c>
      <c r="BT500" s="9">
        <v>8823.1660799999991</v>
      </c>
      <c r="BU500" s="9">
        <v>0</v>
      </c>
      <c r="BV500" s="9">
        <v>40553.933400000002</v>
      </c>
      <c r="BW500" s="9">
        <v>9576.8993999999984</v>
      </c>
      <c r="BX500" s="9">
        <v>13487.564399999999</v>
      </c>
      <c r="BY500" s="9">
        <v>8830.6396800000002</v>
      </c>
      <c r="BZ500" s="9">
        <v>13665.4776</v>
      </c>
      <c r="CA500" s="9">
        <v>29276.831520000003</v>
      </c>
      <c r="CB500" s="9">
        <v>14541.253769999999</v>
      </c>
      <c r="CC500" s="9">
        <v>14541.253769999999</v>
      </c>
      <c r="CD500" s="135">
        <v>174495.04524000001</v>
      </c>
      <c r="CE500" s="7">
        <f t="shared" si="7"/>
        <v>0</v>
      </c>
    </row>
    <row r="501" spans="1:83" hidden="1">
      <c r="A501">
        <v>963</v>
      </c>
      <c r="B501" t="s">
        <v>515</v>
      </c>
      <c r="C501">
        <v>127</v>
      </c>
      <c r="D501" t="s">
        <v>516</v>
      </c>
      <c r="E501">
        <v>263</v>
      </c>
      <c r="F501">
        <v>512610002</v>
      </c>
      <c r="G501" t="s">
        <v>156</v>
      </c>
      <c r="H501" s="53"/>
      <c r="I501">
        <v>101</v>
      </c>
      <c r="J501" t="s">
        <v>308</v>
      </c>
      <c r="K501">
        <v>2610</v>
      </c>
      <c r="L501" s="8">
        <v>2610</v>
      </c>
      <c r="M501" t="s">
        <v>326</v>
      </c>
      <c r="N501">
        <v>2000</v>
      </c>
      <c r="O501" t="s">
        <v>113</v>
      </c>
      <c r="P501">
        <v>13</v>
      </c>
      <c r="Q501" t="s">
        <v>353</v>
      </c>
      <c r="R501">
        <v>231</v>
      </c>
      <c r="S501" s="21">
        <v>2</v>
      </c>
      <c r="T501" s="21">
        <v>31</v>
      </c>
      <c r="U501" t="s">
        <v>517</v>
      </c>
      <c r="V501">
        <v>124</v>
      </c>
      <c r="W501" t="s">
        <v>510</v>
      </c>
      <c r="X501">
        <v>1</v>
      </c>
      <c r="Y501" t="s">
        <v>313</v>
      </c>
      <c r="Z501" s="4">
        <v>0</v>
      </c>
      <c r="AA501" s="4">
        <v>0</v>
      </c>
      <c r="AB501" s="4">
        <v>2322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232.2</v>
      </c>
      <c r="AK501" s="4">
        <v>232.2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U501" s="4">
        <v>0</v>
      </c>
      <c r="AV501" s="4">
        <v>0</v>
      </c>
      <c r="AW501" s="4">
        <v>0</v>
      </c>
      <c r="AX501" s="4">
        <v>0</v>
      </c>
      <c r="AZ501" s="4">
        <v>0</v>
      </c>
      <c r="BA501" s="4">
        <v>0</v>
      </c>
      <c r="BB501" s="4">
        <v>0</v>
      </c>
      <c r="BC501" s="4">
        <v>0</v>
      </c>
      <c r="BD501" s="4">
        <v>0</v>
      </c>
      <c r="BE501" s="4">
        <v>0</v>
      </c>
      <c r="BF501" s="4">
        <v>0</v>
      </c>
      <c r="BG501" s="4">
        <v>0</v>
      </c>
      <c r="BH501" s="4">
        <v>0</v>
      </c>
      <c r="BI501" s="4">
        <v>0</v>
      </c>
      <c r="BJ501" s="6">
        <v>0</v>
      </c>
      <c r="BK501" s="6">
        <v>0</v>
      </c>
      <c r="BQ501" s="4"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0</v>
      </c>
      <c r="BX501" s="9">
        <v>0</v>
      </c>
      <c r="BY501" s="9">
        <v>0</v>
      </c>
      <c r="BZ501" s="9">
        <v>0</v>
      </c>
      <c r="CA501" s="9">
        <v>0</v>
      </c>
      <c r="CB501" s="9">
        <v>0</v>
      </c>
      <c r="CC501" s="9">
        <v>0</v>
      </c>
      <c r="CD501" s="135">
        <v>0</v>
      </c>
      <c r="CE501" s="7">
        <f t="shared" si="7"/>
        <v>0</v>
      </c>
    </row>
    <row r="502" spans="1:83" s="42" customFormat="1" hidden="1">
      <c r="A502" s="42">
        <v>965</v>
      </c>
      <c r="B502" s="42" t="s">
        <v>521</v>
      </c>
      <c r="C502" s="42">
        <v>129</v>
      </c>
      <c r="D502" s="42" t="s">
        <v>236</v>
      </c>
      <c r="E502" s="42">
        <v>263</v>
      </c>
      <c r="F502" s="42">
        <v>512610002</v>
      </c>
      <c r="G502" s="42" t="s">
        <v>156</v>
      </c>
      <c r="H502" s="115"/>
      <c r="I502" s="42">
        <v>101</v>
      </c>
      <c r="J502" s="42" t="s">
        <v>308</v>
      </c>
      <c r="K502" s="42">
        <v>2610</v>
      </c>
      <c r="L502" s="104">
        <v>2610</v>
      </c>
      <c r="M502" s="42" t="s">
        <v>326</v>
      </c>
      <c r="N502" s="42">
        <v>2000</v>
      </c>
      <c r="O502" s="42" t="s">
        <v>113</v>
      </c>
      <c r="P502" s="42">
        <v>11</v>
      </c>
      <c r="Q502" s="42" t="s">
        <v>509</v>
      </c>
      <c r="R502" s="42">
        <v>242</v>
      </c>
      <c r="S502" s="105">
        <v>2</v>
      </c>
      <c r="T502" s="105">
        <v>42</v>
      </c>
      <c r="U502" s="42" t="s">
        <v>283</v>
      </c>
      <c r="V502" s="42">
        <v>124</v>
      </c>
      <c r="W502" s="42" t="s">
        <v>510</v>
      </c>
      <c r="X502" s="42">
        <v>1</v>
      </c>
      <c r="Y502" s="42" t="s">
        <v>313</v>
      </c>
      <c r="Z502" s="43">
        <v>0</v>
      </c>
      <c r="AA502" s="43">
        <v>0</v>
      </c>
      <c r="AB502" s="43">
        <v>0</v>
      </c>
      <c r="AC502" s="43">
        <v>0</v>
      </c>
      <c r="AD502" s="43">
        <v>0</v>
      </c>
      <c r="AE502" s="43">
        <v>0</v>
      </c>
      <c r="AF502" s="43">
        <v>0</v>
      </c>
      <c r="AG502" s="43">
        <v>0</v>
      </c>
      <c r="AH502" s="43">
        <v>0</v>
      </c>
      <c r="AI502" s="43">
        <v>0</v>
      </c>
      <c r="AJ502" s="43">
        <v>0</v>
      </c>
      <c r="AK502" s="43">
        <v>0</v>
      </c>
      <c r="AL502" s="43"/>
      <c r="AM502" s="43">
        <v>0</v>
      </c>
      <c r="AN502" s="43">
        <v>0</v>
      </c>
      <c r="AO502" s="43">
        <v>0</v>
      </c>
      <c r="AP502" s="43">
        <v>0</v>
      </c>
      <c r="AQ502" s="43">
        <v>0</v>
      </c>
      <c r="AR502" s="43">
        <v>0</v>
      </c>
      <c r="AS502" s="43">
        <v>1456.8</v>
      </c>
      <c r="AT502" s="43">
        <v>0</v>
      </c>
      <c r="AU502" s="43">
        <v>0</v>
      </c>
      <c r="AV502" s="43">
        <v>493.6</v>
      </c>
      <c r="AW502" s="43">
        <v>0</v>
      </c>
      <c r="AX502" s="43">
        <v>0</v>
      </c>
      <c r="AZ502" s="43">
        <v>0</v>
      </c>
      <c r="BA502" s="43">
        <v>0</v>
      </c>
      <c r="BB502" s="43">
        <v>0</v>
      </c>
      <c r="BC502" s="43">
        <v>0</v>
      </c>
      <c r="BD502" s="43">
        <v>0</v>
      </c>
      <c r="BE502" s="43">
        <v>0</v>
      </c>
      <c r="BF502" s="43">
        <v>1456.8</v>
      </c>
      <c r="BG502" s="43">
        <v>0</v>
      </c>
      <c r="BH502" s="43">
        <v>0</v>
      </c>
      <c r="BI502" s="43">
        <v>493.6</v>
      </c>
      <c r="BJ502" s="44">
        <v>195.04000000000002</v>
      </c>
      <c r="BK502" s="44">
        <v>195.04000000000002</v>
      </c>
      <c r="BL502" s="107"/>
      <c r="BM502" s="107"/>
      <c r="BQ502" s="43">
        <v>2429.41824</v>
      </c>
      <c r="BR502" s="107">
        <v>0</v>
      </c>
      <c r="BS502" s="107">
        <v>0</v>
      </c>
      <c r="BT502" s="107">
        <v>0</v>
      </c>
      <c r="BU502" s="107">
        <v>0</v>
      </c>
      <c r="BV502" s="107">
        <v>0</v>
      </c>
      <c r="BW502" s="107">
        <v>0</v>
      </c>
      <c r="BX502" s="107">
        <v>1512.1583999999998</v>
      </c>
      <c r="BY502" s="107">
        <v>0</v>
      </c>
      <c r="BZ502" s="107">
        <v>0</v>
      </c>
      <c r="CA502" s="107">
        <v>512.35680000000002</v>
      </c>
      <c r="CB502" s="107">
        <v>202.45152000000002</v>
      </c>
      <c r="CC502" s="107">
        <v>202.45152000000002</v>
      </c>
      <c r="CD502" s="137">
        <v>2429.41824</v>
      </c>
      <c r="CE502" s="7">
        <f t="shared" si="7"/>
        <v>0</v>
      </c>
    </row>
    <row r="503" spans="1:83" hidden="1">
      <c r="A503">
        <v>101</v>
      </c>
      <c r="B503" t="s">
        <v>306</v>
      </c>
      <c r="C503">
        <v>139</v>
      </c>
      <c r="D503" t="s">
        <v>307</v>
      </c>
      <c r="E503">
        <v>266</v>
      </c>
      <c r="F503">
        <v>512610003</v>
      </c>
      <c r="G503" t="s">
        <v>182</v>
      </c>
      <c r="H503" s="53"/>
      <c r="I503">
        <v>101</v>
      </c>
      <c r="J503" t="s">
        <v>308</v>
      </c>
      <c r="K503">
        <v>2610</v>
      </c>
      <c r="L503" s="8">
        <v>2610</v>
      </c>
      <c r="M503" t="s">
        <v>326</v>
      </c>
      <c r="N503">
        <v>2000</v>
      </c>
      <c r="O503" t="s">
        <v>113</v>
      </c>
      <c r="P503">
        <v>7</v>
      </c>
      <c r="Q503" t="s">
        <v>310</v>
      </c>
      <c r="R503">
        <v>171</v>
      </c>
      <c r="S503" s="21">
        <v>1</v>
      </c>
      <c r="T503" s="21">
        <v>71</v>
      </c>
      <c r="U503" t="s">
        <v>311</v>
      </c>
      <c r="V503">
        <v>121</v>
      </c>
      <c r="W503" t="s">
        <v>312</v>
      </c>
      <c r="X503">
        <v>1</v>
      </c>
      <c r="Y503" t="s">
        <v>313</v>
      </c>
      <c r="Z503" s="4">
        <v>520.13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666.67</v>
      </c>
      <c r="AI503" s="4">
        <v>2233.96</v>
      </c>
      <c r="AJ503" s="4">
        <v>342.08</v>
      </c>
      <c r="AK503" s="4">
        <v>342.08</v>
      </c>
      <c r="AM503" s="4">
        <v>0</v>
      </c>
      <c r="AN503" s="4">
        <v>0</v>
      </c>
      <c r="AO503" s="4">
        <v>0</v>
      </c>
      <c r="AP503" s="4">
        <v>6885.12</v>
      </c>
      <c r="AQ503" s="4">
        <v>0</v>
      </c>
      <c r="AR503" s="4">
        <v>0</v>
      </c>
      <c r="AS503" s="4">
        <v>0</v>
      </c>
      <c r="AT503" s="4">
        <v>0</v>
      </c>
      <c r="AU503" s="4">
        <v>0</v>
      </c>
      <c r="AV503" s="4">
        <v>623.36</v>
      </c>
      <c r="AW503" s="4">
        <v>-193.22</v>
      </c>
      <c r="AX503" s="4">
        <v>0</v>
      </c>
      <c r="AZ503" s="4">
        <v>0</v>
      </c>
      <c r="BA503" s="4">
        <v>0</v>
      </c>
      <c r="BB503" s="4">
        <v>0</v>
      </c>
      <c r="BC503" s="4">
        <v>7405.25</v>
      </c>
      <c r="BD503" s="4">
        <v>0</v>
      </c>
      <c r="BE503" s="4">
        <v>0</v>
      </c>
      <c r="BF503" s="4">
        <v>0</v>
      </c>
      <c r="BG503" s="4">
        <v>0</v>
      </c>
      <c r="BH503" s="4">
        <v>0</v>
      </c>
      <c r="BI503" s="4">
        <v>3523.99</v>
      </c>
      <c r="BJ503" s="6">
        <v>1092.924</v>
      </c>
      <c r="BK503" s="6">
        <v>1092.924</v>
      </c>
      <c r="BQ503" s="4">
        <v>13613.461343999999</v>
      </c>
      <c r="BR503" s="9">
        <v>0</v>
      </c>
      <c r="BS503" s="9">
        <v>0</v>
      </c>
      <c r="BT503" s="9">
        <v>0</v>
      </c>
      <c r="BU503" s="9">
        <v>7686.6494999999995</v>
      </c>
      <c r="BV503" s="9">
        <v>0</v>
      </c>
      <c r="BW503" s="9">
        <v>0</v>
      </c>
      <c r="BX503" s="9">
        <v>0</v>
      </c>
      <c r="BY503" s="9">
        <v>0</v>
      </c>
      <c r="BZ503" s="9">
        <v>0</v>
      </c>
      <c r="CA503" s="9">
        <v>3657.9016200000001</v>
      </c>
      <c r="CB503" s="9">
        <v>1134.4551119999999</v>
      </c>
      <c r="CC503" s="9">
        <v>1134.4551119999999</v>
      </c>
      <c r="CD503" s="135">
        <v>13613.461343999999</v>
      </c>
      <c r="CE503" s="7">
        <f t="shared" si="7"/>
        <v>0</v>
      </c>
    </row>
    <row r="504" spans="1:83" hidden="1">
      <c r="A504">
        <v>111</v>
      </c>
      <c r="B504" t="s">
        <v>84</v>
      </c>
      <c r="C504">
        <v>141</v>
      </c>
      <c r="D504" t="s">
        <v>260</v>
      </c>
      <c r="E504">
        <v>266</v>
      </c>
      <c r="F504">
        <v>512610003</v>
      </c>
      <c r="G504" t="s">
        <v>182</v>
      </c>
      <c r="H504" s="53"/>
      <c r="I504">
        <v>101</v>
      </c>
      <c r="J504" t="s">
        <v>308</v>
      </c>
      <c r="K504">
        <v>2610</v>
      </c>
      <c r="L504" s="8">
        <v>2610</v>
      </c>
      <c r="M504" t="s">
        <v>326</v>
      </c>
      <c r="N504">
        <v>2000</v>
      </c>
      <c r="O504" t="s">
        <v>113</v>
      </c>
      <c r="P504">
        <v>13</v>
      </c>
      <c r="Q504" t="s">
        <v>353</v>
      </c>
      <c r="R504">
        <v>263</v>
      </c>
      <c r="S504" s="21">
        <v>2</v>
      </c>
      <c r="T504" s="21">
        <v>63</v>
      </c>
      <c r="U504" t="s">
        <v>354</v>
      </c>
      <c r="V504">
        <v>121</v>
      </c>
      <c r="W504" t="s">
        <v>312</v>
      </c>
      <c r="X504">
        <v>1</v>
      </c>
      <c r="Y504" t="s">
        <v>313</v>
      </c>
      <c r="Z504" s="4">
        <v>3121</v>
      </c>
      <c r="AA504" s="4">
        <v>3308.99</v>
      </c>
      <c r="AB504" s="4">
        <v>2973.85</v>
      </c>
      <c r="AC504" s="4">
        <v>617.03</v>
      </c>
      <c r="AD504" s="4">
        <v>3642.98</v>
      </c>
      <c r="AE504" s="4">
        <v>2294.37</v>
      </c>
      <c r="AF504" s="4">
        <v>6869.08</v>
      </c>
      <c r="AG504" s="4">
        <v>3123.39</v>
      </c>
      <c r="AH504" s="4">
        <v>4399.7700000000004</v>
      </c>
      <c r="AI504" s="4">
        <v>3672.43</v>
      </c>
      <c r="AJ504" s="4">
        <v>3402.29</v>
      </c>
      <c r="AK504" s="4">
        <v>3402.29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312.23</v>
      </c>
      <c r="AS504" s="4">
        <v>0</v>
      </c>
      <c r="AT504" s="4">
        <v>1554.59</v>
      </c>
      <c r="AU504" s="4">
        <v>0</v>
      </c>
      <c r="AV504" s="4">
        <v>6065.41</v>
      </c>
      <c r="AW504" s="4">
        <v>0</v>
      </c>
      <c r="AX504" s="4">
        <v>0</v>
      </c>
      <c r="AZ504" s="4">
        <v>1608.01</v>
      </c>
      <c r="BA504" s="4">
        <v>4205.18</v>
      </c>
      <c r="BB504" s="4">
        <v>1593.24</v>
      </c>
      <c r="BC504" s="4">
        <v>2506.0100000000002</v>
      </c>
      <c r="BD504" s="4">
        <v>2964.44</v>
      </c>
      <c r="BE504" s="4">
        <v>2045.96</v>
      </c>
      <c r="BF504" s="4">
        <v>2765.15</v>
      </c>
      <c r="BG504" s="4">
        <v>10129.52</v>
      </c>
      <c r="BH504" s="4">
        <v>0</v>
      </c>
      <c r="BI504" s="4">
        <v>14137.61</v>
      </c>
      <c r="BJ504" s="6">
        <v>4195.5120000000006</v>
      </c>
      <c r="BK504" s="6">
        <v>4195.5120000000006</v>
      </c>
      <c r="BQ504" s="4">
        <v>52259.297472000013</v>
      </c>
      <c r="BR504" s="9">
        <v>1669.1143800000002</v>
      </c>
      <c r="BS504" s="9">
        <v>4364.9768400000012</v>
      </c>
      <c r="BT504" s="9">
        <v>1653.7831200000003</v>
      </c>
      <c r="BU504" s="9">
        <v>2601.2383800000007</v>
      </c>
      <c r="BV504" s="9">
        <v>3077.0887200000002</v>
      </c>
      <c r="BW504" s="9">
        <v>2123.7064800000003</v>
      </c>
      <c r="BX504" s="9">
        <v>2870.2257000000004</v>
      </c>
      <c r="BY504" s="9">
        <v>10514.441760000002</v>
      </c>
      <c r="BZ504" s="9">
        <v>0</v>
      </c>
      <c r="CA504" s="9">
        <v>14674.839180000003</v>
      </c>
      <c r="CB504" s="9">
        <v>4354.9414560000005</v>
      </c>
      <c r="CC504" s="9">
        <v>4354.9414560000005</v>
      </c>
      <c r="CD504" s="135">
        <v>52259.297472000006</v>
      </c>
      <c r="CE504" s="7">
        <f t="shared" si="7"/>
        <v>0</v>
      </c>
    </row>
    <row r="505" spans="1:83" hidden="1">
      <c r="A505">
        <v>201</v>
      </c>
      <c r="B505" t="s">
        <v>379</v>
      </c>
      <c r="C505">
        <v>143</v>
      </c>
      <c r="D505" t="s">
        <v>271</v>
      </c>
      <c r="E505">
        <v>267</v>
      </c>
      <c r="F505">
        <v>512610003</v>
      </c>
      <c r="G505" t="s">
        <v>182</v>
      </c>
      <c r="H505" s="21" t="s">
        <v>102</v>
      </c>
      <c r="I505">
        <v>602</v>
      </c>
      <c r="J505" t="s">
        <v>380</v>
      </c>
      <c r="K505">
        <v>2610</v>
      </c>
      <c r="L505" s="8">
        <v>2610</v>
      </c>
      <c r="M505" t="s">
        <v>326</v>
      </c>
      <c r="N505">
        <v>2000</v>
      </c>
      <c r="O505" t="s">
        <v>113</v>
      </c>
      <c r="P505">
        <v>7</v>
      </c>
      <c r="Q505" t="s">
        <v>310</v>
      </c>
      <c r="R505">
        <v>423</v>
      </c>
      <c r="S505" s="21">
        <v>4</v>
      </c>
      <c r="T505" s="21">
        <v>23</v>
      </c>
      <c r="U505" t="s">
        <v>381</v>
      </c>
      <c r="V505">
        <v>121</v>
      </c>
      <c r="W505" t="s">
        <v>312</v>
      </c>
      <c r="X505">
        <v>1</v>
      </c>
      <c r="Y505" t="s">
        <v>313</v>
      </c>
      <c r="Z505" s="4">
        <v>178565.6</v>
      </c>
      <c r="AA505" s="4">
        <v>126658.71</v>
      </c>
      <c r="AB505" s="4">
        <v>182355.46</v>
      </c>
      <c r="AC505" s="4">
        <v>166308.98000000001</v>
      </c>
      <c r="AD505" s="4">
        <v>302828.68</v>
      </c>
      <c r="AE505" s="4">
        <v>167279.70000000001</v>
      </c>
      <c r="AF505" s="4">
        <v>336055.66</v>
      </c>
      <c r="AG505" s="4">
        <v>210213.93</v>
      </c>
      <c r="AH505" s="4">
        <v>145531.10999999999</v>
      </c>
      <c r="AI505" s="4">
        <v>4750.7700000000004</v>
      </c>
      <c r="AJ505" s="4">
        <v>182054.86</v>
      </c>
      <c r="AK505" s="4">
        <v>182054.86</v>
      </c>
      <c r="AM505" s="4">
        <v>-73525.48</v>
      </c>
      <c r="AN505" s="4">
        <v>0</v>
      </c>
      <c r="AO505" s="4">
        <v>0</v>
      </c>
      <c r="AP505" s="4">
        <v>-179812.28</v>
      </c>
      <c r="AQ505" s="4">
        <v>-292933.49</v>
      </c>
      <c r="AR505" s="4">
        <v>-465611.26</v>
      </c>
      <c r="AS505" s="4">
        <v>-251621.19</v>
      </c>
      <c r="AT505" s="4">
        <v>-363569.98</v>
      </c>
      <c r="AU505" s="4">
        <v>0</v>
      </c>
      <c r="AV505" s="4">
        <v>-121671.84</v>
      </c>
      <c r="AW505" s="4">
        <v>0</v>
      </c>
      <c r="AX505" s="4">
        <v>0</v>
      </c>
      <c r="AZ505" s="4">
        <v>9912.25</v>
      </c>
      <c r="BA505" s="4">
        <v>7934.98</v>
      </c>
      <c r="BB505" s="4">
        <v>0</v>
      </c>
      <c r="BC505" s="4">
        <v>0</v>
      </c>
      <c r="BD505" s="4">
        <v>3653.75</v>
      </c>
      <c r="BE505" s="4">
        <v>3352.31</v>
      </c>
      <c r="BF505" s="4">
        <v>3619.66</v>
      </c>
      <c r="BG505" s="4">
        <v>5261.12</v>
      </c>
      <c r="BH505" s="4">
        <v>0</v>
      </c>
      <c r="BI505" s="4">
        <v>5216.21</v>
      </c>
      <c r="BJ505" s="6">
        <v>3895.0279999999998</v>
      </c>
      <c r="BK505" s="6">
        <v>3895.0279999999998</v>
      </c>
      <c r="BQ505" s="4">
        <v>48516.468767999999</v>
      </c>
      <c r="BR505" s="9">
        <v>10288.915500000001</v>
      </c>
      <c r="BS505" s="9">
        <v>8236.5092399999994</v>
      </c>
      <c r="BT505" s="9">
        <v>0</v>
      </c>
      <c r="BU505" s="9">
        <v>0</v>
      </c>
      <c r="BV505" s="9">
        <v>3792.5925000000007</v>
      </c>
      <c r="BW505" s="9">
        <v>3479.69778</v>
      </c>
      <c r="BX505" s="9">
        <v>3757.2070800000001</v>
      </c>
      <c r="BY505" s="9">
        <v>5461.0425599999999</v>
      </c>
      <c r="BZ505" s="9">
        <v>0</v>
      </c>
      <c r="CA505" s="9">
        <v>5414.4259800000009</v>
      </c>
      <c r="CB505" s="9">
        <v>4043.0390640000005</v>
      </c>
      <c r="CC505" s="9">
        <v>4043.0390640000005</v>
      </c>
      <c r="CD505" s="135">
        <v>48516.468767999992</v>
      </c>
      <c r="CE505" s="7">
        <f t="shared" si="7"/>
        <v>0</v>
      </c>
    </row>
    <row r="506" spans="1:83" hidden="1">
      <c r="A506">
        <v>902</v>
      </c>
      <c r="B506" t="s">
        <v>439</v>
      </c>
      <c r="C506">
        <v>101</v>
      </c>
      <c r="D506" t="s">
        <v>110</v>
      </c>
      <c r="E506">
        <v>266</v>
      </c>
      <c r="F506">
        <v>512610003</v>
      </c>
      <c r="G506" t="s">
        <v>182</v>
      </c>
      <c r="H506" s="53"/>
      <c r="I506">
        <v>101</v>
      </c>
      <c r="J506" t="s">
        <v>308</v>
      </c>
      <c r="K506">
        <v>2610</v>
      </c>
      <c r="L506" s="8">
        <v>2610</v>
      </c>
      <c r="M506" t="s">
        <v>326</v>
      </c>
      <c r="N506">
        <v>2000</v>
      </c>
      <c r="O506" t="s">
        <v>113</v>
      </c>
      <c r="P506">
        <v>3</v>
      </c>
      <c r="Q506" t="s">
        <v>440</v>
      </c>
      <c r="R506">
        <v>111</v>
      </c>
      <c r="S506" s="21">
        <v>1</v>
      </c>
      <c r="T506" s="21">
        <v>11</v>
      </c>
      <c r="U506" t="s">
        <v>438</v>
      </c>
      <c r="V506">
        <v>121</v>
      </c>
      <c r="W506" t="s">
        <v>312</v>
      </c>
      <c r="X506">
        <v>1</v>
      </c>
      <c r="Y506" t="s">
        <v>313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939.2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4">
        <v>-938.16</v>
      </c>
      <c r="AX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6">
        <v>0</v>
      </c>
      <c r="BK506" s="6">
        <v>0</v>
      </c>
      <c r="BQ506" s="4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0</v>
      </c>
      <c r="BX506" s="9">
        <v>0</v>
      </c>
      <c r="BY506" s="9">
        <v>0</v>
      </c>
      <c r="BZ506" s="9">
        <v>0</v>
      </c>
      <c r="CA506" s="9">
        <v>0</v>
      </c>
      <c r="CB506" s="9">
        <v>0</v>
      </c>
      <c r="CC506" s="9">
        <v>0</v>
      </c>
      <c r="CD506" s="135">
        <v>0</v>
      </c>
      <c r="CE506" s="7">
        <f t="shared" si="7"/>
        <v>0</v>
      </c>
    </row>
    <row r="507" spans="1:83" hidden="1">
      <c r="A507">
        <v>921</v>
      </c>
      <c r="B507" t="s">
        <v>454</v>
      </c>
      <c r="C507">
        <v>108</v>
      </c>
      <c r="D507" t="s">
        <v>455</v>
      </c>
      <c r="E507">
        <v>266</v>
      </c>
      <c r="F507">
        <v>512610003</v>
      </c>
      <c r="G507" t="s">
        <v>182</v>
      </c>
      <c r="H507" s="53"/>
      <c r="I507">
        <v>101</v>
      </c>
      <c r="J507" t="s">
        <v>308</v>
      </c>
      <c r="K507">
        <v>2610</v>
      </c>
      <c r="L507" s="8">
        <v>2610</v>
      </c>
      <c r="M507" t="s">
        <v>326</v>
      </c>
      <c r="N507">
        <v>2000</v>
      </c>
      <c r="O507" t="s">
        <v>113</v>
      </c>
      <c r="P507">
        <v>4</v>
      </c>
      <c r="Q507" t="s">
        <v>345</v>
      </c>
      <c r="R507">
        <v>132</v>
      </c>
      <c r="S507" s="21">
        <v>1</v>
      </c>
      <c r="T507" s="21">
        <v>32</v>
      </c>
      <c r="U507" t="s">
        <v>456</v>
      </c>
      <c r="V507">
        <v>121</v>
      </c>
      <c r="W507" t="s">
        <v>312</v>
      </c>
      <c r="X507">
        <v>1</v>
      </c>
      <c r="Y507" t="s">
        <v>313</v>
      </c>
      <c r="Z507" s="4">
        <v>2293.4</v>
      </c>
      <c r="AA507" s="4">
        <v>1930.36</v>
      </c>
      <c r="AB507" s="4">
        <v>4103.75</v>
      </c>
      <c r="AC507" s="4">
        <v>3722.94</v>
      </c>
      <c r="AD507" s="4">
        <v>5162.59</v>
      </c>
      <c r="AE507" s="4">
        <v>3631.09</v>
      </c>
      <c r="AF507" s="4">
        <v>3552.14</v>
      </c>
      <c r="AG507" s="4">
        <v>4186.8100000000004</v>
      </c>
      <c r="AH507" s="4">
        <v>7366.96</v>
      </c>
      <c r="AI507" s="4">
        <v>7649.24</v>
      </c>
      <c r="AJ507" s="4">
        <v>4359.93</v>
      </c>
      <c r="AK507" s="4">
        <v>4359.93</v>
      </c>
      <c r="AM507" s="4">
        <v>15478.51</v>
      </c>
      <c r="AN507" s="4">
        <v>0</v>
      </c>
      <c r="AO507" s="4">
        <v>-348.9</v>
      </c>
      <c r="AP507" s="4">
        <v>0</v>
      </c>
      <c r="AQ507" s="4">
        <v>3816.15</v>
      </c>
      <c r="AR507" s="4">
        <v>2966.41</v>
      </c>
      <c r="AS507" s="4">
        <v>0</v>
      </c>
      <c r="AT507" s="4">
        <v>3056.07</v>
      </c>
      <c r="AU507" s="4">
        <v>0</v>
      </c>
      <c r="AV507" s="4">
        <v>0</v>
      </c>
      <c r="AW507" s="4">
        <v>0</v>
      </c>
      <c r="AX507" s="4">
        <v>0</v>
      </c>
      <c r="AZ507" s="4">
        <v>8204.01</v>
      </c>
      <c r="BA507" s="4">
        <v>8434.85</v>
      </c>
      <c r="BB507" s="4">
        <v>2244</v>
      </c>
      <c r="BC507" s="4">
        <v>6783</v>
      </c>
      <c r="BD507" s="4">
        <v>10492.94</v>
      </c>
      <c r="BE507" s="4">
        <v>4293.5</v>
      </c>
      <c r="BF507" s="4">
        <v>4987</v>
      </c>
      <c r="BG507" s="4">
        <v>8112.02</v>
      </c>
      <c r="BH507" s="4">
        <v>0</v>
      </c>
      <c r="BI507" s="4">
        <v>481.01</v>
      </c>
      <c r="BJ507" s="6">
        <v>5403.2330000000011</v>
      </c>
      <c r="BK507" s="6">
        <v>5403.2330000000011</v>
      </c>
      <c r="BQ507" s="4">
        <v>67302.670248000009</v>
      </c>
      <c r="BR507" s="9">
        <v>8515.7623800000001</v>
      </c>
      <c r="BS507" s="9">
        <v>8755.3743000000013</v>
      </c>
      <c r="BT507" s="9">
        <v>2329.2719999999999</v>
      </c>
      <c r="BU507" s="9">
        <v>7040.7539999999999</v>
      </c>
      <c r="BV507" s="9">
        <v>10891.671720000002</v>
      </c>
      <c r="BW507" s="9">
        <v>4456.6530000000002</v>
      </c>
      <c r="BX507" s="9">
        <v>5176.5060000000003</v>
      </c>
      <c r="BY507" s="9">
        <v>8420.2767600000006</v>
      </c>
      <c r="BZ507" s="9">
        <v>0</v>
      </c>
      <c r="CA507" s="9">
        <v>499.28837999999996</v>
      </c>
      <c r="CB507" s="9">
        <v>5608.5558540000011</v>
      </c>
      <c r="CC507" s="9">
        <v>5608.5558540000011</v>
      </c>
      <c r="CD507" s="135">
        <v>67302.670248000009</v>
      </c>
      <c r="CE507" s="7">
        <f t="shared" si="7"/>
        <v>0</v>
      </c>
    </row>
    <row r="508" spans="1:83" hidden="1">
      <c r="A508">
        <v>923</v>
      </c>
      <c r="B508" t="s">
        <v>461</v>
      </c>
      <c r="C508">
        <v>110</v>
      </c>
      <c r="D508" t="s">
        <v>462</v>
      </c>
      <c r="E508">
        <v>266</v>
      </c>
      <c r="F508">
        <v>512610003</v>
      </c>
      <c r="G508" t="s">
        <v>182</v>
      </c>
      <c r="H508" s="53"/>
      <c r="I508">
        <v>101</v>
      </c>
      <c r="J508" t="s">
        <v>308</v>
      </c>
      <c r="K508">
        <v>2610</v>
      </c>
      <c r="L508" s="8">
        <v>2610</v>
      </c>
      <c r="M508" t="s">
        <v>326</v>
      </c>
      <c r="N508">
        <v>2000</v>
      </c>
      <c r="O508" t="s">
        <v>113</v>
      </c>
      <c r="P508">
        <v>4</v>
      </c>
      <c r="Q508" t="s">
        <v>345</v>
      </c>
      <c r="R508">
        <v>311</v>
      </c>
      <c r="S508" s="21">
        <v>3</v>
      </c>
      <c r="T508" s="21">
        <v>11</v>
      </c>
      <c r="U508" t="s">
        <v>463</v>
      </c>
      <c r="V508">
        <v>125</v>
      </c>
      <c r="W508" t="s">
        <v>464</v>
      </c>
      <c r="X508">
        <v>1</v>
      </c>
      <c r="Y508" t="s">
        <v>313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469.6</v>
      </c>
      <c r="AR508" s="4">
        <v>0</v>
      </c>
      <c r="AS508" s="4">
        <v>0</v>
      </c>
      <c r="AT508" s="4">
        <v>0</v>
      </c>
      <c r="AU508" s="4">
        <v>0</v>
      </c>
      <c r="AV508" s="4">
        <v>0</v>
      </c>
      <c r="AW508" s="4">
        <v>0</v>
      </c>
      <c r="AX508" s="4">
        <v>0</v>
      </c>
      <c r="AZ508" s="4">
        <v>0</v>
      </c>
      <c r="BA508" s="4">
        <v>0</v>
      </c>
      <c r="BB508" s="4">
        <v>0</v>
      </c>
      <c r="BC508" s="4">
        <v>0</v>
      </c>
      <c r="BD508" s="4">
        <v>0</v>
      </c>
      <c r="BE508" s="4">
        <v>0</v>
      </c>
      <c r="BF508" s="4">
        <v>0</v>
      </c>
      <c r="BG508" s="4">
        <v>0</v>
      </c>
      <c r="BH508" s="4">
        <v>0</v>
      </c>
      <c r="BI508" s="4">
        <v>0</v>
      </c>
      <c r="BJ508" s="6">
        <v>0</v>
      </c>
      <c r="BK508" s="6">
        <v>0</v>
      </c>
      <c r="BQ508" s="4"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0</v>
      </c>
      <c r="BX508" s="9">
        <v>0</v>
      </c>
      <c r="BY508" s="9">
        <v>0</v>
      </c>
      <c r="BZ508" s="9">
        <v>0</v>
      </c>
      <c r="CA508" s="9">
        <v>0</v>
      </c>
      <c r="CB508" s="9">
        <v>0</v>
      </c>
      <c r="CC508" s="9">
        <v>0</v>
      </c>
      <c r="CD508" s="135">
        <v>0</v>
      </c>
      <c r="CE508" s="7">
        <f t="shared" si="7"/>
        <v>0</v>
      </c>
    </row>
    <row r="509" spans="1:83" hidden="1">
      <c r="A509">
        <v>931</v>
      </c>
      <c r="B509" t="s">
        <v>465</v>
      </c>
      <c r="C509">
        <v>111</v>
      </c>
      <c r="D509" t="s">
        <v>466</v>
      </c>
      <c r="E509">
        <v>266</v>
      </c>
      <c r="F509">
        <v>512610003</v>
      </c>
      <c r="G509" t="s">
        <v>182</v>
      </c>
      <c r="H509" s="53"/>
      <c r="I509">
        <v>101</v>
      </c>
      <c r="J509" t="s">
        <v>308</v>
      </c>
      <c r="K509">
        <v>2610</v>
      </c>
      <c r="L509" s="8">
        <v>2610</v>
      </c>
      <c r="M509" t="s">
        <v>326</v>
      </c>
      <c r="N509">
        <v>2000</v>
      </c>
      <c r="O509" t="s">
        <v>113</v>
      </c>
      <c r="P509">
        <v>5</v>
      </c>
      <c r="Q509" t="s">
        <v>467</v>
      </c>
      <c r="R509">
        <v>152</v>
      </c>
      <c r="S509" s="21">
        <v>1</v>
      </c>
      <c r="T509" s="21">
        <v>52</v>
      </c>
      <c r="U509" t="s">
        <v>468</v>
      </c>
      <c r="V509">
        <v>121</v>
      </c>
      <c r="W509" t="s">
        <v>312</v>
      </c>
      <c r="X509">
        <v>1</v>
      </c>
      <c r="Y509" t="s">
        <v>313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469.6</v>
      </c>
      <c r="AR509" s="4">
        <v>-417.6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6">
        <v>0</v>
      </c>
      <c r="BK509" s="6">
        <v>0</v>
      </c>
      <c r="BQ509" s="4">
        <v>0</v>
      </c>
      <c r="BR509" s="9">
        <v>0</v>
      </c>
      <c r="BS509" s="9">
        <v>0</v>
      </c>
      <c r="BT509" s="9">
        <v>0</v>
      </c>
      <c r="BU509" s="9">
        <v>0</v>
      </c>
      <c r="BV509" s="9">
        <v>0</v>
      </c>
      <c r="BW509" s="9">
        <v>0</v>
      </c>
      <c r="BX509" s="9">
        <v>0</v>
      </c>
      <c r="BY509" s="9">
        <v>0</v>
      </c>
      <c r="BZ509" s="9">
        <v>0</v>
      </c>
      <c r="CA509" s="9">
        <v>0</v>
      </c>
      <c r="CB509" s="9">
        <v>0</v>
      </c>
      <c r="CC509" s="9">
        <v>0</v>
      </c>
      <c r="CD509" s="135">
        <v>0</v>
      </c>
      <c r="CE509" s="7">
        <f t="shared" si="7"/>
        <v>0</v>
      </c>
    </row>
    <row r="510" spans="1:83" hidden="1">
      <c r="A510">
        <v>941</v>
      </c>
      <c r="B510" t="s">
        <v>484</v>
      </c>
      <c r="C510">
        <v>116</v>
      </c>
      <c r="D510" t="s">
        <v>485</v>
      </c>
      <c r="E510">
        <v>266</v>
      </c>
      <c r="F510">
        <v>512610003</v>
      </c>
      <c r="G510" t="s">
        <v>182</v>
      </c>
      <c r="H510" s="53"/>
      <c r="I510">
        <v>101</v>
      </c>
      <c r="J510" t="s">
        <v>308</v>
      </c>
      <c r="K510">
        <v>2610</v>
      </c>
      <c r="L510" s="8">
        <v>2610</v>
      </c>
      <c r="M510" t="s">
        <v>326</v>
      </c>
      <c r="N510">
        <v>2000</v>
      </c>
      <c r="O510" t="s">
        <v>113</v>
      </c>
      <c r="P510">
        <v>8</v>
      </c>
      <c r="Q510" t="s">
        <v>486</v>
      </c>
      <c r="R510">
        <v>131</v>
      </c>
      <c r="S510" s="21">
        <v>1</v>
      </c>
      <c r="T510" s="21">
        <v>31</v>
      </c>
      <c r="U510" t="s">
        <v>449</v>
      </c>
      <c r="V510">
        <v>121</v>
      </c>
      <c r="W510" t="s">
        <v>312</v>
      </c>
      <c r="X510">
        <v>1</v>
      </c>
      <c r="Y510" t="s">
        <v>313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8492.43</v>
      </c>
      <c r="AR510" s="4">
        <v>-543</v>
      </c>
      <c r="AS510" s="4">
        <v>0</v>
      </c>
      <c r="AT510" s="4">
        <v>0</v>
      </c>
      <c r="AU510" s="4">
        <v>0</v>
      </c>
      <c r="AV510" s="4">
        <v>0</v>
      </c>
      <c r="AW510" s="4">
        <v>0</v>
      </c>
      <c r="AX510" s="4">
        <v>0</v>
      </c>
      <c r="AZ510" s="4">
        <v>0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4">
        <v>0</v>
      </c>
      <c r="BH510" s="4">
        <v>0</v>
      </c>
      <c r="BI510" s="4">
        <v>0</v>
      </c>
      <c r="BJ510" s="6">
        <v>0</v>
      </c>
      <c r="BK510" s="6">
        <v>0</v>
      </c>
      <c r="BQ510" s="4"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0</v>
      </c>
      <c r="BW510" s="9">
        <v>0</v>
      </c>
      <c r="BX510" s="9">
        <v>0</v>
      </c>
      <c r="BY510" s="9">
        <v>0</v>
      </c>
      <c r="BZ510" s="9">
        <v>0</v>
      </c>
      <c r="CA510" s="9">
        <v>0</v>
      </c>
      <c r="CB510" s="9">
        <v>0</v>
      </c>
      <c r="CC510" s="9">
        <v>0</v>
      </c>
      <c r="CD510" s="135">
        <v>0</v>
      </c>
      <c r="CE510" s="7">
        <f t="shared" si="7"/>
        <v>0</v>
      </c>
    </row>
    <row r="511" spans="1:83" hidden="1">
      <c r="A511">
        <v>942</v>
      </c>
      <c r="B511" t="s">
        <v>487</v>
      </c>
      <c r="C511">
        <v>117</v>
      </c>
      <c r="D511" t="s">
        <v>488</v>
      </c>
      <c r="E511">
        <v>266</v>
      </c>
      <c r="F511">
        <v>512610003</v>
      </c>
      <c r="G511" t="s">
        <v>182</v>
      </c>
      <c r="H511" s="53"/>
      <c r="I511">
        <v>101</v>
      </c>
      <c r="J511" t="s">
        <v>308</v>
      </c>
      <c r="K511">
        <v>2610</v>
      </c>
      <c r="L511" s="8">
        <v>2610</v>
      </c>
      <c r="M511" t="s">
        <v>326</v>
      </c>
      <c r="N511">
        <v>2000</v>
      </c>
      <c r="O511" t="s">
        <v>113</v>
      </c>
      <c r="P511">
        <v>8</v>
      </c>
      <c r="Q511" t="s">
        <v>486</v>
      </c>
      <c r="R511">
        <v>183</v>
      </c>
      <c r="S511" s="21">
        <v>1</v>
      </c>
      <c r="T511" s="21">
        <v>83</v>
      </c>
      <c r="U511" t="s">
        <v>489</v>
      </c>
      <c r="V511">
        <v>121</v>
      </c>
      <c r="W511" t="s">
        <v>312</v>
      </c>
      <c r="X511">
        <v>1</v>
      </c>
      <c r="Y511" t="s">
        <v>313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587</v>
      </c>
      <c r="AR511" s="4">
        <v>0</v>
      </c>
      <c r="AS511" s="4">
        <v>0</v>
      </c>
      <c r="AT511" s="4">
        <v>0</v>
      </c>
      <c r="AU511" s="4">
        <v>0</v>
      </c>
      <c r="AV511" s="4">
        <v>0</v>
      </c>
      <c r="AW511" s="4">
        <v>0</v>
      </c>
      <c r="AX511" s="4">
        <v>0</v>
      </c>
      <c r="AZ511" s="4">
        <v>0</v>
      </c>
      <c r="BA511" s="4">
        <v>0</v>
      </c>
      <c r="BB511" s="4">
        <v>0</v>
      </c>
      <c r="BC511" s="4">
        <v>0</v>
      </c>
      <c r="BD511" s="4">
        <v>0</v>
      </c>
      <c r="BE511" s="4">
        <v>0</v>
      </c>
      <c r="BF511" s="4">
        <v>0</v>
      </c>
      <c r="BG511" s="4">
        <v>0</v>
      </c>
      <c r="BH511" s="4">
        <v>0</v>
      </c>
      <c r="BI511" s="4">
        <v>0</v>
      </c>
      <c r="BJ511" s="6">
        <v>0</v>
      </c>
      <c r="BK511" s="6">
        <v>0</v>
      </c>
      <c r="BQ511" s="4"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0</v>
      </c>
      <c r="BX511" s="9">
        <v>0</v>
      </c>
      <c r="BY511" s="9">
        <v>0</v>
      </c>
      <c r="BZ511" s="9">
        <v>0</v>
      </c>
      <c r="CA511" s="9">
        <v>0</v>
      </c>
      <c r="CB511" s="9">
        <v>0</v>
      </c>
      <c r="CC511" s="9">
        <v>0</v>
      </c>
      <c r="CD511" s="135">
        <v>0</v>
      </c>
      <c r="CE511" s="7">
        <f t="shared" si="7"/>
        <v>0</v>
      </c>
    </row>
    <row r="512" spans="1:83" hidden="1">
      <c r="A512">
        <v>951</v>
      </c>
      <c r="B512" t="s">
        <v>491</v>
      </c>
      <c r="C512">
        <v>118</v>
      </c>
      <c r="D512" t="s">
        <v>178</v>
      </c>
      <c r="E512">
        <v>266</v>
      </c>
      <c r="F512">
        <v>512610003</v>
      </c>
      <c r="G512" t="s">
        <v>182</v>
      </c>
      <c r="H512" s="53"/>
      <c r="I512">
        <v>101</v>
      </c>
      <c r="J512" t="s">
        <v>308</v>
      </c>
      <c r="K512">
        <v>2610</v>
      </c>
      <c r="L512" s="8">
        <v>2610</v>
      </c>
      <c r="M512" t="s">
        <v>326</v>
      </c>
      <c r="N512">
        <v>2000</v>
      </c>
      <c r="O512" t="s">
        <v>113</v>
      </c>
      <c r="P512">
        <v>12</v>
      </c>
      <c r="Q512" t="s">
        <v>401</v>
      </c>
      <c r="R512">
        <v>221</v>
      </c>
      <c r="S512" s="21">
        <v>2</v>
      </c>
      <c r="T512" s="21">
        <v>21</v>
      </c>
      <c r="U512" t="s">
        <v>492</v>
      </c>
      <c r="V512">
        <v>128</v>
      </c>
      <c r="W512" t="s">
        <v>404</v>
      </c>
      <c r="X512">
        <v>1</v>
      </c>
      <c r="Y512" t="s">
        <v>313</v>
      </c>
      <c r="Z512" s="4">
        <v>1303.42</v>
      </c>
      <c r="AA512" s="4">
        <v>2628.5</v>
      </c>
      <c r="AB512" s="4">
        <v>1364.82</v>
      </c>
      <c r="AC512" s="4">
        <v>2970.1</v>
      </c>
      <c r="AD512" s="4">
        <v>2217.27</v>
      </c>
      <c r="AE512" s="4">
        <v>2900.95</v>
      </c>
      <c r="AF512" s="4">
        <v>5668.78</v>
      </c>
      <c r="AG512" s="4">
        <v>0</v>
      </c>
      <c r="AH512" s="4">
        <v>0</v>
      </c>
      <c r="AI512" s="4">
        <v>1279.68</v>
      </c>
      <c r="AJ512" s="4">
        <v>2033.35</v>
      </c>
      <c r="AK512" s="4">
        <v>2033.35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Z512" s="4">
        <v>0</v>
      </c>
      <c r="BA512" s="4">
        <v>0</v>
      </c>
      <c r="BB512" s="4">
        <v>0</v>
      </c>
      <c r="BC512" s="4">
        <v>1618</v>
      </c>
      <c r="BD512" s="4">
        <v>2918.47</v>
      </c>
      <c r="BE512" s="4">
        <v>1913.5</v>
      </c>
      <c r="BF512" s="4">
        <v>2776.6</v>
      </c>
      <c r="BG512" s="4">
        <v>3349.18</v>
      </c>
      <c r="BH512" s="4">
        <v>0</v>
      </c>
      <c r="BI512" s="4">
        <v>3581.42</v>
      </c>
      <c r="BJ512" s="6">
        <v>1615.7170000000001</v>
      </c>
      <c r="BK512" s="6">
        <v>1615.7170000000001</v>
      </c>
      <c r="BQ512" s="4">
        <v>20125.370952000001</v>
      </c>
      <c r="BR512" s="9">
        <v>0</v>
      </c>
      <c r="BS512" s="9">
        <v>0</v>
      </c>
      <c r="BT512" s="9">
        <v>0</v>
      </c>
      <c r="BU512" s="9">
        <v>1679.4840000000002</v>
      </c>
      <c r="BV512" s="9">
        <v>3029.3718600000002</v>
      </c>
      <c r="BW512" s="9">
        <v>1986.2130000000002</v>
      </c>
      <c r="BX512" s="9">
        <v>2882.1108000000004</v>
      </c>
      <c r="BY512" s="9">
        <v>3476.44884</v>
      </c>
      <c r="BZ512" s="9">
        <v>0</v>
      </c>
      <c r="CA512" s="9">
        <v>3717.5139600000002</v>
      </c>
      <c r="CB512" s="9">
        <v>1677.1142460000003</v>
      </c>
      <c r="CC512" s="9">
        <v>1677.1142460000003</v>
      </c>
      <c r="CD512" s="135">
        <v>20125.370952000005</v>
      </c>
      <c r="CE512" s="7">
        <f t="shared" si="7"/>
        <v>0</v>
      </c>
    </row>
    <row r="513" spans="1:83" hidden="1">
      <c r="A513">
        <v>952</v>
      </c>
      <c r="B513" t="s">
        <v>498</v>
      </c>
      <c r="C513">
        <v>120</v>
      </c>
      <c r="D513" t="s">
        <v>499</v>
      </c>
      <c r="E513">
        <v>266</v>
      </c>
      <c r="F513">
        <v>512610003</v>
      </c>
      <c r="G513" t="s">
        <v>182</v>
      </c>
      <c r="H513" s="53"/>
      <c r="I513">
        <v>101</v>
      </c>
      <c r="J513" t="s">
        <v>308</v>
      </c>
      <c r="K513">
        <v>2610</v>
      </c>
      <c r="L513" s="8">
        <v>2610</v>
      </c>
      <c r="M513" t="s">
        <v>326</v>
      </c>
      <c r="N513">
        <v>2000</v>
      </c>
      <c r="O513" t="s">
        <v>113</v>
      </c>
      <c r="P513">
        <v>12</v>
      </c>
      <c r="Q513" t="s">
        <v>401</v>
      </c>
      <c r="R513">
        <v>222</v>
      </c>
      <c r="S513" s="21">
        <v>2</v>
      </c>
      <c r="T513" s="21">
        <v>22</v>
      </c>
      <c r="U513" t="s">
        <v>500</v>
      </c>
      <c r="V513">
        <v>125</v>
      </c>
      <c r="W513" t="s">
        <v>464</v>
      </c>
      <c r="X513">
        <v>1</v>
      </c>
      <c r="Y513" t="s">
        <v>313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584.1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4">
        <v>0</v>
      </c>
      <c r="AX513" s="4">
        <v>0</v>
      </c>
      <c r="AZ513" s="4">
        <v>0</v>
      </c>
      <c r="BA513" s="4">
        <v>0</v>
      </c>
      <c r="BB513" s="4">
        <v>0</v>
      </c>
      <c r="BC513" s="4">
        <v>0</v>
      </c>
      <c r="BD513" s="4">
        <v>0</v>
      </c>
      <c r="BE513" s="4">
        <v>0</v>
      </c>
      <c r="BF513" s="4">
        <v>0</v>
      </c>
      <c r="BG513" s="4">
        <v>0</v>
      </c>
      <c r="BH513" s="4">
        <v>0</v>
      </c>
      <c r="BI513" s="4">
        <v>0</v>
      </c>
      <c r="BJ513" s="6">
        <v>0</v>
      </c>
      <c r="BK513" s="6">
        <v>0</v>
      </c>
      <c r="BQ513" s="4"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0</v>
      </c>
      <c r="BX513" s="9">
        <v>0</v>
      </c>
      <c r="BY513" s="9">
        <v>0</v>
      </c>
      <c r="BZ513" s="9">
        <v>0</v>
      </c>
      <c r="CA513" s="9">
        <v>0</v>
      </c>
      <c r="CB513" s="9">
        <v>0</v>
      </c>
      <c r="CC513" s="9">
        <v>0</v>
      </c>
      <c r="CD513" s="135">
        <v>0</v>
      </c>
      <c r="CE513" s="7">
        <f t="shared" si="7"/>
        <v>0</v>
      </c>
    </row>
    <row r="514" spans="1:83" hidden="1">
      <c r="A514">
        <v>953</v>
      </c>
      <c r="B514" t="s">
        <v>259</v>
      </c>
      <c r="C514">
        <v>121</v>
      </c>
      <c r="D514" t="s">
        <v>196</v>
      </c>
      <c r="E514">
        <v>266</v>
      </c>
      <c r="F514">
        <v>512610003</v>
      </c>
      <c r="G514" t="s">
        <v>182</v>
      </c>
      <c r="H514" s="53"/>
      <c r="I514">
        <v>101</v>
      </c>
      <c r="J514" t="s">
        <v>308</v>
      </c>
      <c r="K514">
        <v>2610</v>
      </c>
      <c r="L514" s="8">
        <v>2610</v>
      </c>
      <c r="M514" t="s">
        <v>326</v>
      </c>
      <c r="N514">
        <v>2000</v>
      </c>
      <c r="O514" t="s">
        <v>113</v>
      </c>
      <c r="P514">
        <v>12</v>
      </c>
      <c r="Q514" t="s">
        <v>401</v>
      </c>
      <c r="R514">
        <v>214</v>
      </c>
      <c r="S514" s="21">
        <v>2</v>
      </c>
      <c r="T514" s="21">
        <v>14</v>
      </c>
      <c r="U514" t="s">
        <v>446</v>
      </c>
      <c r="V514">
        <v>125</v>
      </c>
      <c r="W514" t="s">
        <v>464</v>
      </c>
      <c r="X514">
        <v>1</v>
      </c>
      <c r="Y514" t="s">
        <v>313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1744.63</v>
      </c>
      <c r="AR514" s="4">
        <v>0</v>
      </c>
      <c r="AS514" s="4">
        <v>0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Z514" s="4">
        <v>0</v>
      </c>
      <c r="BA514" s="4">
        <v>0</v>
      </c>
      <c r="BB514" s="4">
        <v>0</v>
      </c>
      <c r="BC514" s="4">
        <v>0</v>
      </c>
      <c r="BD514" s="4">
        <v>0</v>
      </c>
      <c r="BE514" s="4">
        <v>0</v>
      </c>
      <c r="BF514" s="4">
        <v>0</v>
      </c>
      <c r="BG514" s="4">
        <v>0</v>
      </c>
      <c r="BH514" s="4">
        <v>0</v>
      </c>
      <c r="BI514" s="4">
        <v>0</v>
      </c>
      <c r="BJ514" s="6">
        <v>0</v>
      </c>
      <c r="BK514" s="6">
        <v>0</v>
      </c>
      <c r="BQ514" s="4">
        <v>0</v>
      </c>
      <c r="BR514" s="9">
        <v>0</v>
      </c>
      <c r="BS514" s="9">
        <v>0</v>
      </c>
      <c r="BT514" s="9">
        <v>0</v>
      </c>
      <c r="BU514" s="9">
        <v>0</v>
      </c>
      <c r="BV514" s="9">
        <v>0</v>
      </c>
      <c r="BW514" s="9">
        <v>0</v>
      </c>
      <c r="BX514" s="9">
        <v>0</v>
      </c>
      <c r="BY514" s="9">
        <v>0</v>
      </c>
      <c r="BZ514" s="9">
        <v>0</v>
      </c>
      <c r="CA514" s="9">
        <v>0</v>
      </c>
      <c r="CB514" s="9">
        <v>0</v>
      </c>
      <c r="CC514" s="9">
        <v>0</v>
      </c>
      <c r="CD514" s="135">
        <v>0</v>
      </c>
      <c r="CE514" s="7">
        <f t="shared" si="7"/>
        <v>0</v>
      </c>
    </row>
    <row r="515" spans="1:83" hidden="1">
      <c r="A515">
        <v>954</v>
      </c>
      <c r="B515" t="s">
        <v>502</v>
      </c>
      <c r="C515">
        <v>122</v>
      </c>
      <c r="D515" t="s">
        <v>503</v>
      </c>
      <c r="E515">
        <v>266</v>
      </c>
      <c r="F515">
        <v>512610003</v>
      </c>
      <c r="G515" t="s">
        <v>182</v>
      </c>
      <c r="H515" s="53"/>
      <c r="I515">
        <v>101</v>
      </c>
      <c r="J515" t="s">
        <v>308</v>
      </c>
      <c r="K515">
        <v>2610</v>
      </c>
      <c r="L515" s="8">
        <v>2610</v>
      </c>
      <c r="M515" t="s">
        <v>326</v>
      </c>
      <c r="N515">
        <v>2000</v>
      </c>
      <c r="O515" t="s">
        <v>113</v>
      </c>
      <c r="P515">
        <v>12</v>
      </c>
      <c r="Q515" t="s">
        <v>401</v>
      </c>
      <c r="R515">
        <v>226</v>
      </c>
      <c r="S515" s="21">
        <v>2</v>
      </c>
      <c r="T515" s="21">
        <v>26</v>
      </c>
      <c r="U515" t="s">
        <v>504</v>
      </c>
      <c r="V515">
        <v>121</v>
      </c>
      <c r="W515" t="s">
        <v>312</v>
      </c>
      <c r="X515">
        <v>1</v>
      </c>
      <c r="Y515" t="s">
        <v>313</v>
      </c>
      <c r="Z515" s="4">
        <v>13768.99</v>
      </c>
      <c r="AA515" s="4">
        <v>7505.69</v>
      </c>
      <c r="AB515" s="4">
        <v>7867.31</v>
      </c>
      <c r="AC515" s="4">
        <v>9964.66</v>
      </c>
      <c r="AD515" s="4">
        <v>12758.49</v>
      </c>
      <c r="AE515" s="4">
        <v>5601.53</v>
      </c>
      <c r="AF515" s="4">
        <v>10885.06</v>
      </c>
      <c r="AG515" s="4">
        <v>14868.68</v>
      </c>
      <c r="AH515" s="4">
        <v>14172.15</v>
      </c>
      <c r="AI515" s="4">
        <v>10874.16</v>
      </c>
      <c r="AJ515" s="4">
        <v>10826.67</v>
      </c>
      <c r="AK515" s="4">
        <v>10826.67</v>
      </c>
      <c r="AM515" s="4">
        <v>6218.78</v>
      </c>
      <c r="AN515" s="4">
        <v>50000</v>
      </c>
      <c r="AO515" s="4">
        <v>-15565.01</v>
      </c>
      <c r="AP515" s="4">
        <v>-4.4400000000000004</v>
      </c>
      <c r="AQ515" s="4">
        <v>-25671.01</v>
      </c>
      <c r="AR515" s="4">
        <v>0</v>
      </c>
      <c r="AS515" s="4">
        <v>0</v>
      </c>
      <c r="AT515" s="4">
        <v>-10116.86</v>
      </c>
      <c r="AU515" s="4">
        <v>-10000</v>
      </c>
      <c r="AV515" s="4">
        <v>-7542.54</v>
      </c>
      <c r="AW515" s="4">
        <v>-6423.84</v>
      </c>
      <c r="AX515" s="4">
        <v>-10000</v>
      </c>
      <c r="AZ515" s="4">
        <v>19987.77</v>
      </c>
      <c r="BA515" s="4">
        <v>18384.240000000002</v>
      </c>
      <c r="BB515" s="4">
        <v>5307.76</v>
      </c>
      <c r="BC515" s="4">
        <v>7837.2</v>
      </c>
      <c r="BD515" s="4">
        <v>11565.43</v>
      </c>
      <c r="BE515" s="4">
        <v>5400.95</v>
      </c>
      <c r="BF515" s="4">
        <v>7604.1</v>
      </c>
      <c r="BG515" s="4">
        <v>8083.8</v>
      </c>
      <c r="BH515" s="4">
        <v>0</v>
      </c>
      <c r="BI515" s="4">
        <v>11414.39</v>
      </c>
      <c r="BJ515" s="6">
        <v>9558.5640000000021</v>
      </c>
      <c r="BK515" s="6">
        <v>9558.5640000000021</v>
      </c>
      <c r="BQ515" s="4">
        <v>119061.47318400002</v>
      </c>
      <c r="BR515" s="9">
        <v>20747.305260000001</v>
      </c>
      <c r="BS515" s="9">
        <v>19082.841120000005</v>
      </c>
      <c r="BT515" s="9">
        <v>5509.4548800000011</v>
      </c>
      <c r="BU515" s="9">
        <v>8135.0136000000011</v>
      </c>
      <c r="BV515" s="9">
        <v>12004.916340000002</v>
      </c>
      <c r="BW515" s="9">
        <v>5606.1860999999999</v>
      </c>
      <c r="BX515" s="9">
        <v>7893.055800000001</v>
      </c>
      <c r="BY515" s="9">
        <v>8390.9844000000012</v>
      </c>
      <c r="BZ515" s="9">
        <v>0</v>
      </c>
      <c r="CA515" s="9">
        <v>11848.13682</v>
      </c>
      <c r="CB515" s="9">
        <v>9921.7894320000032</v>
      </c>
      <c r="CC515" s="9">
        <v>9921.7894320000032</v>
      </c>
      <c r="CD515" s="135">
        <v>119061.47318400003</v>
      </c>
      <c r="CE515" s="7">
        <f t="shared" ref="CE515:CE578" si="8">BQ515-CD515</f>
        <v>0</v>
      </c>
    </row>
    <row r="516" spans="1:83" hidden="1">
      <c r="A516">
        <v>961</v>
      </c>
      <c r="B516" t="s">
        <v>80</v>
      </c>
      <c r="C516">
        <v>124</v>
      </c>
      <c r="D516" t="s">
        <v>508</v>
      </c>
      <c r="E516">
        <v>266</v>
      </c>
      <c r="F516">
        <v>512610003</v>
      </c>
      <c r="G516" t="s">
        <v>182</v>
      </c>
      <c r="H516" s="53"/>
      <c r="I516">
        <v>101</v>
      </c>
      <c r="J516" t="s">
        <v>308</v>
      </c>
      <c r="K516">
        <v>2610</v>
      </c>
      <c r="L516" s="8">
        <v>2610</v>
      </c>
      <c r="M516" t="s">
        <v>326</v>
      </c>
      <c r="N516">
        <v>2000</v>
      </c>
      <c r="O516" t="s">
        <v>113</v>
      </c>
      <c r="P516">
        <v>11</v>
      </c>
      <c r="Q516" t="s">
        <v>509</v>
      </c>
      <c r="R516">
        <v>241</v>
      </c>
      <c r="S516" s="21">
        <v>2</v>
      </c>
      <c r="T516" s="21">
        <v>41</v>
      </c>
      <c r="U516" t="s">
        <v>445</v>
      </c>
      <c r="V516">
        <v>124</v>
      </c>
      <c r="W516" t="s">
        <v>510</v>
      </c>
      <c r="X516">
        <v>1</v>
      </c>
      <c r="Y516" t="s">
        <v>313</v>
      </c>
      <c r="Z516" s="4">
        <v>206.4</v>
      </c>
      <c r="AA516" s="4">
        <v>0</v>
      </c>
      <c r="AB516" s="4">
        <v>0</v>
      </c>
      <c r="AC516" s="4">
        <v>0</v>
      </c>
      <c r="AD516" s="4">
        <v>0</v>
      </c>
      <c r="AE516" s="4">
        <v>145.78</v>
      </c>
      <c r="AF516" s="4">
        <v>0</v>
      </c>
      <c r="AG516" s="4">
        <v>0</v>
      </c>
      <c r="AH516" s="4">
        <v>0</v>
      </c>
      <c r="AI516" s="4">
        <v>179.16</v>
      </c>
      <c r="AJ516" s="4">
        <v>53.13</v>
      </c>
      <c r="AK516" s="4">
        <v>53.13</v>
      </c>
      <c r="AM516" s="4">
        <v>0</v>
      </c>
      <c r="AN516" s="4">
        <v>0</v>
      </c>
      <c r="AO516" s="4">
        <v>-4</v>
      </c>
      <c r="AP516" s="4">
        <v>0</v>
      </c>
      <c r="AQ516" s="4">
        <v>1206.4000000000001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4">
        <v>0</v>
      </c>
      <c r="AX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6">
        <v>0</v>
      </c>
      <c r="BK516" s="6">
        <v>0</v>
      </c>
      <c r="BQ516" s="4">
        <v>0</v>
      </c>
      <c r="BR516" s="9">
        <v>0</v>
      </c>
      <c r="BS516" s="9">
        <v>0</v>
      </c>
      <c r="BT516" s="9">
        <v>0</v>
      </c>
      <c r="BU516" s="9">
        <v>0</v>
      </c>
      <c r="BV516" s="9">
        <v>0</v>
      </c>
      <c r="BW516" s="9">
        <v>0</v>
      </c>
      <c r="BX516" s="9">
        <v>0</v>
      </c>
      <c r="BY516" s="9">
        <v>0</v>
      </c>
      <c r="BZ516" s="9">
        <v>0</v>
      </c>
      <c r="CA516" s="9">
        <v>0</v>
      </c>
      <c r="CB516" s="9">
        <v>0</v>
      </c>
      <c r="CC516" s="9">
        <v>0</v>
      </c>
      <c r="CD516" s="135">
        <v>0</v>
      </c>
      <c r="CE516" s="7">
        <f t="shared" si="8"/>
        <v>0</v>
      </c>
    </row>
    <row r="517" spans="1:83" hidden="1">
      <c r="A517">
        <v>962</v>
      </c>
      <c r="B517" t="s">
        <v>513</v>
      </c>
      <c r="C517">
        <v>126</v>
      </c>
      <c r="D517" t="s">
        <v>225</v>
      </c>
      <c r="E517">
        <v>266</v>
      </c>
      <c r="F517">
        <v>512610003</v>
      </c>
      <c r="G517" t="s">
        <v>182</v>
      </c>
      <c r="H517" s="53"/>
      <c r="I517">
        <v>101</v>
      </c>
      <c r="J517" t="s">
        <v>308</v>
      </c>
      <c r="K517">
        <v>2610</v>
      </c>
      <c r="L517" s="8">
        <v>2610</v>
      </c>
      <c r="M517" t="s">
        <v>326</v>
      </c>
      <c r="N517">
        <v>2000</v>
      </c>
      <c r="O517" t="s">
        <v>113</v>
      </c>
      <c r="P517">
        <v>11</v>
      </c>
      <c r="Q517" t="s">
        <v>509</v>
      </c>
      <c r="R517">
        <v>241</v>
      </c>
      <c r="S517" s="21">
        <v>2</v>
      </c>
      <c r="T517" s="21">
        <v>41</v>
      </c>
      <c r="U517" t="s">
        <v>445</v>
      </c>
      <c r="V517">
        <v>124</v>
      </c>
      <c r="W517" t="s">
        <v>510</v>
      </c>
      <c r="X517">
        <v>1</v>
      </c>
      <c r="Y517" t="s">
        <v>313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1408.8</v>
      </c>
      <c r="AR517" s="4">
        <v>0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0</v>
      </c>
      <c r="AZ517" s="4">
        <v>0</v>
      </c>
      <c r="BA517" s="4">
        <v>0</v>
      </c>
      <c r="BB517" s="4">
        <v>0</v>
      </c>
      <c r="BC517" s="4">
        <v>0</v>
      </c>
      <c r="BD517" s="4">
        <v>0</v>
      </c>
      <c r="BE517" s="4">
        <v>0</v>
      </c>
      <c r="BF517" s="4">
        <v>0</v>
      </c>
      <c r="BG517" s="4">
        <v>0</v>
      </c>
      <c r="BH517" s="4">
        <v>0</v>
      </c>
      <c r="BI517" s="4">
        <v>0</v>
      </c>
      <c r="BJ517" s="6">
        <v>0</v>
      </c>
      <c r="BK517" s="6">
        <v>0</v>
      </c>
      <c r="BQ517" s="4">
        <v>0</v>
      </c>
      <c r="BR517" s="9">
        <v>0</v>
      </c>
      <c r="BS517" s="9">
        <v>0</v>
      </c>
      <c r="BT517" s="9">
        <v>0</v>
      </c>
      <c r="BU517" s="9">
        <v>0</v>
      </c>
      <c r="BV517" s="9">
        <v>0</v>
      </c>
      <c r="BW517" s="9">
        <v>0</v>
      </c>
      <c r="BX517" s="9">
        <v>0</v>
      </c>
      <c r="BY517" s="9">
        <v>0</v>
      </c>
      <c r="BZ517" s="9">
        <v>0</v>
      </c>
      <c r="CA517" s="9">
        <v>0</v>
      </c>
      <c r="CB517" s="9">
        <v>0</v>
      </c>
      <c r="CC517" s="9">
        <v>0</v>
      </c>
      <c r="CD517" s="135">
        <v>0</v>
      </c>
      <c r="CE517" s="7">
        <f t="shared" si="8"/>
        <v>0</v>
      </c>
    </row>
    <row r="518" spans="1:83" hidden="1">
      <c r="A518">
        <v>963</v>
      </c>
      <c r="B518" t="s">
        <v>515</v>
      </c>
      <c r="C518">
        <v>127</v>
      </c>
      <c r="D518" t="s">
        <v>516</v>
      </c>
      <c r="E518">
        <v>266</v>
      </c>
      <c r="F518">
        <v>512610003</v>
      </c>
      <c r="G518" t="s">
        <v>182</v>
      </c>
      <c r="H518" s="53"/>
      <c r="I518">
        <v>101</v>
      </c>
      <c r="J518" t="s">
        <v>308</v>
      </c>
      <c r="K518">
        <v>2610</v>
      </c>
      <c r="L518" s="8">
        <v>2610</v>
      </c>
      <c r="M518" t="s">
        <v>326</v>
      </c>
      <c r="N518">
        <v>2000</v>
      </c>
      <c r="O518" t="s">
        <v>113</v>
      </c>
      <c r="P518">
        <v>13</v>
      </c>
      <c r="Q518" t="s">
        <v>353</v>
      </c>
      <c r="R518">
        <v>231</v>
      </c>
      <c r="S518" s="21">
        <v>2</v>
      </c>
      <c r="T518" s="21">
        <v>31</v>
      </c>
      <c r="U518" t="s">
        <v>517</v>
      </c>
      <c r="V518">
        <v>124</v>
      </c>
      <c r="W518" t="s">
        <v>510</v>
      </c>
      <c r="X518">
        <v>1</v>
      </c>
      <c r="Y518" t="s">
        <v>313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3405.44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6">
        <v>0</v>
      </c>
      <c r="BK518" s="6">
        <v>0</v>
      </c>
      <c r="BQ518" s="4">
        <v>0</v>
      </c>
      <c r="BR518" s="9">
        <v>0</v>
      </c>
      <c r="BS518" s="9">
        <v>0</v>
      </c>
      <c r="BT518" s="9">
        <v>0</v>
      </c>
      <c r="BU518" s="9">
        <v>0</v>
      </c>
      <c r="BV518" s="9">
        <v>0</v>
      </c>
      <c r="BW518" s="9">
        <v>0</v>
      </c>
      <c r="BX518" s="9">
        <v>0</v>
      </c>
      <c r="BY518" s="9">
        <v>0</v>
      </c>
      <c r="BZ518" s="9">
        <v>0</v>
      </c>
      <c r="CA518" s="9">
        <v>0</v>
      </c>
      <c r="CB518" s="9">
        <v>0</v>
      </c>
      <c r="CC518" s="9">
        <v>0</v>
      </c>
      <c r="CD518" s="135">
        <v>0</v>
      </c>
      <c r="CE518" s="7">
        <f t="shared" si="8"/>
        <v>0</v>
      </c>
    </row>
    <row r="519" spans="1:83" hidden="1">
      <c r="A519">
        <v>965</v>
      </c>
      <c r="B519" t="s">
        <v>521</v>
      </c>
      <c r="C519">
        <v>129</v>
      </c>
      <c r="D519" t="s">
        <v>236</v>
      </c>
      <c r="E519">
        <v>266</v>
      </c>
      <c r="F519">
        <v>512610003</v>
      </c>
      <c r="G519" t="s">
        <v>182</v>
      </c>
      <c r="H519" s="53"/>
      <c r="I519">
        <v>101</v>
      </c>
      <c r="J519" t="s">
        <v>308</v>
      </c>
      <c r="K519">
        <v>2610</v>
      </c>
      <c r="L519" s="8">
        <v>2610</v>
      </c>
      <c r="M519" t="s">
        <v>326</v>
      </c>
      <c r="N519">
        <v>2000</v>
      </c>
      <c r="O519" t="s">
        <v>113</v>
      </c>
      <c r="P519">
        <v>11</v>
      </c>
      <c r="Q519" t="s">
        <v>509</v>
      </c>
      <c r="R519">
        <v>242</v>
      </c>
      <c r="S519" s="21">
        <v>2</v>
      </c>
      <c r="T519" s="21">
        <v>42</v>
      </c>
      <c r="U519" t="s">
        <v>283</v>
      </c>
      <c r="V519">
        <v>124</v>
      </c>
      <c r="W519" t="s">
        <v>510</v>
      </c>
      <c r="X519">
        <v>1</v>
      </c>
      <c r="Y519" t="s">
        <v>313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939.2</v>
      </c>
      <c r="AR519" s="4">
        <v>0</v>
      </c>
      <c r="AS519" s="4">
        <v>0</v>
      </c>
      <c r="AT519" s="4">
        <v>0</v>
      </c>
      <c r="AU519" s="4">
        <v>0</v>
      </c>
      <c r="AV519" s="4">
        <v>0</v>
      </c>
      <c r="AW519" s="4">
        <v>0</v>
      </c>
      <c r="AX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6">
        <v>0</v>
      </c>
      <c r="BK519" s="6">
        <v>0</v>
      </c>
      <c r="BQ519" s="4"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0</v>
      </c>
      <c r="BX519" s="9">
        <v>0</v>
      </c>
      <c r="BY519" s="9">
        <v>0</v>
      </c>
      <c r="BZ519" s="9">
        <v>0</v>
      </c>
      <c r="CA519" s="9">
        <v>0</v>
      </c>
      <c r="CB519" s="9">
        <v>0</v>
      </c>
      <c r="CC519" s="9">
        <v>0</v>
      </c>
      <c r="CD519" s="135">
        <v>0</v>
      </c>
      <c r="CE519" s="7">
        <f t="shared" si="8"/>
        <v>0</v>
      </c>
    </row>
    <row r="520" spans="1:83" s="42" customFormat="1" ht="15.75" hidden="1" customHeight="1">
      <c r="A520" s="42">
        <v>972</v>
      </c>
      <c r="B520" s="42" t="s">
        <v>527</v>
      </c>
      <c r="C520" s="42">
        <v>132</v>
      </c>
      <c r="D520" s="42" t="s">
        <v>528</v>
      </c>
      <c r="E520" s="42">
        <v>266</v>
      </c>
      <c r="F520" s="42">
        <v>512610003</v>
      </c>
      <c r="G520" s="42" t="s">
        <v>182</v>
      </c>
      <c r="H520" s="115"/>
      <c r="I520" s="42">
        <v>101</v>
      </c>
      <c r="J520" s="42" t="s">
        <v>308</v>
      </c>
      <c r="K520" s="42">
        <v>2610</v>
      </c>
      <c r="L520" s="104">
        <v>2610</v>
      </c>
      <c r="M520" s="42" t="s">
        <v>326</v>
      </c>
      <c r="N520" s="42">
        <v>2000</v>
      </c>
      <c r="O520" s="42" t="s">
        <v>113</v>
      </c>
      <c r="P520" s="42">
        <v>9</v>
      </c>
      <c r="Q520" s="42" t="s">
        <v>422</v>
      </c>
      <c r="R520" s="42">
        <v>181</v>
      </c>
      <c r="S520" s="105">
        <v>1</v>
      </c>
      <c r="T520" s="105">
        <v>81</v>
      </c>
      <c r="U520" s="42" t="s">
        <v>523</v>
      </c>
      <c r="V520" s="42">
        <v>131</v>
      </c>
      <c r="W520" s="42" t="s">
        <v>524</v>
      </c>
      <c r="X520" s="42">
        <v>1</v>
      </c>
      <c r="Y520" s="42" t="s">
        <v>313</v>
      </c>
      <c r="Z520" s="43">
        <v>0</v>
      </c>
      <c r="AA520" s="43">
        <v>0</v>
      </c>
      <c r="AB520" s="43">
        <v>0</v>
      </c>
      <c r="AC520" s="43">
        <v>0</v>
      </c>
      <c r="AD520" s="43">
        <v>0</v>
      </c>
      <c r="AE520" s="43">
        <v>0</v>
      </c>
      <c r="AF520" s="43">
        <v>0</v>
      </c>
      <c r="AG520" s="43">
        <v>0</v>
      </c>
      <c r="AH520" s="43">
        <v>39538.629999999997</v>
      </c>
      <c r="AI520" s="43">
        <v>0</v>
      </c>
      <c r="AJ520" s="43">
        <v>3953.86</v>
      </c>
      <c r="AK520" s="43">
        <v>3953.86</v>
      </c>
      <c r="AL520" s="43"/>
      <c r="AM520" s="43">
        <v>0</v>
      </c>
      <c r="AN520" s="43">
        <v>0</v>
      </c>
      <c r="AO520" s="43">
        <v>0</v>
      </c>
      <c r="AP520" s="43">
        <v>0</v>
      </c>
      <c r="AQ520" s="43">
        <v>1408.8</v>
      </c>
      <c r="AR520" s="43">
        <v>0</v>
      </c>
      <c r="AS520" s="43">
        <v>-625.01</v>
      </c>
      <c r="AT520" s="43">
        <v>0</v>
      </c>
      <c r="AU520" s="43">
        <v>-406</v>
      </c>
      <c r="AV520" s="43">
        <v>-39916.42</v>
      </c>
      <c r="AW520" s="43">
        <v>0</v>
      </c>
      <c r="AX520" s="43">
        <v>0</v>
      </c>
      <c r="AZ520" s="43">
        <v>0</v>
      </c>
      <c r="BA520" s="43">
        <v>0</v>
      </c>
      <c r="BB520" s="43">
        <v>0</v>
      </c>
      <c r="BC520" s="43">
        <v>0</v>
      </c>
      <c r="BD520" s="43">
        <v>0</v>
      </c>
      <c r="BE520" s="43">
        <v>0</v>
      </c>
      <c r="BF520" s="43">
        <v>0</v>
      </c>
      <c r="BG520" s="43">
        <v>0</v>
      </c>
      <c r="BH520" s="43">
        <v>0</v>
      </c>
      <c r="BI520" s="43">
        <v>0</v>
      </c>
      <c r="BJ520" s="44">
        <v>0</v>
      </c>
      <c r="BK520" s="44">
        <v>0</v>
      </c>
      <c r="BL520" s="107"/>
      <c r="BM520" s="107"/>
      <c r="BQ520" s="43">
        <v>0</v>
      </c>
      <c r="BR520" s="107">
        <v>0</v>
      </c>
      <c r="BS520" s="107">
        <v>0</v>
      </c>
      <c r="BT520" s="107">
        <v>0</v>
      </c>
      <c r="BU520" s="107">
        <v>0</v>
      </c>
      <c r="BV520" s="107">
        <v>0</v>
      </c>
      <c r="BW520" s="107">
        <v>0</v>
      </c>
      <c r="BX520" s="107">
        <v>0</v>
      </c>
      <c r="BY520" s="107">
        <v>0</v>
      </c>
      <c r="BZ520" s="107">
        <v>0</v>
      </c>
      <c r="CA520" s="107">
        <v>0</v>
      </c>
      <c r="CB520" s="107">
        <v>0</v>
      </c>
      <c r="CC520" s="107">
        <v>0</v>
      </c>
      <c r="CD520" s="137">
        <v>0</v>
      </c>
      <c r="CE520" s="7">
        <f t="shared" si="8"/>
        <v>0</v>
      </c>
    </row>
    <row r="521" spans="1:83" hidden="1">
      <c r="A521">
        <v>101</v>
      </c>
      <c r="B521" t="s">
        <v>306</v>
      </c>
      <c r="C521">
        <v>139</v>
      </c>
      <c r="D521" t="s">
        <v>307</v>
      </c>
      <c r="E521">
        <v>269</v>
      </c>
      <c r="F521">
        <v>512610004</v>
      </c>
      <c r="G521" t="s">
        <v>183</v>
      </c>
      <c r="H521" s="53"/>
      <c r="I521">
        <v>101</v>
      </c>
      <c r="J521" t="s">
        <v>308</v>
      </c>
      <c r="K521">
        <v>2610</v>
      </c>
      <c r="L521" s="8">
        <v>2610</v>
      </c>
      <c r="M521" t="s">
        <v>326</v>
      </c>
      <c r="N521">
        <v>2000</v>
      </c>
      <c r="O521" t="s">
        <v>113</v>
      </c>
      <c r="P521">
        <v>7</v>
      </c>
      <c r="Q521" t="s">
        <v>310</v>
      </c>
      <c r="R521">
        <v>171</v>
      </c>
      <c r="S521" s="21">
        <v>1</v>
      </c>
      <c r="T521" s="21">
        <v>71</v>
      </c>
      <c r="U521" t="s">
        <v>311</v>
      </c>
      <c r="V521">
        <v>121</v>
      </c>
      <c r="W521" t="s">
        <v>312</v>
      </c>
      <c r="X521">
        <v>1</v>
      </c>
      <c r="Y521" t="s">
        <v>313</v>
      </c>
      <c r="Z521" s="4">
        <v>0</v>
      </c>
      <c r="AA521" s="4">
        <v>4063.77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5584.56</v>
      </c>
      <c r="AH521" s="4">
        <v>0</v>
      </c>
      <c r="AI521" s="4">
        <v>2200.54</v>
      </c>
      <c r="AJ521" s="4">
        <v>1184.8900000000001</v>
      </c>
      <c r="AK521" s="4">
        <v>1184.8900000000001</v>
      </c>
      <c r="AM521" s="4">
        <v>0</v>
      </c>
      <c r="AN521" s="4">
        <v>0</v>
      </c>
      <c r="AO521" s="4">
        <v>-0.1</v>
      </c>
      <c r="AP521" s="4">
        <v>0</v>
      </c>
      <c r="AQ521" s="4">
        <v>-22.06</v>
      </c>
      <c r="AR521" s="4">
        <v>-3405.24</v>
      </c>
      <c r="AS521" s="4">
        <v>3563.63</v>
      </c>
      <c r="AT521" s="4">
        <v>-183.98</v>
      </c>
      <c r="AU521" s="4">
        <v>0</v>
      </c>
      <c r="AV521" s="4">
        <v>0</v>
      </c>
      <c r="AW521" s="4">
        <v>0</v>
      </c>
      <c r="AX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4200</v>
      </c>
      <c r="BH521" s="4">
        <v>4118.62</v>
      </c>
      <c r="BI521" s="4">
        <v>1281.96</v>
      </c>
      <c r="BJ521" s="6">
        <v>960.05799999999977</v>
      </c>
      <c r="BK521" s="6">
        <v>960.05799999999977</v>
      </c>
      <c r="BQ521" s="4">
        <v>11958.482447999997</v>
      </c>
      <c r="BR521" s="9">
        <v>0</v>
      </c>
      <c r="BS521" s="9">
        <v>0</v>
      </c>
      <c r="BT521" s="9">
        <v>0</v>
      </c>
      <c r="BU521" s="9">
        <v>0</v>
      </c>
      <c r="BV521" s="9">
        <v>0</v>
      </c>
      <c r="BW521" s="9">
        <v>0</v>
      </c>
      <c r="BX521" s="9">
        <v>0</v>
      </c>
      <c r="BY521" s="9">
        <v>4359.6000000000004</v>
      </c>
      <c r="BZ521" s="9">
        <v>4275.1275599999999</v>
      </c>
      <c r="CA521" s="9">
        <v>1330.6744800000001</v>
      </c>
      <c r="CB521" s="9">
        <v>996.5402039999999</v>
      </c>
      <c r="CC521" s="9">
        <v>996.5402039999999</v>
      </c>
      <c r="CD521" s="135">
        <v>11958.482447999999</v>
      </c>
      <c r="CE521" s="7">
        <f t="shared" si="8"/>
        <v>0</v>
      </c>
    </row>
    <row r="522" spans="1:83" hidden="1">
      <c r="A522">
        <v>102</v>
      </c>
      <c r="B522" t="s">
        <v>343</v>
      </c>
      <c r="C522">
        <v>140</v>
      </c>
      <c r="D522" t="s">
        <v>344</v>
      </c>
      <c r="E522">
        <v>269</v>
      </c>
      <c r="F522">
        <v>512610004</v>
      </c>
      <c r="G522" t="s">
        <v>183</v>
      </c>
      <c r="H522" s="53"/>
      <c r="I522">
        <v>101</v>
      </c>
      <c r="J522" t="s">
        <v>308</v>
      </c>
      <c r="K522">
        <v>2610</v>
      </c>
      <c r="L522" s="8">
        <v>2610</v>
      </c>
      <c r="M522" t="s">
        <v>326</v>
      </c>
      <c r="N522">
        <v>2000</v>
      </c>
      <c r="O522" t="s">
        <v>113</v>
      </c>
      <c r="P522">
        <v>4</v>
      </c>
      <c r="Q522" t="s">
        <v>345</v>
      </c>
      <c r="R522">
        <v>172</v>
      </c>
      <c r="S522" s="21">
        <v>1</v>
      </c>
      <c r="T522" s="21">
        <v>72</v>
      </c>
      <c r="U522" t="s">
        <v>281</v>
      </c>
      <c r="V522">
        <v>121</v>
      </c>
      <c r="W522" t="s">
        <v>312</v>
      </c>
      <c r="X522">
        <v>1</v>
      </c>
      <c r="Y522" t="s">
        <v>313</v>
      </c>
      <c r="Z522" s="4">
        <v>0</v>
      </c>
      <c r="AA522" s="4">
        <v>3183.11</v>
      </c>
      <c r="AB522" s="4">
        <v>5335.49</v>
      </c>
      <c r="AC522" s="4">
        <v>4366.2700000000004</v>
      </c>
      <c r="AD522" s="4">
        <v>1733.26</v>
      </c>
      <c r="AE522" s="4">
        <v>4092.93</v>
      </c>
      <c r="AF522" s="4">
        <v>0</v>
      </c>
      <c r="AG522" s="4">
        <v>7563.53</v>
      </c>
      <c r="AH522" s="4">
        <v>4997.2299999999996</v>
      </c>
      <c r="AI522" s="4">
        <v>8651.41</v>
      </c>
      <c r="AJ522" s="4">
        <v>3992.32</v>
      </c>
      <c r="AK522" s="4">
        <v>3992.32</v>
      </c>
      <c r="AM522" s="4">
        <v>13732.47</v>
      </c>
      <c r="AN522" s="4">
        <v>2525.2399999999998</v>
      </c>
      <c r="AO522" s="4">
        <v>10624.19</v>
      </c>
      <c r="AP522" s="4">
        <v>13831.3</v>
      </c>
      <c r="AQ522" s="4">
        <v>0</v>
      </c>
      <c r="AR522" s="4">
        <v>0</v>
      </c>
      <c r="AS522" s="4">
        <v>8005.49</v>
      </c>
      <c r="AT522" s="4">
        <v>0</v>
      </c>
      <c r="AU522" s="4">
        <v>6281.57</v>
      </c>
      <c r="AV522" s="4">
        <v>0</v>
      </c>
      <c r="AW522" s="4">
        <v>0</v>
      </c>
      <c r="AX522" s="4">
        <v>-110</v>
      </c>
      <c r="AZ522" s="4">
        <v>0</v>
      </c>
      <c r="BA522" s="4">
        <v>13162.72</v>
      </c>
      <c r="BB522" s="4">
        <v>4533.12</v>
      </c>
      <c r="BC522" s="4">
        <v>16091.65</v>
      </c>
      <c r="BD522" s="4">
        <v>6310.35</v>
      </c>
      <c r="BE522" s="4">
        <v>7703.48</v>
      </c>
      <c r="BF522" s="4">
        <v>13931.73</v>
      </c>
      <c r="BG522" s="4">
        <v>5970.13</v>
      </c>
      <c r="BH522" s="4">
        <v>0</v>
      </c>
      <c r="BI522" s="4">
        <v>12871.95</v>
      </c>
      <c r="BJ522" s="6">
        <v>8057.512999999999</v>
      </c>
      <c r="BK522" s="6">
        <v>8057.512999999999</v>
      </c>
      <c r="BQ522" s="4">
        <v>100364.38192799999</v>
      </c>
      <c r="BR522" s="9">
        <v>0</v>
      </c>
      <c r="BS522" s="9">
        <v>13662.90336</v>
      </c>
      <c r="BT522" s="9">
        <v>4705.3785600000001</v>
      </c>
      <c r="BU522" s="9">
        <v>16703.132700000002</v>
      </c>
      <c r="BV522" s="9">
        <v>6550.1433000000006</v>
      </c>
      <c r="BW522" s="9">
        <v>7996.2122399999998</v>
      </c>
      <c r="BX522" s="9">
        <v>14461.135739999998</v>
      </c>
      <c r="BY522" s="9">
        <v>6196.9949400000005</v>
      </c>
      <c r="BZ522" s="9">
        <v>0</v>
      </c>
      <c r="CA522" s="9">
        <v>13361.084100000002</v>
      </c>
      <c r="CB522" s="9">
        <v>8363.6984939999984</v>
      </c>
      <c r="CC522" s="9">
        <v>8363.6984939999984</v>
      </c>
      <c r="CD522" s="135">
        <v>100364.381928</v>
      </c>
      <c r="CE522" s="7">
        <f t="shared" si="8"/>
        <v>0</v>
      </c>
    </row>
    <row r="523" spans="1:83" hidden="1">
      <c r="A523">
        <v>111</v>
      </c>
      <c r="B523" t="s">
        <v>84</v>
      </c>
      <c r="C523">
        <v>141</v>
      </c>
      <c r="D523" t="s">
        <v>260</v>
      </c>
      <c r="E523">
        <v>269</v>
      </c>
      <c r="F523">
        <v>512610004</v>
      </c>
      <c r="G523" t="s">
        <v>183</v>
      </c>
      <c r="H523" s="53"/>
      <c r="I523">
        <v>101</v>
      </c>
      <c r="J523" t="s">
        <v>308</v>
      </c>
      <c r="K523">
        <v>2610</v>
      </c>
      <c r="L523" s="8">
        <v>2610</v>
      </c>
      <c r="M523" t="s">
        <v>326</v>
      </c>
      <c r="N523">
        <v>2000</v>
      </c>
      <c r="O523" t="s">
        <v>113</v>
      </c>
      <c r="P523">
        <v>13</v>
      </c>
      <c r="Q523" t="s">
        <v>353</v>
      </c>
      <c r="R523">
        <v>263</v>
      </c>
      <c r="S523" s="21">
        <v>2</v>
      </c>
      <c r="T523" s="21">
        <v>63</v>
      </c>
      <c r="U523" t="s">
        <v>354</v>
      </c>
      <c r="V523">
        <v>121</v>
      </c>
      <c r="W523" t="s">
        <v>312</v>
      </c>
      <c r="X523">
        <v>1</v>
      </c>
      <c r="Y523" t="s">
        <v>313</v>
      </c>
      <c r="Z523" s="4">
        <v>0</v>
      </c>
      <c r="AA523" s="4">
        <v>0</v>
      </c>
      <c r="AB523" s="4">
        <v>0</v>
      </c>
      <c r="AC523" s="4">
        <v>2560.0500000000002</v>
      </c>
      <c r="AD523" s="4">
        <v>0</v>
      </c>
      <c r="AE523" s="4">
        <v>2034.14</v>
      </c>
      <c r="AF523" s="4">
        <v>2845.61</v>
      </c>
      <c r="AG523" s="4">
        <v>119.71</v>
      </c>
      <c r="AH523" s="4">
        <v>0</v>
      </c>
      <c r="AI523" s="4">
        <v>1152.6099999999999</v>
      </c>
      <c r="AJ523" s="4">
        <v>871.21</v>
      </c>
      <c r="AK523" s="4">
        <v>871.21</v>
      </c>
      <c r="AM523" s="4">
        <v>0</v>
      </c>
      <c r="AN523" s="4">
        <v>0</v>
      </c>
      <c r="AO523" s="4">
        <v>0</v>
      </c>
      <c r="AP523" s="4">
        <v>0</v>
      </c>
      <c r="AQ523" s="4">
        <v>-978.4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4">
        <v>940</v>
      </c>
      <c r="BH523" s="4">
        <v>0</v>
      </c>
      <c r="BI523" s="4">
        <v>0</v>
      </c>
      <c r="BJ523" s="6">
        <v>94</v>
      </c>
      <c r="BK523" s="6">
        <v>94</v>
      </c>
      <c r="BQ523" s="4">
        <v>1170.864</v>
      </c>
      <c r="BR523" s="9">
        <v>0</v>
      </c>
      <c r="BS523" s="9">
        <v>0</v>
      </c>
      <c r="BT523" s="9">
        <v>0</v>
      </c>
      <c r="BU523" s="9">
        <v>0</v>
      </c>
      <c r="BV523" s="9">
        <v>0</v>
      </c>
      <c r="BW523" s="9">
        <v>0</v>
      </c>
      <c r="BX523" s="9">
        <v>0</v>
      </c>
      <c r="BY523" s="9">
        <v>975.72</v>
      </c>
      <c r="BZ523" s="9">
        <v>0</v>
      </c>
      <c r="CA523" s="9">
        <v>0</v>
      </c>
      <c r="CB523" s="9">
        <v>97.572000000000003</v>
      </c>
      <c r="CC523" s="9">
        <v>97.572000000000003</v>
      </c>
      <c r="CD523" s="135">
        <v>1170.864</v>
      </c>
      <c r="CE523" s="7">
        <f t="shared" si="8"/>
        <v>0</v>
      </c>
    </row>
    <row r="524" spans="1:83" hidden="1">
      <c r="A524">
        <v>921</v>
      </c>
      <c r="B524" t="s">
        <v>454</v>
      </c>
      <c r="C524">
        <v>108</v>
      </c>
      <c r="D524" t="s">
        <v>455</v>
      </c>
      <c r="E524">
        <v>269</v>
      </c>
      <c r="F524">
        <v>512610004</v>
      </c>
      <c r="G524" t="s">
        <v>183</v>
      </c>
      <c r="H524" s="53"/>
      <c r="I524">
        <v>101</v>
      </c>
      <c r="J524" t="s">
        <v>308</v>
      </c>
      <c r="K524">
        <v>2610</v>
      </c>
      <c r="L524" s="8">
        <v>2610</v>
      </c>
      <c r="M524" t="s">
        <v>326</v>
      </c>
      <c r="N524">
        <v>2000</v>
      </c>
      <c r="O524" t="s">
        <v>113</v>
      </c>
      <c r="P524">
        <v>4</v>
      </c>
      <c r="Q524" t="s">
        <v>345</v>
      </c>
      <c r="R524">
        <v>132</v>
      </c>
      <c r="S524" s="21">
        <v>1</v>
      </c>
      <c r="T524" s="21">
        <v>32</v>
      </c>
      <c r="U524" t="s">
        <v>456</v>
      </c>
      <c r="V524">
        <v>121</v>
      </c>
      <c r="W524" t="s">
        <v>312</v>
      </c>
      <c r="X524">
        <v>1</v>
      </c>
      <c r="Y524" t="s">
        <v>313</v>
      </c>
      <c r="Z524" s="4">
        <v>0</v>
      </c>
      <c r="AA524" s="4">
        <v>0</v>
      </c>
      <c r="AB524" s="4">
        <v>288.95999999999998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28.9</v>
      </c>
      <c r="AK524" s="4">
        <v>28.9</v>
      </c>
      <c r="AM524" s="4">
        <v>0</v>
      </c>
      <c r="AN524" s="4">
        <v>6</v>
      </c>
      <c r="AO524" s="4">
        <v>537.71</v>
      </c>
      <c r="AP524" s="4">
        <v>0</v>
      </c>
      <c r="AQ524" s="4">
        <v>0</v>
      </c>
      <c r="AR524" s="4">
        <v>7</v>
      </c>
      <c r="AS524" s="4">
        <v>794</v>
      </c>
      <c r="AT524" s="4">
        <v>0</v>
      </c>
      <c r="AU524" s="4">
        <v>660</v>
      </c>
      <c r="AV524" s="4">
        <v>0</v>
      </c>
      <c r="AW524" s="4">
        <v>0</v>
      </c>
      <c r="AX524" s="4">
        <v>0</v>
      </c>
      <c r="AZ524" s="4">
        <v>0</v>
      </c>
      <c r="BA524" s="4">
        <v>0</v>
      </c>
      <c r="BB524" s="4">
        <v>832.67</v>
      </c>
      <c r="BC524" s="4">
        <v>0</v>
      </c>
      <c r="BD524" s="4">
        <v>0</v>
      </c>
      <c r="BE524" s="4">
        <v>0</v>
      </c>
      <c r="BF524" s="4">
        <v>800</v>
      </c>
      <c r="BG524" s="4">
        <v>0</v>
      </c>
      <c r="BH524" s="4">
        <v>660</v>
      </c>
      <c r="BI524" s="4">
        <v>0</v>
      </c>
      <c r="BJ524" s="6">
        <v>229.267</v>
      </c>
      <c r="BK524" s="6">
        <v>229.267</v>
      </c>
      <c r="BQ524" s="4">
        <v>2855.7497519999997</v>
      </c>
      <c r="BR524" s="9">
        <v>0</v>
      </c>
      <c r="BS524" s="9">
        <v>0</v>
      </c>
      <c r="BT524" s="9">
        <v>864.3114599999999</v>
      </c>
      <c r="BU524" s="9">
        <v>0</v>
      </c>
      <c r="BV524" s="9">
        <v>0</v>
      </c>
      <c r="BW524" s="9">
        <v>0</v>
      </c>
      <c r="BX524" s="9">
        <v>830.4</v>
      </c>
      <c r="BY524" s="9">
        <v>0</v>
      </c>
      <c r="BZ524" s="9">
        <v>685.08</v>
      </c>
      <c r="CA524" s="9">
        <v>0</v>
      </c>
      <c r="CB524" s="9">
        <v>237.97914600000001</v>
      </c>
      <c r="CC524" s="9">
        <v>237.97914600000001</v>
      </c>
      <c r="CD524" s="135">
        <v>2855.7497520000002</v>
      </c>
      <c r="CE524" s="7">
        <f t="shared" si="8"/>
        <v>0</v>
      </c>
    </row>
    <row r="525" spans="1:83" hidden="1">
      <c r="A525">
        <v>931</v>
      </c>
      <c r="B525" t="s">
        <v>465</v>
      </c>
      <c r="C525">
        <v>111</v>
      </c>
      <c r="D525" t="s">
        <v>466</v>
      </c>
      <c r="E525">
        <v>269</v>
      </c>
      <c r="F525">
        <v>512610004</v>
      </c>
      <c r="G525" t="s">
        <v>183</v>
      </c>
      <c r="H525" s="53"/>
      <c r="I525">
        <v>101</v>
      </c>
      <c r="J525" t="s">
        <v>308</v>
      </c>
      <c r="K525">
        <v>2610</v>
      </c>
      <c r="L525" s="8">
        <v>2610</v>
      </c>
      <c r="M525" t="s">
        <v>326</v>
      </c>
      <c r="N525">
        <v>2000</v>
      </c>
      <c r="O525" t="s">
        <v>113</v>
      </c>
      <c r="P525">
        <v>5</v>
      </c>
      <c r="Q525" t="s">
        <v>467</v>
      </c>
      <c r="R525">
        <v>152</v>
      </c>
      <c r="S525" s="21">
        <v>1</v>
      </c>
      <c r="T525" s="21">
        <v>52</v>
      </c>
      <c r="U525" t="s">
        <v>468</v>
      </c>
      <c r="V525">
        <v>121</v>
      </c>
      <c r="W525" t="s">
        <v>312</v>
      </c>
      <c r="X525">
        <v>1</v>
      </c>
      <c r="Y525" t="s">
        <v>313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115.26</v>
      </c>
      <c r="AH525" s="4">
        <v>0</v>
      </c>
      <c r="AI525" s="4">
        <v>0</v>
      </c>
      <c r="AJ525" s="4">
        <v>11.53</v>
      </c>
      <c r="AK525" s="4">
        <v>11.53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0</v>
      </c>
      <c r="AV525" s="4">
        <v>0</v>
      </c>
      <c r="AW525" s="4">
        <v>0</v>
      </c>
      <c r="AX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6">
        <v>0</v>
      </c>
      <c r="BK525" s="6">
        <v>0</v>
      </c>
      <c r="BQ525" s="4"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0</v>
      </c>
      <c r="BX525" s="9">
        <v>0</v>
      </c>
      <c r="BY525" s="9">
        <v>0</v>
      </c>
      <c r="BZ525" s="9">
        <v>0</v>
      </c>
      <c r="CA525" s="9">
        <v>0</v>
      </c>
      <c r="CB525" s="9">
        <v>0</v>
      </c>
      <c r="CC525" s="9">
        <v>0</v>
      </c>
      <c r="CD525" s="135">
        <v>0</v>
      </c>
      <c r="CE525" s="7">
        <f t="shared" si="8"/>
        <v>0</v>
      </c>
    </row>
    <row r="526" spans="1:83" hidden="1">
      <c r="A526">
        <v>943</v>
      </c>
      <c r="B526" t="s">
        <v>600</v>
      </c>
      <c r="C526">
        <v>183</v>
      </c>
      <c r="D526" t="s">
        <v>600</v>
      </c>
      <c r="E526">
        <v>269</v>
      </c>
      <c r="F526">
        <v>512610004</v>
      </c>
      <c r="G526" t="s">
        <v>183</v>
      </c>
      <c r="H526" s="53"/>
      <c r="I526">
        <v>101</v>
      </c>
      <c r="J526" t="s">
        <v>308</v>
      </c>
      <c r="K526">
        <v>2610</v>
      </c>
      <c r="L526" s="8">
        <v>2610</v>
      </c>
      <c r="M526" t="s">
        <v>326</v>
      </c>
      <c r="N526">
        <v>2000</v>
      </c>
      <c r="O526" t="s">
        <v>113</v>
      </c>
      <c r="P526">
        <v>9</v>
      </c>
      <c r="Q526" t="s">
        <v>422</v>
      </c>
      <c r="R526">
        <v>131</v>
      </c>
      <c r="S526" s="21">
        <v>1</v>
      </c>
      <c r="T526" s="21">
        <v>31</v>
      </c>
      <c r="U526" t="s">
        <v>449</v>
      </c>
      <c r="V526">
        <v>121</v>
      </c>
      <c r="W526" t="s">
        <v>312</v>
      </c>
      <c r="X526">
        <v>1</v>
      </c>
      <c r="Y526" t="s">
        <v>313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0</v>
      </c>
      <c r="AR526" s="4">
        <v>0</v>
      </c>
      <c r="AS526" s="4">
        <v>0</v>
      </c>
      <c r="AT526" s="4">
        <v>0</v>
      </c>
      <c r="AU526" s="4">
        <v>2150</v>
      </c>
      <c r="AV526" s="4">
        <v>0</v>
      </c>
      <c r="AW526" s="4">
        <v>0</v>
      </c>
      <c r="AX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0</v>
      </c>
      <c r="BE526" s="4">
        <v>0</v>
      </c>
      <c r="BF526" s="4">
        <v>0</v>
      </c>
      <c r="BG526" s="4">
        <v>0</v>
      </c>
      <c r="BH526" s="4">
        <v>0</v>
      </c>
      <c r="BI526" s="4">
        <v>2150</v>
      </c>
      <c r="BJ526" s="6">
        <v>215</v>
      </c>
      <c r="BK526" s="6">
        <v>215</v>
      </c>
      <c r="BQ526" s="4">
        <v>2678.04</v>
      </c>
      <c r="BR526" s="9">
        <v>0</v>
      </c>
      <c r="BS526" s="9">
        <v>0</v>
      </c>
      <c r="BT526" s="9">
        <v>0</v>
      </c>
      <c r="BU526" s="9">
        <v>0</v>
      </c>
      <c r="BV526" s="9">
        <v>0</v>
      </c>
      <c r="BW526" s="9">
        <v>0</v>
      </c>
      <c r="BX526" s="9">
        <v>0</v>
      </c>
      <c r="BY526" s="9">
        <v>0</v>
      </c>
      <c r="BZ526" s="9">
        <v>0</v>
      </c>
      <c r="CA526" s="9">
        <v>2231.7000000000003</v>
      </c>
      <c r="CB526" s="9">
        <v>223.17</v>
      </c>
      <c r="CC526" s="9">
        <v>223.17</v>
      </c>
      <c r="CD526" s="135">
        <v>2678.0400000000004</v>
      </c>
      <c r="CE526" s="7">
        <f t="shared" si="8"/>
        <v>0</v>
      </c>
    </row>
    <row r="527" spans="1:83" hidden="1">
      <c r="A527">
        <v>951</v>
      </c>
      <c r="B527" t="s">
        <v>491</v>
      </c>
      <c r="C527">
        <v>118</v>
      </c>
      <c r="D527" t="s">
        <v>178</v>
      </c>
      <c r="E527">
        <v>269</v>
      </c>
      <c r="F527">
        <v>512610004</v>
      </c>
      <c r="G527" t="s">
        <v>183</v>
      </c>
      <c r="H527" s="53"/>
      <c r="I527">
        <v>101</v>
      </c>
      <c r="J527" t="s">
        <v>308</v>
      </c>
      <c r="K527">
        <v>2610</v>
      </c>
      <c r="L527" s="8">
        <v>2610</v>
      </c>
      <c r="M527" t="s">
        <v>326</v>
      </c>
      <c r="N527">
        <v>2000</v>
      </c>
      <c r="O527" t="s">
        <v>113</v>
      </c>
      <c r="P527">
        <v>12</v>
      </c>
      <c r="Q527" t="s">
        <v>401</v>
      </c>
      <c r="R527">
        <v>221</v>
      </c>
      <c r="S527" s="21">
        <v>2</v>
      </c>
      <c r="T527" s="21">
        <v>21</v>
      </c>
      <c r="U527" t="s">
        <v>492</v>
      </c>
      <c r="V527">
        <v>128</v>
      </c>
      <c r="W527" t="s">
        <v>404</v>
      </c>
      <c r="X527">
        <v>1</v>
      </c>
      <c r="Y527" t="s">
        <v>313</v>
      </c>
      <c r="Z527" s="4">
        <v>0</v>
      </c>
      <c r="AA527" s="4">
        <v>0</v>
      </c>
      <c r="AB527" s="4">
        <v>1065.44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106.54</v>
      </c>
      <c r="AK527" s="4">
        <v>106.54</v>
      </c>
      <c r="AM527" s="4">
        <v>0</v>
      </c>
      <c r="AN527" s="4">
        <v>285.85000000000002</v>
      </c>
      <c r="AO527" s="4">
        <v>0</v>
      </c>
      <c r="AP527" s="4">
        <v>0</v>
      </c>
      <c r="AQ527" s="4">
        <v>257.10000000000002</v>
      </c>
      <c r="AR527" s="4">
        <v>0</v>
      </c>
      <c r="AS527" s="4">
        <v>0</v>
      </c>
      <c r="AT527" s="4">
        <v>-1.49</v>
      </c>
      <c r="AU527" s="4">
        <v>0</v>
      </c>
      <c r="AV527" s="4">
        <v>0</v>
      </c>
      <c r="AW527" s="4">
        <v>0</v>
      </c>
      <c r="AX527" s="4">
        <v>0</v>
      </c>
      <c r="AZ527" s="4">
        <v>0</v>
      </c>
      <c r="BA527" s="4">
        <v>0</v>
      </c>
      <c r="BB527" s="4">
        <v>285.85000000000002</v>
      </c>
      <c r="BC527" s="4">
        <v>0</v>
      </c>
      <c r="BD527" s="4">
        <v>1321.05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6">
        <v>160.69</v>
      </c>
      <c r="BK527" s="6">
        <v>160.69</v>
      </c>
      <c r="BQ527" s="4">
        <v>2001.5546400000003</v>
      </c>
      <c r="BR527" s="9">
        <v>0</v>
      </c>
      <c r="BS527" s="9">
        <v>0</v>
      </c>
      <c r="BT527" s="9">
        <v>296.71230000000003</v>
      </c>
      <c r="BU527" s="9">
        <v>0</v>
      </c>
      <c r="BV527" s="9">
        <v>1371.2499</v>
      </c>
      <c r="BW527" s="9">
        <v>0</v>
      </c>
      <c r="BX527" s="9">
        <v>0</v>
      </c>
      <c r="BY527" s="9">
        <v>0</v>
      </c>
      <c r="BZ527" s="9">
        <v>0</v>
      </c>
      <c r="CA527" s="9">
        <v>0</v>
      </c>
      <c r="CB527" s="9">
        <v>166.79622000000001</v>
      </c>
      <c r="CC527" s="9">
        <v>166.79622000000001</v>
      </c>
      <c r="CD527" s="135">
        <v>2001.5546399999998</v>
      </c>
      <c r="CE527" s="7">
        <f t="shared" si="8"/>
        <v>0</v>
      </c>
    </row>
    <row r="528" spans="1:83" hidden="1">
      <c r="A528">
        <v>952</v>
      </c>
      <c r="B528" t="s">
        <v>498</v>
      </c>
      <c r="C528">
        <v>120</v>
      </c>
      <c r="D528" t="s">
        <v>499</v>
      </c>
      <c r="E528">
        <v>269</v>
      </c>
      <c r="F528">
        <v>512610004</v>
      </c>
      <c r="G528" t="s">
        <v>183</v>
      </c>
      <c r="H528" s="53"/>
      <c r="I528">
        <v>101</v>
      </c>
      <c r="J528" t="s">
        <v>308</v>
      </c>
      <c r="K528">
        <v>2610</v>
      </c>
      <c r="L528" s="8">
        <v>2610</v>
      </c>
      <c r="M528" t="s">
        <v>326</v>
      </c>
      <c r="N528">
        <v>2000</v>
      </c>
      <c r="O528" t="s">
        <v>113</v>
      </c>
      <c r="P528">
        <v>12</v>
      </c>
      <c r="Q528" t="s">
        <v>401</v>
      </c>
      <c r="R528">
        <v>222</v>
      </c>
      <c r="S528" s="21">
        <v>2</v>
      </c>
      <c r="T528" s="21">
        <v>22</v>
      </c>
      <c r="U528" t="s">
        <v>500</v>
      </c>
      <c r="V528">
        <v>125</v>
      </c>
      <c r="W528" t="s">
        <v>464</v>
      </c>
      <c r="X528">
        <v>1</v>
      </c>
      <c r="Y528" t="s">
        <v>313</v>
      </c>
      <c r="Z528" s="4">
        <v>0</v>
      </c>
      <c r="AA528" s="4">
        <v>0</v>
      </c>
      <c r="AB528" s="4">
        <v>0</v>
      </c>
      <c r="AC528" s="4">
        <v>516</v>
      </c>
      <c r="AD528" s="4">
        <v>0</v>
      </c>
      <c r="AE528" s="4">
        <v>1130.04</v>
      </c>
      <c r="AF528" s="4">
        <v>0</v>
      </c>
      <c r="AG528" s="4">
        <v>0</v>
      </c>
      <c r="AH528" s="4">
        <v>0</v>
      </c>
      <c r="AI528" s="4">
        <v>0</v>
      </c>
      <c r="AJ528" s="4">
        <v>164.6</v>
      </c>
      <c r="AK528" s="4">
        <v>164.6</v>
      </c>
      <c r="AM528" s="4">
        <v>0</v>
      </c>
      <c r="AN528" s="4">
        <v>996.46</v>
      </c>
      <c r="AO528" s="4">
        <v>0</v>
      </c>
      <c r="AP528" s="4">
        <v>0</v>
      </c>
      <c r="AQ528" s="4">
        <v>377.81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4">
        <v>0</v>
      </c>
      <c r="AX528" s="4">
        <v>0</v>
      </c>
      <c r="AZ528" s="4">
        <v>0</v>
      </c>
      <c r="BA528" s="4">
        <v>0</v>
      </c>
      <c r="BB528" s="4">
        <v>0</v>
      </c>
      <c r="BC528" s="4">
        <v>996.46</v>
      </c>
      <c r="BD528" s="4">
        <v>0</v>
      </c>
      <c r="BE528" s="4">
        <v>893.81</v>
      </c>
      <c r="BF528" s="4">
        <v>0</v>
      </c>
      <c r="BG528" s="4">
        <v>0</v>
      </c>
      <c r="BH528" s="4">
        <v>750</v>
      </c>
      <c r="BI528" s="4">
        <v>0</v>
      </c>
      <c r="BJ528" s="6">
        <v>264.02699999999999</v>
      </c>
      <c r="BK528" s="6">
        <v>264.02699999999999</v>
      </c>
      <c r="BQ528" s="4">
        <v>3288.7203120000004</v>
      </c>
      <c r="BR528" s="9">
        <v>0</v>
      </c>
      <c r="BS528" s="9">
        <v>0</v>
      </c>
      <c r="BT528" s="9">
        <v>0</v>
      </c>
      <c r="BU528" s="9">
        <v>1034.32548</v>
      </c>
      <c r="BV528" s="9">
        <v>0</v>
      </c>
      <c r="BW528" s="9">
        <v>927.77478000000008</v>
      </c>
      <c r="BX528" s="9">
        <v>0</v>
      </c>
      <c r="BY528" s="9">
        <v>0</v>
      </c>
      <c r="BZ528" s="9">
        <v>778.5</v>
      </c>
      <c r="CA528" s="9">
        <v>0</v>
      </c>
      <c r="CB528" s="9">
        <v>274.06002599999999</v>
      </c>
      <c r="CC528" s="9">
        <v>274.06002599999999</v>
      </c>
      <c r="CD528" s="135">
        <v>3288.7203120000004</v>
      </c>
      <c r="CE528" s="7">
        <f t="shared" si="8"/>
        <v>0</v>
      </c>
    </row>
    <row r="529" spans="1:83" hidden="1">
      <c r="A529">
        <v>954</v>
      </c>
      <c r="B529" t="s">
        <v>502</v>
      </c>
      <c r="C529">
        <v>122</v>
      </c>
      <c r="D529" t="s">
        <v>503</v>
      </c>
      <c r="E529">
        <v>269</v>
      </c>
      <c r="F529">
        <v>512610004</v>
      </c>
      <c r="G529" t="s">
        <v>183</v>
      </c>
      <c r="H529" s="53"/>
      <c r="I529">
        <v>101</v>
      </c>
      <c r="J529" t="s">
        <v>308</v>
      </c>
      <c r="K529">
        <v>2610</v>
      </c>
      <c r="L529" s="8">
        <v>2610</v>
      </c>
      <c r="M529" t="s">
        <v>326</v>
      </c>
      <c r="N529">
        <v>2000</v>
      </c>
      <c r="O529" t="s">
        <v>113</v>
      </c>
      <c r="P529">
        <v>12</v>
      </c>
      <c r="Q529" t="s">
        <v>401</v>
      </c>
      <c r="R529">
        <v>226</v>
      </c>
      <c r="S529" s="21">
        <v>2</v>
      </c>
      <c r="T529" s="21">
        <v>26</v>
      </c>
      <c r="U529" t="s">
        <v>504</v>
      </c>
      <c r="V529">
        <v>121</v>
      </c>
      <c r="W529" t="s">
        <v>312</v>
      </c>
      <c r="X529">
        <v>1</v>
      </c>
      <c r="Y529" t="s">
        <v>313</v>
      </c>
      <c r="Z529" s="4">
        <v>0</v>
      </c>
      <c r="AA529" s="4">
        <v>22455.35</v>
      </c>
      <c r="AB529" s="4">
        <v>43613.94</v>
      </c>
      <c r="AC529" s="4">
        <v>1176.48</v>
      </c>
      <c r="AD529" s="4">
        <v>39406.85</v>
      </c>
      <c r="AE529" s="4">
        <v>46194.48</v>
      </c>
      <c r="AF529" s="4">
        <v>11444.34</v>
      </c>
      <c r="AG529" s="4">
        <v>83545.210000000006</v>
      </c>
      <c r="AH529" s="4">
        <v>16501.669999999998</v>
      </c>
      <c r="AI529" s="4">
        <v>61589.49</v>
      </c>
      <c r="AJ529" s="4">
        <v>32592.78</v>
      </c>
      <c r="AK529" s="4">
        <v>32592.78</v>
      </c>
      <c r="AM529" s="4">
        <v>110812.16</v>
      </c>
      <c r="AN529" s="4">
        <v>-19607.669999999998</v>
      </c>
      <c r="AO529" s="4">
        <v>6590.88</v>
      </c>
      <c r="AP529" s="4">
        <v>38469.4</v>
      </c>
      <c r="AQ529" s="4">
        <v>6478.46</v>
      </c>
      <c r="AR529" s="4">
        <v>0</v>
      </c>
      <c r="AS529" s="4">
        <v>86361.24</v>
      </c>
      <c r="AT529" s="4">
        <v>-50683.1</v>
      </c>
      <c r="AU529" s="4">
        <v>20085.22</v>
      </c>
      <c r="AV529" s="4">
        <v>-59979.58</v>
      </c>
      <c r="AW529" s="4">
        <v>18590.95</v>
      </c>
      <c r="AX529" s="4">
        <v>-30000</v>
      </c>
      <c r="AZ529" s="4">
        <v>2383.86</v>
      </c>
      <c r="BA529" s="4">
        <v>20220.650000000001</v>
      </c>
      <c r="BB529" s="4">
        <v>79124.86</v>
      </c>
      <c r="BC529" s="4">
        <v>58373.599999999999</v>
      </c>
      <c r="BD529" s="4">
        <v>71930.78</v>
      </c>
      <c r="BE529" s="4">
        <v>22698.81</v>
      </c>
      <c r="BF529" s="4">
        <v>126660.9</v>
      </c>
      <c r="BG529" s="4">
        <v>5190.8900000000003</v>
      </c>
      <c r="BH529" s="4">
        <v>32852.949999999997</v>
      </c>
      <c r="BI529" s="4">
        <v>36161.379999999997</v>
      </c>
      <c r="BJ529" s="6">
        <v>45559.868000000002</v>
      </c>
      <c r="BK529" s="6">
        <v>45559.868000000002</v>
      </c>
      <c r="BQ529" s="4">
        <v>567493.71580799995</v>
      </c>
      <c r="BR529" s="9">
        <v>2474.44668</v>
      </c>
      <c r="BS529" s="9">
        <v>20989.0347</v>
      </c>
      <c r="BT529" s="9">
        <v>82131.604680000004</v>
      </c>
      <c r="BU529" s="9">
        <v>60591.796799999996</v>
      </c>
      <c r="BV529" s="9">
        <v>74664.149640000003</v>
      </c>
      <c r="BW529" s="9">
        <v>23561.36478</v>
      </c>
      <c r="BX529" s="9">
        <v>131474.01419999998</v>
      </c>
      <c r="BY529" s="9">
        <v>5388.1438200000002</v>
      </c>
      <c r="BZ529" s="9">
        <v>34101.362099999998</v>
      </c>
      <c r="CA529" s="9">
        <v>37535.512439999991</v>
      </c>
      <c r="CB529" s="9">
        <v>47291.142983999998</v>
      </c>
      <c r="CC529" s="9">
        <v>47291.142983999998</v>
      </c>
      <c r="CD529" s="135">
        <v>567493.71580799995</v>
      </c>
      <c r="CE529" s="7">
        <f t="shared" si="8"/>
        <v>0</v>
      </c>
    </row>
    <row r="530" spans="1:83" hidden="1">
      <c r="A530">
        <v>961</v>
      </c>
      <c r="B530" t="s">
        <v>80</v>
      </c>
      <c r="C530">
        <v>124</v>
      </c>
      <c r="D530" t="s">
        <v>508</v>
      </c>
      <c r="E530">
        <v>269</v>
      </c>
      <c r="F530">
        <v>512610004</v>
      </c>
      <c r="G530" t="s">
        <v>183</v>
      </c>
      <c r="H530" s="53"/>
      <c r="I530">
        <v>101</v>
      </c>
      <c r="J530" t="s">
        <v>308</v>
      </c>
      <c r="K530">
        <v>2610</v>
      </c>
      <c r="L530" s="8">
        <v>2610</v>
      </c>
      <c r="M530" t="s">
        <v>326</v>
      </c>
      <c r="N530">
        <v>2000</v>
      </c>
      <c r="O530" t="s">
        <v>113</v>
      </c>
      <c r="P530">
        <v>11</v>
      </c>
      <c r="Q530" t="s">
        <v>509</v>
      </c>
      <c r="R530">
        <v>241</v>
      </c>
      <c r="S530" s="21">
        <v>2</v>
      </c>
      <c r="T530" s="21">
        <v>41</v>
      </c>
      <c r="U530" t="s">
        <v>445</v>
      </c>
      <c r="V530">
        <v>124</v>
      </c>
      <c r="W530" t="s">
        <v>510</v>
      </c>
      <c r="X530">
        <v>1</v>
      </c>
      <c r="Y530" t="s">
        <v>313</v>
      </c>
      <c r="Z530" s="4">
        <v>0</v>
      </c>
      <c r="AA530" s="4">
        <v>0</v>
      </c>
      <c r="AB530" s="4">
        <v>402.59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972.14</v>
      </c>
      <c r="AI530" s="4">
        <v>0</v>
      </c>
      <c r="AJ530" s="4">
        <v>137.47</v>
      </c>
      <c r="AK530" s="4">
        <v>137.47</v>
      </c>
      <c r="AM530" s="4">
        <v>0</v>
      </c>
      <c r="AN530" s="4">
        <v>0</v>
      </c>
      <c r="AO530" s="4">
        <v>299.42</v>
      </c>
      <c r="AP530" s="4">
        <v>0</v>
      </c>
      <c r="AQ530" s="4">
        <v>0</v>
      </c>
      <c r="AR530" s="4">
        <v>0</v>
      </c>
      <c r="AS530" s="4">
        <v>1190.04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Z530" s="4">
        <v>0</v>
      </c>
      <c r="BA530" s="4">
        <v>0</v>
      </c>
      <c r="BB530" s="4">
        <v>702.01</v>
      </c>
      <c r="BC530" s="4">
        <v>0</v>
      </c>
      <c r="BD530" s="4">
        <v>0</v>
      </c>
      <c r="BE530" s="4">
        <v>0</v>
      </c>
      <c r="BF530" s="4">
        <v>0</v>
      </c>
      <c r="BG530" s="4">
        <v>1190.04</v>
      </c>
      <c r="BH530" s="4">
        <v>0</v>
      </c>
      <c r="BI530" s="4">
        <v>0</v>
      </c>
      <c r="BJ530" s="6">
        <v>189.20499999999998</v>
      </c>
      <c r="BK530" s="6">
        <v>189.20499999999998</v>
      </c>
      <c r="BQ530" s="4">
        <v>2356.7374800000002</v>
      </c>
      <c r="BR530" s="9">
        <v>0</v>
      </c>
      <c r="BS530" s="9">
        <v>0</v>
      </c>
      <c r="BT530" s="9">
        <v>728.6863800000001</v>
      </c>
      <c r="BU530" s="9">
        <v>0</v>
      </c>
      <c r="BV530" s="9">
        <v>0</v>
      </c>
      <c r="BW530" s="9">
        <v>0</v>
      </c>
      <c r="BX530" s="9">
        <v>0</v>
      </c>
      <c r="BY530" s="9">
        <v>1235.26152</v>
      </c>
      <c r="BZ530" s="9">
        <v>0</v>
      </c>
      <c r="CA530" s="9">
        <v>0</v>
      </c>
      <c r="CB530" s="9">
        <v>196.39479</v>
      </c>
      <c r="CC530" s="9">
        <v>196.39479</v>
      </c>
      <c r="CD530" s="135">
        <v>2356.7374799999998</v>
      </c>
      <c r="CE530" s="7">
        <f t="shared" si="8"/>
        <v>0</v>
      </c>
    </row>
    <row r="531" spans="1:83" s="42" customFormat="1" hidden="1">
      <c r="A531" s="42">
        <v>962</v>
      </c>
      <c r="B531" s="42" t="s">
        <v>513</v>
      </c>
      <c r="C531" s="42">
        <v>126</v>
      </c>
      <c r="D531" s="42" t="s">
        <v>225</v>
      </c>
      <c r="E531" s="42">
        <v>269</v>
      </c>
      <c r="F531" s="42">
        <v>512610004</v>
      </c>
      <c r="G531" s="42" t="s">
        <v>183</v>
      </c>
      <c r="H531" s="115"/>
      <c r="I531" s="42">
        <v>101</v>
      </c>
      <c r="J531" s="42" t="s">
        <v>308</v>
      </c>
      <c r="K531" s="42">
        <v>2610</v>
      </c>
      <c r="L531" s="104">
        <v>2610</v>
      </c>
      <c r="M531" s="42" t="s">
        <v>326</v>
      </c>
      <c r="N531" s="42">
        <v>2000</v>
      </c>
      <c r="O531" s="42" t="s">
        <v>113</v>
      </c>
      <c r="P531" s="42">
        <v>11</v>
      </c>
      <c r="Q531" s="42" t="s">
        <v>509</v>
      </c>
      <c r="R531" s="42">
        <v>241</v>
      </c>
      <c r="S531" s="105">
        <v>2</v>
      </c>
      <c r="T531" s="105">
        <v>41</v>
      </c>
      <c r="U531" s="42" t="s">
        <v>445</v>
      </c>
      <c r="V531" s="42">
        <v>124</v>
      </c>
      <c r="W531" s="42" t="s">
        <v>510</v>
      </c>
      <c r="X531" s="42">
        <v>1</v>
      </c>
      <c r="Y531" s="42" t="s">
        <v>313</v>
      </c>
      <c r="Z531" s="43">
        <v>0</v>
      </c>
      <c r="AA531" s="43">
        <v>0</v>
      </c>
      <c r="AB531" s="43">
        <v>0</v>
      </c>
      <c r="AC531" s="43">
        <v>0</v>
      </c>
      <c r="AD531" s="43">
        <v>0</v>
      </c>
      <c r="AE531" s="43">
        <v>0</v>
      </c>
      <c r="AF531" s="43">
        <v>0</v>
      </c>
      <c r="AG531" s="43">
        <v>0</v>
      </c>
      <c r="AH531" s="43">
        <v>0</v>
      </c>
      <c r="AI531" s="43">
        <v>0</v>
      </c>
      <c r="AJ531" s="43">
        <v>0</v>
      </c>
      <c r="AK531" s="43">
        <v>0</v>
      </c>
      <c r="AL531" s="43"/>
      <c r="AM531" s="43">
        <v>0</v>
      </c>
      <c r="AN531" s="43">
        <v>1896.01</v>
      </c>
      <c r="AO531" s="43">
        <v>6804.74</v>
      </c>
      <c r="AP531" s="43">
        <v>2098.6799999999998</v>
      </c>
      <c r="AQ531" s="43">
        <v>0</v>
      </c>
      <c r="AR531" s="43">
        <v>2098.0500000000002</v>
      </c>
      <c r="AS531" s="43">
        <v>8393.49</v>
      </c>
      <c r="AT531" s="43">
        <v>4196.1000000000004</v>
      </c>
      <c r="AU531" s="43">
        <v>10</v>
      </c>
      <c r="AV531" s="43">
        <v>4187.1000000000004</v>
      </c>
      <c r="AW531" s="43">
        <v>2471.63</v>
      </c>
      <c r="AX531" s="43">
        <v>0</v>
      </c>
      <c r="AZ531" s="43">
        <v>0</v>
      </c>
      <c r="BA531" s="43">
        <v>0</v>
      </c>
      <c r="BB531" s="43">
        <v>1895.01</v>
      </c>
      <c r="BC531" s="43">
        <v>4724.07</v>
      </c>
      <c r="BD531" s="43">
        <v>2081.65</v>
      </c>
      <c r="BE531" s="43">
        <v>0</v>
      </c>
      <c r="BF531" s="43">
        <v>0</v>
      </c>
      <c r="BG531" s="43">
        <v>10491.55</v>
      </c>
      <c r="BH531" s="43">
        <v>4196.1000000000004</v>
      </c>
      <c r="BI531" s="43">
        <v>0</v>
      </c>
      <c r="BJ531" s="44">
        <v>2338.8379999999997</v>
      </c>
      <c r="BK531" s="44">
        <v>2338.8379999999997</v>
      </c>
      <c r="BL531" s="107"/>
      <c r="BM531" s="107"/>
      <c r="BQ531" s="43">
        <v>29132.566127999999</v>
      </c>
      <c r="BR531" s="107">
        <v>0</v>
      </c>
      <c r="BS531" s="107">
        <v>0</v>
      </c>
      <c r="BT531" s="107">
        <v>1967.0203800000002</v>
      </c>
      <c r="BU531" s="107">
        <v>4903.5846599999995</v>
      </c>
      <c r="BV531" s="107">
        <v>2160.7527000000005</v>
      </c>
      <c r="BW531" s="107">
        <v>0</v>
      </c>
      <c r="BX531" s="107">
        <v>0</v>
      </c>
      <c r="BY531" s="107">
        <v>10890.2289</v>
      </c>
      <c r="BZ531" s="107">
        <v>4355.5518000000011</v>
      </c>
      <c r="CA531" s="107">
        <v>0</v>
      </c>
      <c r="CB531" s="107">
        <v>2427.7138439999999</v>
      </c>
      <c r="CC531" s="107">
        <v>2427.7138439999999</v>
      </c>
      <c r="CD531" s="137">
        <v>29132.566127999999</v>
      </c>
      <c r="CE531" s="7">
        <f t="shared" si="8"/>
        <v>0</v>
      </c>
    </row>
    <row r="532" spans="1:83" hidden="1">
      <c r="A532">
        <v>101</v>
      </c>
      <c r="B532" t="s">
        <v>306</v>
      </c>
      <c r="C532">
        <v>139</v>
      </c>
      <c r="D532" t="s">
        <v>307</v>
      </c>
      <c r="E532">
        <v>274</v>
      </c>
      <c r="F532">
        <v>512710001</v>
      </c>
      <c r="G532" t="s">
        <v>171</v>
      </c>
      <c r="H532" s="53"/>
      <c r="I532">
        <v>101</v>
      </c>
      <c r="J532" t="s">
        <v>308</v>
      </c>
      <c r="K532">
        <v>2710</v>
      </c>
      <c r="L532" s="8">
        <v>2710</v>
      </c>
      <c r="M532" t="s">
        <v>383</v>
      </c>
      <c r="N532">
        <v>2000</v>
      </c>
      <c r="O532" t="s">
        <v>113</v>
      </c>
      <c r="P532">
        <v>7</v>
      </c>
      <c r="Q532" t="s">
        <v>310</v>
      </c>
      <c r="R532">
        <v>171</v>
      </c>
      <c r="S532" s="21">
        <v>1</v>
      </c>
      <c r="T532" s="21">
        <v>71</v>
      </c>
      <c r="U532" t="s">
        <v>311</v>
      </c>
      <c r="V532">
        <v>121</v>
      </c>
      <c r="W532" t="s">
        <v>312</v>
      </c>
      <c r="X532">
        <v>1</v>
      </c>
      <c r="Y532" t="s">
        <v>313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M532" s="4">
        <v>0</v>
      </c>
      <c r="AN532" s="4">
        <v>5</v>
      </c>
      <c r="AO532" s="4">
        <v>12095</v>
      </c>
      <c r="AP532" s="4">
        <v>-99.8</v>
      </c>
      <c r="AQ532" s="4">
        <v>27.5</v>
      </c>
      <c r="AR532" s="4">
        <v>0</v>
      </c>
      <c r="AS532" s="4">
        <v>0</v>
      </c>
      <c r="AT532" s="4">
        <v>0</v>
      </c>
      <c r="AU532" s="4">
        <v>0</v>
      </c>
      <c r="AV532" s="4">
        <v>0</v>
      </c>
      <c r="AW532" s="4">
        <v>0</v>
      </c>
      <c r="AX532" s="4">
        <v>0</v>
      </c>
      <c r="AZ532" s="4">
        <v>0</v>
      </c>
      <c r="BA532" s="4">
        <v>0</v>
      </c>
      <c r="BB532" s="4">
        <v>12000.2</v>
      </c>
      <c r="BC532" s="4">
        <v>0</v>
      </c>
      <c r="BD532" s="4">
        <v>0</v>
      </c>
      <c r="BE532" s="4">
        <v>0</v>
      </c>
      <c r="BF532" s="4">
        <v>0</v>
      </c>
      <c r="BG532" s="4">
        <v>0</v>
      </c>
      <c r="BH532" s="4">
        <v>0</v>
      </c>
      <c r="BI532" s="4">
        <v>0</v>
      </c>
      <c r="BJ532" s="6">
        <v>1200.02</v>
      </c>
      <c r="BK532" s="6">
        <v>1200.02</v>
      </c>
      <c r="BQ532" s="4">
        <v>14947.449120000003</v>
      </c>
      <c r="BR532" s="9">
        <v>0</v>
      </c>
      <c r="BS532" s="9">
        <v>0</v>
      </c>
      <c r="BT532" s="9">
        <v>12456.207600000002</v>
      </c>
      <c r="BU532" s="9">
        <v>0</v>
      </c>
      <c r="BV532" s="9">
        <v>0</v>
      </c>
      <c r="BW532" s="9">
        <v>0</v>
      </c>
      <c r="BX532" s="9">
        <v>0</v>
      </c>
      <c r="BY532" s="9">
        <v>0</v>
      </c>
      <c r="BZ532" s="9">
        <v>0</v>
      </c>
      <c r="CA532" s="9">
        <v>0</v>
      </c>
      <c r="CB532" s="9">
        <v>1245.6207600000002</v>
      </c>
      <c r="CC532" s="9">
        <v>1245.6207600000002</v>
      </c>
      <c r="CD532" s="135">
        <v>14947.449120000001</v>
      </c>
      <c r="CE532" s="7">
        <f t="shared" si="8"/>
        <v>0</v>
      </c>
    </row>
    <row r="533" spans="1:83" hidden="1">
      <c r="A533">
        <v>102</v>
      </c>
      <c r="B533" t="s">
        <v>343</v>
      </c>
      <c r="C533">
        <v>140</v>
      </c>
      <c r="D533" t="s">
        <v>344</v>
      </c>
      <c r="E533">
        <v>274</v>
      </c>
      <c r="F533">
        <v>512710001</v>
      </c>
      <c r="G533" t="s">
        <v>171</v>
      </c>
      <c r="H533" s="53"/>
      <c r="I533">
        <v>101</v>
      </c>
      <c r="J533" t="s">
        <v>308</v>
      </c>
      <c r="K533">
        <v>2710</v>
      </c>
      <c r="L533" s="8">
        <v>2710</v>
      </c>
      <c r="M533" t="s">
        <v>383</v>
      </c>
      <c r="N533">
        <v>2000</v>
      </c>
      <c r="O533" t="s">
        <v>113</v>
      </c>
      <c r="P533">
        <v>4</v>
      </c>
      <c r="Q533" t="s">
        <v>345</v>
      </c>
      <c r="R533">
        <v>172</v>
      </c>
      <c r="S533" s="21">
        <v>1</v>
      </c>
      <c r="T533" s="21">
        <v>72</v>
      </c>
      <c r="U533" t="s">
        <v>281</v>
      </c>
      <c r="V533">
        <v>121</v>
      </c>
      <c r="W533" t="s">
        <v>312</v>
      </c>
      <c r="X533">
        <v>1</v>
      </c>
      <c r="Y533" t="s">
        <v>313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M533" s="4">
        <v>0</v>
      </c>
      <c r="AN533" s="4">
        <v>0</v>
      </c>
      <c r="AO533" s="4">
        <v>9510</v>
      </c>
      <c r="AP533" s="4">
        <v>0</v>
      </c>
      <c r="AQ533" s="4">
        <v>0</v>
      </c>
      <c r="AR533" s="4">
        <v>0</v>
      </c>
      <c r="AS533" s="4">
        <v>0</v>
      </c>
      <c r="AT533" s="4">
        <v>11500</v>
      </c>
      <c r="AU533" s="4">
        <v>0</v>
      </c>
      <c r="AV533" s="4">
        <v>1</v>
      </c>
      <c r="AW533" s="4">
        <v>0</v>
      </c>
      <c r="AX533" s="4">
        <v>0</v>
      </c>
      <c r="AZ533" s="4">
        <v>0</v>
      </c>
      <c r="BA533" s="4">
        <v>0</v>
      </c>
      <c r="BB533" s="4">
        <v>9510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11500.01</v>
      </c>
      <c r="BJ533" s="6">
        <v>2101.0010000000002</v>
      </c>
      <c r="BK533" s="6">
        <v>2101.0010000000002</v>
      </c>
      <c r="BQ533" s="4">
        <v>26170.068456000005</v>
      </c>
      <c r="BR533" s="9">
        <v>0</v>
      </c>
      <c r="BS533" s="9">
        <v>0</v>
      </c>
      <c r="BT533" s="9">
        <v>9871.380000000001</v>
      </c>
      <c r="BU533" s="9">
        <v>0</v>
      </c>
      <c r="BV533" s="9">
        <v>0</v>
      </c>
      <c r="BW533" s="9">
        <v>0</v>
      </c>
      <c r="BX533" s="9">
        <v>0</v>
      </c>
      <c r="BY533" s="9">
        <v>0</v>
      </c>
      <c r="BZ533" s="9">
        <v>0</v>
      </c>
      <c r="CA533" s="9">
        <v>11937.010380000002</v>
      </c>
      <c r="CB533" s="9">
        <v>2180.8390380000001</v>
      </c>
      <c r="CC533" s="9">
        <v>2180.8390380000001</v>
      </c>
      <c r="CD533" s="135">
        <v>26170.068456000001</v>
      </c>
      <c r="CE533" s="7">
        <f t="shared" si="8"/>
        <v>0</v>
      </c>
    </row>
    <row r="534" spans="1:83" hidden="1">
      <c r="A534">
        <v>921</v>
      </c>
      <c r="B534" t="s">
        <v>454</v>
      </c>
      <c r="C534">
        <v>108</v>
      </c>
      <c r="D534" t="s">
        <v>455</v>
      </c>
      <c r="E534">
        <v>274</v>
      </c>
      <c r="F534">
        <v>512710001</v>
      </c>
      <c r="G534" t="s">
        <v>171</v>
      </c>
      <c r="H534" s="53"/>
      <c r="I534">
        <v>101</v>
      </c>
      <c r="J534" t="s">
        <v>308</v>
      </c>
      <c r="K534">
        <v>2710</v>
      </c>
      <c r="L534" s="8">
        <v>2710</v>
      </c>
      <c r="M534" t="s">
        <v>383</v>
      </c>
      <c r="N534">
        <v>2000</v>
      </c>
      <c r="O534" t="s">
        <v>113</v>
      </c>
      <c r="P534">
        <v>4</v>
      </c>
      <c r="Q534" t="s">
        <v>345</v>
      </c>
      <c r="R534">
        <v>132</v>
      </c>
      <c r="S534" s="21">
        <v>1</v>
      </c>
      <c r="T534" s="21">
        <v>32</v>
      </c>
      <c r="U534" t="s">
        <v>456</v>
      </c>
      <c r="V534">
        <v>121</v>
      </c>
      <c r="W534" t="s">
        <v>312</v>
      </c>
      <c r="X534">
        <v>1</v>
      </c>
      <c r="Y534" t="s">
        <v>313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0</v>
      </c>
      <c r="AU534" s="4">
        <v>935</v>
      </c>
      <c r="AV534" s="4">
        <v>0</v>
      </c>
      <c r="AW534" s="4">
        <v>0</v>
      </c>
      <c r="AX534" s="4">
        <v>0</v>
      </c>
      <c r="AZ534" s="4">
        <v>0</v>
      </c>
      <c r="BA534" s="4">
        <v>0</v>
      </c>
      <c r="BB534" s="4">
        <v>0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935</v>
      </c>
      <c r="BI534" s="4">
        <v>0</v>
      </c>
      <c r="BJ534" s="6">
        <v>93.5</v>
      </c>
      <c r="BK534" s="6">
        <v>93.5</v>
      </c>
      <c r="BQ534" s="4">
        <v>1164.636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0</v>
      </c>
      <c r="BX534" s="9">
        <v>0</v>
      </c>
      <c r="BY534" s="9">
        <v>0</v>
      </c>
      <c r="BZ534" s="9">
        <v>970.53</v>
      </c>
      <c r="CA534" s="9">
        <v>0</v>
      </c>
      <c r="CB534" s="9">
        <v>97.052999999999997</v>
      </c>
      <c r="CC534" s="9">
        <v>97.052999999999997</v>
      </c>
      <c r="CD534" s="135">
        <v>1164.636</v>
      </c>
      <c r="CE534" s="7">
        <f t="shared" si="8"/>
        <v>0</v>
      </c>
    </row>
    <row r="535" spans="1:83" hidden="1">
      <c r="A535">
        <v>924</v>
      </c>
      <c r="B535" t="s">
        <v>574</v>
      </c>
      <c r="C535">
        <v>159</v>
      </c>
      <c r="D535" t="s">
        <v>574</v>
      </c>
      <c r="E535">
        <v>274</v>
      </c>
      <c r="F535">
        <v>512710001</v>
      </c>
      <c r="G535" t="s">
        <v>171</v>
      </c>
      <c r="H535" s="53"/>
      <c r="I535">
        <v>101</v>
      </c>
      <c r="J535" t="s">
        <v>308</v>
      </c>
      <c r="K535">
        <v>2710</v>
      </c>
      <c r="L535" s="8">
        <v>2710</v>
      </c>
      <c r="M535" t="s">
        <v>383</v>
      </c>
      <c r="N535">
        <v>2000</v>
      </c>
      <c r="O535" t="s">
        <v>113</v>
      </c>
      <c r="P535">
        <v>4</v>
      </c>
      <c r="Q535" t="s">
        <v>345</v>
      </c>
      <c r="R535">
        <v>111</v>
      </c>
      <c r="S535" s="21">
        <v>1</v>
      </c>
      <c r="T535" s="21">
        <v>11</v>
      </c>
      <c r="U535" t="s">
        <v>438</v>
      </c>
      <c r="V535">
        <v>121</v>
      </c>
      <c r="W535" t="s">
        <v>312</v>
      </c>
      <c r="X535">
        <v>1</v>
      </c>
      <c r="Y535" t="s">
        <v>313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464.4</v>
      </c>
      <c r="AG535" s="4">
        <v>0</v>
      </c>
      <c r="AH535" s="4">
        <v>0</v>
      </c>
      <c r="AI535" s="4">
        <v>0</v>
      </c>
      <c r="AJ535" s="4">
        <v>46.44</v>
      </c>
      <c r="AK535" s="4">
        <v>46.44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-304.83999999999997</v>
      </c>
      <c r="AT535" s="4">
        <v>0</v>
      </c>
      <c r="AU535" s="4">
        <v>0</v>
      </c>
      <c r="AV535" s="4">
        <v>0</v>
      </c>
      <c r="AW535" s="4">
        <v>0</v>
      </c>
      <c r="AX535" s="4">
        <v>0</v>
      </c>
      <c r="AZ535" s="4">
        <v>0</v>
      </c>
      <c r="BA535" s="4">
        <v>0</v>
      </c>
      <c r="BB535" s="4">
        <v>0</v>
      </c>
      <c r="BC535" s="4">
        <v>0</v>
      </c>
      <c r="BD535" s="4">
        <v>0</v>
      </c>
      <c r="BE535" s="4">
        <v>0</v>
      </c>
      <c r="BF535" s="4">
        <v>0</v>
      </c>
      <c r="BG535" s="4">
        <v>0</v>
      </c>
      <c r="BH535" s="4">
        <v>0</v>
      </c>
      <c r="BI535" s="4">
        <v>0</v>
      </c>
      <c r="BJ535" s="6">
        <v>0</v>
      </c>
      <c r="BK535" s="6">
        <v>0</v>
      </c>
      <c r="BQ535" s="4">
        <v>0</v>
      </c>
      <c r="BR535" s="9">
        <v>0</v>
      </c>
      <c r="BS535" s="9">
        <v>0</v>
      </c>
      <c r="BT535" s="9">
        <v>0</v>
      </c>
      <c r="BU535" s="9">
        <v>0</v>
      </c>
      <c r="BV535" s="9">
        <v>0</v>
      </c>
      <c r="BW535" s="9">
        <v>0</v>
      </c>
      <c r="BX535" s="9">
        <v>0</v>
      </c>
      <c r="BY535" s="9">
        <v>0</v>
      </c>
      <c r="BZ535" s="9">
        <v>0</v>
      </c>
      <c r="CA535" s="9">
        <v>0</v>
      </c>
      <c r="CB535" s="9">
        <v>0</v>
      </c>
      <c r="CC535" s="9">
        <v>0</v>
      </c>
      <c r="CD535" s="135">
        <v>0</v>
      </c>
      <c r="CE535" s="7">
        <f t="shared" si="8"/>
        <v>0</v>
      </c>
    </row>
    <row r="536" spans="1:83" hidden="1">
      <c r="A536">
        <v>942</v>
      </c>
      <c r="B536" t="s">
        <v>487</v>
      </c>
      <c r="C536">
        <v>117</v>
      </c>
      <c r="D536" t="s">
        <v>488</v>
      </c>
      <c r="E536">
        <v>274</v>
      </c>
      <c r="F536">
        <v>512710001</v>
      </c>
      <c r="G536" t="s">
        <v>171</v>
      </c>
      <c r="H536" s="53"/>
      <c r="I536">
        <v>101</v>
      </c>
      <c r="J536" t="s">
        <v>308</v>
      </c>
      <c r="K536">
        <v>2710</v>
      </c>
      <c r="L536" s="8">
        <v>2710</v>
      </c>
      <c r="M536" t="s">
        <v>383</v>
      </c>
      <c r="N536">
        <v>2000</v>
      </c>
      <c r="O536" t="s">
        <v>113</v>
      </c>
      <c r="P536">
        <v>8</v>
      </c>
      <c r="Q536" t="s">
        <v>486</v>
      </c>
      <c r="R536">
        <v>183</v>
      </c>
      <c r="S536" s="21">
        <v>1</v>
      </c>
      <c r="T536" s="21">
        <v>83</v>
      </c>
      <c r="U536" t="s">
        <v>489</v>
      </c>
      <c r="V536">
        <v>121</v>
      </c>
      <c r="W536" t="s">
        <v>312</v>
      </c>
      <c r="X536">
        <v>1</v>
      </c>
      <c r="Y536" t="s">
        <v>313</v>
      </c>
      <c r="Z536" s="4">
        <v>0</v>
      </c>
      <c r="AA536" s="4">
        <v>0</v>
      </c>
      <c r="AB536" s="4">
        <v>0</v>
      </c>
      <c r="AC536" s="4">
        <v>0</v>
      </c>
      <c r="AD536" s="4">
        <v>2218.8000000000002</v>
      </c>
      <c r="AE536" s="4">
        <v>7098.92</v>
      </c>
      <c r="AF536" s="4">
        <v>0</v>
      </c>
      <c r="AG536" s="4">
        <v>0</v>
      </c>
      <c r="AH536" s="4">
        <v>0</v>
      </c>
      <c r="AI536" s="4">
        <v>0</v>
      </c>
      <c r="AJ536" s="4">
        <v>931.77</v>
      </c>
      <c r="AK536" s="4">
        <v>931.77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0</v>
      </c>
      <c r="AV536" s="4">
        <v>-9317.7199999999993</v>
      </c>
      <c r="AW536" s="4">
        <v>-931.77</v>
      </c>
      <c r="AX536" s="4">
        <v>0</v>
      </c>
      <c r="AZ536" s="4">
        <v>0</v>
      </c>
      <c r="BA536" s="4">
        <v>0</v>
      </c>
      <c r="BB536" s="4">
        <v>0</v>
      </c>
      <c r="BC536" s="4">
        <v>0</v>
      </c>
      <c r="BD536" s="4">
        <v>0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6">
        <v>0</v>
      </c>
      <c r="BK536" s="6">
        <v>0</v>
      </c>
      <c r="BQ536" s="4"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0</v>
      </c>
      <c r="BW536" s="9">
        <v>0</v>
      </c>
      <c r="BX536" s="9">
        <v>0</v>
      </c>
      <c r="BY536" s="9">
        <v>0</v>
      </c>
      <c r="BZ536" s="9">
        <v>0</v>
      </c>
      <c r="CA536" s="9">
        <v>0</v>
      </c>
      <c r="CB536" s="9">
        <v>0</v>
      </c>
      <c r="CC536" s="9">
        <v>0</v>
      </c>
      <c r="CD536" s="135">
        <v>0</v>
      </c>
      <c r="CE536" s="7">
        <f t="shared" si="8"/>
        <v>0</v>
      </c>
    </row>
    <row r="537" spans="1:83" hidden="1">
      <c r="A537">
        <v>954</v>
      </c>
      <c r="B537" t="s">
        <v>502</v>
      </c>
      <c r="C537">
        <v>122</v>
      </c>
      <c r="D537" t="s">
        <v>503</v>
      </c>
      <c r="E537">
        <v>274</v>
      </c>
      <c r="F537">
        <v>512710001</v>
      </c>
      <c r="G537" t="s">
        <v>171</v>
      </c>
      <c r="H537" s="53"/>
      <c r="I537">
        <v>101</v>
      </c>
      <c r="J537" t="s">
        <v>308</v>
      </c>
      <c r="K537">
        <v>2710</v>
      </c>
      <c r="L537" s="8">
        <v>2710</v>
      </c>
      <c r="M537" t="s">
        <v>383</v>
      </c>
      <c r="N537">
        <v>2000</v>
      </c>
      <c r="O537" t="s">
        <v>113</v>
      </c>
      <c r="P537">
        <v>12</v>
      </c>
      <c r="Q537" t="s">
        <v>401</v>
      </c>
      <c r="R537">
        <v>226</v>
      </c>
      <c r="S537" s="21">
        <v>2</v>
      </c>
      <c r="T537" s="21">
        <v>26</v>
      </c>
      <c r="U537" t="s">
        <v>504</v>
      </c>
      <c r="V537">
        <v>121</v>
      </c>
      <c r="W537" t="s">
        <v>312</v>
      </c>
      <c r="X537">
        <v>1</v>
      </c>
      <c r="Y537" t="s">
        <v>313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M537" s="4">
        <v>0</v>
      </c>
      <c r="AN537" s="4">
        <v>1.45</v>
      </c>
      <c r="AO537" s="4">
        <v>48308.55</v>
      </c>
      <c r="AP537" s="4">
        <v>-99.94</v>
      </c>
      <c r="AQ537" s="4">
        <v>0</v>
      </c>
      <c r="AR537" s="4">
        <v>0</v>
      </c>
      <c r="AS537" s="4">
        <v>0</v>
      </c>
      <c r="AT537" s="4">
        <v>25964.26</v>
      </c>
      <c r="AU537" s="4">
        <v>0</v>
      </c>
      <c r="AV537" s="4">
        <v>-2359.2600000000002</v>
      </c>
      <c r="AW537" s="4">
        <v>0</v>
      </c>
      <c r="AX537" s="4">
        <v>0</v>
      </c>
      <c r="AZ537" s="4">
        <v>0</v>
      </c>
      <c r="BA537" s="4">
        <v>0</v>
      </c>
      <c r="BB537" s="4">
        <v>48210.06</v>
      </c>
      <c r="BC537" s="4">
        <v>0</v>
      </c>
      <c r="BD537" s="4">
        <v>0</v>
      </c>
      <c r="BE537" s="4">
        <v>0</v>
      </c>
      <c r="BF537" s="4">
        <v>0</v>
      </c>
      <c r="BG537" s="4">
        <v>0</v>
      </c>
      <c r="BH537" s="4">
        <v>23605</v>
      </c>
      <c r="BI537" s="4">
        <v>0</v>
      </c>
      <c r="BJ537" s="6">
        <v>7181.5059999999994</v>
      </c>
      <c r="BK537" s="6">
        <v>7181.5059999999994</v>
      </c>
      <c r="BQ537" s="4">
        <v>89452.838735999991</v>
      </c>
      <c r="BR537" s="9">
        <v>0</v>
      </c>
      <c r="BS537" s="9">
        <v>0</v>
      </c>
      <c r="BT537" s="9">
        <v>50042.042280000001</v>
      </c>
      <c r="BU537" s="9">
        <v>0</v>
      </c>
      <c r="BV537" s="9">
        <v>0</v>
      </c>
      <c r="BW537" s="9">
        <v>0</v>
      </c>
      <c r="BX537" s="9">
        <v>0</v>
      </c>
      <c r="BY537" s="9">
        <v>0</v>
      </c>
      <c r="BZ537" s="9">
        <v>24501.989999999998</v>
      </c>
      <c r="CA537" s="9">
        <v>0</v>
      </c>
      <c r="CB537" s="9">
        <v>7454.4032280000001</v>
      </c>
      <c r="CC537" s="9">
        <v>7454.4032280000001</v>
      </c>
      <c r="CD537" s="135">
        <v>89452.838735999991</v>
      </c>
      <c r="CE537" s="7">
        <f t="shared" si="8"/>
        <v>0</v>
      </c>
    </row>
    <row r="538" spans="1:83" s="42" customFormat="1" hidden="1">
      <c r="A538" s="42">
        <v>961</v>
      </c>
      <c r="B538" s="42" t="s">
        <v>80</v>
      </c>
      <c r="C538" s="42">
        <v>124</v>
      </c>
      <c r="D538" s="42" t="s">
        <v>508</v>
      </c>
      <c r="E538" s="42">
        <v>274</v>
      </c>
      <c r="F538" s="42">
        <v>512710001</v>
      </c>
      <c r="G538" s="42" t="s">
        <v>171</v>
      </c>
      <c r="H538" s="115"/>
      <c r="I538" s="42">
        <v>101</v>
      </c>
      <c r="J538" s="42" t="s">
        <v>308</v>
      </c>
      <c r="K538" s="42">
        <v>2710</v>
      </c>
      <c r="L538" s="104">
        <v>2710</v>
      </c>
      <c r="M538" s="42" t="s">
        <v>383</v>
      </c>
      <c r="N538" s="42">
        <v>2000</v>
      </c>
      <c r="O538" s="42" t="s">
        <v>113</v>
      </c>
      <c r="P538" s="42">
        <v>11</v>
      </c>
      <c r="Q538" s="42" t="s">
        <v>509</v>
      </c>
      <c r="R538" s="42">
        <v>241</v>
      </c>
      <c r="S538" s="105">
        <v>2</v>
      </c>
      <c r="T538" s="105">
        <v>41</v>
      </c>
      <c r="U538" s="42" t="s">
        <v>445</v>
      </c>
      <c r="V538" s="42">
        <v>124</v>
      </c>
      <c r="W538" s="42" t="s">
        <v>510</v>
      </c>
      <c r="X538" s="42">
        <v>1</v>
      </c>
      <c r="Y538" s="42" t="s">
        <v>313</v>
      </c>
      <c r="Z538" s="43">
        <v>0</v>
      </c>
      <c r="AA538" s="43">
        <v>0</v>
      </c>
      <c r="AB538" s="43">
        <v>0</v>
      </c>
      <c r="AC538" s="43">
        <v>0</v>
      </c>
      <c r="AD538" s="43">
        <v>0</v>
      </c>
      <c r="AE538" s="43">
        <v>0</v>
      </c>
      <c r="AF538" s="43">
        <v>0</v>
      </c>
      <c r="AG538" s="43">
        <v>0</v>
      </c>
      <c r="AH538" s="43">
        <v>0</v>
      </c>
      <c r="AI538" s="43">
        <v>103957.49</v>
      </c>
      <c r="AJ538" s="43">
        <v>10395.75</v>
      </c>
      <c r="AK538" s="43">
        <v>10395.75</v>
      </c>
      <c r="AL538" s="43"/>
      <c r="AM538" s="43">
        <v>0</v>
      </c>
      <c r="AN538" s="43">
        <v>0</v>
      </c>
      <c r="AO538" s="43">
        <v>450</v>
      </c>
      <c r="AP538" s="43">
        <v>0</v>
      </c>
      <c r="AQ538" s="43">
        <v>0</v>
      </c>
      <c r="AR538" s="43">
        <v>0</v>
      </c>
      <c r="AS538" s="43">
        <v>0</v>
      </c>
      <c r="AT538" s="43">
        <v>116074</v>
      </c>
      <c r="AU538" s="43">
        <v>0</v>
      </c>
      <c r="AV538" s="43">
        <v>-103957.49</v>
      </c>
      <c r="AW538" s="43">
        <v>-10000</v>
      </c>
      <c r="AX538" s="43">
        <v>-2116.5100000000002</v>
      </c>
      <c r="AZ538" s="43">
        <v>0</v>
      </c>
      <c r="BA538" s="43">
        <v>0</v>
      </c>
      <c r="BB538" s="43">
        <v>450</v>
      </c>
      <c r="BC538" s="43">
        <v>0</v>
      </c>
      <c r="BD538" s="43">
        <v>0</v>
      </c>
      <c r="BE538" s="43">
        <v>0</v>
      </c>
      <c r="BF538" s="43">
        <v>0</v>
      </c>
      <c r="BG538" s="43">
        <v>116074</v>
      </c>
      <c r="BH538" s="43">
        <v>0</v>
      </c>
      <c r="BI538" s="43">
        <v>0</v>
      </c>
      <c r="BJ538" s="44">
        <v>11652.4</v>
      </c>
      <c r="BK538" s="44">
        <v>11652.4</v>
      </c>
      <c r="BL538" s="107"/>
      <c r="BM538" s="107"/>
      <c r="BQ538" s="43">
        <v>145142.29439999998</v>
      </c>
      <c r="BR538" s="107">
        <v>0</v>
      </c>
      <c r="BS538" s="107">
        <v>0</v>
      </c>
      <c r="BT538" s="107">
        <v>467.09999999999997</v>
      </c>
      <c r="BU538" s="107">
        <v>0</v>
      </c>
      <c r="BV538" s="107">
        <v>0</v>
      </c>
      <c r="BW538" s="107">
        <v>0</v>
      </c>
      <c r="BX538" s="107">
        <v>0</v>
      </c>
      <c r="BY538" s="107">
        <v>120484.81199999999</v>
      </c>
      <c r="BZ538" s="107">
        <v>0</v>
      </c>
      <c r="CA538" s="107">
        <v>0</v>
      </c>
      <c r="CB538" s="107">
        <v>12095.191199999999</v>
      </c>
      <c r="CC538" s="107">
        <v>12095.191199999999</v>
      </c>
      <c r="CD538" s="137">
        <v>145142.29439999998</v>
      </c>
      <c r="CE538" s="7">
        <f t="shared" si="8"/>
        <v>0</v>
      </c>
    </row>
    <row r="539" spans="1:83" hidden="1">
      <c r="A539">
        <v>102</v>
      </c>
      <c r="B539" t="s">
        <v>343</v>
      </c>
      <c r="C539">
        <v>140</v>
      </c>
      <c r="D539" t="s">
        <v>344</v>
      </c>
      <c r="E539">
        <v>276</v>
      </c>
      <c r="F539">
        <v>512710002</v>
      </c>
      <c r="G539" t="s">
        <v>711</v>
      </c>
      <c r="H539" s="53"/>
      <c r="I539">
        <v>101</v>
      </c>
      <c r="J539" t="s">
        <v>308</v>
      </c>
      <c r="K539">
        <v>2710</v>
      </c>
      <c r="L539" s="8">
        <v>2710</v>
      </c>
      <c r="M539" t="s">
        <v>383</v>
      </c>
      <c r="N539">
        <v>2000</v>
      </c>
      <c r="O539" t="s">
        <v>113</v>
      </c>
      <c r="P539">
        <v>4</v>
      </c>
      <c r="Q539" t="s">
        <v>345</v>
      </c>
      <c r="R539">
        <v>172</v>
      </c>
      <c r="S539" s="21">
        <v>1</v>
      </c>
      <c r="T539" s="21">
        <v>72</v>
      </c>
      <c r="U539" t="s">
        <v>281</v>
      </c>
      <c r="V539">
        <v>121</v>
      </c>
      <c r="W539" t="s">
        <v>312</v>
      </c>
      <c r="X539">
        <v>1</v>
      </c>
      <c r="Y539" t="s">
        <v>313</v>
      </c>
      <c r="Z539" s="4">
        <v>0</v>
      </c>
      <c r="AA539" s="4">
        <v>0</v>
      </c>
      <c r="AB539" s="4">
        <v>0</v>
      </c>
      <c r="AC539" s="4">
        <v>0</v>
      </c>
      <c r="AD539" s="4">
        <v>21818.11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2181.81</v>
      </c>
      <c r="AK539" s="4">
        <v>2181.81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-1996.79</v>
      </c>
      <c r="AW539" s="4">
        <v>-1759.96</v>
      </c>
      <c r="AX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6">
        <v>0</v>
      </c>
      <c r="BK539" s="6">
        <v>0</v>
      </c>
      <c r="BQ539" s="4">
        <v>0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0</v>
      </c>
      <c r="BX539" s="9">
        <v>0</v>
      </c>
      <c r="BY539" s="9">
        <v>0</v>
      </c>
      <c r="BZ539" s="9">
        <v>0</v>
      </c>
      <c r="CA539" s="9">
        <v>0</v>
      </c>
      <c r="CB539" s="9">
        <v>0</v>
      </c>
      <c r="CC539" s="9">
        <v>0</v>
      </c>
      <c r="CD539" s="135">
        <v>0</v>
      </c>
      <c r="CE539" s="7">
        <f t="shared" si="8"/>
        <v>0</v>
      </c>
    </row>
    <row r="540" spans="1:83" hidden="1">
      <c r="A540">
        <v>962</v>
      </c>
      <c r="B540" t="s">
        <v>513</v>
      </c>
      <c r="C540">
        <v>126</v>
      </c>
      <c r="D540" t="s">
        <v>225</v>
      </c>
      <c r="E540">
        <v>276</v>
      </c>
      <c r="F540">
        <v>512710002</v>
      </c>
      <c r="G540" t="s">
        <v>711</v>
      </c>
      <c r="H540" s="53"/>
      <c r="I540">
        <v>101</v>
      </c>
      <c r="J540" t="s">
        <v>308</v>
      </c>
      <c r="K540">
        <v>2710</v>
      </c>
      <c r="L540" s="8">
        <v>2710</v>
      </c>
      <c r="M540" t="s">
        <v>383</v>
      </c>
      <c r="N540">
        <v>2000</v>
      </c>
      <c r="O540" t="s">
        <v>113</v>
      </c>
      <c r="P540">
        <v>11</v>
      </c>
      <c r="Q540" t="s">
        <v>509</v>
      </c>
      <c r="R540">
        <v>241</v>
      </c>
      <c r="S540" s="21">
        <v>2</v>
      </c>
      <c r="T540" s="21">
        <v>41</v>
      </c>
      <c r="U540" t="s">
        <v>445</v>
      </c>
      <c r="V540">
        <v>124</v>
      </c>
      <c r="W540" t="s">
        <v>510</v>
      </c>
      <c r="X540">
        <v>1</v>
      </c>
      <c r="Y540" t="s">
        <v>313</v>
      </c>
      <c r="Z540" s="4">
        <v>0</v>
      </c>
      <c r="AA540" s="4">
        <v>0</v>
      </c>
      <c r="AB540" s="4">
        <v>0</v>
      </c>
      <c r="AC540" s="4">
        <v>0</v>
      </c>
      <c r="AD540" s="4">
        <v>1167.19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116.72</v>
      </c>
      <c r="AK540" s="4">
        <v>116.72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-1167.19</v>
      </c>
      <c r="AT540" s="4">
        <v>0</v>
      </c>
      <c r="AU540" s="4">
        <v>0</v>
      </c>
      <c r="AV540" s="4">
        <v>0</v>
      </c>
      <c r="AW540" s="4">
        <v>-116.72</v>
      </c>
      <c r="AX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6">
        <v>0</v>
      </c>
      <c r="BK540" s="6">
        <v>0</v>
      </c>
      <c r="BQ540" s="4">
        <v>0</v>
      </c>
      <c r="BR540" s="9">
        <v>0</v>
      </c>
      <c r="BS540" s="9">
        <v>0</v>
      </c>
      <c r="BT540" s="9">
        <v>0</v>
      </c>
      <c r="BU540" s="9">
        <v>0</v>
      </c>
      <c r="BV540" s="9">
        <v>0</v>
      </c>
      <c r="BW540" s="9">
        <v>0</v>
      </c>
      <c r="BX540" s="9">
        <v>0</v>
      </c>
      <c r="BY540" s="9">
        <v>0</v>
      </c>
      <c r="BZ540" s="9">
        <v>0</v>
      </c>
      <c r="CA540" s="9">
        <v>0</v>
      </c>
      <c r="CB540" s="9">
        <v>0</v>
      </c>
      <c r="CC540" s="9">
        <v>0</v>
      </c>
      <c r="CD540" s="135">
        <v>0</v>
      </c>
      <c r="CE540" s="7">
        <f t="shared" si="8"/>
        <v>0</v>
      </c>
    </row>
    <row r="541" spans="1:83" s="42" customFormat="1" hidden="1">
      <c r="A541" s="42">
        <v>101</v>
      </c>
      <c r="B541" s="42" t="s">
        <v>306</v>
      </c>
      <c r="C541" s="42">
        <v>139</v>
      </c>
      <c r="D541" s="42" t="s">
        <v>307</v>
      </c>
      <c r="E541" s="42">
        <v>278</v>
      </c>
      <c r="F541" s="42">
        <v>512720001</v>
      </c>
      <c r="G541" s="42" t="s">
        <v>257</v>
      </c>
      <c r="H541" s="115"/>
      <c r="I541" s="42">
        <v>101</v>
      </c>
      <c r="J541" s="42" t="s">
        <v>308</v>
      </c>
      <c r="K541" s="42">
        <v>2720</v>
      </c>
      <c r="L541" s="104">
        <v>2720</v>
      </c>
      <c r="M541" s="42" t="s">
        <v>327</v>
      </c>
      <c r="N541" s="42">
        <v>2000</v>
      </c>
      <c r="O541" s="42" t="s">
        <v>113</v>
      </c>
      <c r="P541" s="42">
        <v>7</v>
      </c>
      <c r="Q541" s="42" t="s">
        <v>310</v>
      </c>
      <c r="R541" s="42">
        <v>171</v>
      </c>
      <c r="S541" s="105">
        <v>1</v>
      </c>
      <c r="T541" s="105">
        <v>71</v>
      </c>
      <c r="U541" s="42" t="s">
        <v>311</v>
      </c>
      <c r="V541" s="42">
        <v>121</v>
      </c>
      <c r="W541" s="42" t="s">
        <v>312</v>
      </c>
      <c r="X541" s="42">
        <v>1</v>
      </c>
      <c r="Y541" s="42" t="s">
        <v>313</v>
      </c>
      <c r="Z541" s="43">
        <v>0</v>
      </c>
      <c r="AA541" s="43">
        <v>1073.82</v>
      </c>
      <c r="AB541" s="43">
        <v>4792.8500000000004</v>
      </c>
      <c r="AC541" s="43">
        <v>0</v>
      </c>
      <c r="AD541" s="43">
        <v>0</v>
      </c>
      <c r="AE541" s="43">
        <v>0</v>
      </c>
      <c r="AF541" s="43">
        <v>0</v>
      </c>
      <c r="AG541" s="43">
        <v>21512.25</v>
      </c>
      <c r="AH541" s="43">
        <v>0</v>
      </c>
      <c r="AI541" s="43">
        <v>0</v>
      </c>
      <c r="AJ541" s="43">
        <v>2737.89</v>
      </c>
      <c r="AK541" s="43">
        <v>2737.89</v>
      </c>
      <c r="AL541" s="43"/>
      <c r="AM541" s="43">
        <v>0</v>
      </c>
      <c r="AN541" s="43">
        <v>9690.52</v>
      </c>
      <c r="AO541" s="43">
        <v>0</v>
      </c>
      <c r="AP541" s="43">
        <v>0</v>
      </c>
      <c r="AQ541" s="43">
        <v>-3062.2</v>
      </c>
      <c r="AR541" s="43">
        <v>-1607.15</v>
      </c>
      <c r="AS541" s="43">
        <v>329785.5</v>
      </c>
      <c r="AT541" s="43">
        <v>178043.95</v>
      </c>
      <c r="AU541" s="43">
        <v>-11631.5</v>
      </c>
      <c r="AV541" s="43">
        <v>0</v>
      </c>
      <c r="AW541" s="43">
        <v>-2737.89</v>
      </c>
      <c r="AX541" s="43">
        <v>0</v>
      </c>
      <c r="AZ541" s="43">
        <v>0</v>
      </c>
      <c r="BA541" s="43">
        <v>0</v>
      </c>
      <c r="BB541" s="43">
        <v>10764.34</v>
      </c>
      <c r="BC541" s="43">
        <v>0</v>
      </c>
      <c r="BD541" s="43">
        <v>0</v>
      </c>
      <c r="BE541" s="43">
        <v>0</v>
      </c>
      <c r="BF541" s="43">
        <v>329846</v>
      </c>
      <c r="BG541" s="43">
        <v>0</v>
      </c>
      <c r="BH541" s="43">
        <v>0</v>
      </c>
      <c r="BI541" s="43">
        <v>0</v>
      </c>
      <c r="BJ541" s="44">
        <v>34061.034</v>
      </c>
      <c r="BK541" s="44">
        <v>34061.034</v>
      </c>
      <c r="BL541" s="107"/>
      <c r="BM541" s="107"/>
      <c r="BQ541" s="43">
        <v>424264.239504</v>
      </c>
      <c r="BR541" s="107">
        <v>0</v>
      </c>
      <c r="BS541" s="107">
        <v>0</v>
      </c>
      <c r="BT541" s="107">
        <v>11173.38492</v>
      </c>
      <c r="BU541" s="107">
        <v>0</v>
      </c>
      <c r="BV541" s="107">
        <v>0</v>
      </c>
      <c r="BW541" s="107">
        <v>0</v>
      </c>
      <c r="BX541" s="107">
        <v>342380.14799999999</v>
      </c>
      <c r="BY541" s="107">
        <v>0</v>
      </c>
      <c r="BZ541" s="107">
        <v>0</v>
      </c>
      <c r="CA541" s="107">
        <v>0</v>
      </c>
      <c r="CB541" s="107">
        <v>35355.353292</v>
      </c>
      <c r="CC541" s="107">
        <v>35355.353292</v>
      </c>
      <c r="CD541" s="137">
        <v>424264.239504</v>
      </c>
      <c r="CE541" s="7">
        <f t="shared" si="8"/>
        <v>0</v>
      </c>
    </row>
    <row r="542" spans="1:83" hidden="1">
      <c r="A542">
        <v>101</v>
      </c>
      <c r="B542" t="s">
        <v>306</v>
      </c>
      <c r="C542">
        <v>139</v>
      </c>
      <c r="D542" t="s">
        <v>307</v>
      </c>
      <c r="E542">
        <v>281</v>
      </c>
      <c r="F542">
        <v>512730001</v>
      </c>
      <c r="G542" t="s">
        <v>226</v>
      </c>
      <c r="H542" s="53"/>
      <c r="I542">
        <v>101</v>
      </c>
      <c r="J542" t="s">
        <v>308</v>
      </c>
      <c r="K542">
        <v>2730</v>
      </c>
      <c r="L542" s="8">
        <v>2710</v>
      </c>
      <c r="M542" t="s">
        <v>514</v>
      </c>
      <c r="N542">
        <v>2000</v>
      </c>
      <c r="O542" t="s">
        <v>113</v>
      </c>
      <c r="P542">
        <v>7</v>
      </c>
      <c r="Q542" t="s">
        <v>310</v>
      </c>
      <c r="R542">
        <v>171</v>
      </c>
      <c r="S542" s="21">
        <v>1</v>
      </c>
      <c r="T542" s="21">
        <v>71</v>
      </c>
      <c r="U542" t="s">
        <v>311</v>
      </c>
      <c r="V542">
        <v>121</v>
      </c>
      <c r="W542" t="s">
        <v>312</v>
      </c>
      <c r="X542">
        <v>1</v>
      </c>
      <c r="Y542" t="s">
        <v>313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1050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1050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6">
        <v>105</v>
      </c>
      <c r="BK542" s="6">
        <v>105</v>
      </c>
      <c r="BQ542" s="4">
        <v>1307.8800000000001</v>
      </c>
      <c r="BR542" s="9">
        <v>0</v>
      </c>
      <c r="BS542" s="9">
        <v>0</v>
      </c>
      <c r="BT542" s="9">
        <v>0</v>
      </c>
      <c r="BU542" s="9">
        <v>0</v>
      </c>
      <c r="BV542" s="9">
        <v>1089.9000000000001</v>
      </c>
      <c r="BW542" s="9">
        <v>0</v>
      </c>
      <c r="BX542" s="9">
        <v>0</v>
      </c>
      <c r="BY542" s="9">
        <v>0</v>
      </c>
      <c r="BZ542" s="9">
        <v>0</v>
      </c>
      <c r="CA542" s="9">
        <v>0</v>
      </c>
      <c r="CB542" s="9">
        <v>108.99000000000001</v>
      </c>
      <c r="CC542" s="9">
        <v>108.99000000000001</v>
      </c>
      <c r="CD542" s="135">
        <v>1307.8800000000001</v>
      </c>
      <c r="CE542" s="7">
        <f t="shared" si="8"/>
        <v>0</v>
      </c>
    </row>
    <row r="543" spans="1:83" s="42" customFormat="1" hidden="1">
      <c r="A543" s="42">
        <v>962</v>
      </c>
      <c r="B543" s="42" t="s">
        <v>513</v>
      </c>
      <c r="C543" s="42">
        <v>126</v>
      </c>
      <c r="D543" s="42" t="s">
        <v>225</v>
      </c>
      <c r="E543" s="42">
        <v>281</v>
      </c>
      <c r="F543" s="42">
        <v>512730001</v>
      </c>
      <c r="G543" s="42" t="s">
        <v>226</v>
      </c>
      <c r="H543" s="115"/>
      <c r="I543" s="42">
        <v>101</v>
      </c>
      <c r="J543" s="42" t="s">
        <v>308</v>
      </c>
      <c r="K543" s="42">
        <v>2730</v>
      </c>
      <c r="L543" s="104">
        <v>2710</v>
      </c>
      <c r="M543" s="42" t="s">
        <v>514</v>
      </c>
      <c r="N543" s="42">
        <v>2000</v>
      </c>
      <c r="O543" s="42" t="s">
        <v>113</v>
      </c>
      <c r="P543" s="42">
        <v>11</v>
      </c>
      <c r="Q543" s="42" t="s">
        <v>509</v>
      </c>
      <c r="R543" s="42">
        <v>241</v>
      </c>
      <c r="S543" s="105">
        <v>2</v>
      </c>
      <c r="T543" s="105">
        <v>41</v>
      </c>
      <c r="U543" s="42" t="s">
        <v>445</v>
      </c>
      <c r="V543" s="42">
        <v>124</v>
      </c>
      <c r="W543" s="42" t="s">
        <v>510</v>
      </c>
      <c r="X543" s="42">
        <v>1</v>
      </c>
      <c r="Y543" s="42" t="s">
        <v>313</v>
      </c>
      <c r="Z543" s="43">
        <v>0</v>
      </c>
      <c r="AA543" s="43">
        <v>0</v>
      </c>
      <c r="AB543" s="43">
        <v>0</v>
      </c>
      <c r="AC543" s="43">
        <v>0</v>
      </c>
      <c r="AD543" s="43">
        <v>25727.51</v>
      </c>
      <c r="AE543" s="43">
        <v>17560.34</v>
      </c>
      <c r="AF543" s="43">
        <v>0</v>
      </c>
      <c r="AG543" s="43">
        <v>0</v>
      </c>
      <c r="AH543" s="43">
        <v>0</v>
      </c>
      <c r="AI543" s="43">
        <v>0</v>
      </c>
      <c r="AJ543" s="43">
        <v>4328.78</v>
      </c>
      <c r="AK543" s="43">
        <v>4328.78</v>
      </c>
      <c r="AL543" s="43"/>
      <c r="AM543" s="43">
        <v>3988.52</v>
      </c>
      <c r="AN543" s="43">
        <v>0</v>
      </c>
      <c r="AO543" s="43">
        <v>8643.15</v>
      </c>
      <c r="AP543" s="43">
        <v>0</v>
      </c>
      <c r="AQ543" s="43">
        <v>0</v>
      </c>
      <c r="AR543" s="43">
        <v>0</v>
      </c>
      <c r="AS543" s="43">
        <v>11986.59</v>
      </c>
      <c r="AT543" s="43">
        <v>6557</v>
      </c>
      <c r="AU543" s="43">
        <v>7</v>
      </c>
      <c r="AV543" s="43">
        <v>0</v>
      </c>
      <c r="AW543" s="43">
        <v>0</v>
      </c>
      <c r="AX543" s="43">
        <v>0</v>
      </c>
      <c r="AZ543" s="43">
        <v>0</v>
      </c>
      <c r="BA543" s="43">
        <v>3988.52</v>
      </c>
      <c r="BB543" s="43">
        <v>0</v>
      </c>
      <c r="BC543" s="43">
        <v>0</v>
      </c>
      <c r="BD543" s="43">
        <v>2259</v>
      </c>
      <c r="BE543" s="43">
        <v>0</v>
      </c>
      <c r="BF543" s="43">
        <v>34454.04</v>
      </c>
      <c r="BG543" s="43">
        <v>0</v>
      </c>
      <c r="BH543" s="43">
        <v>4163</v>
      </c>
      <c r="BI543" s="43">
        <v>0</v>
      </c>
      <c r="BJ543" s="44">
        <v>4486.4560000000001</v>
      </c>
      <c r="BK543" s="44">
        <v>4486.4560000000001</v>
      </c>
      <c r="BL543" s="107"/>
      <c r="BM543" s="107"/>
      <c r="BQ543" s="43">
        <v>55883.295935999995</v>
      </c>
      <c r="BR543" s="107">
        <v>0</v>
      </c>
      <c r="BS543" s="107">
        <v>4140.0837599999995</v>
      </c>
      <c r="BT543" s="107">
        <v>0</v>
      </c>
      <c r="BU543" s="107">
        <v>0</v>
      </c>
      <c r="BV543" s="107">
        <v>2344.8420000000001</v>
      </c>
      <c r="BW543" s="107">
        <v>0</v>
      </c>
      <c r="BX543" s="107">
        <v>35763.293520000007</v>
      </c>
      <c r="BY543" s="107">
        <v>0</v>
      </c>
      <c r="BZ543" s="107">
        <v>4321.1940000000004</v>
      </c>
      <c r="CA543" s="107">
        <v>0</v>
      </c>
      <c r="CB543" s="107">
        <v>4656.9413279999999</v>
      </c>
      <c r="CC543" s="107">
        <v>4656.9413279999999</v>
      </c>
      <c r="CD543" s="137">
        <v>55883.29593600001</v>
      </c>
      <c r="CE543" s="7">
        <f t="shared" si="8"/>
        <v>0</v>
      </c>
    </row>
    <row r="544" spans="1:83" hidden="1">
      <c r="A544">
        <v>101</v>
      </c>
      <c r="B544" t="s">
        <v>306</v>
      </c>
      <c r="C544">
        <v>139</v>
      </c>
      <c r="D544" t="s">
        <v>307</v>
      </c>
      <c r="E544">
        <v>286</v>
      </c>
      <c r="F544">
        <v>512910001</v>
      </c>
      <c r="G544" t="s">
        <v>185</v>
      </c>
      <c r="H544" s="53"/>
      <c r="I544">
        <v>101</v>
      </c>
      <c r="J544" t="s">
        <v>308</v>
      </c>
      <c r="K544">
        <v>2910</v>
      </c>
      <c r="L544" s="8">
        <v>2910</v>
      </c>
      <c r="M544" t="s">
        <v>358</v>
      </c>
      <c r="N544">
        <v>2000</v>
      </c>
      <c r="O544" t="s">
        <v>113</v>
      </c>
      <c r="P544">
        <v>7</v>
      </c>
      <c r="Q544" t="s">
        <v>310</v>
      </c>
      <c r="R544">
        <v>171</v>
      </c>
      <c r="S544" s="21">
        <v>1</v>
      </c>
      <c r="T544" s="21">
        <v>71</v>
      </c>
      <c r="U544" t="s">
        <v>311</v>
      </c>
      <c r="V544">
        <v>121</v>
      </c>
      <c r="W544" t="s">
        <v>312</v>
      </c>
      <c r="X544">
        <v>1</v>
      </c>
      <c r="Y544" t="s">
        <v>313</v>
      </c>
      <c r="Z544" s="4">
        <v>0</v>
      </c>
      <c r="AA544" s="4">
        <v>0</v>
      </c>
      <c r="AB544" s="4">
        <v>6381.13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1589.37</v>
      </c>
      <c r="AJ544" s="4">
        <v>797.05</v>
      </c>
      <c r="AK544" s="4">
        <v>797.05</v>
      </c>
      <c r="AM544" s="4">
        <v>0.2</v>
      </c>
      <c r="AN544" s="4">
        <v>0</v>
      </c>
      <c r="AO544" s="4">
        <v>22015.38</v>
      </c>
      <c r="AP544" s="4">
        <v>-27271.51</v>
      </c>
      <c r="AQ544" s="4">
        <v>1165.7</v>
      </c>
      <c r="AR544" s="4">
        <v>5651.72</v>
      </c>
      <c r="AS544" s="4">
        <v>20763.8</v>
      </c>
      <c r="AT544" s="4">
        <v>0</v>
      </c>
      <c r="AU544" s="4">
        <v>0</v>
      </c>
      <c r="AV544" s="4">
        <v>0</v>
      </c>
      <c r="AW544" s="4">
        <v>-250.79</v>
      </c>
      <c r="AX544" s="4">
        <v>0</v>
      </c>
      <c r="AZ544" s="4">
        <v>0</v>
      </c>
      <c r="BA544" s="4">
        <v>0</v>
      </c>
      <c r="BB544" s="4">
        <v>0</v>
      </c>
      <c r="BC544" s="4">
        <v>1125</v>
      </c>
      <c r="BD544" s="4">
        <v>1165</v>
      </c>
      <c r="BE544" s="4">
        <v>0</v>
      </c>
      <c r="BF544" s="4">
        <v>26415.72</v>
      </c>
      <c r="BG544" s="4">
        <v>0</v>
      </c>
      <c r="BH544" s="4">
        <v>0</v>
      </c>
      <c r="BI544" s="4">
        <v>0</v>
      </c>
      <c r="BJ544" s="6">
        <v>2870.5720000000001</v>
      </c>
      <c r="BK544" s="6">
        <v>2870.5720000000001</v>
      </c>
      <c r="BQ544" s="4">
        <v>35755.844832000002</v>
      </c>
      <c r="BR544" s="9">
        <v>0</v>
      </c>
      <c r="BS544" s="9">
        <v>0</v>
      </c>
      <c r="BT544" s="9">
        <v>0</v>
      </c>
      <c r="BU544" s="9">
        <v>1167.75</v>
      </c>
      <c r="BV544" s="9">
        <v>1209.2700000000002</v>
      </c>
      <c r="BW544" s="9">
        <v>0</v>
      </c>
      <c r="BX544" s="9">
        <v>27419.517360000005</v>
      </c>
      <c r="BY544" s="9">
        <v>0</v>
      </c>
      <c r="BZ544" s="9">
        <v>0</v>
      </c>
      <c r="CA544" s="9">
        <v>0</v>
      </c>
      <c r="CB544" s="9">
        <v>2979.6537360000002</v>
      </c>
      <c r="CC544" s="9">
        <v>2979.6537360000002</v>
      </c>
      <c r="CD544" s="135">
        <v>35755.84483200001</v>
      </c>
      <c r="CE544" s="7">
        <f t="shared" si="8"/>
        <v>0</v>
      </c>
    </row>
    <row r="545" spans="1:83" hidden="1">
      <c r="A545">
        <v>102</v>
      </c>
      <c r="B545" t="s">
        <v>343</v>
      </c>
      <c r="C545">
        <v>140</v>
      </c>
      <c r="D545" t="s">
        <v>344</v>
      </c>
      <c r="E545">
        <v>286</v>
      </c>
      <c r="F545">
        <v>512910001</v>
      </c>
      <c r="G545" t="s">
        <v>185</v>
      </c>
      <c r="H545" s="53"/>
      <c r="I545">
        <v>101</v>
      </c>
      <c r="J545" t="s">
        <v>308</v>
      </c>
      <c r="K545">
        <v>2910</v>
      </c>
      <c r="L545" s="8">
        <v>2910</v>
      </c>
      <c r="M545" t="s">
        <v>358</v>
      </c>
      <c r="N545">
        <v>2000</v>
      </c>
      <c r="O545" t="s">
        <v>113</v>
      </c>
      <c r="P545">
        <v>4</v>
      </c>
      <c r="Q545" t="s">
        <v>345</v>
      </c>
      <c r="R545">
        <v>172</v>
      </c>
      <c r="S545" s="21">
        <v>1</v>
      </c>
      <c r="T545" s="21">
        <v>72</v>
      </c>
      <c r="U545" t="s">
        <v>281</v>
      </c>
      <c r="V545">
        <v>121</v>
      </c>
      <c r="W545" t="s">
        <v>312</v>
      </c>
      <c r="X545">
        <v>1</v>
      </c>
      <c r="Y545" t="s">
        <v>313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M545" s="4">
        <v>24627.4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Z545" s="4">
        <v>0</v>
      </c>
      <c r="BA545" s="4">
        <v>24627.4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6">
        <v>2462.7400000000002</v>
      </c>
      <c r="BK545" s="6">
        <v>2462.7400000000002</v>
      </c>
      <c r="BQ545" s="4">
        <v>30675.889440000006</v>
      </c>
      <c r="BR545" s="9">
        <v>0</v>
      </c>
      <c r="BS545" s="9">
        <v>25563.241200000004</v>
      </c>
      <c r="BT545" s="9">
        <v>0</v>
      </c>
      <c r="BU545" s="9">
        <v>0</v>
      </c>
      <c r="BV545" s="9">
        <v>0</v>
      </c>
      <c r="BW545" s="9">
        <v>0</v>
      </c>
      <c r="BX545" s="9">
        <v>0</v>
      </c>
      <c r="BY545" s="9">
        <v>0</v>
      </c>
      <c r="BZ545" s="9">
        <v>0</v>
      </c>
      <c r="CA545" s="9">
        <v>0</v>
      </c>
      <c r="CB545" s="9">
        <v>2556.3241200000002</v>
      </c>
      <c r="CC545" s="9">
        <v>2556.3241200000002</v>
      </c>
      <c r="CD545" s="135">
        <v>30675.889440000006</v>
      </c>
      <c r="CE545" s="7">
        <f t="shared" si="8"/>
        <v>0</v>
      </c>
    </row>
    <row r="546" spans="1:83" hidden="1">
      <c r="A546">
        <v>954</v>
      </c>
      <c r="B546" t="s">
        <v>502</v>
      </c>
      <c r="C546">
        <v>122</v>
      </c>
      <c r="D546" t="s">
        <v>503</v>
      </c>
      <c r="E546">
        <v>286</v>
      </c>
      <c r="F546">
        <v>512910001</v>
      </c>
      <c r="G546" t="s">
        <v>185</v>
      </c>
      <c r="H546" s="53"/>
      <c r="I546">
        <v>101</v>
      </c>
      <c r="J546" t="s">
        <v>308</v>
      </c>
      <c r="K546">
        <v>2910</v>
      </c>
      <c r="L546" s="8">
        <v>2910</v>
      </c>
      <c r="M546" t="s">
        <v>358</v>
      </c>
      <c r="N546">
        <v>2000</v>
      </c>
      <c r="O546" t="s">
        <v>113</v>
      </c>
      <c r="P546">
        <v>12</v>
      </c>
      <c r="Q546" t="s">
        <v>401</v>
      </c>
      <c r="R546">
        <v>226</v>
      </c>
      <c r="S546" s="21">
        <v>2</v>
      </c>
      <c r="T546" s="21">
        <v>26</v>
      </c>
      <c r="U546" t="s">
        <v>504</v>
      </c>
      <c r="V546">
        <v>121</v>
      </c>
      <c r="W546" t="s">
        <v>312</v>
      </c>
      <c r="X546">
        <v>1</v>
      </c>
      <c r="Y546" t="s">
        <v>313</v>
      </c>
      <c r="Z546" s="4">
        <v>0</v>
      </c>
      <c r="AA546" s="4">
        <v>8180.85</v>
      </c>
      <c r="AB546" s="4">
        <v>0</v>
      </c>
      <c r="AC546" s="4">
        <v>59905.08</v>
      </c>
      <c r="AD546" s="4">
        <v>21312</v>
      </c>
      <c r="AE546" s="4">
        <v>18563.95</v>
      </c>
      <c r="AF546" s="4">
        <v>40495.93</v>
      </c>
      <c r="AG546" s="4">
        <v>0</v>
      </c>
      <c r="AH546" s="4">
        <v>0</v>
      </c>
      <c r="AI546" s="4">
        <v>0</v>
      </c>
      <c r="AJ546" s="4">
        <v>14845.78</v>
      </c>
      <c r="AK546" s="4">
        <v>14845.78</v>
      </c>
      <c r="AM546" s="4">
        <v>7462.42</v>
      </c>
      <c r="AN546" s="4">
        <v>14069.18</v>
      </c>
      <c r="AO546" s="4">
        <v>4183.08</v>
      </c>
      <c r="AP546" s="4">
        <v>-59905.06</v>
      </c>
      <c r="AQ546" s="4">
        <v>2166.42</v>
      </c>
      <c r="AR546" s="4">
        <v>4914.43</v>
      </c>
      <c r="AS546" s="4">
        <v>-40495.93</v>
      </c>
      <c r="AT546" s="4">
        <v>0.02</v>
      </c>
      <c r="AU546" s="4">
        <v>1312.2</v>
      </c>
      <c r="AV546" s="4">
        <v>14141.13</v>
      </c>
      <c r="AW546" s="4">
        <v>-14845.78</v>
      </c>
      <c r="AX546" s="4">
        <v>-14800</v>
      </c>
      <c r="AZ546" s="4">
        <v>5109.8</v>
      </c>
      <c r="BA546" s="4">
        <v>0</v>
      </c>
      <c r="BB546" s="4">
        <v>24602.6</v>
      </c>
      <c r="BC546" s="4">
        <v>4183.13</v>
      </c>
      <c r="BD546" s="4">
        <v>23478.400000000001</v>
      </c>
      <c r="BE546" s="4">
        <v>23478.400000000001</v>
      </c>
      <c r="BF546" s="4">
        <v>0</v>
      </c>
      <c r="BG546" s="4">
        <v>0</v>
      </c>
      <c r="BH546" s="4">
        <v>1312.22</v>
      </c>
      <c r="BI546" s="4">
        <v>6496.96</v>
      </c>
      <c r="BJ546" s="6">
        <v>8866.1510000000017</v>
      </c>
      <c r="BK546" s="6">
        <v>8866.1510000000017</v>
      </c>
      <c r="BQ546" s="4">
        <v>110436.77685600001</v>
      </c>
      <c r="BR546" s="9">
        <v>5303.9724000000006</v>
      </c>
      <c r="BS546" s="9">
        <v>0</v>
      </c>
      <c r="BT546" s="9">
        <v>25537.498799999998</v>
      </c>
      <c r="BU546" s="9">
        <v>4342.0889400000005</v>
      </c>
      <c r="BV546" s="9">
        <v>24370.579200000004</v>
      </c>
      <c r="BW546" s="9">
        <v>24370.579200000004</v>
      </c>
      <c r="BX546" s="9">
        <v>0</v>
      </c>
      <c r="BY546" s="9">
        <v>0</v>
      </c>
      <c r="BZ546" s="9">
        <v>1362.0843600000001</v>
      </c>
      <c r="CA546" s="9">
        <v>6743.8444799999997</v>
      </c>
      <c r="CB546" s="9">
        <v>9203.0647380000028</v>
      </c>
      <c r="CC546" s="9">
        <v>9203.0647380000028</v>
      </c>
      <c r="CD546" s="135">
        <v>110436.77685600001</v>
      </c>
      <c r="CE546" s="7">
        <f t="shared" si="8"/>
        <v>0</v>
      </c>
    </row>
    <row r="547" spans="1:83" hidden="1">
      <c r="A547">
        <v>961</v>
      </c>
      <c r="B547" t="s">
        <v>80</v>
      </c>
      <c r="C547">
        <v>124</v>
      </c>
      <c r="D547" t="s">
        <v>508</v>
      </c>
      <c r="E547">
        <v>286</v>
      </c>
      <c r="F547">
        <v>512910001</v>
      </c>
      <c r="G547" t="s">
        <v>185</v>
      </c>
      <c r="H547" s="53"/>
      <c r="I547">
        <v>101</v>
      </c>
      <c r="J547" t="s">
        <v>308</v>
      </c>
      <c r="K547">
        <v>2910</v>
      </c>
      <c r="L547" s="8">
        <v>2910</v>
      </c>
      <c r="M547" t="s">
        <v>358</v>
      </c>
      <c r="N547">
        <v>2000</v>
      </c>
      <c r="O547" t="s">
        <v>113</v>
      </c>
      <c r="P547">
        <v>11</v>
      </c>
      <c r="Q547" t="s">
        <v>509</v>
      </c>
      <c r="R547">
        <v>241</v>
      </c>
      <c r="S547" s="21">
        <v>2</v>
      </c>
      <c r="T547" s="21">
        <v>41</v>
      </c>
      <c r="U547" t="s">
        <v>445</v>
      </c>
      <c r="V547">
        <v>124</v>
      </c>
      <c r="W547" t="s">
        <v>510</v>
      </c>
      <c r="X547">
        <v>1</v>
      </c>
      <c r="Y547" t="s">
        <v>313</v>
      </c>
      <c r="Z547" s="4">
        <v>0</v>
      </c>
      <c r="AA547" s="4">
        <v>0</v>
      </c>
      <c r="AB547" s="4">
        <v>0</v>
      </c>
      <c r="AC547" s="4">
        <v>0</v>
      </c>
      <c r="AD547" s="4">
        <v>3017.54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301.75</v>
      </c>
      <c r="AK547" s="4">
        <v>301.75</v>
      </c>
      <c r="AM547" s="4">
        <v>0</v>
      </c>
      <c r="AN547" s="4">
        <v>0</v>
      </c>
      <c r="AO547" s="4">
        <v>1042.3499999999999</v>
      </c>
      <c r="AP547" s="4">
        <v>0</v>
      </c>
      <c r="AQ547" s="4">
        <v>0</v>
      </c>
      <c r="AR547" s="4">
        <v>0</v>
      </c>
      <c r="AS547" s="4">
        <v>0</v>
      </c>
      <c r="AT547" s="4">
        <v>0</v>
      </c>
      <c r="AU547" s="4">
        <v>-1894.89</v>
      </c>
      <c r="AV547" s="4">
        <v>0</v>
      </c>
      <c r="AW547" s="4">
        <v>0</v>
      </c>
      <c r="AX547" s="4">
        <v>0</v>
      </c>
      <c r="AZ547" s="4">
        <v>0</v>
      </c>
      <c r="BA547" s="4">
        <v>0</v>
      </c>
      <c r="BB547" s="4">
        <v>1042.3499999999999</v>
      </c>
      <c r="BC547" s="4">
        <v>0</v>
      </c>
      <c r="BD547" s="4">
        <v>0</v>
      </c>
      <c r="BE547" s="4">
        <v>0</v>
      </c>
      <c r="BF547" s="4">
        <v>0</v>
      </c>
      <c r="BG547" s="4">
        <v>0</v>
      </c>
      <c r="BH547" s="4">
        <v>0</v>
      </c>
      <c r="BI547" s="4">
        <v>0</v>
      </c>
      <c r="BJ547" s="6">
        <v>104.23499999999999</v>
      </c>
      <c r="BK547" s="6">
        <v>104.23499999999999</v>
      </c>
      <c r="BQ547" s="4">
        <v>1298.3511599999997</v>
      </c>
      <c r="BR547" s="9">
        <v>0</v>
      </c>
      <c r="BS547" s="9">
        <v>0</v>
      </c>
      <c r="BT547" s="9">
        <v>1081.9593</v>
      </c>
      <c r="BU547" s="9">
        <v>0</v>
      </c>
      <c r="BV547" s="9">
        <v>0</v>
      </c>
      <c r="BW547" s="9">
        <v>0</v>
      </c>
      <c r="BX547" s="9">
        <v>0</v>
      </c>
      <c r="BY547" s="9">
        <v>0</v>
      </c>
      <c r="BZ547" s="9">
        <v>0</v>
      </c>
      <c r="CA547" s="9">
        <v>0</v>
      </c>
      <c r="CB547" s="9">
        <v>108.19592999999999</v>
      </c>
      <c r="CC547" s="9">
        <v>108.19592999999999</v>
      </c>
      <c r="CD547" s="135">
        <v>1298.3511600000002</v>
      </c>
      <c r="CE547" s="7">
        <f t="shared" si="8"/>
        <v>0</v>
      </c>
    </row>
    <row r="548" spans="1:83" hidden="1">
      <c r="A548">
        <v>962</v>
      </c>
      <c r="B548" t="s">
        <v>513</v>
      </c>
      <c r="C548">
        <v>126</v>
      </c>
      <c r="D548" t="s">
        <v>225</v>
      </c>
      <c r="E548">
        <v>286</v>
      </c>
      <c r="F548">
        <v>512910001</v>
      </c>
      <c r="G548" t="s">
        <v>185</v>
      </c>
      <c r="H548" s="53"/>
      <c r="I548">
        <v>101</v>
      </c>
      <c r="J548" t="s">
        <v>308</v>
      </c>
      <c r="K548">
        <v>2910</v>
      </c>
      <c r="L548" s="8">
        <v>2910</v>
      </c>
      <c r="M548" t="s">
        <v>358</v>
      </c>
      <c r="N548">
        <v>2000</v>
      </c>
      <c r="O548" t="s">
        <v>113</v>
      </c>
      <c r="P548">
        <v>11</v>
      </c>
      <c r="Q548" t="s">
        <v>509</v>
      </c>
      <c r="R548">
        <v>241</v>
      </c>
      <c r="S548" s="21">
        <v>2</v>
      </c>
      <c r="T548" s="21">
        <v>41</v>
      </c>
      <c r="U548" t="s">
        <v>445</v>
      </c>
      <c r="V548">
        <v>124</v>
      </c>
      <c r="W548" t="s">
        <v>510</v>
      </c>
      <c r="X548">
        <v>1</v>
      </c>
      <c r="Y548" t="s">
        <v>313</v>
      </c>
      <c r="Z548" s="4">
        <v>0</v>
      </c>
      <c r="AA548" s="4">
        <v>0</v>
      </c>
      <c r="AB548" s="4">
        <v>0</v>
      </c>
      <c r="AC548" s="4">
        <v>0</v>
      </c>
      <c r="AD548" s="4">
        <v>3574.42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357.44</v>
      </c>
      <c r="AK548" s="4">
        <v>357.44</v>
      </c>
      <c r="AM548" s="4">
        <v>13425.5</v>
      </c>
      <c r="AN548" s="4">
        <v>22</v>
      </c>
      <c r="AO548" s="4">
        <v>-1</v>
      </c>
      <c r="AP548" s="4">
        <v>1361.04</v>
      </c>
      <c r="AQ548" s="4">
        <v>0</v>
      </c>
      <c r="AR548" s="4">
        <v>-1</v>
      </c>
      <c r="AS548" s="4">
        <v>1213.74</v>
      </c>
      <c r="AT548" s="4">
        <v>0</v>
      </c>
      <c r="AU548" s="4">
        <v>0</v>
      </c>
      <c r="AV548" s="4">
        <v>0</v>
      </c>
      <c r="AW548" s="4">
        <v>-214.84</v>
      </c>
      <c r="AX548" s="4">
        <v>0</v>
      </c>
      <c r="AZ548" s="4">
        <v>0</v>
      </c>
      <c r="BA548" s="4">
        <v>0</v>
      </c>
      <c r="BB548" s="4">
        <v>13424.47</v>
      </c>
      <c r="BC548" s="4">
        <v>0</v>
      </c>
      <c r="BD548" s="4">
        <v>184.12</v>
      </c>
      <c r="BE548" s="4">
        <v>1197.95</v>
      </c>
      <c r="BF548" s="4">
        <v>4787.16</v>
      </c>
      <c r="BG548" s="4">
        <v>0</v>
      </c>
      <c r="BH548" s="4">
        <v>0</v>
      </c>
      <c r="BI548" s="4">
        <v>0</v>
      </c>
      <c r="BJ548" s="6">
        <v>1959.3700000000001</v>
      </c>
      <c r="BK548" s="6">
        <v>1959.3700000000001</v>
      </c>
      <c r="BQ548" s="4">
        <v>24405.91272</v>
      </c>
      <c r="BR548" s="9">
        <v>0</v>
      </c>
      <c r="BS548" s="9">
        <v>0</v>
      </c>
      <c r="BT548" s="9">
        <v>13934.59986</v>
      </c>
      <c r="BU548" s="9">
        <v>0</v>
      </c>
      <c r="BV548" s="9">
        <v>191.11656000000002</v>
      </c>
      <c r="BW548" s="9">
        <v>1243.4721000000002</v>
      </c>
      <c r="BX548" s="9">
        <v>4969.0720799999999</v>
      </c>
      <c r="BY548" s="9">
        <v>0</v>
      </c>
      <c r="BZ548" s="9">
        <v>0</v>
      </c>
      <c r="CA548" s="9">
        <v>0</v>
      </c>
      <c r="CB548" s="9">
        <v>2033.8260600000003</v>
      </c>
      <c r="CC548" s="9">
        <v>2033.8260600000003</v>
      </c>
      <c r="CD548" s="135">
        <v>24405.91272</v>
      </c>
      <c r="CE548" s="7">
        <f t="shared" si="8"/>
        <v>0</v>
      </c>
    </row>
    <row r="549" spans="1:83" s="42" customFormat="1" hidden="1">
      <c r="A549" s="42">
        <v>991</v>
      </c>
      <c r="B549" s="42" t="s">
        <v>538</v>
      </c>
      <c r="C549" s="42">
        <v>136</v>
      </c>
      <c r="D549" s="42" t="s">
        <v>539</v>
      </c>
      <c r="E549" s="42">
        <v>286</v>
      </c>
      <c r="F549" s="42">
        <v>512910001</v>
      </c>
      <c r="G549" s="42" t="s">
        <v>185</v>
      </c>
      <c r="H549" s="115"/>
      <c r="I549" s="42">
        <v>101</v>
      </c>
      <c r="J549" s="42" t="s">
        <v>308</v>
      </c>
      <c r="K549" s="42">
        <v>2910</v>
      </c>
      <c r="L549" s="104">
        <v>2910</v>
      </c>
      <c r="M549" s="42" t="s">
        <v>358</v>
      </c>
      <c r="N549" s="42">
        <v>2000</v>
      </c>
      <c r="O549" s="42" t="s">
        <v>113</v>
      </c>
      <c r="P549" s="42">
        <v>10</v>
      </c>
      <c r="Q549" s="42" t="s">
        <v>540</v>
      </c>
      <c r="R549" s="42">
        <v>311</v>
      </c>
      <c r="S549" s="105">
        <v>3</v>
      </c>
      <c r="T549" s="105">
        <v>11</v>
      </c>
      <c r="U549" s="42" t="s">
        <v>463</v>
      </c>
      <c r="V549" s="42">
        <v>121</v>
      </c>
      <c r="W549" s="42" t="s">
        <v>312</v>
      </c>
      <c r="X549" s="42">
        <v>1</v>
      </c>
      <c r="Y549" s="42" t="s">
        <v>313</v>
      </c>
      <c r="Z549" s="43">
        <v>0</v>
      </c>
      <c r="AA549" s="43">
        <v>0</v>
      </c>
      <c r="AB549" s="43">
        <v>0</v>
      </c>
      <c r="AC549" s="43">
        <v>0</v>
      </c>
      <c r="AD549" s="43">
        <v>0</v>
      </c>
      <c r="AE549" s="43">
        <v>0</v>
      </c>
      <c r="AF549" s="43">
        <v>0</v>
      </c>
      <c r="AG549" s="43">
        <v>0</v>
      </c>
      <c r="AH549" s="43">
        <v>0</v>
      </c>
      <c r="AI549" s="43">
        <v>0</v>
      </c>
      <c r="AJ549" s="43">
        <v>0</v>
      </c>
      <c r="AK549" s="43">
        <v>0</v>
      </c>
      <c r="AL549" s="43"/>
      <c r="AM549" s="43">
        <v>3</v>
      </c>
      <c r="AN549" s="43">
        <v>0</v>
      </c>
      <c r="AO549" s="43">
        <v>0</v>
      </c>
      <c r="AP549" s="43">
        <v>0</v>
      </c>
      <c r="AQ549" s="43">
        <v>0</v>
      </c>
      <c r="AR549" s="43">
        <v>2</v>
      </c>
      <c r="AS549" s="43">
        <v>796</v>
      </c>
      <c r="AT549" s="43">
        <v>0</v>
      </c>
      <c r="AU549" s="43">
        <v>0</v>
      </c>
      <c r="AV549" s="43">
        <v>0</v>
      </c>
      <c r="AW549" s="43">
        <v>0</v>
      </c>
      <c r="AX549" s="43">
        <v>0</v>
      </c>
      <c r="AZ549" s="43">
        <v>0</v>
      </c>
      <c r="BA549" s="43">
        <v>0</v>
      </c>
      <c r="BB549" s="43">
        <v>0</v>
      </c>
      <c r="BC549" s="43">
        <v>0</v>
      </c>
      <c r="BD549" s="43">
        <v>0</v>
      </c>
      <c r="BE549" s="43">
        <v>0</v>
      </c>
      <c r="BF549" s="43">
        <v>798</v>
      </c>
      <c r="BG549" s="43">
        <v>0</v>
      </c>
      <c r="BH549" s="43">
        <v>0</v>
      </c>
      <c r="BI549" s="43">
        <v>0</v>
      </c>
      <c r="BJ549" s="44">
        <v>79.8</v>
      </c>
      <c r="BK549" s="44">
        <v>79.8</v>
      </c>
      <c r="BL549" s="107"/>
      <c r="BM549" s="107"/>
      <c r="BQ549" s="43">
        <v>993.98879999999997</v>
      </c>
      <c r="BR549" s="107">
        <v>0</v>
      </c>
      <c r="BS549" s="107">
        <v>0</v>
      </c>
      <c r="BT549" s="107">
        <v>0</v>
      </c>
      <c r="BU549" s="107">
        <v>0</v>
      </c>
      <c r="BV549" s="107">
        <v>0</v>
      </c>
      <c r="BW549" s="107">
        <v>0</v>
      </c>
      <c r="BX549" s="107">
        <v>828.32399999999996</v>
      </c>
      <c r="BY549" s="107">
        <v>0</v>
      </c>
      <c r="BZ549" s="107">
        <v>0</v>
      </c>
      <c r="CA549" s="107">
        <v>0</v>
      </c>
      <c r="CB549" s="107">
        <v>82.832400000000007</v>
      </c>
      <c r="CC549" s="107">
        <v>82.832400000000007</v>
      </c>
      <c r="CD549" s="137">
        <v>993.98879999999997</v>
      </c>
      <c r="CE549" s="7">
        <f t="shared" si="8"/>
        <v>0</v>
      </c>
    </row>
    <row r="550" spans="1:83" hidden="1">
      <c r="A550">
        <v>101</v>
      </c>
      <c r="B550" t="s">
        <v>306</v>
      </c>
      <c r="C550">
        <v>139</v>
      </c>
      <c r="D550" t="s">
        <v>307</v>
      </c>
      <c r="E550">
        <v>288</v>
      </c>
      <c r="F550">
        <v>512920001</v>
      </c>
      <c r="G550" t="s">
        <v>146</v>
      </c>
      <c r="H550" s="53"/>
      <c r="I550">
        <v>101</v>
      </c>
      <c r="J550" t="s">
        <v>308</v>
      </c>
      <c r="K550">
        <v>2920</v>
      </c>
      <c r="L550" s="8">
        <v>2910</v>
      </c>
      <c r="M550" t="s">
        <v>419</v>
      </c>
      <c r="N550">
        <v>2000</v>
      </c>
      <c r="O550" t="s">
        <v>113</v>
      </c>
      <c r="P550">
        <v>7</v>
      </c>
      <c r="Q550" t="s">
        <v>310</v>
      </c>
      <c r="R550">
        <v>171</v>
      </c>
      <c r="S550" s="21">
        <v>1</v>
      </c>
      <c r="T550" s="21">
        <v>71</v>
      </c>
      <c r="U550" t="s">
        <v>311</v>
      </c>
      <c r="V550">
        <v>121</v>
      </c>
      <c r="W550" t="s">
        <v>312</v>
      </c>
      <c r="X550">
        <v>1</v>
      </c>
      <c r="Y550" t="s">
        <v>313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8171.54</v>
      </c>
      <c r="AI550" s="4">
        <v>0</v>
      </c>
      <c r="AJ550" s="4">
        <v>817.15</v>
      </c>
      <c r="AK550" s="4">
        <v>817.15</v>
      </c>
      <c r="AM550" s="4">
        <v>65727.7</v>
      </c>
      <c r="AN550" s="4">
        <v>0</v>
      </c>
      <c r="AO550" s="4">
        <v>0</v>
      </c>
      <c r="AP550" s="4">
        <v>0</v>
      </c>
      <c r="AQ550" s="4">
        <v>0</v>
      </c>
      <c r="AR550" s="4">
        <v>7400</v>
      </c>
      <c r="AS550" s="4">
        <v>0</v>
      </c>
      <c r="AT550" s="4">
        <v>0</v>
      </c>
      <c r="AU550" s="4">
        <v>-6256.31</v>
      </c>
      <c r="AV550" s="4">
        <v>0</v>
      </c>
      <c r="AW550" s="4">
        <v>-2732.38</v>
      </c>
      <c r="AX550" s="4">
        <v>0</v>
      </c>
      <c r="AZ550" s="4">
        <v>65727.7</v>
      </c>
      <c r="BA550" s="4">
        <v>0</v>
      </c>
      <c r="BB550" s="4">
        <v>0</v>
      </c>
      <c r="BC550" s="4">
        <v>0</v>
      </c>
      <c r="BD550" s="4">
        <v>0</v>
      </c>
      <c r="BE550" s="4">
        <v>0</v>
      </c>
      <c r="BF550" s="4">
        <v>7400</v>
      </c>
      <c r="BG550" s="4">
        <v>0</v>
      </c>
      <c r="BH550" s="4">
        <v>0</v>
      </c>
      <c r="BI550" s="4">
        <v>0</v>
      </c>
      <c r="BJ550" s="6">
        <v>7312.7699999999995</v>
      </c>
      <c r="BK550" s="6">
        <v>7312.7699999999995</v>
      </c>
      <c r="BQ550" s="4">
        <v>91087.863120000009</v>
      </c>
      <c r="BR550" s="9">
        <v>68225.352599999998</v>
      </c>
      <c r="BS550" s="9">
        <v>0</v>
      </c>
      <c r="BT550" s="9">
        <v>0</v>
      </c>
      <c r="BU550" s="9">
        <v>0</v>
      </c>
      <c r="BV550" s="9">
        <v>0</v>
      </c>
      <c r="BW550" s="9">
        <v>0</v>
      </c>
      <c r="BX550" s="9">
        <v>7681.2</v>
      </c>
      <c r="BY550" s="9">
        <v>0</v>
      </c>
      <c r="BZ550" s="9">
        <v>0</v>
      </c>
      <c r="CA550" s="9">
        <v>0</v>
      </c>
      <c r="CB550" s="9">
        <v>7590.6552600000005</v>
      </c>
      <c r="CC550" s="9">
        <v>7590.6552600000005</v>
      </c>
      <c r="CD550" s="135">
        <v>91087.863119999995</v>
      </c>
      <c r="CE550" s="7">
        <f t="shared" si="8"/>
        <v>0</v>
      </c>
    </row>
    <row r="551" spans="1:83" hidden="1">
      <c r="A551">
        <v>102</v>
      </c>
      <c r="B551" t="s">
        <v>343</v>
      </c>
      <c r="C551">
        <v>140</v>
      </c>
      <c r="D551" t="s">
        <v>344</v>
      </c>
      <c r="E551">
        <v>288</v>
      </c>
      <c r="F551">
        <v>512920001</v>
      </c>
      <c r="G551" t="s">
        <v>146</v>
      </c>
      <c r="H551" s="53"/>
      <c r="I551">
        <v>101</v>
      </c>
      <c r="J551" t="s">
        <v>308</v>
      </c>
      <c r="K551">
        <v>2920</v>
      </c>
      <c r="L551" s="8">
        <v>2910</v>
      </c>
      <c r="M551" t="s">
        <v>419</v>
      </c>
      <c r="N551">
        <v>2000</v>
      </c>
      <c r="O551" t="s">
        <v>113</v>
      </c>
      <c r="P551">
        <v>4</v>
      </c>
      <c r="Q551" t="s">
        <v>345</v>
      </c>
      <c r="R551">
        <v>172</v>
      </c>
      <c r="S551" s="21">
        <v>1</v>
      </c>
      <c r="T551" s="21">
        <v>72</v>
      </c>
      <c r="U551" t="s">
        <v>281</v>
      </c>
      <c r="V551">
        <v>121</v>
      </c>
      <c r="W551" t="s">
        <v>312</v>
      </c>
      <c r="X551">
        <v>1</v>
      </c>
      <c r="Y551" t="s">
        <v>313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0</v>
      </c>
      <c r="AR551" s="4">
        <v>0</v>
      </c>
      <c r="AS551" s="4">
        <v>0</v>
      </c>
      <c r="AT551" s="4">
        <v>0</v>
      </c>
      <c r="AU551" s="4">
        <v>0</v>
      </c>
      <c r="AV551" s="4">
        <v>0</v>
      </c>
      <c r="AW551" s="4">
        <v>1759.96</v>
      </c>
      <c r="AX551" s="4">
        <v>0</v>
      </c>
      <c r="AZ551" s="4">
        <v>0</v>
      </c>
      <c r="BA551" s="4">
        <v>0</v>
      </c>
      <c r="BB551" s="4">
        <v>0</v>
      </c>
      <c r="BC551" s="4">
        <v>0</v>
      </c>
      <c r="BD551" s="4">
        <v>0</v>
      </c>
      <c r="BE551" s="4">
        <v>0</v>
      </c>
      <c r="BF551" s="4">
        <v>0</v>
      </c>
      <c r="BG551" s="4">
        <v>0</v>
      </c>
      <c r="BH551" s="4">
        <v>0</v>
      </c>
      <c r="BI551" s="4">
        <v>0</v>
      </c>
      <c r="BJ551" s="6">
        <v>0</v>
      </c>
      <c r="BK551" s="6">
        <v>0</v>
      </c>
      <c r="BQ551" s="4">
        <v>0</v>
      </c>
      <c r="BR551" s="9">
        <v>0</v>
      </c>
      <c r="BS551" s="9">
        <v>0</v>
      </c>
      <c r="BT551" s="9">
        <v>0</v>
      </c>
      <c r="BU551" s="9">
        <v>0</v>
      </c>
      <c r="BV551" s="9">
        <v>0</v>
      </c>
      <c r="BW551" s="9">
        <v>0</v>
      </c>
      <c r="BX551" s="9">
        <v>0</v>
      </c>
      <c r="BY551" s="9">
        <v>0</v>
      </c>
      <c r="BZ551" s="9">
        <v>0</v>
      </c>
      <c r="CA551" s="9">
        <v>0</v>
      </c>
      <c r="CB551" s="9">
        <v>0</v>
      </c>
      <c r="CC551" s="9">
        <v>0</v>
      </c>
      <c r="CD551" s="135">
        <v>0</v>
      </c>
      <c r="CE551" s="7">
        <f t="shared" si="8"/>
        <v>0</v>
      </c>
    </row>
    <row r="552" spans="1:83" hidden="1">
      <c r="A552">
        <v>111</v>
      </c>
      <c r="B552" t="s">
        <v>84</v>
      </c>
      <c r="C552">
        <v>141</v>
      </c>
      <c r="D552" t="s">
        <v>260</v>
      </c>
      <c r="E552">
        <v>288</v>
      </c>
      <c r="F552">
        <v>512920001</v>
      </c>
      <c r="G552" t="s">
        <v>146</v>
      </c>
      <c r="H552" s="53"/>
      <c r="I552">
        <v>101</v>
      </c>
      <c r="J552" t="s">
        <v>308</v>
      </c>
      <c r="K552">
        <v>2920</v>
      </c>
      <c r="L552" s="8">
        <v>2910</v>
      </c>
      <c r="M552" t="s">
        <v>419</v>
      </c>
      <c r="N552">
        <v>2000</v>
      </c>
      <c r="O552" t="s">
        <v>113</v>
      </c>
      <c r="P552">
        <v>13</v>
      </c>
      <c r="Q552" t="s">
        <v>353</v>
      </c>
      <c r="R552">
        <v>263</v>
      </c>
      <c r="S552" s="21">
        <v>2</v>
      </c>
      <c r="T552" s="21">
        <v>63</v>
      </c>
      <c r="U552" t="s">
        <v>354</v>
      </c>
      <c r="V552">
        <v>121</v>
      </c>
      <c r="W552" t="s">
        <v>312</v>
      </c>
      <c r="X552">
        <v>1</v>
      </c>
      <c r="Y552" t="s">
        <v>313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3519</v>
      </c>
      <c r="AS552" s="4">
        <v>2958</v>
      </c>
      <c r="AT552" s="4">
        <v>0</v>
      </c>
      <c r="AU552" s="4">
        <v>0</v>
      </c>
      <c r="AV552" s="4">
        <v>0</v>
      </c>
      <c r="AW552" s="4">
        <v>0</v>
      </c>
      <c r="AX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6477</v>
      </c>
      <c r="BG552" s="4">
        <v>0</v>
      </c>
      <c r="BH552" s="4">
        <v>0</v>
      </c>
      <c r="BI552" s="4">
        <v>0</v>
      </c>
      <c r="BJ552" s="6">
        <v>647.70000000000005</v>
      </c>
      <c r="BK552" s="6">
        <v>647.70000000000005</v>
      </c>
      <c r="BQ552" s="4">
        <v>8067.7511999999997</v>
      </c>
      <c r="BR552" s="9">
        <v>0</v>
      </c>
      <c r="BS552" s="9">
        <v>0</v>
      </c>
      <c r="BT552" s="9">
        <v>0</v>
      </c>
      <c r="BU552" s="9">
        <v>0</v>
      </c>
      <c r="BV552" s="9">
        <v>0</v>
      </c>
      <c r="BW552" s="9">
        <v>0</v>
      </c>
      <c r="BX552" s="9">
        <v>6723.1260000000002</v>
      </c>
      <c r="BY552" s="9">
        <v>0</v>
      </c>
      <c r="BZ552" s="9">
        <v>0</v>
      </c>
      <c r="CA552" s="9">
        <v>0</v>
      </c>
      <c r="CB552" s="9">
        <v>672.31260000000009</v>
      </c>
      <c r="CC552" s="9">
        <v>672.31260000000009</v>
      </c>
      <c r="CD552" s="135">
        <v>8067.7512000000006</v>
      </c>
      <c r="CE552" s="7">
        <f t="shared" si="8"/>
        <v>0</v>
      </c>
    </row>
    <row r="553" spans="1:83" hidden="1">
      <c r="A553">
        <v>111</v>
      </c>
      <c r="B553" t="s">
        <v>84</v>
      </c>
      <c r="C553">
        <v>184</v>
      </c>
      <c r="D553" t="s">
        <v>739</v>
      </c>
      <c r="E553">
        <v>560</v>
      </c>
      <c r="F553">
        <v>512920001</v>
      </c>
      <c r="G553" t="s">
        <v>146</v>
      </c>
      <c r="H553" s="21" t="s">
        <v>857</v>
      </c>
      <c r="I553">
        <v>602</v>
      </c>
      <c r="J553" t="s">
        <v>380</v>
      </c>
      <c r="K553">
        <v>2920</v>
      </c>
      <c r="L553" s="8">
        <v>2910</v>
      </c>
      <c r="M553" t="s">
        <v>419</v>
      </c>
      <c r="N553">
        <v>2000</v>
      </c>
      <c r="O553" t="s">
        <v>113</v>
      </c>
      <c r="P553">
        <v>13</v>
      </c>
      <c r="Q553" t="s">
        <v>353</v>
      </c>
      <c r="R553">
        <v>263</v>
      </c>
      <c r="S553" s="21">
        <v>2</v>
      </c>
      <c r="T553" s="21">
        <v>63</v>
      </c>
      <c r="U553" t="s">
        <v>354</v>
      </c>
      <c r="V553">
        <v>121</v>
      </c>
      <c r="W553" t="s">
        <v>312</v>
      </c>
      <c r="X553">
        <v>1</v>
      </c>
      <c r="Y553" t="s">
        <v>313</v>
      </c>
      <c r="Z553" s="4">
        <v>0</v>
      </c>
      <c r="AA553" s="4">
        <v>0</v>
      </c>
      <c r="AB553" s="4">
        <v>0</v>
      </c>
      <c r="AC553" s="4">
        <v>0</v>
      </c>
      <c r="AD553" s="4">
        <v>53613.45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5361.35</v>
      </c>
      <c r="AK553" s="4">
        <v>5361.35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>
        <v>0</v>
      </c>
      <c r="AT553" s="4">
        <v>0</v>
      </c>
      <c r="AU553" s="4">
        <v>0</v>
      </c>
      <c r="AV553" s="4">
        <v>0</v>
      </c>
      <c r="AW553" s="4">
        <v>0</v>
      </c>
      <c r="AX553" s="4">
        <v>0</v>
      </c>
      <c r="AZ553" s="4">
        <v>0</v>
      </c>
      <c r="BA553" s="4">
        <v>0</v>
      </c>
      <c r="BB553" s="4">
        <v>0</v>
      </c>
      <c r="BC553" s="4">
        <v>0</v>
      </c>
      <c r="BD553" s="4">
        <v>0</v>
      </c>
      <c r="BE553" s="4">
        <v>0</v>
      </c>
      <c r="BF553" s="4">
        <v>0</v>
      </c>
      <c r="BG553" s="4">
        <v>0</v>
      </c>
      <c r="BH553" s="4">
        <v>0</v>
      </c>
      <c r="BI553" s="4">
        <v>0</v>
      </c>
      <c r="BJ553" s="6">
        <v>0</v>
      </c>
      <c r="BK553" s="6">
        <v>0</v>
      </c>
      <c r="BQ553" s="4">
        <v>0</v>
      </c>
      <c r="BR553" s="9">
        <v>0</v>
      </c>
      <c r="BS553" s="9">
        <v>0</v>
      </c>
      <c r="BT553" s="9">
        <v>0</v>
      </c>
      <c r="BU553" s="9">
        <v>0</v>
      </c>
      <c r="BV553" s="9">
        <v>0</v>
      </c>
      <c r="BW553" s="9">
        <v>0</v>
      </c>
      <c r="BX553" s="9">
        <v>0</v>
      </c>
      <c r="BY553" s="9">
        <v>0</v>
      </c>
      <c r="BZ553" s="9">
        <v>0</v>
      </c>
      <c r="CA553" s="9">
        <v>0</v>
      </c>
      <c r="CB553" s="9">
        <v>0</v>
      </c>
      <c r="CC553" s="9">
        <v>0</v>
      </c>
      <c r="CD553" s="135">
        <v>0</v>
      </c>
      <c r="CE553" s="7">
        <f t="shared" si="8"/>
        <v>0</v>
      </c>
    </row>
    <row r="554" spans="1:83" hidden="1">
      <c r="A554">
        <v>921</v>
      </c>
      <c r="B554" t="s">
        <v>454</v>
      </c>
      <c r="C554">
        <v>108</v>
      </c>
      <c r="D554" t="s">
        <v>455</v>
      </c>
      <c r="E554">
        <v>288</v>
      </c>
      <c r="F554">
        <v>512920001</v>
      </c>
      <c r="G554" t="s">
        <v>146</v>
      </c>
      <c r="H554" s="53"/>
      <c r="I554">
        <v>101</v>
      </c>
      <c r="J554" t="s">
        <v>308</v>
      </c>
      <c r="K554">
        <v>2920</v>
      </c>
      <c r="L554" s="8">
        <v>2910</v>
      </c>
      <c r="M554" t="s">
        <v>419</v>
      </c>
      <c r="N554">
        <v>2000</v>
      </c>
      <c r="O554" t="s">
        <v>113</v>
      </c>
      <c r="P554">
        <v>4</v>
      </c>
      <c r="Q554" t="s">
        <v>345</v>
      </c>
      <c r="R554">
        <v>132</v>
      </c>
      <c r="S554" s="21">
        <v>1</v>
      </c>
      <c r="T554" s="21">
        <v>32</v>
      </c>
      <c r="U554" t="s">
        <v>456</v>
      </c>
      <c r="V554">
        <v>121</v>
      </c>
      <c r="W554" t="s">
        <v>312</v>
      </c>
      <c r="X554">
        <v>1</v>
      </c>
      <c r="Y554" t="s">
        <v>313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0</v>
      </c>
      <c r="AU554" s="4">
        <v>0</v>
      </c>
      <c r="AV554" s="4">
        <v>3</v>
      </c>
      <c r="AW554" s="4">
        <v>0</v>
      </c>
      <c r="AX554" s="4">
        <v>0</v>
      </c>
      <c r="AZ554" s="4">
        <v>0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0</v>
      </c>
      <c r="BG554" s="4">
        <v>0</v>
      </c>
      <c r="BH554" s="4">
        <v>0</v>
      </c>
      <c r="BI554" s="4">
        <v>0</v>
      </c>
      <c r="BJ554" s="6">
        <v>0</v>
      </c>
      <c r="BK554" s="6">
        <v>0</v>
      </c>
      <c r="BQ554" s="4">
        <v>0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0</v>
      </c>
      <c r="BX554" s="9">
        <v>0</v>
      </c>
      <c r="BY554" s="9">
        <v>0</v>
      </c>
      <c r="BZ554" s="9">
        <v>0</v>
      </c>
      <c r="CA554" s="9">
        <v>0</v>
      </c>
      <c r="CB554" s="9">
        <v>0</v>
      </c>
      <c r="CC554" s="9">
        <v>0</v>
      </c>
      <c r="CD554" s="135">
        <v>0</v>
      </c>
      <c r="CE554" s="7">
        <f t="shared" si="8"/>
        <v>0</v>
      </c>
    </row>
    <row r="555" spans="1:83" hidden="1">
      <c r="A555">
        <v>952</v>
      </c>
      <c r="B555" t="s">
        <v>498</v>
      </c>
      <c r="C555">
        <v>120</v>
      </c>
      <c r="D555" t="s">
        <v>499</v>
      </c>
      <c r="E555">
        <v>288</v>
      </c>
      <c r="F555">
        <v>512920001</v>
      </c>
      <c r="G555" t="s">
        <v>146</v>
      </c>
      <c r="H555" s="53"/>
      <c r="I555">
        <v>101</v>
      </c>
      <c r="J555" t="s">
        <v>308</v>
      </c>
      <c r="K555">
        <v>2920</v>
      </c>
      <c r="L555" s="8">
        <v>2910</v>
      </c>
      <c r="M555" t="s">
        <v>419</v>
      </c>
      <c r="N555">
        <v>2000</v>
      </c>
      <c r="O555" t="s">
        <v>113</v>
      </c>
      <c r="P555">
        <v>12</v>
      </c>
      <c r="Q555" t="s">
        <v>401</v>
      </c>
      <c r="R555">
        <v>222</v>
      </c>
      <c r="S555" s="21">
        <v>2</v>
      </c>
      <c r="T555" s="21">
        <v>22</v>
      </c>
      <c r="U555" t="s">
        <v>500</v>
      </c>
      <c r="V555">
        <v>125</v>
      </c>
      <c r="W555" t="s">
        <v>464</v>
      </c>
      <c r="X555">
        <v>1</v>
      </c>
      <c r="Y555" t="s">
        <v>313</v>
      </c>
      <c r="Z555" s="4">
        <v>0</v>
      </c>
      <c r="AA555" s="4">
        <v>0</v>
      </c>
      <c r="AB555" s="4">
        <v>0</v>
      </c>
      <c r="AC555" s="4">
        <v>0</v>
      </c>
      <c r="AD555" s="4">
        <v>18196.22</v>
      </c>
      <c r="AE555" s="4">
        <v>0</v>
      </c>
      <c r="AF555" s="4">
        <v>25139.52</v>
      </c>
      <c r="AG555" s="4">
        <v>0</v>
      </c>
      <c r="AH555" s="4">
        <v>0</v>
      </c>
      <c r="AI555" s="4">
        <v>0</v>
      </c>
      <c r="AJ555" s="4">
        <v>4333.57</v>
      </c>
      <c r="AK555" s="4">
        <v>4333.57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-1160</v>
      </c>
      <c r="AS555" s="4">
        <v>-4675.99</v>
      </c>
      <c r="AT555" s="4">
        <v>0</v>
      </c>
      <c r="AU555" s="4">
        <v>0</v>
      </c>
      <c r="AV555" s="4">
        <v>0</v>
      </c>
      <c r="AW555" s="4">
        <v>0</v>
      </c>
      <c r="AX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2491.2600000000002</v>
      </c>
      <c r="BG555" s="4">
        <v>0</v>
      </c>
      <c r="BH555" s="4">
        <v>0</v>
      </c>
      <c r="BI555" s="4">
        <v>10800.04</v>
      </c>
      <c r="BJ555" s="6">
        <v>1329.13</v>
      </c>
      <c r="BK555" s="6">
        <v>1329.13</v>
      </c>
      <c r="BQ555" s="4">
        <v>16555.64328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0</v>
      </c>
      <c r="BX555" s="9">
        <v>2585.9278799999997</v>
      </c>
      <c r="BY555" s="9">
        <v>0</v>
      </c>
      <c r="BZ555" s="9">
        <v>0</v>
      </c>
      <c r="CA555" s="9">
        <v>11210.44152</v>
      </c>
      <c r="CB555" s="9">
        <v>1379.6369399999999</v>
      </c>
      <c r="CC555" s="9">
        <v>1379.6369399999999</v>
      </c>
      <c r="CD555" s="135">
        <v>16555.64328</v>
      </c>
      <c r="CE555" s="7">
        <f t="shared" si="8"/>
        <v>0</v>
      </c>
    </row>
    <row r="556" spans="1:83" hidden="1">
      <c r="A556">
        <v>954</v>
      </c>
      <c r="B556" t="s">
        <v>502</v>
      </c>
      <c r="C556">
        <v>122</v>
      </c>
      <c r="D556" t="s">
        <v>503</v>
      </c>
      <c r="E556">
        <v>288</v>
      </c>
      <c r="F556">
        <v>512920001</v>
      </c>
      <c r="G556" t="s">
        <v>146</v>
      </c>
      <c r="H556" s="53"/>
      <c r="I556">
        <v>101</v>
      </c>
      <c r="J556" t="s">
        <v>308</v>
      </c>
      <c r="K556">
        <v>2920</v>
      </c>
      <c r="L556" s="8">
        <v>2910</v>
      </c>
      <c r="M556" t="s">
        <v>419</v>
      </c>
      <c r="N556">
        <v>2000</v>
      </c>
      <c r="O556" t="s">
        <v>113</v>
      </c>
      <c r="P556">
        <v>12</v>
      </c>
      <c r="Q556" t="s">
        <v>401</v>
      </c>
      <c r="R556">
        <v>226</v>
      </c>
      <c r="S556" s="21">
        <v>2</v>
      </c>
      <c r="T556" s="21">
        <v>26</v>
      </c>
      <c r="U556" t="s">
        <v>504</v>
      </c>
      <c r="V556">
        <v>121</v>
      </c>
      <c r="W556" t="s">
        <v>312</v>
      </c>
      <c r="X556">
        <v>1</v>
      </c>
      <c r="Y556" t="s">
        <v>313</v>
      </c>
      <c r="Z556" s="4">
        <v>0</v>
      </c>
      <c r="AA556" s="4">
        <v>0</v>
      </c>
      <c r="AB556" s="4">
        <v>643.72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64.37</v>
      </c>
      <c r="AK556" s="4">
        <v>64.37</v>
      </c>
      <c r="AM556" s="4">
        <v>0</v>
      </c>
      <c r="AN556" s="4">
        <v>0</v>
      </c>
      <c r="AO556" s="4">
        <v>-365.44</v>
      </c>
      <c r="AP556" s="4">
        <v>-278.27999999999997</v>
      </c>
      <c r="AQ556" s="4">
        <v>0</v>
      </c>
      <c r="AR556" s="4">
        <v>0.05</v>
      </c>
      <c r="AS556" s="4">
        <v>0</v>
      </c>
      <c r="AT556" s="4">
        <v>0</v>
      </c>
      <c r="AU556" s="4">
        <v>19487.95</v>
      </c>
      <c r="AV556" s="4">
        <v>0</v>
      </c>
      <c r="AW556" s="4">
        <v>-64.37</v>
      </c>
      <c r="AX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19488</v>
      </c>
      <c r="BI556" s="4">
        <v>0</v>
      </c>
      <c r="BJ556" s="6">
        <v>1948.8</v>
      </c>
      <c r="BK556" s="6">
        <v>1948.8</v>
      </c>
      <c r="BQ556" s="4">
        <v>24274.252799999998</v>
      </c>
      <c r="BR556" s="9">
        <v>0</v>
      </c>
      <c r="BS556" s="9">
        <v>0</v>
      </c>
      <c r="BT556" s="9">
        <v>0</v>
      </c>
      <c r="BU556" s="9">
        <v>0</v>
      </c>
      <c r="BV556" s="9">
        <v>0</v>
      </c>
      <c r="BW556" s="9">
        <v>0</v>
      </c>
      <c r="BX556" s="9">
        <v>0</v>
      </c>
      <c r="BY556" s="9">
        <v>0</v>
      </c>
      <c r="BZ556" s="9">
        <v>20228.543999999998</v>
      </c>
      <c r="CA556" s="9">
        <v>0</v>
      </c>
      <c r="CB556" s="9">
        <v>2022.8544000000002</v>
      </c>
      <c r="CC556" s="9">
        <v>2022.8544000000002</v>
      </c>
      <c r="CD556" s="135">
        <v>24274.252799999998</v>
      </c>
      <c r="CE556" s="7">
        <f t="shared" si="8"/>
        <v>0</v>
      </c>
    </row>
    <row r="557" spans="1:83" hidden="1">
      <c r="A557">
        <v>961</v>
      </c>
      <c r="B557" t="s">
        <v>80</v>
      </c>
      <c r="C557">
        <v>124</v>
      </c>
      <c r="D557" t="s">
        <v>508</v>
      </c>
      <c r="E557">
        <v>288</v>
      </c>
      <c r="F557">
        <v>512920001</v>
      </c>
      <c r="G557" t="s">
        <v>146</v>
      </c>
      <c r="H557" s="53"/>
      <c r="I557">
        <v>101</v>
      </c>
      <c r="J557" t="s">
        <v>308</v>
      </c>
      <c r="K557">
        <v>2920</v>
      </c>
      <c r="L557" s="8">
        <v>2910</v>
      </c>
      <c r="M557" t="s">
        <v>419</v>
      </c>
      <c r="N557">
        <v>2000</v>
      </c>
      <c r="O557" t="s">
        <v>113</v>
      </c>
      <c r="P557">
        <v>11</v>
      </c>
      <c r="Q557" t="s">
        <v>509</v>
      </c>
      <c r="R557">
        <v>241</v>
      </c>
      <c r="S557" s="21">
        <v>2</v>
      </c>
      <c r="T557" s="21">
        <v>41</v>
      </c>
      <c r="U557" t="s">
        <v>445</v>
      </c>
      <c r="V557">
        <v>124</v>
      </c>
      <c r="W557" t="s">
        <v>510</v>
      </c>
      <c r="X557">
        <v>1</v>
      </c>
      <c r="Y557" t="s">
        <v>313</v>
      </c>
      <c r="Z557" s="4">
        <v>0</v>
      </c>
      <c r="AA557" s="4">
        <v>33033.33</v>
      </c>
      <c r="AB557" s="4">
        <v>0</v>
      </c>
      <c r="AC557" s="4">
        <v>0</v>
      </c>
      <c r="AD557" s="4">
        <v>0</v>
      </c>
      <c r="AE557" s="4">
        <v>0</v>
      </c>
      <c r="AF557" s="4">
        <v>19695.02</v>
      </c>
      <c r="AG557" s="4">
        <v>0</v>
      </c>
      <c r="AH557" s="4">
        <v>0</v>
      </c>
      <c r="AI557" s="4">
        <v>3531.5</v>
      </c>
      <c r="AJ557" s="4">
        <v>5625.99</v>
      </c>
      <c r="AK557" s="4">
        <v>5625.99</v>
      </c>
      <c r="AM557" s="4">
        <v>0</v>
      </c>
      <c r="AN557" s="4">
        <v>-14769.79</v>
      </c>
      <c r="AO557" s="4">
        <v>-2692.99</v>
      </c>
      <c r="AP557" s="4">
        <v>0</v>
      </c>
      <c r="AQ557" s="4">
        <v>0</v>
      </c>
      <c r="AR557" s="4">
        <v>0</v>
      </c>
      <c r="AS557" s="4">
        <v>0</v>
      </c>
      <c r="AT557" s="4">
        <v>2534.65</v>
      </c>
      <c r="AU557" s="4">
        <v>0</v>
      </c>
      <c r="AV557" s="4">
        <v>0</v>
      </c>
      <c r="AW557" s="4">
        <v>0</v>
      </c>
      <c r="AX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0</v>
      </c>
      <c r="BF557" s="4">
        <v>0</v>
      </c>
      <c r="BG557" s="4">
        <v>37800.22</v>
      </c>
      <c r="BH557" s="4">
        <v>0</v>
      </c>
      <c r="BI557" s="4">
        <v>0</v>
      </c>
      <c r="BJ557" s="6">
        <v>3780.0219999999999</v>
      </c>
      <c r="BK557" s="6">
        <v>3780.0219999999999</v>
      </c>
      <c r="BQ557" s="4">
        <v>47083.954031999994</v>
      </c>
      <c r="BR557" s="9">
        <v>0</v>
      </c>
      <c r="BS557" s="9">
        <v>0</v>
      </c>
      <c r="BT557" s="9">
        <v>0</v>
      </c>
      <c r="BU557" s="9">
        <v>0</v>
      </c>
      <c r="BV557" s="9">
        <v>0</v>
      </c>
      <c r="BW557" s="9">
        <v>0</v>
      </c>
      <c r="BX557" s="9">
        <v>0</v>
      </c>
      <c r="BY557" s="9">
        <v>39236.628360000002</v>
      </c>
      <c r="BZ557" s="9">
        <v>0</v>
      </c>
      <c r="CA557" s="9">
        <v>0</v>
      </c>
      <c r="CB557" s="9">
        <v>3923.662836</v>
      </c>
      <c r="CC557" s="9">
        <v>3923.662836</v>
      </c>
      <c r="CD557" s="135">
        <v>47083.954032000009</v>
      </c>
      <c r="CE557" s="7">
        <f t="shared" si="8"/>
        <v>0</v>
      </c>
    </row>
    <row r="558" spans="1:83" hidden="1">
      <c r="A558">
        <v>972</v>
      </c>
      <c r="B558" t="s">
        <v>527</v>
      </c>
      <c r="C558">
        <v>132</v>
      </c>
      <c r="D558" t="s">
        <v>528</v>
      </c>
      <c r="E558">
        <v>288</v>
      </c>
      <c r="F558">
        <v>512920001</v>
      </c>
      <c r="G558" t="s">
        <v>146</v>
      </c>
      <c r="H558" s="53"/>
      <c r="I558">
        <v>101</v>
      </c>
      <c r="J558" t="s">
        <v>308</v>
      </c>
      <c r="K558">
        <v>2920</v>
      </c>
      <c r="L558" s="8">
        <v>2910</v>
      </c>
      <c r="M558" t="s">
        <v>419</v>
      </c>
      <c r="N558">
        <v>2000</v>
      </c>
      <c r="O558" t="s">
        <v>113</v>
      </c>
      <c r="P558">
        <v>9</v>
      </c>
      <c r="Q558" t="s">
        <v>422</v>
      </c>
      <c r="R558">
        <v>181</v>
      </c>
      <c r="S558" s="21">
        <v>1</v>
      </c>
      <c r="T558" s="21">
        <v>81</v>
      </c>
      <c r="U558" t="s">
        <v>523</v>
      </c>
      <c r="V558">
        <v>131</v>
      </c>
      <c r="W558" t="s">
        <v>524</v>
      </c>
      <c r="X558">
        <v>1</v>
      </c>
      <c r="Y558" t="s">
        <v>313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6083.64</v>
      </c>
      <c r="AG558" s="4">
        <v>0</v>
      </c>
      <c r="AH558" s="4">
        <v>0</v>
      </c>
      <c r="AI558" s="4">
        <v>0</v>
      </c>
      <c r="AJ558" s="4">
        <v>608.36</v>
      </c>
      <c r="AK558" s="4">
        <v>608.36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-4823.38</v>
      </c>
      <c r="AT558" s="4">
        <v>-1141.8800000000001</v>
      </c>
      <c r="AU558" s="4">
        <v>0</v>
      </c>
      <c r="AV558" s="4">
        <v>-118.38</v>
      </c>
      <c r="AW558" s="4">
        <v>-608.36</v>
      </c>
      <c r="AX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0</v>
      </c>
      <c r="BF558" s="4">
        <v>0</v>
      </c>
      <c r="BG558" s="4">
        <v>0</v>
      </c>
      <c r="BH558" s="4">
        <v>0</v>
      </c>
      <c r="BI558" s="4">
        <v>0</v>
      </c>
      <c r="BJ558" s="6">
        <v>0</v>
      </c>
      <c r="BK558" s="6">
        <v>0</v>
      </c>
      <c r="BQ558" s="4">
        <v>0</v>
      </c>
      <c r="BR558" s="9">
        <v>0</v>
      </c>
      <c r="BS558" s="9">
        <v>0</v>
      </c>
      <c r="BT558" s="9">
        <v>0</v>
      </c>
      <c r="BU558" s="9">
        <v>0</v>
      </c>
      <c r="BV558" s="9">
        <v>0</v>
      </c>
      <c r="BW558" s="9">
        <v>0</v>
      </c>
      <c r="BX558" s="9">
        <v>0</v>
      </c>
      <c r="BY558" s="9">
        <v>0</v>
      </c>
      <c r="BZ558" s="9">
        <v>0</v>
      </c>
      <c r="CA558" s="9">
        <v>0</v>
      </c>
      <c r="CB558" s="9">
        <v>0</v>
      </c>
      <c r="CC558" s="9">
        <v>0</v>
      </c>
      <c r="CD558" s="135">
        <v>0</v>
      </c>
      <c r="CE558" s="7">
        <f t="shared" si="8"/>
        <v>0</v>
      </c>
    </row>
    <row r="559" spans="1:83" hidden="1">
      <c r="A559">
        <v>991</v>
      </c>
      <c r="B559" t="s">
        <v>538</v>
      </c>
      <c r="C559">
        <v>136</v>
      </c>
      <c r="D559" t="s">
        <v>539</v>
      </c>
      <c r="E559">
        <v>288</v>
      </c>
      <c r="F559">
        <v>512920001</v>
      </c>
      <c r="G559" t="s">
        <v>146</v>
      </c>
      <c r="H559" s="53"/>
      <c r="I559">
        <v>101</v>
      </c>
      <c r="J559" t="s">
        <v>308</v>
      </c>
      <c r="K559">
        <v>2920</v>
      </c>
      <c r="L559" s="8">
        <v>2910</v>
      </c>
      <c r="M559" t="s">
        <v>419</v>
      </c>
      <c r="N559">
        <v>2000</v>
      </c>
      <c r="O559" t="s">
        <v>113</v>
      </c>
      <c r="P559">
        <v>10</v>
      </c>
      <c r="Q559" t="s">
        <v>540</v>
      </c>
      <c r="R559">
        <v>311</v>
      </c>
      <c r="S559" s="21">
        <v>3</v>
      </c>
      <c r="T559" s="21">
        <v>11</v>
      </c>
      <c r="U559" t="s">
        <v>463</v>
      </c>
      <c r="V559">
        <v>121</v>
      </c>
      <c r="W559" t="s">
        <v>312</v>
      </c>
      <c r="X559">
        <v>1</v>
      </c>
      <c r="Y559" t="s">
        <v>313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0</v>
      </c>
      <c r="AS559" s="4">
        <v>0</v>
      </c>
      <c r="AT559" s="4">
        <v>0</v>
      </c>
      <c r="AU559" s="4">
        <v>4920</v>
      </c>
      <c r="AV559" s="4">
        <v>0</v>
      </c>
      <c r="AW559" s="4">
        <v>0</v>
      </c>
      <c r="AX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4920</v>
      </c>
      <c r="BI559" s="4">
        <v>0</v>
      </c>
      <c r="BJ559" s="6">
        <v>492</v>
      </c>
      <c r="BK559" s="6">
        <v>492</v>
      </c>
      <c r="BQ559" s="4">
        <v>6128.3519999999999</v>
      </c>
      <c r="BR559" s="9">
        <v>0</v>
      </c>
      <c r="BS559" s="9">
        <v>0</v>
      </c>
      <c r="BT559" s="9">
        <v>0</v>
      </c>
      <c r="BU559" s="9">
        <v>0</v>
      </c>
      <c r="BV559" s="9">
        <v>0</v>
      </c>
      <c r="BW559" s="9">
        <v>0</v>
      </c>
      <c r="BX559" s="9">
        <v>0</v>
      </c>
      <c r="BY559" s="9">
        <v>0</v>
      </c>
      <c r="BZ559" s="9">
        <v>5106.96</v>
      </c>
      <c r="CA559" s="9">
        <v>0</v>
      </c>
      <c r="CB559" s="9">
        <v>510.69599999999997</v>
      </c>
      <c r="CC559" s="9">
        <v>510.69599999999997</v>
      </c>
      <c r="CD559" s="135">
        <v>6128.3519999999999</v>
      </c>
      <c r="CE559" s="7">
        <f t="shared" si="8"/>
        <v>0</v>
      </c>
    </row>
    <row r="560" spans="1:83" hidden="1">
      <c r="A560">
        <v>101</v>
      </c>
      <c r="B560" t="s">
        <v>306</v>
      </c>
      <c r="C560">
        <v>139</v>
      </c>
      <c r="D560" t="s">
        <v>307</v>
      </c>
      <c r="E560">
        <v>290</v>
      </c>
      <c r="F560">
        <v>512930001</v>
      </c>
      <c r="G560" t="s">
        <v>779</v>
      </c>
      <c r="H560" s="53"/>
      <c r="I560">
        <v>101</v>
      </c>
      <c r="J560" t="s">
        <v>308</v>
      </c>
      <c r="K560">
        <v>2930</v>
      </c>
      <c r="L560" s="8">
        <v>2910</v>
      </c>
      <c r="M560" t="s">
        <v>359</v>
      </c>
      <c r="N560">
        <v>2000</v>
      </c>
      <c r="O560" t="s">
        <v>113</v>
      </c>
      <c r="P560">
        <v>7</v>
      </c>
      <c r="Q560" t="s">
        <v>310</v>
      </c>
      <c r="R560">
        <v>171</v>
      </c>
      <c r="S560" s="21">
        <v>1</v>
      </c>
      <c r="T560" s="21">
        <v>71</v>
      </c>
      <c r="U560" t="s">
        <v>311</v>
      </c>
      <c r="V560">
        <v>121</v>
      </c>
      <c r="W560" t="s">
        <v>312</v>
      </c>
      <c r="X560">
        <v>1</v>
      </c>
      <c r="Y560" t="s">
        <v>313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20698.2</v>
      </c>
      <c r="AG560" s="4">
        <v>0</v>
      </c>
      <c r="AH560" s="4">
        <v>0</v>
      </c>
      <c r="AI560" s="4">
        <v>0</v>
      </c>
      <c r="AJ560" s="4">
        <v>2069.8200000000002</v>
      </c>
      <c r="AK560" s="4">
        <v>2069.8200000000002</v>
      </c>
      <c r="AM560" s="4">
        <v>0</v>
      </c>
      <c r="AN560" s="4">
        <v>0.2</v>
      </c>
      <c r="AO560" s="4">
        <v>6859.5</v>
      </c>
      <c r="AP560" s="4">
        <v>0</v>
      </c>
      <c r="AQ560" s="4">
        <v>0</v>
      </c>
      <c r="AR560" s="4">
        <v>0</v>
      </c>
      <c r="AS560" s="4">
        <v>-2586.5700000000002</v>
      </c>
      <c r="AT560" s="4">
        <v>-18111.63</v>
      </c>
      <c r="AU560" s="4">
        <v>4060.9</v>
      </c>
      <c r="AV560" s="4">
        <v>0</v>
      </c>
      <c r="AW560" s="4">
        <v>17469.97</v>
      </c>
      <c r="AX560" s="4">
        <v>0</v>
      </c>
      <c r="AZ560" s="4">
        <v>0</v>
      </c>
      <c r="BA560" s="4">
        <v>0</v>
      </c>
      <c r="BB560" s="4">
        <v>6859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4060</v>
      </c>
      <c r="BI560" s="4">
        <v>0</v>
      </c>
      <c r="BJ560" s="6">
        <v>1091.9000000000001</v>
      </c>
      <c r="BK560" s="6">
        <v>1091.9000000000001</v>
      </c>
      <c r="BQ560" s="4">
        <v>13600.706399999999</v>
      </c>
      <c r="BR560" s="9">
        <v>0</v>
      </c>
      <c r="BS560" s="9">
        <v>0</v>
      </c>
      <c r="BT560" s="9">
        <v>7119.6419999999998</v>
      </c>
      <c r="BU560" s="9">
        <v>0</v>
      </c>
      <c r="BV560" s="9">
        <v>0</v>
      </c>
      <c r="BW560" s="9">
        <v>0</v>
      </c>
      <c r="BX560" s="9">
        <v>0</v>
      </c>
      <c r="BY560" s="9">
        <v>0</v>
      </c>
      <c r="BZ560" s="9">
        <v>4214.28</v>
      </c>
      <c r="CA560" s="9">
        <v>0</v>
      </c>
      <c r="CB560" s="9">
        <v>1133.3922</v>
      </c>
      <c r="CC560" s="9">
        <v>1133.3922</v>
      </c>
      <c r="CD560" s="135">
        <v>13600.706399999999</v>
      </c>
      <c r="CE560" s="7">
        <f t="shared" si="8"/>
        <v>0</v>
      </c>
    </row>
    <row r="561" spans="1:83" hidden="1">
      <c r="A561">
        <v>111</v>
      </c>
      <c r="B561" t="s">
        <v>84</v>
      </c>
      <c r="C561">
        <v>179</v>
      </c>
      <c r="D561" t="s">
        <v>715</v>
      </c>
      <c r="E561">
        <v>291</v>
      </c>
      <c r="F561">
        <v>512930001</v>
      </c>
      <c r="G561" t="s">
        <v>779</v>
      </c>
      <c r="H561" s="21" t="s">
        <v>858</v>
      </c>
      <c r="I561">
        <v>602</v>
      </c>
      <c r="J561" t="s">
        <v>380</v>
      </c>
      <c r="K561">
        <v>2930</v>
      </c>
      <c r="L561" s="8">
        <v>2910</v>
      </c>
      <c r="M561" t="s">
        <v>359</v>
      </c>
      <c r="N561">
        <v>2000</v>
      </c>
      <c r="O561" t="s">
        <v>113</v>
      </c>
      <c r="P561">
        <v>13</v>
      </c>
      <c r="Q561" t="s">
        <v>353</v>
      </c>
      <c r="R561">
        <v>263</v>
      </c>
      <c r="S561" s="21">
        <v>2</v>
      </c>
      <c r="T561" s="21">
        <v>63</v>
      </c>
      <c r="U561" t="s">
        <v>354</v>
      </c>
      <c r="V561">
        <v>121</v>
      </c>
      <c r="W561" t="s">
        <v>312</v>
      </c>
      <c r="X561">
        <v>1</v>
      </c>
      <c r="Y561" t="s">
        <v>313</v>
      </c>
      <c r="Z561" s="4">
        <v>0</v>
      </c>
      <c r="AA561" s="4">
        <v>0</v>
      </c>
      <c r="AB561" s="4">
        <v>116144.71</v>
      </c>
      <c r="AC561" s="4">
        <v>0</v>
      </c>
      <c r="AD561" s="4">
        <v>2535.62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11868.03</v>
      </c>
      <c r="AK561" s="4">
        <v>11868.03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4">
        <v>0</v>
      </c>
      <c r="AX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6">
        <v>0</v>
      </c>
      <c r="BK561" s="6">
        <v>0</v>
      </c>
      <c r="BQ561" s="4">
        <v>0</v>
      </c>
      <c r="BR561" s="9">
        <v>0</v>
      </c>
      <c r="BS561" s="9">
        <v>0</v>
      </c>
      <c r="BT561" s="9">
        <v>0</v>
      </c>
      <c r="BU561" s="9">
        <v>0</v>
      </c>
      <c r="BV561" s="9">
        <v>0</v>
      </c>
      <c r="BW561" s="9">
        <v>0</v>
      </c>
      <c r="BX561" s="9">
        <v>0</v>
      </c>
      <c r="BY561" s="9">
        <v>0</v>
      </c>
      <c r="BZ561" s="9">
        <v>0</v>
      </c>
      <c r="CA561" s="9">
        <v>0</v>
      </c>
      <c r="CB561" s="9">
        <v>0</v>
      </c>
      <c r="CC561" s="9">
        <v>0</v>
      </c>
      <c r="CD561" s="135">
        <v>0</v>
      </c>
      <c r="CE561" s="7">
        <f t="shared" si="8"/>
        <v>0</v>
      </c>
    </row>
    <row r="562" spans="1:83" hidden="1">
      <c r="A562">
        <v>921</v>
      </c>
      <c r="B562" t="s">
        <v>454</v>
      </c>
      <c r="C562">
        <v>108</v>
      </c>
      <c r="D562" t="s">
        <v>455</v>
      </c>
      <c r="E562">
        <v>290</v>
      </c>
      <c r="F562">
        <v>512930001</v>
      </c>
      <c r="G562" t="s">
        <v>779</v>
      </c>
      <c r="H562" s="53"/>
      <c r="I562">
        <v>101</v>
      </c>
      <c r="J562" t="s">
        <v>308</v>
      </c>
      <c r="K562">
        <v>2930</v>
      </c>
      <c r="L562" s="8">
        <v>2910</v>
      </c>
      <c r="M562" t="s">
        <v>359</v>
      </c>
      <c r="N562">
        <v>2000</v>
      </c>
      <c r="O562" t="s">
        <v>113</v>
      </c>
      <c r="P562">
        <v>4</v>
      </c>
      <c r="Q562" t="s">
        <v>345</v>
      </c>
      <c r="R562">
        <v>132</v>
      </c>
      <c r="S562" s="21">
        <v>1</v>
      </c>
      <c r="T562" s="21">
        <v>32</v>
      </c>
      <c r="U562" t="s">
        <v>456</v>
      </c>
      <c r="V562">
        <v>121</v>
      </c>
      <c r="W562" t="s">
        <v>312</v>
      </c>
      <c r="X562">
        <v>1</v>
      </c>
      <c r="Y562" t="s">
        <v>313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M562" s="4">
        <v>38548.879999999997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>
        <v>0</v>
      </c>
      <c r="AT562" s="4">
        <v>0</v>
      </c>
      <c r="AU562" s="4">
        <v>0</v>
      </c>
      <c r="AV562" s="4">
        <v>-0.08</v>
      </c>
      <c r="AW562" s="4">
        <v>0</v>
      </c>
      <c r="AX562" s="4">
        <v>0</v>
      </c>
      <c r="AZ562" s="4">
        <v>0</v>
      </c>
      <c r="BA562" s="4">
        <v>38548.800000000003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6">
        <v>3854.88</v>
      </c>
      <c r="BK562" s="6">
        <v>3854.88</v>
      </c>
      <c r="BQ562" s="4">
        <v>48016.385280000002</v>
      </c>
      <c r="BR562" s="9">
        <v>0</v>
      </c>
      <c r="BS562" s="9">
        <v>40013.654400000007</v>
      </c>
      <c r="BT562" s="9">
        <v>0</v>
      </c>
      <c r="BU562" s="9">
        <v>0</v>
      </c>
      <c r="BV562" s="9">
        <v>0</v>
      </c>
      <c r="BW562" s="9">
        <v>0</v>
      </c>
      <c r="BX562" s="9">
        <v>0</v>
      </c>
      <c r="BY562" s="9">
        <v>0</v>
      </c>
      <c r="BZ562" s="9">
        <v>0</v>
      </c>
      <c r="CA562" s="9">
        <v>0</v>
      </c>
      <c r="CB562" s="9">
        <v>4001.3654400000005</v>
      </c>
      <c r="CC562" s="9">
        <v>4001.3654400000005</v>
      </c>
      <c r="CD562" s="135">
        <v>48016.38528000001</v>
      </c>
      <c r="CE562" s="7">
        <f t="shared" si="8"/>
        <v>0</v>
      </c>
    </row>
    <row r="563" spans="1:83" hidden="1">
      <c r="A563">
        <v>951</v>
      </c>
      <c r="B563" t="s">
        <v>491</v>
      </c>
      <c r="C563">
        <v>118</v>
      </c>
      <c r="D563" t="s">
        <v>178</v>
      </c>
      <c r="E563">
        <v>290</v>
      </c>
      <c r="F563">
        <v>512930001</v>
      </c>
      <c r="G563" t="s">
        <v>779</v>
      </c>
      <c r="H563" s="53"/>
      <c r="I563">
        <v>101</v>
      </c>
      <c r="J563" t="s">
        <v>308</v>
      </c>
      <c r="K563">
        <v>2930</v>
      </c>
      <c r="L563" s="8">
        <v>2910</v>
      </c>
      <c r="M563" t="s">
        <v>359</v>
      </c>
      <c r="N563">
        <v>2000</v>
      </c>
      <c r="O563" t="s">
        <v>113</v>
      </c>
      <c r="P563">
        <v>12</v>
      </c>
      <c r="Q563" t="s">
        <v>401</v>
      </c>
      <c r="R563">
        <v>221</v>
      </c>
      <c r="S563" s="21">
        <v>2</v>
      </c>
      <c r="T563" s="21">
        <v>21</v>
      </c>
      <c r="U563" t="s">
        <v>492</v>
      </c>
      <c r="V563">
        <v>128</v>
      </c>
      <c r="W563" t="s">
        <v>404</v>
      </c>
      <c r="X563">
        <v>1</v>
      </c>
      <c r="Y563" t="s">
        <v>313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1</v>
      </c>
      <c r="AR563" s="4">
        <v>0</v>
      </c>
      <c r="AS563" s="4">
        <v>3798.72</v>
      </c>
      <c r="AT563" s="4">
        <v>0</v>
      </c>
      <c r="AU563" s="4">
        <v>0</v>
      </c>
      <c r="AV563" s="4">
        <v>0</v>
      </c>
      <c r="AW563" s="4">
        <v>0</v>
      </c>
      <c r="AX563" s="4">
        <v>0</v>
      </c>
      <c r="AZ563" s="4">
        <v>0</v>
      </c>
      <c r="BA563" s="4">
        <v>0</v>
      </c>
      <c r="BB563" s="4">
        <v>0</v>
      </c>
      <c r="BC563" s="4">
        <v>0</v>
      </c>
      <c r="BD563" s="4">
        <v>0</v>
      </c>
      <c r="BE563" s="4">
        <v>0</v>
      </c>
      <c r="BF563" s="4">
        <v>3799.72</v>
      </c>
      <c r="BG563" s="4">
        <v>0</v>
      </c>
      <c r="BH563" s="4">
        <v>0</v>
      </c>
      <c r="BI563" s="4">
        <v>0</v>
      </c>
      <c r="BJ563" s="6">
        <v>379.97199999999998</v>
      </c>
      <c r="BK563" s="6">
        <v>379.97199999999998</v>
      </c>
      <c r="BQ563" s="4">
        <v>4732.9312319999999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0</v>
      </c>
      <c r="BX563" s="9">
        <v>3944.1093599999999</v>
      </c>
      <c r="BY563" s="9">
        <v>0</v>
      </c>
      <c r="BZ563" s="9">
        <v>0</v>
      </c>
      <c r="CA563" s="9">
        <v>0</v>
      </c>
      <c r="CB563" s="9">
        <v>394.41093599999999</v>
      </c>
      <c r="CC563" s="9">
        <v>394.41093599999999</v>
      </c>
      <c r="CD563" s="135">
        <v>4732.9312319999999</v>
      </c>
      <c r="CE563" s="7">
        <f t="shared" si="8"/>
        <v>0</v>
      </c>
    </row>
    <row r="564" spans="1:83" hidden="1">
      <c r="A564">
        <v>952</v>
      </c>
      <c r="B564" t="s">
        <v>498</v>
      </c>
      <c r="C564">
        <v>120</v>
      </c>
      <c r="D564" t="s">
        <v>499</v>
      </c>
      <c r="E564">
        <v>290</v>
      </c>
      <c r="F564">
        <v>512930001</v>
      </c>
      <c r="G564" t="s">
        <v>779</v>
      </c>
      <c r="H564" s="53"/>
      <c r="I564">
        <v>101</v>
      </c>
      <c r="J564" t="s">
        <v>308</v>
      </c>
      <c r="K564">
        <v>2930</v>
      </c>
      <c r="L564" s="8">
        <v>2910</v>
      </c>
      <c r="M564" t="s">
        <v>359</v>
      </c>
      <c r="N564">
        <v>2000</v>
      </c>
      <c r="O564" t="s">
        <v>113</v>
      </c>
      <c r="P564">
        <v>12</v>
      </c>
      <c r="Q564" t="s">
        <v>401</v>
      </c>
      <c r="R564">
        <v>222</v>
      </c>
      <c r="S564" s="21">
        <v>2</v>
      </c>
      <c r="T564" s="21">
        <v>22</v>
      </c>
      <c r="U564" t="s">
        <v>500</v>
      </c>
      <c r="V564">
        <v>125</v>
      </c>
      <c r="W564" t="s">
        <v>464</v>
      </c>
      <c r="X564">
        <v>1</v>
      </c>
      <c r="Y564" t="s">
        <v>313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2609.7199999999998</v>
      </c>
      <c r="AH564" s="4">
        <v>0</v>
      </c>
      <c r="AI564" s="4">
        <v>0</v>
      </c>
      <c r="AJ564" s="4">
        <v>260.97000000000003</v>
      </c>
      <c r="AK564" s="4">
        <v>260.97000000000003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0</v>
      </c>
      <c r="AS564" s="4">
        <v>0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6">
        <v>0</v>
      </c>
      <c r="BK564" s="6">
        <v>0</v>
      </c>
      <c r="BQ564" s="4">
        <v>0</v>
      </c>
      <c r="BR564" s="9">
        <v>0</v>
      </c>
      <c r="BS564" s="9">
        <v>0</v>
      </c>
      <c r="BT564" s="9">
        <v>0</v>
      </c>
      <c r="BU564" s="9">
        <v>0</v>
      </c>
      <c r="BV564" s="9">
        <v>0</v>
      </c>
      <c r="BW564" s="9">
        <v>0</v>
      </c>
      <c r="BX564" s="9">
        <v>0</v>
      </c>
      <c r="BY564" s="9">
        <v>0</v>
      </c>
      <c r="BZ564" s="9">
        <v>0</v>
      </c>
      <c r="CA564" s="9">
        <v>0</v>
      </c>
      <c r="CB564" s="9">
        <v>0</v>
      </c>
      <c r="CC564" s="9">
        <v>0</v>
      </c>
      <c r="CD564" s="135">
        <v>0</v>
      </c>
      <c r="CE564" s="7">
        <f t="shared" si="8"/>
        <v>0</v>
      </c>
    </row>
    <row r="565" spans="1:83" hidden="1">
      <c r="A565">
        <v>961</v>
      </c>
      <c r="B565" t="s">
        <v>80</v>
      </c>
      <c r="C565">
        <v>124</v>
      </c>
      <c r="D565" t="s">
        <v>508</v>
      </c>
      <c r="E565">
        <v>290</v>
      </c>
      <c r="F565">
        <v>512930001</v>
      </c>
      <c r="G565" t="s">
        <v>779</v>
      </c>
      <c r="H565" s="53"/>
      <c r="I565">
        <v>101</v>
      </c>
      <c r="J565" t="s">
        <v>308</v>
      </c>
      <c r="K565">
        <v>2930</v>
      </c>
      <c r="L565" s="8">
        <v>2910</v>
      </c>
      <c r="M565" t="s">
        <v>359</v>
      </c>
      <c r="N565">
        <v>2000</v>
      </c>
      <c r="O565" t="s">
        <v>113</v>
      </c>
      <c r="P565">
        <v>11</v>
      </c>
      <c r="Q565" t="s">
        <v>509</v>
      </c>
      <c r="R565">
        <v>241</v>
      </c>
      <c r="S565" s="21">
        <v>2</v>
      </c>
      <c r="T565" s="21">
        <v>41</v>
      </c>
      <c r="U565" t="s">
        <v>445</v>
      </c>
      <c r="V565">
        <v>124</v>
      </c>
      <c r="W565" t="s">
        <v>510</v>
      </c>
      <c r="X565">
        <v>1</v>
      </c>
      <c r="Y565" t="s">
        <v>313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1237.3699999999999</v>
      </c>
      <c r="AF565" s="4">
        <v>0</v>
      </c>
      <c r="AG565" s="4">
        <v>0</v>
      </c>
      <c r="AH565" s="4">
        <v>0</v>
      </c>
      <c r="AI565" s="4">
        <v>0</v>
      </c>
      <c r="AJ565" s="4">
        <v>123.74</v>
      </c>
      <c r="AK565" s="4">
        <v>123.74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>
        <v>0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Z565" s="4">
        <v>0</v>
      </c>
      <c r="BA565" s="4">
        <v>0</v>
      </c>
      <c r="BB565" s="4">
        <v>0</v>
      </c>
      <c r="BC565" s="4">
        <v>0</v>
      </c>
      <c r="BD565" s="4">
        <v>0</v>
      </c>
      <c r="BE565" s="4">
        <v>0</v>
      </c>
      <c r="BF565" s="4">
        <v>0</v>
      </c>
      <c r="BG565" s="4">
        <v>0</v>
      </c>
      <c r="BH565" s="4">
        <v>0</v>
      </c>
      <c r="BI565" s="4">
        <v>0</v>
      </c>
      <c r="BJ565" s="6">
        <v>0</v>
      </c>
      <c r="BK565" s="6">
        <v>0</v>
      </c>
      <c r="BQ565" s="4"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0</v>
      </c>
      <c r="BX565" s="9">
        <v>0</v>
      </c>
      <c r="BY565" s="9">
        <v>0</v>
      </c>
      <c r="BZ565" s="9">
        <v>0</v>
      </c>
      <c r="CA565" s="9">
        <v>0</v>
      </c>
      <c r="CB565" s="9">
        <v>0</v>
      </c>
      <c r="CC565" s="9">
        <v>0</v>
      </c>
      <c r="CD565" s="135">
        <v>0</v>
      </c>
      <c r="CE565" s="7">
        <f t="shared" si="8"/>
        <v>0</v>
      </c>
    </row>
    <row r="566" spans="1:83" hidden="1">
      <c r="A566">
        <v>964</v>
      </c>
      <c r="B566" t="s">
        <v>518</v>
      </c>
      <c r="C566">
        <v>128</v>
      </c>
      <c r="D566" t="s">
        <v>519</v>
      </c>
      <c r="E566">
        <v>290</v>
      </c>
      <c r="F566">
        <v>512930001</v>
      </c>
      <c r="G566" t="s">
        <v>779</v>
      </c>
      <c r="H566" s="53"/>
      <c r="I566">
        <v>101</v>
      </c>
      <c r="J566" t="s">
        <v>308</v>
      </c>
      <c r="K566">
        <v>2930</v>
      </c>
      <c r="L566" s="8">
        <v>2910</v>
      </c>
      <c r="M566" t="s">
        <v>359</v>
      </c>
      <c r="N566">
        <v>2000</v>
      </c>
      <c r="O566" t="s">
        <v>113</v>
      </c>
      <c r="P566">
        <v>11</v>
      </c>
      <c r="Q566" t="s">
        <v>509</v>
      </c>
      <c r="R566">
        <v>256</v>
      </c>
      <c r="S566" s="21">
        <v>2</v>
      </c>
      <c r="T566" s="21">
        <v>56</v>
      </c>
      <c r="U566" t="s">
        <v>520</v>
      </c>
      <c r="V566">
        <v>121</v>
      </c>
      <c r="W566" t="s">
        <v>312</v>
      </c>
      <c r="X566">
        <v>1</v>
      </c>
      <c r="Y566" t="s">
        <v>313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0</v>
      </c>
      <c r="AU566" s="4">
        <v>0</v>
      </c>
      <c r="AV566" s="4">
        <v>0</v>
      </c>
      <c r="AW566" s="4">
        <v>2</v>
      </c>
      <c r="AX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6">
        <v>0</v>
      </c>
      <c r="BK566" s="6">
        <v>0</v>
      </c>
      <c r="BQ566" s="4">
        <v>0</v>
      </c>
      <c r="BR566" s="9">
        <v>0</v>
      </c>
      <c r="BS566" s="9">
        <v>0</v>
      </c>
      <c r="BT566" s="9">
        <v>0</v>
      </c>
      <c r="BU566" s="9">
        <v>0</v>
      </c>
      <c r="BV566" s="9">
        <v>0</v>
      </c>
      <c r="BW566" s="9">
        <v>0</v>
      </c>
      <c r="BX566" s="9">
        <v>0</v>
      </c>
      <c r="BY566" s="9">
        <v>0</v>
      </c>
      <c r="BZ566" s="9">
        <v>0</v>
      </c>
      <c r="CA566" s="9">
        <v>0</v>
      </c>
      <c r="CB566" s="9">
        <v>0</v>
      </c>
      <c r="CC566" s="9">
        <v>0</v>
      </c>
      <c r="CD566" s="135">
        <v>0</v>
      </c>
      <c r="CE566" s="7">
        <f t="shared" si="8"/>
        <v>0</v>
      </c>
    </row>
    <row r="567" spans="1:83" hidden="1">
      <c r="A567">
        <v>966</v>
      </c>
      <c r="B567" t="s">
        <v>750</v>
      </c>
      <c r="C567">
        <v>182</v>
      </c>
      <c r="D567" t="s">
        <v>751</v>
      </c>
      <c r="E567">
        <v>290</v>
      </c>
      <c r="F567">
        <v>512930001</v>
      </c>
      <c r="G567" t="s">
        <v>779</v>
      </c>
      <c r="H567" s="53"/>
      <c r="I567">
        <v>101</v>
      </c>
      <c r="J567" t="s">
        <v>308</v>
      </c>
      <c r="K567">
        <v>2930</v>
      </c>
      <c r="L567" s="8">
        <v>2910</v>
      </c>
      <c r="M567" t="s">
        <v>359</v>
      </c>
      <c r="N567">
        <v>2000</v>
      </c>
      <c r="O567" t="s">
        <v>113</v>
      </c>
      <c r="P567">
        <v>9</v>
      </c>
      <c r="Q567" t="s">
        <v>422</v>
      </c>
      <c r="R567">
        <v>241</v>
      </c>
      <c r="S567" s="21">
        <v>2</v>
      </c>
      <c r="T567" s="21">
        <v>41</v>
      </c>
      <c r="U567" t="s">
        <v>445</v>
      </c>
      <c r="V567">
        <v>124</v>
      </c>
      <c r="W567" t="s">
        <v>510</v>
      </c>
      <c r="X567">
        <v>1</v>
      </c>
      <c r="Y567" t="s">
        <v>313</v>
      </c>
      <c r="Z567" s="4">
        <v>0</v>
      </c>
      <c r="AA567" s="4">
        <v>0</v>
      </c>
      <c r="AB567" s="4">
        <v>0</v>
      </c>
      <c r="AC567" s="4">
        <v>0</v>
      </c>
      <c r="AD567" s="4">
        <v>3467.52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346.75</v>
      </c>
      <c r="AK567" s="4">
        <v>346.75</v>
      </c>
      <c r="AM567" s="4">
        <v>0</v>
      </c>
      <c r="AN567" s="4">
        <v>0</v>
      </c>
      <c r="AO567" s="4">
        <v>0</v>
      </c>
      <c r="AP567" s="4">
        <v>0</v>
      </c>
      <c r="AQ567" s="4">
        <v>-1300.03</v>
      </c>
      <c r="AR567" s="4">
        <v>0</v>
      </c>
      <c r="AS567" s="4">
        <v>-2167.4899999999998</v>
      </c>
      <c r="AT567" s="4">
        <v>0</v>
      </c>
      <c r="AU567" s="4">
        <v>0</v>
      </c>
      <c r="AV567" s="4">
        <v>0</v>
      </c>
      <c r="AW567" s="4">
        <v>0</v>
      </c>
      <c r="AX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6">
        <v>0</v>
      </c>
      <c r="BK567" s="6">
        <v>0</v>
      </c>
      <c r="BQ567" s="4">
        <v>0</v>
      </c>
      <c r="BR567" s="9">
        <v>0</v>
      </c>
      <c r="BS567" s="9">
        <v>0</v>
      </c>
      <c r="BT567" s="9">
        <v>0</v>
      </c>
      <c r="BU567" s="9">
        <v>0</v>
      </c>
      <c r="BV567" s="9">
        <v>0</v>
      </c>
      <c r="BW567" s="9">
        <v>0</v>
      </c>
      <c r="BX567" s="9">
        <v>0</v>
      </c>
      <c r="BY567" s="9">
        <v>0</v>
      </c>
      <c r="BZ567" s="9">
        <v>0</v>
      </c>
      <c r="CA567" s="9">
        <v>0</v>
      </c>
      <c r="CB567" s="9">
        <v>0</v>
      </c>
      <c r="CC567" s="9">
        <v>0</v>
      </c>
      <c r="CD567" s="135">
        <v>0</v>
      </c>
      <c r="CE567" s="7">
        <f t="shared" si="8"/>
        <v>0</v>
      </c>
    </row>
    <row r="568" spans="1:83" s="42" customFormat="1" hidden="1">
      <c r="A568" s="42">
        <v>992</v>
      </c>
      <c r="B568" s="42" t="s">
        <v>543</v>
      </c>
      <c r="C568" s="42">
        <v>137</v>
      </c>
      <c r="D568" s="42" t="s">
        <v>544</v>
      </c>
      <c r="E568" s="42">
        <v>290</v>
      </c>
      <c r="F568" s="42">
        <v>512930001</v>
      </c>
      <c r="G568" s="42" t="s">
        <v>779</v>
      </c>
      <c r="H568" s="115"/>
      <c r="I568" s="42">
        <v>101</v>
      </c>
      <c r="J568" s="42" t="s">
        <v>308</v>
      </c>
      <c r="K568" s="42">
        <v>2930</v>
      </c>
      <c r="L568" s="104">
        <v>2910</v>
      </c>
      <c r="M568" s="42" t="s">
        <v>359</v>
      </c>
      <c r="N568" s="42">
        <v>2000</v>
      </c>
      <c r="O568" s="42" t="s">
        <v>113</v>
      </c>
      <c r="P568" s="42">
        <v>10</v>
      </c>
      <c r="Q568" s="42" t="s">
        <v>540</v>
      </c>
      <c r="R568" s="42">
        <v>371</v>
      </c>
      <c r="S568" s="105">
        <v>3</v>
      </c>
      <c r="T568" s="105">
        <v>71</v>
      </c>
      <c r="U568" s="42" t="s">
        <v>545</v>
      </c>
      <c r="V568" s="42">
        <v>121</v>
      </c>
      <c r="W568" s="42" t="s">
        <v>312</v>
      </c>
      <c r="X568" s="42">
        <v>1</v>
      </c>
      <c r="Y568" s="42" t="s">
        <v>313</v>
      </c>
      <c r="Z568" s="43">
        <v>0</v>
      </c>
      <c r="AA568" s="43">
        <v>0</v>
      </c>
      <c r="AB568" s="43">
        <v>0</v>
      </c>
      <c r="AC568" s="43">
        <v>0</v>
      </c>
      <c r="AD568" s="43">
        <v>10476.58</v>
      </c>
      <c r="AE568" s="43">
        <v>0</v>
      </c>
      <c r="AF568" s="43">
        <v>0</v>
      </c>
      <c r="AG568" s="43">
        <v>0</v>
      </c>
      <c r="AH568" s="43">
        <v>0</v>
      </c>
      <c r="AI568" s="43">
        <v>0</v>
      </c>
      <c r="AJ568" s="43">
        <v>1047.6600000000001</v>
      </c>
      <c r="AK568" s="43">
        <v>1047.6600000000001</v>
      </c>
      <c r="AL568" s="43"/>
      <c r="AM568" s="43">
        <v>0</v>
      </c>
      <c r="AN568" s="43">
        <v>0</v>
      </c>
      <c r="AO568" s="43">
        <v>0</v>
      </c>
      <c r="AP568" s="43">
        <v>0</v>
      </c>
      <c r="AQ568" s="43">
        <v>0</v>
      </c>
      <c r="AR568" s="43">
        <v>0</v>
      </c>
      <c r="AS568" s="43">
        <v>0</v>
      </c>
      <c r="AT568" s="43">
        <v>0</v>
      </c>
      <c r="AU568" s="43">
        <v>0</v>
      </c>
      <c r="AV568" s="43">
        <v>0</v>
      </c>
      <c r="AW568" s="43">
        <v>0</v>
      </c>
      <c r="AX568" s="43">
        <v>0</v>
      </c>
      <c r="AZ568" s="43">
        <v>0</v>
      </c>
      <c r="BA568" s="43">
        <v>0</v>
      </c>
      <c r="BB568" s="43">
        <v>0</v>
      </c>
      <c r="BC568" s="43">
        <v>0</v>
      </c>
      <c r="BD568" s="43">
        <v>0</v>
      </c>
      <c r="BE568" s="43">
        <v>0</v>
      </c>
      <c r="BF568" s="43">
        <v>0</v>
      </c>
      <c r="BG568" s="43">
        <v>0</v>
      </c>
      <c r="BH568" s="43">
        <v>0</v>
      </c>
      <c r="BI568" s="43">
        <v>0</v>
      </c>
      <c r="BJ568" s="44">
        <v>0</v>
      </c>
      <c r="BK568" s="44">
        <v>0</v>
      </c>
      <c r="BL568" s="107"/>
      <c r="BM568" s="107"/>
      <c r="BQ568" s="43">
        <v>0</v>
      </c>
      <c r="BR568" s="107">
        <v>0</v>
      </c>
      <c r="BS568" s="107">
        <v>0</v>
      </c>
      <c r="BT568" s="107">
        <v>0</v>
      </c>
      <c r="BU568" s="107">
        <v>0</v>
      </c>
      <c r="BV568" s="107">
        <v>0</v>
      </c>
      <c r="BW568" s="107">
        <v>0</v>
      </c>
      <c r="BX568" s="107">
        <v>0</v>
      </c>
      <c r="BY568" s="107">
        <v>0</v>
      </c>
      <c r="BZ568" s="107">
        <v>0</v>
      </c>
      <c r="CA568" s="107">
        <v>0</v>
      </c>
      <c r="CB568" s="107">
        <v>0</v>
      </c>
      <c r="CC568" s="107">
        <v>0</v>
      </c>
      <c r="CD568" s="137">
        <v>0</v>
      </c>
      <c r="CE568" s="7">
        <f t="shared" si="8"/>
        <v>0</v>
      </c>
    </row>
    <row r="569" spans="1:83" hidden="1">
      <c r="A569">
        <v>101</v>
      </c>
      <c r="B569" t="s">
        <v>306</v>
      </c>
      <c r="C569">
        <v>139</v>
      </c>
      <c r="D569" t="s">
        <v>307</v>
      </c>
      <c r="E569">
        <v>292</v>
      </c>
      <c r="F569">
        <v>512940001</v>
      </c>
      <c r="G569" t="s">
        <v>129</v>
      </c>
      <c r="H569" s="53"/>
      <c r="I569">
        <v>101</v>
      </c>
      <c r="J569" t="s">
        <v>308</v>
      </c>
      <c r="K569">
        <v>2940</v>
      </c>
      <c r="L569" s="8">
        <v>2910</v>
      </c>
      <c r="M569" t="s">
        <v>328</v>
      </c>
      <c r="N569">
        <v>2000</v>
      </c>
      <c r="O569" t="s">
        <v>113</v>
      </c>
      <c r="P569">
        <v>7</v>
      </c>
      <c r="Q569" t="s">
        <v>310</v>
      </c>
      <c r="R569">
        <v>171</v>
      </c>
      <c r="S569" s="21">
        <v>1</v>
      </c>
      <c r="T569" s="21">
        <v>71</v>
      </c>
      <c r="U569" t="s">
        <v>311</v>
      </c>
      <c r="V569">
        <v>121</v>
      </c>
      <c r="W569" t="s">
        <v>312</v>
      </c>
      <c r="X569">
        <v>1</v>
      </c>
      <c r="Y569" t="s">
        <v>313</v>
      </c>
      <c r="Z569" s="4">
        <v>2428.92</v>
      </c>
      <c r="AA569" s="4">
        <v>0</v>
      </c>
      <c r="AB569" s="4">
        <v>0</v>
      </c>
      <c r="AC569" s="4">
        <v>0</v>
      </c>
      <c r="AD569" s="4">
        <v>0</v>
      </c>
      <c r="AE569" s="4">
        <v>10576.56</v>
      </c>
      <c r="AF569" s="4">
        <v>0</v>
      </c>
      <c r="AG569" s="4">
        <v>0</v>
      </c>
      <c r="AH569" s="4">
        <v>0</v>
      </c>
      <c r="AI569" s="4">
        <v>2478.04</v>
      </c>
      <c r="AJ569" s="4">
        <v>1548.35</v>
      </c>
      <c r="AK569" s="4">
        <v>1548.35</v>
      </c>
      <c r="AM569" s="4">
        <v>-2428.62</v>
      </c>
      <c r="AN569" s="4">
        <v>23853.01</v>
      </c>
      <c r="AO569" s="4">
        <v>0</v>
      </c>
      <c r="AP569" s="4">
        <v>0</v>
      </c>
      <c r="AQ569" s="4">
        <v>0</v>
      </c>
      <c r="AR569" s="4">
        <v>-10576.56</v>
      </c>
      <c r="AS569" s="4">
        <v>0</v>
      </c>
      <c r="AT569" s="4">
        <v>0</v>
      </c>
      <c r="AU569" s="4">
        <v>0</v>
      </c>
      <c r="AV569" s="4">
        <v>0</v>
      </c>
      <c r="AW569" s="4">
        <v>-4026.39</v>
      </c>
      <c r="AX569" s="4">
        <v>0</v>
      </c>
      <c r="AZ569" s="4">
        <v>0</v>
      </c>
      <c r="BA569" s="4">
        <v>0</v>
      </c>
      <c r="BB569" s="4">
        <v>23853.31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6">
        <v>2385.3310000000001</v>
      </c>
      <c r="BK569" s="6">
        <v>2385.3310000000001</v>
      </c>
      <c r="BQ569" s="4">
        <v>29711.682936000001</v>
      </c>
      <c r="BR569" s="9">
        <v>0</v>
      </c>
      <c r="BS569" s="9">
        <v>0</v>
      </c>
      <c r="BT569" s="9">
        <v>24759.735780000003</v>
      </c>
      <c r="BU569" s="9">
        <v>0</v>
      </c>
      <c r="BV569" s="9">
        <v>0</v>
      </c>
      <c r="BW569" s="9">
        <v>0</v>
      </c>
      <c r="BX569" s="9">
        <v>0</v>
      </c>
      <c r="BY569" s="9">
        <v>0</v>
      </c>
      <c r="BZ569" s="9">
        <v>0</v>
      </c>
      <c r="CA569" s="9">
        <v>0</v>
      </c>
      <c r="CB569" s="9">
        <v>2475.9735780000001</v>
      </c>
      <c r="CC569" s="9">
        <v>2475.9735780000001</v>
      </c>
      <c r="CD569" s="135">
        <v>29711.682936000005</v>
      </c>
      <c r="CE569" s="7">
        <f t="shared" si="8"/>
        <v>0</v>
      </c>
    </row>
    <row r="570" spans="1:83" hidden="1">
      <c r="A570">
        <v>102</v>
      </c>
      <c r="B570" t="s">
        <v>343</v>
      </c>
      <c r="C570">
        <v>140</v>
      </c>
      <c r="D570" t="s">
        <v>344</v>
      </c>
      <c r="E570">
        <v>292</v>
      </c>
      <c r="F570">
        <v>512940001</v>
      </c>
      <c r="G570" t="s">
        <v>129</v>
      </c>
      <c r="H570" s="53"/>
      <c r="I570">
        <v>101</v>
      </c>
      <c r="J570" t="s">
        <v>308</v>
      </c>
      <c r="K570">
        <v>2940</v>
      </c>
      <c r="L570" s="8">
        <v>2910</v>
      </c>
      <c r="M570" t="s">
        <v>328</v>
      </c>
      <c r="N570">
        <v>2000</v>
      </c>
      <c r="O570" t="s">
        <v>113</v>
      </c>
      <c r="P570">
        <v>4</v>
      </c>
      <c r="Q570" t="s">
        <v>345</v>
      </c>
      <c r="R570">
        <v>172</v>
      </c>
      <c r="S570" s="21">
        <v>1</v>
      </c>
      <c r="T570" s="21">
        <v>72</v>
      </c>
      <c r="U570" t="s">
        <v>281</v>
      </c>
      <c r="V570">
        <v>121</v>
      </c>
      <c r="W570" t="s">
        <v>312</v>
      </c>
      <c r="X570">
        <v>1</v>
      </c>
      <c r="Y570" t="s">
        <v>313</v>
      </c>
      <c r="Z570" s="4">
        <v>0</v>
      </c>
      <c r="AA570" s="4">
        <v>1128.5999999999999</v>
      </c>
      <c r="AB570" s="4">
        <v>0</v>
      </c>
      <c r="AC570" s="4">
        <v>1221.06</v>
      </c>
      <c r="AD570" s="4">
        <v>0</v>
      </c>
      <c r="AE570" s="4">
        <v>0</v>
      </c>
      <c r="AF570" s="4">
        <v>1221.06</v>
      </c>
      <c r="AG570" s="4">
        <v>0</v>
      </c>
      <c r="AH570" s="4">
        <v>0</v>
      </c>
      <c r="AI570" s="4">
        <v>1771.74</v>
      </c>
      <c r="AJ570" s="4">
        <v>534.25</v>
      </c>
      <c r="AK570" s="4">
        <v>534.25</v>
      </c>
      <c r="AM570" s="4">
        <v>1093.5999999999999</v>
      </c>
      <c r="AN570" s="4">
        <v>-780.25</v>
      </c>
      <c r="AO570" s="4">
        <v>-348.35</v>
      </c>
      <c r="AP570" s="4">
        <v>0</v>
      </c>
      <c r="AQ570" s="4">
        <v>0</v>
      </c>
      <c r="AR570" s="4">
        <v>0</v>
      </c>
      <c r="AS570" s="4">
        <v>0</v>
      </c>
      <c r="AT570" s="4">
        <v>0</v>
      </c>
      <c r="AU570" s="4">
        <v>0</v>
      </c>
      <c r="AV570" s="4">
        <v>-347.19</v>
      </c>
      <c r="AW570" s="4">
        <v>0</v>
      </c>
      <c r="AX570" s="4">
        <v>0</v>
      </c>
      <c r="AZ570" s="4">
        <v>0</v>
      </c>
      <c r="BA570" s="4">
        <v>1093.5999999999999</v>
      </c>
      <c r="BB570" s="4">
        <v>0</v>
      </c>
      <c r="BC570" s="4">
        <v>1136.8</v>
      </c>
      <c r="BD570" s="4">
        <v>0</v>
      </c>
      <c r="BE570" s="4">
        <v>0</v>
      </c>
      <c r="BF570" s="4">
        <v>1133.5999999999999</v>
      </c>
      <c r="BG570" s="4">
        <v>0</v>
      </c>
      <c r="BH570" s="4">
        <v>0</v>
      </c>
      <c r="BI570" s="4">
        <v>1136.8</v>
      </c>
      <c r="BJ570" s="6">
        <v>450.07999999999993</v>
      </c>
      <c r="BK570" s="6">
        <v>450.07999999999993</v>
      </c>
      <c r="BQ570" s="4">
        <v>5606.1964799999996</v>
      </c>
      <c r="BR570" s="9">
        <v>0</v>
      </c>
      <c r="BS570" s="9">
        <v>1135.1568</v>
      </c>
      <c r="BT570" s="9">
        <v>0</v>
      </c>
      <c r="BU570" s="9">
        <v>1179.9984000000002</v>
      </c>
      <c r="BV570" s="9">
        <v>0</v>
      </c>
      <c r="BW570" s="9">
        <v>0</v>
      </c>
      <c r="BX570" s="9">
        <v>1176.6768</v>
      </c>
      <c r="BY570" s="9">
        <v>0</v>
      </c>
      <c r="BZ570" s="9">
        <v>0</v>
      </c>
      <c r="CA570" s="9">
        <v>1179.9984000000002</v>
      </c>
      <c r="CB570" s="9">
        <v>467.18303999999995</v>
      </c>
      <c r="CC570" s="9">
        <v>467.18303999999995</v>
      </c>
      <c r="CD570" s="135">
        <v>5606.1964800000005</v>
      </c>
      <c r="CE570" s="7">
        <f t="shared" si="8"/>
        <v>0</v>
      </c>
    </row>
    <row r="571" spans="1:83" hidden="1">
      <c r="A571">
        <v>111</v>
      </c>
      <c r="B571" t="s">
        <v>84</v>
      </c>
      <c r="C571">
        <v>141</v>
      </c>
      <c r="D571" t="s">
        <v>260</v>
      </c>
      <c r="E571">
        <v>292</v>
      </c>
      <c r="F571">
        <v>512940001</v>
      </c>
      <c r="G571" t="s">
        <v>129</v>
      </c>
      <c r="H571" s="53"/>
      <c r="I571">
        <v>101</v>
      </c>
      <c r="J571" t="s">
        <v>308</v>
      </c>
      <c r="K571">
        <v>2940</v>
      </c>
      <c r="L571" s="8">
        <v>2910</v>
      </c>
      <c r="M571" t="s">
        <v>328</v>
      </c>
      <c r="N571">
        <v>2000</v>
      </c>
      <c r="O571" t="s">
        <v>113</v>
      </c>
      <c r="P571">
        <v>13</v>
      </c>
      <c r="Q571" t="s">
        <v>353</v>
      </c>
      <c r="R571">
        <v>263</v>
      </c>
      <c r="S571" s="21">
        <v>2</v>
      </c>
      <c r="T571" s="21">
        <v>63</v>
      </c>
      <c r="U571" t="s">
        <v>354</v>
      </c>
      <c r="V571">
        <v>121</v>
      </c>
      <c r="W571" t="s">
        <v>312</v>
      </c>
      <c r="X571">
        <v>1</v>
      </c>
      <c r="Y571" t="s">
        <v>313</v>
      </c>
      <c r="Z571" s="4">
        <v>0</v>
      </c>
      <c r="AA571" s="4">
        <v>0</v>
      </c>
      <c r="AB571" s="4">
        <v>478.85</v>
      </c>
      <c r="AC571" s="4">
        <v>2549.87</v>
      </c>
      <c r="AD571" s="4">
        <v>0</v>
      </c>
      <c r="AE571" s="4">
        <v>550.67999999999995</v>
      </c>
      <c r="AF571" s="4">
        <v>766.16</v>
      </c>
      <c r="AG571" s="4">
        <v>0</v>
      </c>
      <c r="AH571" s="4">
        <v>550.67999999999995</v>
      </c>
      <c r="AI571" s="4">
        <v>670.39</v>
      </c>
      <c r="AJ571" s="4">
        <v>556.66</v>
      </c>
      <c r="AK571" s="4">
        <v>556.66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-926.99</v>
      </c>
      <c r="AS571" s="4">
        <v>0</v>
      </c>
      <c r="AT571" s="4">
        <v>0</v>
      </c>
      <c r="AU571" s="4">
        <v>0</v>
      </c>
      <c r="AV571" s="4">
        <v>0</v>
      </c>
      <c r="AW571" s="4">
        <v>0</v>
      </c>
      <c r="AX571" s="4">
        <v>0</v>
      </c>
      <c r="AZ571" s="4">
        <v>0</v>
      </c>
      <c r="BA571" s="4">
        <v>0</v>
      </c>
      <c r="BB571" s="4">
        <v>0</v>
      </c>
      <c r="BC571" s="4">
        <v>0</v>
      </c>
      <c r="BD571" s="4">
        <v>0</v>
      </c>
      <c r="BE571" s="4">
        <v>0</v>
      </c>
      <c r="BF571" s="4">
        <v>0</v>
      </c>
      <c r="BG571" s="4">
        <v>0</v>
      </c>
      <c r="BH571" s="4">
        <v>0</v>
      </c>
      <c r="BI571" s="4">
        <v>0</v>
      </c>
      <c r="BJ571" s="6">
        <v>0</v>
      </c>
      <c r="BK571" s="6">
        <v>0</v>
      </c>
      <c r="BQ571" s="4">
        <v>0</v>
      </c>
      <c r="BR571" s="9">
        <v>0</v>
      </c>
      <c r="BS571" s="9">
        <v>0</v>
      </c>
      <c r="BT571" s="9">
        <v>0</v>
      </c>
      <c r="BU571" s="9">
        <v>0</v>
      </c>
      <c r="BV571" s="9">
        <v>0</v>
      </c>
      <c r="BW571" s="9">
        <v>0</v>
      </c>
      <c r="BX571" s="9">
        <v>0</v>
      </c>
      <c r="BY571" s="9">
        <v>0</v>
      </c>
      <c r="BZ571" s="9">
        <v>0</v>
      </c>
      <c r="CA571" s="9">
        <v>0</v>
      </c>
      <c r="CB571" s="9">
        <v>0</v>
      </c>
      <c r="CC571" s="9">
        <v>0</v>
      </c>
      <c r="CD571" s="135">
        <v>0</v>
      </c>
      <c r="CE571" s="7">
        <f t="shared" si="8"/>
        <v>0</v>
      </c>
    </row>
    <row r="572" spans="1:83" hidden="1">
      <c r="A572">
        <v>111</v>
      </c>
      <c r="B572" t="s">
        <v>84</v>
      </c>
      <c r="C572">
        <v>189</v>
      </c>
      <c r="D572" t="s">
        <v>787</v>
      </c>
      <c r="E572">
        <v>293</v>
      </c>
      <c r="F572">
        <v>512940001</v>
      </c>
      <c r="G572" t="s">
        <v>129</v>
      </c>
      <c r="H572" s="21" t="s">
        <v>856</v>
      </c>
      <c r="I572">
        <v>602</v>
      </c>
      <c r="J572" t="s">
        <v>380</v>
      </c>
      <c r="K572">
        <v>2940</v>
      </c>
      <c r="L572" s="8">
        <v>2910</v>
      </c>
      <c r="M572" t="s">
        <v>328</v>
      </c>
      <c r="N572">
        <v>2000</v>
      </c>
      <c r="O572" t="s">
        <v>113</v>
      </c>
      <c r="P572">
        <v>13</v>
      </c>
      <c r="Q572" t="s">
        <v>353</v>
      </c>
      <c r="R572">
        <v>263</v>
      </c>
      <c r="S572" s="21">
        <v>2</v>
      </c>
      <c r="T572" s="21">
        <v>63</v>
      </c>
      <c r="U572" t="s">
        <v>354</v>
      </c>
      <c r="V572">
        <v>121</v>
      </c>
      <c r="W572" t="s">
        <v>312</v>
      </c>
      <c r="X572">
        <v>1</v>
      </c>
      <c r="Y572" t="s">
        <v>313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6500</v>
      </c>
      <c r="AX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6">
        <v>0</v>
      </c>
      <c r="BK572" s="6">
        <v>0</v>
      </c>
      <c r="BQ572" s="4">
        <v>0</v>
      </c>
      <c r="BR572" s="9">
        <v>0</v>
      </c>
      <c r="BS572" s="9">
        <v>0</v>
      </c>
      <c r="BT572" s="9">
        <v>0</v>
      </c>
      <c r="BU572" s="9">
        <v>0</v>
      </c>
      <c r="BV572" s="9">
        <v>0</v>
      </c>
      <c r="BW572" s="9">
        <v>0</v>
      </c>
      <c r="BX572" s="9">
        <v>0</v>
      </c>
      <c r="BY572" s="9">
        <v>0</v>
      </c>
      <c r="BZ572" s="9">
        <v>0</v>
      </c>
      <c r="CA572" s="9">
        <v>0</v>
      </c>
      <c r="CB572" s="9">
        <v>0</v>
      </c>
      <c r="CC572" s="9">
        <v>0</v>
      </c>
      <c r="CD572" s="135">
        <v>0</v>
      </c>
      <c r="CE572" s="7">
        <f t="shared" si="8"/>
        <v>0</v>
      </c>
    </row>
    <row r="573" spans="1:83" hidden="1">
      <c r="A573">
        <v>902</v>
      </c>
      <c r="B573" t="s">
        <v>439</v>
      </c>
      <c r="C573">
        <v>101</v>
      </c>
      <c r="D573" t="s">
        <v>110</v>
      </c>
      <c r="E573">
        <v>292</v>
      </c>
      <c r="F573">
        <v>512940001</v>
      </c>
      <c r="G573" t="s">
        <v>129</v>
      </c>
      <c r="H573" s="53"/>
      <c r="I573">
        <v>101</v>
      </c>
      <c r="J573" t="s">
        <v>308</v>
      </c>
      <c r="K573">
        <v>2940</v>
      </c>
      <c r="L573" s="8">
        <v>2910</v>
      </c>
      <c r="M573" t="s">
        <v>328</v>
      </c>
      <c r="N573">
        <v>2000</v>
      </c>
      <c r="O573" t="s">
        <v>113</v>
      </c>
      <c r="P573">
        <v>3</v>
      </c>
      <c r="Q573" t="s">
        <v>440</v>
      </c>
      <c r="R573">
        <v>111</v>
      </c>
      <c r="S573" s="21">
        <v>1</v>
      </c>
      <c r="T573" s="21">
        <v>11</v>
      </c>
      <c r="U573" t="s">
        <v>438</v>
      </c>
      <c r="V573">
        <v>121</v>
      </c>
      <c r="W573" t="s">
        <v>312</v>
      </c>
      <c r="X573">
        <v>1</v>
      </c>
      <c r="Y573" t="s">
        <v>313</v>
      </c>
      <c r="Z573" s="4">
        <v>3112.51</v>
      </c>
      <c r="AA573" s="4">
        <v>1296.19</v>
      </c>
      <c r="AB573" s="4">
        <v>0</v>
      </c>
      <c r="AC573" s="4">
        <v>0</v>
      </c>
      <c r="AD573" s="4">
        <v>670.39</v>
      </c>
      <c r="AE573" s="4">
        <v>0</v>
      </c>
      <c r="AF573" s="4">
        <v>0</v>
      </c>
      <c r="AG573" s="4">
        <v>0</v>
      </c>
      <c r="AH573" s="4">
        <v>577.91999999999996</v>
      </c>
      <c r="AI573" s="4">
        <v>0</v>
      </c>
      <c r="AJ573" s="4">
        <v>565.70000000000005</v>
      </c>
      <c r="AK573" s="4">
        <v>565.70000000000005</v>
      </c>
      <c r="AM573" s="4">
        <v>0</v>
      </c>
      <c r="AN573" s="4">
        <v>-649.6</v>
      </c>
      <c r="AO573" s="4">
        <v>-0.04</v>
      </c>
      <c r="AP573" s="4">
        <v>-0.01</v>
      </c>
      <c r="AQ573" s="4">
        <v>0</v>
      </c>
      <c r="AR573" s="4">
        <v>-2158.16</v>
      </c>
      <c r="AS573" s="4">
        <v>0</v>
      </c>
      <c r="AT573" s="4">
        <v>0</v>
      </c>
      <c r="AU573" s="4">
        <v>0</v>
      </c>
      <c r="AV573" s="4">
        <v>0</v>
      </c>
      <c r="AW573" s="4">
        <v>-1143.6199999999999</v>
      </c>
      <c r="AX573" s="4">
        <v>0</v>
      </c>
      <c r="AZ573" s="4">
        <v>1668.08</v>
      </c>
      <c r="BA573" s="4">
        <v>0</v>
      </c>
      <c r="BB573" s="4">
        <v>0</v>
      </c>
      <c r="BC573" s="4">
        <v>603.20000000000005</v>
      </c>
      <c r="BD573" s="4">
        <v>0</v>
      </c>
      <c r="BE573" s="4">
        <v>0</v>
      </c>
      <c r="BF573" s="4">
        <v>0</v>
      </c>
      <c r="BG573" s="4">
        <v>0</v>
      </c>
      <c r="BH573" s="4">
        <v>0</v>
      </c>
      <c r="BI573" s="4">
        <v>0</v>
      </c>
      <c r="BJ573" s="6">
        <v>227.12799999999999</v>
      </c>
      <c r="BK573" s="6">
        <v>227.12799999999999</v>
      </c>
      <c r="BQ573" s="4">
        <v>2829.1063680000002</v>
      </c>
      <c r="BR573" s="9">
        <v>1731.46704</v>
      </c>
      <c r="BS573" s="9">
        <v>0</v>
      </c>
      <c r="BT573" s="9">
        <v>0</v>
      </c>
      <c r="BU573" s="9">
        <v>626.12160000000006</v>
      </c>
      <c r="BV573" s="9">
        <v>0</v>
      </c>
      <c r="BW573" s="9">
        <v>0</v>
      </c>
      <c r="BX573" s="9">
        <v>0</v>
      </c>
      <c r="BY573" s="9">
        <v>0</v>
      </c>
      <c r="BZ573" s="9">
        <v>0</v>
      </c>
      <c r="CA573" s="9">
        <v>0</v>
      </c>
      <c r="CB573" s="9">
        <v>235.75886400000002</v>
      </c>
      <c r="CC573" s="9">
        <v>235.75886400000002</v>
      </c>
      <c r="CD573" s="135">
        <v>2829.1063679999997</v>
      </c>
      <c r="CE573" s="7">
        <f t="shared" si="8"/>
        <v>0</v>
      </c>
    </row>
    <row r="574" spans="1:83" hidden="1">
      <c r="A574">
        <v>921</v>
      </c>
      <c r="B574" t="s">
        <v>454</v>
      </c>
      <c r="C574">
        <v>108</v>
      </c>
      <c r="D574" t="s">
        <v>455</v>
      </c>
      <c r="E574">
        <v>292</v>
      </c>
      <c r="F574">
        <v>512940001</v>
      </c>
      <c r="G574" t="s">
        <v>129</v>
      </c>
      <c r="H574" s="53"/>
      <c r="I574">
        <v>101</v>
      </c>
      <c r="J574" t="s">
        <v>308</v>
      </c>
      <c r="K574">
        <v>2940</v>
      </c>
      <c r="L574" s="8">
        <v>2910</v>
      </c>
      <c r="M574" t="s">
        <v>328</v>
      </c>
      <c r="N574">
        <v>2000</v>
      </c>
      <c r="O574" t="s">
        <v>113</v>
      </c>
      <c r="P574">
        <v>4</v>
      </c>
      <c r="Q574" t="s">
        <v>345</v>
      </c>
      <c r="R574">
        <v>132</v>
      </c>
      <c r="S574" s="21">
        <v>1</v>
      </c>
      <c r="T574" s="21">
        <v>32</v>
      </c>
      <c r="U574" t="s">
        <v>456</v>
      </c>
      <c r="V574">
        <v>121</v>
      </c>
      <c r="W574" t="s">
        <v>312</v>
      </c>
      <c r="X574">
        <v>1</v>
      </c>
      <c r="Y574" t="s">
        <v>313</v>
      </c>
      <c r="Z574" s="4">
        <v>330.24</v>
      </c>
      <c r="AA574" s="4">
        <v>9150.9500000000007</v>
      </c>
      <c r="AB574" s="4">
        <v>10383.219999999999</v>
      </c>
      <c r="AC574" s="4">
        <v>161.61000000000001</v>
      </c>
      <c r="AD574" s="4">
        <v>4501.17</v>
      </c>
      <c r="AE574" s="4">
        <v>550.67999999999995</v>
      </c>
      <c r="AF574" s="4">
        <v>6248.97</v>
      </c>
      <c r="AG574" s="4">
        <v>0</v>
      </c>
      <c r="AH574" s="4">
        <v>0</v>
      </c>
      <c r="AI574" s="4">
        <v>495.36</v>
      </c>
      <c r="AJ574" s="4">
        <v>3182.22</v>
      </c>
      <c r="AK574" s="4">
        <v>3182.22</v>
      </c>
      <c r="AM574" s="4">
        <v>1891.16</v>
      </c>
      <c r="AN574" s="4">
        <v>-6722.62</v>
      </c>
      <c r="AO574" s="4">
        <v>0</v>
      </c>
      <c r="AP574" s="4">
        <v>0</v>
      </c>
      <c r="AQ574" s="4">
        <v>0</v>
      </c>
      <c r="AR574" s="4">
        <v>0</v>
      </c>
      <c r="AS574" s="4">
        <v>-6594</v>
      </c>
      <c r="AT574" s="4">
        <v>0</v>
      </c>
      <c r="AU574" s="4">
        <v>0</v>
      </c>
      <c r="AV574" s="4">
        <v>0</v>
      </c>
      <c r="AW574" s="4">
        <v>-3014.66</v>
      </c>
      <c r="AX574" s="4">
        <v>0</v>
      </c>
      <c r="AZ574" s="4">
        <v>533.6</v>
      </c>
      <c r="BA574" s="4">
        <v>2221.4</v>
      </c>
      <c r="BB574" s="4">
        <v>986</v>
      </c>
      <c r="BC574" s="4">
        <v>0</v>
      </c>
      <c r="BD574" s="4">
        <v>1067.2</v>
      </c>
      <c r="BE574" s="4">
        <v>0</v>
      </c>
      <c r="BF574" s="4">
        <v>533.6</v>
      </c>
      <c r="BG574" s="4">
        <v>2820.8</v>
      </c>
      <c r="BH574" s="4">
        <v>533.6</v>
      </c>
      <c r="BI574" s="4">
        <v>5743.61</v>
      </c>
      <c r="BJ574" s="6">
        <v>1443.9810000000002</v>
      </c>
      <c r="BK574" s="6">
        <v>1443.9810000000002</v>
      </c>
      <c r="BQ574" s="4">
        <v>17986.227336</v>
      </c>
      <c r="BR574" s="9">
        <v>553.8768</v>
      </c>
      <c r="BS574" s="9">
        <v>2305.8132000000001</v>
      </c>
      <c r="BT574" s="9">
        <v>1023.468</v>
      </c>
      <c r="BU574" s="9">
        <v>0</v>
      </c>
      <c r="BV574" s="9">
        <v>1107.7536</v>
      </c>
      <c r="BW574" s="9">
        <v>0</v>
      </c>
      <c r="BX574" s="9">
        <v>553.8768</v>
      </c>
      <c r="BY574" s="9">
        <v>2927.9904000000001</v>
      </c>
      <c r="BZ574" s="9">
        <v>553.8768</v>
      </c>
      <c r="CA574" s="9">
        <v>5961.8671799999993</v>
      </c>
      <c r="CB574" s="9">
        <v>1498.8522780000001</v>
      </c>
      <c r="CC574" s="9">
        <v>1498.8522780000001</v>
      </c>
      <c r="CD574" s="135">
        <v>17986.227335999996</v>
      </c>
      <c r="CE574" s="7">
        <f t="shared" si="8"/>
        <v>0</v>
      </c>
    </row>
    <row r="575" spans="1:83" hidden="1">
      <c r="A575">
        <v>922</v>
      </c>
      <c r="B575" t="s">
        <v>458</v>
      </c>
      <c r="C575">
        <v>109</v>
      </c>
      <c r="D575" t="s">
        <v>459</v>
      </c>
      <c r="E575">
        <v>292</v>
      </c>
      <c r="F575">
        <v>512940001</v>
      </c>
      <c r="G575" t="s">
        <v>129</v>
      </c>
      <c r="H575" s="53"/>
      <c r="I575">
        <v>101</v>
      </c>
      <c r="J575" t="s">
        <v>308</v>
      </c>
      <c r="K575">
        <v>2940</v>
      </c>
      <c r="L575" s="8">
        <v>2910</v>
      </c>
      <c r="M575" t="s">
        <v>328</v>
      </c>
      <c r="N575">
        <v>2000</v>
      </c>
      <c r="O575" t="s">
        <v>113</v>
      </c>
      <c r="P575">
        <v>4</v>
      </c>
      <c r="Q575" t="s">
        <v>345</v>
      </c>
      <c r="R575">
        <v>135</v>
      </c>
      <c r="S575" s="21">
        <v>1</v>
      </c>
      <c r="T575" s="21">
        <v>35</v>
      </c>
      <c r="U575" t="s">
        <v>460</v>
      </c>
      <c r="V575">
        <v>121</v>
      </c>
      <c r="W575" t="s">
        <v>312</v>
      </c>
      <c r="X575">
        <v>1</v>
      </c>
      <c r="Y575" t="s">
        <v>313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335.19</v>
      </c>
      <c r="AF575" s="4">
        <v>0</v>
      </c>
      <c r="AG575" s="4">
        <v>0</v>
      </c>
      <c r="AH575" s="4">
        <v>0</v>
      </c>
      <c r="AI575" s="4">
        <v>0</v>
      </c>
      <c r="AJ575" s="4">
        <v>33.520000000000003</v>
      </c>
      <c r="AK575" s="4">
        <v>33.520000000000003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-368.71</v>
      </c>
      <c r="AX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6">
        <v>0</v>
      </c>
      <c r="BK575" s="6">
        <v>0</v>
      </c>
      <c r="BQ575" s="4">
        <v>0</v>
      </c>
      <c r="BR575" s="9">
        <v>0</v>
      </c>
      <c r="BS575" s="9">
        <v>0</v>
      </c>
      <c r="BT575" s="9">
        <v>0</v>
      </c>
      <c r="BU575" s="9">
        <v>0</v>
      </c>
      <c r="BV575" s="9">
        <v>0</v>
      </c>
      <c r="BW575" s="9">
        <v>0</v>
      </c>
      <c r="BX575" s="9">
        <v>0</v>
      </c>
      <c r="BY575" s="9">
        <v>0</v>
      </c>
      <c r="BZ575" s="9">
        <v>0</v>
      </c>
      <c r="CA575" s="9">
        <v>0</v>
      </c>
      <c r="CB575" s="9">
        <v>0</v>
      </c>
      <c r="CC575" s="9">
        <v>0</v>
      </c>
      <c r="CD575" s="135">
        <v>0</v>
      </c>
      <c r="CE575" s="7">
        <f t="shared" si="8"/>
        <v>0</v>
      </c>
    </row>
    <row r="576" spans="1:83" hidden="1">
      <c r="A576">
        <v>923</v>
      </c>
      <c r="B576" t="s">
        <v>461</v>
      </c>
      <c r="C576">
        <v>110</v>
      </c>
      <c r="D576" t="s">
        <v>462</v>
      </c>
      <c r="E576">
        <v>292</v>
      </c>
      <c r="F576">
        <v>512940001</v>
      </c>
      <c r="G576" t="s">
        <v>129</v>
      </c>
      <c r="H576" s="53"/>
      <c r="I576">
        <v>101</v>
      </c>
      <c r="J576" t="s">
        <v>308</v>
      </c>
      <c r="K576">
        <v>2940</v>
      </c>
      <c r="L576" s="8">
        <v>2910</v>
      </c>
      <c r="M576" t="s">
        <v>328</v>
      </c>
      <c r="N576">
        <v>2000</v>
      </c>
      <c r="O576" t="s">
        <v>113</v>
      </c>
      <c r="P576">
        <v>4</v>
      </c>
      <c r="Q576" t="s">
        <v>345</v>
      </c>
      <c r="R576">
        <v>311</v>
      </c>
      <c r="S576" s="21">
        <v>3</v>
      </c>
      <c r="T576" s="21">
        <v>11</v>
      </c>
      <c r="U576" t="s">
        <v>463</v>
      </c>
      <c r="V576">
        <v>125</v>
      </c>
      <c r="W576" t="s">
        <v>464</v>
      </c>
      <c r="X576">
        <v>1</v>
      </c>
      <c r="Y576" t="s">
        <v>313</v>
      </c>
      <c r="Z576" s="4">
        <v>0</v>
      </c>
      <c r="AA576" s="4">
        <v>0</v>
      </c>
      <c r="AB576" s="4">
        <v>0</v>
      </c>
      <c r="AC576" s="4">
        <v>550.67999999999995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55.07</v>
      </c>
      <c r="AK576" s="4">
        <v>55.07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0</v>
      </c>
      <c r="AU576" s="4">
        <v>0</v>
      </c>
      <c r="AV576" s="4">
        <v>0</v>
      </c>
      <c r="AW576" s="4">
        <v>0</v>
      </c>
      <c r="AX576" s="4">
        <v>0</v>
      </c>
      <c r="AZ576" s="4">
        <v>0</v>
      </c>
      <c r="BA576" s="4">
        <v>0</v>
      </c>
      <c r="BB576" s="4">
        <v>0</v>
      </c>
      <c r="BC576" s="4">
        <v>0</v>
      </c>
      <c r="BD576" s="4">
        <v>0</v>
      </c>
      <c r="BE576" s="4">
        <v>0</v>
      </c>
      <c r="BF576" s="4">
        <v>0</v>
      </c>
      <c r="BG576" s="4">
        <v>0</v>
      </c>
      <c r="BH576" s="4">
        <v>0</v>
      </c>
      <c r="BI576" s="4">
        <v>0</v>
      </c>
      <c r="BJ576" s="6">
        <v>0</v>
      </c>
      <c r="BK576" s="6">
        <v>0</v>
      </c>
      <c r="BQ576" s="4">
        <v>0</v>
      </c>
      <c r="BR576" s="9">
        <v>0</v>
      </c>
      <c r="BS576" s="9">
        <v>0</v>
      </c>
      <c r="BT576" s="9">
        <v>0</v>
      </c>
      <c r="BU576" s="9">
        <v>0</v>
      </c>
      <c r="BV576" s="9">
        <v>0</v>
      </c>
      <c r="BW576" s="9">
        <v>0</v>
      </c>
      <c r="BX576" s="9">
        <v>0</v>
      </c>
      <c r="BY576" s="9">
        <v>0</v>
      </c>
      <c r="BZ576" s="9">
        <v>0</v>
      </c>
      <c r="CA576" s="9">
        <v>0</v>
      </c>
      <c r="CB576" s="9">
        <v>0</v>
      </c>
      <c r="CC576" s="9">
        <v>0</v>
      </c>
      <c r="CD576" s="135">
        <v>0</v>
      </c>
      <c r="CE576" s="7">
        <f t="shared" si="8"/>
        <v>0</v>
      </c>
    </row>
    <row r="577" spans="1:83" hidden="1">
      <c r="A577">
        <v>924</v>
      </c>
      <c r="B577" t="s">
        <v>574</v>
      </c>
      <c r="C577">
        <v>159</v>
      </c>
      <c r="D577" t="s">
        <v>574</v>
      </c>
      <c r="E577">
        <v>292</v>
      </c>
      <c r="F577">
        <v>512940001</v>
      </c>
      <c r="G577" t="s">
        <v>129</v>
      </c>
      <c r="H577" s="53"/>
      <c r="I577">
        <v>101</v>
      </c>
      <c r="J577" t="s">
        <v>308</v>
      </c>
      <c r="K577">
        <v>2940</v>
      </c>
      <c r="L577" s="8">
        <v>2910</v>
      </c>
      <c r="M577" t="s">
        <v>328</v>
      </c>
      <c r="N577">
        <v>2000</v>
      </c>
      <c r="O577" t="s">
        <v>113</v>
      </c>
      <c r="P577">
        <v>4</v>
      </c>
      <c r="Q577" t="s">
        <v>345</v>
      </c>
      <c r="R577">
        <v>111</v>
      </c>
      <c r="S577" s="21">
        <v>1</v>
      </c>
      <c r="T577" s="21">
        <v>11</v>
      </c>
      <c r="U577" t="s">
        <v>438</v>
      </c>
      <c r="V577">
        <v>121</v>
      </c>
      <c r="W577" t="s">
        <v>312</v>
      </c>
      <c r="X577">
        <v>1</v>
      </c>
      <c r="Y577" t="s">
        <v>313</v>
      </c>
      <c r="Z577" s="4">
        <v>0</v>
      </c>
      <c r="AA577" s="4">
        <v>0</v>
      </c>
      <c r="AB577" s="4">
        <v>0</v>
      </c>
      <c r="AC577" s="4">
        <v>550.67999999999995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55.07</v>
      </c>
      <c r="AK577" s="4">
        <v>55.07</v>
      </c>
      <c r="AM577" s="4">
        <v>0</v>
      </c>
      <c r="AN577" s="4">
        <v>0</v>
      </c>
      <c r="AO577" s="4">
        <v>0</v>
      </c>
      <c r="AP577" s="4">
        <v>-0.01</v>
      </c>
      <c r="AQ577" s="4">
        <v>0</v>
      </c>
      <c r="AR577" s="4">
        <v>0</v>
      </c>
      <c r="AS577" s="4">
        <v>354.13</v>
      </c>
      <c r="AT577" s="4">
        <v>0</v>
      </c>
      <c r="AU577" s="4">
        <v>0</v>
      </c>
      <c r="AV577" s="4">
        <v>0</v>
      </c>
      <c r="AW577" s="4">
        <v>0</v>
      </c>
      <c r="AX577" s="4">
        <v>0</v>
      </c>
      <c r="AZ577" s="4">
        <v>0</v>
      </c>
      <c r="BA577" s="4">
        <v>0</v>
      </c>
      <c r="BB577" s="4">
        <v>0</v>
      </c>
      <c r="BC577" s="4">
        <v>0</v>
      </c>
      <c r="BD577" s="4">
        <v>533.6</v>
      </c>
      <c r="BE577" s="4">
        <v>0</v>
      </c>
      <c r="BF577" s="4">
        <v>0</v>
      </c>
      <c r="BG577" s="4">
        <v>371.2</v>
      </c>
      <c r="BH577" s="4">
        <v>0</v>
      </c>
      <c r="BI577" s="4">
        <v>0</v>
      </c>
      <c r="BJ577" s="6">
        <v>90.47999999999999</v>
      </c>
      <c r="BK577" s="6">
        <v>90.47999999999999</v>
      </c>
      <c r="BQ577" s="4">
        <v>1127.0188800000001</v>
      </c>
      <c r="BR577" s="9">
        <v>0</v>
      </c>
      <c r="BS577" s="9">
        <v>0</v>
      </c>
      <c r="BT577" s="9">
        <v>0</v>
      </c>
      <c r="BU577" s="9">
        <v>0</v>
      </c>
      <c r="BV577" s="9">
        <v>553.87680000000012</v>
      </c>
      <c r="BW577" s="9">
        <v>0</v>
      </c>
      <c r="BX577" s="9">
        <v>0</v>
      </c>
      <c r="BY577" s="9">
        <v>385.30560000000003</v>
      </c>
      <c r="BZ577" s="9">
        <v>0</v>
      </c>
      <c r="CA577" s="9">
        <v>0</v>
      </c>
      <c r="CB577" s="9">
        <v>93.918239999999997</v>
      </c>
      <c r="CC577" s="9">
        <v>93.918239999999997</v>
      </c>
      <c r="CD577" s="135">
        <v>1127.0188800000001</v>
      </c>
      <c r="CE577" s="7">
        <f t="shared" si="8"/>
        <v>0</v>
      </c>
    </row>
    <row r="578" spans="1:83" hidden="1">
      <c r="A578">
        <v>931</v>
      </c>
      <c r="B578" t="s">
        <v>465</v>
      </c>
      <c r="C578">
        <v>111</v>
      </c>
      <c r="D578" t="s">
        <v>466</v>
      </c>
      <c r="E578">
        <v>292</v>
      </c>
      <c r="F578">
        <v>512940001</v>
      </c>
      <c r="G578" t="s">
        <v>129</v>
      </c>
      <c r="H578" s="53"/>
      <c r="I578">
        <v>101</v>
      </c>
      <c r="J578" t="s">
        <v>308</v>
      </c>
      <c r="K578">
        <v>2940</v>
      </c>
      <c r="L578" s="8">
        <v>2910</v>
      </c>
      <c r="M578" t="s">
        <v>328</v>
      </c>
      <c r="N578">
        <v>2000</v>
      </c>
      <c r="O578" t="s">
        <v>113</v>
      </c>
      <c r="P578">
        <v>5</v>
      </c>
      <c r="Q578" t="s">
        <v>467</v>
      </c>
      <c r="R578">
        <v>152</v>
      </c>
      <c r="S578" s="21">
        <v>1</v>
      </c>
      <c r="T578" s="21">
        <v>52</v>
      </c>
      <c r="U578" t="s">
        <v>468</v>
      </c>
      <c r="V578">
        <v>121</v>
      </c>
      <c r="W578" t="s">
        <v>312</v>
      </c>
      <c r="X578">
        <v>1</v>
      </c>
      <c r="Y578" t="s">
        <v>313</v>
      </c>
      <c r="Z578" s="4">
        <v>2334.38</v>
      </c>
      <c r="AA578" s="4">
        <v>670.39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4184.74</v>
      </c>
      <c r="AH578" s="4">
        <v>1975.25</v>
      </c>
      <c r="AI578" s="4">
        <v>3240.48</v>
      </c>
      <c r="AJ578" s="4">
        <v>1240.52</v>
      </c>
      <c r="AK578" s="4">
        <v>1240.52</v>
      </c>
      <c r="AM578" s="4">
        <v>-1220.78</v>
      </c>
      <c r="AN578" s="4">
        <v>-290.39</v>
      </c>
      <c r="AO578" s="4">
        <v>0</v>
      </c>
      <c r="AP578" s="4">
        <v>0</v>
      </c>
      <c r="AQ578" s="4">
        <v>1970.4</v>
      </c>
      <c r="AR578" s="4">
        <v>11205.6</v>
      </c>
      <c r="AS578" s="4">
        <v>10468.81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Z578" s="4">
        <v>1113.5999999999999</v>
      </c>
      <c r="BA578" s="4">
        <v>380</v>
      </c>
      <c r="BB578" s="4">
        <v>0</v>
      </c>
      <c r="BC578" s="4">
        <v>0</v>
      </c>
      <c r="BD578" s="4">
        <v>1970.4</v>
      </c>
      <c r="BE578" s="4">
        <v>10672</v>
      </c>
      <c r="BF578" s="4">
        <v>533.6</v>
      </c>
      <c r="BG578" s="4">
        <v>10468.81</v>
      </c>
      <c r="BH578" s="4">
        <v>0</v>
      </c>
      <c r="BI578" s="4">
        <v>5640.02</v>
      </c>
      <c r="BJ578" s="6">
        <v>3077.8429999999998</v>
      </c>
      <c r="BK578" s="6">
        <v>3077.8429999999998</v>
      </c>
      <c r="BQ578" s="4">
        <v>38337.612408000001</v>
      </c>
      <c r="BR578" s="9">
        <v>1155.9168</v>
      </c>
      <c r="BS578" s="9">
        <v>394.43999999999994</v>
      </c>
      <c r="BT578" s="9">
        <v>0</v>
      </c>
      <c r="BU578" s="9">
        <v>0</v>
      </c>
      <c r="BV578" s="9">
        <v>2045.2752</v>
      </c>
      <c r="BW578" s="9">
        <v>11077.536</v>
      </c>
      <c r="BX578" s="9">
        <v>553.8768</v>
      </c>
      <c r="BY578" s="9">
        <v>10866.624779999998</v>
      </c>
      <c r="BZ578" s="9">
        <v>0</v>
      </c>
      <c r="CA578" s="9">
        <v>5854.340760000001</v>
      </c>
      <c r="CB578" s="9">
        <v>3194.8010340000001</v>
      </c>
      <c r="CC578" s="9">
        <v>3194.8010340000001</v>
      </c>
      <c r="CD578" s="135">
        <v>38337.612408000001</v>
      </c>
      <c r="CE578" s="7">
        <f t="shared" si="8"/>
        <v>0</v>
      </c>
    </row>
    <row r="579" spans="1:83" hidden="1">
      <c r="A579">
        <v>932</v>
      </c>
      <c r="B579" t="s">
        <v>477</v>
      </c>
      <c r="C579">
        <v>113</v>
      </c>
      <c r="D579" t="s">
        <v>478</v>
      </c>
      <c r="E579">
        <v>292</v>
      </c>
      <c r="F579">
        <v>512940001</v>
      </c>
      <c r="G579" t="s">
        <v>129</v>
      </c>
      <c r="H579" s="53"/>
      <c r="I579">
        <v>101</v>
      </c>
      <c r="J579" t="s">
        <v>308</v>
      </c>
      <c r="K579">
        <v>2940</v>
      </c>
      <c r="L579" s="8">
        <v>2910</v>
      </c>
      <c r="M579" t="s">
        <v>328</v>
      </c>
      <c r="N579">
        <v>2000</v>
      </c>
      <c r="O579" t="s">
        <v>113</v>
      </c>
      <c r="P579">
        <v>5</v>
      </c>
      <c r="Q579" t="s">
        <v>467</v>
      </c>
      <c r="R579">
        <v>152</v>
      </c>
      <c r="S579" s="21">
        <v>1</v>
      </c>
      <c r="T579" s="21">
        <v>52</v>
      </c>
      <c r="U579" t="s">
        <v>468</v>
      </c>
      <c r="V579">
        <v>121</v>
      </c>
      <c r="W579" t="s">
        <v>312</v>
      </c>
      <c r="X579">
        <v>1</v>
      </c>
      <c r="Y579" t="s">
        <v>313</v>
      </c>
      <c r="Z579" s="4">
        <v>0</v>
      </c>
      <c r="AA579" s="4">
        <v>0</v>
      </c>
      <c r="AB579" s="4">
        <v>0</v>
      </c>
      <c r="AC579" s="4">
        <v>2549.87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254.99</v>
      </c>
      <c r="AK579" s="4">
        <v>254.99</v>
      </c>
      <c r="AM579" s="4">
        <v>18160.03</v>
      </c>
      <c r="AN579" s="4">
        <v>0</v>
      </c>
      <c r="AO579" s="4">
        <v>0</v>
      </c>
      <c r="AP579" s="4">
        <v>0</v>
      </c>
      <c r="AQ579" s="4">
        <v>0</v>
      </c>
      <c r="AR579" s="4">
        <v>-9859.9</v>
      </c>
      <c r="AS579" s="4">
        <v>-1250</v>
      </c>
      <c r="AT579" s="4">
        <v>0</v>
      </c>
      <c r="AU579" s="4">
        <v>0</v>
      </c>
      <c r="AV579" s="4">
        <v>0</v>
      </c>
      <c r="AW579" s="4">
        <v>0</v>
      </c>
      <c r="AX579" s="4">
        <v>0</v>
      </c>
      <c r="AZ579" s="4">
        <v>3859.6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  <c r="BF579" s="4">
        <v>0</v>
      </c>
      <c r="BG579" s="4">
        <v>0</v>
      </c>
      <c r="BH579" s="4">
        <v>0</v>
      </c>
      <c r="BI579" s="4">
        <v>600</v>
      </c>
      <c r="BJ579" s="6">
        <v>445.96000000000004</v>
      </c>
      <c r="BK579" s="6">
        <v>445.96000000000004</v>
      </c>
      <c r="BQ579" s="4">
        <v>5554.8777600000003</v>
      </c>
      <c r="BR579" s="9">
        <v>4006.2647999999999</v>
      </c>
      <c r="BS579" s="9">
        <v>0</v>
      </c>
      <c r="BT579" s="9">
        <v>0</v>
      </c>
      <c r="BU579" s="9">
        <v>0</v>
      </c>
      <c r="BV579" s="9">
        <v>0</v>
      </c>
      <c r="BW579" s="9">
        <v>0</v>
      </c>
      <c r="BX579" s="9">
        <v>0</v>
      </c>
      <c r="BY579" s="9">
        <v>0</v>
      </c>
      <c r="BZ579" s="9">
        <v>0</v>
      </c>
      <c r="CA579" s="9">
        <v>622.79999999999995</v>
      </c>
      <c r="CB579" s="9">
        <v>462.90647999999999</v>
      </c>
      <c r="CC579" s="9">
        <v>462.90647999999999</v>
      </c>
      <c r="CD579" s="135">
        <v>5554.8777599999994</v>
      </c>
      <c r="CE579" s="7">
        <f t="shared" ref="CE579:CE642" si="9">BQ579-CD579</f>
        <v>0</v>
      </c>
    </row>
    <row r="580" spans="1:83" hidden="1">
      <c r="A580">
        <v>941</v>
      </c>
      <c r="B580" t="s">
        <v>484</v>
      </c>
      <c r="C580">
        <v>116</v>
      </c>
      <c r="D580" t="s">
        <v>485</v>
      </c>
      <c r="E580">
        <v>292</v>
      </c>
      <c r="F580">
        <v>512940001</v>
      </c>
      <c r="G580" t="s">
        <v>129</v>
      </c>
      <c r="H580" s="53"/>
      <c r="I580">
        <v>101</v>
      </c>
      <c r="J580" t="s">
        <v>308</v>
      </c>
      <c r="K580">
        <v>2940</v>
      </c>
      <c r="L580" s="8">
        <v>2910</v>
      </c>
      <c r="M580" t="s">
        <v>328</v>
      </c>
      <c r="N580">
        <v>2000</v>
      </c>
      <c r="O580" t="s">
        <v>113</v>
      </c>
      <c r="P580">
        <v>8</v>
      </c>
      <c r="Q580" t="s">
        <v>486</v>
      </c>
      <c r="R580">
        <v>131</v>
      </c>
      <c r="S580" s="21">
        <v>1</v>
      </c>
      <c r="T580" s="21">
        <v>31</v>
      </c>
      <c r="U580" t="s">
        <v>449</v>
      </c>
      <c r="V580">
        <v>121</v>
      </c>
      <c r="W580" t="s">
        <v>312</v>
      </c>
      <c r="X580">
        <v>1</v>
      </c>
      <c r="Y580" t="s">
        <v>313</v>
      </c>
      <c r="Z580" s="4">
        <v>0</v>
      </c>
      <c r="AA580" s="4">
        <v>0</v>
      </c>
      <c r="AB580" s="4">
        <v>927.77</v>
      </c>
      <c r="AC580" s="4">
        <v>0</v>
      </c>
      <c r="AD580" s="4">
        <v>0</v>
      </c>
      <c r="AE580" s="4">
        <v>0</v>
      </c>
      <c r="AF580" s="4">
        <v>0</v>
      </c>
      <c r="AG580" s="4">
        <v>1351.92</v>
      </c>
      <c r="AH580" s="4">
        <v>0</v>
      </c>
      <c r="AI580" s="4">
        <v>0</v>
      </c>
      <c r="AJ580" s="4">
        <v>227.97</v>
      </c>
      <c r="AK580" s="4">
        <v>227.97</v>
      </c>
      <c r="AM580" s="4">
        <v>0</v>
      </c>
      <c r="AN580" s="4">
        <v>0</v>
      </c>
      <c r="AO580" s="4">
        <v>0</v>
      </c>
      <c r="AP580" s="4">
        <v>0</v>
      </c>
      <c r="AQ580" s="4">
        <v>-927.77</v>
      </c>
      <c r="AR580" s="4">
        <v>0</v>
      </c>
      <c r="AS580" s="4">
        <v>0</v>
      </c>
      <c r="AT580" s="4">
        <v>0</v>
      </c>
      <c r="AU580" s="4">
        <v>0</v>
      </c>
      <c r="AV580" s="4">
        <v>0</v>
      </c>
      <c r="AW580" s="4">
        <v>0</v>
      </c>
      <c r="AX580" s="4">
        <v>0</v>
      </c>
      <c r="AZ580" s="4">
        <v>0</v>
      </c>
      <c r="BA580" s="4">
        <v>0</v>
      </c>
      <c r="BB580" s="4">
        <v>0</v>
      </c>
      <c r="BC580" s="4">
        <v>0</v>
      </c>
      <c r="BD580" s="4">
        <v>0</v>
      </c>
      <c r="BE580" s="4">
        <v>0</v>
      </c>
      <c r="BF580" s="4">
        <v>0</v>
      </c>
      <c r="BG580" s="4">
        <v>0</v>
      </c>
      <c r="BH580" s="4">
        <v>0</v>
      </c>
      <c r="BI580" s="4">
        <v>0</v>
      </c>
      <c r="BJ580" s="6">
        <v>0</v>
      </c>
      <c r="BK580" s="6">
        <v>0</v>
      </c>
      <c r="BQ580" s="4">
        <v>0</v>
      </c>
      <c r="BR580" s="9">
        <v>0</v>
      </c>
      <c r="BS580" s="9">
        <v>0</v>
      </c>
      <c r="BT580" s="9">
        <v>0</v>
      </c>
      <c r="BU580" s="9">
        <v>0</v>
      </c>
      <c r="BV580" s="9">
        <v>0</v>
      </c>
      <c r="BW580" s="9">
        <v>0</v>
      </c>
      <c r="BX580" s="9">
        <v>0</v>
      </c>
      <c r="BY580" s="9">
        <v>0</v>
      </c>
      <c r="BZ580" s="9">
        <v>0</v>
      </c>
      <c r="CA580" s="9">
        <v>0</v>
      </c>
      <c r="CB580" s="9">
        <v>0</v>
      </c>
      <c r="CC580" s="9">
        <v>0</v>
      </c>
      <c r="CD580" s="135">
        <v>0</v>
      </c>
      <c r="CE580" s="7">
        <f t="shared" si="9"/>
        <v>0</v>
      </c>
    </row>
    <row r="581" spans="1:83" hidden="1">
      <c r="A581">
        <v>942</v>
      </c>
      <c r="B581" t="s">
        <v>487</v>
      </c>
      <c r="C581">
        <v>117</v>
      </c>
      <c r="D581" t="s">
        <v>488</v>
      </c>
      <c r="E581">
        <v>292</v>
      </c>
      <c r="F581">
        <v>512940001</v>
      </c>
      <c r="G581" t="s">
        <v>129</v>
      </c>
      <c r="H581" s="53"/>
      <c r="I581">
        <v>101</v>
      </c>
      <c r="J581" t="s">
        <v>308</v>
      </c>
      <c r="K581">
        <v>2940</v>
      </c>
      <c r="L581" s="8">
        <v>2910</v>
      </c>
      <c r="M581" t="s">
        <v>328</v>
      </c>
      <c r="N581">
        <v>2000</v>
      </c>
      <c r="O581" t="s">
        <v>113</v>
      </c>
      <c r="P581">
        <v>8</v>
      </c>
      <c r="Q581" t="s">
        <v>486</v>
      </c>
      <c r="R581">
        <v>183</v>
      </c>
      <c r="S581" s="21">
        <v>1</v>
      </c>
      <c r="T581" s="21">
        <v>83</v>
      </c>
      <c r="U581" t="s">
        <v>489</v>
      </c>
      <c r="V581">
        <v>121</v>
      </c>
      <c r="W581" t="s">
        <v>312</v>
      </c>
      <c r="X581">
        <v>1</v>
      </c>
      <c r="Y581" t="s">
        <v>313</v>
      </c>
      <c r="Z581" s="4">
        <v>0</v>
      </c>
      <c r="AA581" s="4">
        <v>1439.64</v>
      </c>
      <c r="AB581" s="4">
        <v>0</v>
      </c>
      <c r="AC581" s="4">
        <v>0</v>
      </c>
      <c r="AD581" s="4">
        <v>0</v>
      </c>
      <c r="AE581" s="4">
        <v>7214.45</v>
      </c>
      <c r="AF581" s="4">
        <v>0</v>
      </c>
      <c r="AG581" s="4">
        <v>0</v>
      </c>
      <c r="AH581" s="4">
        <v>0</v>
      </c>
      <c r="AI581" s="4">
        <v>4058.24</v>
      </c>
      <c r="AJ581" s="4">
        <v>1271.23</v>
      </c>
      <c r="AK581" s="4">
        <v>1271.23</v>
      </c>
      <c r="AM581" s="4">
        <v>0</v>
      </c>
      <c r="AN581" s="4">
        <v>0</v>
      </c>
      <c r="AO581" s="4">
        <v>0</v>
      </c>
      <c r="AP581" s="4">
        <v>894.36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-7957.7</v>
      </c>
      <c r="AW581" s="4">
        <v>-1271.23</v>
      </c>
      <c r="AX581" s="4">
        <v>0</v>
      </c>
      <c r="AZ581" s="4">
        <v>0</v>
      </c>
      <c r="BA581" s="4">
        <v>0</v>
      </c>
      <c r="BB581" s="4">
        <v>0</v>
      </c>
      <c r="BC581" s="4">
        <v>2334</v>
      </c>
      <c r="BD581" s="4">
        <v>0</v>
      </c>
      <c r="BE581" s="4">
        <v>0</v>
      </c>
      <c r="BF581" s="4">
        <v>0</v>
      </c>
      <c r="BG581" s="4">
        <v>0</v>
      </c>
      <c r="BH581" s="4">
        <v>3314.99</v>
      </c>
      <c r="BI581" s="4">
        <v>0</v>
      </c>
      <c r="BJ581" s="6">
        <v>564.899</v>
      </c>
      <c r="BK581" s="6">
        <v>564.899</v>
      </c>
      <c r="BQ581" s="4">
        <v>7036.3819440000007</v>
      </c>
      <c r="BR581" s="9">
        <v>0</v>
      </c>
      <c r="BS581" s="9">
        <v>0</v>
      </c>
      <c r="BT581" s="9">
        <v>0</v>
      </c>
      <c r="BU581" s="9">
        <v>2422.692</v>
      </c>
      <c r="BV581" s="9">
        <v>0</v>
      </c>
      <c r="BW581" s="9">
        <v>0</v>
      </c>
      <c r="BX581" s="9">
        <v>0</v>
      </c>
      <c r="BY581" s="9">
        <v>0</v>
      </c>
      <c r="BZ581" s="9">
        <v>3440.9596200000001</v>
      </c>
      <c r="CA581" s="9">
        <v>0</v>
      </c>
      <c r="CB581" s="9">
        <v>586.36516200000005</v>
      </c>
      <c r="CC581" s="9">
        <v>586.36516200000005</v>
      </c>
      <c r="CD581" s="135">
        <v>7036.3819440000007</v>
      </c>
      <c r="CE581" s="7">
        <f t="shared" si="9"/>
        <v>0</v>
      </c>
    </row>
    <row r="582" spans="1:83" hidden="1">
      <c r="A582">
        <v>951</v>
      </c>
      <c r="B582" t="s">
        <v>491</v>
      </c>
      <c r="C582">
        <v>118</v>
      </c>
      <c r="D582" t="s">
        <v>178</v>
      </c>
      <c r="E582">
        <v>292</v>
      </c>
      <c r="F582">
        <v>512940001</v>
      </c>
      <c r="G582" t="s">
        <v>129</v>
      </c>
      <c r="H582" s="53"/>
      <c r="I582">
        <v>101</v>
      </c>
      <c r="J582" t="s">
        <v>308</v>
      </c>
      <c r="K582">
        <v>2940</v>
      </c>
      <c r="L582" s="8">
        <v>2910</v>
      </c>
      <c r="M582" t="s">
        <v>328</v>
      </c>
      <c r="N582">
        <v>2000</v>
      </c>
      <c r="O582" t="s">
        <v>113</v>
      </c>
      <c r="P582">
        <v>12</v>
      </c>
      <c r="Q582" t="s">
        <v>401</v>
      </c>
      <c r="R582">
        <v>221</v>
      </c>
      <c r="S582" s="21">
        <v>2</v>
      </c>
      <c r="T582" s="21">
        <v>21</v>
      </c>
      <c r="U582" t="s">
        <v>492</v>
      </c>
      <c r="V582">
        <v>128</v>
      </c>
      <c r="W582" t="s">
        <v>404</v>
      </c>
      <c r="X582">
        <v>1</v>
      </c>
      <c r="Y582" t="s">
        <v>313</v>
      </c>
      <c r="Z582" s="4">
        <v>0</v>
      </c>
      <c r="AA582" s="4">
        <v>0</v>
      </c>
      <c r="AB582" s="4">
        <v>9415.35</v>
      </c>
      <c r="AC582" s="4">
        <v>0</v>
      </c>
      <c r="AD582" s="4">
        <v>0</v>
      </c>
      <c r="AE582" s="4">
        <v>0</v>
      </c>
      <c r="AF582" s="4">
        <v>0</v>
      </c>
      <c r="AG582" s="4">
        <v>448.92</v>
      </c>
      <c r="AH582" s="4">
        <v>392.16</v>
      </c>
      <c r="AI582" s="4">
        <v>16763.16</v>
      </c>
      <c r="AJ582" s="4">
        <v>2701.96</v>
      </c>
      <c r="AK582" s="4">
        <v>2701.96</v>
      </c>
      <c r="AM582" s="4">
        <v>0</v>
      </c>
      <c r="AN582" s="4">
        <v>0</v>
      </c>
      <c r="AO582" s="4">
        <v>-9415.35</v>
      </c>
      <c r="AP582" s="4">
        <v>0</v>
      </c>
      <c r="AQ582" s="4">
        <v>0</v>
      </c>
      <c r="AR582" s="4">
        <v>12622.99</v>
      </c>
      <c r="AS582" s="4">
        <v>16626</v>
      </c>
      <c r="AT582" s="4">
        <v>-8.92</v>
      </c>
      <c r="AU582" s="4">
        <v>0</v>
      </c>
      <c r="AV582" s="4">
        <v>0</v>
      </c>
      <c r="AW582" s="4">
        <v>0</v>
      </c>
      <c r="AX582" s="4">
        <v>0</v>
      </c>
      <c r="AZ582" s="4">
        <v>0</v>
      </c>
      <c r="BA582" s="4">
        <v>0</v>
      </c>
      <c r="BB582" s="4">
        <v>0</v>
      </c>
      <c r="BC582" s="4">
        <v>0</v>
      </c>
      <c r="BD582" s="4">
        <v>0</v>
      </c>
      <c r="BE582" s="4">
        <v>0</v>
      </c>
      <c r="BF582" s="4">
        <v>12619.99</v>
      </c>
      <c r="BG582" s="4">
        <v>17066</v>
      </c>
      <c r="BH582" s="4">
        <v>0</v>
      </c>
      <c r="BI582" s="4">
        <v>0</v>
      </c>
      <c r="BJ582" s="6">
        <v>2968.5989999999997</v>
      </c>
      <c r="BK582" s="6">
        <v>2968.5989999999997</v>
      </c>
      <c r="BQ582" s="4">
        <v>36976.869143999997</v>
      </c>
      <c r="BR582" s="9">
        <v>0</v>
      </c>
      <c r="BS582" s="9">
        <v>0</v>
      </c>
      <c r="BT582" s="9">
        <v>0</v>
      </c>
      <c r="BU582" s="9">
        <v>0</v>
      </c>
      <c r="BV582" s="9">
        <v>0</v>
      </c>
      <c r="BW582" s="9">
        <v>0</v>
      </c>
      <c r="BX582" s="9">
        <v>13099.54962</v>
      </c>
      <c r="BY582" s="9">
        <v>17714.508000000002</v>
      </c>
      <c r="BZ582" s="9">
        <v>0</v>
      </c>
      <c r="CA582" s="9">
        <v>0</v>
      </c>
      <c r="CB582" s="9">
        <v>3081.4057619999999</v>
      </c>
      <c r="CC582" s="9">
        <v>3081.4057619999999</v>
      </c>
      <c r="CD582" s="135">
        <v>36976.869144000004</v>
      </c>
      <c r="CE582" s="7">
        <f t="shared" si="9"/>
        <v>0</v>
      </c>
    </row>
    <row r="583" spans="1:83" hidden="1">
      <c r="A583">
        <v>952</v>
      </c>
      <c r="B583" t="s">
        <v>498</v>
      </c>
      <c r="C583">
        <v>120</v>
      </c>
      <c r="D583" t="s">
        <v>499</v>
      </c>
      <c r="E583">
        <v>292</v>
      </c>
      <c r="F583">
        <v>512940001</v>
      </c>
      <c r="G583" t="s">
        <v>129</v>
      </c>
      <c r="H583" s="53"/>
      <c r="I583">
        <v>101</v>
      </c>
      <c r="J583" t="s">
        <v>308</v>
      </c>
      <c r="K583">
        <v>2940</v>
      </c>
      <c r="L583" s="8">
        <v>2910</v>
      </c>
      <c r="M583" t="s">
        <v>328</v>
      </c>
      <c r="N583">
        <v>2000</v>
      </c>
      <c r="O583" t="s">
        <v>113</v>
      </c>
      <c r="P583">
        <v>12</v>
      </c>
      <c r="Q583" t="s">
        <v>401</v>
      </c>
      <c r="R583">
        <v>222</v>
      </c>
      <c r="S583" s="21">
        <v>2</v>
      </c>
      <c r="T583" s="21">
        <v>22</v>
      </c>
      <c r="U583" t="s">
        <v>500</v>
      </c>
      <c r="V583">
        <v>125</v>
      </c>
      <c r="W583" t="s">
        <v>464</v>
      </c>
      <c r="X583">
        <v>1</v>
      </c>
      <c r="Y583" t="s">
        <v>313</v>
      </c>
      <c r="Z583" s="4">
        <v>0</v>
      </c>
      <c r="AA583" s="4">
        <v>19149.13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1914.91</v>
      </c>
      <c r="AK583" s="4">
        <v>1914.91</v>
      </c>
      <c r="AM583" s="4">
        <v>0</v>
      </c>
      <c r="AN583" s="4">
        <v>-996.46</v>
      </c>
      <c r="AO583" s="4">
        <v>0</v>
      </c>
      <c r="AP583" s="4">
        <v>0</v>
      </c>
      <c r="AQ583" s="4">
        <v>0</v>
      </c>
      <c r="AR583" s="4">
        <v>-780</v>
      </c>
      <c r="AS583" s="4">
        <v>0</v>
      </c>
      <c r="AT583" s="4">
        <v>0</v>
      </c>
      <c r="AU583" s="4">
        <v>0</v>
      </c>
      <c r="AV583" s="4">
        <v>5173.37</v>
      </c>
      <c r="AW583" s="4">
        <v>0</v>
      </c>
      <c r="AX583" s="4">
        <v>0</v>
      </c>
      <c r="AZ583" s="4">
        <v>0</v>
      </c>
      <c r="BA583" s="4">
        <v>690.2</v>
      </c>
      <c r="BB583" s="4">
        <v>0</v>
      </c>
      <c r="BC583" s="4">
        <v>0</v>
      </c>
      <c r="BD583" s="4">
        <v>0</v>
      </c>
      <c r="BE583" s="4">
        <v>0</v>
      </c>
      <c r="BF583" s="4">
        <v>10468.799999999999</v>
      </c>
      <c r="BG583" s="4">
        <v>0</v>
      </c>
      <c r="BH583" s="4">
        <v>556.79999999999995</v>
      </c>
      <c r="BI583" s="4">
        <v>3220</v>
      </c>
      <c r="BJ583" s="6">
        <v>1493.58</v>
      </c>
      <c r="BK583" s="6">
        <v>1493.58</v>
      </c>
      <c r="BQ583" s="4">
        <v>18604.032479999998</v>
      </c>
      <c r="BR583" s="9">
        <v>0</v>
      </c>
      <c r="BS583" s="9">
        <v>716.4276000000001</v>
      </c>
      <c r="BT583" s="9">
        <v>0</v>
      </c>
      <c r="BU583" s="9">
        <v>0</v>
      </c>
      <c r="BV583" s="9">
        <v>0</v>
      </c>
      <c r="BW583" s="9">
        <v>0</v>
      </c>
      <c r="BX583" s="9">
        <v>10866.614399999999</v>
      </c>
      <c r="BY583" s="9">
        <v>0</v>
      </c>
      <c r="BZ583" s="9">
        <v>577.95839999999987</v>
      </c>
      <c r="CA583" s="9">
        <v>3342.3599999999997</v>
      </c>
      <c r="CB583" s="9">
        <v>1550.3360399999997</v>
      </c>
      <c r="CC583" s="9">
        <v>1550.3360399999997</v>
      </c>
      <c r="CD583" s="135">
        <v>18604.032479999994</v>
      </c>
      <c r="CE583" s="7">
        <f t="shared" si="9"/>
        <v>0</v>
      </c>
    </row>
    <row r="584" spans="1:83" hidden="1">
      <c r="A584">
        <v>953</v>
      </c>
      <c r="B584" t="s">
        <v>259</v>
      </c>
      <c r="C584">
        <v>121</v>
      </c>
      <c r="D584" t="s">
        <v>196</v>
      </c>
      <c r="E584">
        <v>292</v>
      </c>
      <c r="F584">
        <v>512940001</v>
      </c>
      <c r="G584" t="s">
        <v>129</v>
      </c>
      <c r="H584" s="53"/>
      <c r="I584">
        <v>101</v>
      </c>
      <c r="J584" t="s">
        <v>308</v>
      </c>
      <c r="K584">
        <v>2940</v>
      </c>
      <c r="L584" s="8">
        <v>2910</v>
      </c>
      <c r="M584" t="s">
        <v>328</v>
      </c>
      <c r="N584">
        <v>2000</v>
      </c>
      <c r="O584" t="s">
        <v>113</v>
      </c>
      <c r="P584">
        <v>12</v>
      </c>
      <c r="Q584" t="s">
        <v>401</v>
      </c>
      <c r="R584">
        <v>214</v>
      </c>
      <c r="S584" s="21">
        <v>2</v>
      </c>
      <c r="T584" s="21">
        <v>14</v>
      </c>
      <c r="U584" t="s">
        <v>446</v>
      </c>
      <c r="V584">
        <v>125</v>
      </c>
      <c r="W584" t="s">
        <v>464</v>
      </c>
      <c r="X584">
        <v>1</v>
      </c>
      <c r="Y584" t="s">
        <v>313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1675.97</v>
      </c>
      <c r="AJ584" s="4">
        <v>167.6</v>
      </c>
      <c r="AK584" s="4">
        <v>167.6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1410</v>
      </c>
      <c r="AS584" s="4">
        <v>0</v>
      </c>
      <c r="AT584" s="4">
        <v>1972</v>
      </c>
      <c r="AU584" s="4">
        <v>0</v>
      </c>
      <c r="AV584" s="4">
        <v>0</v>
      </c>
      <c r="AW584" s="4">
        <v>0</v>
      </c>
      <c r="AX584" s="4">
        <v>0</v>
      </c>
      <c r="AZ584" s="4">
        <v>0</v>
      </c>
      <c r="BA584" s="4">
        <v>0</v>
      </c>
      <c r="BB584" s="4">
        <v>0</v>
      </c>
      <c r="BC584" s="4">
        <v>0</v>
      </c>
      <c r="BD584" s="4">
        <v>0</v>
      </c>
      <c r="BE584" s="4">
        <v>1410</v>
      </c>
      <c r="BF584" s="4">
        <v>0</v>
      </c>
      <c r="BG584" s="4">
        <v>1972</v>
      </c>
      <c r="BH584" s="4">
        <v>0</v>
      </c>
      <c r="BI584" s="4">
        <v>0</v>
      </c>
      <c r="BJ584" s="6">
        <v>338.2</v>
      </c>
      <c r="BK584" s="6">
        <v>338.2</v>
      </c>
      <c r="BQ584" s="4">
        <v>4212.6192000000001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1463.5800000000002</v>
      </c>
      <c r="BX584" s="9">
        <v>0</v>
      </c>
      <c r="BY584" s="9">
        <v>2046.9360000000004</v>
      </c>
      <c r="BZ584" s="9">
        <v>0</v>
      </c>
      <c r="CA584" s="9">
        <v>0</v>
      </c>
      <c r="CB584" s="9">
        <v>351.05160000000006</v>
      </c>
      <c r="CC584" s="9">
        <v>351.05160000000006</v>
      </c>
      <c r="CD584" s="135">
        <v>4212.619200000001</v>
      </c>
      <c r="CE584" s="7">
        <f t="shared" si="9"/>
        <v>0</v>
      </c>
    </row>
    <row r="585" spans="1:83" hidden="1">
      <c r="A585">
        <v>954</v>
      </c>
      <c r="B585" t="s">
        <v>502</v>
      </c>
      <c r="C585">
        <v>122</v>
      </c>
      <c r="D585" t="s">
        <v>503</v>
      </c>
      <c r="E585">
        <v>292</v>
      </c>
      <c r="F585">
        <v>512940001</v>
      </c>
      <c r="G585" t="s">
        <v>129</v>
      </c>
      <c r="H585" s="53"/>
      <c r="I585">
        <v>101</v>
      </c>
      <c r="J585" t="s">
        <v>308</v>
      </c>
      <c r="K585">
        <v>2940</v>
      </c>
      <c r="L585" s="8">
        <v>2910</v>
      </c>
      <c r="M585" t="s">
        <v>328</v>
      </c>
      <c r="N585">
        <v>2000</v>
      </c>
      <c r="O585" t="s">
        <v>113</v>
      </c>
      <c r="P585">
        <v>12</v>
      </c>
      <c r="Q585" t="s">
        <v>401</v>
      </c>
      <c r="R585">
        <v>226</v>
      </c>
      <c r="S585" s="21">
        <v>2</v>
      </c>
      <c r="T585" s="21">
        <v>26</v>
      </c>
      <c r="U585" t="s">
        <v>504</v>
      </c>
      <c r="V585">
        <v>121</v>
      </c>
      <c r="W585" t="s">
        <v>312</v>
      </c>
      <c r="X585">
        <v>1</v>
      </c>
      <c r="Y585" t="s">
        <v>313</v>
      </c>
      <c r="Z585" s="4">
        <v>0</v>
      </c>
      <c r="AA585" s="4">
        <v>691.44</v>
      </c>
      <c r="AB585" s="4">
        <v>0</v>
      </c>
      <c r="AC585" s="4">
        <v>0</v>
      </c>
      <c r="AD585" s="4">
        <v>0</v>
      </c>
      <c r="AE585" s="4">
        <v>19118.009999999998</v>
      </c>
      <c r="AF585" s="4">
        <v>0</v>
      </c>
      <c r="AG585" s="4">
        <v>0</v>
      </c>
      <c r="AH585" s="4">
        <v>0</v>
      </c>
      <c r="AI585" s="4">
        <v>0</v>
      </c>
      <c r="AJ585" s="4">
        <v>1980.94</v>
      </c>
      <c r="AK585" s="4">
        <v>1980.94</v>
      </c>
      <c r="AM585" s="4">
        <v>420</v>
      </c>
      <c r="AN585" s="4">
        <v>-1.23</v>
      </c>
      <c r="AO585" s="4">
        <v>4590.1099999999997</v>
      </c>
      <c r="AP585" s="4">
        <v>0</v>
      </c>
      <c r="AQ585" s="4">
        <v>0.01</v>
      </c>
      <c r="AR585" s="4">
        <v>-1900.08</v>
      </c>
      <c r="AS585" s="4">
        <v>-17217.93</v>
      </c>
      <c r="AT585" s="4">
        <v>0</v>
      </c>
      <c r="AU585" s="4">
        <v>640</v>
      </c>
      <c r="AV585" s="4">
        <v>0</v>
      </c>
      <c r="AW585" s="4">
        <v>-80.13</v>
      </c>
      <c r="AX585" s="4">
        <v>0</v>
      </c>
      <c r="AZ585" s="4">
        <v>0</v>
      </c>
      <c r="BA585" s="4">
        <v>1110.2</v>
      </c>
      <c r="BB585" s="4">
        <v>4590.12</v>
      </c>
      <c r="BC585" s="4">
        <v>0</v>
      </c>
      <c r="BD585" s="4">
        <v>0</v>
      </c>
      <c r="BE585" s="4">
        <v>0</v>
      </c>
      <c r="BF585" s="4">
        <v>0</v>
      </c>
      <c r="BG585" s="4">
        <v>0</v>
      </c>
      <c r="BH585" s="4">
        <v>640</v>
      </c>
      <c r="BI585" s="4">
        <v>0</v>
      </c>
      <c r="BJ585" s="6">
        <v>634.03199999999993</v>
      </c>
      <c r="BK585" s="6">
        <v>634.03199999999993</v>
      </c>
      <c r="BQ585" s="4">
        <v>7897.5025919999998</v>
      </c>
      <c r="BR585" s="9">
        <v>0</v>
      </c>
      <c r="BS585" s="9">
        <v>1152.3876</v>
      </c>
      <c r="BT585" s="9">
        <v>4764.5445599999994</v>
      </c>
      <c r="BU585" s="9">
        <v>0</v>
      </c>
      <c r="BV585" s="9">
        <v>0</v>
      </c>
      <c r="BW585" s="9">
        <v>0</v>
      </c>
      <c r="BX585" s="9">
        <v>0</v>
      </c>
      <c r="BY585" s="9">
        <v>0</v>
      </c>
      <c r="BZ585" s="9">
        <v>664.31999999999994</v>
      </c>
      <c r="CA585" s="9">
        <v>0</v>
      </c>
      <c r="CB585" s="9">
        <v>658.12521599999991</v>
      </c>
      <c r="CC585" s="9">
        <v>658.12521599999991</v>
      </c>
      <c r="CD585" s="135">
        <v>7897.5025919999989</v>
      </c>
      <c r="CE585" s="7">
        <f t="shared" si="9"/>
        <v>0</v>
      </c>
    </row>
    <row r="586" spans="1:83" hidden="1">
      <c r="A586">
        <v>961</v>
      </c>
      <c r="B586" t="s">
        <v>80</v>
      </c>
      <c r="C586">
        <v>124</v>
      </c>
      <c r="D586" t="s">
        <v>508</v>
      </c>
      <c r="E586">
        <v>292</v>
      </c>
      <c r="F586">
        <v>512940001</v>
      </c>
      <c r="G586" t="s">
        <v>129</v>
      </c>
      <c r="H586" s="53"/>
      <c r="I586">
        <v>101</v>
      </c>
      <c r="J586" t="s">
        <v>308</v>
      </c>
      <c r="K586">
        <v>2940</v>
      </c>
      <c r="L586" s="8">
        <v>2910</v>
      </c>
      <c r="M586" t="s">
        <v>328</v>
      </c>
      <c r="N586">
        <v>2000</v>
      </c>
      <c r="O586" t="s">
        <v>113</v>
      </c>
      <c r="P586">
        <v>11</v>
      </c>
      <c r="Q586" t="s">
        <v>509</v>
      </c>
      <c r="R586">
        <v>241</v>
      </c>
      <c r="S586" s="21">
        <v>2</v>
      </c>
      <c r="T586" s="21">
        <v>41</v>
      </c>
      <c r="U586" t="s">
        <v>445</v>
      </c>
      <c r="V586">
        <v>124</v>
      </c>
      <c r="W586" t="s">
        <v>510</v>
      </c>
      <c r="X586">
        <v>1</v>
      </c>
      <c r="Y586" t="s">
        <v>313</v>
      </c>
      <c r="Z586" s="4">
        <v>586.59</v>
      </c>
      <c r="AA586" s="4">
        <v>335.19</v>
      </c>
      <c r="AB586" s="4">
        <v>0</v>
      </c>
      <c r="AC586" s="4">
        <v>0</v>
      </c>
      <c r="AD586" s="4">
        <v>0</v>
      </c>
      <c r="AE586" s="4">
        <v>550.67999999999995</v>
      </c>
      <c r="AF586" s="4">
        <v>0</v>
      </c>
      <c r="AG586" s="4">
        <v>0</v>
      </c>
      <c r="AH586" s="4">
        <v>0</v>
      </c>
      <c r="AI586" s="4">
        <v>0</v>
      </c>
      <c r="AJ586" s="4">
        <v>147.25</v>
      </c>
      <c r="AK586" s="4">
        <v>147.25</v>
      </c>
      <c r="AM586" s="4">
        <v>74.61</v>
      </c>
      <c r="AN586" s="4">
        <v>-307.2</v>
      </c>
      <c r="AO586" s="4">
        <v>0</v>
      </c>
      <c r="AP586" s="4">
        <v>0</v>
      </c>
      <c r="AQ586" s="4">
        <v>-27.99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Z586" s="4">
        <v>661.2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6">
        <v>66.12</v>
      </c>
      <c r="BK586" s="6">
        <v>66.12</v>
      </c>
      <c r="BQ586" s="4">
        <v>823.59072000000003</v>
      </c>
      <c r="BR586" s="9">
        <v>686.32560000000001</v>
      </c>
      <c r="BS586" s="9">
        <v>0</v>
      </c>
      <c r="BT586" s="9">
        <v>0</v>
      </c>
      <c r="BU586" s="9">
        <v>0</v>
      </c>
      <c r="BV586" s="9">
        <v>0</v>
      </c>
      <c r="BW586" s="9">
        <v>0</v>
      </c>
      <c r="BX586" s="9">
        <v>0</v>
      </c>
      <c r="BY586" s="9">
        <v>0</v>
      </c>
      <c r="BZ586" s="9">
        <v>0</v>
      </c>
      <c r="CA586" s="9">
        <v>0</v>
      </c>
      <c r="CB586" s="9">
        <v>68.632559999999998</v>
      </c>
      <c r="CC586" s="9">
        <v>68.632559999999998</v>
      </c>
      <c r="CD586" s="135">
        <v>823.59072000000003</v>
      </c>
      <c r="CE586" s="7">
        <f t="shared" si="9"/>
        <v>0</v>
      </c>
    </row>
    <row r="587" spans="1:83" hidden="1">
      <c r="A587">
        <v>962</v>
      </c>
      <c r="B587" t="s">
        <v>513</v>
      </c>
      <c r="C587">
        <v>126</v>
      </c>
      <c r="D587" t="s">
        <v>225</v>
      </c>
      <c r="E587">
        <v>292</v>
      </c>
      <c r="F587">
        <v>512940001</v>
      </c>
      <c r="G587" t="s">
        <v>129</v>
      </c>
      <c r="H587" s="53"/>
      <c r="I587">
        <v>101</v>
      </c>
      <c r="J587" t="s">
        <v>308</v>
      </c>
      <c r="K587">
        <v>2940</v>
      </c>
      <c r="L587" s="8">
        <v>2910</v>
      </c>
      <c r="M587" t="s">
        <v>328</v>
      </c>
      <c r="N587">
        <v>2000</v>
      </c>
      <c r="O587" t="s">
        <v>113</v>
      </c>
      <c r="P587">
        <v>11</v>
      </c>
      <c r="Q587" t="s">
        <v>509</v>
      </c>
      <c r="R587">
        <v>241</v>
      </c>
      <c r="S587" s="21">
        <v>2</v>
      </c>
      <c r="T587" s="21">
        <v>41</v>
      </c>
      <c r="U587" t="s">
        <v>445</v>
      </c>
      <c r="V587">
        <v>124</v>
      </c>
      <c r="W587" t="s">
        <v>510</v>
      </c>
      <c r="X587">
        <v>1</v>
      </c>
      <c r="Y587" t="s">
        <v>313</v>
      </c>
      <c r="Z587" s="4">
        <v>215.48</v>
      </c>
      <c r="AA587" s="4">
        <v>0</v>
      </c>
      <c r="AB587" s="4">
        <v>0</v>
      </c>
      <c r="AC587" s="4">
        <v>0</v>
      </c>
      <c r="AD587" s="4">
        <v>0</v>
      </c>
      <c r="AE587" s="4">
        <v>550.67999999999995</v>
      </c>
      <c r="AF587" s="4">
        <v>0</v>
      </c>
      <c r="AG587" s="4">
        <v>0</v>
      </c>
      <c r="AH587" s="4">
        <v>0</v>
      </c>
      <c r="AI587" s="4">
        <v>0</v>
      </c>
      <c r="AJ587" s="4">
        <v>76.62</v>
      </c>
      <c r="AK587" s="4">
        <v>76.62</v>
      </c>
      <c r="AM587" s="4">
        <v>-215.48</v>
      </c>
      <c r="AN587" s="4">
        <v>0</v>
      </c>
      <c r="AO587" s="4">
        <v>0</v>
      </c>
      <c r="AP587" s="4">
        <v>5</v>
      </c>
      <c r="AQ587" s="4">
        <v>2990.1</v>
      </c>
      <c r="AR587" s="4">
        <v>0</v>
      </c>
      <c r="AS587" s="4">
        <v>-550.67999999999995</v>
      </c>
      <c r="AT587" s="4">
        <v>7722</v>
      </c>
      <c r="AU587" s="4">
        <v>0</v>
      </c>
      <c r="AV587" s="4">
        <v>0</v>
      </c>
      <c r="AW587" s="4">
        <v>-76.62</v>
      </c>
      <c r="AX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2994.1</v>
      </c>
      <c r="BE587" s="4">
        <v>0</v>
      </c>
      <c r="BF587" s="4">
        <v>0</v>
      </c>
      <c r="BG587" s="4">
        <v>7722</v>
      </c>
      <c r="BH587" s="4">
        <v>0</v>
      </c>
      <c r="BI587" s="4">
        <v>0</v>
      </c>
      <c r="BJ587" s="6">
        <v>1071.6100000000001</v>
      </c>
      <c r="BK587" s="6">
        <v>1071.6100000000001</v>
      </c>
      <c r="BQ587" s="4">
        <v>13347.974160000002</v>
      </c>
      <c r="BR587" s="9">
        <v>0</v>
      </c>
      <c r="BS587" s="9">
        <v>0</v>
      </c>
      <c r="BT587" s="9">
        <v>0</v>
      </c>
      <c r="BU587" s="9">
        <v>0</v>
      </c>
      <c r="BV587" s="9">
        <v>3107.8757999999998</v>
      </c>
      <c r="BW587" s="9">
        <v>0</v>
      </c>
      <c r="BX587" s="9">
        <v>0</v>
      </c>
      <c r="BY587" s="9">
        <v>8015.4359999999997</v>
      </c>
      <c r="BZ587" s="9">
        <v>0</v>
      </c>
      <c r="CA587" s="9">
        <v>0</v>
      </c>
      <c r="CB587" s="9">
        <v>1112.3311800000001</v>
      </c>
      <c r="CC587" s="9">
        <v>1112.3311800000001</v>
      </c>
      <c r="CD587" s="135">
        <v>13347.974160000002</v>
      </c>
      <c r="CE587" s="7">
        <f t="shared" si="9"/>
        <v>0</v>
      </c>
    </row>
    <row r="588" spans="1:83" hidden="1">
      <c r="A588">
        <v>963</v>
      </c>
      <c r="B588" t="s">
        <v>515</v>
      </c>
      <c r="C588">
        <v>127</v>
      </c>
      <c r="D588" t="s">
        <v>516</v>
      </c>
      <c r="E588">
        <v>292</v>
      </c>
      <c r="F588">
        <v>512940001</v>
      </c>
      <c r="G588" t="s">
        <v>129</v>
      </c>
      <c r="H588" s="53"/>
      <c r="I588">
        <v>101</v>
      </c>
      <c r="J588" t="s">
        <v>308</v>
      </c>
      <c r="K588">
        <v>2940</v>
      </c>
      <c r="L588" s="8">
        <v>2910</v>
      </c>
      <c r="M588" t="s">
        <v>328</v>
      </c>
      <c r="N588">
        <v>2000</v>
      </c>
      <c r="O588" t="s">
        <v>113</v>
      </c>
      <c r="P588">
        <v>13</v>
      </c>
      <c r="Q588" t="s">
        <v>353</v>
      </c>
      <c r="R588">
        <v>231</v>
      </c>
      <c r="S588" s="21">
        <v>2</v>
      </c>
      <c r="T588" s="21">
        <v>31</v>
      </c>
      <c r="U588" t="s">
        <v>517</v>
      </c>
      <c r="V588">
        <v>124</v>
      </c>
      <c r="W588" t="s">
        <v>510</v>
      </c>
      <c r="X588">
        <v>1</v>
      </c>
      <c r="Y588" t="s">
        <v>313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574.62</v>
      </c>
      <c r="AF588" s="4">
        <v>0</v>
      </c>
      <c r="AG588" s="4">
        <v>0</v>
      </c>
      <c r="AH588" s="4">
        <v>0</v>
      </c>
      <c r="AI588" s="4">
        <v>0</v>
      </c>
      <c r="AJ588" s="4">
        <v>57.46</v>
      </c>
      <c r="AK588" s="4">
        <v>57.46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4946.9799999999996</v>
      </c>
      <c r="AS588" s="4">
        <v>0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Z588" s="4">
        <v>0</v>
      </c>
      <c r="BA588" s="4">
        <v>0</v>
      </c>
      <c r="BB588" s="4">
        <v>0</v>
      </c>
      <c r="BC588" s="4">
        <v>0</v>
      </c>
      <c r="BD588" s="4">
        <v>0</v>
      </c>
      <c r="BE588" s="4">
        <v>5521.6</v>
      </c>
      <c r="BF588" s="4">
        <v>0</v>
      </c>
      <c r="BG588" s="4">
        <v>0</v>
      </c>
      <c r="BH588" s="4">
        <v>0</v>
      </c>
      <c r="BI588" s="4">
        <v>0</v>
      </c>
      <c r="BJ588" s="6">
        <v>552.16000000000008</v>
      </c>
      <c r="BK588" s="6">
        <v>552.16000000000008</v>
      </c>
      <c r="BQ588" s="4">
        <v>6877.70496</v>
      </c>
      <c r="BR588" s="9">
        <v>0</v>
      </c>
      <c r="BS588" s="9">
        <v>0</v>
      </c>
      <c r="BT588" s="9">
        <v>0</v>
      </c>
      <c r="BU588" s="9">
        <v>0</v>
      </c>
      <c r="BV588" s="9">
        <v>0</v>
      </c>
      <c r="BW588" s="9">
        <v>5731.4207999999999</v>
      </c>
      <c r="BX588" s="9">
        <v>0</v>
      </c>
      <c r="BY588" s="9">
        <v>0</v>
      </c>
      <c r="BZ588" s="9">
        <v>0</v>
      </c>
      <c r="CA588" s="9">
        <v>0</v>
      </c>
      <c r="CB588" s="9">
        <v>573.14208000000008</v>
      </c>
      <c r="CC588" s="9">
        <v>573.14208000000008</v>
      </c>
      <c r="CD588" s="135">
        <v>6877.7049599999991</v>
      </c>
      <c r="CE588" s="7">
        <f t="shared" si="9"/>
        <v>0</v>
      </c>
    </row>
    <row r="589" spans="1:83" hidden="1">
      <c r="A589">
        <v>964</v>
      </c>
      <c r="B589" t="s">
        <v>518</v>
      </c>
      <c r="C589">
        <v>128</v>
      </c>
      <c r="D589" t="s">
        <v>519</v>
      </c>
      <c r="E589">
        <v>292</v>
      </c>
      <c r="F589">
        <v>512940001</v>
      </c>
      <c r="G589" t="s">
        <v>129</v>
      </c>
      <c r="H589" s="53"/>
      <c r="I589">
        <v>101</v>
      </c>
      <c r="J589" t="s">
        <v>308</v>
      </c>
      <c r="K589">
        <v>2940</v>
      </c>
      <c r="L589" s="8">
        <v>2910</v>
      </c>
      <c r="M589" t="s">
        <v>328</v>
      </c>
      <c r="N589">
        <v>2000</v>
      </c>
      <c r="O589" t="s">
        <v>113</v>
      </c>
      <c r="P589">
        <v>11</v>
      </c>
      <c r="Q589" t="s">
        <v>509</v>
      </c>
      <c r="R589">
        <v>256</v>
      </c>
      <c r="S589" s="21">
        <v>2</v>
      </c>
      <c r="T589" s="21">
        <v>56</v>
      </c>
      <c r="U589" t="s">
        <v>520</v>
      </c>
      <c r="V589">
        <v>121</v>
      </c>
      <c r="W589" t="s">
        <v>312</v>
      </c>
      <c r="X589">
        <v>1</v>
      </c>
      <c r="Y589" t="s">
        <v>313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909.81</v>
      </c>
      <c r="AG589" s="4">
        <v>0</v>
      </c>
      <c r="AH589" s="4">
        <v>0</v>
      </c>
      <c r="AI589" s="4">
        <v>0</v>
      </c>
      <c r="AJ589" s="4">
        <v>90.98</v>
      </c>
      <c r="AK589" s="4">
        <v>90.98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6">
        <v>0</v>
      </c>
      <c r="BK589" s="6">
        <v>0</v>
      </c>
      <c r="BQ589" s="4">
        <v>0</v>
      </c>
      <c r="BR589" s="9">
        <v>0</v>
      </c>
      <c r="BS589" s="9">
        <v>0</v>
      </c>
      <c r="BT589" s="9">
        <v>0</v>
      </c>
      <c r="BU589" s="9">
        <v>0</v>
      </c>
      <c r="BV589" s="9">
        <v>0</v>
      </c>
      <c r="BW589" s="9">
        <v>0</v>
      </c>
      <c r="BX589" s="9">
        <v>0</v>
      </c>
      <c r="BY589" s="9">
        <v>0</v>
      </c>
      <c r="BZ589" s="9">
        <v>0</v>
      </c>
      <c r="CA589" s="9">
        <v>0</v>
      </c>
      <c r="CB589" s="9">
        <v>0</v>
      </c>
      <c r="CC589" s="9">
        <v>0</v>
      </c>
      <c r="CD589" s="135">
        <v>0</v>
      </c>
      <c r="CE589" s="7">
        <f t="shared" si="9"/>
        <v>0</v>
      </c>
    </row>
    <row r="590" spans="1:83" hidden="1">
      <c r="A590">
        <v>965</v>
      </c>
      <c r="B590" t="s">
        <v>521</v>
      </c>
      <c r="C590">
        <v>129</v>
      </c>
      <c r="D590" t="s">
        <v>236</v>
      </c>
      <c r="E590">
        <v>292</v>
      </c>
      <c r="F590">
        <v>512940001</v>
      </c>
      <c r="G590" t="s">
        <v>129</v>
      </c>
      <c r="H590" s="53"/>
      <c r="I590">
        <v>101</v>
      </c>
      <c r="J590" t="s">
        <v>308</v>
      </c>
      <c r="K590">
        <v>2940</v>
      </c>
      <c r="L590" s="8">
        <v>2910</v>
      </c>
      <c r="M590" t="s">
        <v>328</v>
      </c>
      <c r="N590">
        <v>2000</v>
      </c>
      <c r="O590" t="s">
        <v>113</v>
      </c>
      <c r="P590">
        <v>11</v>
      </c>
      <c r="Q590" t="s">
        <v>509</v>
      </c>
      <c r="R590">
        <v>242</v>
      </c>
      <c r="S590" s="21">
        <v>2</v>
      </c>
      <c r="T590" s="21">
        <v>42</v>
      </c>
      <c r="U590" t="s">
        <v>283</v>
      </c>
      <c r="V590">
        <v>124</v>
      </c>
      <c r="W590" t="s">
        <v>510</v>
      </c>
      <c r="X590">
        <v>1</v>
      </c>
      <c r="Y590" t="s">
        <v>313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6368.68</v>
      </c>
      <c r="AG590" s="4">
        <v>0</v>
      </c>
      <c r="AH590" s="4">
        <v>0</v>
      </c>
      <c r="AI590" s="4">
        <v>0</v>
      </c>
      <c r="AJ590" s="4">
        <v>636.87</v>
      </c>
      <c r="AK590" s="4">
        <v>636.87</v>
      </c>
      <c r="AM590" s="4">
        <v>960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0</v>
      </c>
      <c r="AU590" s="4">
        <v>0</v>
      </c>
      <c r="AV590" s="4">
        <v>0</v>
      </c>
      <c r="AW590" s="4">
        <v>-7005.55</v>
      </c>
      <c r="AX590" s="4">
        <v>0</v>
      </c>
      <c r="AZ590" s="4">
        <v>0</v>
      </c>
      <c r="BA590" s="4">
        <v>960</v>
      </c>
      <c r="BB590" s="4">
        <v>0</v>
      </c>
      <c r="BC590" s="4">
        <v>0</v>
      </c>
      <c r="BD590" s="4">
        <v>0</v>
      </c>
      <c r="BE590" s="4">
        <v>0</v>
      </c>
      <c r="BF590" s="4">
        <v>0</v>
      </c>
      <c r="BG590" s="4">
        <v>0</v>
      </c>
      <c r="BH590" s="4">
        <v>0</v>
      </c>
      <c r="BI590" s="4">
        <v>0</v>
      </c>
      <c r="BJ590" s="6">
        <v>96</v>
      </c>
      <c r="BK590" s="6">
        <v>96</v>
      </c>
      <c r="BQ590" s="4">
        <v>1195.7760000000001</v>
      </c>
      <c r="BR590" s="9">
        <v>0</v>
      </c>
      <c r="BS590" s="9">
        <v>996.48000000000013</v>
      </c>
      <c r="BT590" s="9">
        <v>0</v>
      </c>
      <c r="BU590" s="9">
        <v>0</v>
      </c>
      <c r="BV590" s="9">
        <v>0</v>
      </c>
      <c r="BW590" s="9">
        <v>0</v>
      </c>
      <c r="BX590" s="9">
        <v>0</v>
      </c>
      <c r="BY590" s="9">
        <v>0</v>
      </c>
      <c r="BZ590" s="9">
        <v>0</v>
      </c>
      <c r="CA590" s="9">
        <v>0</v>
      </c>
      <c r="CB590" s="9">
        <v>99.647999999999996</v>
      </c>
      <c r="CC590" s="9">
        <v>99.647999999999996</v>
      </c>
      <c r="CD590" s="135">
        <v>1195.7760000000001</v>
      </c>
      <c r="CE590" s="7">
        <f t="shared" si="9"/>
        <v>0</v>
      </c>
    </row>
    <row r="591" spans="1:83" hidden="1">
      <c r="A591">
        <v>966</v>
      </c>
      <c r="B591" t="s">
        <v>750</v>
      </c>
      <c r="C591">
        <v>182</v>
      </c>
      <c r="D591" t="s">
        <v>751</v>
      </c>
      <c r="E591">
        <v>292</v>
      </c>
      <c r="F591">
        <v>512940001</v>
      </c>
      <c r="G591" t="s">
        <v>129</v>
      </c>
      <c r="H591" s="53"/>
      <c r="I591">
        <v>101</v>
      </c>
      <c r="J591" t="s">
        <v>308</v>
      </c>
      <c r="K591">
        <v>2940</v>
      </c>
      <c r="L591" s="8">
        <v>2910</v>
      </c>
      <c r="M591" t="s">
        <v>328</v>
      </c>
      <c r="N591">
        <v>2000</v>
      </c>
      <c r="O591" t="s">
        <v>113</v>
      </c>
      <c r="P591">
        <v>9</v>
      </c>
      <c r="Q591" t="s">
        <v>422</v>
      </c>
      <c r="R591">
        <v>241</v>
      </c>
      <c r="S591" s="21">
        <v>2</v>
      </c>
      <c r="T591" s="21">
        <v>41</v>
      </c>
      <c r="U591" t="s">
        <v>445</v>
      </c>
      <c r="V591">
        <v>124</v>
      </c>
      <c r="W591" t="s">
        <v>510</v>
      </c>
      <c r="X591">
        <v>1</v>
      </c>
      <c r="Y591" t="s">
        <v>313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550.67999999999995</v>
      </c>
      <c r="AG591" s="4">
        <v>0</v>
      </c>
      <c r="AH591" s="4">
        <v>0</v>
      </c>
      <c r="AI591" s="4">
        <v>237.36</v>
      </c>
      <c r="AJ591" s="4">
        <v>78.8</v>
      </c>
      <c r="AK591" s="4">
        <v>78.8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-325</v>
      </c>
      <c r="AT591" s="4">
        <v>-0.28999999999999998</v>
      </c>
      <c r="AU591" s="4">
        <v>-225.39</v>
      </c>
      <c r="AV591" s="4">
        <v>-203.4</v>
      </c>
      <c r="AW591" s="4">
        <v>0</v>
      </c>
      <c r="AX591" s="4">
        <v>0</v>
      </c>
      <c r="AZ591" s="4">
        <v>0</v>
      </c>
      <c r="BA591" s="4">
        <v>0</v>
      </c>
      <c r="BB591" s="4">
        <v>0</v>
      </c>
      <c r="BC591" s="4">
        <v>0</v>
      </c>
      <c r="BD591" s="4">
        <v>0</v>
      </c>
      <c r="BE591" s="4">
        <v>0</v>
      </c>
      <c r="BF591" s="4">
        <v>0</v>
      </c>
      <c r="BG591" s="4">
        <v>0</v>
      </c>
      <c r="BH591" s="4">
        <v>0</v>
      </c>
      <c r="BI591" s="4">
        <v>0</v>
      </c>
      <c r="BJ591" s="6">
        <v>0</v>
      </c>
      <c r="BK591" s="6">
        <v>0</v>
      </c>
      <c r="BQ591" s="4">
        <v>0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0</v>
      </c>
      <c r="BX591" s="9">
        <v>0</v>
      </c>
      <c r="BY591" s="9">
        <v>0</v>
      </c>
      <c r="BZ591" s="9">
        <v>0</v>
      </c>
      <c r="CA591" s="9">
        <v>0</v>
      </c>
      <c r="CB591" s="9">
        <v>0</v>
      </c>
      <c r="CC591" s="9">
        <v>0</v>
      </c>
      <c r="CD591" s="135">
        <v>0</v>
      </c>
      <c r="CE591" s="7">
        <f t="shared" si="9"/>
        <v>0</v>
      </c>
    </row>
    <row r="592" spans="1:83" hidden="1">
      <c r="A592">
        <v>972</v>
      </c>
      <c r="B592" t="s">
        <v>527</v>
      </c>
      <c r="C592">
        <v>132</v>
      </c>
      <c r="D592" t="s">
        <v>528</v>
      </c>
      <c r="E592">
        <v>292</v>
      </c>
      <c r="F592">
        <v>512940001</v>
      </c>
      <c r="G592" t="s">
        <v>129</v>
      </c>
      <c r="H592" s="53"/>
      <c r="I592">
        <v>101</v>
      </c>
      <c r="J592" t="s">
        <v>308</v>
      </c>
      <c r="K592">
        <v>2940</v>
      </c>
      <c r="L592" s="8">
        <v>2910</v>
      </c>
      <c r="M592" t="s">
        <v>328</v>
      </c>
      <c r="N592">
        <v>2000</v>
      </c>
      <c r="O592" t="s">
        <v>113</v>
      </c>
      <c r="P592">
        <v>9</v>
      </c>
      <c r="Q592" t="s">
        <v>422</v>
      </c>
      <c r="R592">
        <v>181</v>
      </c>
      <c r="S592" s="21">
        <v>1</v>
      </c>
      <c r="T592" s="21">
        <v>81</v>
      </c>
      <c r="U592" t="s">
        <v>523</v>
      </c>
      <c r="V592">
        <v>131</v>
      </c>
      <c r="W592" t="s">
        <v>524</v>
      </c>
      <c r="X592">
        <v>1</v>
      </c>
      <c r="Y592" t="s">
        <v>313</v>
      </c>
      <c r="Z592" s="4">
        <v>0</v>
      </c>
      <c r="AA592" s="4">
        <v>3651.22</v>
      </c>
      <c r="AB592" s="4">
        <v>0</v>
      </c>
      <c r="AC592" s="4">
        <v>15201.99</v>
      </c>
      <c r="AD592" s="4">
        <v>4908.1899999999996</v>
      </c>
      <c r="AE592" s="4">
        <v>155.63</v>
      </c>
      <c r="AF592" s="4">
        <v>0</v>
      </c>
      <c r="AG592" s="4">
        <v>0</v>
      </c>
      <c r="AH592" s="4">
        <v>536.64</v>
      </c>
      <c r="AI592" s="4">
        <v>1527.36</v>
      </c>
      <c r="AJ592" s="4">
        <v>2598.1</v>
      </c>
      <c r="AK592" s="4">
        <v>2598.1</v>
      </c>
      <c r="AM592" s="4">
        <v>0</v>
      </c>
      <c r="AN592" s="4">
        <v>0</v>
      </c>
      <c r="AO592" s="4">
        <v>0</v>
      </c>
      <c r="AP592" s="4">
        <v>-9277.26</v>
      </c>
      <c r="AQ592" s="4">
        <v>-12289.96</v>
      </c>
      <c r="AR592" s="4">
        <v>0</v>
      </c>
      <c r="AS592" s="4">
        <v>0</v>
      </c>
      <c r="AT592" s="4">
        <v>4752.79</v>
      </c>
      <c r="AU592" s="4">
        <v>6569.36</v>
      </c>
      <c r="AV592" s="4">
        <v>-1527.36</v>
      </c>
      <c r="AW592" s="4">
        <v>0</v>
      </c>
      <c r="AX592" s="4">
        <v>0</v>
      </c>
      <c r="AZ592" s="4">
        <v>0</v>
      </c>
      <c r="BA592" s="4">
        <v>0</v>
      </c>
      <c r="BB592" s="4">
        <v>450</v>
      </c>
      <c r="BC592" s="4">
        <v>0</v>
      </c>
      <c r="BD592" s="4">
        <v>0</v>
      </c>
      <c r="BE592" s="4">
        <v>0</v>
      </c>
      <c r="BF592" s="4">
        <v>1566</v>
      </c>
      <c r="BG592" s="4">
        <v>5086.6000000000004</v>
      </c>
      <c r="BH592" s="4">
        <v>7106</v>
      </c>
      <c r="BI592" s="4">
        <v>0</v>
      </c>
      <c r="BJ592" s="6">
        <v>1420.8600000000001</v>
      </c>
      <c r="BK592" s="6">
        <v>1420.8600000000001</v>
      </c>
      <c r="BQ592" s="4">
        <v>17698.23216</v>
      </c>
      <c r="BR592" s="9">
        <v>0</v>
      </c>
      <c r="BS592" s="9">
        <v>0</v>
      </c>
      <c r="BT592" s="9">
        <v>467.09999999999997</v>
      </c>
      <c r="BU592" s="9">
        <v>0</v>
      </c>
      <c r="BV592" s="9">
        <v>0</v>
      </c>
      <c r="BW592" s="9">
        <v>0</v>
      </c>
      <c r="BX592" s="9">
        <v>1625.508</v>
      </c>
      <c r="BY592" s="9">
        <v>5279.8908000000001</v>
      </c>
      <c r="BZ592" s="9">
        <v>7376.0279999999993</v>
      </c>
      <c r="CA592" s="9">
        <v>0</v>
      </c>
      <c r="CB592" s="9">
        <v>1474.8526800000002</v>
      </c>
      <c r="CC592" s="9">
        <v>1474.8526800000002</v>
      </c>
      <c r="CD592" s="135">
        <v>17698.23216</v>
      </c>
      <c r="CE592" s="7">
        <f t="shared" si="9"/>
        <v>0</v>
      </c>
    </row>
    <row r="593" spans="1:83" hidden="1">
      <c r="A593">
        <v>974</v>
      </c>
      <c r="B593" t="s">
        <v>592</v>
      </c>
      <c r="C593">
        <v>161</v>
      </c>
      <c r="D593" t="s">
        <v>592</v>
      </c>
      <c r="E593">
        <v>292</v>
      </c>
      <c r="F593">
        <v>512940001</v>
      </c>
      <c r="G593" t="s">
        <v>129</v>
      </c>
      <c r="H593" s="53"/>
      <c r="I593">
        <v>101</v>
      </c>
      <c r="J593" t="s">
        <v>308</v>
      </c>
      <c r="K593">
        <v>2940</v>
      </c>
      <c r="L593" s="8">
        <v>2910</v>
      </c>
      <c r="M593" t="s">
        <v>328</v>
      </c>
      <c r="N593">
        <v>2000</v>
      </c>
      <c r="O593" t="s">
        <v>113</v>
      </c>
      <c r="P593">
        <v>9</v>
      </c>
      <c r="Q593" t="s">
        <v>422</v>
      </c>
      <c r="R593">
        <v>181</v>
      </c>
      <c r="S593" s="21">
        <v>1</v>
      </c>
      <c r="T593" s="21">
        <v>81</v>
      </c>
      <c r="U593" t="s">
        <v>523</v>
      </c>
      <c r="V593">
        <v>131</v>
      </c>
      <c r="W593" t="s">
        <v>524</v>
      </c>
      <c r="X593">
        <v>1</v>
      </c>
      <c r="Y593" t="s">
        <v>313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12433.74</v>
      </c>
      <c r="AF593" s="4">
        <v>0</v>
      </c>
      <c r="AG593" s="4">
        <v>0</v>
      </c>
      <c r="AH593" s="4">
        <v>0</v>
      </c>
      <c r="AI593" s="4">
        <v>0</v>
      </c>
      <c r="AJ593" s="4">
        <v>1243.3699999999999</v>
      </c>
      <c r="AK593" s="4">
        <v>1243.3699999999999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-729.86</v>
      </c>
      <c r="AU593" s="4">
        <v>0</v>
      </c>
      <c r="AV593" s="4">
        <v>0</v>
      </c>
      <c r="AW593" s="4">
        <v>0</v>
      </c>
      <c r="AX593" s="4">
        <v>0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  <c r="BF593" s="4">
        <v>0</v>
      </c>
      <c r="BG593" s="4">
        <v>0</v>
      </c>
      <c r="BH593" s="4">
        <v>1000</v>
      </c>
      <c r="BI593" s="4">
        <v>0</v>
      </c>
      <c r="BJ593" s="6">
        <v>100</v>
      </c>
      <c r="BK593" s="6">
        <v>100</v>
      </c>
      <c r="BQ593" s="4">
        <v>1245.6000000000001</v>
      </c>
      <c r="BR593" s="9">
        <v>0</v>
      </c>
      <c r="BS593" s="9">
        <v>0</v>
      </c>
      <c r="BT593" s="9">
        <v>0</v>
      </c>
      <c r="BU593" s="9">
        <v>0</v>
      </c>
      <c r="BV593" s="9">
        <v>0</v>
      </c>
      <c r="BW593" s="9">
        <v>0</v>
      </c>
      <c r="BX593" s="9">
        <v>0</v>
      </c>
      <c r="BY593" s="9">
        <v>0</v>
      </c>
      <c r="BZ593" s="9">
        <v>1038.0000000000002</v>
      </c>
      <c r="CA593" s="9">
        <v>0</v>
      </c>
      <c r="CB593" s="9">
        <v>103.80000000000001</v>
      </c>
      <c r="CC593" s="9">
        <v>103.80000000000001</v>
      </c>
      <c r="CD593" s="135">
        <v>1245.6000000000001</v>
      </c>
      <c r="CE593" s="7">
        <f t="shared" si="9"/>
        <v>0</v>
      </c>
    </row>
    <row r="594" spans="1:83" hidden="1">
      <c r="A594">
        <v>981</v>
      </c>
      <c r="B594" t="s">
        <v>532</v>
      </c>
      <c r="C594">
        <v>134</v>
      </c>
      <c r="D594" t="s">
        <v>245</v>
      </c>
      <c r="E594">
        <v>292</v>
      </c>
      <c r="F594">
        <v>512940001</v>
      </c>
      <c r="G594" t="s">
        <v>129</v>
      </c>
      <c r="H594" s="53"/>
      <c r="I594">
        <v>101</v>
      </c>
      <c r="J594" t="s">
        <v>308</v>
      </c>
      <c r="K594">
        <v>2940</v>
      </c>
      <c r="L594" s="8">
        <v>2910</v>
      </c>
      <c r="M594" t="s">
        <v>328</v>
      </c>
      <c r="N594">
        <v>2000</v>
      </c>
      <c r="O594" t="s">
        <v>113</v>
      </c>
      <c r="P594">
        <v>6</v>
      </c>
      <c r="Q594" t="s">
        <v>533</v>
      </c>
      <c r="R594">
        <v>134</v>
      </c>
      <c r="S594" s="21">
        <v>1</v>
      </c>
      <c r="T594" s="21">
        <v>34</v>
      </c>
      <c r="U594" t="s">
        <v>534</v>
      </c>
      <c r="V594">
        <v>132</v>
      </c>
      <c r="W594" t="s">
        <v>535</v>
      </c>
      <c r="X594">
        <v>1</v>
      </c>
      <c r="Y594" t="s">
        <v>313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3754.58</v>
      </c>
      <c r="AG594" s="4">
        <v>1775.03</v>
      </c>
      <c r="AH594" s="4">
        <v>0</v>
      </c>
      <c r="AI594" s="4">
        <v>0</v>
      </c>
      <c r="AJ594" s="4">
        <v>552.96</v>
      </c>
      <c r="AK594" s="4">
        <v>552.96</v>
      </c>
      <c r="AM594" s="4">
        <v>0</v>
      </c>
      <c r="AN594" s="4">
        <v>1211.04</v>
      </c>
      <c r="AO594" s="4">
        <v>2354.8000000000002</v>
      </c>
      <c r="AP594" s="4">
        <v>0</v>
      </c>
      <c r="AQ594" s="4">
        <v>5936.12</v>
      </c>
      <c r="AR594" s="4">
        <v>0</v>
      </c>
      <c r="AS594" s="4">
        <v>0</v>
      </c>
      <c r="AT594" s="4">
        <v>0</v>
      </c>
      <c r="AU594" s="4">
        <v>0</v>
      </c>
      <c r="AV594" s="4">
        <v>-5529.61</v>
      </c>
      <c r="AW594" s="4">
        <v>-317.76</v>
      </c>
      <c r="AX594" s="4">
        <v>0</v>
      </c>
      <c r="AZ594" s="4">
        <v>0</v>
      </c>
      <c r="BA594" s="4">
        <v>0</v>
      </c>
      <c r="BB594" s="4">
        <v>1211.04</v>
      </c>
      <c r="BC594" s="4">
        <v>2354.8000000000002</v>
      </c>
      <c r="BD594" s="4">
        <v>700</v>
      </c>
      <c r="BE594" s="4">
        <v>5236.12</v>
      </c>
      <c r="BF594" s="4">
        <v>0</v>
      </c>
      <c r="BG594" s="4">
        <v>0</v>
      </c>
      <c r="BH594" s="4">
        <v>0</v>
      </c>
      <c r="BI594" s="4">
        <v>0</v>
      </c>
      <c r="BJ594" s="6">
        <v>950.19599999999991</v>
      </c>
      <c r="BK594" s="6">
        <v>950.19599999999991</v>
      </c>
      <c r="BQ594" s="4">
        <v>11835.641376</v>
      </c>
      <c r="BR594" s="9">
        <v>0</v>
      </c>
      <c r="BS594" s="9">
        <v>0</v>
      </c>
      <c r="BT594" s="9">
        <v>1257.05952</v>
      </c>
      <c r="BU594" s="9">
        <v>2444.2824000000005</v>
      </c>
      <c r="BV594" s="9">
        <v>726.6</v>
      </c>
      <c r="BW594" s="9">
        <v>5435.09256</v>
      </c>
      <c r="BX594" s="9">
        <v>0</v>
      </c>
      <c r="BY594" s="9">
        <v>0</v>
      </c>
      <c r="BZ594" s="9">
        <v>0</v>
      </c>
      <c r="CA594" s="9">
        <v>0</v>
      </c>
      <c r="CB594" s="9">
        <v>986.30344799999989</v>
      </c>
      <c r="CC594" s="9">
        <v>986.30344799999989</v>
      </c>
      <c r="CD594" s="135">
        <v>11835.641376000003</v>
      </c>
      <c r="CE594" s="7">
        <f t="shared" si="9"/>
        <v>0</v>
      </c>
    </row>
    <row r="595" spans="1:83" hidden="1">
      <c r="A595">
        <v>982</v>
      </c>
      <c r="B595" t="s">
        <v>536</v>
      </c>
      <c r="C595">
        <v>135</v>
      </c>
      <c r="D595" t="s">
        <v>537</v>
      </c>
      <c r="E595">
        <v>292</v>
      </c>
      <c r="F595">
        <v>512940001</v>
      </c>
      <c r="G595" t="s">
        <v>129</v>
      </c>
      <c r="H595" s="53"/>
      <c r="I595">
        <v>101</v>
      </c>
      <c r="J595" t="s">
        <v>308</v>
      </c>
      <c r="K595">
        <v>2940</v>
      </c>
      <c r="L595" s="8">
        <v>2910</v>
      </c>
      <c r="M595" t="s">
        <v>328</v>
      </c>
      <c r="N595">
        <v>2000</v>
      </c>
      <c r="O595" t="s">
        <v>113</v>
      </c>
      <c r="P595">
        <v>6</v>
      </c>
      <c r="Q595" t="s">
        <v>533</v>
      </c>
      <c r="R595">
        <v>181</v>
      </c>
      <c r="S595" s="21">
        <v>1</v>
      </c>
      <c r="T595" s="21">
        <v>81</v>
      </c>
      <c r="U595" t="s">
        <v>523</v>
      </c>
      <c r="V595">
        <v>131</v>
      </c>
      <c r="W595" t="s">
        <v>524</v>
      </c>
      <c r="X595">
        <v>1</v>
      </c>
      <c r="Y595" t="s">
        <v>313</v>
      </c>
      <c r="Z595" s="4">
        <v>0</v>
      </c>
      <c r="AA595" s="4">
        <v>335.19</v>
      </c>
      <c r="AB595" s="4">
        <v>0</v>
      </c>
      <c r="AC595" s="4">
        <v>0</v>
      </c>
      <c r="AD595" s="4">
        <v>2214.67</v>
      </c>
      <c r="AE595" s="4">
        <v>0</v>
      </c>
      <c r="AF595" s="4">
        <v>0</v>
      </c>
      <c r="AG595" s="4">
        <v>0</v>
      </c>
      <c r="AH595" s="4">
        <v>0</v>
      </c>
      <c r="AI595" s="4">
        <v>1508.37</v>
      </c>
      <c r="AJ595" s="4">
        <v>405.82</v>
      </c>
      <c r="AK595" s="4">
        <v>405.82</v>
      </c>
      <c r="AM595" s="4">
        <v>4466.07</v>
      </c>
      <c r="AN595" s="4">
        <v>0</v>
      </c>
      <c r="AO595" s="4">
        <v>2135.54</v>
      </c>
      <c r="AP595" s="4">
        <v>0</v>
      </c>
      <c r="AQ595" s="4">
        <v>-414.66</v>
      </c>
      <c r="AR595" s="4">
        <v>0</v>
      </c>
      <c r="AS595" s="4">
        <v>0</v>
      </c>
      <c r="AT595" s="4">
        <v>0</v>
      </c>
      <c r="AU595" s="4">
        <v>0</v>
      </c>
      <c r="AV595" s="4">
        <v>0</v>
      </c>
      <c r="AW595" s="4">
        <v>0</v>
      </c>
      <c r="AX595" s="4">
        <v>0</v>
      </c>
      <c r="AZ595" s="4">
        <v>4466</v>
      </c>
      <c r="BA595" s="4">
        <v>0</v>
      </c>
      <c r="BB595" s="4">
        <v>2470.8000000000002</v>
      </c>
      <c r="BC595" s="4">
        <v>0</v>
      </c>
      <c r="BD595" s="4">
        <v>1800.01</v>
      </c>
      <c r="BE595" s="4">
        <v>0</v>
      </c>
      <c r="BF595" s="4">
        <v>0</v>
      </c>
      <c r="BG595" s="4">
        <v>0</v>
      </c>
      <c r="BH595" s="4">
        <v>0</v>
      </c>
      <c r="BI595" s="4">
        <v>0</v>
      </c>
      <c r="BJ595" s="6">
        <v>873.68099999999993</v>
      </c>
      <c r="BK595" s="6">
        <v>873.68099999999993</v>
      </c>
      <c r="BQ595" s="4">
        <v>10882.570536000001</v>
      </c>
      <c r="BR595" s="9">
        <v>4635.7080000000005</v>
      </c>
      <c r="BS595" s="9">
        <v>0</v>
      </c>
      <c r="BT595" s="9">
        <v>2564.6904000000004</v>
      </c>
      <c r="BU595" s="9">
        <v>0</v>
      </c>
      <c r="BV595" s="9">
        <v>1868.41038</v>
      </c>
      <c r="BW595" s="9">
        <v>0</v>
      </c>
      <c r="BX595" s="9">
        <v>0</v>
      </c>
      <c r="BY595" s="9">
        <v>0</v>
      </c>
      <c r="BZ595" s="9">
        <v>0</v>
      </c>
      <c r="CA595" s="9">
        <v>0</v>
      </c>
      <c r="CB595" s="9">
        <v>906.88087800000005</v>
      </c>
      <c r="CC595" s="9">
        <v>906.88087800000005</v>
      </c>
      <c r="CD595" s="135">
        <v>10882.570536000001</v>
      </c>
      <c r="CE595" s="7">
        <f t="shared" si="9"/>
        <v>0</v>
      </c>
    </row>
    <row r="596" spans="1:83" s="42" customFormat="1" hidden="1">
      <c r="A596" s="42">
        <v>991</v>
      </c>
      <c r="B596" s="42" t="s">
        <v>538</v>
      </c>
      <c r="C596" s="42">
        <v>136</v>
      </c>
      <c r="D596" s="42" t="s">
        <v>539</v>
      </c>
      <c r="E596" s="42">
        <v>292</v>
      </c>
      <c r="F596" s="42">
        <v>512940001</v>
      </c>
      <c r="G596" s="42" t="s">
        <v>129</v>
      </c>
      <c r="H596" s="115"/>
      <c r="I596" s="42">
        <v>101</v>
      </c>
      <c r="J596" s="42" t="s">
        <v>308</v>
      </c>
      <c r="K596" s="42">
        <v>2940</v>
      </c>
      <c r="L596" s="104">
        <v>2910</v>
      </c>
      <c r="M596" s="42" t="s">
        <v>328</v>
      </c>
      <c r="N596" s="42">
        <v>2000</v>
      </c>
      <c r="O596" s="42" t="s">
        <v>113</v>
      </c>
      <c r="P596" s="42">
        <v>10</v>
      </c>
      <c r="Q596" s="42" t="s">
        <v>540</v>
      </c>
      <c r="R596" s="42">
        <v>311</v>
      </c>
      <c r="S596" s="105">
        <v>3</v>
      </c>
      <c r="T596" s="105">
        <v>11</v>
      </c>
      <c r="U596" s="42" t="s">
        <v>463</v>
      </c>
      <c r="V596" s="42">
        <v>121</v>
      </c>
      <c r="W596" s="42" t="s">
        <v>312</v>
      </c>
      <c r="X596" s="42">
        <v>1</v>
      </c>
      <c r="Y596" s="42" t="s">
        <v>313</v>
      </c>
      <c r="Z596" s="43">
        <v>0</v>
      </c>
      <c r="AA596" s="43">
        <v>0</v>
      </c>
      <c r="AB596" s="43">
        <v>0</v>
      </c>
      <c r="AC596" s="43">
        <v>0</v>
      </c>
      <c r="AD596" s="43">
        <v>2150.2800000000002</v>
      </c>
      <c r="AE596" s="43">
        <v>12599.68</v>
      </c>
      <c r="AF596" s="43">
        <v>0</v>
      </c>
      <c r="AG596" s="43">
        <v>0</v>
      </c>
      <c r="AH596" s="43">
        <v>0</v>
      </c>
      <c r="AI596" s="43">
        <v>550.67999999999995</v>
      </c>
      <c r="AJ596" s="43">
        <v>1530.06</v>
      </c>
      <c r="AK596" s="43">
        <v>1530.06</v>
      </c>
      <c r="AL596" s="43"/>
      <c r="AM596" s="43">
        <v>0</v>
      </c>
      <c r="AN596" s="43">
        <v>0</v>
      </c>
      <c r="AO596" s="43">
        <v>0</v>
      </c>
      <c r="AP596" s="43">
        <v>0</v>
      </c>
      <c r="AQ596" s="43">
        <v>0</v>
      </c>
      <c r="AR596" s="43">
        <v>-8931.85</v>
      </c>
      <c r="AS596" s="43">
        <v>-5633.71</v>
      </c>
      <c r="AT596" s="43">
        <v>0</v>
      </c>
      <c r="AU596" s="43">
        <v>0</v>
      </c>
      <c r="AV596" s="43">
        <v>0</v>
      </c>
      <c r="AW596" s="43">
        <v>0</v>
      </c>
      <c r="AX596" s="43">
        <v>0</v>
      </c>
      <c r="AZ596" s="43">
        <v>0</v>
      </c>
      <c r="BA596" s="43">
        <v>0</v>
      </c>
      <c r="BB596" s="43">
        <v>0</v>
      </c>
      <c r="BC596" s="43">
        <v>0</v>
      </c>
      <c r="BD596" s="43">
        <v>0</v>
      </c>
      <c r="BE596" s="43">
        <v>0</v>
      </c>
      <c r="BF596" s="43">
        <v>0</v>
      </c>
      <c r="BG596" s="43">
        <v>0</v>
      </c>
      <c r="BH596" s="43">
        <v>0</v>
      </c>
      <c r="BI596" s="43">
        <v>0</v>
      </c>
      <c r="BJ596" s="44">
        <v>0</v>
      </c>
      <c r="BK596" s="44">
        <v>0</v>
      </c>
      <c r="BL596" s="107"/>
      <c r="BM596" s="107"/>
      <c r="BQ596" s="43">
        <v>0</v>
      </c>
      <c r="BR596" s="107">
        <v>0</v>
      </c>
      <c r="BS596" s="107">
        <v>0</v>
      </c>
      <c r="BT596" s="107">
        <v>0</v>
      </c>
      <c r="BU596" s="107">
        <v>0</v>
      </c>
      <c r="BV596" s="107">
        <v>0</v>
      </c>
      <c r="BW596" s="107">
        <v>0</v>
      </c>
      <c r="BX596" s="107">
        <v>0</v>
      </c>
      <c r="BY596" s="107">
        <v>0</v>
      </c>
      <c r="BZ596" s="107">
        <v>0</v>
      </c>
      <c r="CA596" s="107">
        <v>0</v>
      </c>
      <c r="CB596" s="107">
        <v>0</v>
      </c>
      <c r="CC596" s="107">
        <v>0</v>
      </c>
      <c r="CD596" s="137">
        <v>0</v>
      </c>
      <c r="CE596" s="7">
        <f t="shared" si="9"/>
        <v>0</v>
      </c>
    </row>
    <row r="597" spans="1:83" hidden="1">
      <c r="A597">
        <v>101</v>
      </c>
      <c r="B597" t="s">
        <v>306</v>
      </c>
      <c r="C597">
        <v>139</v>
      </c>
      <c r="D597" t="s">
        <v>307</v>
      </c>
      <c r="E597">
        <v>298</v>
      </c>
      <c r="F597">
        <v>512960001</v>
      </c>
      <c r="G597" t="s">
        <v>650</v>
      </c>
      <c r="H597" s="53"/>
      <c r="I597">
        <v>101</v>
      </c>
      <c r="J597" t="s">
        <v>308</v>
      </c>
      <c r="K597">
        <v>2960</v>
      </c>
      <c r="L597" s="8">
        <v>2910</v>
      </c>
      <c r="M597" t="s">
        <v>329</v>
      </c>
      <c r="N597">
        <v>2000</v>
      </c>
      <c r="O597" t="s">
        <v>113</v>
      </c>
      <c r="P597">
        <v>7</v>
      </c>
      <c r="Q597" t="s">
        <v>310</v>
      </c>
      <c r="R597">
        <v>171</v>
      </c>
      <c r="S597" s="21">
        <v>1</v>
      </c>
      <c r="T597" s="21">
        <v>71</v>
      </c>
      <c r="U597" t="s">
        <v>311</v>
      </c>
      <c r="V597">
        <v>121</v>
      </c>
      <c r="W597" t="s">
        <v>312</v>
      </c>
      <c r="X597">
        <v>1</v>
      </c>
      <c r="Y597" t="s">
        <v>313</v>
      </c>
      <c r="Z597" s="4">
        <v>2060.54</v>
      </c>
      <c r="AA597" s="4">
        <v>6450.01</v>
      </c>
      <c r="AB597" s="4">
        <v>14045.11</v>
      </c>
      <c r="AC597" s="4">
        <v>10564.85</v>
      </c>
      <c r="AD597" s="4">
        <v>25607.9</v>
      </c>
      <c r="AE597" s="4">
        <v>30384.13</v>
      </c>
      <c r="AF597" s="4">
        <v>54052.68</v>
      </c>
      <c r="AG597" s="4">
        <v>17382.240000000002</v>
      </c>
      <c r="AH597" s="4">
        <v>30663.43</v>
      </c>
      <c r="AI597" s="4">
        <v>67505.429999999993</v>
      </c>
      <c r="AJ597" s="4">
        <v>25871.63</v>
      </c>
      <c r="AK597" s="4">
        <v>25871.63</v>
      </c>
      <c r="AM597" s="4">
        <v>7329.83</v>
      </c>
      <c r="AN597" s="4">
        <v>15455.09</v>
      </c>
      <c r="AO597" s="4">
        <v>0</v>
      </c>
      <c r="AP597" s="4">
        <v>-844.98</v>
      </c>
      <c r="AQ597" s="4">
        <v>-13600.74</v>
      </c>
      <c r="AR597" s="4">
        <v>-19544.78</v>
      </c>
      <c r="AS597" s="4">
        <v>-14879.11</v>
      </c>
      <c r="AT597" s="4">
        <v>21656.68</v>
      </c>
      <c r="AU597" s="4">
        <v>-16292.39</v>
      </c>
      <c r="AV597" s="4">
        <v>-39831.660000000003</v>
      </c>
      <c r="AW597" s="4">
        <v>15840.79</v>
      </c>
      <c r="AX597" s="4">
        <v>-25000</v>
      </c>
      <c r="AZ597" s="4">
        <v>2309.4</v>
      </c>
      <c r="BA597" s="4">
        <v>7081.36</v>
      </c>
      <c r="BB597" s="4">
        <v>22128.27</v>
      </c>
      <c r="BC597" s="4">
        <v>12241.14</v>
      </c>
      <c r="BD597" s="4">
        <v>11300.04</v>
      </c>
      <c r="BE597" s="4">
        <v>11781.86</v>
      </c>
      <c r="BF597" s="4">
        <v>40387.65</v>
      </c>
      <c r="BG597" s="4">
        <v>12095.67</v>
      </c>
      <c r="BH597" s="4">
        <v>39056.720000000001</v>
      </c>
      <c r="BI597" s="4">
        <v>20650.54</v>
      </c>
      <c r="BJ597" s="6">
        <v>17903.264999999999</v>
      </c>
      <c r="BK597" s="6">
        <v>17903.264999999999</v>
      </c>
      <c r="BQ597" s="4">
        <v>223003.06883999999</v>
      </c>
      <c r="BR597" s="9">
        <v>2397.1572000000001</v>
      </c>
      <c r="BS597" s="9">
        <v>7350.4516800000001</v>
      </c>
      <c r="BT597" s="9">
        <v>22969.144260000001</v>
      </c>
      <c r="BU597" s="9">
        <v>12706.303319999999</v>
      </c>
      <c r="BV597" s="9">
        <v>11729.44152</v>
      </c>
      <c r="BW597" s="9">
        <v>12229.570680000001</v>
      </c>
      <c r="BX597" s="9">
        <v>41922.380700000002</v>
      </c>
      <c r="BY597" s="9">
        <v>12555.30546</v>
      </c>
      <c r="BZ597" s="9">
        <v>40540.875359999998</v>
      </c>
      <c r="CA597" s="9">
        <v>21435.26052</v>
      </c>
      <c r="CB597" s="9">
        <v>18583.589069999998</v>
      </c>
      <c r="CC597" s="9">
        <v>18583.589069999998</v>
      </c>
      <c r="CD597" s="135">
        <v>223003.06883999999</v>
      </c>
      <c r="CE597" s="7">
        <f t="shared" si="9"/>
        <v>0</v>
      </c>
    </row>
    <row r="598" spans="1:83" hidden="1">
      <c r="A598">
        <v>102</v>
      </c>
      <c r="B598" t="s">
        <v>343</v>
      </c>
      <c r="C598">
        <v>140</v>
      </c>
      <c r="D598" t="s">
        <v>344</v>
      </c>
      <c r="E598">
        <v>298</v>
      </c>
      <c r="F598">
        <v>512960001</v>
      </c>
      <c r="G598" t="s">
        <v>650</v>
      </c>
      <c r="H598" s="53"/>
      <c r="I598">
        <v>101</v>
      </c>
      <c r="J598" t="s">
        <v>308</v>
      </c>
      <c r="K598">
        <v>2960</v>
      </c>
      <c r="L598" s="8">
        <v>2910</v>
      </c>
      <c r="M598" t="s">
        <v>329</v>
      </c>
      <c r="N598">
        <v>2000</v>
      </c>
      <c r="O598" t="s">
        <v>113</v>
      </c>
      <c r="P598">
        <v>4</v>
      </c>
      <c r="Q598" t="s">
        <v>345</v>
      </c>
      <c r="R598">
        <v>172</v>
      </c>
      <c r="S598" s="21">
        <v>1</v>
      </c>
      <c r="T598" s="21">
        <v>72</v>
      </c>
      <c r="U598" t="s">
        <v>281</v>
      </c>
      <c r="V598">
        <v>121</v>
      </c>
      <c r="W598" t="s">
        <v>312</v>
      </c>
      <c r="X598">
        <v>1</v>
      </c>
      <c r="Y598" t="s">
        <v>313</v>
      </c>
      <c r="Z598" s="4">
        <v>0</v>
      </c>
      <c r="AA598" s="4">
        <v>0</v>
      </c>
      <c r="AB598" s="4">
        <v>4465.8500000000004</v>
      </c>
      <c r="AC598" s="4">
        <v>0</v>
      </c>
      <c r="AD598" s="4">
        <v>6252.97</v>
      </c>
      <c r="AE598" s="4">
        <v>26052.23</v>
      </c>
      <c r="AF598" s="4">
        <v>0</v>
      </c>
      <c r="AG598" s="4">
        <v>17358.240000000002</v>
      </c>
      <c r="AH598" s="4">
        <v>0</v>
      </c>
      <c r="AI598" s="4">
        <v>14555.62</v>
      </c>
      <c r="AJ598" s="4">
        <v>6868.49</v>
      </c>
      <c r="AK598" s="4">
        <v>6868.49</v>
      </c>
      <c r="AM598" s="4">
        <v>15623.81</v>
      </c>
      <c r="AN598" s="4">
        <v>11693.65</v>
      </c>
      <c r="AO598" s="4">
        <v>4702.75</v>
      </c>
      <c r="AP598" s="4">
        <v>6245.28</v>
      </c>
      <c r="AQ598" s="4">
        <v>1610.06</v>
      </c>
      <c r="AR598" s="4">
        <v>0</v>
      </c>
      <c r="AS598" s="4">
        <v>0</v>
      </c>
      <c r="AT598" s="4">
        <v>-7918.99</v>
      </c>
      <c r="AU598" s="4">
        <v>0</v>
      </c>
      <c r="AV598" s="4">
        <v>-18173.240000000002</v>
      </c>
      <c r="AW598" s="4">
        <v>0</v>
      </c>
      <c r="AX598" s="4">
        <v>-100</v>
      </c>
      <c r="AZ598" s="4">
        <v>15523.82</v>
      </c>
      <c r="BA598" s="4">
        <v>10440</v>
      </c>
      <c r="BB598" s="4">
        <v>1353.64</v>
      </c>
      <c r="BC598" s="4">
        <v>11813.28</v>
      </c>
      <c r="BD598" s="4">
        <v>3600.59</v>
      </c>
      <c r="BE598" s="4">
        <v>7862.69</v>
      </c>
      <c r="BF598" s="4">
        <v>1577.67</v>
      </c>
      <c r="BG598" s="4">
        <v>6800</v>
      </c>
      <c r="BH598" s="4">
        <v>0</v>
      </c>
      <c r="BI598" s="4">
        <v>15593.13</v>
      </c>
      <c r="BJ598" s="6">
        <v>7456.4820000000009</v>
      </c>
      <c r="BK598" s="6">
        <v>7456.4820000000009</v>
      </c>
      <c r="BQ598" s="4">
        <v>92877.939792000019</v>
      </c>
      <c r="BR598" s="9">
        <v>16113.72516</v>
      </c>
      <c r="BS598" s="9">
        <v>10836.72</v>
      </c>
      <c r="BT598" s="9">
        <v>1405.0783200000001</v>
      </c>
      <c r="BU598" s="9">
        <v>12262.184640000001</v>
      </c>
      <c r="BV598" s="9">
        <v>3737.4124200000006</v>
      </c>
      <c r="BW598" s="9">
        <v>8161.4722200000006</v>
      </c>
      <c r="BX598" s="9">
        <v>1637.6214600000001</v>
      </c>
      <c r="BY598" s="9">
        <v>7058.4000000000005</v>
      </c>
      <c r="BZ598" s="9">
        <v>0</v>
      </c>
      <c r="CA598" s="9">
        <v>16185.66894</v>
      </c>
      <c r="CB598" s="9">
        <v>7739.828316000001</v>
      </c>
      <c r="CC598" s="9">
        <v>7739.828316000001</v>
      </c>
      <c r="CD598" s="135">
        <v>92877.939792000005</v>
      </c>
      <c r="CE598" s="7">
        <f t="shared" si="9"/>
        <v>0</v>
      </c>
    </row>
    <row r="599" spans="1:83" hidden="1">
      <c r="A599">
        <v>111</v>
      </c>
      <c r="B599" t="s">
        <v>84</v>
      </c>
      <c r="C599">
        <v>141</v>
      </c>
      <c r="D599" t="s">
        <v>260</v>
      </c>
      <c r="E599">
        <v>298</v>
      </c>
      <c r="F599">
        <v>512960001</v>
      </c>
      <c r="G599" t="s">
        <v>650</v>
      </c>
      <c r="H599" s="53"/>
      <c r="I599">
        <v>101</v>
      </c>
      <c r="J599" t="s">
        <v>308</v>
      </c>
      <c r="K599">
        <v>2960</v>
      </c>
      <c r="L599" s="8">
        <v>2910</v>
      </c>
      <c r="M599" t="s">
        <v>329</v>
      </c>
      <c r="N599">
        <v>2000</v>
      </c>
      <c r="O599" t="s">
        <v>113</v>
      </c>
      <c r="P599">
        <v>13</v>
      </c>
      <c r="Q599" t="s">
        <v>353</v>
      </c>
      <c r="R599">
        <v>263</v>
      </c>
      <c r="S599" s="21">
        <v>2</v>
      </c>
      <c r="T599" s="21">
        <v>63</v>
      </c>
      <c r="U599" t="s">
        <v>354</v>
      </c>
      <c r="V599">
        <v>121</v>
      </c>
      <c r="W599" t="s">
        <v>312</v>
      </c>
      <c r="X599">
        <v>1</v>
      </c>
      <c r="Y599" t="s">
        <v>313</v>
      </c>
      <c r="Z599" s="4">
        <v>23942.400000000001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2075.46</v>
      </c>
      <c r="AI599" s="4">
        <v>0</v>
      </c>
      <c r="AJ599" s="4">
        <v>2601.79</v>
      </c>
      <c r="AK599" s="4">
        <v>2601.79</v>
      </c>
      <c r="AM599" s="4">
        <v>-23492.67</v>
      </c>
      <c r="AN599" s="4">
        <v>0</v>
      </c>
      <c r="AO599" s="4">
        <v>0</v>
      </c>
      <c r="AP599" s="4">
        <v>0</v>
      </c>
      <c r="AQ599" s="4">
        <v>7067.77</v>
      </c>
      <c r="AR599" s="4">
        <v>0</v>
      </c>
      <c r="AS599" s="4">
        <v>3100</v>
      </c>
      <c r="AT599" s="4">
        <v>0</v>
      </c>
      <c r="AU599" s="4">
        <v>0</v>
      </c>
      <c r="AV599" s="4">
        <v>0</v>
      </c>
      <c r="AW599" s="4">
        <v>0</v>
      </c>
      <c r="AX599" s="4">
        <v>0</v>
      </c>
      <c r="AZ599" s="4">
        <v>0</v>
      </c>
      <c r="BA599" s="4">
        <v>0</v>
      </c>
      <c r="BB599" s="4">
        <v>0</v>
      </c>
      <c r="BC599" s="4">
        <v>0</v>
      </c>
      <c r="BD599" s="4">
        <v>0</v>
      </c>
      <c r="BE599" s="4">
        <v>0</v>
      </c>
      <c r="BF599" s="4">
        <v>0</v>
      </c>
      <c r="BG599" s="4">
        <v>7517.5</v>
      </c>
      <c r="BH599" s="4">
        <v>0</v>
      </c>
      <c r="BI599" s="4">
        <v>0</v>
      </c>
      <c r="BJ599" s="6">
        <v>751.75</v>
      </c>
      <c r="BK599" s="6">
        <v>751.75</v>
      </c>
      <c r="BQ599" s="4">
        <v>9363.7980000000007</v>
      </c>
      <c r="BR599" s="9">
        <v>0</v>
      </c>
      <c r="BS599" s="9">
        <v>0</v>
      </c>
      <c r="BT599" s="9">
        <v>0</v>
      </c>
      <c r="BU599" s="9">
        <v>0</v>
      </c>
      <c r="BV599" s="9">
        <v>0</v>
      </c>
      <c r="BW599" s="9">
        <v>0</v>
      </c>
      <c r="BX599" s="9">
        <v>0</v>
      </c>
      <c r="BY599" s="9">
        <v>7803.1650000000009</v>
      </c>
      <c r="BZ599" s="9">
        <v>0</v>
      </c>
      <c r="CA599" s="9">
        <v>0</v>
      </c>
      <c r="CB599" s="9">
        <v>780.31650000000002</v>
      </c>
      <c r="CC599" s="9">
        <v>780.31650000000002</v>
      </c>
      <c r="CD599" s="135">
        <v>9363.7980000000025</v>
      </c>
      <c r="CE599" s="7">
        <f t="shared" si="9"/>
        <v>0</v>
      </c>
    </row>
    <row r="600" spans="1:83" hidden="1">
      <c r="A600">
        <v>921</v>
      </c>
      <c r="B600" t="s">
        <v>454</v>
      </c>
      <c r="C600">
        <v>108</v>
      </c>
      <c r="D600" t="s">
        <v>455</v>
      </c>
      <c r="E600">
        <v>298</v>
      </c>
      <c r="F600">
        <v>512960001</v>
      </c>
      <c r="G600" t="s">
        <v>650</v>
      </c>
      <c r="H600" s="53"/>
      <c r="I600">
        <v>101</v>
      </c>
      <c r="J600" t="s">
        <v>308</v>
      </c>
      <c r="K600">
        <v>2960</v>
      </c>
      <c r="L600" s="8">
        <v>2910</v>
      </c>
      <c r="M600" t="s">
        <v>329</v>
      </c>
      <c r="N600">
        <v>2000</v>
      </c>
      <c r="O600" t="s">
        <v>113</v>
      </c>
      <c r="P600">
        <v>4</v>
      </c>
      <c r="Q600" t="s">
        <v>345</v>
      </c>
      <c r="R600">
        <v>132</v>
      </c>
      <c r="S600" s="21">
        <v>1</v>
      </c>
      <c r="T600" s="21">
        <v>32</v>
      </c>
      <c r="U600" t="s">
        <v>456</v>
      </c>
      <c r="V600">
        <v>121</v>
      </c>
      <c r="W600" t="s">
        <v>312</v>
      </c>
      <c r="X600">
        <v>1</v>
      </c>
      <c r="Y600" t="s">
        <v>313</v>
      </c>
      <c r="Z600" s="4">
        <v>0</v>
      </c>
      <c r="AA600" s="4">
        <v>304.45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30.45</v>
      </c>
      <c r="AK600" s="4">
        <v>30.45</v>
      </c>
      <c r="AM600" s="4">
        <v>1311.82</v>
      </c>
      <c r="AN600" s="4">
        <v>0</v>
      </c>
      <c r="AO600" s="4">
        <v>-277.06</v>
      </c>
      <c r="AP600" s="4">
        <v>0</v>
      </c>
      <c r="AQ600" s="4">
        <v>0</v>
      </c>
      <c r="AR600" s="4">
        <v>0</v>
      </c>
      <c r="AS600" s="4">
        <v>0</v>
      </c>
      <c r="AT600" s="4">
        <v>0</v>
      </c>
      <c r="AU600" s="4">
        <v>0</v>
      </c>
      <c r="AV600" s="4">
        <v>-27.4</v>
      </c>
      <c r="AW600" s="4">
        <v>0</v>
      </c>
      <c r="AX600" s="4">
        <v>0</v>
      </c>
      <c r="AZ600" s="4">
        <v>1311.81</v>
      </c>
      <c r="BA600" s="4">
        <v>0</v>
      </c>
      <c r="BB600" s="4">
        <v>0</v>
      </c>
      <c r="BC600" s="4">
        <v>0</v>
      </c>
      <c r="BD600" s="4">
        <v>0</v>
      </c>
      <c r="BE600" s="4">
        <v>0</v>
      </c>
      <c r="BF600" s="4">
        <v>0</v>
      </c>
      <c r="BG600" s="4">
        <v>0</v>
      </c>
      <c r="BH600" s="4">
        <v>0</v>
      </c>
      <c r="BI600" s="4">
        <v>0</v>
      </c>
      <c r="BJ600" s="6">
        <v>131.18099999999998</v>
      </c>
      <c r="BK600" s="6">
        <v>131.18099999999998</v>
      </c>
      <c r="BQ600" s="4">
        <v>1633.990536</v>
      </c>
      <c r="BR600" s="9">
        <v>1361.65878</v>
      </c>
      <c r="BS600" s="9">
        <v>0</v>
      </c>
      <c r="BT600" s="9">
        <v>0</v>
      </c>
      <c r="BU600" s="9">
        <v>0</v>
      </c>
      <c r="BV600" s="9">
        <v>0</v>
      </c>
      <c r="BW600" s="9">
        <v>0</v>
      </c>
      <c r="BX600" s="9">
        <v>0</v>
      </c>
      <c r="BY600" s="9">
        <v>0</v>
      </c>
      <c r="BZ600" s="9">
        <v>0</v>
      </c>
      <c r="CA600" s="9">
        <v>0</v>
      </c>
      <c r="CB600" s="9">
        <v>136.16587799999996</v>
      </c>
      <c r="CC600" s="9">
        <v>136.16587799999996</v>
      </c>
      <c r="CD600" s="135">
        <v>1633.990536</v>
      </c>
      <c r="CE600" s="7">
        <f t="shared" si="9"/>
        <v>0</v>
      </c>
    </row>
    <row r="601" spans="1:83" hidden="1">
      <c r="A601">
        <v>941</v>
      </c>
      <c r="B601" t="s">
        <v>484</v>
      </c>
      <c r="C601">
        <v>116</v>
      </c>
      <c r="D601" t="s">
        <v>485</v>
      </c>
      <c r="E601">
        <v>298</v>
      </c>
      <c r="F601">
        <v>512960001</v>
      </c>
      <c r="G601" t="s">
        <v>650</v>
      </c>
      <c r="H601" s="53"/>
      <c r="I601">
        <v>101</v>
      </c>
      <c r="J601" t="s">
        <v>308</v>
      </c>
      <c r="K601">
        <v>2960</v>
      </c>
      <c r="L601" s="8">
        <v>2910</v>
      </c>
      <c r="M601" t="s">
        <v>329</v>
      </c>
      <c r="N601">
        <v>2000</v>
      </c>
      <c r="O601" t="s">
        <v>113</v>
      </c>
      <c r="P601">
        <v>8</v>
      </c>
      <c r="Q601" t="s">
        <v>486</v>
      </c>
      <c r="R601">
        <v>131</v>
      </c>
      <c r="S601" s="21">
        <v>1</v>
      </c>
      <c r="T601" s="21">
        <v>31</v>
      </c>
      <c r="U601" t="s">
        <v>449</v>
      </c>
      <c r="V601">
        <v>121</v>
      </c>
      <c r="W601" t="s">
        <v>312</v>
      </c>
      <c r="X601">
        <v>1</v>
      </c>
      <c r="Y601" t="s">
        <v>313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M601" s="4">
        <v>0</v>
      </c>
      <c r="AN601" s="4">
        <v>0</v>
      </c>
      <c r="AO601" s="4">
        <v>6612.82</v>
      </c>
      <c r="AP601" s="4">
        <v>0</v>
      </c>
      <c r="AQ601" s="4">
        <v>0</v>
      </c>
      <c r="AR601" s="4">
        <v>0</v>
      </c>
      <c r="AS601" s="4">
        <v>0</v>
      </c>
      <c r="AT601" s="4">
        <v>0</v>
      </c>
      <c r="AU601" s="4">
        <v>0</v>
      </c>
      <c r="AV601" s="4">
        <v>0</v>
      </c>
      <c r="AW601" s="4">
        <v>0</v>
      </c>
      <c r="AX601" s="4">
        <v>0</v>
      </c>
      <c r="AZ601" s="4">
        <v>0</v>
      </c>
      <c r="BA601" s="4">
        <v>0</v>
      </c>
      <c r="BB601" s="4">
        <v>0</v>
      </c>
      <c r="BC601" s="4">
        <v>6612.82</v>
      </c>
      <c r="BD601" s="4">
        <v>0</v>
      </c>
      <c r="BE601" s="4">
        <v>0</v>
      </c>
      <c r="BF601" s="4">
        <v>0</v>
      </c>
      <c r="BG601" s="4">
        <v>0</v>
      </c>
      <c r="BH601" s="4">
        <v>0</v>
      </c>
      <c r="BI601" s="4">
        <v>0</v>
      </c>
      <c r="BJ601" s="6">
        <v>661.28199999999993</v>
      </c>
      <c r="BK601" s="6">
        <v>661.28199999999993</v>
      </c>
      <c r="BQ601" s="4">
        <v>8236.9285920000002</v>
      </c>
      <c r="BR601" s="9">
        <v>0</v>
      </c>
      <c r="BS601" s="9">
        <v>0</v>
      </c>
      <c r="BT601" s="9">
        <v>0</v>
      </c>
      <c r="BU601" s="9">
        <v>6864.1071599999996</v>
      </c>
      <c r="BV601" s="9">
        <v>0</v>
      </c>
      <c r="BW601" s="9">
        <v>0</v>
      </c>
      <c r="BX601" s="9">
        <v>0</v>
      </c>
      <c r="BY601" s="9">
        <v>0</v>
      </c>
      <c r="BZ601" s="9">
        <v>0</v>
      </c>
      <c r="CA601" s="9">
        <v>0</v>
      </c>
      <c r="CB601" s="9">
        <v>686.41071599999998</v>
      </c>
      <c r="CC601" s="9">
        <v>686.41071599999998</v>
      </c>
      <c r="CD601" s="135">
        <v>8236.9285920000002</v>
      </c>
      <c r="CE601" s="7">
        <f t="shared" si="9"/>
        <v>0</v>
      </c>
    </row>
    <row r="602" spans="1:83" hidden="1">
      <c r="A602">
        <v>943</v>
      </c>
      <c r="B602" t="s">
        <v>600</v>
      </c>
      <c r="C602">
        <v>183</v>
      </c>
      <c r="D602" t="s">
        <v>600</v>
      </c>
      <c r="E602">
        <v>298</v>
      </c>
      <c r="F602">
        <v>512960001</v>
      </c>
      <c r="G602" t="s">
        <v>650</v>
      </c>
      <c r="H602" s="53"/>
      <c r="I602">
        <v>101</v>
      </c>
      <c r="J602" t="s">
        <v>308</v>
      </c>
      <c r="K602">
        <v>2960</v>
      </c>
      <c r="L602" s="8">
        <v>2910</v>
      </c>
      <c r="M602" t="s">
        <v>329</v>
      </c>
      <c r="N602">
        <v>2000</v>
      </c>
      <c r="O602" t="s">
        <v>113</v>
      </c>
      <c r="P602">
        <v>9</v>
      </c>
      <c r="Q602" t="s">
        <v>422</v>
      </c>
      <c r="R602">
        <v>131</v>
      </c>
      <c r="S602" s="21">
        <v>1</v>
      </c>
      <c r="T602" s="21">
        <v>31</v>
      </c>
      <c r="U602" t="s">
        <v>449</v>
      </c>
      <c r="V602">
        <v>121</v>
      </c>
      <c r="W602" t="s">
        <v>312</v>
      </c>
      <c r="X602">
        <v>1</v>
      </c>
      <c r="Y602" t="s">
        <v>313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0</v>
      </c>
      <c r="AU602" s="4">
        <v>5998.8</v>
      </c>
      <c r="AV602" s="4">
        <v>0</v>
      </c>
      <c r="AW602" s="4">
        <v>0</v>
      </c>
      <c r="AX602" s="4">
        <v>0</v>
      </c>
      <c r="AZ602" s="4">
        <v>0</v>
      </c>
      <c r="BA602" s="4">
        <v>0</v>
      </c>
      <c r="BB602" s="4">
        <v>0</v>
      </c>
      <c r="BC602" s="4">
        <v>0</v>
      </c>
      <c r="BD602" s="4">
        <v>0</v>
      </c>
      <c r="BE602" s="4">
        <v>0</v>
      </c>
      <c r="BF602" s="4">
        <v>0</v>
      </c>
      <c r="BG602" s="4">
        <v>0</v>
      </c>
      <c r="BH602" s="4">
        <v>0</v>
      </c>
      <c r="BI602" s="4">
        <v>0</v>
      </c>
      <c r="BJ602" s="6">
        <v>0</v>
      </c>
      <c r="BK602" s="6">
        <v>0</v>
      </c>
      <c r="BQ602" s="4">
        <v>0</v>
      </c>
      <c r="BR602" s="9">
        <v>0</v>
      </c>
      <c r="BS602" s="9">
        <v>0</v>
      </c>
      <c r="BT602" s="9">
        <v>0</v>
      </c>
      <c r="BU602" s="9">
        <v>0</v>
      </c>
      <c r="BV602" s="9">
        <v>0</v>
      </c>
      <c r="BW602" s="9">
        <v>0</v>
      </c>
      <c r="BX602" s="9">
        <v>0</v>
      </c>
      <c r="BY602" s="9">
        <v>0</v>
      </c>
      <c r="BZ602" s="9">
        <v>0</v>
      </c>
      <c r="CA602" s="9">
        <v>0</v>
      </c>
      <c r="CB602" s="9">
        <v>0</v>
      </c>
      <c r="CC602" s="9">
        <v>0</v>
      </c>
      <c r="CD602" s="135">
        <v>0</v>
      </c>
      <c r="CE602" s="7">
        <f t="shared" si="9"/>
        <v>0</v>
      </c>
    </row>
    <row r="603" spans="1:83" hidden="1">
      <c r="A603">
        <v>951</v>
      </c>
      <c r="B603" t="s">
        <v>491</v>
      </c>
      <c r="C603">
        <v>118</v>
      </c>
      <c r="D603" t="s">
        <v>178</v>
      </c>
      <c r="E603">
        <v>298</v>
      </c>
      <c r="F603">
        <v>512960001</v>
      </c>
      <c r="G603" t="s">
        <v>650</v>
      </c>
      <c r="H603" s="53"/>
      <c r="I603">
        <v>101</v>
      </c>
      <c r="J603" t="s">
        <v>308</v>
      </c>
      <c r="K603">
        <v>2960</v>
      </c>
      <c r="L603" s="8">
        <v>2910</v>
      </c>
      <c r="M603" t="s">
        <v>329</v>
      </c>
      <c r="N603">
        <v>2000</v>
      </c>
      <c r="O603" t="s">
        <v>113</v>
      </c>
      <c r="P603">
        <v>12</v>
      </c>
      <c r="Q603" t="s">
        <v>401</v>
      </c>
      <c r="R603">
        <v>221</v>
      </c>
      <c r="S603" s="21">
        <v>2</v>
      </c>
      <c r="T603" s="21">
        <v>21</v>
      </c>
      <c r="U603" t="s">
        <v>492</v>
      </c>
      <c r="V603">
        <v>128</v>
      </c>
      <c r="W603" t="s">
        <v>404</v>
      </c>
      <c r="X603">
        <v>1</v>
      </c>
      <c r="Y603" t="s">
        <v>313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M603" s="4">
        <v>0</v>
      </c>
      <c r="AN603" s="4">
        <v>1025.01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0</v>
      </c>
      <c r="AU603" s="4">
        <v>0</v>
      </c>
      <c r="AV603" s="4">
        <v>2312.36</v>
      </c>
      <c r="AW603" s="4">
        <v>0</v>
      </c>
      <c r="AX603" s="4">
        <v>0</v>
      </c>
      <c r="AZ603" s="4">
        <v>0</v>
      </c>
      <c r="BA603" s="4">
        <v>0</v>
      </c>
      <c r="BB603" s="4">
        <v>1025.01</v>
      </c>
      <c r="BC603" s="4">
        <v>0</v>
      </c>
      <c r="BD603" s="4">
        <v>0</v>
      </c>
      <c r="BE603" s="4">
        <v>0</v>
      </c>
      <c r="BF603" s="4">
        <v>0</v>
      </c>
      <c r="BG603" s="4">
        <v>0</v>
      </c>
      <c r="BH603" s="4">
        <v>0</v>
      </c>
      <c r="BI603" s="4">
        <v>0</v>
      </c>
      <c r="BJ603" s="6">
        <v>102.501</v>
      </c>
      <c r="BK603" s="6">
        <v>102.501</v>
      </c>
      <c r="BQ603" s="4">
        <v>1276.7524559999999</v>
      </c>
      <c r="BR603" s="9">
        <v>0</v>
      </c>
      <c r="BS603" s="9">
        <v>0</v>
      </c>
      <c r="BT603" s="9">
        <v>1063.96038</v>
      </c>
      <c r="BU603" s="9">
        <v>0</v>
      </c>
      <c r="BV603" s="9">
        <v>0</v>
      </c>
      <c r="BW603" s="9">
        <v>0</v>
      </c>
      <c r="BX603" s="9">
        <v>0</v>
      </c>
      <c r="BY603" s="9">
        <v>0</v>
      </c>
      <c r="BZ603" s="9">
        <v>0</v>
      </c>
      <c r="CA603" s="9">
        <v>0</v>
      </c>
      <c r="CB603" s="9">
        <v>106.396038</v>
      </c>
      <c r="CC603" s="9">
        <v>106.396038</v>
      </c>
      <c r="CD603" s="135">
        <v>1276.7524560000002</v>
      </c>
      <c r="CE603" s="7">
        <f t="shared" si="9"/>
        <v>0</v>
      </c>
    </row>
    <row r="604" spans="1:83" hidden="1">
      <c r="A604">
        <v>952</v>
      </c>
      <c r="B604" t="s">
        <v>498</v>
      </c>
      <c r="C604">
        <v>120</v>
      </c>
      <c r="D604" t="s">
        <v>499</v>
      </c>
      <c r="E604">
        <v>298</v>
      </c>
      <c r="F604">
        <v>512960001</v>
      </c>
      <c r="G604" t="s">
        <v>650</v>
      </c>
      <c r="H604" s="53"/>
      <c r="I604">
        <v>101</v>
      </c>
      <c r="J604" t="s">
        <v>308</v>
      </c>
      <c r="K604">
        <v>2960</v>
      </c>
      <c r="L604" s="8">
        <v>2910</v>
      </c>
      <c r="M604" t="s">
        <v>329</v>
      </c>
      <c r="N604">
        <v>2000</v>
      </c>
      <c r="O604" t="s">
        <v>113</v>
      </c>
      <c r="P604">
        <v>12</v>
      </c>
      <c r="Q604" t="s">
        <v>401</v>
      </c>
      <c r="R604">
        <v>222</v>
      </c>
      <c r="S604" s="21">
        <v>2</v>
      </c>
      <c r="T604" s="21">
        <v>22</v>
      </c>
      <c r="U604" t="s">
        <v>500</v>
      </c>
      <c r="V604">
        <v>125</v>
      </c>
      <c r="W604" t="s">
        <v>464</v>
      </c>
      <c r="X604">
        <v>1</v>
      </c>
      <c r="Y604" t="s">
        <v>313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3596.71</v>
      </c>
      <c r="AR604" s="4">
        <v>0</v>
      </c>
      <c r="AS604" s="4">
        <v>3399.99</v>
      </c>
      <c r="AT604" s="4">
        <v>0</v>
      </c>
      <c r="AU604" s="4">
        <v>0</v>
      </c>
      <c r="AV604" s="4">
        <v>0</v>
      </c>
      <c r="AW604" s="4">
        <v>0</v>
      </c>
      <c r="AX604" s="4">
        <v>0</v>
      </c>
      <c r="AZ604" s="4">
        <v>0</v>
      </c>
      <c r="BA604" s="4">
        <v>0</v>
      </c>
      <c r="BB604" s="4">
        <v>0</v>
      </c>
      <c r="BC604" s="4">
        <v>0</v>
      </c>
      <c r="BD604" s="4">
        <v>0</v>
      </c>
      <c r="BE604" s="4">
        <v>0</v>
      </c>
      <c r="BF604" s="4">
        <v>6996.7</v>
      </c>
      <c r="BG604" s="4">
        <v>0</v>
      </c>
      <c r="BH604" s="4">
        <v>0</v>
      </c>
      <c r="BI604" s="4">
        <v>0</v>
      </c>
      <c r="BJ604" s="6">
        <v>699.67</v>
      </c>
      <c r="BK604" s="6">
        <v>699.67</v>
      </c>
      <c r="BQ604" s="4">
        <v>8715.0895199999995</v>
      </c>
      <c r="BR604" s="9">
        <v>0</v>
      </c>
      <c r="BS604" s="9">
        <v>0</v>
      </c>
      <c r="BT604" s="9">
        <v>0</v>
      </c>
      <c r="BU604" s="9">
        <v>0</v>
      </c>
      <c r="BV604" s="9">
        <v>0</v>
      </c>
      <c r="BW604" s="9">
        <v>0</v>
      </c>
      <c r="BX604" s="9">
        <v>7262.5745999999999</v>
      </c>
      <c r="BY604" s="9">
        <v>0</v>
      </c>
      <c r="BZ604" s="9">
        <v>0</v>
      </c>
      <c r="CA604" s="9">
        <v>0</v>
      </c>
      <c r="CB604" s="9">
        <v>726.25746000000004</v>
      </c>
      <c r="CC604" s="9">
        <v>726.25746000000004</v>
      </c>
      <c r="CD604" s="135">
        <v>8715.0895199999995</v>
      </c>
      <c r="CE604" s="7">
        <f t="shared" si="9"/>
        <v>0</v>
      </c>
    </row>
    <row r="605" spans="1:83" hidden="1">
      <c r="A605">
        <v>953</v>
      </c>
      <c r="B605" t="s">
        <v>259</v>
      </c>
      <c r="C605">
        <v>121</v>
      </c>
      <c r="D605" t="s">
        <v>196</v>
      </c>
      <c r="E605">
        <v>298</v>
      </c>
      <c r="F605">
        <v>512960001</v>
      </c>
      <c r="G605" t="s">
        <v>650</v>
      </c>
      <c r="H605" s="53"/>
      <c r="I605">
        <v>101</v>
      </c>
      <c r="J605" t="s">
        <v>308</v>
      </c>
      <c r="K605">
        <v>2960</v>
      </c>
      <c r="L605" s="8">
        <v>2910</v>
      </c>
      <c r="M605" t="s">
        <v>329</v>
      </c>
      <c r="N605">
        <v>2000</v>
      </c>
      <c r="O605" t="s">
        <v>113</v>
      </c>
      <c r="P605">
        <v>12</v>
      </c>
      <c r="Q605" t="s">
        <v>401</v>
      </c>
      <c r="R605">
        <v>214</v>
      </c>
      <c r="S605" s="21">
        <v>2</v>
      </c>
      <c r="T605" s="21">
        <v>14</v>
      </c>
      <c r="U605" t="s">
        <v>446</v>
      </c>
      <c r="V605">
        <v>125</v>
      </c>
      <c r="W605" t="s">
        <v>464</v>
      </c>
      <c r="X605">
        <v>1</v>
      </c>
      <c r="Y605" t="s">
        <v>313</v>
      </c>
      <c r="Z605" s="4">
        <v>0</v>
      </c>
      <c r="AA605" s="4">
        <v>0</v>
      </c>
      <c r="AB605" s="4">
        <v>2734.8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273.48</v>
      </c>
      <c r="AK605" s="4">
        <v>273.48</v>
      </c>
      <c r="AM605" s="4">
        <v>0</v>
      </c>
      <c r="AN605" s="4">
        <v>0</v>
      </c>
      <c r="AO605" s="4">
        <v>0</v>
      </c>
      <c r="AP605" s="4">
        <v>993.85</v>
      </c>
      <c r="AQ605" s="4">
        <v>0</v>
      </c>
      <c r="AR605" s="4">
        <v>0</v>
      </c>
      <c r="AS605" s="4">
        <v>0</v>
      </c>
      <c r="AT605" s="4">
        <v>0</v>
      </c>
      <c r="AU605" s="4">
        <v>0</v>
      </c>
      <c r="AV605" s="4">
        <v>0</v>
      </c>
      <c r="AW605" s="4">
        <v>0</v>
      </c>
      <c r="AX605" s="4">
        <v>0</v>
      </c>
      <c r="AZ605" s="4">
        <v>0</v>
      </c>
      <c r="BA605" s="4">
        <v>0</v>
      </c>
      <c r="BB605" s="4">
        <v>0</v>
      </c>
      <c r="BC605" s="4">
        <v>2298.4</v>
      </c>
      <c r="BD605" s="4">
        <v>0</v>
      </c>
      <c r="BE605" s="4">
        <v>1430.01</v>
      </c>
      <c r="BF605" s="4">
        <v>0</v>
      </c>
      <c r="BG605" s="4">
        <v>0</v>
      </c>
      <c r="BH605" s="4">
        <v>0</v>
      </c>
      <c r="BI605" s="4">
        <v>0</v>
      </c>
      <c r="BJ605" s="6">
        <v>372.84100000000001</v>
      </c>
      <c r="BK605" s="6">
        <v>372.84100000000001</v>
      </c>
      <c r="BQ605" s="4">
        <v>4644.1074960000005</v>
      </c>
      <c r="BR605" s="9">
        <v>0</v>
      </c>
      <c r="BS605" s="9">
        <v>0</v>
      </c>
      <c r="BT605" s="9">
        <v>0</v>
      </c>
      <c r="BU605" s="9">
        <v>2385.7392</v>
      </c>
      <c r="BV605" s="9">
        <v>0</v>
      </c>
      <c r="BW605" s="9">
        <v>1484.3503800000001</v>
      </c>
      <c r="BX605" s="9">
        <v>0</v>
      </c>
      <c r="BY605" s="9">
        <v>0</v>
      </c>
      <c r="BZ605" s="9">
        <v>0</v>
      </c>
      <c r="CA605" s="9">
        <v>0</v>
      </c>
      <c r="CB605" s="9">
        <v>387.00895800000001</v>
      </c>
      <c r="CC605" s="9">
        <v>387.00895800000001</v>
      </c>
      <c r="CD605" s="135">
        <v>4644.1074960000005</v>
      </c>
      <c r="CE605" s="7">
        <f t="shared" si="9"/>
        <v>0</v>
      </c>
    </row>
    <row r="606" spans="1:83" hidden="1">
      <c r="A606">
        <v>954</v>
      </c>
      <c r="B606" t="s">
        <v>502</v>
      </c>
      <c r="C606">
        <v>122</v>
      </c>
      <c r="D606" t="s">
        <v>503</v>
      </c>
      <c r="E606">
        <v>298</v>
      </c>
      <c r="F606">
        <v>512960001</v>
      </c>
      <c r="G606" t="s">
        <v>650</v>
      </c>
      <c r="H606" s="53"/>
      <c r="I606">
        <v>101</v>
      </c>
      <c r="J606" t="s">
        <v>308</v>
      </c>
      <c r="K606">
        <v>2960</v>
      </c>
      <c r="L606" s="8">
        <v>2910</v>
      </c>
      <c r="M606" t="s">
        <v>329</v>
      </c>
      <c r="N606">
        <v>2000</v>
      </c>
      <c r="O606" t="s">
        <v>113</v>
      </c>
      <c r="P606">
        <v>12</v>
      </c>
      <c r="Q606" t="s">
        <v>401</v>
      </c>
      <c r="R606">
        <v>226</v>
      </c>
      <c r="S606" s="21">
        <v>2</v>
      </c>
      <c r="T606" s="21">
        <v>26</v>
      </c>
      <c r="U606" t="s">
        <v>504</v>
      </c>
      <c r="V606">
        <v>121</v>
      </c>
      <c r="W606" t="s">
        <v>312</v>
      </c>
      <c r="X606">
        <v>1</v>
      </c>
      <c r="Y606" t="s">
        <v>313</v>
      </c>
      <c r="Z606" s="4">
        <v>0</v>
      </c>
      <c r="AA606" s="4">
        <v>5059.1099999999997</v>
      </c>
      <c r="AB606" s="4">
        <v>14511.45</v>
      </c>
      <c r="AC606" s="4">
        <v>7442.43</v>
      </c>
      <c r="AD606" s="4">
        <v>17631.48</v>
      </c>
      <c r="AE606" s="4">
        <v>34013.339999999997</v>
      </c>
      <c r="AF606" s="4">
        <v>50529.63</v>
      </c>
      <c r="AG606" s="4">
        <v>6712.19</v>
      </c>
      <c r="AH606" s="4">
        <v>5770.02</v>
      </c>
      <c r="AI606" s="4">
        <v>6676.9</v>
      </c>
      <c r="AJ606" s="4">
        <v>14834.65</v>
      </c>
      <c r="AK606" s="4">
        <v>14834.65</v>
      </c>
      <c r="AM606" s="4">
        <v>67535.95</v>
      </c>
      <c r="AN606" s="4">
        <v>6667.21</v>
      </c>
      <c r="AO606" s="4">
        <v>13420.23</v>
      </c>
      <c r="AP606" s="4">
        <v>53745.01</v>
      </c>
      <c r="AQ606" s="4">
        <v>-2552.16</v>
      </c>
      <c r="AR606" s="4">
        <v>-3085.38</v>
      </c>
      <c r="AS606" s="4">
        <v>-44555.81</v>
      </c>
      <c r="AT606" s="4">
        <v>21878.86</v>
      </c>
      <c r="AU606" s="4">
        <v>19989.740000000002</v>
      </c>
      <c r="AV606" s="4">
        <v>2732.93</v>
      </c>
      <c r="AW606" s="4">
        <v>17395.36</v>
      </c>
      <c r="AX606" s="4">
        <v>0</v>
      </c>
      <c r="AZ606" s="4">
        <v>28072.42</v>
      </c>
      <c r="BA606" s="4">
        <v>20075.11</v>
      </c>
      <c r="BB606" s="4">
        <v>9995.69</v>
      </c>
      <c r="BC606" s="4">
        <v>18202.04</v>
      </c>
      <c r="BD606" s="4">
        <v>62080.44</v>
      </c>
      <c r="BE606" s="4">
        <v>32559.42</v>
      </c>
      <c r="BF606" s="4">
        <v>13092.99</v>
      </c>
      <c r="BG606" s="4">
        <v>25242.79</v>
      </c>
      <c r="BH606" s="4">
        <v>43806.19</v>
      </c>
      <c r="BI606" s="4">
        <v>9336.52</v>
      </c>
      <c r="BJ606" s="6">
        <v>26246.360999999997</v>
      </c>
      <c r="BK606" s="6">
        <v>26246.360999999997</v>
      </c>
      <c r="BQ606" s="4">
        <v>326924.67261599994</v>
      </c>
      <c r="BR606" s="9">
        <v>29139.17196</v>
      </c>
      <c r="BS606" s="9">
        <v>20837.964180000003</v>
      </c>
      <c r="BT606" s="9">
        <v>10375.526220000002</v>
      </c>
      <c r="BU606" s="9">
        <v>18893.717520000002</v>
      </c>
      <c r="BV606" s="9">
        <v>64439.496720000003</v>
      </c>
      <c r="BW606" s="9">
        <v>33796.677960000001</v>
      </c>
      <c r="BX606" s="9">
        <v>13590.52362</v>
      </c>
      <c r="BY606" s="9">
        <v>26202.016019999999</v>
      </c>
      <c r="BZ606" s="9">
        <v>45470.825219999999</v>
      </c>
      <c r="CA606" s="9">
        <v>9691.3077599999997</v>
      </c>
      <c r="CB606" s="9">
        <v>27243.722717999997</v>
      </c>
      <c r="CC606" s="9">
        <v>27243.722717999997</v>
      </c>
      <c r="CD606" s="135">
        <v>326924.67261600005</v>
      </c>
      <c r="CE606" s="7">
        <f t="shared" si="9"/>
        <v>0</v>
      </c>
    </row>
    <row r="607" spans="1:83" hidden="1">
      <c r="A607">
        <v>961</v>
      </c>
      <c r="B607" t="s">
        <v>80</v>
      </c>
      <c r="C607">
        <v>124</v>
      </c>
      <c r="D607" t="s">
        <v>508</v>
      </c>
      <c r="E607">
        <v>298</v>
      </c>
      <c r="F607">
        <v>512960001</v>
      </c>
      <c r="G607" t="s">
        <v>650</v>
      </c>
      <c r="H607" s="53"/>
      <c r="I607">
        <v>101</v>
      </c>
      <c r="J607" t="s">
        <v>308</v>
      </c>
      <c r="K607">
        <v>2960</v>
      </c>
      <c r="L607" s="8">
        <v>2910</v>
      </c>
      <c r="M607" t="s">
        <v>329</v>
      </c>
      <c r="N607">
        <v>2000</v>
      </c>
      <c r="O607" t="s">
        <v>113</v>
      </c>
      <c r="P607">
        <v>11</v>
      </c>
      <c r="Q607" t="s">
        <v>509</v>
      </c>
      <c r="R607">
        <v>241</v>
      </c>
      <c r="S607" s="21">
        <v>2</v>
      </c>
      <c r="T607" s="21">
        <v>41</v>
      </c>
      <c r="U607" t="s">
        <v>445</v>
      </c>
      <c r="V607">
        <v>124</v>
      </c>
      <c r="W607" t="s">
        <v>510</v>
      </c>
      <c r="X607">
        <v>1</v>
      </c>
      <c r="Y607" t="s">
        <v>313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416.94</v>
      </c>
      <c r="AI607" s="4">
        <v>0</v>
      </c>
      <c r="AJ607" s="4">
        <v>41.69</v>
      </c>
      <c r="AK607" s="4">
        <v>41.69</v>
      </c>
      <c r="AM607" s="4">
        <v>0</v>
      </c>
      <c r="AN607" s="4">
        <v>1</v>
      </c>
      <c r="AO607" s="4">
        <v>989.7</v>
      </c>
      <c r="AP607" s="4">
        <v>0</v>
      </c>
      <c r="AQ607" s="4">
        <v>0</v>
      </c>
      <c r="AR607" s="4">
        <v>0</v>
      </c>
      <c r="AS607" s="4">
        <v>0</v>
      </c>
      <c r="AT607" s="4">
        <v>1484.07</v>
      </c>
      <c r="AU607" s="4">
        <v>0</v>
      </c>
      <c r="AV607" s="4">
        <v>0</v>
      </c>
      <c r="AW607" s="4">
        <v>0</v>
      </c>
      <c r="AX607" s="4">
        <v>0</v>
      </c>
      <c r="AZ607" s="4">
        <v>0</v>
      </c>
      <c r="BA607" s="4">
        <v>0</v>
      </c>
      <c r="BB607" s="4">
        <v>0</v>
      </c>
      <c r="BC607" s="4">
        <v>990.7</v>
      </c>
      <c r="BD607" s="4">
        <v>0</v>
      </c>
      <c r="BE607" s="4">
        <v>0</v>
      </c>
      <c r="BF607" s="4">
        <v>0</v>
      </c>
      <c r="BG607" s="4">
        <v>1484.07</v>
      </c>
      <c r="BH607" s="4">
        <v>0</v>
      </c>
      <c r="BI607" s="4">
        <v>0</v>
      </c>
      <c r="BJ607" s="6">
        <v>247.477</v>
      </c>
      <c r="BK607" s="6">
        <v>247.477</v>
      </c>
      <c r="BQ607" s="4">
        <v>3082.5735119999999</v>
      </c>
      <c r="BR607" s="9">
        <v>0</v>
      </c>
      <c r="BS607" s="9">
        <v>0</v>
      </c>
      <c r="BT607" s="9">
        <v>0</v>
      </c>
      <c r="BU607" s="9">
        <v>1028.3466000000001</v>
      </c>
      <c r="BV607" s="9">
        <v>0</v>
      </c>
      <c r="BW607" s="9">
        <v>0</v>
      </c>
      <c r="BX607" s="9">
        <v>0</v>
      </c>
      <c r="BY607" s="9">
        <v>1540.4646600000001</v>
      </c>
      <c r="BZ607" s="9">
        <v>0</v>
      </c>
      <c r="CA607" s="9">
        <v>0</v>
      </c>
      <c r="CB607" s="9">
        <v>256.88112600000005</v>
      </c>
      <c r="CC607" s="9">
        <v>256.88112600000005</v>
      </c>
      <c r="CD607" s="135">
        <v>3082.5735120000008</v>
      </c>
      <c r="CE607" s="7">
        <f t="shared" si="9"/>
        <v>0</v>
      </c>
    </row>
    <row r="608" spans="1:83" s="42" customFormat="1" hidden="1">
      <c r="A608" s="42">
        <v>962</v>
      </c>
      <c r="B608" s="42" t="s">
        <v>513</v>
      </c>
      <c r="C608" s="42">
        <v>126</v>
      </c>
      <c r="D608" s="42" t="s">
        <v>225</v>
      </c>
      <c r="E608" s="42">
        <v>298</v>
      </c>
      <c r="F608" s="42">
        <v>512960001</v>
      </c>
      <c r="G608" s="42" t="s">
        <v>650</v>
      </c>
      <c r="H608" s="115"/>
      <c r="I608" s="42">
        <v>101</v>
      </c>
      <c r="J608" s="42" t="s">
        <v>308</v>
      </c>
      <c r="K608" s="42">
        <v>2960</v>
      </c>
      <c r="L608" s="104">
        <v>2910</v>
      </c>
      <c r="M608" s="42" t="s">
        <v>329</v>
      </c>
      <c r="N608" s="42">
        <v>2000</v>
      </c>
      <c r="O608" s="42" t="s">
        <v>113</v>
      </c>
      <c r="P608" s="42">
        <v>11</v>
      </c>
      <c r="Q608" s="42" t="s">
        <v>509</v>
      </c>
      <c r="R608" s="42">
        <v>241</v>
      </c>
      <c r="S608" s="105">
        <v>2</v>
      </c>
      <c r="T608" s="105">
        <v>41</v>
      </c>
      <c r="U608" s="42" t="s">
        <v>445</v>
      </c>
      <c r="V608" s="42">
        <v>124</v>
      </c>
      <c r="W608" s="42" t="s">
        <v>510</v>
      </c>
      <c r="X608" s="42">
        <v>1</v>
      </c>
      <c r="Y608" s="42" t="s">
        <v>313</v>
      </c>
      <c r="Z608" s="43">
        <v>0</v>
      </c>
      <c r="AA608" s="43">
        <v>0</v>
      </c>
      <c r="AB608" s="43">
        <v>0</v>
      </c>
      <c r="AC608" s="43">
        <v>0</v>
      </c>
      <c r="AD608" s="43">
        <v>0</v>
      </c>
      <c r="AE608" s="43">
        <v>0</v>
      </c>
      <c r="AF608" s="43">
        <v>0</v>
      </c>
      <c r="AG608" s="43">
        <v>0</v>
      </c>
      <c r="AH608" s="43">
        <v>0</v>
      </c>
      <c r="AI608" s="43">
        <v>0</v>
      </c>
      <c r="AJ608" s="43">
        <v>0</v>
      </c>
      <c r="AK608" s="43">
        <v>0</v>
      </c>
      <c r="AL608" s="43"/>
      <c r="AM608" s="43">
        <v>0</v>
      </c>
      <c r="AN608" s="43">
        <v>0</v>
      </c>
      <c r="AO608" s="43">
        <v>4402.0200000000004</v>
      </c>
      <c r="AP608" s="43">
        <v>-4077.79</v>
      </c>
      <c r="AQ608" s="43">
        <v>-324.23</v>
      </c>
      <c r="AR608" s="43">
        <v>7</v>
      </c>
      <c r="AS608" s="43">
        <v>4841.24</v>
      </c>
      <c r="AT608" s="43">
        <v>12399.76</v>
      </c>
      <c r="AU608" s="43">
        <v>5730.4</v>
      </c>
      <c r="AV608" s="43">
        <v>3133.47</v>
      </c>
      <c r="AW608" s="43">
        <v>4271.3100000000004</v>
      </c>
      <c r="AX608" s="43">
        <v>0</v>
      </c>
      <c r="AZ608" s="43">
        <v>0</v>
      </c>
      <c r="BA608" s="43">
        <v>0</v>
      </c>
      <c r="BB608" s="43">
        <v>0</v>
      </c>
      <c r="BC608" s="43">
        <v>0</v>
      </c>
      <c r="BD608" s="43">
        <v>0</v>
      </c>
      <c r="BE608" s="43">
        <v>0</v>
      </c>
      <c r="BF608" s="43">
        <v>890</v>
      </c>
      <c r="BG608" s="43">
        <v>16356</v>
      </c>
      <c r="BH608" s="43">
        <v>5730.4</v>
      </c>
      <c r="BI608" s="43">
        <v>0</v>
      </c>
      <c r="BJ608" s="44">
        <v>2297.6400000000003</v>
      </c>
      <c r="BK608" s="44">
        <v>2297.6400000000003</v>
      </c>
      <c r="BL608" s="107"/>
      <c r="BM608" s="107"/>
      <c r="BQ608" s="43">
        <v>28619.403840000003</v>
      </c>
      <c r="BR608" s="107">
        <v>0</v>
      </c>
      <c r="BS608" s="107">
        <v>0</v>
      </c>
      <c r="BT608" s="107">
        <v>0</v>
      </c>
      <c r="BU608" s="107">
        <v>0</v>
      </c>
      <c r="BV608" s="107">
        <v>0</v>
      </c>
      <c r="BW608" s="107">
        <v>0</v>
      </c>
      <c r="BX608" s="107">
        <v>923.82</v>
      </c>
      <c r="BY608" s="107">
        <v>16977.528000000002</v>
      </c>
      <c r="BZ608" s="107">
        <v>5948.1552000000001</v>
      </c>
      <c r="CA608" s="107">
        <v>0</v>
      </c>
      <c r="CB608" s="107">
        <v>2384.9503200000004</v>
      </c>
      <c r="CC608" s="107">
        <v>2384.9503200000004</v>
      </c>
      <c r="CD608" s="137">
        <v>28619.403840000003</v>
      </c>
      <c r="CE608" s="7">
        <f t="shared" si="9"/>
        <v>0</v>
      </c>
    </row>
    <row r="609" spans="1:83" hidden="1">
      <c r="A609">
        <v>101</v>
      </c>
      <c r="B609" t="s">
        <v>306</v>
      </c>
      <c r="C609">
        <v>139</v>
      </c>
      <c r="D609" t="s">
        <v>307</v>
      </c>
      <c r="E609">
        <v>300</v>
      </c>
      <c r="F609">
        <v>512960002</v>
      </c>
      <c r="G609" t="s">
        <v>172</v>
      </c>
      <c r="H609" s="53"/>
      <c r="I609">
        <v>101</v>
      </c>
      <c r="J609" t="s">
        <v>308</v>
      </c>
      <c r="K609">
        <v>2960</v>
      </c>
      <c r="L609" s="8">
        <v>2910</v>
      </c>
      <c r="M609" t="s">
        <v>329</v>
      </c>
      <c r="N609">
        <v>2000</v>
      </c>
      <c r="O609" t="s">
        <v>113</v>
      </c>
      <c r="P609">
        <v>7</v>
      </c>
      <c r="Q609" t="s">
        <v>310</v>
      </c>
      <c r="R609">
        <v>171</v>
      </c>
      <c r="S609" s="21">
        <v>1</v>
      </c>
      <c r="T609" s="21">
        <v>71</v>
      </c>
      <c r="U609" t="s">
        <v>311</v>
      </c>
      <c r="V609">
        <v>121</v>
      </c>
      <c r="W609" t="s">
        <v>312</v>
      </c>
      <c r="X609">
        <v>1</v>
      </c>
      <c r="Y609" t="s">
        <v>313</v>
      </c>
      <c r="Z609" s="4">
        <v>52219.28</v>
      </c>
      <c r="AA609" s="4">
        <v>17131.22</v>
      </c>
      <c r="AB609" s="4">
        <v>17750.400000000001</v>
      </c>
      <c r="AC609" s="4">
        <v>17750.400000000001</v>
      </c>
      <c r="AD609" s="4">
        <v>0</v>
      </c>
      <c r="AE609" s="4">
        <v>3199.2</v>
      </c>
      <c r="AF609" s="4">
        <v>21923.81</v>
      </c>
      <c r="AG609" s="4">
        <v>0</v>
      </c>
      <c r="AH609" s="4">
        <v>11424.24</v>
      </c>
      <c r="AI609" s="4">
        <v>0</v>
      </c>
      <c r="AJ609" s="4">
        <v>14139.86</v>
      </c>
      <c r="AK609" s="4">
        <v>14139.86</v>
      </c>
      <c r="AM609" s="4">
        <v>-49951.040000000001</v>
      </c>
      <c r="AN609" s="4">
        <v>-16978.8</v>
      </c>
      <c r="AO609" s="4">
        <v>-15000</v>
      </c>
      <c r="AP609" s="4">
        <v>-18383.22</v>
      </c>
      <c r="AQ609" s="4">
        <v>1.9</v>
      </c>
      <c r="AR609" s="4">
        <v>23102.39</v>
      </c>
      <c r="AS609" s="4">
        <v>27664.09</v>
      </c>
      <c r="AT609" s="4">
        <v>65119.42</v>
      </c>
      <c r="AU609" s="4">
        <v>8925.76</v>
      </c>
      <c r="AV609" s="4">
        <v>32559.200000000001</v>
      </c>
      <c r="AW609" s="4">
        <v>0</v>
      </c>
      <c r="AX609" s="4">
        <v>0</v>
      </c>
      <c r="AZ609" s="4">
        <v>0</v>
      </c>
      <c r="BA609" s="4">
        <v>0</v>
      </c>
      <c r="BB609" s="4">
        <v>2268.2399999999998</v>
      </c>
      <c r="BC609" s="4">
        <v>0</v>
      </c>
      <c r="BD609" s="4">
        <v>2270</v>
      </c>
      <c r="BE609" s="4">
        <v>0</v>
      </c>
      <c r="BF609" s="4">
        <v>26550</v>
      </c>
      <c r="BG609" s="4">
        <v>81900.009999999995</v>
      </c>
      <c r="BH609" s="4">
        <v>48840</v>
      </c>
      <c r="BI609" s="4">
        <v>4070</v>
      </c>
      <c r="BJ609" s="6">
        <v>16589.825000000001</v>
      </c>
      <c r="BK609" s="6">
        <v>16589.825000000001</v>
      </c>
      <c r="BQ609" s="4">
        <v>206642.86020000002</v>
      </c>
      <c r="BR609" s="9">
        <v>0</v>
      </c>
      <c r="BS609" s="9">
        <v>0</v>
      </c>
      <c r="BT609" s="9">
        <v>2354.4331199999997</v>
      </c>
      <c r="BU609" s="9">
        <v>0</v>
      </c>
      <c r="BV609" s="9">
        <v>2356.2599999999998</v>
      </c>
      <c r="BW609" s="9">
        <v>0</v>
      </c>
      <c r="BX609" s="9">
        <v>27558.9</v>
      </c>
      <c r="BY609" s="9">
        <v>85012.21037999999</v>
      </c>
      <c r="BZ609" s="9">
        <v>50695.92</v>
      </c>
      <c r="CA609" s="9">
        <v>4224.66</v>
      </c>
      <c r="CB609" s="9">
        <v>17220.23835</v>
      </c>
      <c r="CC609" s="9">
        <v>17220.23835</v>
      </c>
      <c r="CD609" s="135">
        <v>206642.8602</v>
      </c>
      <c r="CE609" s="7">
        <f t="shared" si="9"/>
        <v>0</v>
      </c>
    </row>
    <row r="610" spans="1:83" hidden="1">
      <c r="A610">
        <v>102</v>
      </c>
      <c r="B610" t="s">
        <v>343</v>
      </c>
      <c r="C610">
        <v>140</v>
      </c>
      <c r="D610" t="s">
        <v>344</v>
      </c>
      <c r="E610">
        <v>300</v>
      </c>
      <c r="F610">
        <v>512960002</v>
      </c>
      <c r="G610" t="s">
        <v>172</v>
      </c>
      <c r="H610" s="53"/>
      <c r="I610">
        <v>101</v>
      </c>
      <c r="J610" t="s">
        <v>308</v>
      </c>
      <c r="K610">
        <v>2960</v>
      </c>
      <c r="L610" s="8">
        <v>2910</v>
      </c>
      <c r="M610" t="s">
        <v>329</v>
      </c>
      <c r="N610">
        <v>2000</v>
      </c>
      <c r="O610" t="s">
        <v>113</v>
      </c>
      <c r="P610">
        <v>4</v>
      </c>
      <c r="Q610" t="s">
        <v>345</v>
      </c>
      <c r="R610">
        <v>172</v>
      </c>
      <c r="S610" s="21">
        <v>1</v>
      </c>
      <c r="T610" s="21">
        <v>72</v>
      </c>
      <c r="U610" t="s">
        <v>281</v>
      </c>
      <c r="V610">
        <v>121</v>
      </c>
      <c r="W610" t="s">
        <v>312</v>
      </c>
      <c r="X610">
        <v>1</v>
      </c>
      <c r="Y610" t="s">
        <v>313</v>
      </c>
      <c r="Z610" s="4">
        <v>20123.98</v>
      </c>
      <c r="AA610" s="4">
        <v>0</v>
      </c>
      <c r="AB610" s="4">
        <v>12796.78</v>
      </c>
      <c r="AC610" s="4">
        <v>0</v>
      </c>
      <c r="AD610" s="4">
        <v>0</v>
      </c>
      <c r="AE610" s="4">
        <v>6192</v>
      </c>
      <c r="AF610" s="4">
        <v>0</v>
      </c>
      <c r="AG610" s="4">
        <v>0</v>
      </c>
      <c r="AH610" s="4">
        <v>0</v>
      </c>
      <c r="AI610" s="4">
        <v>7224</v>
      </c>
      <c r="AJ610" s="4">
        <v>4633.68</v>
      </c>
      <c r="AK610" s="4">
        <v>4633.68</v>
      </c>
      <c r="AM610" s="4">
        <v>-20123.98</v>
      </c>
      <c r="AN610" s="4">
        <v>0</v>
      </c>
      <c r="AO610" s="4">
        <v>-12796.78</v>
      </c>
      <c r="AP610" s="4">
        <v>0</v>
      </c>
      <c r="AQ610" s="4">
        <v>0</v>
      </c>
      <c r="AR610" s="4">
        <v>0</v>
      </c>
      <c r="AS610" s="4">
        <v>-5906.73</v>
      </c>
      <c r="AT610" s="4">
        <v>15714.75</v>
      </c>
      <c r="AU610" s="4">
        <v>0</v>
      </c>
      <c r="AV610" s="4">
        <v>0</v>
      </c>
      <c r="AW610" s="4">
        <v>0</v>
      </c>
      <c r="AX610" s="4">
        <v>0</v>
      </c>
      <c r="AZ610" s="4">
        <v>0</v>
      </c>
      <c r="BA610" s="4">
        <v>0</v>
      </c>
      <c r="BB610" s="4">
        <v>0</v>
      </c>
      <c r="BC610" s="4">
        <v>0</v>
      </c>
      <c r="BD610" s="4">
        <v>0</v>
      </c>
      <c r="BE610" s="4">
        <v>0</v>
      </c>
      <c r="BF610" s="4">
        <v>0</v>
      </c>
      <c r="BG610" s="4">
        <v>0</v>
      </c>
      <c r="BH610" s="4">
        <v>16000.02</v>
      </c>
      <c r="BI610" s="4">
        <v>0</v>
      </c>
      <c r="BJ610" s="6">
        <v>1600.002</v>
      </c>
      <c r="BK610" s="6">
        <v>1600.002</v>
      </c>
      <c r="BQ610" s="4">
        <v>19929.624912000003</v>
      </c>
      <c r="BR610" s="9">
        <v>0</v>
      </c>
      <c r="BS610" s="9">
        <v>0</v>
      </c>
      <c r="BT610" s="9">
        <v>0</v>
      </c>
      <c r="BU610" s="9">
        <v>0</v>
      </c>
      <c r="BV610" s="9">
        <v>0</v>
      </c>
      <c r="BW610" s="9">
        <v>0</v>
      </c>
      <c r="BX610" s="9">
        <v>0</v>
      </c>
      <c r="BY610" s="9">
        <v>0</v>
      </c>
      <c r="BZ610" s="9">
        <v>16608.020759999999</v>
      </c>
      <c r="CA610" s="9">
        <v>0</v>
      </c>
      <c r="CB610" s="9">
        <v>1660.8020760000002</v>
      </c>
      <c r="CC610" s="9">
        <v>1660.8020760000002</v>
      </c>
      <c r="CD610" s="135">
        <v>19929.624911999999</v>
      </c>
      <c r="CE610" s="7">
        <f t="shared" si="9"/>
        <v>0</v>
      </c>
    </row>
    <row r="611" spans="1:83" hidden="1">
      <c r="A611">
        <v>111</v>
      </c>
      <c r="B611" t="s">
        <v>84</v>
      </c>
      <c r="C611">
        <v>141</v>
      </c>
      <c r="D611" t="s">
        <v>260</v>
      </c>
      <c r="E611">
        <v>300</v>
      </c>
      <c r="F611">
        <v>512960002</v>
      </c>
      <c r="G611" t="s">
        <v>172</v>
      </c>
      <c r="H611" s="53"/>
      <c r="I611">
        <v>101</v>
      </c>
      <c r="J611" t="s">
        <v>308</v>
      </c>
      <c r="K611">
        <v>2960</v>
      </c>
      <c r="L611" s="8">
        <v>2910</v>
      </c>
      <c r="M611" t="s">
        <v>329</v>
      </c>
      <c r="N611">
        <v>2000</v>
      </c>
      <c r="O611" t="s">
        <v>113</v>
      </c>
      <c r="P611">
        <v>13</v>
      </c>
      <c r="Q611" t="s">
        <v>353</v>
      </c>
      <c r="R611">
        <v>263</v>
      </c>
      <c r="S611" s="21">
        <v>2</v>
      </c>
      <c r="T611" s="21">
        <v>63</v>
      </c>
      <c r="U611" t="s">
        <v>354</v>
      </c>
      <c r="V611">
        <v>121</v>
      </c>
      <c r="W611" t="s">
        <v>312</v>
      </c>
      <c r="X611">
        <v>1</v>
      </c>
      <c r="Y611" t="s">
        <v>313</v>
      </c>
      <c r="Z611" s="4">
        <v>0</v>
      </c>
      <c r="AA611" s="4">
        <v>0</v>
      </c>
      <c r="AB611" s="4">
        <v>0</v>
      </c>
      <c r="AC611" s="4">
        <v>5913.36</v>
      </c>
      <c r="AD611" s="4">
        <v>3405.59</v>
      </c>
      <c r="AE611" s="4">
        <v>0</v>
      </c>
      <c r="AF611" s="4">
        <v>12672.95</v>
      </c>
      <c r="AG611" s="4">
        <v>0</v>
      </c>
      <c r="AH611" s="4">
        <v>3003.12</v>
      </c>
      <c r="AI611" s="4">
        <v>0</v>
      </c>
      <c r="AJ611" s="4">
        <v>2499.5</v>
      </c>
      <c r="AK611" s="4">
        <v>2499.5</v>
      </c>
      <c r="AM611" s="4">
        <v>2739.99</v>
      </c>
      <c r="AN611" s="4">
        <v>10</v>
      </c>
      <c r="AO611" s="4">
        <v>0</v>
      </c>
      <c r="AP611" s="4">
        <v>0</v>
      </c>
      <c r="AQ611" s="4">
        <v>-4108.9399999999996</v>
      </c>
      <c r="AR611" s="4">
        <v>7922.01</v>
      </c>
      <c r="AS611" s="4">
        <v>-4543.84</v>
      </c>
      <c r="AT611" s="4">
        <v>0</v>
      </c>
      <c r="AU611" s="4">
        <v>-3245.96</v>
      </c>
      <c r="AV611" s="4">
        <v>-2574.59</v>
      </c>
      <c r="AW611" s="4">
        <v>0</v>
      </c>
      <c r="AX611" s="4">
        <v>-10</v>
      </c>
      <c r="AZ611" s="4">
        <v>0</v>
      </c>
      <c r="BA611" s="4">
        <v>2740</v>
      </c>
      <c r="BB611" s="4">
        <v>0</v>
      </c>
      <c r="BC611" s="4">
        <v>0</v>
      </c>
      <c r="BD611" s="4">
        <v>0</v>
      </c>
      <c r="BE611" s="4">
        <v>0</v>
      </c>
      <c r="BF611" s="4">
        <v>7922.01</v>
      </c>
      <c r="BG611" s="4">
        <v>4910</v>
      </c>
      <c r="BH611" s="4">
        <v>0</v>
      </c>
      <c r="BI611" s="4">
        <v>0</v>
      </c>
      <c r="BJ611" s="6">
        <v>1557.201</v>
      </c>
      <c r="BK611" s="6">
        <v>1557.201</v>
      </c>
      <c r="BQ611" s="4">
        <v>19396.495655999999</v>
      </c>
      <c r="BR611" s="9">
        <v>0</v>
      </c>
      <c r="BS611" s="9">
        <v>2844.12</v>
      </c>
      <c r="BT611" s="9">
        <v>0</v>
      </c>
      <c r="BU611" s="9">
        <v>0</v>
      </c>
      <c r="BV611" s="9">
        <v>0</v>
      </c>
      <c r="BW611" s="9">
        <v>0</v>
      </c>
      <c r="BX611" s="9">
        <v>8223.0463799999998</v>
      </c>
      <c r="BY611" s="9">
        <v>5096.58</v>
      </c>
      <c r="BZ611" s="9">
        <v>0</v>
      </c>
      <c r="CA611" s="9">
        <v>0</v>
      </c>
      <c r="CB611" s="9">
        <v>1616.3746379999998</v>
      </c>
      <c r="CC611" s="9">
        <v>1616.3746379999998</v>
      </c>
      <c r="CD611" s="135">
        <v>19396.495655999999</v>
      </c>
      <c r="CE611" s="7">
        <f t="shared" si="9"/>
        <v>0</v>
      </c>
    </row>
    <row r="612" spans="1:83" hidden="1">
      <c r="A612">
        <v>921</v>
      </c>
      <c r="B612" t="s">
        <v>454</v>
      </c>
      <c r="C612">
        <v>108</v>
      </c>
      <c r="D612" t="s">
        <v>455</v>
      </c>
      <c r="E612">
        <v>300</v>
      </c>
      <c r="F612">
        <v>512960002</v>
      </c>
      <c r="G612" t="s">
        <v>172</v>
      </c>
      <c r="H612" s="53"/>
      <c r="I612">
        <v>101</v>
      </c>
      <c r="J612" t="s">
        <v>308</v>
      </c>
      <c r="K612">
        <v>2960</v>
      </c>
      <c r="L612" s="8">
        <v>2910</v>
      </c>
      <c r="M612" t="s">
        <v>329</v>
      </c>
      <c r="N612">
        <v>2000</v>
      </c>
      <c r="O612" t="s">
        <v>113</v>
      </c>
      <c r="P612">
        <v>4</v>
      </c>
      <c r="Q612" t="s">
        <v>345</v>
      </c>
      <c r="R612">
        <v>132</v>
      </c>
      <c r="S612" s="21">
        <v>1</v>
      </c>
      <c r="T612" s="21">
        <v>32</v>
      </c>
      <c r="U612" t="s">
        <v>456</v>
      </c>
      <c r="V612">
        <v>121</v>
      </c>
      <c r="W612" t="s">
        <v>312</v>
      </c>
      <c r="X612">
        <v>1</v>
      </c>
      <c r="Y612" t="s">
        <v>313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5019.67</v>
      </c>
      <c r="AJ612" s="4">
        <v>501.97</v>
      </c>
      <c r="AK612" s="4">
        <v>501.97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0</v>
      </c>
      <c r="AU612" s="4">
        <v>0</v>
      </c>
      <c r="AV612" s="4">
        <v>-2869.06</v>
      </c>
      <c r="AW612" s="4">
        <v>0</v>
      </c>
      <c r="AX612" s="4">
        <v>0</v>
      </c>
      <c r="AZ612" s="4">
        <v>0</v>
      </c>
      <c r="BA612" s="4">
        <v>0</v>
      </c>
      <c r="BB612" s="4">
        <v>0</v>
      </c>
      <c r="BC612" s="4">
        <v>0</v>
      </c>
      <c r="BD612" s="4">
        <v>0</v>
      </c>
      <c r="BE612" s="4">
        <v>0</v>
      </c>
      <c r="BF612" s="4">
        <v>0</v>
      </c>
      <c r="BG612" s="4">
        <v>0</v>
      </c>
      <c r="BH612" s="4">
        <v>0</v>
      </c>
      <c r="BI612" s="4">
        <v>0</v>
      </c>
      <c r="BJ612" s="6">
        <v>0</v>
      </c>
      <c r="BK612" s="6">
        <v>0</v>
      </c>
      <c r="BQ612" s="4">
        <v>0</v>
      </c>
      <c r="BR612" s="9">
        <v>0</v>
      </c>
      <c r="BS612" s="9">
        <v>0</v>
      </c>
      <c r="BT612" s="9">
        <v>0</v>
      </c>
      <c r="BU612" s="9">
        <v>0</v>
      </c>
      <c r="BV612" s="9">
        <v>0</v>
      </c>
      <c r="BW612" s="9">
        <v>0</v>
      </c>
      <c r="BX612" s="9">
        <v>0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135">
        <v>0</v>
      </c>
      <c r="CE612" s="7">
        <f t="shared" si="9"/>
        <v>0</v>
      </c>
    </row>
    <row r="613" spans="1:83" hidden="1">
      <c r="A613">
        <v>931</v>
      </c>
      <c r="B613" t="s">
        <v>465</v>
      </c>
      <c r="C613">
        <v>111</v>
      </c>
      <c r="D613" t="s">
        <v>466</v>
      </c>
      <c r="E613">
        <v>300</v>
      </c>
      <c r="F613">
        <v>512960002</v>
      </c>
      <c r="G613" t="s">
        <v>172</v>
      </c>
      <c r="H613" s="53"/>
      <c r="I613">
        <v>101</v>
      </c>
      <c r="J613" t="s">
        <v>308</v>
      </c>
      <c r="K613">
        <v>2960</v>
      </c>
      <c r="L613" s="8">
        <v>2910</v>
      </c>
      <c r="M613" t="s">
        <v>329</v>
      </c>
      <c r="N613">
        <v>2000</v>
      </c>
      <c r="O613" t="s">
        <v>113</v>
      </c>
      <c r="P613">
        <v>5</v>
      </c>
      <c r="Q613" t="s">
        <v>467</v>
      </c>
      <c r="R613">
        <v>152</v>
      </c>
      <c r="S613" s="21">
        <v>1</v>
      </c>
      <c r="T613" s="21">
        <v>52</v>
      </c>
      <c r="U613" t="s">
        <v>468</v>
      </c>
      <c r="V613">
        <v>121</v>
      </c>
      <c r="W613" t="s">
        <v>312</v>
      </c>
      <c r="X613">
        <v>1</v>
      </c>
      <c r="Y613" t="s">
        <v>313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5520.02</v>
      </c>
      <c r="AS613" s="4">
        <v>0</v>
      </c>
      <c r="AT613" s="4">
        <v>0</v>
      </c>
      <c r="AU613" s="4">
        <v>0</v>
      </c>
      <c r="AV613" s="4">
        <v>0</v>
      </c>
      <c r="AW613" s="4">
        <v>0</v>
      </c>
      <c r="AX613" s="4">
        <v>0</v>
      </c>
      <c r="AZ613" s="4">
        <v>0</v>
      </c>
      <c r="BA613" s="4">
        <v>0</v>
      </c>
      <c r="BB613" s="4">
        <v>0</v>
      </c>
      <c r="BC613" s="4">
        <v>0</v>
      </c>
      <c r="BD613" s="4">
        <v>0</v>
      </c>
      <c r="BE613" s="4">
        <v>0</v>
      </c>
      <c r="BF613" s="4">
        <v>5520.02</v>
      </c>
      <c r="BG613" s="4">
        <v>0</v>
      </c>
      <c r="BH613" s="4">
        <v>0</v>
      </c>
      <c r="BI613" s="4">
        <v>0</v>
      </c>
      <c r="BJ613" s="6">
        <v>552.00200000000007</v>
      </c>
      <c r="BK613" s="6">
        <v>552.00200000000007</v>
      </c>
      <c r="BQ613" s="4">
        <v>6875.7369120000012</v>
      </c>
      <c r="BR613" s="9">
        <v>0</v>
      </c>
      <c r="BS613" s="9">
        <v>0</v>
      </c>
      <c r="BT613" s="9">
        <v>0</v>
      </c>
      <c r="BU613" s="9">
        <v>0</v>
      </c>
      <c r="BV613" s="9">
        <v>0</v>
      </c>
      <c r="BW613" s="9">
        <v>0</v>
      </c>
      <c r="BX613" s="9">
        <v>5729.7807600000006</v>
      </c>
      <c r="BY613" s="9">
        <v>0</v>
      </c>
      <c r="BZ613" s="9">
        <v>0</v>
      </c>
      <c r="CA613" s="9">
        <v>0</v>
      </c>
      <c r="CB613" s="9">
        <v>572.9780760000001</v>
      </c>
      <c r="CC613" s="9">
        <v>572.9780760000001</v>
      </c>
      <c r="CD613" s="135">
        <v>6875.7369120000012</v>
      </c>
      <c r="CE613" s="7">
        <f t="shared" si="9"/>
        <v>0</v>
      </c>
    </row>
    <row r="614" spans="1:83" hidden="1">
      <c r="A614">
        <v>954</v>
      </c>
      <c r="B614" t="s">
        <v>502</v>
      </c>
      <c r="C614">
        <v>122</v>
      </c>
      <c r="D614" t="s">
        <v>503</v>
      </c>
      <c r="E614">
        <v>300</v>
      </c>
      <c r="F614">
        <v>512960002</v>
      </c>
      <c r="G614" t="s">
        <v>172</v>
      </c>
      <c r="H614" s="53"/>
      <c r="I614">
        <v>101</v>
      </c>
      <c r="J614" t="s">
        <v>308</v>
      </c>
      <c r="K614">
        <v>2960</v>
      </c>
      <c r="L614" s="8">
        <v>2910</v>
      </c>
      <c r="M614" t="s">
        <v>329</v>
      </c>
      <c r="N614">
        <v>2000</v>
      </c>
      <c r="O614" t="s">
        <v>113</v>
      </c>
      <c r="P614">
        <v>12</v>
      </c>
      <c r="Q614" t="s">
        <v>401</v>
      </c>
      <c r="R614">
        <v>226</v>
      </c>
      <c r="S614" s="21">
        <v>2</v>
      </c>
      <c r="T614" s="21">
        <v>26</v>
      </c>
      <c r="U614" t="s">
        <v>504</v>
      </c>
      <c r="V614">
        <v>121</v>
      </c>
      <c r="W614" t="s">
        <v>312</v>
      </c>
      <c r="X614">
        <v>1</v>
      </c>
      <c r="Y614" t="s">
        <v>313</v>
      </c>
      <c r="Z614" s="4">
        <v>0</v>
      </c>
      <c r="AA614" s="4">
        <v>24269.13</v>
      </c>
      <c r="AB614" s="4">
        <v>0</v>
      </c>
      <c r="AC614" s="4">
        <v>0</v>
      </c>
      <c r="AD614" s="4">
        <v>25572.959999999999</v>
      </c>
      <c r="AE614" s="4">
        <v>14055.82</v>
      </c>
      <c r="AF614" s="4">
        <v>23104.42</v>
      </c>
      <c r="AG614" s="4">
        <v>0</v>
      </c>
      <c r="AH614" s="4">
        <v>0</v>
      </c>
      <c r="AI614" s="4">
        <v>27244.799999999999</v>
      </c>
      <c r="AJ614" s="4">
        <v>11424.71</v>
      </c>
      <c r="AK614" s="4">
        <v>11424.71</v>
      </c>
      <c r="AM614" s="4">
        <v>6545.62</v>
      </c>
      <c r="AN614" s="4">
        <v>-9021.48</v>
      </c>
      <c r="AO614" s="4">
        <v>-8612.06</v>
      </c>
      <c r="AP614" s="4">
        <v>-55.6</v>
      </c>
      <c r="AQ614" s="4">
        <v>-25572.92</v>
      </c>
      <c r="AR614" s="4">
        <v>-2756.68</v>
      </c>
      <c r="AS614" s="4">
        <v>-29883.54</v>
      </c>
      <c r="AT614" s="4">
        <v>29646.06</v>
      </c>
      <c r="AU614" s="4">
        <v>36139.97</v>
      </c>
      <c r="AV614" s="4">
        <v>-27244.76</v>
      </c>
      <c r="AW614" s="4">
        <v>1843.32</v>
      </c>
      <c r="AX614" s="4">
        <v>0</v>
      </c>
      <c r="AZ614" s="4">
        <v>0</v>
      </c>
      <c r="BA614" s="4">
        <v>1200</v>
      </c>
      <c r="BB614" s="4">
        <v>11925.61</v>
      </c>
      <c r="BC614" s="4">
        <v>0</v>
      </c>
      <c r="BD614" s="4">
        <v>0</v>
      </c>
      <c r="BE614" s="4">
        <v>4520.01</v>
      </c>
      <c r="BF614" s="4">
        <v>0</v>
      </c>
      <c r="BG614" s="4">
        <v>4524.99</v>
      </c>
      <c r="BH614" s="4">
        <v>25006</v>
      </c>
      <c r="BI614" s="4">
        <v>26259.99</v>
      </c>
      <c r="BJ614" s="6">
        <v>7343.6600000000008</v>
      </c>
      <c r="BK614" s="6">
        <v>7343.6600000000008</v>
      </c>
      <c r="BQ614" s="4">
        <v>91472.628960000016</v>
      </c>
      <c r="BR614" s="9">
        <v>0</v>
      </c>
      <c r="BS614" s="9">
        <v>1245.5999999999999</v>
      </c>
      <c r="BT614" s="9">
        <v>12378.78318</v>
      </c>
      <c r="BU614" s="9">
        <v>0</v>
      </c>
      <c r="BV614" s="9">
        <v>0</v>
      </c>
      <c r="BW614" s="9">
        <v>4691.7703799999999</v>
      </c>
      <c r="BX614" s="9">
        <v>0</v>
      </c>
      <c r="BY614" s="9">
        <v>4696.9396200000001</v>
      </c>
      <c r="BZ614" s="9">
        <v>25956.228000000003</v>
      </c>
      <c r="CA614" s="9">
        <v>27257.869620000005</v>
      </c>
      <c r="CB614" s="9">
        <v>7622.7190800000008</v>
      </c>
      <c r="CC614" s="9">
        <v>7622.7190800000008</v>
      </c>
      <c r="CD614" s="135">
        <v>91472.628960000002</v>
      </c>
      <c r="CE614" s="7">
        <f t="shared" si="9"/>
        <v>0</v>
      </c>
    </row>
    <row r="615" spans="1:83" hidden="1">
      <c r="A615">
        <v>961</v>
      </c>
      <c r="B615" t="s">
        <v>80</v>
      </c>
      <c r="C615">
        <v>124</v>
      </c>
      <c r="D615" t="s">
        <v>508</v>
      </c>
      <c r="E615">
        <v>300</v>
      </c>
      <c r="F615">
        <v>512960002</v>
      </c>
      <c r="G615" t="s">
        <v>172</v>
      </c>
      <c r="H615" s="53"/>
      <c r="I615">
        <v>101</v>
      </c>
      <c r="J615" t="s">
        <v>308</v>
      </c>
      <c r="K615">
        <v>2960</v>
      </c>
      <c r="L615" s="8">
        <v>2910</v>
      </c>
      <c r="M615" t="s">
        <v>329</v>
      </c>
      <c r="N615">
        <v>2000</v>
      </c>
      <c r="O615" t="s">
        <v>113</v>
      </c>
      <c r="P615">
        <v>11</v>
      </c>
      <c r="Q615" t="s">
        <v>509</v>
      </c>
      <c r="R615">
        <v>241</v>
      </c>
      <c r="S615" s="21">
        <v>2</v>
      </c>
      <c r="T615" s="21">
        <v>41</v>
      </c>
      <c r="U615" t="s">
        <v>445</v>
      </c>
      <c r="V615">
        <v>124</v>
      </c>
      <c r="W615" t="s">
        <v>510</v>
      </c>
      <c r="X615">
        <v>1</v>
      </c>
      <c r="Y615" t="s">
        <v>313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M615" s="4">
        <v>0</v>
      </c>
      <c r="AN615" s="4">
        <v>0</v>
      </c>
      <c r="AO615" s="4">
        <v>2789.99</v>
      </c>
      <c r="AP615" s="4">
        <v>0</v>
      </c>
      <c r="AQ615" s="4">
        <v>-99.99</v>
      </c>
      <c r="AR615" s="4">
        <v>0</v>
      </c>
      <c r="AS615" s="4">
        <v>0</v>
      </c>
      <c r="AT615" s="4">
        <v>0</v>
      </c>
      <c r="AU615" s="4">
        <v>0</v>
      </c>
      <c r="AV615" s="4">
        <v>0</v>
      </c>
      <c r="AW615" s="4">
        <v>0</v>
      </c>
      <c r="AX615" s="4">
        <v>0</v>
      </c>
      <c r="AZ615" s="4">
        <v>0</v>
      </c>
      <c r="BA615" s="4">
        <v>0</v>
      </c>
      <c r="BB615" s="4">
        <v>2690</v>
      </c>
      <c r="BC615" s="4">
        <v>0</v>
      </c>
      <c r="BD615" s="4">
        <v>0</v>
      </c>
      <c r="BE615" s="4">
        <v>0</v>
      </c>
      <c r="BF615" s="4">
        <v>0</v>
      </c>
      <c r="BG615" s="4">
        <v>0</v>
      </c>
      <c r="BH615" s="4">
        <v>0</v>
      </c>
      <c r="BI615" s="4">
        <v>0</v>
      </c>
      <c r="BJ615" s="6">
        <v>269</v>
      </c>
      <c r="BK615" s="6">
        <v>269</v>
      </c>
      <c r="BQ615" s="4">
        <v>3350.6640000000002</v>
      </c>
      <c r="BR615" s="9">
        <v>0</v>
      </c>
      <c r="BS615" s="9">
        <v>0</v>
      </c>
      <c r="BT615" s="9">
        <v>2792.2200000000003</v>
      </c>
      <c r="BU615" s="9">
        <v>0</v>
      </c>
      <c r="BV615" s="9">
        <v>0</v>
      </c>
      <c r="BW615" s="9">
        <v>0</v>
      </c>
      <c r="BX615" s="9">
        <v>0</v>
      </c>
      <c r="BY615" s="9">
        <v>0</v>
      </c>
      <c r="BZ615" s="9">
        <v>0</v>
      </c>
      <c r="CA615" s="9">
        <v>0</v>
      </c>
      <c r="CB615" s="9">
        <v>279.22199999999998</v>
      </c>
      <c r="CC615" s="9">
        <v>279.22199999999998</v>
      </c>
      <c r="CD615" s="135">
        <v>3350.6639999999998</v>
      </c>
      <c r="CE615" s="7">
        <f t="shared" si="9"/>
        <v>0</v>
      </c>
    </row>
    <row r="616" spans="1:83" hidden="1">
      <c r="A616">
        <v>962</v>
      </c>
      <c r="B616" t="s">
        <v>513</v>
      </c>
      <c r="C616">
        <v>126</v>
      </c>
      <c r="D616" t="s">
        <v>225</v>
      </c>
      <c r="E616">
        <v>300</v>
      </c>
      <c r="F616">
        <v>512960002</v>
      </c>
      <c r="G616" t="s">
        <v>172</v>
      </c>
      <c r="H616" s="53"/>
      <c r="I616">
        <v>101</v>
      </c>
      <c r="J616" t="s">
        <v>308</v>
      </c>
      <c r="K616">
        <v>2960</v>
      </c>
      <c r="L616" s="8">
        <v>2910</v>
      </c>
      <c r="M616" t="s">
        <v>329</v>
      </c>
      <c r="N616">
        <v>2000</v>
      </c>
      <c r="O616" t="s">
        <v>113</v>
      </c>
      <c r="P616">
        <v>11</v>
      </c>
      <c r="Q616" t="s">
        <v>509</v>
      </c>
      <c r="R616">
        <v>241</v>
      </c>
      <c r="S616" s="21">
        <v>2</v>
      </c>
      <c r="T616" s="21">
        <v>41</v>
      </c>
      <c r="U616" t="s">
        <v>445</v>
      </c>
      <c r="V616">
        <v>124</v>
      </c>
      <c r="W616" t="s">
        <v>510</v>
      </c>
      <c r="X616">
        <v>1</v>
      </c>
      <c r="Y616" t="s">
        <v>313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7540</v>
      </c>
      <c r="AS616" s="4">
        <v>0</v>
      </c>
      <c r="AT616" s="4">
        <v>2074.27</v>
      </c>
      <c r="AU616" s="4">
        <v>0</v>
      </c>
      <c r="AV616" s="4">
        <v>6844</v>
      </c>
      <c r="AW616" s="4">
        <v>0</v>
      </c>
      <c r="AX616" s="4">
        <v>0</v>
      </c>
      <c r="AZ616" s="4">
        <v>0</v>
      </c>
      <c r="BA616" s="4">
        <v>0</v>
      </c>
      <c r="BB616" s="4">
        <v>0</v>
      </c>
      <c r="BC616" s="4">
        <v>0</v>
      </c>
      <c r="BD616" s="4">
        <v>0</v>
      </c>
      <c r="BE616" s="4">
        <v>0</v>
      </c>
      <c r="BF616" s="4">
        <v>7540</v>
      </c>
      <c r="BG616" s="4">
        <v>0</v>
      </c>
      <c r="BH616" s="4">
        <v>2074.27</v>
      </c>
      <c r="BI616" s="4">
        <v>0</v>
      </c>
      <c r="BJ616" s="6">
        <v>961.42700000000002</v>
      </c>
      <c r="BK616" s="6">
        <v>961.42700000000002</v>
      </c>
      <c r="BQ616" s="4">
        <v>11975.534712000001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0</v>
      </c>
      <c r="BX616" s="9">
        <v>7826.5200000000013</v>
      </c>
      <c r="BY616" s="9">
        <v>0</v>
      </c>
      <c r="BZ616" s="9">
        <v>2153.0922599999999</v>
      </c>
      <c r="CA616" s="9">
        <v>0</v>
      </c>
      <c r="CB616" s="9">
        <v>997.96122600000012</v>
      </c>
      <c r="CC616" s="9">
        <v>997.96122600000012</v>
      </c>
      <c r="CD616" s="135">
        <v>11975.534712000001</v>
      </c>
      <c r="CE616" s="7">
        <f t="shared" si="9"/>
        <v>0</v>
      </c>
    </row>
    <row r="617" spans="1:83" hidden="1">
      <c r="A617">
        <v>101</v>
      </c>
      <c r="B617" t="s">
        <v>306</v>
      </c>
      <c r="C617">
        <v>139</v>
      </c>
      <c r="D617" t="s">
        <v>307</v>
      </c>
      <c r="E617">
        <v>302</v>
      </c>
      <c r="F617">
        <v>512960003</v>
      </c>
      <c r="G617" t="s">
        <v>197</v>
      </c>
      <c r="H617" s="53"/>
      <c r="I617">
        <v>101</v>
      </c>
      <c r="J617" t="s">
        <v>308</v>
      </c>
      <c r="K617">
        <v>2960</v>
      </c>
      <c r="L617" s="8">
        <v>2910</v>
      </c>
      <c r="M617" t="s">
        <v>329</v>
      </c>
      <c r="N617">
        <v>2000</v>
      </c>
      <c r="O617" t="s">
        <v>113</v>
      </c>
      <c r="P617">
        <v>7</v>
      </c>
      <c r="Q617" t="s">
        <v>310</v>
      </c>
      <c r="R617">
        <v>171</v>
      </c>
      <c r="S617" s="21">
        <v>1</v>
      </c>
      <c r="T617" s="21">
        <v>71</v>
      </c>
      <c r="U617" t="s">
        <v>311</v>
      </c>
      <c r="V617">
        <v>121</v>
      </c>
      <c r="W617" t="s">
        <v>312</v>
      </c>
      <c r="X617">
        <v>1</v>
      </c>
      <c r="Y617" t="s">
        <v>313</v>
      </c>
      <c r="Z617" s="4">
        <v>2438.5300000000002</v>
      </c>
      <c r="AA617" s="4">
        <v>0</v>
      </c>
      <c r="AB617" s="4">
        <v>8268.6299999999992</v>
      </c>
      <c r="AC617" s="4">
        <v>0</v>
      </c>
      <c r="AD617" s="4">
        <v>2569.02</v>
      </c>
      <c r="AE617" s="4">
        <v>6704.65</v>
      </c>
      <c r="AF617" s="4">
        <v>4968.25</v>
      </c>
      <c r="AG617" s="4">
        <v>2490.0100000000002</v>
      </c>
      <c r="AH617" s="4">
        <v>0</v>
      </c>
      <c r="AI617" s="4">
        <v>2513.9499999999998</v>
      </c>
      <c r="AJ617" s="4">
        <v>2995.3</v>
      </c>
      <c r="AK617" s="4">
        <v>2995.3</v>
      </c>
      <c r="AM617" s="4">
        <v>8029.59</v>
      </c>
      <c r="AN617" s="4">
        <v>0</v>
      </c>
      <c r="AO617" s="4">
        <v>0</v>
      </c>
      <c r="AP617" s="4">
        <v>-3665.83</v>
      </c>
      <c r="AQ617" s="4">
        <v>-6624.05</v>
      </c>
      <c r="AR617" s="4">
        <v>-7252.42</v>
      </c>
      <c r="AS617" s="4">
        <v>-4640</v>
      </c>
      <c r="AT617" s="4">
        <v>-153.25</v>
      </c>
      <c r="AU617" s="4">
        <v>0</v>
      </c>
      <c r="AV617" s="4">
        <v>536.04999999999995</v>
      </c>
      <c r="AW617" s="4">
        <v>-247.87</v>
      </c>
      <c r="AX617" s="4">
        <v>0</v>
      </c>
      <c r="AZ617" s="4">
        <v>7347.72</v>
      </c>
      <c r="BA617" s="4">
        <v>3120.4</v>
      </c>
      <c r="BB617" s="4">
        <v>0</v>
      </c>
      <c r="BC617" s="4">
        <v>0</v>
      </c>
      <c r="BD617" s="4">
        <v>0</v>
      </c>
      <c r="BE617" s="4">
        <v>0</v>
      </c>
      <c r="BF617" s="4">
        <v>0</v>
      </c>
      <c r="BG617" s="4">
        <v>2665.01</v>
      </c>
      <c r="BH617" s="4">
        <v>0</v>
      </c>
      <c r="BI617" s="4">
        <v>0</v>
      </c>
      <c r="BJ617" s="6">
        <v>1313.3130000000001</v>
      </c>
      <c r="BK617" s="6">
        <v>1313.3130000000001</v>
      </c>
      <c r="BQ617" s="4">
        <v>16358.626728000001</v>
      </c>
      <c r="BR617" s="9">
        <v>7626.93336</v>
      </c>
      <c r="BS617" s="9">
        <v>3238.9752000000003</v>
      </c>
      <c r="BT617" s="9">
        <v>0</v>
      </c>
      <c r="BU617" s="9">
        <v>0</v>
      </c>
      <c r="BV617" s="9">
        <v>0</v>
      </c>
      <c r="BW617" s="9">
        <v>0</v>
      </c>
      <c r="BX617" s="9">
        <v>0</v>
      </c>
      <c r="BY617" s="9">
        <v>2766.2803800000002</v>
      </c>
      <c r="BZ617" s="9">
        <v>0</v>
      </c>
      <c r="CA617" s="9">
        <v>0</v>
      </c>
      <c r="CB617" s="9">
        <v>1363.2188940000001</v>
      </c>
      <c r="CC617" s="9">
        <v>1363.2188940000001</v>
      </c>
      <c r="CD617" s="135">
        <v>16358.626727999999</v>
      </c>
      <c r="CE617" s="7">
        <f t="shared" si="9"/>
        <v>0</v>
      </c>
    </row>
    <row r="618" spans="1:83" hidden="1">
      <c r="A618">
        <v>102</v>
      </c>
      <c r="B618" t="s">
        <v>343</v>
      </c>
      <c r="C618">
        <v>140</v>
      </c>
      <c r="D618" t="s">
        <v>344</v>
      </c>
      <c r="E618">
        <v>302</v>
      </c>
      <c r="F618">
        <v>512960003</v>
      </c>
      <c r="G618" t="s">
        <v>197</v>
      </c>
      <c r="H618" s="53"/>
      <c r="I618">
        <v>101</v>
      </c>
      <c r="J618" t="s">
        <v>308</v>
      </c>
      <c r="K618">
        <v>2960</v>
      </c>
      <c r="L618" s="8">
        <v>2910</v>
      </c>
      <c r="M618" t="s">
        <v>329</v>
      </c>
      <c r="N618">
        <v>2000</v>
      </c>
      <c r="O618" t="s">
        <v>113</v>
      </c>
      <c r="P618">
        <v>4</v>
      </c>
      <c r="Q618" t="s">
        <v>345</v>
      </c>
      <c r="R618">
        <v>172</v>
      </c>
      <c r="S618" s="21">
        <v>1</v>
      </c>
      <c r="T618" s="21">
        <v>72</v>
      </c>
      <c r="U618" t="s">
        <v>281</v>
      </c>
      <c r="V618">
        <v>121</v>
      </c>
      <c r="W618" t="s">
        <v>312</v>
      </c>
      <c r="X618">
        <v>1</v>
      </c>
      <c r="Y618" t="s">
        <v>313</v>
      </c>
      <c r="Z618" s="4">
        <v>2609.7199999999998</v>
      </c>
      <c r="AA618" s="4">
        <v>0</v>
      </c>
      <c r="AB618" s="4">
        <v>0</v>
      </c>
      <c r="AC618" s="4">
        <v>0</v>
      </c>
      <c r="AD618" s="4">
        <v>0</v>
      </c>
      <c r="AE618" s="4">
        <v>12028.11</v>
      </c>
      <c r="AF618" s="4">
        <v>0</v>
      </c>
      <c r="AG618" s="4">
        <v>0</v>
      </c>
      <c r="AH618" s="4">
        <v>0</v>
      </c>
      <c r="AI618" s="4">
        <v>5734.2</v>
      </c>
      <c r="AJ618" s="4">
        <v>2037.2</v>
      </c>
      <c r="AK618" s="4">
        <v>2037.2</v>
      </c>
      <c r="AM618" s="4">
        <v>-1858.34</v>
      </c>
      <c r="AN618" s="4">
        <v>0</v>
      </c>
      <c r="AO618" s="4">
        <v>-751.38</v>
      </c>
      <c r="AP618" s="4">
        <v>0</v>
      </c>
      <c r="AQ618" s="4">
        <v>0</v>
      </c>
      <c r="AR618" s="4">
        <v>0</v>
      </c>
      <c r="AS618" s="4">
        <v>0</v>
      </c>
      <c r="AT618" s="4">
        <v>-11500</v>
      </c>
      <c r="AU618" s="4">
        <v>0</v>
      </c>
      <c r="AV618" s="4">
        <v>0</v>
      </c>
      <c r="AW618" s="4">
        <v>0</v>
      </c>
      <c r="AX618" s="4">
        <v>0</v>
      </c>
      <c r="AZ618" s="4">
        <v>0</v>
      </c>
      <c r="BA618" s="4">
        <v>0</v>
      </c>
      <c r="BB618" s="4">
        <v>0</v>
      </c>
      <c r="BC618" s="4">
        <v>0</v>
      </c>
      <c r="BD618" s="4">
        <v>0</v>
      </c>
      <c r="BE618" s="4">
        <v>0</v>
      </c>
      <c r="BF618" s="4">
        <v>0</v>
      </c>
      <c r="BG618" s="4">
        <v>0</v>
      </c>
      <c r="BH618" s="4">
        <v>0</v>
      </c>
      <c r="BI618" s="4">
        <v>3050</v>
      </c>
      <c r="BJ618" s="6">
        <v>305</v>
      </c>
      <c r="BK618" s="6">
        <v>305</v>
      </c>
      <c r="BQ618" s="4">
        <v>3799.08</v>
      </c>
      <c r="BR618" s="9">
        <v>0</v>
      </c>
      <c r="BS618" s="9">
        <v>0</v>
      </c>
      <c r="BT618" s="9">
        <v>0</v>
      </c>
      <c r="BU618" s="9">
        <v>0</v>
      </c>
      <c r="BV618" s="9">
        <v>0</v>
      </c>
      <c r="BW618" s="9">
        <v>0</v>
      </c>
      <c r="BX618" s="9">
        <v>0</v>
      </c>
      <c r="BY618" s="9">
        <v>0</v>
      </c>
      <c r="BZ618" s="9">
        <v>0</v>
      </c>
      <c r="CA618" s="9">
        <v>3165.9</v>
      </c>
      <c r="CB618" s="9">
        <v>316.58999999999997</v>
      </c>
      <c r="CC618" s="9">
        <v>316.58999999999997</v>
      </c>
      <c r="CD618" s="135">
        <v>3799.0800000000004</v>
      </c>
      <c r="CE618" s="7">
        <f t="shared" si="9"/>
        <v>0</v>
      </c>
    </row>
    <row r="619" spans="1:83" hidden="1">
      <c r="A619">
        <v>111</v>
      </c>
      <c r="B619" t="s">
        <v>84</v>
      </c>
      <c r="C619">
        <v>141</v>
      </c>
      <c r="D619" t="s">
        <v>260</v>
      </c>
      <c r="E619">
        <v>302</v>
      </c>
      <c r="F619">
        <v>512960003</v>
      </c>
      <c r="G619" t="s">
        <v>197</v>
      </c>
      <c r="H619" s="53"/>
      <c r="I619">
        <v>101</v>
      </c>
      <c r="J619" t="s">
        <v>308</v>
      </c>
      <c r="K619">
        <v>2960</v>
      </c>
      <c r="L619" s="8">
        <v>2910</v>
      </c>
      <c r="M619" t="s">
        <v>329</v>
      </c>
      <c r="N619">
        <v>2000</v>
      </c>
      <c r="O619" t="s">
        <v>113</v>
      </c>
      <c r="P619">
        <v>13</v>
      </c>
      <c r="Q619" t="s">
        <v>353</v>
      </c>
      <c r="R619">
        <v>263</v>
      </c>
      <c r="S619" s="21">
        <v>2</v>
      </c>
      <c r="T619" s="21">
        <v>63</v>
      </c>
      <c r="U619" t="s">
        <v>354</v>
      </c>
      <c r="V619">
        <v>121</v>
      </c>
      <c r="W619" t="s">
        <v>312</v>
      </c>
      <c r="X619">
        <v>1</v>
      </c>
      <c r="Y619" t="s">
        <v>313</v>
      </c>
      <c r="Z619" s="4">
        <v>0</v>
      </c>
      <c r="AA619" s="4">
        <v>0</v>
      </c>
      <c r="AB619" s="4">
        <v>2633.66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263.37</v>
      </c>
      <c r="AK619" s="4">
        <v>263.37</v>
      </c>
      <c r="AM619" s="4">
        <v>2262</v>
      </c>
      <c r="AN619" s="4">
        <v>0</v>
      </c>
      <c r="AO619" s="4">
        <v>0</v>
      </c>
      <c r="AP619" s="4">
        <v>0</v>
      </c>
      <c r="AQ619" s="4">
        <v>-2632.66</v>
      </c>
      <c r="AR619" s="4">
        <v>3213.36</v>
      </c>
      <c r="AS619" s="4">
        <v>0</v>
      </c>
      <c r="AT619" s="4">
        <v>3248</v>
      </c>
      <c r="AU619" s="4">
        <v>0</v>
      </c>
      <c r="AV619" s="4">
        <v>3451</v>
      </c>
      <c r="AW619" s="4">
        <v>0</v>
      </c>
      <c r="AX619" s="4">
        <v>0</v>
      </c>
      <c r="AZ619" s="4">
        <v>0</v>
      </c>
      <c r="BA619" s="4">
        <v>2262</v>
      </c>
      <c r="BB619" s="4">
        <v>0</v>
      </c>
      <c r="BC619" s="4">
        <v>0</v>
      </c>
      <c r="BD619" s="4">
        <v>0</v>
      </c>
      <c r="BE619" s="4">
        <v>3214.36</v>
      </c>
      <c r="BF619" s="4">
        <v>0</v>
      </c>
      <c r="BG619" s="4">
        <v>3248</v>
      </c>
      <c r="BH619" s="4">
        <v>0</v>
      </c>
      <c r="BI619" s="4">
        <v>0</v>
      </c>
      <c r="BJ619" s="6">
        <v>872.43600000000004</v>
      </c>
      <c r="BK619" s="6">
        <v>872.43600000000004</v>
      </c>
      <c r="BQ619" s="4">
        <v>10867.062816</v>
      </c>
      <c r="BR619" s="9">
        <v>0</v>
      </c>
      <c r="BS619" s="9">
        <v>2347.9559999999997</v>
      </c>
      <c r="BT619" s="9">
        <v>0</v>
      </c>
      <c r="BU619" s="9">
        <v>0</v>
      </c>
      <c r="BV619" s="9">
        <v>0</v>
      </c>
      <c r="BW619" s="9">
        <v>3336.5056799999998</v>
      </c>
      <c r="BX619" s="9">
        <v>0</v>
      </c>
      <c r="BY619" s="9">
        <v>3371.424</v>
      </c>
      <c r="BZ619" s="9">
        <v>0</v>
      </c>
      <c r="CA619" s="9">
        <v>0</v>
      </c>
      <c r="CB619" s="9">
        <v>905.58856800000012</v>
      </c>
      <c r="CC619" s="9">
        <v>905.58856800000012</v>
      </c>
      <c r="CD619" s="135">
        <v>10867.062815999998</v>
      </c>
      <c r="CE619" s="7">
        <f t="shared" si="9"/>
        <v>0</v>
      </c>
    </row>
    <row r="620" spans="1:83" hidden="1">
      <c r="A620">
        <v>921</v>
      </c>
      <c r="B620" t="s">
        <v>454</v>
      </c>
      <c r="C620">
        <v>108</v>
      </c>
      <c r="D620" t="s">
        <v>455</v>
      </c>
      <c r="E620">
        <v>302</v>
      </c>
      <c r="F620">
        <v>512960003</v>
      </c>
      <c r="G620" t="s">
        <v>197</v>
      </c>
      <c r="H620" s="53"/>
      <c r="I620">
        <v>101</v>
      </c>
      <c r="J620" t="s">
        <v>308</v>
      </c>
      <c r="K620">
        <v>2960</v>
      </c>
      <c r="L620" s="8">
        <v>2910</v>
      </c>
      <c r="M620" t="s">
        <v>329</v>
      </c>
      <c r="N620">
        <v>2000</v>
      </c>
      <c r="O620" t="s">
        <v>113</v>
      </c>
      <c r="P620">
        <v>4</v>
      </c>
      <c r="Q620" t="s">
        <v>345</v>
      </c>
      <c r="R620">
        <v>132</v>
      </c>
      <c r="S620" s="21">
        <v>1</v>
      </c>
      <c r="T620" s="21">
        <v>32</v>
      </c>
      <c r="U620" t="s">
        <v>456</v>
      </c>
      <c r="V620">
        <v>121</v>
      </c>
      <c r="W620" t="s">
        <v>312</v>
      </c>
      <c r="X620">
        <v>1</v>
      </c>
      <c r="Y620" t="s">
        <v>313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2490.0100000000002</v>
      </c>
      <c r="AJ620" s="4">
        <v>249</v>
      </c>
      <c r="AK620" s="4">
        <v>249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2343.1999999999998</v>
      </c>
      <c r="AU620" s="4">
        <v>2644.8</v>
      </c>
      <c r="AV620" s="4">
        <v>0</v>
      </c>
      <c r="AW620" s="4">
        <v>0</v>
      </c>
      <c r="AX620" s="4">
        <v>0</v>
      </c>
      <c r="AZ620" s="4">
        <v>0</v>
      </c>
      <c r="BA620" s="4">
        <v>0</v>
      </c>
      <c r="BB620" s="4">
        <v>0</v>
      </c>
      <c r="BC620" s="4">
        <v>0</v>
      </c>
      <c r="BD620" s="4">
        <v>0</v>
      </c>
      <c r="BE620" s="4">
        <v>0</v>
      </c>
      <c r="BF620" s="4">
        <v>0</v>
      </c>
      <c r="BG620" s="4">
        <v>0</v>
      </c>
      <c r="BH620" s="4">
        <v>4988</v>
      </c>
      <c r="BI620" s="4">
        <v>0</v>
      </c>
      <c r="BJ620" s="6">
        <v>498.8</v>
      </c>
      <c r="BK620" s="6">
        <v>498.8</v>
      </c>
      <c r="BQ620" s="4">
        <v>6213.0528000000004</v>
      </c>
      <c r="BR620" s="9">
        <v>0</v>
      </c>
      <c r="BS620" s="9">
        <v>0</v>
      </c>
      <c r="BT620" s="9">
        <v>0</v>
      </c>
      <c r="BU620" s="9">
        <v>0</v>
      </c>
      <c r="BV620" s="9">
        <v>0</v>
      </c>
      <c r="BW620" s="9">
        <v>0</v>
      </c>
      <c r="BX620" s="9">
        <v>0</v>
      </c>
      <c r="BY620" s="9">
        <v>0</v>
      </c>
      <c r="BZ620" s="9">
        <v>5177.5439999999999</v>
      </c>
      <c r="CA620" s="9">
        <v>0</v>
      </c>
      <c r="CB620" s="9">
        <v>517.75440000000003</v>
      </c>
      <c r="CC620" s="9">
        <v>517.75440000000003</v>
      </c>
      <c r="CD620" s="135">
        <v>6213.0527999999995</v>
      </c>
      <c r="CE620" s="7">
        <f t="shared" si="9"/>
        <v>0</v>
      </c>
    </row>
    <row r="621" spans="1:83" hidden="1">
      <c r="A621">
        <v>931</v>
      </c>
      <c r="B621" t="s">
        <v>465</v>
      </c>
      <c r="C621">
        <v>111</v>
      </c>
      <c r="D621" t="s">
        <v>466</v>
      </c>
      <c r="E621">
        <v>302</v>
      </c>
      <c r="F621">
        <v>512960003</v>
      </c>
      <c r="G621" t="s">
        <v>197</v>
      </c>
      <c r="H621" s="53"/>
      <c r="I621">
        <v>101</v>
      </c>
      <c r="J621" t="s">
        <v>308</v>
      </c>
      <c r="K621">
        <v>2960</v>
      </c>
      <c r="L621" s="8">
        <v>2910</v>
      </c>
      <c r="M621" t="s">
        <v>329</v>
      </c>
      <c r="N621">
        <v>2000</v>
      </c>
      <c r="O621" t="s">
        <v>113</v>
      </c>
      <c r="P621">
        <v>5</v>
      </c>
      <c r="Q621" t="s">
        <v>467</v>
      </c>
      <c r="R621">
        <v>152</v>
      </c>
      <c r="S621" s="21">
        <v>1</v>
      </c>
      <c r="T621" s="21">
        <v>52</v>
      </c>
      <c r="U621" t="s">
        <v>468</v>
      </c>
      <c r="V621">
        <v>121</v>
      </c>
      <c r="W621" t="s">
        <v>312</v>
      </c>
      <c r="X621">
        <v>1</v>
      </c>
      <c r="Y621" t="s">
        <v>313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0</v>
      </c>
      <c r="AU621" s="4">
        <v>2920</v>
      </c>
      <c r="AV621" s="4">
        <v>0</v>
      </c>
      <c r="AW621" s="4">
        <v>0</v>
      </c>
      <c r="AX621" s="4">
        <v>0</v>
      </c>
      <c r="AZ621" s="4">
        <v>0</v>
      </c>
      <c r="BA621" s="4">
        <v>0</v>
      </c>
      <c r="BB621" s="4">
        <v>0</v>
      </c>
      <c r="BC621" s="4">
        <v>0</v>
      </c>
      <c r="BD621" s="4">
        <v>0</v>
      </c>
      <c r="BE621" s="4">
        <v>0</v>
      </c>
      <c r="BF621" s="4">
        <v>0</v>
      </c>
      <c r="BG621" s="4">
        <v>0</v>
      </c>
      <c r="BH621" s="4">
        <v>0</v>
      </c>
      <c r="BI621" s="4">
        <v>2920</v>
      </c>
      <c r="BJ621" s="6">
        <v>292</v>
      </c>
      <c r="BK621" s="6">
        <v>292</v>
      </c>
      <c r="BQ621" s="4">
        <v>3637.152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0</v>
      </c>
      <c r="BX621" s="9">
        <v>0</v>
      </c>
      <c r="BY621" s="9">
        <v>0</v>
      </c>
      <c r="BZ621" s="9">
        <v>0</v>
      </c>
      <c r="CA621" s="9">
        <v>3030.96</v>
      </c>
      <c r="CB621" s="9">
        <v>303.096</v>
      </c>
      <c r="CC621" s="9">
        <v>303.096</v>
      </c>
      <c r="CD621" s="135">
        <v>3637.152</v>
      </c>
      <c r="CE621" s="7">
        <f t="shared" si="9"/>
        <v>0</v>
      </c>
    </row>
    <row r="622" spans="1:83" hidden="1">
      <c r="A622">
        <v>951</v>
      </c>
      <c r="B622" t="s">
        <v>491</v>
      </c>
      <c r="C622">
        <v>118</v>
      </c>
      <c r="D622" t="s">
        <v>178</v>
      </c>
      <c r="E622">
        <v>302</v>
      </c>
      <c r="F622">
        <v>512960003</v>
      </c>
      <c r="G622" t="s">
        <v>197</v>
      </c>
      <c r="H622" s="53"/>
      <c r="I622">
        <v>101</v>
      </c>
      <c r="J622" t="s">
        <v>308</v>
      </c>
      <c r="K622">
        <v>2960</v>
      </c>
      <c r="L622" s="8">
        <v>2910</v>
      </c>
      <c r="M622" t="s">
        <v>329</v>
      </c>
      <c r="N622">
        <v>2000</v>
      </c>
      <c r="O622" t="s">
        <v>113</v>
      </c>
      <c r="P622">
        <v>12</v>
      </c>
      <c r="Q622" t="s">
        <v>401</v>
      </c>
      <c r="R622">
        <v>221</v>
      </c>
      <c r="S622" s="21">
        <v>2</v>
      </c>
      <c r="T622" s="21">
        <v>21</v>
      </c>
      <c r="U622" t="s">
        <v>492</v>
      </c>
      <c r="V622">
        <v>128</v>
      </c>
      <c r="W622" t="s">
        <v>404</v>
      </c>
      <c r="X622">
        <v>1</v>
      </c>
      <c r="Y622" t="s">
        <v>313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M622" s="4">
        <v>0</v>
      </c>
      <c r="AN622" s="4">
        <v>0</v>
      </c>
      <c r="AO622" s="4">
        <v>0</v>
      </c>
      <c r="AP622" s="4">
        <v>2546.1999999999998</v>
      </c>
      <c r="AQ622" s="4">
        <v>0</v>
      </c>
      <c r="AR622" s="4">
        <v>0</v>
      </c>
      <c r="AS622" s="4">
        <v>0</v>
      </c>
      <c r="AT622" s="4">
        <v>0</v>
      </c>
      <c r="AU622" s="4">
        <v>1</v>
      </c>
      <c r="AV622" s="4">
        <v>2725</v>
      </c>
      <c r="AW622" s="4">
        <v>0</v>
      </c>
      <c r="AX622" s="4">
        <v>0</v>
      </c>
      <c r="AZ622" s="4">
        <v>0</v>
      </c>
      <c r="BA622" s="4">
        <v>0</v>
      </c>
      <c r="BB622" s="4">
        <v>0</v>
      </c>
      <c r="BC622" s="4">
        <v>0</v>
      </c>
      <c r="BD622" s="4">
        <v>2546.1999999999998</v>
      </c>
      <c r="BE622" s="4">
        <v>0</v>
      </c>
      <c r="BF622" s="4">
        <v>0</v>
      </c>
      <c r="BG622" s="4">
        <v>0</v>
      </c>
      <c r="BH622" s="4">
        <v>0</v>
      </c>
      <c r="BI622" s="4">
        <v>2726</v>
      </c>
      <c r="BJ622" s="6">
        <v>527.22</v>
      </c>
      <c r="BK622" s="6">
        <v>527.22</v>
      </c>
      <c r="BQ622" s="4">
        <v>6567.0523200000007</v>
      </c>
      <c r="BR622" s="9">
        <v>0</v>
      </c>
      <c r="BS622" s="9">
        <v>0</v>
      </c>
      <c r="BT622" s="9">
        <v>0</v>
      </c>
      <c r="BU622" s="9">
        <v>0</v>
      </c>
      <c r="BV622" s="9">
        <v>2642.9556000000002</v>
      </c>
      <c r="BW622" s="9">
        <v>0</v>
      </c>
      <c r="BX622" s="9">
        <v>0</v>
      </c>
      <c r="BY622" s="9">
        <v>0</v>
      </c>
      <c r="BZ622" s="9">
        <v>0</v>
      </c>
      <c r="CA622" s="9">
        <v>2829.5880000000002</v>
      </c>
      <c r="CB622" s="9">
        <v>547.25436000000002</v>
      </c>
      <c r="CC622" s="9">
        <v>547.25436000000002</v>
      </c>
      <c r="CD622" s="135">
        <v>6567.0523200000007</v>
      </c>
      <c r="CE622" s="7">
        <f t="shared" si="9"/>
        <v>0</v>
      </c>
    </row>
    <row r="623" spans="1:83" hidden="1">
      <c r="A623">
        <v>954</v>
      </c>
      <c r="B623" t="s">
        <v>502</v>
      </c>
      <c r="C623">
        <v>122</v>
      </c>
      <c r="D623" t="s">
        <v>503</v>
      </c>
      <c r="E623">
        <v>302</v>
      </c>
      <c r="F623">
        <v>512960003</v>
      </c>
      <c r="G623" t="s">
        <v>197</v>
      </c>
      <c r="H623" s="53"/>
      <c r="I623">
        <v>101</v>
      </c>
      <c r="J623" t="s">
        <v>308</v>
      </c>
      <c r="K623">
        <v>2960</v>
      </c>
      <c r="L623" s="8">
        <v>2910</v>
      </c>
      <c r="M623" t="s">
        <v>329</v>
      </c>
      <c r="N623">
        <v>2000</v>
      </c>
      <c r="O623" t="s">
        <v>113</v>
      </c>
      <c r="P623">
        <v>12</v>
      </c>
      <c r="Q623" t="s">
        <v>401</v>
      </c>
      <c r="R623">
        <v>226</v>
      </c>
      <c r="S623" s="21">
        <v>2</v>
      </c>
      <c r="T623" s="21">
        <v>26</v>
      </c>
      <c r="U623" t="s">
        <v>504</v>
      </c>
      <c r="V623">
        <v>121</v>
      </c>
      <c r="W623" t="s">
        <v>312</v>
      </c>
      <c r="X623">
        <v>1</v>
      </c>
      <c r="Y623" t="s">
        <v>313</v>
      </c>
      <c r="Z623" s="4">
        <v>0</v>
      </c>
      <c r="AA623" s="4">
        <v>2472.0500000000002</v>
      </c>
      <c r="AB623" s="4">
        <v>0</v>
      </c>
      <c r="AC623" s="4">
        <v>13778.85</v>
      </c>
      <c r="AD623" s="4">
        <v>0</v>
      </c>
      <c r="AE623" s="4">
        <v>5207.47</v>
      </c>
      <c r="AF623" s="4">
        <v>2214.67</v>
      </c>
      <c r="AG623" s="4">
        <v>0</v>
      </c>
      <c r="AH623" s="4">
        <v>0</v>
      </c>
      <c r="AI623" s="4">
        <v>5644.42</v>
      </c>
      <c r="AJ623" s="4">
        <v>2931.75</v>
      </c>
      <c r="AK623" s="4">
        <v>2931.75</v>
      </c>
      <c r="AM623" s="4">
        <v>2296.8000000000002</v>
      </c>
      <c r="AN623" s="4">
        <v>4879.55</v>
      </c>
      <c r="AO623" s="4">
        <v>0</v>
      </c>
      <c r="AP623" s="4">
        <v>-13778.85</v>
      </c>
      <c r="AQ623" s="4">
        <v>5104</v>
      </c>
      <c r="AR623" s="4">
        <v>-1675.79</v>
      </c>
      <c r="AS623" s="4">
        <v>-5746.35</v>
      </c>
      <c r="AT623" s="4">
        <v>3000</v>
      </c>
      <c r="AU623" s="4">
        <v>5981.1</v>
      </c>
      <c r="AV623" s="4">
        <v>-3228.55</v>
      </c>
      <c r="AW623" s="4">
        <v>-2931.75</v>
      </c>
      <c r="AX623" s="4">
        <v>0</v>
      </c>
      <c r="AZ623" s="4">
        <v>2296.8000000000002</v>
      </c>
      <c r="BA623" s="4">
        <v>2758</v>
      </c>
      <c r="BB623" s="4">
        <v>4593.6000000000004</v>
      </c>
      <c r="BC623" s="4">
        <v>0</v>
      </c>
      <c r="BD623" s="4">
        <v>0</v>
      </c>
      <c r="BE623" s="4">
        <v>5104</v>
      </c>
      <c r="BF623" s="4">
        <v>0</v>
      </c>
      <c r="BG623" s="4">
        <v>3000</v>
      </c>
      <c r="BH623" s="4">
        <v>5981.1</v>
      </c>
      <c r="BI623" s="4">
        <v>0</v>
      </c>
      <c r="BJ623" s="6">
        <v>2373.35</v>
      </c>
      <c r="BK623" s="6">
        <v>2373.35</v>
      </c>
      <c r="BQ623" s="4">
        <v>29562.4476</v>
      </c>
      <c r="BR623" s="9">
        <v>2384.0784000000003</v>
      </c>
      <c r="BS623" s="9">
        <v>2862.8040000000001</v>
      </c>
      <c r="BT623" s="9">
        <v>4768.1568000000007</v>
      </c>
      <c r="BU623" s="9">
        <v>0</v>
      </c>
      <c r="BV623" s="9">
        <v>0</v>
      </c>
      <c r="BW623" s="9">
        <v>5297.9520000000011</v>
      </c>
      <c r="BX623" s="9">
        <v>0</v>
      </c>
      <c r="BY623" s="9">
        <v>3114.0000000000005</v>
      </c>
      <c r="BZ623" s="9">
        <v>6208.381800000001</v>
      </c>
      <c r="CA623" s="9">
        <v>0</v>
      </c>
      <c r="CB623" s="9">
        <v>2463.5373000000004</v>
      </c>
      <c r="CC623" s="9">
        <v>2463.5373000000004</v>
      </c>
      <c r="CD623" s="135">
        <v>29562.447600000007</v>
      </c>
      <c r="CE623" s="7">
        <f t="shared" si="9"/>
        <v>0</v>
      </c>
    </row>
    <row r="624" spans="1:83" hidden="1">
      <c r="A624">
        <v>962</v>
      </c>
      <c r="B624" t="s">
        <v>513</v>
      </c>
      <c r="C624">
        <v>126</v>
      </c>
      <c r="D624" t="s">
        <v>225</v>
      </c>
      <c r="E624">
        <v>302</v>
      </c>
      <c r="F624">
        <v>512960003</v>
      </c>
      <c r="G624" t="s">
        <v>197</v>
      </c>
      <c r="H624" s="53"/>
      <c r="I624">
        <v>101</v>
      </c>
      <c r="J624" t="s">
        <v>308</v>
      </c>
      <c r="K624">
        <v>2960</v>
      </c>
      <c r="L624" s="8">
        <v>2910</v>
      </c>
      <c r="M624" t="s">
        <v>329</v>
      </c>
      <c r="N624">
        <v>2000</v>
      </c>
      <c r="O624" t="s">
        <v>113</v>
      </c>
      <c r="P624">
        <v>11</v>
      </c>
      <c r="Q624" t="s">
        <v>509</v>
      </c>
      <c r="R624">
        <v>241</v>
      </c>
      <c r="S624" s="21">
        <v>2</v>
      </c>
      <c r="T624" s="21">
        <v>41</v>
      </c>
      <c r="U624" t="s">
        <v>445</v>
      </c>
      <c r="V624">
        <v>124</v>
      </c>
      <c r="W624" t="s">
        <v>510</v>
      </c>
      <c r="X624">
        <v>1</v>
      </c>
      <c r="Y624" t="s">
        <v>313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2214.67</v>
      </c>
      <c r="AG624" s="4">
        <v>0</v>
      </c>
      <c r="AH624" s="4">
        <v>0</v>
      </c>
      <c r="AI624" s="4">
        <v>0</v>
      </c>
      <c r="AJ624" s="4">
        <v>221.47</v>
      </c>
      <c r="AK624" s="4">
        <v>221.47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2378.9299999999998</v>
      </c>
      <c r="AT624" s="4">
        <v>0</v>
      </c>
      <c r="AU624" s="4">
        <v>0</v>
      </c>
      <c r="AV624" s="4">
        <v>0</v>
      </c>
      <c r="AW624" s="4">
        <v>-126.79</v>
      </c>
      <c r="AX624" s="4">
        <v>0</v>
      </c>
      <c r="AZ624" s="4">
        <v>0</v>
      </c>
      <c r="BA624" s="4">
        <v>0</v>
      </c>
      <c r="BB624" s="4">
        <v>0</v>
      </c>
      <c r="BC624" s="4">
        <v>0</v>
      </c>
      <c r="BD624" s="4">
        <v>0</v>
      </c>
      <c r="BE624" s="4">
        <v>0</v>
      </c>
      <c r="BF624" s="4">
        <v>0</v>
      </c>
      <c r="BG624" s="4">
        <v>4593.6000000000004</v>
      </c>
      <c r="BH624" s="4">
        <v>0</v>
      </c>
      <c r="BI624" s="4">
        <v>0</v>
      </c>
      <c r="BJ624" s="6">
        <v>459.36</v>
      </c>
      <c r="BK624" s="6">
        <v>459.36</v>
      </c>
      <c r="BQ624" s="4">
        <v>5721.7881600000001</v>
      </c>
      <c r="BR624" s="9">
        <v>0</v>
      </c>
      <c r="BS624" s="9">
        <v>0</v>
      </c>
      <c r="BT624" s="9">
        <v>0</v>
      </c>
      <c r="BU624" s="9">
        <v>0</v>
      </c>
      <c r="BV624" s="9">
        <v>0</v>
      </c>
      <c r="BW624" s="9">
        <v>0</v>
      </c>
      <c r="BX624" s="9">
        <v>0</v>
      </c>
      <c r="BY624" s="9">
        <v>4768.1568000000007</v>
      </c>
      <c r="BZ624" s="9">
        <v>0</v>
      </c>
      <c r="CA624" s="9">
        <v>0</v>
      </c>
      <c r="CB624" s="9">
        <v>476.81568000000004</v>
      </c>
      <c r="CC624" s="9">
        <v>476.81568000000004</v>
      </c>
      <c r="CD624" s="135">
        <v>5721.7881600000001</v>
      </c>
      <c r="CE624" s="7">
        <f t="shared" si="9"/>
        <v>0</v>
      </c>
    </row>
    <row r="625" spans="1:83" hidden="1">
      <c r="A625">
        <v>954</v>
      </c>
      <c r="B625" t="s">
        <v>502</v>
      </c>
      <c r="C625">
        <v>122</v>
      </c>
      <c r="D625" t="s">
        <v>503</v>
      </c>
      <c r="E625">
        <v>304</v>
      </c>
      <c r="F625">
        <v>512980001</v>
      </c>
      <c r="G625" t="s">
        <v>186</v>
      </c>
      <c r="H625" s="53"/>
      <c r="I625">
        <v>101</v>
      </c>
      <c r="J625" t="s">
        <v>308</v>
      </c>
      <c r="K625">
        <v>2980</v>
      </c>
      <c r="L625" s="8">
        <v>2910</v>
      </c>
      <c r="M625" t="s">
        <v>386</v>
      </c>
      <c r="N625">
        <v>2000</v>
      </c>
      <c r="O625" t="s">
        <v>113</v>
      </c>
      <c r="P625">
        <v>12</v>
      </c>
      <c r="Q625" t="s">
        <v>401</v>
      </c>
      <c r="R625">
        <v>226</v>
      </c>
      <c r="S625" s="21">
        <v>2</v>
      </c>
      <c r="T625" s="21">
        <v>26</v>
      </c>
      <c r="U625" t="s">
        <v>504</v>
      </c>
      <c r="V625">
        <v>121</v>
      </c>
      <c r="W625" t="s">
        <v>312</v>
      </c>
      <c r="X625">
        <v>1</v>
      </c>
      <c r="Y625" t="s">
        <v>313</v>
      </c>
      <c r="Z625" s="4">
        <v>0</v>
      </c>
      <c r="AA625" s="4">
        <v>12610.89</v>
      </c>
      <c r="AB625" s="4">
        <v>4519.45</v>
      </c>
      <c r="AC625" s="4">
        <v>0</v>
      </c>
      <c r="AD625" s="4">
        <v>9234.92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2636.53</v>
      </c>
      <c r="AK625" s="4">
        <v>2636.53</v>
      </c>
      <c r="AM625" s="4">
        <v>0</v>
      </c>
      <c r="AN625" s="4">
        <v>-3330.89</v>
      </c>
      <c r="AO625" s="4">
        <v>-4383.8500000000004</v>
      </c>
      <c r="AP625" s="4">
        <v>-135.6</v>
      </c>
      <c r="AQ625" s="4">
        <v>-9234.92</v>
      </c>
      <c r="AR625" s="4">
        <v>0</v>
      </c>
      <c r="AS625" s="4">
        <v>0</v>
      </c>
      <c r="AT625" s="4">
        <v>0.06</v>
      </c>
      <c r="AU625" s="4">
        <v>0</v>
      </c>
      <c r="AV625" s="4">
        <v>0</v>
      </c>
      <c r="AW625" s="4">
        <v>-1360.93</v>
      </c>
      <c r="AX625" s="4">
        <v>0</v>
      </c>
      <c r="AZ625" s="4">
        <v>0</v>
      </c>
      <c r="BA625" s="4">
        <v>0</v>
      </c>
      <c r="BB625" s="4">
        <v>9280</v>
      </c>
      <c r="BC625" s="4">
        <v>0</v>
      </c>
      <c r="BD625" s="4">
        <v>0</v>
      </c>
      <c r="BE625" s="4">
        <v>0</v>
      </c>
      <c r="BF625" s="4">
        <v>0</v>
      </c>
      <c r="BG625" s="4">
        <v>0</v>
      </c>
      <c r="BH625" s="4">
        <v>0</v>
      </c>
      <c r="BI625" s="4">
        <v>0</v>
      </c>
      <c r="BJ625" s="6">
        <v>928</v>
      </c>
      <c r="BK625" s="6">
        <v>928</v>
      </c>
      <c r="BQ625" s="4">
        <v>11559.168</v>
      </c>
      <c r="BR625" s="9">
        <v>0</v>
      </c>
      <c r="BS625" s="9">
        <v>0</v>
      </c>
      <c r="BT625" s="9">
        <v>9632.64</v>
      </c>
      <c r="BU625" s="9">
        <v>0</v>
      </c>
      <c r="BV625" s="9">
        <v>0</v>
      </c>
      <c r="BW625" s="9">
        <v>0</v>
      </c>
      <c r="BX625" s="9">
        <v>0</v>
      </c>
      <c r="BY625" s="9">
        <v>0</v>
      </c>
      <c r="BZ625" s="9">
        <v>0</v>
      </c>
      <c r="CA625" s="9">
        <v>0</v>
      </c>
      <c r="CB625" s="9">
        <v>963.2639999999999</v>
      </c>
      <c r="CC625" s="9">
        <v>963.2639999999999</v>
      </c>
      <c r="CD625" s="135">
        <v>11559.167999999998</v>
      </c>
      <c r="CE625" s="7">
        <f t="shared" si="9"/>
        <v>0</v>
      </c>
    </row>
    <row r="626" spans="1:83" hidden="1">
      <c r="A626">
        <v>101</v>
      </c>
      <c r="B626" t="s">
        <v>306</v>
      </c>
      <c r="C626">
        <v>139</v>
      </c>
      <c r="D626" t="s">
        <v>307</v>
      </c>
      <c r="E626">
        <v>306</v>
      </c>
      <c r="F626">
        <v>512990001</v>
      </c>
      <c r="G626" t="s">
        <v>117</v>
      </c>
      <c r="H626" s="53"/>
      <c r="I626">
        <v>101</v>
      </c>
      <c r="J626" t="s">
        <v>308</v>
      </c>
      <c r="K626">
        <v>2990</v>
      </c>
      <c r="L626" s="8">
        <v>2910</v>
      </c>
      <c r="M626" t="s">
        <v>330</v>
      </c>
      <c r="N626">
        <v>2000</v>
      </c>
      <c r="O626" t="s">
        <v>113</v>
      </c>
      <c r="P626">
        <v>7</v>
      </c>
      <c r="Q626" t="s">
        <v>310</v>
      </c>
      <c r="R626">
        <v>171</v>
      </c>
      <c r="S626" s="21">
        <v>1</v>
      </c>
      <c r="T626" s="21">
        <v>71</v>
      </c>
      <c r="U626" t="s">
        <v>311</v>
      </c>
      <c r="V626">
        <v>121</v>
      </c>
      <c r="W626" t="s">
        <v>312</v>
      </c>
      <c r="X626">
        <v>1</v>
      </c>
      <c r="Y626" t="s">
        <v>313</v>
      </c>
      <c r="Z626" s="4">
        <v>4022.82</v>
      </c>
      <c r="AA626" s="4">
        <v>9569.93</v>
      </c>
      <c r="AB626" s="4">
        <v>7480.39</v>
      </c>
      <c r="AC626" s="4">
        <v>1393.98</v>
      </c>
      <c r="AD626" s="4">
        <v>10835.54</v>
      </c>
      <c r="AE626" s="4">
        <v>4449.93</v>
      </c>
      <c r="AF626" s="4">
        <v>1872.46</v>
      </c>
      <c r="AG626" s="4">
        <v>1513.95</v>
      </c>
      <c r="AH626" s="4">
        <v>6490.26</v>
      </c>
      <c r="AI626" s="4">
        <v>6277.72</v>
      </c>
      <c r="AJ626" s="4">
        <v>5390.7</v>
      </c>
      <c r="AK626" s="4">
        <v>5390.7</v>
      </c>
      <c r="AM626" s="4">
        <v>-644.72</v>
      </c>
      <c r="AN626" s="4">
        <v>-6853.4</v>
      </c>
      <c r="AO626" s="4">
        <v>9866.08</v>
      </c>
      <c r="AP626" s="4">
        <v>6960.32</v>
      </c>
      <c r="AQ626" s="4">
        <v>-3769.28</v>
      </c>
      <c r="AR626" s="4">
        <v>-3539.97</v>
      </c>
      <c r="AS626" s="4">
        <v>12431.95</v>
      </c>
      <c r="AT626" s="4">
        <v>3794.42</v>
      </c>
      <c r="AU626" s="4">
        <v>-0.7</v>
      </c>
      <c r="AV626" s="4">
        <v>-3170.25</v>
      </c>
      <c r="AW626" s="4">
        <v>-1244.67</v>
      </c>
      <c r="AX626" s="4">
        <v>0</v>
      </c>
      <c r="AZ626" s="4">
        <v>1965.48</v>
      </c>
      <c r="BA626" s="4">
        <v>1728.32</v>
      </c>
      <c r="BB626" s="4">
        <v>5757.66</v>
      </c>
      <c r="BC626" s="4">
        <v>13494.14</v>
      </c>
      <c r="BD626" s="4">
        <v>12960.6</v>
      </c>
      <c r="BE626" s="4">
        <v>1136.1600000000001</v>
      </c>
      <c r="BF626" s="4">
        <v>13574.66</v>
      </c>
      <c r="BG626" s="4">
        <v>2614.61</v>
      </c>
      <c r="BH626" s="4">
        <v>5300.9</v>
      </c>
      <c r="BI626" s="4">
        <v>4938.1000000000004</v>
      </c>
      <c r="BJ626" s="6">
        <v>6347.0630000000001</v>
      </c>
      <c r="BK626" s="6">
        <v>6347.0630000000001</v>
      </c>
      <c r="BQ626" s="4">
        <v>79059.016728000002</v>
      </c>
      <c r="BR626" s="9">
        <v>2040.1682400000004</v>
      </c>
      <c r="BS626" s="9">
        <v>1793.9961600000001</v>
      </c>
      <c r="BT626" s="9">
        <v>5976.4510800000007</v>
      </c>
      <c r="BU626" s="9">
        <v>14006.917320000002</v>
      </c>
      <c r="BV626" s="9">
        <v>13453.102800000002</v>
      </c>
      <c r="BW626" s="9">
        <v>1179.3340800000003</v>
      </c>
      <c r="BX626" s="9">
        <v>14090.497080000001</v>
      </c>
      <c r="BY626" s="9">
        <v>2713.9651800000001</v>
      </c>
      <c r="BZ626" s="9">
        <v>5502.3342000000002</v>
      </c>
      <c r="CA626" s="9">
        <v>5125.747800000001</v>
      </c>
      <c r="CB626" s="9">
        <v>6588.2513940000008</v>
      </c>
      <c r="CC626" s="9">
        <v>6588.2513940000008</v>
      </c>
      <c r="CD626" s="135">
        <v>79059.016728000017</v>
      </c>
      <c r="CE626" s="7">
        <f t="shared" si="9"/>
        <v>0</v>
      </c>
    </row>
    <row r="627" spans="1:83" hidden="1">
      <c r="A627">
        <v>102</v>
      </c>
      <c r="B627" t="s">
        <v>343</v>
      </c>
      <c r="C627">
        <v>140</v>
      </c>
      <c r="D627" t="s">
        <v>344</v>
      </c>
      <c r="E627">
        <v>306</v>
      </c>
      <c r="F627">
        <v>512990001</v>
      </c>
      <c r="G627" t="s">
        <v>117</v>
      </c>
      <c r="H627" s="53"/>
      <c r="I627">
        <v>101</v>
      </c>
      <c r="J627" t="s">
        <v>308</v>
      </c>
      <c r="K627">
        <v>2990</v>
      </c>
      <c r="L627" s="8">
        <v>2910</v>
      </c>
      <c r="M627" t="s">
        <v>330</v>
      </c>
      <c r="N627">
        <v>2000</v>
      </c>
      <c r="O627" t="s">
        <v>113</v>
      </c>
      <c r="P627">
        <v>4</v>
      </c>
      <c r="Q627" t="s">
        <v>345</v>
      </c>
      <c r="R627">
        <v>172</v>
      </c>
      <c r="S627" s="21">
        <v>1</v>
      </c>
      <c r="T627" s="21">
        <v>72</v>
      </c>
      <c r="U627" t="s">
        <v>281</v>
      </c>
      <c r="V627">
        <v>121</v>
      </c>
      <c r="W627" t="s">
        <v>312</v>
      </c>
      <c r="X627">
        <v>1</v>
      </c>
      <c r="Y627" t="s">
        <v>313</v>
      </c>
      <c r="Z627" s="4">
        <v>3871.92</v>
      </c>
      <c r="AA627" s="4">
        <v>9258.58</v>
      </c>
      <c r="AB627" s="4">
        <v>10302.58</v>
      </c>
      <c r="AC627" s="4">
        <v>2960.75</v>
      </c>
      <c r="AD627" s="4">
        <v>9880.0499999999993</v>
      </c>
      <c r="AE627" s="4">
        <v>36663</v>
      </c>
      <c r="AF627" s="4">
        <v>24337.52</v>
      </c>
      <c r="AG627" s="4">
        <v>14279.07</v>
      </c>
      <c r="AH627" s="4">
        <v>62674.37</v>
      </c>
      <c r="AI627" s="4">
        <v>2501.0700000000002</v>
      </c>
      <c r="AJ627" s="4">
        <v>17672.89</v>
      </c>
      <c r="AK627" s="4">
        <v>17672.89</v>
      </c>
      <c r="AM627" s="4">
        <v>12283.56</v>
      </c>
      <c r="AN627" s="4">
        <v>-1423.69</v>
      </c>
      <c r="AO627" s="4">
        <v>-11135.34</v>
      </c>
      <c r="AP627" s="4">
        <v>-681.07</v>
      </c>
      <c r="AQ627" s="4">
        <v>0</v>
      </c>
      <c r="AR627" s="4">
        <v>0</v>
      </c>
      <c r="AS627" s="4">
        <v>-10052.52</v>
      </c>
      <c r="AT627" s="4">
        <v>-22292.63</v>
      </c>
      <c r="AU627" s="4">
        <v>-73350.289999999994</v>
      </c>
      <c r="AV627" s="4">
        <v>-24143.39</v>
      </c>
      <c r="AW627" s="4">
        <v>0</v>
      </c>
      <c r="AX627" s="4">
        <v>-5010</v>
      </c>
      <c r="AZ627" s="4">
        <v>1205.77</v>
      </c>
      <c r="BA627" s="4">
        <v>14949.7</v>
      </c>
      <c r="BB627" s="4">
        <v>3843.77</v>
      </c>
      <c r="BC627" s="4">
        <v>4483.71</v>
      </c>
      <c r="BD627" s="4">
        <v>164.92</v>
      </c>
      <c r="BE627" s="4">
        <v>430.93</v>
      </c>
      <c r="BF627" s="4">
        <v>1460.09</v>
      </c>
      <c r="BG627" s="4">
        <v>0</v>
      </c>
      <c r="BH627" s="4">
        <v>614.88</v>
      </c>
      <c r="BI627" s="4">
        <v>11231.36</v>
      </c>
      <c r="BJ627" s="6">
        <v>3838.5130000000004</v>
      </c>
      <c r="BK627" s="6">
        <v>3838.5130000000004</v>
      </c>
      <c r="BQ627" s="4">
        <v>47812.517928000001</v>
      </c>
      <c r="BR627" s="9">
        <v>1251.58926</v>
      </c>
      <c r="BS627" s="9">
        <v>15517.7886</v>
      </c>
      <c r="BT627" s="9">
        <v>3989.8332599999999</v>
      </c>
      <c r="BU627" s="9">
        <v>4654.0909799999999</v>
      </c>
      <c r="BV627" s="9">
        <v>171.18696</v>
      </c>
      <c r="BW627" s="9">
        <v>447.30533999999994</v>
      </c>
      <c r="BX627" s="9">
        <v>1515.5734199999999</v>
      </c>
      <c r="BY627" s="9">
        <v>0</v>
      </c>
      <c r="BZ627" s="9">
        <v>638.24543999999992</v>
      </c>
      <c r="CA627" s="9">
        <v>11658.151680000001</v>
      </c>
      <c r="CB627" s="9">
        <v>3984.3764940000005</v>
      </c>
      <c r="CC627" s="9">
        <v>3984.3764940000005</v>
      </c>
      <c r="CD627" s="135">
        <v>47812.517928000008</v>
      </c>
      <c r="CE627" s="7">
        <f t="shared" si="9"/>
        <v>0</v>
      </c>
    </row>
    <row r="628" spans="1:83" hidden="1">
      <c r="A628">
        <v>111</v>
      </c>
      <c r="B628" t="s">
        <v>84</v>
      </c>
      <c r="C628">
        <v>141</v>
      </c>
      <c r="D628" t="s">
        <v>260</v>
      </c>
      <c r="E628">
        <v>306</v>
      </c>
      <c r="F628">
        <v>512990001</v>
      </c>
      <c r="G628" t="s">
        <v>117</v>
      </c>
      <c r="H628" s="53"/>
      <c r="I628">
        <v>101</v>
      </c>
      <c r="J628" t="s">
        <v>308</v>
      </c>
      <c r="K628">
        <v>2990</v>
      </c>
      <c r="L628" s="8">
        <v>2910</v>
      </c>
      <c r="M628" t="s">
        <v>330</v>
      </c>
      <c r="N628">
        <v>2000</v>
      </c>
      <c r="O628" t="s">
        <v>113</v>
      </c>
      <c r="P628">
        <v>13</v>
      </c>
      <c r="Q628" t="s">
        <v>353</v>
      </c>
      <c r="R628">
        <v>263</v>
      </c>
      <c r="S628" s="21">
        <v>2</v>
      </c>
      <c r="T628" s="21">
        <v>63</v>
      </c>
      <c r="U628" t="s">
        <v>354</v>
      </c>
      <c r="V628">
        <v>121</v>
      </c>
      <c r="W628" t="s">
        <v>312</v>
      </c>
      <c r="X628">
        <v>1</v>
      </c>
      <c r="Y628" t="s">
        <v>313</v>
      </c>
      <c r="Z628" s="4">
        <v>6107.27</v>
      </c>
      <c r="AA628" s="4">
        <v>16196.22</v>
      </c>
      <c r="AB628" s="4">
        <v>18906.46</v>
      </c>
      <c r="AC628" s="4">
        <v>14770.74</v>
      </c>
      <c r="AD628" s="4">
        <v>27497.759999999998</v>
      </c>
      <c r="AE628" s="4">
        <v>12604.86</v>
      </c>
      <c r="AF628" s="4">
        <v>8476.44</v>
      </c>
      <c r="AG628" s="4">
        <v>11921.63</v>
      </c>
      <c r="AH628" s="4">
        <v>13156.63</v>
      </c>
      <c r="AI628" s="4">
        <v>22179.47</v>
      </c>
      <c r="AJ628" s="4">
        <v>15181.75</v>
      </c>
      <c r="AK628" s="4">
        <v>15181.75</v>
      </c>
      <c r="AM628" s="4">
        <v>1476.36</v>
      </c>
      <c r="AN628" s="4">
        <v>-9369.18</v>
      </c>
      <c r="AO628" s="4">
        <v>-4086.53</v>
      </c>
      <c r="AP628" s="4">
        <v>0</v>
      </c>
      <c r="AQ628" s="4">
        <v>-22328.2</v>
      </c>
      <c r="AR628" s="4">
        <v>11754.45</v>
      </c>
      <c r="AS628" s="4">
        <v>6259.99</v>
      </c>
      <c r="AT628" s="4">
        <v>-2541.87</v>
      </c>
      <c r="AU628" s="4">
        <v>-1625</v>
      </c>
      <c r="AV628" s="4">
        <v>-8936.7999999999993</v>
      </c>
      <c r="AW628" s="4">
        <v>-12242.88</v>
      </c>
      <c r="AX628" s="4">
        <v>0</v>
      </c>
      <c r="AZ628" s="4">
        <v>3304.55</v>
      </c>
      <c r="BA628" s="4">
        <v>7150.1</v>
      </c>
      <c r="BB628" s="4">
        <v>8746.57</v>
      </c>
      <c r="BC628" s="4">
        <v>7752.62</v>
      </c>
      <c r="BD628" s="4">
        <v>17524.73</v>
      </c>
      <c r="BE628" s="4">
        <v>17741.650000000001</v>
      </c>
      <c r="BF628" s="4">
        <v>23423.040000000001</v>
      </c>
      <c r="BG628" s="4">
        <v>11403.14</v>
      </c>
      <c r="BH628" s="4">
        <v>500</v>
      </c>
      <c r="BI628" s="4">
        <v>6623.2</v>
      </c>
      <c r="BJ628" s="6">
        <v>10416.960000000001</v>
      </c>
      <c r="BK628" s="6">
        <v>10416.960000000001</v>
      </c>
      <c r="BQ628" s="4">
        <v>129753.65376000003</v>
      </c>
      <c r="BR628" s="9">
        <v>3430.1229000000008</v>
      </c>
      <c r="BS628" s="9">
        <v>7421.8038000000006</v>
      </c>
      <c r="BT628" s="9">
        <v>9078.93966</v>
      </c>
      <c r="BU628" s="9">
        <v>8047.2195600000005</v>
      </c>
      <c r="BV628" s="9">
        <v>18190.669740000001</v>
      </c>
      <c r="BW628" s="9">
        <v>18415.832700000003</v>
      </c>
      <c r="BX628" s="9">
        <v>24313.115520000003</v>
      </c>
      <c r="BY628" s="9">
        <v>11836.45932</v>
      </c>
      <c r="BZ628" s="9">
        <v>519</v>
      </c>
      <c r="CA628" s="9">
        <v>6874.8815999999997</v>
      </c>
      <c r="CB628" s="9">
        <v>10812.804480000003</v>
      </c>
      <c r="CC628" s="9">
        <v>10812.804480000003</v>
      </c>
      <c r="CD628" s="135">
        <v>129753.65376000002</v>
      </c>
      <c r="CE628" s="7">
        <f t="shared" si="9"/>
        <v>0</v>
      </c>
    </row>
    <row r="629" spans="1:83">
      <c r="A629">
        <v>111</v>
      </c>
      <c r="B629" t="s">
        <v>84</v>
      </c>
      <c r="C629">
        <v>189</v>
      </c>
      <c r="D629" t="s">
        <v>787</v>
      </c>
      <c r="E629">
        <v>307</v>
      </c>
      <c r="F629">
        <v>512990001</v>
      </c>
      <c r="G629" t="s">
        <v>117</v>
      </c>
      <c r="H629" s="21" t="s">
        <v>856</v>
      </c>
      <c r="I629">
        <v>602</v>
      </c>
      <c r="J629" t="s">
        <v>380</v>
      </c>
      <c r="K629">
        <v>2990</v>
      </c>
      <c r="L629" s="8">
        <v>2910</v>
      </c>
      <c r="M629" t="s">
        <v>330</v>
      </c>
      <c r="N629">
        <v>2000</v>
      </c>
      <c r="O629" t="s">
        <v>113</v>
      </c>
      <c r="P629">
        <v>13</v>
      </c>
      <c r="Q629" t="s">
        <v>353</v>
      </c>
      <c r="R629">
        <v>263</v>
      </c>
      <c r="S629" s="21">
        <v>2</v>
      </c>
      <c r="T629" s="21">
        <v>63</v>
      </c>
      <c r="U629" t="s">
        <v>354</v>
      </c>
      <c r="V629">
        <v>121</v>
      </c>
      <c r="W629" t="s">
        <v>312</v>
      </c>
      <c r="X629">
        <v>1</v>
      </c>
      <c r="Y629" t="s">
        <v>313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M629" s="4">
        <v>0</v>
      </c>
      <c r="AN629" s="4">
        <v>0</v>
      </c>
      <c r="AO629" s="4">
        <v>12800</v>
      </c>
      <c r="AP629" s="4">
        <v>0</v>
      </c>
      <c r="AQ629" s="4">
        <v>0</v>
      </c>
      <c r="AR629" s="4">
        <v>0</v>
      </c>
      <c r="AS629" s="4">
        <v>0</v>
      </c>
      <c r="AT629" s="4">
        <v>0</v>
      </c>
      <c r="AU629" s="4">
        <v>0</v>
      </c>
      <c r="AV629" s="4">
        <v>0</v>
      </c>
      <c r="AW629" s="4">
        <v>0</v>
      </c>
      <c r="AX629" s="4">
        <v>0</v>
      </c>
      <c r="AZ629" s="4">
        <v>0</v>
      </c>
      <c r="BA629" s="4">
        <v>0</v>
      </c>
      <c r="BB629" s="4">
        <v>0</v>
      </c>
      <c r="BC629" s="4">
        <v>0</v>
      </c>
      <c r="BD629" s="4">
        <v>12796</v>
      </c>
      <c r="BE629" s="4">
        <v>0</v>
      </c>
      <c r="BF629" s="4">
        <v>0</v>
      </c>
      <c r="BG629" s="4">
        <v>0</v>
      </c>
      <c r="BH629" s="4">
        <v>0</v>
      </c>
      <c r="BI629" s="4">
        <v>0</v>
      </c>
      <c r="BJ629" s="6">
        <v>1279.5999999999999</v>
      </c>
      <c r="BK629" s="6">
        <v>1279.5999999999999</v>
      </c>
      <c r="BQ629" s="4">
        <v>15938.697600000001</v>
      </c>
      <c r="BR629" s="9">
        <v>0</v>
      </c>
      <c r="BS629" s="9">
        <v>0</v>
      </c>
      <c r="BT629" s="9">
        <v>0</v>
      </c>
      <c r="BU629" s="9">
        <v>0</v>
      </c>
      <c r="BV629" s="9">
        <v>0</v>
      </c>
      <c r="BW629" s="9">
        <v>0</v>
      </c>
      <c r="BX629" s="9">
        <v>0</v>
      </c>
      <c r="BY629" s="9">
        <v>0</v>
      </c>
      <c r="BZ629" s="9">
        <v>0</v>
      </c>
      <c r="CA629" s="9">
        <v>0</v>
      </c>
      <c r="CB629" s="9">
        <v>0</v>
      </c>
      <c r="CC629" s="9">
        <v>15939</v>
      </c>
      <c r="CD629" s="135">
        <v>0</v>
      </c>
      <c r="CE629" s="7">
        <f t="shared" si="9"/>
        <v>15938.697600000001</v>
      </c>
    </row>
    <row r="630" spans="1:83" hidden="1">
      <c r="A630">
        <v>911</v>
      </c>
      <c r="B630" t="s">
        <v>447</v>
      </c>
      <c r="C630">
        <v>107</v>
      </c>
      <c r="D630" t="s">
        <v>120</v>
      </c>
      <c r="E630">
        <v>306</v>
      </c>
      <c r="F630">
        <v>512990001</v>
      </c>
      <c r="G630" t="s">
        <v>117</v>
      </c>
      <c r="H630" s="53"/>
      <c r="I630">
        <v>101</v>
      </c>
      <c r="J630" t="s">
        <v>308</v>
      </c>
      <c r="K630">
        <v>2990</v>
      </c>
      <c r="L630" s="8">
        <v>2910</v>
      </c>
      <c r="M630" t="s">
        <v>330</v>
      </c>
      <c r="N630">
        <v>2000</v>
      </c>
      <c r="O630" t="s">
        <v>113</v>
      </c>
      <c r="P630">
        <v>1</v>
      </c>
      <c r="Q630" t="s">
        <v>448</v>
      </c>
      <c r="R630">
        <v>131</v>
      </c>
      <c r="S630" s="21">
        <v>1</v>
      </c>
      <c r="T630" s="21">
        <v>31</v>
      </c>
      <c r="U630" t="s">
        <v>449</v>
      </c>
      <c r="V630">
        <v>121</v>
      </c>
      <c r="W630" t="s">
        <v>312</v>
      </c>
      <c r="X630">
        <v>1</v>
      </c>
      <c r="Y630" t="s">
        <v>313</v>
      </c>
      <c r="Z630" s="4">
        <v>0</v>
      </c>
      <c r="AA630" s="4">
        <v>0</v>
      </c>
      <c r="AB630" s="4">
        <v>0</v>
      </c>
      <c r="AC630" s="4">
        <v>185.76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18.579999999999998</v>
      </c>
      <c r="AK630" s="4">
        <v>18.579999999999998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0</v>
      </c>
      <c r="AU630" s="4">
        <v>0</v>
      </c>
      <c r="AV630" s="4">
        <v>0</v>
      </c>
      <c r="AW630" s="4">
        <v>0</v>
      </c>
      <c r="AX630" s="4">
        <v>0</v>
      </c>
      <c r="AZ630" s="4">
        <v>0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0</v>
      </c>
      <c r="BG630" s="4">
        <v>0</v>
      </c>
      <c r="BH630" s="4">
        <v>0</v>
      </c>
      <c r="BI630" s="4">
        <v>0</v>
      </c>
      <c r="BJ630" s="6">
        <v>0</v>
      </c>
      <c r="BK630" s="6">
        <v>0</v>
      </c>
      <c r="BQ630" s="4">
        <v>0</v>
      </c>
      <c r="BR630" s="9">
        <v>0</v>
      </c>
      <c r="BS630" s="9">
        <v>0</v>
      </c>
      <c r="BT630" s="9">
        <v>0</v>
      </c>
      <c r="BU630" s="9">
        <v>0</v>
      </c>
      <c r="BV630" s="9">
        <v>0</v>
      </c>
      <c r="BW630" s="9">
        <v>0</v>
      </c>
      <c r="BX630" s="9">
        <v>0</v>
      </c>
      <c r="BY630" s="9">
        <v>0</v>
      </c>
      <c r="BZ630" s="9">
        <v>0</v>
      </c>
      <c r="CA630" s="9">
        <v>0</v>
      </c>
      <c r="CB630" s="9">
        <v>0</v>
      </c>
      <c r="CC630" s="9">
        <v>0</v>
      </c>
      <c r="CD630" s="135">
        <v>0</v>
      </c>
      <c r="CE630" s="7">
        <f t="shared" si="9"/>
        <v>0</v>
      </c>
    </row>
    <row r="631" spans="1:83" hidden="1">
      <c r="A631">
        <v>921</v>
      </c>
      <c r="B631" t="s">
        <v>454</v>
      </c>
      <c r="C631">
        <v>108</v>
      </c>
      <c r="D631" t="s">
        <v>455</v>
      </c>
      <c r="E631">
        <v>306</v>
      </c>
      <c r="F631">
        <v>512990001</v>
      </c>
      <c r="G631" t="s">
        <v>117</v>
      </c>
      <c r="H631" s="53"/>
      <c r="I631">
        <v>101</v>
      </c>
      <c r="J631" t="s">
        <v>308</v>
      </c>
      <c r="K631">
        <v>2990</v>
      </c>
      <c r="L631" s="8">
        <v>2910</v>
      </c>
      <c r="M631" t="s">
        <v>330</v>
      </c>
      <c r="N631">
        <v>2000</v>
      </c>
      <c r="O631" t="s">
        <v>113</v>
      </c>
      <c r="P631">
        <v>4</v>
      </c>
      <c r="Q631" t="s">
        <v>345</v>
      </c>
      <c r="R631">
        <v>132</v>
      </c>
      <c r="S631" s="21">
        <v>1</v>
      </c>
      <c r="T631" s="21">
        <v>32</v>
      </c>
      <c r="U631" t="s">
        <v>456</v>
      </c>
      <c r="V631">
        <v>121</v>
      </c>
      <c r="W631" t="s">
        <v>312</v>
      </c>
      <c r="X631">
        <v>1</v>
      </c>
      <c r="Y631" t="s">
        <v>313</v>
      </c>
      <c r="Z631" s="4">
        <v>2738.93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273.89</v>
      </c>
      <c r="AK631" s="4">
        <v>273.89</v>
      </c>
      <c r="AM631" s="4">
        <v>-2738.93</v>
      </c>
      <c r="AN631" s="4">
        <v>0</v>
      </c>
      <c r="AO631" s="4">
        <v>0</v>
      </c>
      <c r="AP631" s="4">
        <v>900.42</v>
      </c>
      <c r="AQ631" s="4">
        <v>0</v>
      </c>
      <c r="AR631" s="4">
        <v>0</v>
      </c>
      <c r="AS631" s="4">
        <v>0</v>
      </c>
      <c r="AT631" s="4">
        <v>0</v>
      </c>
      <c r="AU631" s="4">
        <v>3</v>
      </c>
      <c r="AV631" s="4">
        <v>480.77</v>
      </c>
      <c r="AW631" s="4">
        <v>3014.66</v>
      </c>
      <c r="AX631" s="4">
        <v>0</v>
      </c>
      <c r="AZ631" s="4">
        <v>0</v>
      </c>
      <c r="BA631" s="4">
        <v>0</v>
      </c>
      <c r="BB631" s="4">
        <v>0</v>
      </c>
      <c r="BC631" s="4">
        <v>0</v>
      </c>
      <c r="BD631" s="4">
        <v>900.42</v>
      </c>
      <c r="BE631" s="4">
        <v>0</v>
      </c>
      <c r="BF631" s="4">
        <v>0</v>
      </c>
      <c r="BG631" s="4">
        <v>0</v>
      </c>
      <c r="BH631" s="4">
        <v>0</v>
      </c>
      <c r="BI631" s="4">
        <v>0</v>
      </c>
      <c r="BJ631" s="6">
        <v>90.042000000000002</v>
      </c>
      <c r="BK631" s="6">
        <v>90.042000000000002</v>
      </c>
      <c r="BQ631" s="4">
        <v>1121.5631519999999</v>
      </c>
      <c r="BR631" s="9">
        <v>0</v>
      </c>
      <c r="BS631" s="9">
        <v>0</v>
      </c>
      <c r="BT631" s="9">
        <v>0</v>
      </c>
      <c r="BU631" s="9">
        <v>0</v>
      </c>
      <c r="BV631" s="9">
        <v>934.63595999999995</v>
      </c>
      <c r="BW631" s="9">
        <v>0</v>
      </c>
      <c r="BX631" s="9">
        <v>0</v>
      </c>
      <c r="BY631" s="9">
        <v>0</v>
      </c>
      <c r="BZ631" s="9">
        <v>0</v>
      </c>
      <c r="CA631" s="9">
        <v>0</v>
      </c>
      <c r="CB631" s="9">
        <v>93.46359600000001</v>
      </c>
      <c r="CC631" s="9">
        <v>93.46359600000001</v>
      </c>
      <c r="CD631" s="135">
        <v>1121.5631519999999</v>
      </c>
      <c r="CE631" s="7">
        <f t="shared" si="9"/>
        <v>0</v>
      </c>
    </row>
    <row r="632" spans="1:83" hidden="1">
      <c r="A632">
        <v>924</v>
      </c>
      <c r="B632" t="s">
        <v>574</v>
      </c>
      <c r="C632">
        <v>159</v>
      </c>
      <c r="D632" t="s">
        <v>574</v>
      </c>
      <c r="E632">
        <v>306</v>
      </c>
      <c r="F632">
        <v>512990001</v>
      </c>
      <c r="G632" t="s">
        <v>117</v>
      </c>
      <c r="H632" s="53"/>
      <c r="I632">
        <v>101</v>
      </c>
      <c r="J632" t="s">
        <v>308</v>
      </c>
      <c r="K632">
        <v>2990</v>
      </c>
      <c r="L632" s="8">
        <v>2910</v>
      </c>
      <c r="M632" t="s">
        <v>330</v>
      </c>
      <c r="N632">
        <v>2000</v>
      </c>
      <c r="O632" t="s">
        <v>113</v>
      </c>
      <c r="P632">
        <v>4</v>
      </c>
      <c r="Q632" t="s">
        <v>345</v>
      </c>
      <c r="R632">
        <v>111</v>
      </c>
      <c r="S632" s="21">
        <v>1</v>
      </c>
      <c r="T632" s="21">
        <v>11</v>
      </c>
      <c r="U632" t="s">
        <v>438</v>
      </c>
      <c r="V632">
        <v>121</v>
      </c>
      <c r="W632" t="s">
        <v>312</v>
      </c>
      <c r="X632">
        <v>1</v>
      </c>
      <c r="Y632" t="s">
        <v>313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1328.19</v>
      </c>
      <c r="AG632" s="4">
        <v>0</v>
      </c>
      <c r="AH632" s="4">
        <v>0</v>
      </c>
      <c r="AI632" s="4">
        <v>0</v>
      </c>
      <c r="AJ632" s="4">
        <v>132.82</v>
      </c>
      <c r="AK632" s="4">
        <v>132.82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0.01</v>
      </c>
      <c r="AS632" s="4">
        <v>0</v>
      </c>
      <c r="AT632" s="4">
        <v>0</v>
      </c>
      <c r="AU632" s="4">
        <v>0</v>
      </c>
      <c r="AV632" s="4">
        <v>0</v>
      </c>
      <c r="AW632" s="4">
        <v>-877</v>
      </c>
      <c r="AX632" s="4">
        <v>0</v>
      </c>
      <c r="AZ632" s="4">
        <v>0</v>
      </c>
      <c r="BA632" s="4">
        <v>0</v>
      </c>
      <c r="BB632" s="4">
        <v>0</v>
      </c>
      <c r="BC632" s="4">
        <v>0</v>
      </c>
      <c r="BD632" s="4">
        <v>0</v>
      </c>
      <c r="BE632" s="4">
        <v>0</v>
      </c>
      <c r="BF632" s="4">
        <v>426.25</v>
      </c>
      <c r="BG632" s="4">
        <v>0</v>
      </c>
      <c r="BH632" s="4">
        <v>0</v>
      </c>
      <c r="BI632" s="4">
        <v>0</v>
      </c>
      <c r="BJ632" s="6">
        <v>42.625</v>
      </c>
      <c r="BK632" s="6">
        <v>42.625</v>
      </c>
      <c r="BQ632" s="4">
        <v>530.93700000000001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0</v>
      </c>
      <c r="BX632" s="9">
        <v>442.44750000000005</v>
      </c>
      <c r="BY632" s="9">
        <v>0</v>
      </c>
      <c r="BZ632" s="9">
        <v>0</v>
      </c>
      <c r="CA632" s="9">
        <v>0</v>
      </c>
      <c r="CB632" s="9">
        <v>44.244749999999996</v>
      </c>
      <c r="CC632" s="9">
        <v>44.244749999999996</v>
      </c>
      <c r="CD632" s="135">
        <v>530.93700000000001</v>
      </c>
      <c r="CE632" s="7">
        <f t="shared" si="9"/>
        <v>0</v>
      </c>
    </row>
    <row r="633" spans="1:83" hidden="1">
      <c r="A633">
        <v>931</v>
      </c>
      <c r="B633" t="s">
        <v>465</v>
      </c>
      <c r="C633">
        <v>111</v>
      </c>
      <c r="D633" t="s">
        <v>466</v>
      </c>
      <c r="E633">
        <v>306</v>
      </c>
      <c r="F633">
        <v>512990001</v>
      </c>
      <c r="G633" t="s">
        <v>117</v>
      </c>
      <c r="H633" s="53"/>
      <c r="I633">
        <v>101</v>
      </c>
      <c r="J633" t="s">
        <v>308</v>
      </c>
      <c r="K633">
        <v>2990</v>
      </c>
      <c r="L633" s="8">
        <v>2910</v>
      </c>
      <c r="M633" t="s">
        <v>330</v>
      </c>
      <c r="N633">
        <v>2000</v>
      </c>
      <c r="O633" t="s">
        <v>113</v>
      </c>
      <c r="P633">
        <v>5</v>
      </c>
      <c r="Q633" t="s">
        <v>467</v>
      </c>
      <c r="R633">
        <v>152</v>
      </c>
      <c r="S633" s="21">
        <v>1</v>
      </c>
      <c r="T633" s="21">
        <v>52</v>
      </c>
      <c r="U633" t="s">
        <v>468</v>
      </c>
      <c r="V633">
        <v>121</v>
      </c>
      <c r="W633" t="s">
        <v>312</v>
      </c>
      <c r="X633">
        <v>1</v>
      </c>
      <c r="Y633" t="s">
        <v>313</v>
      </c>
      <c r="Z633" s="4">
        <v>104.23</v>
      </c>
      <c r="AA633" s="4">
        <v>152.13</v>
      </c>
      <c r="AB633" s="4">
        <v>571.73</v>
      </c>
      <c r="AC633" s="4">
        <v>0</v>
      </c>
      <c r="AD633" s="4">
        <v>0</v>
      </c>
      <c r="AE633" s="4">
        <v>0</v>
      </c>
      <c r="AF633" s="4">
        <v>592.94000000000005</v>
      </c>
      <c r="AG633" s="4">
        <v>837.98</v>
      </c>
      <c r="AH633" s="4">
        <v>0</v>
      </c>
      <c r="AI633" s="4">
        <v>721.37</v>
      </c>
      <c r="AJ633" s="4">
        <v>298.04000000000002</v>
      </c>
      <c r="AK633" s="4">
        <v>298.04000000000002</v>
      </c>
      <c r="AM633" s="4">
        <v>9222.5</v>
      </c>
      <c r="AN633" s="4">
        <v>0</v>
      </c>
      <c r="AO633" s="4">
        <v>0</v>
      </c>
      <c r="AP633" s="4">
        <v>0</v>
      </c>
      <c r="AQ633" s="4">
        <v>-723.86</v>
      </c>
      <c r="AR633" s="4">
        <v>0.01</v>
      </c>
      <c r="AS633" s="4">
        <v>3260.92</v>
      </c>
      <c r="AT633" s="4">
        <v>0</v>
      </c>
      <c r="AU633" s="4">
        <v>0</v>
      </c>
      <c r="AV633" s="4">
        <v>0</v>
      </c>
      <c r="AW633" s="4">
        <v>0</v>
      </c>
      <c r="AX633" s="4">
        <v>0</v>
      </c>
      <c r="AZ633" s="4">
        <v>9326.73</v>
      </c>
      <c r="BA633" s="4">
        <v>0</v>
      </c>
      <c r="BB633" s="4">
        <v>0</v>
      </c>
      <c r="BC633" s="4">
        <v>0</v>
      </c>
      <c r="BD633" s="4">
        <v>0</v>
      </c>
      <c r="BE633" s="4">
        <v>0</v>
      </c>
      <c r="BF633" s="4">
        <v>3825</v>
      </c>
      <c r="BG633" s="4">
        <v>713.27</v>
      </c>
      <c r="BH633" s="4">
        <v>0</v>
      </c>
      <c r="BI633" s="4">
        <v>73.92</v>
      </c>
      <c r="BJ633" s="6">
        <v>1393.8920000000001</v>
      </c>
      <c r="BK633" s="6">
        <v>1393.8920000000001</v>
      </c>
      <c r="BQ633" s="4">
        <v>17362.318752000003</v>
      </c>
      <c r="BR633" s="9">
        <v>9681.1457399999999</v>
      </c>
      <c r="BS633" s="9">
        <v>0</v>
      </c>
      <c r="BT633" s="9">
        <v>0</v>
      </c>
      <c r="BU633" s="9">
        <v>0</v>
      </c>
      <c r="BV633" s="9">
        <v>0</v>
      </c>
      <c r="BW633" s="9">
        <v>0</v>
      </c>
      <c r="BX633" s="9">
        <v>3970.35</v>
      </c>
      <c r="BY633" s="9">
        <v>740.37426000000005</v>
      </c>
      <c r="BZ633" s="9">
        <v>0</v>
      </c>
      <c r="CA633" s="9">
        <v>76.728960000000015</v>
      </c>
      <c r="CB633" s="9">
        <v>1446.8598960000002</v>
      </c>
      <c r="CC633" s="9">
        <v>1446.8598960000002</v>
      </c>
      <c r="CD633" s="135">
        <v>17362.318752000003</v>
      </c>
      <c r="CE633" s="7">
        <f t="shared" si="9"/>
        <v>0</v>
      </c>
    </row>
    <row r="634" spans="1:83" hidden="1">
      <c r="A634">
        <v>932</v>
      </c>
      <c r="B634" t="s">
        <v>477</v>
      </c>
      <c r="C634">
        <v>113</v>
      </c>
      <c r="D634" t="s">
        <v>478</v>
      </c>
      <c r="E634">
        <v>306</v>
      </c>
      <c r="F634">
        <v>512990001</v>
      </c>
      <c r="G634" t="s">
        <v>117</v>
      </c>
      <c r="H634" s="53"/>
      <c r="I634">
        <v>101</v>
      </c>
      <c r="J634" t="s">
        <v>308</v>
      </c>
      <c r="K634">
        <v>2990</v>
      </c>
      <c r="L634" s="8">
        <v>2910</v>
      </c>
      <c r="M634" t="s">
        <v>330</v>
      </c>
      <c r="N634">
        <v>2000</v>
      </c>
      <c r="O634" t="s">
        <v>113</v>
      </c>
      <c r="P634">
        <v>5</v>
      </c>
      <c r="Q634" t="s">
        <v>467</v>
      </c>
      <c r="R634">
        <v>152</v>
      </c>
      <c r="S634" s="21">
        <v>1</v>
      </c>
      <c r="T634" s="21">
        <v>52</v>
      </c>
      <c r="U634" t="s">
        <v>468</v>
      </c>
      <c r="V634">
        <v>121</v>
      </c>
      <c r="W634" t="s">
        <v>312</v>
      </c>
      <c r="X634">
        <v>1</v>
      </c>
      <c r="Y634" t="s">
        <v>313</v>
      </c>
      <c r="Z634" s="4">
        <v>0</v>
      </c>
      <c r="AA634" s="4">
        <v>0</v>
      </c>
      <c r="AB634" s="4">
        <v>4836.3599999999997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483.64</v>
      </c>
      <c r="AK634" s="4">
        <v>483.64</v>
      </c>
      <c r="AM634" s="4">
        <v>0</v>
      </c>
      <c r="AN634" s="4">
        <v>0</v>
      </c>
      <c r="AO634" s="4">
        <v>0</v>
      </c>
      <c r="AP634" s="4">
        <v>0</v>
      </c>
      <c r="AQ634" s="4">
        <v>-960</v>
      </c>
      <c r="AR634" s="4">
        <v>-0.1</v>
      </c>
      <c r="AS634" s="4">
        <v>0</v>
      </c>
      <c r="AT634" s="4">
        <v>0</v>
      </c>
      <c r="AU634" s="4">
        <v>0</v>
      </c>
      <c r="AV634" s="4">
        <v>0</v>
      </c>
      <c r="AW634" s="4">
        <v>0</v>
      </c>
      <c r="AX634" s="4">
        <v>0</v>
      </c>
      <c r="AZ634" s="4">
        <v>0</v>
      </c>
      <c r="BA634" s="4">
        <v>0</v>
      </c>
      <c r="BB634" s="4">
        <v>0</v>
      </c>
      <c r="BC634" s="4">
        <v>0</v>
      </c>
      <c r="BD634" s="4">
        <v>0</v>
      </c>
      <c r="BE634" s="4">
        <v>0</v>
      </c>
      <c r="BF634" s="4">
        <v>0</v>
      </c>
      <c r="BG634" s="4">
        <v>0</v>
      </c>
      <c r="BH634" s="4">
        <v>0</v>
      </c>
      <c r="BI634" s="4">
        <v>0</v>
      </c>
      <c r="BJ634" s="6">
        <v>0</v>
      </c>
      <c r="BK634" s="6">
        <v>0</v>
      </c>
      <c r="BQ634" s="4">
        <v>0</v>
      </c>
      <c r="BR634" s="9">
        <v>0</v>
      </c>
      <c r="BS634" s="9">
        <v>0</v>
      </c>
      <c r="BT634" s="9">
        <v>0</v>
      </c>
      <c r="BU634" s="9">
        <v>0</v>
      </c>
      <c r="BV634" s="9">
        <v>0</v>
      </c>
      <c r="BW634" s="9">
        <v>0</v>
      </c>
      <c r="BX634" s="9">
        <v>0</v>
      </c>
      <c r="BY634" s="9">
        <v>0</v>
      </c>
      <c r="BZ634" s="9">
        <v>0</v>
      </c>
      <c r="CA634" s="9">
        <v>0</v>
      </c>
      <c r="CB634" s="9">
        <v>0</v>
      </c>
      <c r="CC634" s="9">
        <v>0</v>
      </c>
      <c r="CD634" s="135">
        <v>0</v>
      </c>
      <c r="CE634" s="7">
        <f t="shared" si="9"/>
        <v>0</v>
      </c>
    </row>
    <row r="635" spans="1:83" hidden="1">
      <c r="A635">
        <v>941</v>
      </c>
      <c r="B635" t="s">
        <v>484</v>
      </c>
      <c r="C635">
        <v>116</v>
      </c>
      <c r="D635" t="s">
        <v>485</v>
      </c>
      <c r="E635">
        <v>306</v>
      </c>
      <c r="F635">
        <v>512990001</v>
      </c>
      <c r="G635" t="s">
        <v>117</v>
      </c>
      <c r="H635" s="53"/>
      <c r="I635">
        <v>101</v>
      </c>
      <c r="J635" t="s">
        <v>308</v>
      </c>
      <c r="K635">
        <v>2990</v>
      </c>
      <c r="L635" s="8">
        <v>2910</v>
      </c>
      <c r="M635" t="s">
        <v>330</v>
      </c>
      <c r="N635">
        <v>2000</v>
      </c>
      <c r="O635" t="s">
        <v>113</v>
      </c>
      <c r="P635">
        <v>8</v>
      </c>
      <c r="Q635" t="s">
        <v>486</v>
      </c>
      <c r="R635">
        <v>131</v>
      </c>
      <c r="S635" s="21">
        <v>1</v>
      </c>
      <c r="T635" s="21">
        <v>31</v>
      </c>
      <c r="U635" t="s">
        <v>449</v>
      </c>
      <c r="V635">
        <v>121</v>
      </c>
      <c r="W635" t="s">
        <v>312</v>
      </c>
      <c r="X635">
        <v>1</v>
      </c>
      <c r="Y635" t="s">
        <v>313</v>
      </c>
      <c r="Z635" s="4">
        <v>0</v>
      </c>
      <c r="AA635" s="4">
        <v>5109.2299999999996</v>
      </c>
      <c r="AB635" s="4">
        <v>0</v>
      </c>
      <c r="AC635" s="4">
        <v>0</v>
      </c>
      <c r="AD635" s="4">
        <v>0</v>
      </c>
      <c r="AE635" s="4">
        <v>895.03</v>
      </c>
      <c r="AF635" s="4">
        <v>247.58</v>
      </c>
      <c r="AG635" s="4">
        <v>1173.3800000000001</v>
      </c>
      <c r="AH635" s="4">
        <v>0</v>
      </c>
      <c r="AI635" s="4">
        <v>3523.25</v>
      </c>
      <c r="AJ635" s="4">
        <v>1094.8499999999999</v>
      </c>
      <c r="AK635" s="4">
        <v>1094.8499999999999</v>
      </c>
      <c r="AM635" s="4">
        <v>1932.28</v>
      </c>
      <c r="AN635" s="4">
        <v>0</v>
      </c>
      <c r="AO635" s="4">
        <v>0</v>
      </c>
      <c r="AP635" s="4">
        <v>-1403.4</v>
      </c>
      <c r="AQ635" s="4">
        <v>1240.97</v>
      </c>
      <c r="AR635" s="4">
        <v>65</v>
      </c>
      <c r="AS635" s="4">
        <v>3959.46</v>
      </c>
      <c r="AT635" s="4">
        <v>0</v>
      </c>
      <c r="AU635" s="4">
        <v>523.63</v>
      </c>
      <c r="AV635" s="4">
        <v>0</v>
      </c>
      <c r="AW635" s="4">
        <v>0</v>
      </c>
      <c r="AX635" s="4">
        <v>0</v>
      </c>
      <c r="AZ635" s="4">
        <v>1932.28</v>
      </c>
      <c r="BA635" s="4">
        <v>324.8</v>
      </c>
      <c r="BB635" s="4">
        <v>0</v>
      </c>
      <c r="BC635" s="4">
        <v>0</v>
      </c>
      <c r="BD635" s="4">
        <v>2922</v>
      </c>
      <c r="BE635" s="4">
        <v>2660.03</v>
      </c>
      <c r="BF635" s="4">
        <v>4207.04</v>
      </c>
      <c r="BG635" s="4">
        <v>0</v>
      </c>
      <c r="BH635" s="4">
        <v>0</v>
      </c>
      <c r="BI635" s="4">
        <v>1697.01</v>
      </c>
      <c r="BJ635" s="6">
        <v>1374.3160000000003</v>
      </c>
      <c r="BK635" s="6">
        <v>1374.3160000000003</v>
      </c>
      <c r="BQ635" s="4">
        <v>17118.480096000003</v>
      </c>
      <c r="BR635" s="9">
        <v>2005.7066400000001</v>
      </c>
      <c r="BS635" s="9">
        <v>337.14240000000007</v>
      </c>
      <c r="BT635" s="9">
        <v>0</v>
      </c>
      <c r="BU635" s="9">
        <v>0</v>
      </c>
      <c r="BV635" s="9">
        <v>3033.0360000000005</v>
      </c>
      <c r="BW635" s="9">
        <v>2761.1111400000004</v>
      </c>
      <c r="BX635" s="9">
        <v>4366.9075199999997</v>
      </c>
      <c r="BY635" s="9">
        <v>0</v>
      </c>
      <c r="BZ635" s="9">
        <v>0</v>
      </c>
      <c r="CA635" s="9">
        <v>1761.49638</v>
      </c>
      <c r="CB635" s="9">
        <v>1426.5400080000004</v>
      </c>
      <c r="CC635" s="9">
        <v>1426.5400080000004</v>
      </c>
      <c r="CD635" s="135">
        <v>17118.480096000003</v>
      </c>
      <c r="CE635" s="7">
        <f t="shared" si="9"/>
        <v>0</v>
      </c>
    </row>
    <row r="636" spans="1:83" hidden="1">
      <c r="A636">
        <v>942</v>
      </c>
      <c r="B636" t="s">
        <v>487</v>
      </c>
      <c r="C636">
        <v>117</v>
      </c>
      <c r="D636" t="s">
        <v>488</v>
      </c>
      <c r="E636">
        <v>306</v>
      </c>
      <c r="F636">
        <v>512990001</v>
      </c>
      <c r="G636" t="s">
        <v>117</v>
      </c>
      <c r="H636" s="53"/>
      <c r="I636">
        <v>101</v>
      </c>
      <c r="J636" t="s">
        <v>308</v>
      </c>
      <c r="K636">
        <v>2990</v>
      </c>
      <c r="L636" s="8">
        <v>2910</v>
      </c>
      <c r="M636" t="s">
        <v>330</v>
      </c>
      <c r="N636">
        <v>2000</v>
      </c>
      <c r="O636" t="s">
        <v>113</v>
      </c>
      <c r="P636">
        <v>8</v>
      </c>
      <c r="Q636" t="s">
        <v>486</v>
      </c>
      <c r="R636">
        <v>183</v>
      </c>
      <c r="S636" s="21">
        <v>1</v>
      </c>
      <c r="T636" s="21">
        <v>83</v>
      </c>
      <c r="U636" t="s">
        <v>489</v>
      </c>
      <c r="V636">
        <v>121</v>
      </c>
      <c r="W636" t="s">
        <v>312</v>
      </c>
      <c r="X636">
        <v>1</v>
      </c>
      <c r="Y636" t="s">
        <v>313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M636" s="4">
        <v>0</v>
      </c>
      <c r="AN636" s="4">
        <v>0</v>
      </c>
      <c r="AO636" s="4">
        <v>0</v>
      </c>
      <c r="AP636" s="4">
        <v>91.41</v>
      </c>
      <c r="AQ636" s="4">
        <v>0</v>
      </c>
      <c r="AR636" s="4">
        <v>0</v>
      </c>
      <c r="AS636" s="4">
        <v>0</v>
      </c>
      <c r="AT636" s="4">
        <v>0</v>
      </c>
      <c r="AU636" s="4">
        <v>130</v>
      </c>
      <c r="AV636" s="4">
        <v>0</v>
      </c>
      <c r="AW636" s="4">
        <v>0</v>
      </c>
      <c r="AX636" s="4">
        <v>0</v>
      </c>
      <c r="AZ636" s="4">
        <v>0</v>
      </c>
      <c r="BA636" s="4">
        <v>0</v>
      </c>
      <c r="BB636" s="4">
        <v>0</v>
      </c>
      <c r="BC636" s="4">
        <v>91.41</v>
      </c>
      <c r="BD636" s="4">
        <v>0</v>
      </c>
      <c r="BE636" s="4">
        <v>0</v>
      </c>
      <c r="BF636" s="4">
        <v>0</v>
      </c>
      <c r="BG636" s="4">
        <v>0</v>
      </c>
      <c r="BH636" s="4">
        <v>130</v>
      </c>
      <c r="BI636" s="4">
        <v>0</v>
      </c>
      <c r="BJ636" s="6">
        <v>22.140999999999998</v>
      </c>
      <c r="BK636" s="6">
        <v>22.140999999999998</v>
      </c>
      <c r="BQ636" s="4">
        <v>275.788296</v>
      </c>
      <c r="BR636" s="9">
        <v>0</v>
      </c>
      <c r="BS636" s="9">
        <v>0</v>
      </c>
      <c r="BT636" s="9">
        <v>0</v>
      </c>
      <c r="BU636" s="9">
        <v>94.883579999999995</v>
      </c>
      <c r="BV636" s="9">
        <v>0</v>
      </c>
      <c r="BW636" s="9">
        <v>0</v>
      </c>
      <c r="BX636" s="9">
        <v>0</v>
      </c>
      <c r="BY636" s="9">
        <v>0</v>
      </c>
      <c r="BZ636" s="9">
        <v>134.94</v>
      </c>
      <c r="CA636" s="9">
        <v>0</v>
      </c>
      <c r="CB636" s="9">
        <v>22.982357999999998</v>
      </c>
      <c r="CC636" s="9">
        <v>22.982357999999998</v>
      </c>
      <c r="CD636" s="135">
        <v>275.788296</v>
      </c>
      <c r="CE636" s="7">
        <f t="shared" si="9"/>
        <v>0</v>
      </c>
    </row>
    <row r="637" spans="1:83" hidden="1">
      <c r="A637">
        <v>951</v>
      </c>
      <c r="B637" t="s">
        <v>491</v>
      </c>
      <c r="C637">
        <v>118</v>
      </c>
      <c r="D637" t="s">
        <v>178</v>
      </c>
      <c r="E637">
        <v>306</v>
      </c>
      <c r="F637">
        <v>512990001</v>
      </c>
      <c r="G637" t="s">
        <v>117</v>
      </c>
      <c r="H637" s="53"/>
      <c r="I637">
        <v>101</v>
      </c>
      <c r="J637" t="s">
        <v>308</v>
      </c>
      <c r="K637">
        <v>2990</v>
      </c>
      <c r="L637" s="8">
        <v>2910</v>
      </c>
      <c r="M637" t="s">
        <v>330</v>
      </c>
      <c r="N637">
        <v>2000</v>
      </c>
      <c r="O637" t="s">
        <v>113</v>
      </c>
      <c r="P637">
        <v>12</v>
      </c>
      <c r="Q637" t="s">
        <v>401</v>
      </c>
      <c r="R637">
        <v>221</v>
      </c>
      <c r="S637" s="21">
        <v>2</v>
      </c>
      <c r="T637" s="21">
        <v>21</v>
      </c>
      <c r="U637" t="s">
        <v>492</v>
      </c>
      <c r="V637">
        <v>128</v>
      </c>
      <c r="W637" t="s">
        <v>404</v>
      </c>
      <c r="X637">
        <v>1</v>
      </c>
      <c r="Y637" t="s">
        <v>313</v>
      </c>
      <c r="Z637" s="4">
        <v>0</v>
      </c>
      <c r="AA637" s="4">
        <v>1149.24</v>
      </c>
      <c r="AB637" s="4">
        <v>0</v>
      </c>
      <c r="AC637" s="4">
        <v>0</v>
      </c>
      <c r="AD637" s="4">
        <v>1711.75</v>
      </c>
      <c r="AE637" s="4">
        <v>0</v>
      </c>
      <c r="AF637" s="4">
        <v>21388.37</v>
      </c>
      <c r="AG637" s="4">
        <v>0</v>
      </c>
      <c r="AH637" s="4">
        <v>0</v>
      </c>
      <c r="AI637" s="4">
        <v>0</v>
      </c>
      <c r="AJ637" s="4">
        <v>2424.9299999999998</v>
      </c>
      <c r="AK637" s="4">
        <v>2424.9299999999998</v>
      </c>
      <c r="AM637" s="4">
        <v>0</v>
      </c>
      <c r="AN637" s="4">
        <v>-1025.01</v>
      </c>
      <c r="AO637" s="4">
        <v>0</v>
      </c>
      <c r="AP637" s="4">
        <v>-1</v>
      </c>
      <c r="AQ637" s="4">
        <v>0</v>
      </c>
      <c r="AR637" s="4">
        <v>1509.76</v>
      </c>
      <c r="AS637" s="4">
        <v>0</v>
      </c>
      <c r="AT637" s="4">
        <v>-20576.37</v>
      </c>
      <c r="AU637" s="4">
        <v>0</v>
      </c>
      <c r="AV637" s="4">
        <v>1287.06</v>
      </c>
      <c r="AW637" s="4">
        <v>0</v>
      </c>
      <c r="AX637" s="4">
        <v>0</v>
      </c>
      <c r="AZ637" s="4">
        <v>0</v>
      </c>
      <c r="BA637" s="4">
        <v>0</v>
      </c>
      <c r="BB637" s="4">
        <v>0</v>
      </c>
      <c r="BC637" s="4">
        <v>0</v>
      </c>
      <c r="BD637" s="4">
        <v>466.55</v>
      </c>
      <c r="BE637" s="4">
        <v>1205.4000000000001</v>
      </c>
      <c r="BF637" s="4">
        <v>1672.79</v>
      </c>
      <c r="BG637" s="4">
        <v>812</v>
      </c>
      <c r="BH637" s="4">
        <v>0</v>
      </c>
      <c r="BI637" s="4">
        <v>1287.06</v>
      </c>
      <c r="BJ637" s="6">
        <v>544.37999999999988</v>
      </c>
      <c r="BK637" s="6">
        <v>544.37999999999988</v>
      </c>
      <c r="BQ637" s="4">
        <v>6780.7972799999998</v>
      </c>
      <c r="BR637" s="9">
        <v>0</v>
      </c>
      <c r="BS637" s="9">
        <v>0</v>
      </c>
      <c r="BT637" s="9">
        <v>0</v>
      </c>
      <c r="BU637" s="9">
        <v>0</v>
      </c>
      <c r="BV637" s="9">
        <v>484.27890000000008</v>
      </c>
      <c r="BW637" s="9">
        <v>1251.2052000000003</v>
      </c>
      <c r="BX637" s="9">
        <v>1736.3560200000002</v>
      </c>
      <c r="BY637" s="9">
        <v>842.85599999999999</v>
      </c>
      <c r="BZ637" s="9">
        <v>0</v>
      </c>
      <c r="CA637" s="9">
        <v>1335.96828</v>
      </c>
      <c r="CB637" s="9">
        <v>565.06643999999983</v>
      </c>
      <c r="CC637" s="9">
        <v>565.06643999999983</v>
      </c>
      <c r="CD637" s="135">
        <v>6780.7972799999998</v>
      </c>
      <c r="CE637" s="7">
        <f t="shared" si="9"/>
        <v>0</v>
      </c>
    </row>
    <row r="638" spans="1:83" hidden="1">
      <c r="A638">
        <v>952</v>
      </c>
      <c r="B638" t="s">
        <v>498</v>
      </c>
      <c r="C638">
        <v>120</v>
      </c>
      <c r="D638" t="s">
        <v>499</v>
      </c>
      <c r="E638">
        <v>306</v>
      </c>
      <c r="F638">
        <v>512990001</v>
      </c>
      <c r="G638" t="s">
        <v>117</v>
      </c>
      <c r="H638" s="53"/>
      <c r="I638">
        <v>101</v>
      </c>
      <c r="J638" t="s">
        <v>308</v>
      </c>
      <c r="K638">
        <v>2990</v>
      </c>
      <c r="L638" s="8">
        <v>2910</v>
      </c>
      <c r="M638" t="s">
        <v>330</v>
      </c>
      <c r="N638">
        <v>2000</v>
      </c>
      <c r="O638" t="s">
        <v>113</v>
      </c>
      <c r="P638">
        <v>12</v>
      </c>
      <c r="Q638" t="s">
        <v>401</v>
      </c>
      <c r="R638">
        <v>222</v>
      </c>
      <c r="S638" s="21">
        <v>2</v>
      </c>
      <c r="T638" s="21">
        <v>22</v>
      </c>
      <c r="U638" t="s">
        <v>500</v>
      </c>
      <c r="V638">
        <v>125</v>
      </c>
      <c r="W638" t="s">
        <v>464</v>
      </c>
      <c r="X638">
        <v>1</v>
      </c>
      <c r="Y638" t="s">
        <v>313</v>
      </c>
      <c r="Z638" s="4">
        <v>0</v>
      </c>
      <c r="AA638" s="4">
        <v>0</v>
      </c>
      <c r="AB638" s="4">
        <v>0</v>
      </c>
      <c r="AC638" s="4">
        <v>1065.44</v>
      </c>
      <c r="AD638" s="4">
        <v>0</v>
      </c>
      <c r="AE638" s="4">
        <v>0</v>
      </c>
      <c r="AF638" s="4">
        <v>0</v>
      </c>
      <c r="AG638" s="4">
        <v>0</v>
      </c>
      <c r="AH638" s="4">
        <v>1835.93</v>
      </c>
      <c r="AI638" s="4">
        <v>0</v>
      </c>
      <c r="AJ638" s="4">
        <v>290.14</v>
      </c>
      <c r="AK638" s="4">
        <v>290.14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0</v>
      </c>
      <c r="AU638" s="4">
        <v>0</v>
      </c>
      <c r="AV638" s="4">
        <v>0</v>
      </c>
      <c r="AW638" s="4">
        <v>0</v>
      </c>
      <c r="AX638" s="4">
        <v>0</v>
      </c>
      <c r="AZ638" s="4">
        <v>0</v>
      </c>
      <c r="BA638" s="4">
        <v>0</v>
      </c>
      <c r="BB638" s="4">
        <v>0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124.42</v>
      </c>
      <c r="BI638" s="4">
        <v>966</v>
      </c>
      <c r="BJ638" s="6">
        <v>109.042</v>
      </c>
      <c r="BK638" s="6">
        <v>109.042</v>
      </c>
      <c r="BQ638" s="4">
        <v>1358.2271519999999</v>
      </c>
      <c r="BR638" s="9">
        <v>0</v>
      </c>
      <c r="BS638" s="9">
        <v>0</v>
      </c>
      <c r="BT638" s="9">
        <v>0</v>
      </c>
      <c r="BU638" s="9">
        <v>0</v>
      </c>
      <c r="BV638" s="9">
        <v>0</v>
      </c>
      <c r="BW638" s="9">
        <v>0</v>
      </c>
      <c r="BX638" s="9">
        <v>0</v>
      </c>
      <c r="BY638" s="9">
        <v>0</v>
      </c>
      <c r="BZ638" s="9">
        <v>129.14795999999998</v>
      </c>
      <c r="CA638" s="9">
        <v>1002.7080000000001</v>
      </c>
      <c r="CB638" s="9">
        <v>113.185596</v>
      </c>
      <c r="CC638" s="9">
        <v>113.185596</v>
      </c>
      <c r="CD638" s="135">
        <v>1358.2271520000002</v>
      </c>
      <c r="CE638" s="7">
        <f t="shared" si="9"/>
        <v>0</v>
      </c>
    </row>
    <row r="639" spans="1:83" hidden="1">
      <c r="A639">
        <v>953</v>
      </c>
      <c r="B639" t="s">
        <v>259</v>
      </c>
      <c r="C639">
        <v>121</v>
      </c>
      <c r="D639" t="s">
        <v>196</v>
      </c>
      <c r="E639">
        <v>306</v>
      </c>
      <c r="F639">
        <v>512990001</v>
      </c>
      <c r="G639" t="s">
        <v>117</v>
      </c>
      <c r="H639" s="53"/>
      <c r="I639">
        <v>101</v>
      </c>
      <c r="J639" t="s">
        <v>308</v>
      </c>
      <c r="K639">
        <v>2990</v>
      </c>
      <c r="L639" s="8">
        <v>2910</v>
      </c>
      <c r="M639" t="s">
        <v>330</v>
      </c>
      <c r="N639">
        <v>2000</v>
      </c>
      <c r="O639" t="s">
        <v>113</v>
      </c>
      <c r="P639">
        <v>12</v>
      </c>
      <c r="Q639" t="s">
        <v>401</v>
      </c>
      <c r="R639">
        <v>214</v>
      </c>
      <c r="S639" s="21">
        <v>2</v>
      </c>
      <c r="T639" s="21">
        <v>14</v>
      </c>
      <c r="U639" t="s">
        <v>446</v>
      </c>
      <c r="V639">
        <v>125</v>
      </c>
      <c r="W639" t="s">
        <v>464</v>
      </c>
      <c r="X639">
        <v>1</v>
      </c>
      <c r="Y639" t="s">
        <v>313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1168.3399999999999</v>
      </c>
      <c r="AF639" s="4">
        <v>1754.4</v>
      </c>
      <c r="AG639" s="4">
        <v>0</v>
      </c>
      <c r="AH639" s="4">
        <v>1823.96</v>
      </c>
      <c r="AI639" s="4">
        <v>1247.5999999999999</v>
      </c>
      <c r="AJ639" s="4">
        <v>599.42999999999995</v>
      </c>
      <c r="AK639" s="4">
        <v>599.42999999999995</v>
      </c>
      <c r="AM639" s="4">
        <v>380</v>
      </c>
      <c r="AN639" s="4">
        <v>1085.74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0</v>
      </c>
      <c r="AU639" s="4">
        <v>0</v>
      </c>
      <c r="AV639" s="4">
        <v>0</v>
      </c>
      <c r="AW639" s="4">
        <v>0</v>
      </c>
      <c r="AX639" s="4">
        <v>0</v>
      </c>
      <c r="AZ639" s="4">
        <v>380</v>
      </c>
      <c r="BA639" s="4">
        <v>257.5</v>
      </c>
      <c r="BB639" s="4">
        <v>828.24</v>
      </c>
      <c r="BC639" s="4">
        <v>0</v>
      </c>
      <c r="BD639" s="4">
        <v>0</v>
      </c>
      <c r="BE639" s="4">
        <v>0</v>
      </c>
      <c r="BF639" s="4">
        <v>0</v>
      </c>
      <c r="BG639" s="4">
        <v>130.78</v>
      </c>
      <c r="BH639" s="4">
        <v>0</v>
      </c>
      <c r="BI639" s="4">
        <v>0</v>
      </c>
      <c r="BJ639" s="6">
        <v>159.65199999999999</v>
      </c>
      <c r="BK639" s="6">
        <v>159.65199999999999</v>
      </c>
      <c r="BQ639" s="4">
        <v>1988.6253120000001</v>
      </c>
      <c r="BR639" s="9">
        <v>394.44</v>
      </c>
      <c r="BS639" s="9">
        <v>267.28500000000003</v>
      </c>
      <c r="BT639" s="9">
        <v>859.71312</v>
      </c>
      <c r="BU639" s="9">
        <v>0</v>
      </c>
      <c r="BV639" s="9">
        <v>0</v>
      </c>
      <c r="BW639" s="9">
        <v>0</v>
      </c>
      <c r="BX639" s="9">
        <v>0</v>
      </c>
      <c r="BY639" s="9">
        <v>135.74964000000003</v>
      </c>
      <c r="BZ639" s="9">
        <v>0</v>
      </c>
      <c r="CA639" s="9">
        <v>0</v>
      </c>
      <c r="CB639" s="9">
        <v>165.71877599999999</v>
      </c>
      <c r="CC639" s="9">
        <v>165.71877599999999</v>
      </c>
      <c r="CD639" s="135">
        <v>1988.6253119999999</v>
      </c>
      <c r="CE639" s="7">
        <f t="shared" si="9"/>
        <v>0</v>
      </c>
    </row>
    <row r="640" spans="1:83" hidden="1">
      <c r="A640">
        <v>954</v>
      </c>
      <c r="B640" t="s">
        <v>502</v>
      </c>
      <c r="C640">
        <v>122</v>
      </c>
      <c r="D640" t="s">
        <v>503</v>
      </c>
      <c r="E640">
        <v>306</v>
      </c>
      <c r="F640">
        <v>512990001</v>
      </c>
      <c r="G640" t="s">
        <v>117</v>
      </c>
      <c r="H640" s="53"/>
      <c r="I640">
        <v>101</v>
      </c>
      <c r="J640" t="s">
        <v>308</v>
      </c>
      <c r="K640">
        <v>2990</v>
      </c>
      <c r="L640" s="8">
        <v>2910</v>
      </c>
      <c r="M640" t="s">
        <v>330</v>
      </c>
      <c r="N640">
        <v>2000</v>
      </c>
      <c r="O640" t="s">
        <v>113</v>
      </c>
      <c r="P640">
        <v>12</v>
      </c>
      <c r="Q640" t="s">
        <v>401</v>
      </c>
      <c r="R640">
        <v>226</v>
      </c>
      <c r="S640" s="21">
        <v>2</v>
      </c>
      <c r="T640" s="21">
        <v>26</v>
      </c>
      <c r="U640" t="s">
        <v>504</v>
      </c>
      <c r="V640">
        <v>121</v>
      </c>
      <c r="W640" t="s">
        <v>312</v>
      </c>
      <c r="X640">
        <v>1</v>
      </c>
      <c r="Y640" t="s">
        <v>313</v>
      </c>
      <c r="Z640" s="4">
        <v>1035.3699999999999</v>
      </c>
      <c r="AA640" s="4">
        <v>21941.48</v>
      </c>
      <c r="AB640" s="4">
        <v>112908.08</v>
      </c>
      <c r="AC640" s="4">
        <v>13265.65</v>
      </c>
      <c r="AD640" s="4">
        <v>184532.03</v>
      </c>
      <c r="AE640" s="4">
        <v>117139.16</v>
      </c>
      <c r="AF640" s="4">
        <v>221875.37</v>
      </c>
      <c r="AG640" s="4">
        <v>74350.929999999993</v>
      </c>
      <c r="AH640" s="4">
        <v>147427.69</v>
      </c>
      <c r="AI640" s="4">
        <v>121553.69</v>
      </c>
      <c r="AJ640" s="4">
        <v>101602.94</v>
      </c>
      <c r="AK640" s="4">
        <v>101602.94</v>
      </c>
      <c r="AM640" s="4">
        <v>99882.41</v>
      </c>
      <c r="AN640" s="4">
        <v>99742.67</v>
      </c>
      <c r="AO640" s="4">
        <v>196588.77</v>
      </c>
      <c r="AP640" s="4">
        <v>-9689.89</v>
      </c>
      <c r="AQ640" s="4">
        <v>-106003.59</v>
      </c>
      <c r="AR640" s="4">
        <v>44446.94</v>
      </c>
      <c r="AS640" s="4">
        <v>-169490.37</v>
      </c>
      <c r="AT640" s="4">
        <v>-16611.97</v>
      </c>
      <c r="AU640" s="4">
        <v>-89174.63</v>
      </c>
      <c r="AV640" s="4">
        <v>-63629.9</v>
      </c>
      <c r="AW640" s="4">
        <v>46761.09</v>
      </c>
      <c r="AX640" s="4">
        <v>-16658.3</v>
      </c>
      <c r="AZ640" s="4">
        <v>84260.86</v>
      </c>
      <c r="BA640" s="4">
        <v>37610.42</v>
      </c>
      <c r="BB640" s="4">
        <v>194194.03</v>
      </c>
      <c r="BC640" s="4">
        <v>187977.98</v>
      </c>
      <c r="BD640" s="4">
        <v>56842.53</v>
      </c>
      <c r="BE640" s="4">
        <v>117311.53</v>
      </c>
      <c r="BF640" s="4">
        <v>106944.19</v>
      </c>
      <c r="BG640" s="4">
        <v>55418.46</v>
      </c>
      <c r="BH640" s="4">
        <v>41515.120000000003</v>
      </c>
      <c r="BI640" s="4">
        <v>68504.05</v>
      </c>
      <c r="BJ640" s="6">
        <v>95057.917000000001</v>
      </c>
      <c r="BK640" s="6">
        <v>95057.917000000001</v>
      </c>
      <c r="BQ640" s="4">
        <v>1184041.4141520001</v>
      </c>
      <c r="BR640" s="9">
        <v>87462.772680000009</v>
      </c>
      <c r="BS640" s="9">
        <v>39039.61596000001</v>
      </c>
      <c r="BT640" s="9">
        <v>201573.40314000001</v>
      </c>
      <c r="BU640" s="9">
        <v>195121.14324000003</v>
      </c>
      <c r="BV640" s="9">
        <v>59002.546140000013</v>
      </c>
      <c r="BW640" s="9">
        <v>121769.36814000002</v>
      </c>
      <c r="BX640" s="9">
        <v>111008.06922</v>
      </c>
      <c r="BY640" s="9">
        <v>57524.361480000007</v>
      </c>
      <c r="BZ640" s="9">
        <v>43092.694560000004</v>
      </c>
      <c r="CA640" s="9">
        <v>71107.203900000008</v>
      </c>
      <c r="CB640" s="9">
        <v>98670.117846000023</v>
      </c>
      <c r="CC640" s="9">
        <v>98670.117846000023</v>
      </c>
      <c r="CD640" s="135">
        <v>1184041.4141520001</v>
      </c>
      <c r="CE640" s="7">
        <f t="shared" si="9"/>
        <v>0</v>
      </c>
    </row>
    <row r="641" spans="1:83" hidden="1">
      <c r="A641">
        <v>961</v>
      </c>
      <c r="B641" t="s">
        <v>80</v>
      </c>
      <c r="C641">
        <v>124</v>
      </c>
      <c r="D641" t="s">
        <v>508</v>
      </c>
      <c r="E641">
        <v>306</v>
      </c>
      <c r="F641">
        <v>512990001</v>
      </c>
      <c r="G641" t="s">
        <v>117</v>
      </c>
      <c r="H641" s="53"/>
      <c r="I641">
        <v>101</v>
      </c>
      <c r="J641" t="s">
        <v>308</v>
      </c>
      <c r="K641">
        <v>2990</v>
      </c>
      <c r="L641" s="8">
        <v>2910</v>
      </c>
      <c r="M641" t="s">
        <v>330</v>
      </c>
      <c r="N641">
        <v>2000</v>
      </c>
      <c r="O641" t="s">
        <v>113</v>
      </c>
      <c r="P641">
        <v>11</v>
      </c>
      <c r="Q641" t="s">
        <v>509</v>
      </c>
      <c r="R641">
        <v>241</v>
      </c>
      <c r="S641" s="21">
        <v>2</v>
      </c>
      <c r="T641" s="21">
        <v>41</v>
      </c>
      <c r="U641" t="s">
        <v>445</v>
      </c>
      <c r="V641">
        <v>124</v>
      </c>
      <c r="W641" t="s">
        <v>510</v>
      </c>
      <c r="X641">
        <v>1</v>
      </c>
      <c r="Y641" t="s">
        <v>313</v>
      </c>
      <c r="Z641" s="4">
        <v>4044.98</v>
      </c>
      <c r="AA641" s="4">
        <v>0</v>
      </c>
      <c r="AB641" s="4">
        <v>823.78</v>
      </c>
      <c r="AC641" s="4">
        <v>0</v>
      </c>
      <c r="AD641" s="4">
        <v>4210.09</v>
      </c>
      <c r="AE641" s="4">
        <v>76986.92</v>
      </c>
      <c r="AF641" s="4">
        <v>0</v>
      </c>
      <c r="AG641" s="4">
        <v>0</v>
      </c>
      <c r="AH641" s="4">
        <v>0</v>
      </c>
      <c r="AI641" s="4">
        <v>119.71</v>
      </c>
      <c r="AJ641" s="4">
        <v>8618.5499999999993</v>
      </c>
      <c r="AK641" s="4">
        <v>8618.5499999999993</v>
      </c>
      <c r="AM641" s="4">
        <v>-440.61</v>
      </c>
      <c r="AN641" s="4">
        <v>3345.24</v>
      </c>
      <c r="AO641" s="4">
        <v>873.68</v>
      </c>
      <c r="AP641" s="4">
        <v>0</v>
      </c>
      <c r="AQ641" s="4">
        <v>-2478.19</v>
      </c>
      <c r="AR641" s="4">
        <v>-32926.160000000003</v>
      </c>
      <c r="AS641" s="4">
        <v>-18995.759999999998</v>
      </c>
      <c r="AT641" s="4">
        <v>-1930.64</v>
      </c>
      <c r="AU641" s="4">
        <v>-24149.43</v>
      </c>
      <c r="AV641" s="4">
        <v>3748.9</v>
      </c>
      <c r="AW641" s="4">
        <v>0</v>
      </c>
      <c r="AX641" s="4">
        <v>0</v>
      </c>
      <c r="AZ641" s="4">
        <v>124.61</v>
      </c>
      <c r="BA641" s="4">
        <v>0</v>
      </c>
      <c r="BB641" s="4">
        <v>1697.46</v>
      </c>
      <c r="BC641" s="4">
        <v>0</v>
      </c>
      <c r="BD641" s="4">
        <v>0</v>
      </c>
      <c r="BE641" s="4">
        <v>6825</v>
      </c>
      <c r="BF641" s="4">
        <v>0</v>
      </c>
      <c r="BG641" s="4">
        <v>586.38</v>
      </c>
      <c r="BH641" s="4">
        <v>0</v>
      </c>
      <c r="BI641" s="4">
        <v>2065.25</v>
      </c>
      <c r="BJ641" s="6">
        <v>1129.8699999999999</v>
      </c>
      <c r="BK641" s="6">
        <v>1129.8699999999999</v>
      </c>
      <c r="BQ641" s="4">
        <v>14073.66072</v>
      </c>
      <c r="BR641" s="9">
        <v>129.34518</v>
      </c>
      <c r="BS641" s="9">
        <v>0</v>
      </c>
      <c r="BT641" s="9">
        <v>1761.9634800000001</v>
      </c>
      <c r="BU641" s="9">
        <v>0</v>
      </c>
      <c r="BV641" s="9">
        <v>0</v>
      </c>
      <c r="BW641" s="9">
        <v>7084.35</v>
      </c>
      <c r="BX641" s="9">
        <v>0</v>
      </c>
      <c r="BY641" s="9">
        <v>608.66244000000006</v>
      </c>
      <c r="BZ641" s="9">
        <v>0</v>
      </c>
      <c r="CA641" s="9">
        <v>2143.7295000000004</v>
      </c>
      <c r="CB641" s="9">
        <v>1172.8050599999999</v>
      </c>
      <c r="CC641" s="9">
        <v>1172.8050599999999</v>
      </c>
      <c r="CD641" s="135">
        <v>14073.660720000003</v>
      </c>
      <c r="CE641" s="7">
        <f t="shared" si="9"/>
        <v>0</v>
      </c>
    </row>
    <row r="642" spans="1:83" hidden="1">
      <c r="A642">
        <v>962</v>
      </c>
      <c r="B642" t="s">
        <v>513</v>
      </c>
      <c r="C642">
        <v>126</v>
      </c>
      <c r="D642" t="s">
        <v>225</v>
      </c>
      <c r="E642">
        <v>306</v>
      </c>
      <c r="F642">
        <v>512990001</v>
      </c>
      <c r="G642" t="s">
        <v>117</v>
      </c>
      <c r="H642" s="53"/>
      <c r="I642">
        <v>101</v>
      </c>
      <c r="J642" t="s">
        <v>308</v>
      </c>
      <c r="K642">
        <v>2990</v>
      </c>
      <c r="L642" s="8">
        <v>2910</v>
      </c>
      <c r="M642" t="s">
        <v>330</v>
      </c>
      <c r="N642">
        <v>2000</v>
      </c>
      <c r="O642" t="s">
        <v>113</v>
      </c>
      <c r="P642">
        <v>11</v>
      </c>
      <c r="Q642" t="s">
        <v>509</v>
      </c>
      <c r="R642">
        <v>241</v>
      </c>
      <c r="S642" s="21">
        <v>2</v>
      </c>
      <c r="T642" s="21">
        <v>41</v>
      </c>
      <c r="U642" t="s">
        <v>445</v>
      </c>
      <c r="V642">
        <v>124</v>
      </c>
      <c r="W642" t="s">
        <v>510</v>
      </c>
      <c r="X642">
        <v>1</v>
      </c>
      <c r="Y642" t="s">
        <v>313</v>
      </c>
      <c r="Z642" s="4">
        <v>0</v>
      </c>
      <c r="AA642" s="4">
        <v>0</v>
      </c>
      <c r="AB642" s="4">
        <v>4310.76</v>
      </c>
      <c r="AC642" s="4">
        <v>0</v>
      </c>
      <c r="AD642" s="4">
        <v>1226.23</v>
      </c>
      <c r="AE642" s="4">
        <v>405.81</v>
      </c>
      <c r="AF642" s="4">
        <v>5120.05</v>
      </c>
      <c r="AG642" s="4">
        <v>1890.84</v>
      </c>
      <c r="AH642" s="4">
        <v>0</v>
      </c>
      <c r="AI642" s="4">
        <v>0</v>
      </c>
      <c r="AJ642" s="4">
        <v>1295.3699999999999</v>
      </c>
      <c r="AK642" s="4">
        <v>1295.3699999999999</v>
      </c>
      <c r="AM642" s="4">
        <v>0</v>
      </c>
      <c r="AN642" s="4">
        <v>0</v>
      </c>
      <c r="AO642" s="4">
        <v>-1780.3</v>
      </c>
      <c r="AP642" s="4">
        <v>-2529.46</v>
      </c>
      <c r="AQ642" s="4">
        <v>-936.24</v>
      </c>
      <c r="AR642" s="4">
        <v>0</v>
      </c>
      <c r="AS642" s="4">
        <v>-2982.7</v>
      </c>
      <c r="AT642" s="4">
        <v>5369.87</v>
      </c>
      <c r="AU642" s="4">
        <v>326.2</v>
      </c>
      <c r="AV642" s="4">
        <v>1732.86</v>
      </c>
      <c r="AW642" s="4">
        <v>955.18</v>
      </c>
      <c r="AX642" s="4">
        <v>0</v>
      </c>
      <c r="AZ642" s="4">
        <v>0</v>
      </c>
      <c r="BA642" s="4">
        <v>0</v>
      </c>
      <c r="BB642" s="4">
        <v>0</v>
      </c>
      <c r="BC642" s="4">
        <v>0</v>
      </c>
      <c r="BD642" s="4">
        <v>165.2</v>
      </c>
      <c r="BE642" s="4">
        <v>125.79</v>
      </c>
      <c r="BF642" s="4">
        <v>0</v>
      </c>
      <c r="BG642" s="4">
        <v>560.63</v>
      </c>
      <c r="BH642" s="4">
        <v>9569.43</v>
      </c>
      <c r="BI642" s="4">
        <v>0</v>
      </c>
      <c r="BJ642" s="6">
        <v>1042.105</v>
      </c>
      <c r="BK642" s="6">
        <v>1042.105</v>
      </c>
      <c r="BQ642" s="4">
        <v>12980.45988</v>
      </c>
      <c r="BR642" s="9">
        <v>0</v>
      </c>
      <c r="BS642" s="9">
        <v>0</v>
      </c>
      <c r="BT642" s="9">
        <v>0</v>
      </c>
      <c r="BU642" s="9">
        <v>0</v>
      </c>
      <c r="BV642" s="9">
        <v>171.4776</v>
      </c>
      <c r="BW642" s="9">
        <v>130.57002</v>
      </c>
      <c r="BX642" s="9">
        <v>0</v>
      </c>
      <c r="BY642" s="9">
        <v>581.93394000000001</v>
      </c>
      <c r="BZ642" s="9">
        <v>9933.0683399999998</v>
      </c>
      <c r="CA642" s="9">
        <v>0</v>
      </c>
      <c r="CB642" s="9">
        <v>1081.70499</v>
      </c>
      <c r="CC642" s="9">
        <v>1081.70499</v>
      </c>
      <c r="CD642" s="135">
        <v>12980.45988</v>
      </c>
      <c r="CE642" s="7">
        <f t="shared" si="9"/>
        <v>0</v>
      </c>
    </row>
    <row r="643" spans="1:83" hidden="1">
      <c r="A643">
        <v>963</v>
      </c>
      <c r="B643" t="s">
        <v>515</v>
      </c>
      <c r="C643">
        <v>127</v>
      </c>
      <c r="D643" t="s">
        <v>516</v>
      </c>
      <c r="E643">
        <v>306</v>
      </c>
      <c r="F643">
        <v>512990001</v>
      </c>
      <c r="G643" t="s">
        <v>117</v>
      </c>
      <c r="H643" s="53"/>
      <c r="I643">
        <v>101</v>
      </c>
      <c r="J643" t="s">
        <v>308</v>
      </c>
      <c r="K643">
        <v>2990</v>
      </c>
      <c r="L643" s="8">
        <v>2910</v>
      </c>
      <c r="M643" t="s">
        <v>330</v>
      </c>
      <c r="N643">
        <v>2000</v>
      </c>
      <c r="O643" t="s">
        <v>113</v>
      </c>
      <c r="P643">
        <v>13</v>
      </c>
      <c r="Q643" t="s">
        <v>353</v>
      </c>
      <c r="R643">
        <v>231</v>
      </c>
      <c r="S643" s="21">
        <v>2</v>
      </c>
      <c r="T643" s="21">
        <v>31</v>
      </c>
      <c r="U643" t="s">
        <v>517</v>
      </c>
      <c r="V643">
        <v>124</v>
      </c>
      <c r="W643" t="s">
        <v>510</v>
      </c>
      <c r="X643">
        <v>1</v>
      </c>
      <c r="Y643" t="s">
        <v>313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M643" s="4">
        <v>0</v>
      </c>
      <c r="AN643" s="4">
        <v>0</v>
      </c>
      <c r="AO643" s="4">
        <v>5726</v>
      </c>
      <c r="AP643" s="4">
        <v>100</v>
      </c>
      <c r="AQ643" s="4">
        <v>0</v>
      </c>
      <c r="AR643" s="4">
        <v>0</v>
      </c>
      <c r="AS643" s="4">
        <v>0</v>
      </c>
      <c r="AT643" s="4">
        <v>0</v>
      </c>
      <c r="AU643" s="4">
        <v>0</v>
      </c>
      <c r="AV643" s="4">
        <v>0</v>
      </c>
      <c r="AW643" s="4">
        <v>0</v>
      </c>
      <c r="AX643" s="4">
        <v>0</v>
      </c>
      <c r="AZ643" s="4">
        <v>0</v>
      </c>
      <c r="BA643" s="4">
        <v>0</v>
      </c>
      <c r="BB643" s="4">
        <v>0</v>
      </c>
      <c r="BC643" s="4">
        <v>5726.01</v>
      </c>
      <c r="BD643" s="4">
        <v>0</v>
      </c>
      <c r="BE643" s="4">
        <v>0</v>
      </c>
      <c r="BF643" s="4">
        <v>0</v>
      </c>
      <c r="BG643" s="4">
        <v>0</v>
      </c>
      <c r="BH643" s="4">
        <v>0</v>
      </c>
      <c r="BI643" s="4">
        <v>0</v>
      </c>
      <c r="BJ643" s="6">
        <v>572.601</v>
      </c>
      <c r="BK643" s="6">
        <v>572.601</v>
      </c>
      <c r="BQ643" s="4">
        <v>7132.3180560000001</v>
      </c>
      <c r="BR643" s="9">
        <v>0</v>
      </c>
      <c r="BS643" s="9">
        <v>0</v>
      </c>
      <c r="BT643" s="9">
        <v>0</v>
      </c>
      <c r="BU643" s="9">
        <v>5943.5983800000004</v>
      </c>
      <c r="BV643" s="9">
        <v>0</v>
      </c>
      <c r="BW643" s="9">
        <v>0</v>
      </c>
      <c r="BX643" s="9">
        <v>0</v>
      </c>
      <c r="BY643" s="9">
        <v>0</v>
      </c>
      <c r="BZ643" s="9">
        <v>0</v>
      </c>
      <c r="CA643" s="9">
        <v>0</v>
      </c>
      <c r="CB643" s="9">
        <v>594.35983800000008</v>
      </c>
      <c r="CC643" s="9">
        <v>594.35983800000008</v>
      </c>
      <c r="CD643" s="135">
        <v>7132.318056000001</v>
      </c>
      <c r="CE643" s="7">
        <f t="shared" ref="CE643:CE706" si="10">BQ643-CD643</f>
        <v>0</v>
      </c>
    </row>
    <row r="644" spans="1:83" hidden="1">
      <c r="A644">
        <v>964</v>
      </c>
      <c r="B644" t="s">
        <v>518</v>
      </c>
      <c r="C644">
        <v>128</v>
      </c>
      <c r="D644" t="s">
        <v>519</v>
      </c>
      <c r="E644">
        <v>306</v>
      </c>
      <c r="F644">
        <v>512990001</v>
      </c>
      <c r="G644" t="s">
        <v>117</v>
      </c>
      <c r="H644" s="53"/>
      <c r="I644">
        <v>101</v>
      </c>
      <c r="J644" t="s">
        <v>308</v>
      </c>
      <c r="K644">
        <v>2990</v>
      </c>
      <c r="L644" s="8">
        <v>2910</v>
      </c>
      <c r="M644" t="s">
        <v>330</v>
      </c>
      <c r="N644">
        <v>2000</v>
      </c>
      <c r="O644" t="s">
        <v>113</v>
      </c>
      <c r="P644">
        <v>11</v>
      </c>
      <c r="Q644" t="s">
        <v>509</v>
      </c>
      <c r="R644">
        <v>256</v>
      </c>
      <c r="S644" s="21">
        <v>2</v>
      </c>
      <c r="T644" s="21">
        <v>56</v>
      </c>
      <c r="U644" t="s">
        <v>520</v>
      </c>
      <c r="V644">
        <v>121</v>
      </c>
      <c r="W644" t="s">
        <v>312</v>
      </c>
      <c r="X644">
        <v>1</v>
      </c>
      <c r="Y644" t="s">
        <v>313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15089.05</v>
      </c>
      <c r="AF644" s="4">
        <v>0</v>
      </c>
      <c r="AG644" s="4">
        <v>0</v>
      </c>
      <c r="AH644" s="4">
        <v>0</v>
      </c>
      <c r="AI644" s="4">
        <v>0</v>
      </c>
      <c r="AJ644" s="4">
        <v>1508.9</v>
      </c>
      <c r="AK644" s="4">
        <v>1508.9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-679.41</v>
      </c>
      <c r="AS644" s="4">
        <v>0</v>
      </c>
      <c r="AT644" s="4">
        <v>-11438</v>
      </c>
      <c r="AU644" s="4">
        <v>0</v>
      </c>
      <c r="AV644" s="4">
        <v>0</v>
      </c>
      <c r="AW644" s="4">
        <v>0</v>
      </c>
      <c r="AX644" s="4">
        <v>0</v>
      </c>
      <c r="AZ644" s="4">
        <v>0</v>
      </c>
      <c r="BA644" s="4">
        <v>0</v>
      </c>
      <c r="BB644" s="4">
        <v>0</v>
      </c>
      <c r="BC644" s="4">
        <v>0</v>
      </c>
      <c r="BD644" s="4">
        <v>0</v>
      </c>
      <c r="BE644" s="4">
        <v>0</v>
      </c>
      <c r="BF644" s="4">
        <v>0</v>
      </c>
      <c r="BG644" s="4">
        <v>0</v>
      </c>
      <c r="BH644" s="4">
        <v>0</v>
      </c>
      <c r="BI644" s="4">
        <v>0</v>
      </c>
      <c r="BJ644" s="6">
        <v>0</v>
      </c>
      <c r="BK644" s="6">
        <v>0</v>
      </c>
      <c r="BQ644" s="4">
        <v>0</v>
      </c>
      <c r="BR644" s="9">
        <v>0</v>
      </c>
      <c r="BS644" s="9">
        <v>0</v>
      </c>
      <c r="BT644" s="9">
        <v>0</v>
      </c>
      <c r="BU644" s="9">
        <v>0</v>
      </c>
      <c r="BV644" s="9">
        <v>0</v>
      </c>
      <c r="BW644" s="9">
        <v>0</v>
      </c>
      <c r="BX644" s="9">
        <v>0</v>
      </c>
      <c r="BY644" s="9">
        <v>0</v>
      </c>
      <c r="BZ644" s="9">
        <v>0</v>
      </c>
      <c r="CA644" s="9">
        <v>0</v>
      </c>
      <c r="CB644" s="9">
        <v>0</v>
      </c>
      <c r="CC644" s="9">
        <v>0</v>
      </c>
      <c r="CD644" s="135">
        <v>0</v>
      </c>
      <c r="CE644" s="7">
        <f t="shared" si="10"/>
        <v>0</v>
      </c>
    </row>
    <row r="645" spans="1:83" hidden="1">
      <c r="A645">
        <v>965</v>
      </c>
      <c r="B645" t="s">
        <v>521</v>
      </c>
      <c r="C645">
        <v>129</v>
      </c>
      <c r="D645" t="s">
        <v>236</v>
      </c>
      <c r="E645">
        <v>306</v>
      </c>
      <c r="F645">
        <v>512990001</v>
      </c>
      <c r="G645" t="s">
        <v>117</v>
      </c>
      <c r="H645" s="53"/>
      <c r="I645">
        <v>101</v>
      </c>
      <c r="J645" t="s">
        <v>308</v>
      </c>
      <c r="K645">
        <v>2990</v>
      </c>
      <c r="L645" s="8">
        <v>2910</v>
      </c>
      <c r="M645" t="s">
        <v>330</v>
      </c>
      <c r="N645">
        <v>2000</v>
      </c>
      <c r="O645" t="s">
        <v>113</v>
      </c>
      <c r="P645">
        <v>11</v>
      </c>
      <c r="Q645" t="s">
        <v>509</v>
      </c>
      <c r="R645">
        <v>242</v>
      </c>
      <c r="S645" s="21">
        <v>2</v>
      </c>
      <c r="T645" s="21">
        <v>42</v>
      </c>
      <c r="U645" t="s">
        <v>283</v>
      </c>
      <c r="V645">
        <v>124</v>
      </c>
      <c r="W645" t="s">
        <v>510</v>
      </c>
      <c r="X645">
        <v>1</v>
      </c>
      <c r="Y645" t="s">
        <v>313</v>
      </c>
      <c r="Z645" s="4">
        <v>1451.13</v>
      </c>
      <c r="AA645" s="4">
        <v>0</v>
      </c>
      <c r="AB645" s="4">
        <v>721.37</v>
      </c>
      <c r="AC645" s="4">
        <v>2171.33</v>
      </c>
      <c r="AD645" s="4">
        <v>0</v>
      </c>
      <c r="AE645" s="4">
        <v>0</v>
      </c>
      <c r="AF645" s="4">
        <v>0</v>
      </c>
      <c r="AG645" s="4">
        <v>913.64</v>
      </c>
      <c r="AH645" s="4">
        <v>250.49</v>
      </c>
      <c r="AI645" s="4">
        <v>3063.65</v>
      </c>
      <c r="AJ645" s="4">
        <v>857.16</v>
      </c>
      <c r="AK645" s="4">
        <v>857.16</v>
      </c>
      <c r="AM645" s="4">
        <v>-959.96</v>
      </c>
      <c r="AN645" s="4">
        <v>0</v>
      </c>
      <c r="AO645" s="4">
        <v>0</v>
      </c>
      <c r="AP645" s="4">
        <v>0</v>
      </c>
      <c r="AQ645" s="4">
        <v>3444.78</v>
      </c>
      <c r="AR645" s="4">
        <v>174</v>
      </c>
      <c r="AS645" s="4">
        <v>1804.84</v>
      </c>
      <c r="AT645" s="4">
        <v>0</v>
      </c>
      <c r="AU645" s="4">
        <v>-12.06</v>
      </c>
      <c r="AV645" s="4">
        <v>0</v>
      </c>
      <c r="AW645" s="4">
        <v>-2379.06</v>
      </c>
      <c r="AX645" s="4">
        <v>0</v>
      </c>
      <c r="AZ645" s="4">
        <v>221.77</v>
      </c>
      <c r="BA645" s="4">
        <v>0</v>
      </c>
      <c r="BB645" s="4">
        <v>110.88</v>
      </c>
      <c r="BC645" s="4">
        <v>0</v>
      </c>
      <c r="BD645" s="4">
        <v>0</v>
      </c>
      <c r="BE645" s="4">
        <v>0</v>
      </c>
      <c r="BF645" s="4">
        <v>6959.88</v>
      </c>
      <c r="BG645" s="4">
        <v>0</v>
      </c>
      <c r="BH645" s="4">
        <v>0</v>
      </c>
      <c r="BI645" s="4">
        <v>330.15</v>
      </c>
      <c r="BJ645" s="6">
        <v>762.26799999999992</v>
      </c>
      <c r="BK645" s="6">
        <v>762.26799999999992</v>
      </c>
      <c r="BQ645" s="4">
        <v>9494.810207999999</v>
      </c>
      <c r="BR645" s="9">
        <v>230.19726000000003</v>
      </c>
      <c r="BS645" s="9">
        <v>0</v>
      </c>
      <c r="BT645" s="9">
        <v>115.09343999999999</v>
      </c>
      <c r="BU645" s="9">
        <v>0</v>
      </c>
      <c r="BV645" s="9">
        <v>0</v>
      </c>
      <c r="BW645" s="9">
        <v>0</v>
      </c>
      <c r="BX645" s="9">
        <v>7224.3554400000012</v>
      </c>
      <c r="BY645" s="9">
        <v>0</v>
      </c>
      <c r="BZ645" s="9">
        <v>0</v>
      </c>
      <c r="CA645" s="9">
        <v>342.69569999999999</v>
      </c>
      <c r="CB645" s="9">
        <v>791.23418400000003</v>
      </c>
      <c r="CC645" s="9">
        <v>791.23418400000003</v>
      </c>
      <c r="CD645" s="135">
        <v>9494.8102080000026</v>
      </c>
      <c r="CE645" s="7">
        <f t="shared" si="10"/>
        <v>0</v>
      </c>
    </row>
    <row r="646" spans="1:83" hidden="1">
      <c r="A646">
        <v>966</v>
      </c>
      <c r="B646" t="s">
        <v>750</v>
      </c>
      <c r="C646">
        <v>182</v>
      </c>
      <c r="D646" t="s">
        <v>751</v>
      </c>
      <c r="E646">
        <v>306</v>
      </c>
      <c r="F646">
        <v>512990001</v>
      </c>
      <c r="G646" t="s">
        <v>117</v>
      </c>
      <c r="H646" s="53"/>
      <c r="I646">
        <v>101</v>
      </c>
      <c r="J646" t="s">
        <v>308</v>
      </c>
      <c r="K646">
        <v>2990</v>
      </c>
      <c r="L646" s="8">
        <v>2910</v>
      </c>
      <c r="M646" t="s">
        <v>330</v>
      </c>
      <c r="N646">
        <v>2000</v>
      </c>
      <c r="O646" t="s">
        <v>113</v>
      </c>
      <c r="P646">
        <v>9</v>
      </c>
      <c r="Q646" t="s">
        <v>422</v>
      </c>
      <c r="R646">
        <v>241</v>
      </c>
      <c r="S646" s="21">
        <v>2</v>
      </c>
      <c r="T646" s="21">
        <v>41</v>
      </c>
      <c r="U646" t="s">
        <v>445</v>
      </c>
      <c r="V646">
        <v>124</v>
      </c>
      <c r="W646" t="s">
        <v>510</v>
      </c>
      <c r="X646">
        <v>1</v>
      </c>
      <c r="Y646" t="s">
        <v>313</v>
      </c>
      <c r="Z646" s="4">
        <v>842.1</v>
      </c>
      <c r="AA646" s="4">
        <v>0</v>
      </c>
      <c r="AB646" s="4">
        <v>485.66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458.59</v>
      </c>
      <c r="AI646" s="4">
        <v>577.9</v>
      </c>
      <c r="AJ646" s="4">
        <v>236.43</v>
      </c>
      <c r="AK646" s="4">
        <v>236.43</v>
      </c>
      <c r="AM646" s="4">
        <v>6327.28</v>
      </c>
      <c r="AN646" s="4">
        <v>0</v>
      </c>
      <c r="AO646" s="4">
        <v>3.35</v>
      </c>
      <c r="AP646" s="4">
        <v>527.36</v>
      </c>
      <c r="AQ646" s="4">
        <v>10989.52</v>
      </c>
      <c r="AR646" s="4">
        <v>0</v>
      </c>
      <c r="AS646" s="4">
        <v>2771.71</v>
      </c>
      <c r="AT646" s="4">
        <v>1401.12</v>
      </c>
      <c r="AU646" s="4">
        <v>801.84</v>
      </c>
      <c r="AV646" s="4">
        <v>-577.9</v>
      </c>
      <c r="AW646" s="4">
        <v>0</v>
      </c>
      <c r="AX646" s="4">
        <v>0</v>
      </c>
      <c r="AZ646" s="4">
        <v>0</v>
      </c>
      <c r="BA646" s="4">
        <v>0</v>
      </c>
      <c r="BB646" s="4">
        <v>7252.55</v>
      </c>
      <c r="BC646" s="4">
        <v>933.2</v>
      </c>
      <c r="BD646" s="4">
        <v>615.12</v>
      </c>
      <c r="BE646" s="4">
        <v>3343.48</v>
      </c>
      <c r="BF646" s="4">
        <v>6496</v>
      </c>
      <c r="BG646" s="4">
        <v>4707.75</v>
      </c>
      <c r="BH646" s="4">
        <v>0</v>
      </c>
      <c r="BI646" s="4">
        <v>1260.43</v>
      </c>
      <c r="BJ646" s="6">
        <v>2460.8530000000001</v>
      </c>
      <c r="BK646" s="6">
        <v>2460.8530000000001</v>
      </c>
      <c r="BQ646" s="4">
        <v>30652.384967999998</v>
      </c>
      <c r="BR646" s="9">
        <v>0</v>
      </c>
      <c r="BS646" s="9">
        <v>0</v>
      </c>
      <c r="BT646" s="9">
        <v>7528.1469000000006</v>
      </c>
      <c r="BU646" s="9">
        <v>968.66160000000013</v>
      </c>
      <c r="BV646" s="9">
        <v>638.49456000000009</v>
      </c>
      <c r="BW646" s="9">
        <v>3470.53224</v>
      </c>
      <c r="BX646" s="9">
        <v>6742.8480000000009</v>
      </c>
      <c r="BY646" s="9">
        <v>4886.6445000000003</v>
      </c>
      <c r="BZ646" s="9">
        <v>0</v>
      </c>
      <c r="CA646" s="9">
        <v>1308.3263400000001</v>
      </c>
      <c r="CB646" s="9">
        <v>2554.3654140000003</v>
      </c>
      <c r="CC646" s="9">
        <v>2554.3654140000003</v>
      </c>
      <c r="CD646" s="135">
        <v>30652.384968000006</v>
      </c>
      <c r="CE646" s="7">
        <f t="shared" si="10"/>
        <v>0</v>
      </c>
    </row>
    <row r="647" spans="1:83" hidden="1">
      <c r="A647">
        <v>972</v>
      </c>
      <c r="B647" t="s">
        <v>527</v>
      </c>
      <c r="C647">
        <v>132</v>
      </c>
      <c r="D647" t="s">
        <v>528</v>
      </c>
      <c r="E647">
        <v>306</v>
      </c>
      <c r="F647">
        <v>512990001</v>
      </c>
      <c r="G647" t="s">
        <v>117</v>
      </c>
      <c r="H647" s="53"/>
      <c r="I647">
        <v>101</v>
      </c>
      <c r="J647" t="s">
        <v>308</v>
      </c>
      <c r="K647">
        <v>2990</v>
      </c>
      <c r="L647" s="8">
        <v>2910</v>
      </c>
      <c r="M647" t="s">
        <v>330</v>
      </c>
      <c r="N647">
        <v>2000</v>
      </c>
      <c r="O647" t="s">
        <v>113</v>
      </c>
      <c r="P647">
        <v>9</v>
      </c>
      <c r="Q647" t="s">
        <v>422</v>
      </c>
      <c r="R647">
        <v>181</v>
      </c>
      <c r="S647" s="21">
        <v>1</v>
      </c>
      <c r="T647" s="21">
        <v>81</v>
      </c>
      <c r="U647" t="s">
        <v>523</v>
      </c>
      <c r="V647">
        <v>131</v>
      </c>
      <c r="W647" t="s">
        <v>524</v>
      </c>
      <c r="X647">
        <v>1</v>
      </c>
      <c r="Y647" t="s">
        <v>313</v>
      </c>
      <c r="Z647" s="4">
        <v>0</v>
      </c>
      <c r="AA647" s="4">
        <v>536.25</v>
      </c>
      <c r="AB647" s="4">
        <v>3921.77</v>
      </c>
      <c r="AC647" s="4">
        <v>0</v>
      </c>
      <c r="AD647" s="4">
        <v>0</v>
      </c>
      <c r="AE647" s="4">
        <v>3412.59</v>
      </c>
      <c r="AF647" s="4">
        <v>0</v>
      </c>
      <c r="AG647" s="4">
        <v>1285.8699999999999</v>
      </c>
      <c r="AH647" s="4">
        <v>395.25</v>
      </c>
      <c r="AI647" s="4">
        <v>0</v>
      </c>
      <c r="AJ647" s="4">
        <v>955.17</v>
      </c>
      <c r="AK647" s="4">
        <v>955.17</v>
      </c>
      <c r="AM647" s="4">
        <v>0</v>
      </c>
      <c r="AN647" s="4">
        <v>-536.25</v>
      </c>
      <c r="AO647" s="4">
        <v>0</v>
      </c>
      <c r="AP647" s="4">
        <v>0</v>
      </c>
      <c r="AQ647" s="4">
        <v>-3921.77</v>
      </c>
      <c r="AR647" s="4">
        <v>-1920.74</v>
      </c>
      <c r="AS647" s="4">
        <v>-929.22</v>
      </c>
      <c r="AT647" s="4">
        <v>0</v>
      </c>
      <c r="AU647" s="4">
        <v>0</v>
      </c>
      <c r="AV647" s="4">
        <v>-1670.36</v>
      </c>
      <c r="AW647" s="4">
        <v>1746.24</v>
      </c>
      <c r="AX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277.8</v>
      </c>
      <c r="BI647" s="4">
        <v>0</v>
      </c>
      <c r="BJ647" s="6">
        <v>27.78</v>
      </c>
      <c r="BK647" s="6">
        <v>27.78</v>
      </c>
      <c r="BQ647" s="4">
        <v>346.02768000000003</v>
      </c>
      <c r="BR647" s="9">
        <v>0</v>
      </c>
      <c r="BS647" s="9">
        <v>0</v>
      </c>
      <c r="BT647" s="9">
        <v>0</v>
      </c>
      <c r="BU647" s="9">
        <v>0</v>
      </c>
      <c r="BV647" s="9">
        <v>0</v>
      </c>
      <c r="BW647" s="9">
        <v>0</v>
      </c>
      <c r="BX647" s="9">
        <v>0</v>
      </c>
      <c r="BY647" s="9">
        <v>0</v>
      </c>
      <c r="BZ647" s="9">
        <v>288.35640000000006</v>
      </c>
      <c r="CA647" s="9">
        <v>0</v>
      </c>
      <c r="CB647" s="9">
        <v>28.835640000000001</v>
      </c>
      <c r="CC647" s="9">
        <v>28.835640000000001</v>
      </c>
      <c r="CD647" s="135">
        <v>346.02768000000009</v>
      </c>
      <c r="CE647" s="7">
        <f t="shared" si="10"/>
        <v>0</v>
      </c>
    </row>
    <row r="648" spans="1:83" hidden="1">
      <c r="A648">
        <v>981</v>
      </c>
      <c r="B648" t="s">
        <v>532</v>
      </c>
      <c r="C648">
        <v>134</v>
      </c>
      <c r="D648" t="s">
        <v>245</v>
      </c>
      <c r="E648">
        <v>306</v>
      </c>
      <c r="F648">
        <v>512990001</v>
      </c>
      <c r="G648" t="s">
        <v>117</v>
      </c>
      <c r="H648" s="53"/>
      <c r="I648">
        <v>101</v>
      </c>
      <c r="J648" t="s">
        <v>308</v>
      </c>
      <c r="K648">
        <v>2990</v>
      </c>
      <c r="L648" s="8">
        <v>2910</v>
      </c>
      <c r="M648" t="s">
        <v>330</v>
      </c>
      <c r="N648">
        <v>2000</v>
      </c>
      <c r="O648" t="s">
        <v>113</v>
      </c>
      <c r="P648">
        <v>6</v>
      </c>
      <c r="Q648" t="s">
        <v>533</v>
      </c>
      <c r="R648">
        <v>134</v>
      </c>
      <c r="S648" s="21">
        <v>1</v>
      </c>
      <c r="T648" s="21">
        <v>34</v>
      </c>
      <c r="U648" t="s">
        <v>534</v>
      </c>
      <c r="V648">
        <v>132</v>
      </c>
      <c r="W648" t="s">
        <v>535</v>
      </c>
      <c r="X648">
        <v>1</v>
      </c>
      <c r="Y648" t="s">
        <v>313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430.96</v>
      </c>
      <c r="AG648" s="4">
        <v>0</v>
      </c>
      <c r="AH648" s="4">
        <v>0</v>
      </c>
      <c r="AI648" s="4">
        <v>0</v>
      </c>
      <c r="AJ648" s="4">
        <v>43.1</v>
      </c>
      <c r="AK648" s="4">
        <v>43.1</v>
      </c>
      <c r="AM648" s="4">
        <v>0</v>
      </c>
      <c r="AN648" s="4">
        <v>0</v>
      </c>
      <c r="AO648" s="4">
        <v>0</v>
      </c>
      <c r="AP648" s="4">
        <v>100</v>
      </c>
      <c r="AQ648" s="4">
        <v>0</v>
      </c>
      <c r="AR648" s="4">
        <v>0</v>
      </c>
      <c r="AS648" s="4">
        <v>0</v>
      </c>
      <c r="AT648" s="4">
        <v>0</v>
      </c>
      <c r="AU648" s="4">
        <v>0</v>
      </c>
      <c r="AV648" s="4">
        <v>-256.97000000000003</v>
      </c>
      <c r="AW648" s="4">
        <v>0</v>
      </c>
      <c r="AX648" s="4">
        <v>0</v>
      </c>
      <c r="AZ648" s="4">
        <v>0</v>
      </c>
      <c r="BA648" s="4">
        <v>0</v>
      </c>
      <c r="BB648" s="4">
        <v>0</v>
      </c>
      <c r="BC648" s="4">
        <v>100</v>
      </c>
      <c r="BD648" s="4">
        <v>0</v>
      </c>
      <c r="BE648" s="4">
        <v>0</v>
      </c>
      <c r="BF648" s="4">
        <v>173.99</v>
      </c>
      <c r="BG648" s="4">
        <v>0</v>
      </c>
      <c r="BH648" s="4">
        <v>0</v>
      </c>
      <c r="BI648" s="4">
        <v>0</v>
      </c>
      <c r="BJ648" s="6">
        <v>27.399000000000001</v>
      </c>
      <c r="BK648" s="6">
        <v>27.399000000000001</v>
      </c>
      <c r="BQ648" s="4">
        <v>341.28194400000001</v>
      </c>
      <c r="BR648" s="9">
        <v>0</v>
      </c>
      <c r="BS648" s="9">
        <v>0</v>
      </c>
      <c r="BT648" s="9">
        <v>0</v>
      </c>
      <c r="BU648" s="9">
        <v>103.8</v>
      </c>
      <c r="BV648" s="9">
        <v>0</v>
      </c>
      <c r="BW648" s="9">
        <v>0</v>
      </c>
      <c r="BX648" s="9">
        <v>180.60162</v>
      </c>
      <c r="BY648" s="9">
        <v>0</v>
      </c>
      <c r="BZ648" s="9">
        <v>0</v>
      </c>
      <c r="CA648" s="9">
        <v>0</v>
      </c>
      <c r="CB648" s="9">
        <v>28.440162000000001</v>
      </c>
      <c r="CC648" s="9">
        <v>28.440162000000001</v>
      </c>
      <c r="CD648" s="135">
        <v>341.28194399999995</v>
      </c>
      <c r="CE648" s="7">
        <f t="shared" si="10"/>
        <v>0</v>
      </c>
    </row>
    <row r="649" spans="1:83" hidden="1">
      <c r="A649">
        <v>991</v>
      </c>
      <c r="B649" t="s">
        <v>538</v>
      </c>
      <c r="C649">
        <v>136</v>
      </c>
      <c r="D649" t="s">
        <v>539</v>
      </c>
      <c r="E649">
        <v>306</v>
      </c>
      <c r="F649">
        <v>512990001</v>
      </c>
      <c r="G649" t="s">
        <v>117</v>
      </c>
      <c r="H649" s="53"/>
      <c r="I649">
        <v>101</v>
      </c>
      <c r="J649" t="s">
        <v>308</v>
      </c>
      <c r="K649">
        <v>2990</v>
      </c>
      <c r="L649" s="8">
        <v>2910</v>
      </c>
      <c r="M649" t="s">
        <v>330</v>
      </c>
      <c r="N649">
        <v>2000</v>
      </c>
      <c r="O649" t="s">
        <v>113</v>
      </c>
      <c r="P649">
        <v>10</v>
      </c>
      <c r="Q649" t="s">
        <v>540</v>
      </c>
      <c r="R649">
        <v>311</v>
      </c>
      <c r="S649" s="21">
        <v>3</v>
      </c>
      <c r="T649" s="21">
        <v>11</v>
      </c>
      <c r="U649" t="s">
        <v>463</v>
      </c>
      <c r="V649">
        <v>121</v>
      </c>
      <c r="W649" t="s">
        <v>312</v>
      </c>
      <c r="X649">
        <v>1</v>
      </c>
      <c r="Y649" t="s">
        <v>313</v>
      </c>
      <c r="Z649" s="4">
        <v>0</v>
      </c>
      <c r="AA649" s="4">
        <v>404.51</v>
      </c>
      <c r="AB649" s="4">
        <v>227.5</v>
      </c>
      <c r="AC649" s="4">
        <v>100.62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73.260000000000005</v>
      </c>
      <c r="AK649" s="4">
        <v>73.260000000000005</v>
      </c>
      <c r="AM649" s="4">
        <v>0</v>
      </c>
      <c r="AN649" s="4">
        <v>-404.51</v>
      </c>
      <c r="AO649" s="4">
        <v>0</v>
      </c>
      <c r="AP649" s="4">
        <v>0</v>
      </c>
      <c r="AQ649" s="4">
        <v>0</v>
      </c>
      <c r="AR649" s="4">
        <v>8931.85</v>
      </c>
      <c r="AS649" s="4">
        <v>6390.03</v>
      </c>
      <c r="AT649" s="4">
        <v>0</v>
      </c>
      <c r="AU649" s="4">
        <v>0</v>
      </c>
      <c r="AV649" s="4">
        <v>0</v>
      </c>
      <c r="AW649" s="4">
        <v>0</v>
      </c>
      <c r="AX649" s="4">
        <v>0</v>
      </c>
      <c r="AZ649" s="4">
        <v>0</v>
      </c>
      <c r="BA649" s="4">
        <v>0</v>
      </c>
      <c r="BB649" s="4">
        <v>0</v>
      </c>
      <c r="BC649" s="4">
        <v>200</v>
      </c>
      <c r="BD649" s="4">
        <v>0</v>
      </c>
      <c r="BE649" s="4">
        <v>0</v>
      </c>
      <c r="BF649" s="4">
        <v>9059.9699999999993</v>
      </c>
      <c r="BG649" s="4">
        <v>6390.03</v>
      </c>
      <c r="BH649" s="4">
        <v>0</v>
      </c>
      <c r="BI649" s="4">
        <v>0</v>
      </c>
      <c r="BJ649" s="6">
        <v>1565</v>
      </c>
      <c r="BK649" s="6">
        <v>1565</v>
      </c>
      <c r="BQ649" s="4">
        <v>19493.64</v>
      </c>
      <c r="BR649" s="9">
        <v>0</v>
      </c>
      <c r="BS649" s="9">
        <v>0</v>
      </c>
      <c r="BT649" s="9">
        <v>0</v>
      </c>
      <c r="BU649" s="9">
        <v>207.6</v>
      </c>
      <c r="BV649" s="9">
        <v>0</v>
      </c>
      <c r="BW649" s="9">
        <v>0</v>
      </c>
      <c r="BX649" s="9">
        <v>9404.2488599999979</v>
      </c>
      <c r="BY649" s="9">
        <v>6632.8511399999988</v>
      </c>
      <c r="BZ649" s="9">
        <v>0</v>
      </c>
      <c r="CA649" s="9">
        <v>0</v>
      </c>
      <c r="CB649" s="9">
        <v>1624.4699999999998</v>
      </c>
      <c r="CC649" s="9">
        <v>1624.4699999999998</v>
      </c>
      <c r="CD649" s="135">
        <v>19493.64</v>
      </c>
      <c r="CE649" s="7">
        <f t="shared" si="10"/>
        <v>0</v>
      </c>
    </row>
    <row r="650" spans="1:83" hidden="1">
      <c r="A650">
        <v>101</v>
      </c>
      <c r="B650" t="s">
        <v>306</v>
      </c>
      <c r="C650">
        <v>139</v>
      </c>
      <c r="D650" t="s">
        <v>307</v>
      </c>
      <c r="E650">
        <v>308</v>
      </c>
      <c r="F650">
        <v>512990002</v>
      </c>
      <c r="G650" t="s">
        <v>251</v>
      </c>
      <c r="H650" s="53"/>
      <c r="I650">
        <v>101</v>
      </c>
      <c r="J650" t="s">
        <v>308</v>
      </c>
      <c r="K650">
        <v>2990</v>
      </c>
      <c r="L650" s="8">
        <v>2910</v>
      </c>
      <c r="M650" t="s">
        <v>330</v>
      </c>
      <c r="N650">
        <v>2000</v>
      </c>
      <c r="O650" t="s">
        <v>113</v>
      </c>
      <c r="P650">
        <v>7</v>
      </c>
      <c r="Q650" t="s">
        <v>310</v>
      </c>
      <c r="R650">
        <v>171</v>
      </c>
      <c r="S650" s="21">
        <v>1</v>
      </c>
      <c r="T650" s="21">
        <v>71</v>
      </c>
      <c r="U650" t="s">
        <v>311</v>
      </c>
      <c r="V650">
        <v>121</v>
      </c>
      <c r="W650" t="s">
        <v>312</v>
      </c>
      <c r="X650">
        <v>1</v>
      </c>
      <c r="Y650" t="s">
        <v>313</v>
      </c>
      <c r="Z650" s="4">
        <v>0</v>
      </c>
      <c r="AA650" s="4">
        <v>0</v>
      </c>
      <c r="AB650" s="4">
        <v>16745.2</v>
      </c>
      <c r="AC650" s="4">
        <v>0</v>
      </c>
      <c r="AD650" s="4">
        <v>3513.31</v>
      </c>
      <c r="AE650" s="4">
        <v>515628.84</v>
      </c>
      <c r="AF650" s="4">
        <v>1575.69</v>
      </c>
      <c r="AG650" s="4">
        <v>0</v>
      </c>
      <c r="AH650" s="4">
        <v>17658.72</v>
      </c>
      <c r="AI650" s="4">
        <v>0</v>
      </c>
      <c r="AJ650" s="4">
        <v>55512.18</v>
      </c>
      <c r="AK650" s="4">
        <v>55512.18</v>
      </c>
      <c r="AM650" s="4">
        <v>41627.71</v>
      </c>
      <c r="AN650" s="4">
        <v>39162.47</v>
      </c>
      <c r="AO650" s="4">
        <v>25065.42</v>
      </c>
      <c r="AP650" s="4">
        <v>30476</v>
      </c>
      <c r="AQ650" s="4">
        <v>444.09</v>
      </c>
      <c r="AR650" s="4">
        <v>5648.21</v>
      </c>
      <c r="AS650" s="4">
        <v>-443.55</v>
      </c>
      <c r="AT650" s="4">
        <v>60413.18</v>
      </c>
      <c r="AU650" s="4">
        <v>109752.7</v>
      </c>
      <c r="AV650" s="4">
        <v>100485</v>
      </c>
      <c r="AW650" s="4">
        <v>-11793.32</v>
      </c>
      <c r="AX650" s="4">
        <v>-54010</v>
      </c>
      <c r="AZ650" s="4">
        <v>11846.19</v>
      </c>
      <c r="BA650" s="4">
        <v>26953.11</v>
      </c>
      <c r="BB650" s="4">
        <v>28208.12</v>
      </c>
      <c r="BC650" s="4">
        <v>70412</v>
      </c>
      <c r="BD650" s="4">
        <v>5425</v>
      </c>
      <c r="BE650" s="4">
        <v>0</v>
      </c>
      <c r="BF650" s="4">
        <v>521277.05</v>
      </c>
      <c r="BG650" s="4">
        <v>7714.2</v>
      </c>
      <c r="BH650" s="4">
        <v>187943.86</v>
      </c>
      <c r="BI650" s="4">
        <v>3452.16</v>
      </c>
      <c r="BJ650" s="6">
        <v>86323.168999999994</v>
      </c>
      <c r="BK650" s="6">
        <v>86323.168999999994</v>
      </c>
      <c r="BQ650" s="4">
        <v>1075241.3930639999</v>
      </c>
      <c r="BR650" s="9">
        <v>12296.345220000001</v>
      </c>
      <c r="BS650" s="9">
        <v>27977.328180000004</v>
      </c>
      <c r="BT650" s="9">
        <v>29280.028559999999</v>
      </c>
      <c r="BU650" s="9">
        <v>73087.656000000003</v>
      </c>
      <c r="BV650" s="9">
        <v>5631.1500000000005</v>
      </c>
      <c r="BW650" s="9">
        <v>0</v>
      </c>
      <c r="BX650" s="9">
        <v>541085.57790000003</v>
      </c>
      <c r="BY650" s="9">
        <v>8007.3396000000002</v>
      </c>
      <c r="BZ650" s="9">
        <v>195085.72667999999</v>
      </c>
      <c r="CA650" s="9">
        <v>3583.3420799999999</v>
      </c>
      <c r="CB650" s="9">
        <v>89603.449421999991</v>
      </c>
      <c r="CC650" s="9">
        <v>89603.449421999991</v>
      </c>
      <c r="CD650" s="135">
        <v>1075241.3930639999</v>
      </c>
      <c r="CE650" s="7">
        <f t="shared" si="10"/>
        <v>0</v>
      </c>
    </row>
    <row r="651" spans="1:83" s="42" customFormat="1" hidden="1">
      <c r="A651" s="42">
        <v>954</v>
      </c>
      <c r="B651" s="42" t="s">
        <v>502</v>
      </c>
      <c r="C651" s="42">
        <v>122</v>
      </c>
      <c r="D651" s="42" t="s">
        <v>503</v>
      </c>
      <c r="E651" s="42">
        <v>308</v>
      </c>
      <c r="F651" s="42">
        <v>512990002</v>
      </c>
      <c r="G651" s="42" t="s">
        <v>251</v>
      </c>
      <c r="H651" s="115"/>
      <c r="I651" s="42">
        <v>101</v>
      </c>
      <c r="J651" s="42" t="s">
        <v>308</v>
      </c>
      <c r="K651" s="42">
        <v>2990</v>
      </c>
      <c r="L651" s="104">
        <v>2910</v>
      </c>
      <c r="M651" s="42" t="s">
        <v>330</v>
      </c>
      <c r="N651" s="42">
        <v>2000</v>
      </c>
      <c r="O651" s="42" t="s">
        <v>113</v>
      </c>
      <c r="P651" s="42">
        <v>12</v>
      </c>
      <c r="Q651" s="42" t="s">
        <v>401</v>
      </c>
      <c r="R651" s="42">
        <v>226</v>
      </c>
      <c r="S651" s="105">
        <v>2</v>
      </c>
      <c r="T651" s="105">
        <v>26</v>
      </c>
      <c r="U651" s="42" t="s">
        <v>504</v>
      </c>
      <c r="V651" s="42">
        <v>121</v>
      </c>
      <c r="W651" s="42" t="s">
        <v>312</v>
      </c>
      <c r="X651" s="42">
        <v>1</v>
      </c>
      <c r="Y651" s="42" t="s">
        <v>313</v>
      </c>
      <c r="Z651" s="43">
        <v>0</v>
      </c>
      <c r="AA651" s="43">
        <v>0</v>
      </c>
      <c r="AB651" s="43">
        <v>0</v>
      </c>
      <c r="AC651" s="43">
        <v>0</v>
      </c>
      <c r="AD651" s="43">
        <v>0</v>
      </c>
      <c r="AE651" s="43">
        <v>0</v>
      </c>
      <c r="AF651" s="43">
        <v>0</v>
      </c>
      <c r="AG651" s="43">
        <v>0</v>
      </c>
      <c r="AH651" s="43">
        <v>0</v>
      </c>
      <c r="AI651" s="43">
        <v>0</v>
      </c>
      <c r="AJ651" s="43">
        <v>0</v>
      </c>
      <c r="AK651" s="43">
        <v>0</v>
      </c>
      <c r="AL651" s="43"/>
      <c r="AM651" s="43">
        <v>0</v>
      </c>
      <c r="AN651" s="43">
        <v>0</v>
      </c>
      <c r="AO651" s="43">
        <v>0</v>
      </c>
      <c r="AP651" s="43">
        <v>0</v>
      </c>
      <c r="AQ651" s="43">
        <v>0</v>
      </c>
      <c r="AR651" s="43">
        <v>0</v>
      </c>
      <c r="AS651" s="43">
        <v>0</v>
      </c>
      <c r="AT651" s="43">
        <v>17214.400000000001</v>
      </c>
      <c r="AU651" s="43">
        <v>0</v>
      </c>
      <c r="AV651" s="43">
        <v>0</v>
      </c>
      <c r="AW651" s="43">
        <v>0</v>
      </c>
      <c r="AX651" s="43">
        <v>0</v>
      </c>
      <c r="AZ651" s="43">
        <v>0</v>
      </c>
      <c r="BA651" s="43">
        <v>0</v>
      </c>
      <c r="BB651" s="43">
        <v>0</v>
      </c>
      <c r="BC651" s="43">
        <v>0</v>
      </c>
      <c r="BD651" s="43">
        <v>0</v>
      </c>
      <c r="BE651" s="43">
        <v>0</v>
      </c>
      <c r="BF651" s="43">
        <v>0</v>
      </c>
      <c r="BG651" s="43">
        <v>0</v>
      </c>
      <c r="BH651" s="43">
        <v>17214.400000000001</v>
      </c>
      <c r="BI651" s="43">
        <v>0</v>
      </c>
      <c r="BJ651" s="44">
        <v>1721.44</v>
      </c>
      <c r="BK651" s="44">
        <v>1721.44</v>
      </c>
      <c r="BL651" s="107"/>
      <c r="BM651" s="107"/>
      <c r="BQ651" s="43">
        <v>21442.25664</v>
      </c>
      <c r="BR651" s="107">
        <v>0</v>
      </c>
      <c r="BS651" s="107">
        <v>0</v>
      </c>
      <c r="BT651" s="107">
        <v>0</v>
      </c>
      <c r="BU651" s="107">
        <v>0</v>
      </c>
      <c r="BV651" s="107">
        <v>0</v>
      </c>
      <c r="BW651" s="107">
        <v>0</v>
      </c>
      <c r="BX651" s="107">
        <v>0</v>
      </c>
      <c r="BY651" s="107">
        <v>0</v>
      </c>
      <c r="BZ651" s="107">
        <v>17868.547200000005</v>
      </c>
      <c r="CA651" s="107">
        <v>0</v>
      </c>
      <c r="CB651" s="107">
        <v>1786.8547200000003</v>
      </c>
      <c r="CC651" s="107">
        <v>1786.8547200000003</v>
      </c>
      <c r="CD651" s="137">
        <v>21442.256640000003</v>
      </c>
      <c r="CE651" s="7">
        <f t="shared" si="10"/>
        <v>0</v>
      </c>
    </row>
    <row r="652" spans="1:83" hidden="1">
      <c r="A652">
        <v>992</v>
      </c>
      <c r="B652" t="s">
        <v>543</v>
      </c>
      <c r="C652">
        <v>137</v>
      </c>
      <c r="D652" t="s">
        <v>544</v>
      </c>
      <c r="E652">
        <v>308</v>
      </c>
      <c r="F652">
        <v>512990002</v>
      </c>
      <c r="G652" t="s">
        <v>251</v>
      </c>
      <c r="H652" s="53"/>
      <c r="I652">
        <v>101</v>
      </c>
      <c r="J652" t="s">
        <v>308</v>
      </c>
      <c r="K652">
        <v>2990</v>
      </c>
      <c r="L652" s="8">
        <v>2910</v>
      </c>
      <c r="M652" t="s">
        <v>330</v>
      </c>
      <c r="N652">
        <v>2000</v>
      </c>
      <c r="O652" t="s">
        <v>113</v>
      </c>
      <c r="P652">
        <v>10</v>
      </c>
      <c r="Q652" t="s">
        <v>540</v>
      </c>
      <c r="R652">
        <v>371</v>
      </c>
      <c r="S652" s="21">
        <v>3</v>
      </c>
      <c r="T652" s="21">
        <v>71</v>
      </c>
      <c r="U652" t="s">
        <v>545</v>
      </c>
      <c r="V652">
        <v>121</v>
      </c>
      <c r="W652" t="s">
        <v>312</v>
      </c>
      <c r="X652">
        <v>1</v>
      </c>
      <c r="Y652" t="s">
        <v>313</v>
      </c>
      <c r="Z652" s="4">
        <v>0</v>
      </c>
      <c r="AA652" s="4">
        <v>0</v>
      </c>
      <c r="AB652" s="4">
        <v>55845.65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5584.56</v>
      </c>
      <c r="AK652" s="4">
        <v>5584.56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0</v>
      </c>
      <c r="AU652" s="4">
        <v>0</v>
      </c>
      <c r="AV652" s="4">
        <v>0</v>
      </c>
      <c r="AW652" s="4">
        <v>0</v>
      </c>
      <c r="AX652" s="4">
        <v>0</v>
      </c>
      <c r="AZ652" s="4">
        <v>0</v>
      </c>
      <c r="BA652" s="4">
        <v>0</v>
      </c>
      <c r="BB652" s="4">
        <v>0</v>
      </c>
      <c r="BC652" s="4">
        <v>0</v>
      </c>
      <c r="BD652" s="4">
        <v>0</v>
      </c>
      <c r="BE652" s="4">
        <v>0</v>
      </c>
      <c r="BF652" s="4">
        <v>0</v>
      </c>
      <c r="BG652" s="4">
        <v>0</v>
      </c>
      <c r="BH652" s="4">
        <v>0</v>
      </c>
      <c r="BI652" s="4">
        <v>0</v>
      </c>
      <c r="BJ652" s="6">
        <v>0</v>
      </c>
      <c r="BK652" s="6">
        <v>0</v>
      </c>
      <c r="BQ652" s="4">
        <v>0</v>
      </c>
      <c r="BR652" s="9">
        <v>0</v>
      </c>
      <c r="BS652" s="9">
        <v>0</v>
      </c>
      <c r="BT652" s="9">
        <v>0</v>
      </c>
      <c r="BU652" s="9">
        <v>0</v>
      </c>
      <c r="BV652" s="9">
        <v>0</v>
      </c>
      <c r="BW652" s="9">
        <v>0</v>
      </c>
      <c r="BX652" s="9">
        <v>0</v>
      </c>
      <c r="BY652" s="9">
        <v>0</v>
      </c>
      <c r="BZ652" s="9">
        <v>0</v>
      </c>
      <c r="CA652" s="9">
        <v>0</v>
      </c>
      <c r="CB652" s="9">
        <v>0</v>
      </c>
      <c r="CC652" s="9">
        <v>0</v>
      </c>
      <c r="CD652" s="135">
        <v>0</v>
      </c>
      <c r="CE652" s="7">
        <f t="shared" si="10"/>
        <v>0</v>
      </c>
    </row>
    <row r="653" spans="1:83" hidden="1">
      <c r="A653">
        <v>201</v>
      </c>
      <c r="B653" t="s">
        <v>379</v>
      </c>
      <c r="C653">
        <v>143</v>
      </c>
      <c r="D653" t="s">
        <v>271</v>
      </c>
      <c r="E653">
        <v>312</v>
      </c>
      <c r="F653">
        <v>513110001</v>
      </c>
      <c r="G653" t="s">
        <v>130</v>
      </c>
      <c r="H653" s="21" t="s">
        <v>102</v>
      </c>
      <c r="I653">
        <v>602</v>
      </c>
      <c r="J653" t="s">
        <v>380</v>
      </c>
      <c r="K653">
        <v>3110</v>
      </c>
      <c r="L653" s="8">
        <v>3110</v>
      </c>
      <c r="M653" t="s">
        <v>331</v>
      </c>
      <c r="N653">
        <v>3000</v>
      </c>
      <c r="O653" t="s">
        <v>118</v>
      </c>
      <c r="P653">
        <v>7</v>
      </c>
      <c r="Q653" t="s">
        <v>310</v>
      </c>
      <c r="R653">
        <v>423</v>
      </c>
      <c r="S653" s="21">
        <v>4</v>
      </c>
      <c r="T653" s="21">
        <v>23</v>
      </c>
      <c r="U653" t="s">
        <v>381</v>
      </c>
      <c r="V653">
        <v>121</v>
      </c>
      <c r="W653" t="s">
        <v>312</v>
      </c>
      <c r="X653">
        <v>1</v>
      </c>
      <c r="Y653" t="s">
        <v>313</v>
      </c>
      <c r="Z653" s="4">
        <v>15295.27</v>
      </c>
      <c r="AA653" s="4">
        <v>0</v>
      </c>
      <c r="AB653" s="4">
        <v>7825.66</v>
      </c>
      <c r="AC653" s="4">
        <v>0</v>
      </c>
      <c r="AD653" s="4">
        <v>78562.03</v>
      </c>
      <c r="AE653" s="4">
        <v>0</v>
      </c>
      <c r="AF653" s="4">
        <v>13278.74</v>
      </c>
      <c r="AG653" s="4">
        <v>0</v>
      </c>
      <c r="AH653" s="4">
        <v>11320.01</v>
      </c>
      <c r="AI653" s="4">
        <v>0</v>
      </c>
      <c r="AJ653" s="4">
        <v>12628.17</v>
      </c>
      <c r="AK653" s="4">
        <v>12628.17</v>
      </c>
      <c r="AM653" s="4">
        <v>15455.73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0</v>
      </c>
      <c r="AX653" s="4">
        <v>0</v>
      </c>
      <c r="AZ653" s="4">
        <v>30751</v>
      </c>
      <c r="BA653" s="4">
        <v>0</v>
      </c>
      <c r="BB653" s="4">
        <v>0</v>
      </c>
      <c r="BC653" s="4">
        <v>0</v>
      </c>
      <c r="BD653" s="4">
        <v>28966</v>
      </c>
      <c r="BE653" s="4">
        <v>0</v>
      </c>
      <c r="BF653" s="4">
        <v>7502</v>
      </c>
      <c r="BG653" s="4">
        <v>0</v>
      </c>
      <c r="BH653" s="4">
        <v>8153</v>
      </c>
      <c r="BI653" s="4">
        <v>0</v>
      </c>
      <c r="BJ653" s="6">
        <v>7537.2</v>
      </c>
      <c r="BK653" s="6">
        <v>7537.2</v>
      </c>
      <c r="BQ653" s="4">
        <v>93883.363199999993</v>
      </c>
      <c r="BR653" s="9">
        <v>31919.538</v>
      </c>
      <c r="BS653" s="9">
        <v>0</v>
      </c>
      <c r="BT653" s="9">
        <v>0</v>
      </c>
      <c r="BU653" s="9">
        <v>0</v>
      </c>
      <c r="BV653" s="9">
        <v>30066.707999999999</v>
      </c>
      <c r="BW653" s="9">
        <v>0</v>
      </c>
      <c r="BX653" s="9">
        <v>7787.076</v>
      </c>
      <c r="BY653" s="9">
        <v>0</v>
      </c>
      <c r="BZ653" s="9">
        <v>8462.8140000000003</v>
      </c>
      <c r="CA653" s="9">
        <v>0</v>
      </c>
      <c r="CB653" s="9">
        <v>7823.6136000000006</v>
      </c>
      <c r="CC653" s="9">
        <v>7823.6136000000006</v>
      </c>
      <c r="CD653" s="135">
        <v>93883.363199999993</v>
      </c>
      <c r="CE653" s="7">
        <f t="shared" si="10"/>
        <v>0</v>
      </c>
    </row>
    <row r="654" spans="1:83" hidden="1">
      <c r="A654">
        <v>911</v>
      </c>
      <c r="B654" t="s">
        <v>447</v>
      </c>
      <c r="C654">
        <v>107</v>
      </c>
      <c r="D654" t="s">
        <v>120</v>
      </c>
      <c r="E654">
        <v>311</v>
      </c>
      <c r="F654">
        <v>513110001</v>
      </c>
      <c r="G654" t="s">
        <v>130</v>
      </c>
      <c r="H654" s="53"/>
      <c r="I654">
        <v>101</v>
      </c>
      <c r="J654" t="s">
        <v>308</v>
      </c>
      <c r="K654">
        <v>3110</v>
      </c>
      <c r="L654" s="8">
        <v>3110</v>
      </c>
      <c r="M654" t="s">
        <v>331</v>
      </c>
      <c r="N654">
        <v>3000</v>
      </c>
      <c r="O654" t="s">
        <v>118</v>
      </c>
      <c r="P654">
        <v>1</v>
      </c>
      <c r="Q654" t="s">
        <v>448</v>
      </c>
      <c r="R654">
        <v>131</v>
      </c>
      <c r="S654" s="21">
        <v>1</v>
      </c>
      <c r="T654" s="21">
        <v>31</v>
      </c>
      <c r="U654" t="s">
        <v>449</v>
      </c>
      <c r="V654">
        <v>121</v>
      </c>
      <c r="W654" t="s">
        <v>312</v>
      </c>
      <c r="X654">
        <v>1</v>
      </c>
      <c r="Y654" t="s">
        <v>313</v>
      </c>
      <c r="Z654" s="4">
        <v>198695.57</v>
      </c>
      <c r="AA654" s="4">
        <v>112293.98</v>
      </c>
      <c r="AB654" s="4">
        <v>217930.54</v>
      </c>
      <c r="AC654" s="4">
        <v>110306.35</v>
      </c>
      <c r="AD654" s="4">
        <v>161745.35999999999</v>
      </c>
      <c r="AE654" s="4">
        <v>158442.96</v>
      </c>
      <c r="AF654" s="4">
        <v>248399.3</v>
      </c>
      <c r="AG654" s="4">
        <v>175809.46</v>
      </c>
      <c r="AH654" s="4">
        <v>273200.33</v>
      </c>
      <c r="AI654" s="4">
        <v>193051.08</v>
      </c>
      <c r="AJ654" s="4">
        <v>184987.49</v>
      </c>
      <c r="AK654" s="4">
        <v>184987.49</v>
      </c>
      <c r="AM654" s="4">
        <v>139664.09</v>
      </c>
      <c r="AN654" s="4">
        <v>-16038.11</v>
      </c>
      <c r="AO654" s="4">
        <v>-63160.3</v>
      </c>
      <c r="AP654" s="4">
        <v>81223.88</v>
      </c>
      <c r="AQ654" s="4">
        <v>26522.639999999999</v>
      </c>
      <c r="AR654" s="4">
        <v>180000</v>
      </c>
      <c r="AS654" s="4">
        <v>-86059.08</v>
      </c>
      <c r="AT654" s="4">
        <v>28228.12</v>
      </c>
      <c r="AU654" s="4">
        <v>-508</v>
      </c>
      <c r="AV654" s="4">
        <v>108431.59</v>
      </c>
      <c r="AW654" s="4">
        <v>-150000</v>
      </c>
      <c r="AX654" s="4">
        <v>-180000</v>
      </c>
      <c r="AZ654" s="4">
        <v>163065</v>
      </c>
      <c r="BA654" s="4">
        <v>145797</v>
      </c>
      <c r="BB654" s="4">
        <v>269098</v>
      </c>
      <c r="BC654" s="4">
        <v>202956</v>
      </c>
      <c r="BD654" s="4">
        <v>188268</v>
      </c>
      <c r="BE654" s="4">
        <v>199375</v>
      </c>
      <c r="BF654" s="4">
        <v>287728</v>
      </c>
      <c r="BG654" s="4">
        <v>213058</v>
      </c>
      <c r="BH654" s="4">
        <v>219683</v>
      </c>
      <c r="BI654" s="4">
        <v>248122</v>
      </c>
      <c r="BJ654" s="6">
        <v>213715</v>
      </c>
      <c r="BK654" s="6">
        <v>213715</v>
      </c>
      <c r="BQ654" s="4">
        <v>2662034.04</v>
      </c>
      <c r="BR654" s="9">
        <v>169261.47</v>
      </c>
      <c r="BS654" s="9">
        <v>151337.28599999999</v>
      </c>
      <c r="BT654" s="9">
        <v>279323.72399999999</v>
      </c>
      <c r="BU654" s="9">
        <v>210668.32800000001</v>
      </c>
      <c r="BV654" s="9">
        <v>195422.18400000001</v>
      </c>
      <c r="BW654" s="9">
        <v>206951.25</v>
      </c>
      <c r="BX654" s="9">
        <v>298661.66399999999</v>
      </c>
      <c r="BY654" s="9">
        <v>221154.204</v>
      </c>
      <c r="BZ654" s="9">
        <v>228030.954</v>
      </c>
      <c r="CA654" s="9">
        <v>257550.63600000003</v>
      </c>
      <c r="CB654" s="9">
        <v>221836.16999999998</v>
      </c>
      <c r="CC654" s="9">
        <v>221836.16999999998</v>
      </c>
      <c r="CD654" s="135">
        <v>2662034.0399999996</v>
      </c>
      <c r="CE654" s="7">
        <f t="shared" si="10"/>
        <v>0</v>
      </c>
    </row>
    <row r="655" spans="1:83" hidden="1">
      <c r="A655">
        <v>972</v>
      </c>
      <c r="B655" t="s">
        <v>527</v>
      </c>
      <c r="C655">
        <v>132</v>
      </c>
      <c r="D655" t="s">
        <v>528</v>
      </c>
      <c r="E655">
        <v>311</v>
      </c>
      <c r="F655">
        <v>513110001</v>
      </c>
      <c r="G655" t="s">
        <v>130</v>
      </c>
      <c r="H655" s="53"/>
      <c r="I655">
        <v>101</v>
      </c>
      <c r="J655" t="s">
        <v>308</v>
      </c>
      <c r="K655">
        <v>3110</v>
      </c>
      <c r="L655" s="8">
        <v>3110</v>
      </c>
      <c r="M655" t="s">
        <v>331</v>
      </c>
      <c r="N655">
        <v>3000</v>
      </c>
      <c r="O655" t="s">
        <v>118</v>
      </c>
      <c r="P655">
        <v>9</v>
      </c>
      <c r="Q655" t="s">
        <v>422</v>
      </c>
      <c r="R655">
        <v>181</v>
      </c>
      <c r="S655" s="21">
        <v>1</v>
      </c>
      <c r="T655" s="21">
        <v>81</v>
      </c>
      <c r="U655" t="s">
        <v>523</v>
      </c>
      <c r="V655">
        <v>131</v>
      </c>
      <c r="W655" t="s">
        <v>524</v>
      </c>
      <c r="X655">
        <v>1</v>
      </c>
      <c r="Y655" t="s">
        <v>313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44176.82</v>
      </c>
      <c r="AI655" s="4">
        <v>0</v>
      </c>
      <c r="AJ655" s="4">
        <v>4417.68</v>
      </c>
      <c r="AK655" s="4">
        <v>4417.68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0</v>
      </c>
      <c r="AU655" s="4">
        <v>-9310.98</v>
      </c>
      <c r="AV655" s="4">
        <v>-34865.839999999997</v>
      </c>
      <c r="AW655" s="4">
        <v>0</v>
      </c>
      <c r="AX655" s="4">
        <v>0</v>
      </c>
      <c r="AZ655" s="4">
        <v>0</v>
      </c>
      <c r="BA655" s="4">
        <v>0</v>
      </c>
      <c r="BB655" s="4">
        <v>0</v>
      </c>
      <c r="BC655" s="4">
        <v>0</v>
      </c>
      <c r="BD655" s="4">
        <v>0</v>
      </c>
      <c r="BE655" s="4">
        <v>0</v>
      </c>
      <c r="BF655" s="4">
        <v>0</v>
      </c>
      <c r="BG655" s="4">
        <v>0</v>
      </c>
      <c r="BH655" s="4">
        <v>0</v>
      </c>
      <c r="BI655" s="4">
        <v>0</v>
      </c>
      <c r="BJ655" s="6">
        <v>0</v>
      </c>
      <c r="BK655" s="6">
        <v>0</v>
      </c>
      <c r="BQ655" s="4">
        <v>0</v>
      </c>
      <c r="BR655" s="9">
        <v>0</v>
      </c>
      <c r="BS655" s="9">
        <v>0</v>
      </c>
      <c r="BT655" s="9">
        <v>0</v>
      </c>
      <c r="BU655" s="9">
        <v>0</v>
      </c>
      <c r="BV655" s="9">
        <v>0</v>
      </c>
      <c r="BW655" s="9">
        <v>0</v>
      </c>
      <c r="BX655" s="9">
        <v>0</v>
      </c>
      <c r="BY655" s="9">
        <v>0</v>
      </c>
      <c r="BZ655" s="9">
        <v>0</v>
      </c>
      <c r="CA655" s="9">
        <v>0</v>
      </c>
      <c r="CB655" s="9">
        <v>0</v>
      </c>
      <c r="CC655" s="9">
        <v>0</v>
      </c>
      <c r="CD655" s="135">
        <v>0</v>
      </c>
      <c r="CE655" s="7">
        <f t="shared" si="10"/>
        <v>0</v>
      </c>
    </row>
    <row r="656" spans="1:83" hidden="1">
      <c r="A656">
        <v>201</v>
      </c>
      <c r="B656" t="s">
        <v>379</v>
      </c>
      <c r="C656">
        <v>143</v>
      </c>
      <c r="D656" t="s">
        <v>271</v>
      </c>
      <c r="E656">
        <v>314</v>
      </c>
      <c r="F656">
        <v>513110002</v>
      </c>
      <c r="G656" t="s">
        <v>86</v>
      </c>
      <c r="H656" s="21" t="s">
        <v>102</v>
      </c>
      <c r="I656">
        <v>602</v>
      </c>
      <c r="J656" t="s">
        <v>380</v>
      </c>
      <c r="K656">
        <v>3110</v>
      </c>
      <c r="L656" s="8">
        <v>3110</v>
      </c>
      <c r="M656" t="s">
        <v>331</v>
      </c>
      <c r="N656">
        <v>3000</v>
      </c>
      <c r="O656" t="s">
        <v>118</v>
      </c>
      <c r="P656">
        <v>7</v>
      </c>
      <c r="Q656" t="s">
        <v>310</v>
      </c>
      <c r="R656">
        <v>423</v>
      </c>
      <c r="S656" s="21">
        <v>4</v>
      </c>
      <c r="T656" s="21">
        <v>23</v>
      </c>
      <c r="U656" t="s">
        <v>381</v>
      </c>
      <c r="V656">
        <v>121</v>
      </c>
      <c r="W656" t="s">
        <v>312</v>
      </c>
      <c r="X656">
        <v>1</v>
      </c>
      <c r="Y656" t="s">
        <v>313</v>
      </c>
      <c r="Z656" s="4">
        <v>746715.98</v>
      </c>
      <c r="AA656" s="4">
        <v>806366.62</v>
      </c>
      <c r="AB656" s="4">
        <v>724288.56</v>
      </c>
      <c r="AC656" s="4">
        <v>687436.87</v>
      </c>
      <c r="AD656" s="4">
        <v>715847.83</v>
      </c>
      <c r="AE656" s="4">
        <v>971676.5</v>
      </c>
      <c r="AF656" s="4">
        <v>609990.43000000005</v>
      </c>
      <c r="AG656" s="4">
        <v>822325.46</v>
      </c>
      <c r="AH656" s="4">
        <v>810704.11</v>
      </c>
      <c r="AI656" s="4">
        <v>800731.9</v>
      </c>
      <c r="AJ656" s="4">
        <v>769608.43</v>
      </c>
      <c r="AK656" s="4">
        <v>769608.43</v>
      </c>
      <c r="AM656" s="4">
        <v>92052.02</v>
      </c>
      <c r="AN656" s="4">
        <v>44298.38</v>
      </c>
      <c r="AO656" s="4">
        <v>1299935.49</v>
      </c>
      <c r="AP656" s="4">
        <v>0</v>
      </c>
      <c r="AQ656" s="4">
        <v>0</v>
      </c>
      <c r="AR656" s="4">
        <v>0</v>
      </c>
      <c r="AS656" s="4">
        <v>0</v>
      </c>
      <c r="AT656" s="4">
        <v>-10440</v>
      </c>
      <c r="AU656" s="4">
        <v>-50144.66</v>
      </c>
      <c r="AV656" s="4">
        <v>-371792.45</v>
      </c>
      <c r="AW656" s="4">
        <v>0</v>
      </c>
      <c r="AX656" s="4">
        <v>0</v>
      </c>
      <c r="AZ656" s="4">
        <v>838768</v>
      </c>
      <c r="BA656" s="4">
        <v>850665</v>
      </c>
      <c r="BB656" s="4">
        <v>823098</v>
      </c>
      <c r="BC656" s="4">
        <v>195541</v>
      </c>
      <c r="BD656" s="4">
        <v>842927</v>
      </c>
      <c r="BE656" s="4">
        <v>907027</v>
      </c>
      <c r="BF656" s="4">
        <v>827670</v>
      </c>
      <c r="BG656" s="4">
        <v>904120</v>
      </c>
      <c r="BH656" s="4">
        <v>861197</v>
      </c>
      <c r="BI656" s="4">
        <v>882569</v>
      </c>
      <c r="BJ656" s="6">
        <v>793358.2</v>
      </c>
      <c r="BK656" s="6">
        <v>793358.2</v>
      </c>
      <c r="BQ656" s="4">
        <v>9882069.7391999979</v>
      </c>
      <c r="BR656" s="9">
        <v>870641.18399999989</v>
      </c>
      <c r="BS656" s="9">
        <v>882990.2699999999</v>
      </c>
      <c r="BT656" s="9">
        <v>854375.72399999993</v>
      </c>
      <c r="BU656" s="9">
        <v>202971.55799999999</v>
      </c>
      <c r="BV656" s="9">
        <v>874958.22599999991</v>
      </c>
      <c r="BW656" s="9">
        <v>941494.02599999995</v>
      </c>
      <c r="BX656" s="9">
        <v>859121.46</v>
      </c>
      <c r="BY656" s="9">
        <v>938476.55999999994</v>
      </c>
      <c r="BZ656" s="9">
        <v>893922.48599999992</v>
      </c>
      <c r="CA656" s="9">
        <v>916106.62199999997</v>
      </c>
      <c r="CB656" s="9">
        <v>823505.8115999999</v>
      </c>
      <c r="CC656" s="9">
        <v>823505.8115999999</v>
      </c>
      <c r="CD656" s="135">
        <v>9882069.7391999979</v>
      </c>
      <c r="CE656" s="7">
        <f t="shared" si="10"/>
        <v>0</v>
      </c>
    </row>
    <row r="657" spans="1:83" s="42" customFormat="1" hidden="1">
      <c r="A657" s="42">
        <v>972</v>
      </c>
      <c r="B657" s="42" t="s">
        <v>527</v>
      </c>
      <c r="C657" s="42">
        <v>132</v>
      </c>
      <c r="D657" s="42" t="s">
        <v>528</v>
      </c>
      <c r="E657" s="42">
        <v>315</v>
      </c>
      <c r="F657" s="42">
        <v>513110002</v>
      </c>
      <c r="G657" s="42" t="s">
        <v>86</v>
      </c>
      <c r="H657" s="115"/>
      <c r="I657" s="42">
        <v>101</v>
      </c>
      <c r="J657" s="42" t="s">
        <v>308</v>
      </c>
      <c r="K657" s="42">
        <v>3110</v>
      </c>
      <c r="L657" s="104">
        <v>3110</v>
      </c>
      <c r="M657" s="42" t="s">
        <v>331</v>
      </c>
      <c r="N657" s="42">
        <v>3000</v>
      </c>
      <c r="O657" s="42" t="s">
        <v>118</v>
      </c>
      <c r="P657" s="42">
        <v>9</v>
      </c>
      <c r="Q657" s="42" t="s">
        <v>422</v>
      </c>
      <c r="R657" s="42">
        <v>181</v>
      </c>
      <c r="S657" s="105">
        <v>1</v>
      </c>
      <c r="T657" s="105">
        <v>81</v>
      </c>
      <c r="U657" s="42" t="s">
        <v>523</v>
      </c>
      <c r="V657" s="42">
        <v>131</v>
      </c>
      <c r="W657" s="42" t="s">
        <v>524</v>
      </c>
      <c r="X657" s="42">
        <v>1</v>
      </c>
      <c r="Y657" s="42" t="s">
        <v>313</v>
      </c>
      <c r="Z657" s="43">
        <v>0</v>
      </c>
      <c r="AA657" s="43">
        <v>0</v>
      </c>
      <c r="AB657" s="43">
        <v>0</v>
      </c>
      <c r="AC657" s="43">
        <v>0</v>
      </c>
      <c r="AD657" s="43">
        <v>0</v>
      </c>
      <c r="AE657" s="43">
        <v>0</v>
      </c>
      <c r="AF657" s="43">
        <v>0</v>
      </c>
      <c r="AG657" s="43">
        <v>0</v>
      </c>
      <c r="AH657" s="43">
        <v>21956.83</v>
      </c>
      <c r="AI657" s="43">
        <v>0</v>
      </c>
      <c r="AJ657" s="43">
        <v>2195.6799999999998</v>
      </c>
      <c r="AK657" s="43">
        <v>2195.6799999999998</v>
      </c>
      <c r="AL657" s="43"/>
      <c r="AM657" s="43">
        <v>0</v>
      </c>
      <c r="AN657" s="43">
        <v>0</v>
      </c>
      <c r="AO657" s="43">
        <v>0</v>
      </c>
      <c r="AP657" s="43">
        <v>0</v>
      </c>
      <c r="AQ657" s="43">
        <v>0</v>
      </c>
      <c r="AR657" s="43">
        <v>0</v>
      </c>
      <c r="AS657" s="43">
        <v>0</v>
      </c>
      <c r="AT657" s="43">
        <v>0</v>
      </c>
      <c r="AU657" s="43">
        <v>-8352</v>
      </c>
      <c r="AV657" s="43">
        <v>-13604.83</v>
      </c>
      <c r="AW657" s="43">
        <v>0</v>
      </c>
      <c r="AX657" s="43">
        <v>0</v>
      </c>
      <c r="AZ657" s="43">
        <v>0</v>
      </c>
      <c r="BA657" s="43">
        <v>0</v>
      </c>
      <c r="BB657" s="43">
        <v>0</v>
      </c>
      <c r="BC657" s="43">
        <v>0</v>
      </c>
      <c r="BD657" s="43">
        <v>0</v>
      </c>
      <c r="BE657" s="43">
        <v>0</v>
      </c>
      <c r="BF657" s="43">
        <v>0</v>
      </c>
      <c r="BG657" s="43">
        <v>0</v>
      </c>
      <c r="BH657" s="43">
        <v>0</v>
      </c>
      <c r="BI657" s="43">
        <v>0</v>
      </c>
      <c r="BJ657" s="44">
        <v>0</v>
      </c>
      <c r="BK657" s="44">
        <v>0</v>
      </c>
      <c r="BL657" s="107"/>
      <c r="BM657" s="107"/>
      <c r="BQ657" s="43">
        <v>0</v>
      </c>
      <c r="BR657" s="107">
        <v>0</v>
      </c>
      <c r="BS657" s="107">
        <v>0</v>
      </c>
      <c r="BT657" s="107">
        <v>0</v>
      </c>
      <c r="BU657" s="107">
        <v>0</v>
      </c>
      <c r="BV657" s="107">
        <v>0</v>
      </c>
      <c r="BW657" s="107">
        <v>0</v>
      </c>
      <c r="BX657" s="107">
        <v>0</v>
      </c>
      <c r="BY657" s="107">
        <v>0</v>
      </c>
      <c r="BZ657" s="107">
        <v>0</v>
      </c>
      <c r="CA657" s="107">
        <v>0</v>
      </c>
      <c r="CB657" s="107">
        <v>0</v>
      </c>
      <c r="CC657" s="107">
        <v>0</v>
      </c>
      <c r="CD657" s="137">
        <v>0</v>
      </c>
      <c r="CE657" s="7">
        <f t="shared" si="10"/>
        <v>0</v>
      </c>
    </row>
    <row r="658" spans="1:83" hidden="1">
      <c r="A658">
        <v>111</v>
      </c>
      <c r="B658" t="s">
        <v>84</v>
      </c>
      <c r="C658">
        <v>141</v>
      </c>
      <c r="D658" t="s">
        <v>260</v>
      </c>
      <c r="E658">
        <v>317</v>
      </c>
      <c r="F658">
        <v>513130001</v>
      </c>
      <c r="G658" t="s">
        <v>131</v>
      </c>
      <c r="H658" s="53"/>
      <c r="I658">
        <v>101</v>
      </c>
      <c r="J658" t="s">
        <v>308</v>
      </c>
      <c r="K658">
        <v>3130</v>
      </c>
      <c r="L658" s="8">
        <v>3110</v>
      </c>
      <c r="M658" t="s">
        <v>360</v>
      </c>
      <c r="N658">
        <v>3000</v>
      </c>
      <c r="O658" t="s">
        <v>118</v>
      </c>
      <c r="P658">
        <v>13</v>
      </c>
      <c r="Q658" t="s">
        <v>353</v>
      </c>
      <c r="R658">
        <v>263</v>
      </c>
      <c r="S658" s="21">
        <v>2</v>
      </c>
      <c r="T658" s="21">
        <v>63</v>
      </c>
      <c r="U658" t="s">
        <v>354</v>
      </c>
      <c r="V658">
        <v>121</v>
      </c>
      <c r="W658" t="s">
        <v>312</v>
      </c>
      <c r="X658">
        <v>1</v>
      </c>
      <c r="Y658" t="s">
        <v>313</v>
      </c>
      <c r="Z658" s="4">
        <v>0</v>
      </c>
      <c r="AA658" s="4">
        <v>4443.34</v>
      </c>
      <c r="AB658" s="4">
        <v>739.94</v>
      </c>
      <c r="AC658" s="4">
        <v>0</v>
      </c>
      <c r="AD658" s="4">
        <v>1638.82</v>
      </c>
      <c r="AE658" s="4">
        <v>1232.21</v>
      </c>
      <c r="AF658" s="4">
        <v>0</v>
      </c>
      <c r="AG658" s="4">
        <v>0</v>
      </c>
      <c r="AH658" s="4">
        <v>0</v>
      </c>
      <c r="AI658" s="4">
        <v>1481.95</v>
      </c>
      <c r="AJ658" s="4">
        <v>953.63</v>
      </c>
      <c r="AK658" s="4">
        <v>953.63</v>
      </c>
      <c r="AM658" s="4">
        <v>1385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0</v>
      </c>
      <c r="AU658" s="4">
        <v>0</v>
      </c>
      <c r="AV658" s="4">
        <v>0</v>
      </c>
      <c r="AW658" s="4">
        <v>0</v>
      </c>
      <c r="AX658" s="4">
        <v>0</v>
      </c>
      <c r="AZ658" s="4">
        <v>1385</v>
      </c>
      <c r="BA658" s="4">
        <v>425</v>
      </c>
      <c r="BB658" s="4">
        <v>518</v>
      </c>
      <c r="BC658" s="4">
        <v>0</v>
      </c>
      <c r="BD658" s="4">
        <v>873</v>
      </c>
      <c r="BE658" s="4">
        <v>0</v>
      </c>
      <c r="BF658" s="4">
        <v>902</v>
      </c>
      <c r="BG658" s="4">
        <v>0</v>
      </c>
      <c r="BH658" s="4">
        <v>0</v>
      </c>
      <c r="BI658" s="4">
        <v>0</v>
      </c>
      <c r="BJ658" s="6">
        <v>410.3</v>
      </c>
      <c r="BK658" s="6">
        <v>410.3</v>
      </c>
      <c r="BQ658" s="4">
        <v>5110.6968000000006</v>
      </c>
      <c r="BR658" s="9">
        <v>1437.63</v>
      </c>
      <c r="BS658" s="9">
        <v>441.15000000000003</v>
      </c>
      <c r="BT658" s="9">
        <v>537.68400000000008</v>
      </c>
      <c r="BU658" s="9">
        <v>0</v>
      </c>
      <c r="BV658" s="9">
        <v>906.17400000000009</v>
      </c>
      <c r="BW658" s="9">
        <v>0</v>
      </c>
      <c r="BX658" s="9">
        <v>936.27600000000007</v>
      </c>
      <c r="BY658" s="9">
        <v>0</v>
      </c>
      <c r="BZ658" s="9">
        <v>0</v>
      </c>
      <c r="CA658" s="9">
        <v>0</v>
      </c>
      <c r="CB658" s="9">
        <v>425.89140000000003</v>
      </c>
      <c r="CC658" s="9">
        <v>425.89140000000003</v>
      </c>
      <c r="CD658" s="135">
        <v>5110.6968000000015</v>
      </c>
      <c r="CE658" s="7">
        <f t="shared" si="10"/>
        <v>0</v>
      </c>
    </row>
    <row r="659" spans="1:83" hidden="1">
      <c r="A659">
        <v>911</v>
      </c>
      <c r="B659" t="s">
        <v>447</v>
      </c>
      <c r="C659">
        <v>107</v>
      </c>
      <c r="D659" t="s">
        <v>120</v>
      </c>
      <c r="E659">
        <v>317</v>
      </c>
      <c r="F659">
        <v>513130001</v>
      </c>
      <c r="G659" t="s">
        <v>131</v>
      </c>
      <c r="H659" s="53"/>
      <c r="I659">
        <v>101</v>
      </c>
      <c r="J659" t="s">
        <v>308</v>
      </c>
      <c r="K659">
        <v>3130</v>
      </c>
      <c r="L659" s="8">
        <v>3110</v>
      </c>
      <c r="M659" t="s">
        <v>360</v>
      </c>
      <c r="N659">
        <v>3000</v>
      </c>
      <c r="O659" t="s">
        <v>118</v>
      </c>
      <c r="P659">
        <v>1</v>
      </c>
      <c r="Q659" t="s">
        <v>448</v>
      </c>
      <c r="R659">
        <v>131</v>
      </c>
      <c r="S659" s="21">
        <v>1</v>
      </c>
      <c r="T659" s="21">
        <v>31</v>
      </c>
      <c r="U659" t="s">
        <v>449</v>
      </c>
      <c r="V659">
        <v>121</v>
      </c>
      <c r="W659" t="s">
        <v>312</v>
      </c>
      <c r="X659">
        <v>1</v>
      </c>
      <c r="Y659" t="s">
        <v>313</v>
      </c>
      <c r="Z659" s="4">
        <v>29432.639999999999</v>
      </c>
      <c r="AA659" s="4">
        <v>30117.89</v>
      </c>
      <c r="AB659" s="4">
        <v>29961.02</v>
      </c>
      <c r="AC659" s="4">
        <v>30949.68</v>
      </c>
      <c r="AD659" s="4">
        <v>70511.399999999994</v>
      </c>
      <c r="AE659" s="4">
        <v>50985.96</v>
      </c>
      <c r="AF659" s="4">
        <v>52092.26</v>
      </c>
      <c r="AG659" s="4">
        <v>59882.83</v>
      </c>
      <c r="AH659" s="4">
        <v>52233.65</v>
      </c>
      <c r="AI659" s="4">
        <v>53947.8</v>
      </c>
      <c r="AJ659" s="4">
        <v>46011.51</v>
      </c>
      <c r="AK659" s="4">
        <v>46011.51</v>
      </c>
      <c r="AM659" s="4">
        <v>32107.360000000001</v>
      </c>
      <c r="AN659" s="4">
        <v>76433.11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-7000</v>
      </c>
      <c r="AU659" s="4">
        <v>12184.2</v>
      </c>
      <c r="AV659" s="4">
        <v>1198.2</v>
      </c>
      <c r="AW659" s="4">
        <v>-45000</v>
      </c>
      <c r="AX659" s="4">
        <v>-45000</v>
      </c>
      <c r="AZ659" s="4">
        <v>61540</v>
      </c>
      <c r="BA659" s="4">
        <v>49919</v>
      </c>
      <c r="BB659" s="4">
        <v>51246</v>
      </c>
      <c r="BC659" s="4">
        <v>54323</v>
      </c>
      <c r="BD659" s="4">
        <v>77191</v>
      </c>
      <c r="BE659" s="4">
        <v>50931</v>
      </c>
      <c r="BF659" s="4">
        <v>51659</v>
      </c>
      <c r="BG659" s="4">
        <v>51887</v>
      </c>
      <c r="BH659" s="4">
        <v>71196</v>
      </c>
      <c r="BI659" s="4">
        <v>55146</v>
      </c>
      <c r="BJ659" s="6">
        <v>57503.8</v>
      </c>
      <c r="BK659" s="6">
        <v>57503.8</v>
      </c>
      <c r="BQ659" s="4">
        <v>716267.33280000009</v>
      </c>
      <c r="BR659" s="9">
        <v>63878.52</v>
      </c>
      <c r="BS659" s="9">
        <v>51815.921999999999</v>
      </c>
      <c r="BT659" s="9">
        <v>53193.347999999998</v>
      </c>
      <c r="BU659" s="9">
        <v>56387.273999999998</v>
      </c>
      <c r="BV659" s="9">
        <v>80124.258000000002</v>
      </c>
      <c r="BW659" s="9">
        <v>52866.378000000004</v>
      </c>
      <c r="BX659" s="9">
        <v>53622.041999999994</v>
      </c>
      <c r="BY659" s="9">
        <v>53858.705999999998</v>
      </c>
      <c r="BZ659" s="9">
        <v>73901.448000000004</v>
      </c>
      <c r="CA659" s="9">
        <v>57241.548000000003</v>
      </c>
      <c r="CB659" s="9">
        <v>59688.944400000008</v>
      </c>
      <c r="CC659" s="9">
        <v>59688.944400000008</v>
      </c>
      <c r="CD659" s="135">
        <v>716267.33280000009</v>
      </c>
      <c r="CE659" s="7">
        <f t="shared" si="10"/>
        <v>0</v>
      </c>
    </row>
    <row r="660" spans="1:83" s="42" customFormat="1" hidden="1">
      <c r="A660" s="42">
        <v>972</v>
      </c>
      <c r="B660" s="42" t="s">
        <v>527</v>
      </c>
      <c r="C660" s="42">
        <v>132</v>
      </c>
      <c r="D660" s="42" t="s">
        <v>528</v>
      </c>
      <c r="E660" s="42">
        <v>317</v>
      </c>
      <c r="F660" s="42">
        <v>513130001</v>
      </c>
      <c r="G660" s="42" t="s">
        <v>131</v>
      </c>
      <c r="H660" s="115"/>
      <c r="I660" s="42">
        <v>101</v>
      </c>
      <c r="J660" s="42" t="s">
        <v>308</v>
      </c>
      <c r="K660" s="42">
        <v>3130</v>
      </c>
      <c r="L660" s="104">
        <v>3110</v>
      </c>
      <c r="M660" s="42" t="s">
        <v>360</v>
      </c>
      <c r="N660" s="42">
        <v>3000</v>
      </c>
      <c r="O660" s="42" t="s">
        <v>118</v>
      </c>
      <c r="P660" s="42">
        <v>9</v>
      </c>
      <c r="Q660" s="42" t="s">
        <v>422</v>
      </c>
      <c r="R660" s="42">
        <v>181</v>
      </c>
      <c r="S660" s="105">
        <v>1</v>
      </c>
      <c r="T660" s="105">
        <v>81</v>
      </c>
      <c r="U660" s="42" t="s">
        <v>523</v>
      </c>
      <c r="V660" s="42">
        <v>131</v>
      </c>
      <c r="W660" s="42" t="s">
        <v>524</v>
      </c>
      <c r="X660" s="42">
        <v>1</v>
      </c>
      <c r="Y660" s="42" t="s">
        <v>313</v>
      </c>
      <c r="Z660" s="43">
        <v>0</v>
      </c>
      <c r="AA660" s="43">
        <v>0</v>
      </c>
      <c r="AB660" s="43">
        <v>0</v>
      </c>
      <c r="AC660" s="43">
        <v>0</v>
      </c>
      <c r="AD660" s="43">
        <v>0</v>
      </c>
      <c r="AE660" s="43">
        <v>0</v>
      </c>
      <c r="AF660" s="43">
        <v>0</v>
      </c>
      <c r="AG660" s="43">
        <v>0</v>
      </c>
      <c r="AH660" s="43">
        <v>0</v>
      </c>
      <c r="AI660" s="43">
        <v>1016.52</v>
      </c>
      <c r="AJ660" s="43">
        <v>101.65</v>
      </c>
      <c r="AK660" s="43">
        <v>101.65</v>
      </c>
      <c r="AL660" s="43"/>
      <c r="AM660" s="43">
        <v>0</v>
      </c>
      <c r="AN660" s="43">
        <v>0</v>
      </c>
      <c r="AO660" s="43">
        <v>0</v>
      </c>
      <c r="AP660" s="43">
        <v>0</v>
      </c>
      <c r="AQ660" s="43">
        <v>0</v>
      </c>
      <c r="AR660" s="43">
        <v>0</v>
      </c>
      <c r="AS660" s="43">
        <v>0</v>
      </c>
      <c r="AT660" s="43">
        <v>0</v>
      </c>
      <c r="AU660" s="43">
        <v>0</v>
      </c>
      <c r="AV660" s="43">
        <v>-1016.52</v>
      </c>
      <c r="AW660" s="43">
        <v>0</v>
      </c>
      <c r="AX660" s="43">
        <v>0</v>
      </c>
      <c r="AZ660" s="43">
        <v>0</v>
      </c>
      <c r="BA660" s="43">
        <v>0</v>
      </c>
      <c r="BB660" s="43">
        <v>0</v>
      </c>
      <c r="BC660" s="43">
        <v>0</v>
      </c>
      <c r="BD660" s="43">
        <v>0</v>
      </c>
      <c r="BE660" s="43">
        <v>0</v>
      </c>
      <c r="BF660" s="43">
        <v>0</v>
      </c>
      <c r="BG660" s="43">
        <v>0</v>
      </c>
      <c r="BH660" s="43">
        <v>0</v>
      </c>
      <c r="BI660" s="43">
        <v>0</v>
      </c>
      <c r="BJ660" s="44">
        <v>0</v>
      </c>
      <c r="BK660" s="44">
        <v>0</v>
      </c>
      <c r="BL660" s="107"/>
      <c r="BM660" s="107"/>
      <c r="BQ660" s="43">
        <v>0</v>
      </c>
      <c r="BR660" s="107">
        <v>0</v>
      </c>
      <c r="BS660" s="107">
        <v>0</v>
      </c>
      <c r="BT660" s="107">
        <v>0</v>
      </c>
      <c r="BU660" s="107">
        <v>0</v>
      </c>
      <c r="BV660" s="107">
        <v>0</v>
      </c>
      <c r="BW660" s="107">
        <v>0</v>
      </c>
      <c r="BX660" s="107">
        <v>0</v>
      </c>
      <c r="BY660" s="107">
        <v>0</v>
      </c>
      <c r="BZ660" s="107">
        <v>0</v>
      </c>
      <c r="CA660" s="107">
        <v>0</v>
      </c>
      <c r="CB660" s="107">
        <v>0</v>
      </c>
      <c r="CC660" s="107">
        <v>0</v>
      </c>
      <c r="CD660" s="137">
        <v>0</v>
      </c>
      <c r="CE660" s="7">
        <f t="shared" si="10"/>
        <v>0</v>
      </c>
    </row>
    <row r="661" spans="1:83" hidden="1">
      <c r="A661">
        <v>101</v>
      </c>
      <c r="B661" t="s">
        <v>306</v>
      </c>
      <c r="C661">
        <v>139</v>
      </c>
      <c r="D661" t="s">
        <v>307</v>
      </c>
      <c r="E661">
        <v>318</v>
      </c>
      <c r="F661">
        <v>513140001</v>
      </c>
      <c r="G661" t="s">
        <v>132</v>
      </c>
      <c r="H661" s="53"/>
      <c r="I661">
        <v>101</v>
      </c>
      <c r="J661" t="s">
        <v>308</v>
      </c>
      <c r="K661">
        <v>3140</v>
      </c>
      <c r="L661" s="8">
        <v>3110</v>
      </c>
      <c r="M661" t="s">
        <v>361</v>
      </c>
      <c r="N661">
        <v>3000</v>
      </c>
      <c r="O661" t="s">
        <v>118</v>
      </c>
      <c r="P661">
        <v>7</v>
      </c>
      <c r="Q661" t="s">
        <v>310</v>
      </c>
      <c r="R661">
        <v>171</v>
      </c>
      <c r="S661" s="21">
        <v>1</v>
      </c>
      <c r="T661" s="21">
        <v>71</v>
      </c>
      <c r="U661" t="s">
        <v>311</v>
      </c>
      <c r="V661">
        <v>121</v>
      </c>
      <c r="W661" t="s">
        <v>312</v>
      </c>
      <c r="X661">
        <v>1</v>
      </c>
      <c r="Y661" t="s">
        <v>313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5925</v>
      </c>
      <c r="AR661" s="4">
        <v>5925</v>
      </c>
      <c r="AS661" s="4">
        <v>0</v>
      </c>
      <c r="AT661" s="4">
        <v>0</v>
      </c>
      <c r="AU661" s="4">
        <v>0</v>
      </c>
      <c r="AV661" s="4">
        <v>0</v>
      </c>
      <c r="AW661" s="4">
        <v>0</v>
      </c>
      <c r="AX661" s="4">
        <v>0</v>
      </c>
      <c r="AZ661" s="4">
        <v>0</v>
      </c>
      <c r="BA661" s="4">
        <v>0</v>
      </c>
      <c r="BB661" s="4">
        <v>0</v>
      </c>
      <c r="BC661" s="4">
        <v>0</v>
      </c>
      <c r="BD661" s="4">
        <v>5925</v>
      </c>
      <c r="BE661" s="4">
        <v>5925</v>
      </c>
      <c r="BF661" s="4">
        <v>0</v>
      </c>
      <c r="BG661" s="4">
        <v>0</v>
      </c>
      <c r="BH661" s="4">
        <v>0</v>
      </c>
      <c r="BI661" s="4">
        <v>0</v>
      </c>
      <c r="BJ661" s="6">
        <v>1185</v>
      </c>
      <c r="BK661" s="6">
        <v>1185</v>
      </c>
      <c r="BQ661" s="4">
        <v>14760.36</v>
      </c>
      <c r="BR661" s="9">
        <v>0</v>
      </c>
      <c r="BS661" s="9">
        <v>0</v>
      </c>
      <c r="BT661" s="9">
        <v>0</v>
      </c>
      <c r="BU661" s="9">
        <v>0</v>
      </c>
      <c r="BV661" s="9">
        <v>6150.1500000000005</v>
      </c>
      <c r="BW661" s="9">
        <v>6150.1500000000005</v>
      </c>
      <c r="BX661" s="9">
        <v>0</v>
      </c>
      <c r="BY661" s="9">
        <v>0</v>
      </c>
      <c r="BZ661" s="9">
        <v>0</v>
      </c>
      <c r="CA661" s="9">
        <v>0</v>
      </c>
      <c r="CB661" s="9">
        <v>1230.03</v>
      </c>
      <c r="CC661" s="9">
        <v>1230.03</v>
      </c>
      <c r="CD661" s="135">
        <v>14760.360000000002</v>
      </c>
      <c r="CE661" s="7">
        <f t="shared" si="10"/>
        <v>0</v>
      </c>
    </row>
    <row r="662" spans="1:83" hidden="1">
      <c r="A662">
        <v>911</v>
      </c>
      <c r="B662" t="s">
        <v>447</v>
      </c>
      <c r="C662">
        <v>107</v>
      </c>
      <c r="D662" t="s">
        <v>120</v>
      </c>
      <c r="E662">
        <v>318</v>
      </c>
      <c r="F662">
        <v>513140001</v>
      </c>
      <c r="G662" t="s">
        <v>132</v>
      </c>
      <c r="H662" s="53"/>
      <c r="I662">
        <v>101</v>
      </c>
      <c r="J662" t="s">
        <v>308</v>
      </c>
      <c r="K662">
        <v>3140</v>
      </c>
      <c r="L662" s="8">
        <v>3110</v>
      </c>
      <c r="M662" t="s">
        <v>361</v>
      </c>
      <c r="N662">
        <v>3000</v>
      </c>
      <c r="O662" t="s">
        <v>118</v>
      </c>
      <c r="P662">
        <v>1</v>
      </c>
      <c r="Q662" t="s">
        <v>448</v>
      </c>
      <c r="R662">
        <v>131</v>
      </c>
      <c r="S662" s="21">
        <v>1</v>
      </c>
      <c r="T662" s="21">
        <v>31</v>
      </c>
      <c r="U662" t="s">
        <v>449</v>
      </c>
      <c r="V662">
        <v>121</v>
      </c>
      <c r="W662" t="s">
        <v>312</v>
      </c>
      <c r="X662">
        <v>1</v>
      </c>
      <c r="Y662" t="s">
        <v>313</v>
      </c>
      <c r="Z662" s="4">
        <v>69876.05</v>
      </c>
      <c r="AA662" s="4">
        <v>70593.09</v>
      </c>
      <c r="AB662" s="4">
        <v>0</v>
      </c>
      <c r="AC662" s="4">
        <v>72473.23</v>
      </c>
      <c r="AD662" s="4">
        <v>71778.17</v>
      </c>
      <c r="AE662" s="4">
        <v>72785.070000000007</v>
      </c>
      <c r="AF662" s="4">
        <v>71943.67</v>
      </c>
      <c r="AG662" s="4">
        <v>223842.28</v>
      </c>
      <c r="AH662" s="4">
        <v>71945.539999999994</v>
      </c>
      <c r="AI662" s="4">
        <v>0</v>
      </c>
      <c r="AJ662" s="4">
        <v>72523.710000000006</v>
      </c>
      <c r="AK662" s="4">
        <v>72523.710000000006</v>
      </c>
      <c r="AM662" s="4">
        <v>99700</v>
      </c>
      <c r="AN662" s="4">
        <v>-70000</v>
      </c>
      <c r="AO662" s="4">
        <v>63160.3</v>
      </c>
      <c r="AP662" s="4">
        <v>57082.12</v>
      </c>
      <c r="AQ662" s="4">
        <v>-21480.639999999999</v>
      </c>
      <c r="AR662" s="4">
        <v>0</v>
      </c>
      <c r="AS662" s="4">
        <v>0</v>
      </c>
      <c r="AT662" s="4">
        <v>-100000</v>
      </c>
      <c r="AU662" s="4">
        <v>-59938.91</v>
      </c>
      <c r="AV662" s="4">
        <v>76651.48</v>
      </c>
      <c r="AW662" s="4">
        <v>-30000</v>
      </c>
      <c r="AX662" s="4">
        <v>-70000</v>
      </c>
      <c r="AZ662" s="4">
        <v>77571.990000000005</v>
      </c>
      <c r="BA662" s="4">
        <v>78187.25</v>
      </c>
      <c r="BB662" s="4">
        <v>77570.2</v>
      </c>
      <c r="BC662" s="4">
        <v>76890.38</v>
      </c>
      <c r="BD662" s="4">
        <v>76408.13</v>
      </c>
      <c r="BE662" s="4">
        <v>77339.63</v>
      </c>
      <c r="BF662" s="4">
        <v>76570.38</v>
      </c>
      <c r="BG662" s="4">
        <v>76651.570000000007</v>
      </c>
      <c r="BH662" s="4">
        <v>76570.44</v>
      </c>
      <c r="BI662" s="4">
        <v>76651.48</v>
      </c>
      <c r="BJ662" s="6">
        <v>77041.14499999999</v>
      </c>
      <c r="BK662" s="6">
        <v>77041.14499999999</v>
      </c>
      <c r="BQ662" s="4">
        <v>959624.50212000008</v>
      </c>
      <c r="BR662" s="9">
        <v>80519.725620000012</v>
      </c>
      <c r="BS662" s="9">
        <v>81158.3655</v>
      </c>
      <c r="BT662" s="9">
        <v>80517.867599999998</v>
      </c>
      <c r="BU662" s="9">
        <v>79812.214440000011</v>
      </c>
      <c r="BV662" s="9">
        <v>79311.638940000019</v>
      </c>
      <c r="BW662" s="9">
        <v>80278.535940000016</v>
      </c>
      <c r="BX662" s="9">
        <v>79480.054440000007</v>
      </c>
      <c r="BY662" s="9">
        <v>79564.329660000018</v>
      </c>
      <c r="BZ662" s="9">
        <v>79480.116720000005</v>
      </c>
      <c r="CA662" s="9">
        <v>79564.236240000013</v>
      </c>
      <c r="CB662" s="9">
        <v>79968.708509999997</v>
      </c>
      <c r="CC662" s="9">
        <v>79968.708509999997</v>
      </c>
      <c r="CD662" s="135">
        <v>959624.50212000019</v>
      </c>
      <c r="CE662" s="7">
        <f t="shared" si="10"/>
        <v>0</v>
      </c>
    </row>
    <row r="663" spans="1:83" hidden="1">
      <c r="A663">
        <v>941</v>
      </c>
      <c r="B663" t="s">
        <v>484</v>
      </c>
      <c r="C663">
        <v>116</v>
      </c>
      <c r="D663" t="s">
        <v>485</v>
      </c>
      <c r="E663">
        <v>318</v>
      </c>
      <c r="F663">
        <v>513140001</v>
      </c>
      <c r="G663" t="s">
        <v>132</v>
      </c>
      <c r="H663" s="53"/>
      <c r="I663">
        <v>101</v>
      </c>
      <c r="J663" t="s">
        <v>308</v>
      </c>
      <c r="K663">
        <v>3140</v>
      </c>
      <c r="L663" s="8">
        <v>3110</v>
      </c>
      <c r="M663" t="s">
        <v>361</v>
      </c>
      <c r="N663">
        <v>3000</v>
      </c>
      <c r="O663" t="s">
        <v>118</v>
      </c>
      <c r="P663">
        <v>8</v>
      </c>
      <c r="Q663" t="s">
        <v>486</v>
      </c>
      <c r="R663">
        <v>131</v>
      </c>
      <c r="S663" s="21">
        <v>1</v>
      </c>
      <c r="T663" s="21">
        <v>31</v>
      </c>
      <c r="U663" t="s">
        <v>449</v>
      </c>
      <c r="V663">
        <v>121</v>
      </c>
      <c r="W663" t="s">
        <v>312</v>
      </c>
      <c r="X663">
        <v>1</v>
      </c>
      <c r="Y663" t="s">
        <v>313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638.80999999999995</v>
      </c>
      <c r="AJ663" s="4">
        <v>63.88</v>
      </c>
      <c r="AK663" s="4">
        <v>63.88</v>
      </c>
      <c r="AM663" s="4">
        <v>0</v>
      </c>
      <c r="AN663" s="4">
        <v>0</v>
      </c>
      <c r="AO663" s="4">
        <v>0</v>
      </c>
      <c r="AP663" s="4">
        <v>0</v>
      </c>
      <c r="AQ663" s="4">
        <v>3243</v>
      </c>
      <c r="AR663" s="4">
        <v>3650</v>
      </c>
      <c r="AS663" s="4">
        <v>1097</v>
      </c>
      <c r="AT663" s="4">
        <v>0</v>
      </c>
      <c r="AU663" s="4">
        <v>0</v>
      </c>
      <c r="AV663" s="4">
        <v>0</v>
      </c>
      <c r="AW663" s="4">
        <v>-283.08999999999997</v>
      </c>
      <c r="AX663" s="4">
        <v>0</v>
      </c>
      <c r="AZ663" s="4">
        <v>0</v>
      </c>
      <c r="BA663" s="4">
        <v>0</v>
      </c>
      <c r="BB663" s="4">
        <v>0</v>
      </c>
      <c r="BC663" s="4">
        <v>0</v>
      </c>
      <c r="BD663" s="4">
        <v>3243</v>
      </c>
      <c r="BE663" s="4">
        <v>3650</v>
      </c>
      <c r="BF663" s="4">
        <v>1097</v>
      </c>
      <c r="BG663" s="4">
        <v>0</v>
      </c>
      <c r="BH663" s="4">
        <v>0</v>
      </c>
      <c r="BI663" s="4">
        <v>0</v>
      </c>
      <c r="BJ663" s="6">
        <v>799</v>
      </c>
      <c r="BK663" s="6">
        <v>799</v>
      </c>
      <c r="BQ663" s="4">
        <v>9952.344000000001</v>
      </c>
      <c r="BR663" s="9">
        <v>0</v>
      </c>
      <c r="BS663" s="9">
        <v>0</v>
      </c>
      <c r="BT663" s="9">
        <v>0</v>
      </c>
      <c r="BU663" s="9">
        <v>0</v>
      </c>
      <c r="BV663" s="9">
        <v>3366.2340000000004</v>
      </c>
      <c r="BW663" s="9">
        <v>3788.7000000000003</v>
      </c>
      <c r="BX663" s="9">
        <v>1138.6860000000001</v>
      </c>
      <c r="BY663" s="9">
        <v>0</v>
      </c>
      <c r="BZ663" s="9">
        <v>0</v>
      </c>
      <c r="CA663" s="9">
        <v>0</v>
      </c>
      <c r="CB663" s="9">
        <v>829.36200000000008</v>
      </c>
      <c r="CC663" s="9">
        <v>829.36200000000008</v>
      </c>
      <c r="CD663" s="135">
        <v>9952.344000000001</v>
      </c>
      <c r="CE663" s="7">
        <f t="shared" si="10"/>
        <v>0</v>
      </c>
    </row>
    <row r="664" spans="1:83" hidden="1">
      <c r="A664">
        <v>972</v>
      </c>
      <c r="B664" t="s">
        <v>527</v>
      </c>
      <c r="C664">
        <v>132</v>
      </c>
      <c r="D664" t="s">
        <v>528</v>
      </c>
      <c r="E664">
        <v>318</v>
      </c>
      <c r="F664">
        <v>513140001</v>
      </c>
      <c r="G664" t="s">
        <v>132</v>
      </c>
      <c r="H664" s="53"/>
      <c r="I664">
        <v>101</v>
      </c>
      <c r="J664" t="s">
        <v>308</v>
      </c>
      <c r="K664">
        <v>3140</v>
      </c>
      <c r="L664" s="8">
        <v>3110</v>
      </c>
      <c r="M664" t="s">
        <v>361</v>
      </c>
      <c r="N664">
        <v>3000</v>
      </c>
      <c r="O664" t="s">
        <v>118</v>
      </c>
      <c r="P664">
        <v>9</v>
      </c>
      <c r="Q664" t="s">
        <v>422</v>
      </c>
      <c r="R664">
        <v>181</v>
      </c>
      <c r="S664" s="21">
        <v>1</v>
      </c>
      <c r="T664" s="21">
        <v>81</v>
      </c>
      <c r="U664" t="s">
        <v>523</v>
      </c>
      <c r="V664">
        <v>131</v>
      </c>
      <c r="W664" t="s">
        <v>524</v>
      </c>
      <c r="X664">
        <v>1</v>
      </c>
      <c r="Y664" t="s">
        <v>313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80052.490000000005</v>
      </c>
      <c r="AJ664" s="4">
        <v>8005.25</v>
      </c>
      <c r="AK664" s="4">
        <v>8005.25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0</v>
      </c>
      <c r="AU664" s="4">
        <v>0</v>
      </c>
      <c r="AV664" s="4">
        <v>-80052.490000000005</v>
      </c>
      <c r="AW664" s="4">
        <v>-1740</v>
      </c>
      <c r="AX664" s="4">
        <v>0</v>
      </c>
      <c r="AZ664" s="4">
        <v>0</v>
      </c>
      <c r="BA664" s="4">
        <v>0</v>
      </c>
      <c r="BB664" s="4">
        <v>0</v>
      </c>
      <c r="BC664" s="4">
        <v>0</v>
      </c>
      <c r="BD664" s="4">
        <v>0</v>
      </c>
      <c r="BE664" s="4">
        <v>0</v>
      </c>
      <c r="BF664" s="4">
        <v>0</v>
      </c>
      <c r="BG664" s="4">
        <v>0</v>
      </c>
      <c r="BH664" s="4">
        <v>0</v>
      </c>
      <c r="BI664" s="4">
        <v>0</v>
      </c>
      <c r="BJ664" s="6">
        <v>0</v>
      </c>
      <c r="BK664" s="6">
        <v>0</v>
      </c>
      <c r="BQ664" s="4">
        <v>0</v>
      </c>
      <c r="BR664" s="9">
        <v>0</v>
      </c>
      <c r="BS664" s="9">
        <v>0</v>
      </c>
      <c r="BT664" s="9">
        <v>0</v>
      </c>
      <c r="BU664" s="9">
        <v>0</v>
      </c>
      <c r="BV664" s="9">
        <v>0</v>
      </c>
      <c r="BW664" s="9">
        <v>0</v>
      </c>
      <c r="BX664" s="9">
        <v>0</v>
      </c>
      <c r="BY664" s="9">
        <v>0</v>
      </c>
      <c r="BZ664" s="9">
        <v>0</v>
      </c>
      <c r="CA664" s="9">
        <v>0</v>
      </c>
      <c r="CB664" s="9">
        <v>0</v>
      </c>
      <c r="CC664" s="9">
        <v>0</v>
      </c>
      <c r="CD664" s="135">
        <v>0</v>
      </c>
      <c r="CE664" s="7">
        <f t="shared" si="10"/>
        <v>0</v>
      </c>
    </row>
    <row r="665" spans="1:83" hidden="1">
      <c r="A665">
        <v>101</v>
      </c>
      <c r="B665" t="s">
        <v>306</v>
      </c>
      <c r="C665">
        <v>139</v>
      </c>
      <c r="D665" t="s">
        <v>307</v>
      </c>
      <c r="E665">
        <v>320</v>
      </c>
      <c r="F665">
        <v>513150001</v>
      </c>
      <c r="G665" t="s">
        <v>572</v>
      </c>
      <c r="H665" s="53"/>
      <c r="I665">
        <v>101</v>
      </c>
      <c r="J665" t="s">
        <v>308</v>
      </c>
      <c r="K665">
        <v>3150</v>
      </c>
      <c r="L665" s="8">
        <v>3110</v>
      </c>
      <c r="M665" t="s">
        <v>573</v>
      </c>
      <c r="N665">
        <v>3000</v>
      </c>
      <c r="O665" t="s">
        <v>118</v>
      </c>
      <c r="P665">
        <v>7</v>
      </c>
      <c r="Q665" t="s">
        <v>310</v>
      </c>
      <c r="R665">
        <v>171</v>
      </c>
      <c r="S665" s="21">
        <v>1</v>
      </c>
      <c r="T665" s="21">
        <v>71</v>
      </c>
      <c r="U665" t="s">
        <v>311</v>
      </c>
      <c r="V665">
        <v>121</v>
      </c>
      <c r="W665" t="s">
        <v>312</v>
      </c>
      <c r="X665">
        <v>1</v>
      </c>
      <c r="Y665" t="s">
        <v>313</v>
      </c>
      <c r="Z665" s="4">
        <v>6114.6</v>
      </c>
      <c r="AA665" s="4">
        <v>6114.6</v>
      </c>
      <c r="AB665" s="4">
        <v>6114.6</v>
      </c>
      <c r="AC665" s="4">
        <v>6114.6</v>
      </c>
      <c r="AD665" s="4">
        <v>6114.6</v>
      </c>
      <c r="AE665" s="4">
        <v>6217.8</v>
      </c>
      <c r="AF665" s="4">
        <v>6113.57</v>
      </c>
      <c r="AG665" s="4">
        <v>6114.6</v>
      </c>
      <c r="AH665" s="4">
        <v>6114.6</v>
      </c>
      <c r="AI665" s="4">
        <v>6114.6</v>
      </c>
      <c r="AJ665" s="4">
        <v>6124.82</v>
      </c>
      <c r="AK665" s="4">
        <v>6124.82</v>
      </c>
      <c r="AM665" s="4">
        <v>-7.09</v>
      </c>
      <c r="AN665" s="4">
        <v>-8.5</v>
      </c>
      <c r="AO665" s="4">
        <v>0</v>
      </c>
      <c r="AP665" s="4">
        <v>0</v>
      </c>
      <c r="AQ665" s="4">
        <v>-0.2</v>
      </c>
      <c r="AR665" s="4">
        <v>-0.2</v>
      </c>
      <c r="AS665" s="4">
        <v>0</v>
      </c>
      <c r="AT665" s="4">
        <v>-0.91</v>
      </c>
      <c r="AU665" s="4">
        <v>-13642.67</v>
      </c>
      <c r="AV665" s="4">
        <v>0</v>
      </c>
      <c r="AW665" s="4">
        <v>0</v>
      </c>
      <c r="AX665" s="4">
        <v>0</v>
      </c>
      <c r="AZ665" s="4">
        <v>5925</v>
      </c>
      <c r="BA665" s="4">
        <v>5925</v>
      </c>
      <c r="BB665" s="4">
        <v>5924</v>
      </c>
      <c r="BC665" s="4">
        <v>5925</v>
      </c>
      <c r="BD665" s="4">
        <v>0</v>
      </c>
      <c r="BE665" s="4">
        <v>0</v>
      </c>
      <c r="BF665" s="4">
        <v>5925</v>
      </c>
      <c r="BG665" s="4">
        <v>5925</v>
      </c>
      <c r="BH665" s="4">
        <v>5925</v>
      </c>
      <c r="BI665" s="4">
        <v>5925</v>
      </c>
      <c r="BJ665" s="6">
        <v>4739.8999999999996</v>
      </c>
      <c r="BK665" s="6">
        <v>4739.8999999999996</v>
      </c>
      <c r="BQ665" s="4">
        <v>59040.194400000008</v>
      </c>
      <c r="BR665" s="9">
        <v>6150.1500000000005</v>
      </c>
      <c r="BS665" s="9">
        <v>6150.1500000000005</v>
      </c>
      <c r="BT665" s="9">
        <v>6149.1120000000001</v>
      </c>
      <c r="BU665" s="9">
        <v>6150.1500000000005</v>
      </c>
      <c r="BV665" s="9">
        <v>0</v>
      </c>
      <c r="BW665" s="9">
        <v>0</v>
      </c>
      <c r="BX665" s="9">
        <v>6150.1500000000005</v>
      </c>
      <c r="BY665" s="9">
        <v>6150.1500000000005</v>
      </c>
      <c r="BZ665" s="9">
        <v>6150.1500000000005</v>
      </c>
      <c r="CA665" s="9">
        <v>6150.1500000000005</v>
      </c>
      <c r="CB665" s="9">
        <v>4920.0162</v>
      </c>
      <c r="CC665" s="9">
        <v>4920.0162</v>
      </c>
      <c r="CD665" s="135">
        <v>59040.1944</v>
      </c>
      <c r="CE665" s="7">
        <f t="shared" si="10"/>
        <v>0</v>
      </c>
    </row>
    <row r="666" spans="1:83" hidden="1">
      <c r="A666">
        <v>111</v>
      </c>
      <c r="B666" t="s">
        <v>84</v>
      </c>
      <c r="C666">
        <v>141</v>
      </c>
      <c r="D666" t="s">
        <v>260</v>
      </c>
      <c r="E666">
        <v>320</v>
      </c>
      <c r="F666">
        <v>513150001</v>
      </c>
      <c r="G666" t="s">
        <v>572</v>
      </c>
      <c r="H666" s="53"/>
      <c r="I666">
        <v>101</v>
      </c>
      <c r="J666" t="s">
        <v>308</v>
      </c>
      <c r="K666">
        <v>3150</v>
      </c>
      <c r="L666" s="8">
        <v>3110</v>
      </c>
      <c r="M666" t="s">
        <v>573</v>
      </c>
      <c r="N666">
        <v>3000</v>
      </c>
      <c r="O666" t="s">
        <v>118</v>
      </c>
      <c r="P666">
        <v>13</v>
      </c>
      <c r="Q666" t="s">
        <v>353</v>
      </c>
      <c r="R666">
        <v>263</v>
      </c>
      <c r="S666" s="21">
        <v>2</v>
      </c>
      <c r="T666" s="21">
        <v>63</v>
      </c>
      <c r="U666" t="s">
        <v>354</v>
      </c>
      <c r="V666">
        <v>121</v>
      </c>
      <c r="W666" t="s">
        <v>312</v>
      </c>
      <c r="X666">
        <v>1</v>
      </c>
      <c r="Y666" t="s">
        <v>313</v>
      </c>
      <c r="Z666" s="4">
        <v>619.20000000000005</v>
      </c>
      <c r="AA666" s="4">
        <v>0</v>
      </c>
      <c r="AB666" s="4">
        <v>1238.4000000000001</v>
      </c>
      <c r="AC666" s="4">
        <v>0</v>
      </c>
      <c r="AD666" s="4">
        <v>928.8</v>
      </c>
      <c r="AE666" s="4">
        <v>619.20000000000005</v>
      </c>
      <c r="AF666" s="4">
        <v>154.80000000000001</v>
      </c>
      <c r="AG666" s="4">
        <v>774</v>
      </c>
      <c r="AH666" s="4">
        <v>464.4</v>
      </c>
      <c r="AI666" s="4">
        <v>0</v>
      </c>
      <c r="AJ666" s="4">
        <v>479.88</v>
      </c>
      <c r="AK666" s="4">
        <v>479.88</v>
      </c>
      <c r="AM666" s="4">
        <v>-348.25</v>
      </c>
      <c r="AN666" s="4">
        <v>0</v>
      </c>
      <c r="AO666" s="4">
        <v>-1378.21</v>
      </c>
      <c r="AP666" s="4">
        <v>0</v>
      </c>
      <c r="AQ666" s="4">
        <v>-2</v>
      </c>
      <c r="AR666" s="4">
        <v>0</v>
      </c>
      <c r="AS666" s="4">
        <v>0</v>
      </c>
      <c r="AT666" s="4">
        <v>0</v>
      </c>
      <c r="AU666" s="4">
        <v>0</v>
      </c>
      <c r="AV666" s="4">
        <v>0</v>
      </c>
      <c r="AW666" s="4">
        <v>0</v>
      </c>
      <c r="AX666" s="4">
        <v>0</v>
      </c>
      <c r="AZ666" s="4">
        <v>0</v>
      </c>
      <c r="BA666" s="4">
        <v>0</v>
      </c>
      <c r="BB666" s="4">
        <v>0</v>
      </c>
      <c r="BC666" s="4">
        <v>0</v>
      </c>
      <c r="BD666" s="4">
        <v>700</v>
      </c>
      <c r="BE666" s="4">
        <v>300</v>
      </c>
      <c r="BF666" s="4">
        <v>250</v>
      </c>
      <c r="BG666" s="4">
        <v>350</v>
      </c>
      <c r="BH666" s="4">
        <v>0</v>
      </c>
      <c r="BI666" s="4">
        <v>100</v>
      </c>
      <c r="BJ666" s="6">
        <v>170</v>
      </c>
      <c r="BK666" s="6">
        <v>170</v>
      </c>
      <c r="BQ666" s="4">
        <v>2117.52</v>
      </c>
      <c r="BR666" s="9">
        <v>0</v>
      </c>
      <c r="BS666" s="9">
        <v>0</v>
      </c>
      <c r="BT666" s="9">
        <v>0</v>
      </c>
      <c r="BU666" s="9">
        <v>0</v>
      </c>
      <c r="BV666" s="9">
        <v>726.6</v>
      </c>
      <c r="BW666" s="9">
        <v>311.40000000000003</v>
      </c>
      <c r="BX666" s="9">
        <v>259.5</v>
      </c>
      <c r="BY666" s="9">
        <v>363.3</v>
      </c>
      <c r="BZ666" s="9">
        <v>0</v>
      </c>
      <c r="CA666" s="9">
        <v>103.8</v>
      </c>
      <c r="CB666" s="9">
        <v>176.45999999999998</v>
      </c>
      <c r="CC666" s="9">
        <v>176.45999999999998</v>
      </c>
      <c r="CD666" s="135">
        <v>2117.52</v>
      </c>
      <c r="CE666" s="7">
        <f t="shared" si="10"/>
        <v>0</v>
      </c>
    </row>
    <row r="667" spans="1:83" hidden="1">
      <c r="A667">
        <v>924</v>
      </c>
      <c r="B667" t="s">
        <v>574</v>
      </c>
      <c r="C667">
        <v>159</v>
      </c>
      <c r="D667" t="s">
        <v>574</v>
      </c>
      <c r="E667">
        <v>320</v>
      </c>
      <c r="F667">
        <v>513150001</v>
      </c>
      <c r="G667" t="s">
        <v>572</v>
      </c>
      <c r="H667" s="53"/>
      <c r="I667">
        <v>101</v>
      </c>
      <c r="J667" t="s">
        <v>308</v>
      </c>
      <c r="K667">
        <v>3150</v>
      </c>
      <c r="L667" s="8">
        <v>3110</v>
      </c>
      <c r="M667" t="s">
        <v>573</v>
      </c>
      <c r="N667">
        <v>3000</v>
      </c>
      <c r="O667" t="s">
        <v>118</v>
      </c>
      <c r="P667">
        <v>4</v>
      </c>
      <c r="Q667" t="s">
        <v>345</v>
      </c>
      <c r="R667">
        <v>111</v>
      </c>
      <c r="S667" s="21">
        <v>1</v>
      </c>
      <c r="T667" s="21">
        <v>11</v>
      </c>
      <c r="U667" t="s">
        <v>438</v>
      </c>
      <c r="V667">
        <v>121</v>
      </c>
      <c r="W667" t="s">
        <v>312</v>
      </c>
      <c r="X667">
        <v>1</v>
      </c>
      <c r="Y667" t="s">
        <v>313</v>
      </c>
      <c r="Z667" s="4">
        <v>513.94000000000005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51.39</v>
      </c>
      <c r="AK667" s="4">
        <v>51.39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0</v>
      </c>
      <c r="AU667" s="4">
        <v>0</v>
      </c>
      <c r="AV667" s="4">
        <v>2276.06</v>
      </c>
      <c r="AW667" s="4">
        <v>0</v>
      </c>
      <c r="AX667" s="4">
        <v>0</v>
      </c>
      <c r="AZ667" s="4">
        <v>0</v>
      </c>
      <c r="BA667" s="4">
        <v>0</v>
      </c>
      <c r="BB667" s="4">
        <v>0</v>
      </c>
      <c r="BC667" s="4">
        <v>0</v>
      </c>
      <c r="BD667" s="4">
        <v>0</v>
      </c>
      <c r="BE667" s="4">
        <v>0</v>
      </c>
      <c r="BF667" s="4">
        <v>0</v>
      </c>
      <c r="BG667" s="4">
        <v>0</v>
      </c>
      <c r="BH667" s="4">
        <v>0</v>
      </c>
      <c r="BI667" s="4">
        <v>0</v>
      </c>
      <c r="BJ667" s="6">
        <v>0</v>
      </c>
      <c r="BK667" s="6">
        <v>0</v>
      </c>
      <c r="BQ667" s="4">
        <v>0</v>
      </c>
      <c r="BR667" s="9">
        <v>0</v>
      </c>
      <c r="BS667" s="9">
        <v>0</v>
      </c>
      <c r="BT667" s="9">
        <v>0</v>
      </c>
      <c r="BU667" s="9">
        <v>0</v>
      </c>
      <c r="BV667" s="9">
        <v>0</v>
      </c>
      <c r="BW667" s="9">
        <v>0</v>
      </c>
      <c r="BX667" s="9">
        <v>0</v>
      </c>
      <c r="BY667" s="9">
        <v>0</v>
      </c>
      <c r="BZ667" s="9">
        <v>0</v>
      </c>
      <c r="CA667" s="9">
        <v>0</v>
      </c>
      <c r="CB667" s="9">
        <v>0</v>
      </c>
      <c r="CC667" s="9">
        <v>0</v>
      </c>
      <c r="CD667" s="135">
        <v>0</v>
      </c>
      <c r="CE667" s="7">
        <f t="shared" si="10"/>
        <v>0</v>
      </c>
    </row>
    <row r="668" spans="1:83" hidden="1">
      <c r="A668">
        <v>941</v>
      </c>
      <c r="B668" t="s">
        <v>484</v>
      </c>
      <c r="C668">
        <v>116</v>
      </c>
      <c r="D668" t="s">
        <v>485</v>
      </c>
      <c r="E668">
        <v>320</v>
      </c>
      <c r="F668">
        <v>513150001</v>
      </c>
      <c r="G668" t="s">
        <v>572</v>
      </c>
      <c r="H668" s="53"/>
      <c r="I668">
        <v>101</v>
      </c>
      <c r="J668" t="s">
        <v>308</v>
      </c>
      <c r="K668">
        <v>3150</v>
      </c>
      <c r="L668" s="8">
        <v>3110</v>
      </c>
      <c r="M668" t="s">
        <v>573</v>
      </c>
      <c r="N668">
        <v>3000</v>
      </c>
      <c r="O668" t="s">
        <v>118</v>
      </c>
      <c r="P668">
        <v>8</v>
      </c>
      <c r="Q668" t="s">
        <v>486</v>
      </c>
      <c r="R668">
        <v>131</v>
      </c>
      <c r="S668" s="21">
        <v>1</v>
      </c>
      <c r="T668" s="21">
        <v>31</v>
      </c>
      <c r="U668" t="s">
        <v>449</v>
      </c>
      <c r="V668">
        <v>121</v>
      </c>
      <c r="W668" t="s">
        <v>312</v>
      </c>
      <c r="X668">
        <v>1</v>
      </c>
      <c r="Y668" t="s">
        <v>313</v>
      </c>
      <c r="Z668" s="4">
        <v>3340.58</v>
      </c>
      <c r="AA668" s="4">
        <v>3548.02</v>
      </c>
      <c r="AB668" s="4">
        <v>4220.88</v>
      </c>
      <c r="AC668" s="4">
        <v>3757.51</v>
      </c>
      <c r="AD668" s="4">
        <v>3346.78</v>
      </c>
      <c r="AE668" s="4">
        <v>3346.78</v>
      </c>
      <c r="AF668" s="4">
        <v>3346.78</v>
      </c>
      <c r="AG668" s="4">
        <v>3364.32</v>
      </c>
      <c r="AH668" s="4">
        <v>3346.78</v>
      </c>
      <c r="AI668" s="4">
        <v>2707.97</v>
      </c>
      <c r="AJ668" s="4">
        <v>3432.64</v>
      </c>
      <c r="AK668" s="4">
        <v>3432.64</v>
      </c>
      <c r="AM668" s="4">
        <v>-47.25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0</v>
      </c>
      <c r="AU668" s="4">
        <v>0</v>
      </c>
      <c r="AV668" s="4">
        <v>0</v>
      </c>
      <c r="AW668" s="4">
        <v>0</v>
      </c>
      <c r="AX668" s="4">
        <v>0</v>
      </c>
      <c r="AZ668" s="4">
        <v>3243</v>
      </c>
      <c r="BA668" s="4">
        <v>3443</v>
      </c>
      <c r="BB668" s="4">
        <v>3443</v>
      </c>
      <c r="BC668" s="4">
        <v>3643</v>
      </c>
      <c r="BD668" s="4">
        <v>0</v>
      </c>
      <c r="BE668" s="4">
        <v>0</v>
      </c>
      <c r="BF668" s="4">
        <v>2196</v>
      </c>
      <c r="BG668" s="4">
        <v>3243</v>
      </c>
      <c r="BH668" s="4">
        <v>3243</v>
      </c>
      <c r="BI668" s="4">
        <v>3243</v>
      </c>
      <c r="BJ668" s="6">
        <v>2569.6999999999998</v>
      </c>
      <c r="BK668" s="6">
        <v>2569.6999999999998</v>
      </c>
      <c r="BQ668" s="4">
        <v>32008.183200000003</v>
      </c>
      <c r="BR668" s="9">
        <v>3366.2339999999999</v>
      </c>
      <c r="BS668" s="9">
        <v>3573.8340000000003</v>
      </c>
      <c r="BT668" s="9">
        <v>3573.8340000000003</v>
      </c>
      <c r="BU668" s="9">
        <v>3781.4340000000002</v>
      </c>
      <c r="BV668" s="9">
        <v>0</v>
      </c>
      <c r="BW668" s="9">
        <v>0</v>
      </c>
      <c r="BX668" s="9">
        <v>2279.4480000000003</v>
      </c>
      <c r="BY668" s="9">
        <v>3366.2339999999999</v>
      </c>
      <c r="BZ668" s="9">
        <v>3366.2339999999999</v>
      </c>
      <c r="CA668" s="9">
        <v>3366.2339999999999</v>
      </c>
      <c r="CB668" s="9">
        <v>2667.3486000000003</v>
      </c>
      <c r="CC668" s="9">
        <v>2667.3486000000003</v>
      </c>
      <c r="CD668" s="135">
        <v>32008.183200000003</v>
      </c>
      <c r="CE668" s="7">
        <f t="shared" si="10"/>
        <v>0</v>
      </c>
    </row>
    <row r="669" spans="1:83" hidden="1">
      <c r="A669">
        <v>942</v>
      </c>
      <c r="B669" t="s">
        <v>487</v>
      </c>
      <c r="C669">
        <v>117</v>
      </c>
      <c r="D669" t="s">
        <v>488</v>
      </c>
      <c r="E669">
        <v>320</v>
      </c>
      <c r="F669">
        <v>513150001</v>
      </c>
      <c r="G669" t="s">
        <v>572</v>
      </c>
      <c r="H669" s="53"/>
      <c r="I669">
        <v>101</v>
      </c>
      <c r="J669" t="s">
        <v>308</v>
      </c>
      <c r="K669">
        <v>3150</v>
      </c>
      <c r="L669" s="8">
        <v>3110</v>
      </c>
      <c r="M669" t="s">
        <v>573</v>
      </c>
      <c r="N669">
        <v>3000</v>
      </c>
      <c r="O669" t="s">
        <v>118</v>
      </c>
      <c r="P669">
        <v>8</v>
      </c>
      <c r="Q669" t="s">
        <v>486</v>
      </c>
      <c r="R669">
        <v>183</v>
      </c>
      <c r="S669" s="21">
        <v>1</v>
      </c>
      <c r="T669" s="21">
        <v>83</v>
      </c>
      <c r="U669" t="s">
        <v>489</v>
      </c>
      <c r="V669">
        <v>121</v>
      </c>
      <c r="W669" t="s">
        <v>312</v>
      </c>
      <c r="X669">
        <v>1</v>
      </c>
      <c r="Y669" t="s">
        <v>313</v>
      </c>
      <c r="Z669" s="4">
        <v>2990.74</v>
      </c>
      <c r="AA669" s="4">
        <v>1238.4000000000001</v>
      </c>
      <c r="AB669" s="4">
        <v>1238.4000000000001</v>
      </c>
      <c r="AC669" s="4">
        <v>0</v>
      </c>
      <c r="AD669" s="4">
        <v>1238.4000000000001</v>
      </c>
      <c r="AE669" s="4">
        <v>1238.4000000000001</v>
      </c>
      <c r="AF669" s="4">
        <v>1238.4000000000001</v>
      </c>
      <c r="AG669" s="4">
        <v>1238.4000000000001</v>
      </c>
      <c r="AH669" s="4">
        <v>1238.4000000000001</v>
      </c>
      <c r="AI669" s="4">
        <v>1238.4000000000001</v>
      </c>
      <c r="AJ669" s="4">
        <v>1289.79</v>
      </c>
      <c r="AK669" s="4">
        <v>1289.79</v>
      </c>
      <c r="AM669" s="4">
        <v>0</v>
      </c>
      <c r="AN669" s="4">
        <v>0</v>
      </c>
      <c r="AO669" s="4">
        <v>0</v>
      </c>
      <c r="AP669" s="4">
        <v>-1867.54</v>
      </c>
      <c r="AQ669" s="4">
        <v>1161.5999999999999</v>
      </c>
      <c r="AR669" s="4">
        <v>0</v>
      </c>
      <c r="AS669" s="4">
        <v>0</v>
      </c>
      <c r="AT669" s="4">
        <v>0</v>
      </c>
      <c r="AU669" s="4">
        <v>0</v>
      </c>
      <c r="AV669" s="4">
        <v>-2262</v>
      </c>
      <c r="AW669" s="4">
        <v>0</v>
      </c>
      <c r="AX669" s="4">
        <v>0</v>
      </c>
      <c r="AZ669" s="4">
        <v>1200</v>
      </c>
      <c r="BA669" s="4">
        <v>1200</v>
      </c>
      <c r="BB669" s="4">
        <v>1200</v>
      </c>
      <c r="BC669" s="4">
        <v>0</v>
      </c>
      <c r="BD669" s="4">
        <v>2400</v>
      </c>
      <c r="BE669" s="4">
        <v>0</v>
      </c>
      <c r="BF669" s="4">
        <v>2100</v>
      </c>
      <c r="BG669" s="4">
        <v>900</v>
      </c>
      <c r="BH669" s="4">
        <v>0</v>
      </c>
      <c r="BI669" s="4">
        <v>930</v>
      </c>
      <c r="BJ669" s="6">
        <v>993</v>
      </c>
      <c r="BK669" s="6">
        <v>993</v>
      </c>
      <c r="BQ669" s="4">
        <v>12368.808000000001</v>
      </c>
      <c r="BR669" s="9">
        <v>1245.6000000000001</v>
      </c>
      <c r="BS669" s="9">
        <v>1245.6000000000001</v>
      </c>
      <c r="BT669" s="9">
        <v>1245.6000000000001</v>
      </c>
      <c r="BU669" s="9">
        <v>0</v>
      </c>
      <c r="BV669" s="9">
        <v>2491.2000000000003</v>
      </c>
      <c r="BW669" s="9">
        <v>0</v>
      </c>
      <c r="BX669" s="9">
        <v>2179.8000000000002</v>
      </c>
      <c r="BY669" s="9">
        <v>934.2</v>
      </c>
      <c r="BZ669" s="9">
        <v>0</v>
      </c>
      <c r="CA669" s="9">
        <v>965.34</v>
      </c>
      <c r="CB669" s="9">
        <v>1030.7339999999999</v>
      </c>
      <c r="CC669" s="9">
        <v>1030.7339999999999</v>
      </c>
      <c r="CD669" s="135">
        <v>12368.808000000001</v>
      </c>
      <c r="CE669" s="7">
        <f t="shared" si="10"/>
        <v>0</v>
      </c>
    </row>
    <row r="670" spans="1:83" hidden="1">
      <c r="A670">
        <v>953</v>
      </c>
      <c r="B670" t="s">
        <v>259</v>
      </c>
      <c r="C670">
        <v>121</v>
      </c>
      <c r="D670" t="s">
        <v>196</v>
      </c>
      <c r="E670">
        <v>320</v>
      </c>
      <c r="F670">
        <v>513150001</v>
      </c>
      <c r="G670" t="s">
        <v>572</v>
      </c>
      <c r="H670" s="53"/>
      <c r="I670">
        <v>101</v>
      </c>
      <c r="J670" t="s">
        <v>308</v>
      </c>
      <c r="K670">
        <v>3150</v>
      </c>
      <c r="L670" s="8">
        <v>3110</v>
      </c>
      <c r="M670" t="s">
        <v>573</v>
      </c>
      <c r="N670">
        <v>3000</v>
      </c>
      <c r="O670" t="s">
        <v>118</v>
      </c>
      <c r="P670">
        <v>12</v>
      </c>
      <c r="Q670" t="s">
        <v>401</v>
      </c>
      <c r="R670">
        <v>214</v>
      </c>
      <c r="S670" s="21">
        <v>2</v>
      </c>
      <c r="T670" s="21">
        <v>14</v>
      </c>
      <c r="U670" t="s">
        <v>446</v>
      </c>
      <c r="V670">
        <v>125</v>
      </c>
      <c r="W670" t="s">
        <v>464</v>
      </c>
      <c r="X670">
        <v>1</v>
      </c>
      <c r="Y670" t="s">
        <v>313</v>
      </c>
      <c r="Z670" s="4">
        <v>0</v>
      </c>
      <c r="AA670" s="4">
        <v>0</v>
      </c>
      <c r="AB670" s="4">
        <v>154.80000000000001</v>
      </c>
      <c r="AC670" s="4">
        <v>0</v>
      </c>
      <c r="AD670" s="4">
        <v>0</v>
      </c>
      <c r="AE670" s="4">
        <v>154.80000000000001</v>
      </c>
      <c r="AF670" s="4">
        <v>0</v>
      </c>
      <c r="AG670" s="4">
        <v>0</v>
      </c>
      <c r="AH670" s="4">
        <v>0</v>
      </c>
      <c r="AI670" s="4">
        <v>0</v>
      </c>
      <c r="AJ670" s="4">
        <v>30.96</v>
      </c>
      <c r="AK670" s="4">
        <v>30.96</v>
      </c>
      <c r="AM670" s="4">
        <v>0</v>
      </c>
      <c r="AN670" s="4">
        <v>150</v>
      </c>
      <c r="AO670" s="4">
        <v>0</v>
      </c>
      <c r="AP670" s="4">
        <v>0</v>
      </c>
      <c r="AQ670" s="4">
        <v>-0.81</v>
      </c>
      <c r="AR670" s="4">
        <v>0</v>
      </c>
      <c r="AS670" s="4">
        <v>0</v>
      </c>
      <c r="AT670" s="4">
        <v>0</v>
      </c>
      <c r="AU670" s="4">
        <v>0</v>
      </c>
      <c r="AV670" s="4">
        <v>0</v>
      </c>
      <c r="AW670" s="4">
        <v>0</v>
      </c>
      <c r="AX670" s="4">
        <v>0</v>
      </c>
      <c r="AZ670" s="4">
        <v>0</v>
      </c>
      <c r="BA670" s="4">
        <v>150</v>
      </c>
      <c r="BB670" s="4">
        <v>0</v>
      </c>
      <c r="BC670" s="4">
        <v>0</v>
      </c>
      <c r="BD670" s="4">
        <v>0</v>
      </c>
      <c r="BE670" s="4">
        <v>0</v>
      </c>
      <c r="BF670" s="4">
        <v>0</v>
      </c>
      <c r="BG670" s="4">
        <v>150</v>
      </c>
      <c r="BH670" s="4">
        <v>0</v>
      </c>
      <c r="BI670" s="4">
        <v>0</v>
      </c>
      <c r="BJ670" s="6">
        <v>30</v>
      </c>
      <c r="BK670" s="6">
        <v>30</v>
      </c>
      <c r="BQ670" s="4">
        <v>373.68</v>
      </c>
      <c r="BR670" s="9">
        <v>0</v>
      </c>
      <c r="BS670" s="9">
        <v>155.70000000000002</v>
      </c>
      <c r="BT670" s="9">
        <v>0</v>
      </c>
      <c r="BU670" s="9">
        <v>0</v>
      </c>
      <c r="BV670" s="9">
        <v>0</v>
      </c>
      <c r="BW670" s="9">
        <v>0</v>
      </c>
      <c r="BX670" s="9">
        <v>0</v>
      </c>
      <c r="BY670" s="9">
        <v>155.70000000000002</v>
      </c>
      <c r="BZ670" s="9">
        <v>0</v>
      </c>
      <c r="CA670" s="9">
        <v>0</v>
      </c>
      <c r="CB670" s="9">
        <v>31.14</v>
      </c>
      <c r="CC670" s="9">
        <v>31.14</v>
      </c>
      <c r="CD670" s="135">
        <v>373.68</v>
      </c>
      <c r="CE670" s="7">
        <f t="shared" si="10"/>
        <v>0</v>
      </c>
    </row>
    <row r="671" spans="1:83" hidden="1">
      <c r="A671">
        <v>954</v>
      </c>
      <c r="B671" t="s">
        <v>502</v>
      </c>
      <c r="C671">
        <v>122</v>
      </c>
      <c r="D671" t="s">
        <v>503</v>
      </c>
      <c r="E671">
        <v>320</v>
      </c>
      <c r="F671">
        <v>513150001</v>
      </c>
      <c r="G671" t="s">
        <v>572</v>
      </c>
      <c r="H671" s="53"/>
      <c r="I671">
        <v>101</v>
      </c>
      <c r="J671" t="s">
        <v>308</v>
      </c>
      <c r="K671">
        <v>3150</v>
      </c>
      <c r="L671" s="8">
        <v>3110</v>
      </c>
      <c r="M671" t="s">
        <v>573</v>
      </c>
      <c r="N671">
        <v>3000</v>
      </c>
      <c r="O671" t="s">
        <v>118</v>
      </c>
      <c r="P671">
        <v>12</v>
      </c>
      <c r="Q671" t="s">
        <v>401</v>
      </c>
      <c r="R671">
        <v>226</v>
      </c>
      <c r="S671" s="21">
        <v>2</v>
      </c>
      <c r="T671" s="21">
        <v>26</v>
      </c>
      <c r="U671" t="s">
        <v>504</v>
      </c>
      <c r="V671">
        <v>121</v>
      </c>
      <c r="W671" t="s">
        <v>312</v>
      </c>
      <c r="X671">
        <v>1</v>
      </c>
      <c r="Y671" t="s">
        <v>313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928.8</v>
      </c>
      <c r="AJ671" s="4">
        <v>92.88</v>
      </c>
      <c r="AK671" s="4">
        <v>92.88</v>
      </c>
      <c r="AM671" s="4">
        <v>0</v>
      </c>
      <c r="AN671" s="4">
        <v>1450</v>
      </c>
      <c r="AO671" s="4">
        <v>0</v>
      </c>
      <c r="AP671" s="4">
        <v>0</v>
      </c>
      <c r="AQ671" s="4">
        <v>0</v>
      </c>
      <c r="AR671" s="4">
        <v>0</v>
      </c>
      <c r="AS671" s="4">
        <v>750</v>
      </c>
      <c r="AT671" s="4">
        <v>0</v>
      </c>
      <c r="AU671" s="4">
        <v>0</v>
      </c>
      <c r="AV671" s="4">
        <v>-928.8</v>
      </c>
      <c r="AW671" s="4">
        <v>-92.88</v>
      </c>
      <c r="AX671" s="4">
        <v>0</v>
      </c>
      <c r="AZ671" s="4">
        <v>0</v>
      </c>
      <c r="BA671" s="4">
        <v>1450</v>
      </c>
      <c r="BB671" s="4">
        <v>0</v>
      </c>
      <c r="BC671" s="4">
        <v>0</v>
      </c>
      <c r="BD671" s="4">
        <v>0</v>
      </c>
      <c r="BE671" s="4">
        <v>0</v>
      </c>
      <c r="BF671" s="4">
        <v>750</v>
      </c>
      <c r="BG671" s="4">
        <v>0</v>
      </c>
      <c r="BH671" s="4">
        <v>0</v>
      </c>
      <c r="BI671" s="4">
        <v>0</v>
      </c>
      <c r="BJ671" s="6">
        <v>220</v>
      </c>
      <c r="BK671" s="6">
        <v>220</v>
      </c>
      <c r="BQ671" s="4">
        <v>2740.32</v>
      </c>
      <c r="BR671" s="9">
        <v>0</v>
      </c>
      <c r="BS671" s="9">
        <v>1505.1</v>
      </c>
      <c r="BT671" s="9">
        <v>0</v>
      </c>
      <c r="BU671" s="9">
        <v>0</v>
      </c>
      <c r="BV671" s="9">
        <v>0</v>
      </c>
      <c r="BW671" s="9">
        <v>0</v>
      </c>
      <c r="BX671" s="9">
        <v>778.50000000000011</v>
      </c>
      <c r="BY671" s="9">
        <v>0</v>
      </c>
      <c r="BZ671" s="9">
        <v>0</v>
      </c>
      <c r="CA671" s="9">
        <v>0</v>
      </c>
      <c r="CB671" s="9">
        <v>228.36</v>
      </c>
      <c r="CC671" s="9">
        <v>228.36</v>
      </c>
      <c r="CD671" s="135">
        <v>2740.32</v>
      </c>
      <c r="CE671" s="7">
        <f t="shared" si="10"/>
        <v>0</v>
      </c>
    </row>
    <row r="672" spans="1:83" hidden="1">
      <c r="A672">
        <v>961</v>
      </c>
      <c r="B672" t="s">
        <v>80</v>
      </c>
      <c r="C672">
        <v>124</v>
      </c>
      <c r="D672" t="s">
        <v>508</v>
      </c>
      <c r="E672">
        <v>320</v>
      </c>
      <c r="F672">
        <v>513150001</v>
      </c>
      <c r="G672" t="s">
        <v>572</v>
      </c>
      <c r="H672" s="53"/>
      <c r="I672">
        <v>101</v>
      </c>
      <c r="J672" t="s">
        <v>308</v>
      </c>
      <c r="K672">
        <v>3150</v>
      </c>
      <c r="L672" s="8">
        <v>3110</v>
      </c>
      <c r="M672" t="s">
        <v>573</v>
      </c>
      <c r="N672">
        <v>3000</v>
      </c>
      <c r="O672" t="s">
        <v>118</v>
      </c>
      <c r="P672">
        <v>11</v>
      </c>
      <c r="Q672" t="s">
        <v>509</v>
      </c>
      <c r="R672">
        <v>241</v>
      </c>
      <c r="S672" s="21">
        <v>2</v>
      </c>
      <c r="T672" s="21">
        <v>41</v>
      </c>
      <c r="U672" t="s">
        <v>445</v>
      </c>
      <c r="V672">
        <v>124</v>
      </c>
      <c r="W672" t="s">
        <v>510</v>
      </c>
      <c r="X672">
        <v>1</v>
      </c>
      <c r="Y672" t="s">
        <v>313</v>
      </c>
      <c r="Z672" s="4">
        <v>513.94000000000005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51.39</v>
      </c>
      <c r="AK672" s="4">
        <v>51.39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0</v>
      </c>
      <c r="AU672" s="4">
        <v>0</v>
      </c>
      <c r="AV672" s="4">
        <v>0</v>
      </c>
      <c r="AW672" s="4">
        <v>0</v>
      </c>
      <c r="AX672" s="4">
        <v>0</v>
      </c>
      <c r="AZ672" s="4">
        <v>0</v>
      </c>
      <c r="BA672" s="4">
        <v>0</v>
      </c>
      <c r="BB672" s="4">
        <v>0</v>
      </c>
      <c r="BC672" s="4">
        <v>0</v>
      </c>
      <c r="BD672" s="4">
        <v>0</v>
      </c>
      <c r="BE672" s="4">
        <v>0</v>
      </c>
      <c r="BF672" s="4">
        <v>0</v>
      </c>
      <c r="BG672" s="4">
        <v>0</v>
      </c>
      <c r="BH672" s="4">
        <v>0</v>
      </c>
      <c r="BI672" s="4">
        <v>0</v>
      </c>
      <c r="BJ672" s="6">
        <v>0</v>
      </c>
      <c r="BK672" s="6">
        <v>0</v>
      </c>
      <c r="BQ672" s="4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0</v>
      </c>
      <c r="BX672" s="9">
        <v>0</v>
      </c>
      <c r="BY672" s="9">
        <v>0</v>
      </c>
      <c r="BZ672" s="9">
        <v>0</v>
      </c>
      <c r="CA672" s="9">
        <v>0</v>
      </c>
      <c r="CB672" s="9">
        <v>0</v>
      </c>
      <c r="CC672" s="9">
        <v>0</v>
      </c>
      <c r="CD672" s="135">
        <v>0</v>
      </c>
      <c r="CE672" s="7">
        <f t="shared" si="10"/>
        <v>0</v>
      </c>
    </row>
    <row r="673" spans="1:83" hidden="1">
      <c r="A673">
        <v>963</v>
      </c>
      <c r="B673" t="s">
        <v>515</v>
      </c>
      <c r="C673">
        <v>127</v>
      </c>
      <c r="D673" t="s">
        <v>516</v>
      </c>
      <c r="E673">
        <v>320</v>
      </c>
      <c r="F673">
        <v>513150001</v>
      </c>
      <c r="G673" t="s">
        <v>572</v>
      </c>
      <c r="H673" s="53"/>
      <c r="I673">
        <v>101</v>
      </c>
      <c r="J673" t="s">
        <v>308</v>
      </c>
      <c r="K673">
        <v>3150</v>
      </c>
      <c r="L673" s="8">
        <v>3110</v>
      </c>
      <c r="M673" t="s">
        <v>573</v>
      </c>
      <c r="N673">
        <v>3000</v>
      </c>
      <c r="O673" t="s">
        <v>118</v>
      </c>
      <c r="P673">
        <v>13</v>
      </c>
      <c r="Q673" t="s">
        <v>353</v>
      </c>
      <c r="R673">
        <v>231</v>
      </c>
      <c r="S673" s="21">
        <v>2</v>
      </c>
      <c r="T673" s="21">
        <v>31</v>
      </c>
      <c r="U673" t="s">
        <v>517</v>
      </c>
      <c r="V673">
        <v>124</v>
      </c>
      <c r="W673" t="s">
        <v>510</v>
      </c>
      <c r="X673">
        <v>1</v>
      </c>
      <c r="Y673" t="s">
        <v>313</v>
      </c>
      <c r="Z673" s="4">
        <v>0</v>
      </c>
      <c r="AA673" s="4">
        <v>206.4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20.64</v>
      </c>
      <c r="AK673" s="4">
        <v>20.64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0</v>
      </c>
      <c r="AU673" s="4">
        <v>0</v>
      </c>
      <c r="AV673" s="4">
        <v>0</v>
      </c>
      <c r="AW673" s="4">
        <v>0</v>
      </c>
      <c r="AX673" s="4">
        <v>0</v>
      </c>
      <c r="AZ673" s="4">
        <v>0</v>
      </c>
      <c r="BA673" s="4">
        <v>0</v>
      </c>
      <c r="BB673" s="4">
        <v>0</v>
      </c>
      <c r="BC673" s="4">
        <v>0</v>
      </c>
      <c r="BD673" s="4">
        <v>0</v>
      </c>
      <c r="BE673" s="4">
        <v>0</v>
      </c>
      <c r="BF673" s="4">
        <v>0</v>
      </c>
      <c r="BG673" s="4">
        <v>0</v>
      </c>
      <c r="BH673" s="4">
        <v>0</v>
      </c>
      <c r="BI673" s="4">
        <v>0</v>
      </c>
      <c r="BJ673" s="6">
        <v>0</v>
      </c>
      <c r="BK673" s="6">
        <v>0</v>
      </c>
      <c r="BQ673" s="4">
        <v>0</v>
      </c>
      <c r="BR673" s="9">
        <v>0</v>
      </c>
      <c r="BS673" s="9">
        <v>0</v>
      </c>
      <c r="BT673" s="9">
        <v>0</v>
      </c>
      <c r="BU673" s="9">
        <v>0</v>
      </c>
      <c r="BV673" s="9">
        <v>0</v>
      </c>
      <c r="BW673" s="9">
        <v>0</v>
      </c>
      <c r="BX673" s="9">
        <v>0</v>
      </c>
      <c r="BY673" s="9">
        <v>0</v>
      </c>
      <c r="BZ673" s="9">
        <v>0</v>
      </c>
      <c r="CA673" s="9">
        <v>0</v>
      </c>
      <c r="CB673" s="9">
        <v>0</v>
      </c>
      <c r="CC673" s="9">
        <v>0</v>
      </c>
      <c r="CD673" s="135">
        <v>0</v>
      </c>
      <c r="CE673" s="7">
        <f t="shared" si="10"/>
        <v>0</v>
      </c>
    </row>
    <row r="674" spans="1:83" hidden="1">
      <c r="A674">
        <v>991</v>
      </c>
      <c r="B674" t="s">
        <v>538</v>
      </c>
      <c r="C674">
        <v>136</v>
      </c>
      <c r="D674" t="s">
        <v>539</v>
      </c>
      <c r="E674">
        <v>320</v>
      </c>
      <c r="F674">
        <v>513150001</v>
      </c>
      <c r="G674" t="s">
        <v>572</v>
      </c>
      <c r="H674" s="53"/>
      <c r="I674">
        <v>101</v>
      </c>
      <c r="J674" t="s">
        <v>308</v>
      </c>
      <c r="K674">
        <v>3150</v>
      </c>
      <c r="L674" s="8">
        <v>3110</v>
      </c>
      <c r="M674" t="s">
        <v>573</v>
      </c>
      <c r="N674">
        <v>3000</v>
      </c>
      <c r="O674" t="s">
        <v>118</v>
      </c>
      <c r="P674">
        <v>10</v>
      </c>
      <c r="Q674" t="s">
        <v>540</v>
      </c>
      <c r="R674">
        <v>311</v>
      </c>
      <c r="S674" s="21">
        <v>3</v>
      </c>
      <c r="T674" s="21">
        <v>11</v>
      </c>
      <c r="U674" t="s">
        <v>463</v>
      </c>
      <c r="V674">
        <v>121</v>
      </c>
      <c r="W674" t="s">
        <v>312</v>
      </c>
      <c r="X674">
        <v>1</v>
      </c>
      <c r="Y674" t="s">
        <v>313</v>
      </c>
      <c r="Z674" s="4">
        <v>513.94000000000005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51.39</v>
      </c>
      <c r="AK674" s="4">
        <v>51.39</v>
      </c>
      <c r="AM674" s="4">
        <v>-6.48</v>
      </c>
      <c r="AN674" s="4">
        <v>-308.23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0</v>
      </c>
      <c r="AU674" s="4">
        <v>0</v>
      </c>
      <c r="AV674" s="4">
        <v>0</v>
      </c>
      <c r="AW674" s="4">
        <v>0</v>
      </c>
      <c r="AX674" s="4">
        <v>0</v>
      </c>
      <c r="AZ674" s="4">
        <v>0</v>
      </c>
      <c r="BA674" s="4">
        <v>0</v>
      </c>
      <c r="BB674" s="4">
        <v>0</v>
      </c>
      <c r="BC674" s="4">
        <v>0</v>
      </c>
      <c r="BD674" s="4">
        <v>0</v>
      </c>
      <c r="BE674" s="4">
        <v>0</v>
      </c>
      <c r="BF674" s="4">
        <v>0</v>
      </c>
      <c r="BG674" s="4">
        <v>0</v>
      </c>
      <c r="BH674" s="4">
        <v>0</v>
      </c>
      <c r="BI674" s="4">
        <v>0</v>
      </c>
      <c r="BJ674" s="6">
        <v>0</v>
      </c>
      <c r="BK674" s="6">
        <v>0</v>
      </c>
      <c r="BQ674" s="4">
        <v>0</v>
      </c>
      <c r="BR674" s="9">
        <v>0</v>
      </c>
      <c r="BS674" s="9">
        <v>0</v>
      </c>
      <c r="BT674" s="9">
        <v>0</v>
      </c>
      <c r="BU674" s="9">
        <v>0</v>
      </c>
      <c r="BV674" s="9">
        <v>0</v>
      </c>
      <c r="BW674" s="9">
        <v>0</v>
      </c>
      <c r="BX674" s="9">
        <v>0</v>
      </c>
      <c r="BY674" s="9">
        <v>0</v>
      </c>
      <c r="BZ674" s="9">
        <v>0</v>
      </c>
      <c r="CA674" s="9">
        <v>0</v>
      </c>
      <c r="CB674" s="9">
        <v>0</v>
      </c>
      <c r="CC674" s="9">
        <v>0</v>
      </c>
      <c r="CD674" s="135">
        <v>0</v>
      </c>
      <c r="CE674" s="7">
        <f t="shared" si="10"/>
        <v>0</v>
      </c>
    </row>
    <row r="675" spans="1:83" s="42" customFormat="1" hidden="1">
      <c r="A675" s="42">
        <v>992</v>
      </c>
      <c r="B675" s="42" t="s">
        <v>543</v>
      </c>
      <c r="C675" s="42">
        <v>137</v>
      </c>
      <c r="D675" s="42" t="s">
        <v>544</v>
      </c>
      <c r="E675" s="42">
        <v>320</v>
      </c>
      <c r="F675" s="42">
        <v>513150001</v>
      </c>
      <c r="G675" s="42" t="s">
        <v>572</v>
      </c>
      <c r="H675" s="115"/>
      <c r="I675" s="42">
        <v>101</v>
      </c>
      <c r="J675" s="42" t="s">
        <v>308</v>
      </c>
      <c r="K675" s="42">
        <v>3150</v>
      </c>
      <c r="L675" s="104">
        <v>3110</v>
      </c>
      <c r="M675" s="42" t="s">
        <v>573</v>
      </c>
      <c r="N675" s="42">
        <v>3000</v>
      </c>
      <c r="O675" s="42" t="s">
        <v>118</v>
      </c>
      <c r="P675" s="42">
        <v>10</v>
      </c>
      <c r="Q675" s="42" t="s">
        <v>540</v>
      </c>
      <c r="R675" s="42">
        <v>371</v>
      </c>
      <c r="S675" s="105">
        <v>3</v>
      </c>
      <c r="T675" s="105">
        <v>71</v>
      </c>
      <c r="U675" s="42" t="s">
        <v>545</v>
      </c>
      <c r="V675" s="42">
        <v>121</v>
      </c>
      <c r="W675" s="42" t="s">
        <v>312</v>
      </c>
      <c r="X675" s="42">
        <v>1</v>
      </c>
      <c r="Y675" s="42" t="s">
        <v>313</v>
      </c>
      <c r="Z675" s="43">
        <v>513.94000000000005</v>
      </c>
      <c r="AA675" s="43">
        <v>0</v>
      </c>
      <c r="AB675" s="43">
        <v>0</v>
      </c>
      <c r="AC675" s="43">
        <v>0</v>
      </c>
      <c r="AD675" s="43">
        <v>0</v>
      </c>
      <c r="AE675" s="43">
        <v>0</v>
      </c>
      <c r="AF675" s="43">
        <v>0</v>
      </c>
      <c r="AG675" s="43">
        <v>0</v>
      </c>
      <c r="AH675" s="43">
        <v>0</v>
      </c>
      <c r="AI675" s="43">
        <v>0</v>
      </c>
      <c r="AJ675" s="43">
        <v>51.39</v>
      </c>
      <c r="AK675" s="43">
        <v>51.39</v>
      </c>
      <c r="AL675" s="43"/>
      <c r="AM675" s="43">
        <v>0</v>
      </c>
      <c r="AN675" s="43">
        <v>0</v>
      </c>
      <c r="AO675" s="43">
        <v>0</v>
      </c>
      <c r="AP675" s="43">
        <v>0</v>
      </c>
      <c r="AQ675" s="43">
        <v>0</v>
      </c>
      <c r="AR675" s="43">
        <v>0</v>
      </c>
      <c r="AS675" s="43">
        <v>0</v>
      </c>
      <c r="AT675" s="43">
        <v>0</v>
      </c>
      <c r="AU675" s="43">
        <v>0</v>
      </c>
      <c r="AV675" s="43">
        <v>0</v>
      </c>
      <c r="AW675" s="43">
        <v>0</v>
      </c>
      <c r="AX675" s="43">
        <v>0</v>
      </c>
      <c r="AZ675" s="43">
        <v>0</v>
      </c>
      <c r="BA675" s="43">
        <v>0</v>
      </c>
      <c r="BB675" s="43">
        <v>0</v>
      </c>
      <c r="BC675" s="43">
        <v>0</v>
      </c>
      <c r="BD675" s="43">
        <v>0</v>
      </c>
      <c r="BE675" s="43">
        <v>0</v>
      </c>
      <c r="BF675" s="43">
        <v>0</v>
      </c>
      <c r="BG675" s="43">
        <v>0</v>
      </c>
      <c r="BH675" s="43">
        <v>0</v>
      </c>
      <c r="BI675" s="43">
        <v>0</v>
      </c>
      <c r="BJ675" s="44">
        <v>0</v>
      </c>
      <c r="BK675" s="44">
        <v>0</v>
      </c>
      <c r="BL675" s="107"/>
      <c r="BM675" s="107"/>
      <c r="BQ675" s="43">
        <v>0</v>
      </c>
      <c r="BR675" s="107">
        <v>0</v>
      </c>
      <c r="BS675" s="107">
        <v>0</v>
      </c>
      <c r="BT675" s="107">
        <v>0</v>
      </c>
      <c r="BU675" s="107">
        <v>0</v>
      </c>
      <c r="BV675" s="107">
        <v>0</v>
      </c>
      <c r="BW675" s="107">
        <v>0</v>
      </c>
      <c r="BX675" s="107">
        <v>0</v>
      </c>
      <c r="BY675" s="107">
        <v>0</v>
      </c>
      <c r="BZ675" s="107">
        <v>0</v>
      </c>
      <c r="CA675" s="107">
        <v>0</v>
      </c>
      <c r="CB675" s="107">
        <v>0</v>
      </c>
      <c r="CC675" s="107">
        <v>0</v>
      </c>
      <c r="CD675" s="137">
        <v>0</v>
      </c>
      <c r="CE675" s="7">
        <f t="shared" si="10"/>
        <v>0</v>
      </c>
    </row>
    <row r="676" spans="1:83" hidden="1">
      <c r="A676">
        <v>101</v>
      </c>
      <c r="B676" t="s">
        <v>306</v>
      </c>
      <c r="C676">
        <v>139</v>
      </c>
      <c r="D676" t="s">
        <v>307</v>
      </c>
      <c r="E676">
        <v>670</v>
      </c>
      <c r="F676">
        <v>513160002</v>
      </c>
      <c r="G676" t="s">
        <v>785</v>
      </c>
      <c r="H676" s="53"/>
      <c r="I676">
        <v>101</v>
      </c>
      <c r="J676" t="s">
        <v>308</v>
      </c>
      <c r="K676">
        <v>3160</v>
      </c>
      <c r="L676" s="8">
        <v>3110</v>
      </c>
      <c r="M676" t="s">
        <v>786</v>
      </c>
      <c r="N676">
        <v>3000</v>
      </c>
      <c r="O676" t="s">
        <v>118</v>
      </c>
      <c r="P676">
        <v>7</v>
      </c>
      <c r="Q676" t="s">
        <v>310</v>
      </c>
      <c r="R676">
        <v>171</v>
      </c>
      <c r="S676" s="21">
        <v>1</v>
      </c>
      <c r="T676" s="21">
        <v>71</v>
      </c>
      <c r="U676" t="s">
        <v>311</v>
      </c>
      <c r="V676">
        <v>121</v>
      </c>
      <c r="W676" t="s">
        <v>312</v>
      </c>
      <c r="X676">
        <v>1</v>
      </c>
      <c r="Y676" t="s">
        <v>313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648808.01</v>
      </c>
      <c r="AT676" s="4">
        <v>64880.81</v>
      </c>
      <c r="AU676" s="4">
        <v>0</v>
      </c>
      <c r="AV676" s="4">
        <v>129761.61</v>
      </c>
      <c r="AW676" s="4">
        <v>64880.81</v>
      </c>
      <c r="AX676" s="4">
        <v>0</v>
      </c>
      <c r="AZ676" s="4">
        <v>0</v>
      </c>
      <c r="BA676" s="4">
        <v>0</v>
      </c>
      <c r="BB676" s="4">
        <v>0</v>
      </c>
      <c r="BC676" s="4">
        <v>0</v>
      </c>
      <c r="BD676" s="4">
        <v>0</v>
      </c>
      <c r="BE676" s="4">
        <v>0</v>
      </c>
      <c r="BF676" s="4">
        <v>648808.01</v>
      </c>
      <c r="BG676" s="4">
        <v>64880.800000000003</v>
      </c>
      <c r="BH676" s="4">
        <v>0</v>
      </c>
      <c r="BI676" s="4">
        <v>0</v>
      </c>
      <c r="BJ676" s="6">
        <v>71368.881000000008</v>
      </c>
      <c r="BK676" s="6">
        <v>71368.881000000008</v>
      </c>
      <c r="BQ676" s="4">
        <v>888970.78173600021</v>
      </c>
      <c r="BR676" s="9">
        <v>0</v>
      </c>
      <c r="BS676" s="9">
        <v>0</v>
      </c>
      <c r="BT676" s="9">
        <v>0</v>
      </c>
      <c r="BU676" s="9">
        <v>0</v>
      </c>
      <c r="BV676" s="9">
        <v>0</v>
      </c>
      <c r="BW676" s="9">
        <v>0</v>
      </c>
      <c r="BX676" s="9">
        <v>673462.71438000002</v>
      </c>
      <c r="BY676" s="9">
        <v>67346.270400000009</v>
      </c>
      <c r="BZ676" s="9">
        <v>0</v>
      </c>
      <c r="CA676" s="9">
        <v>0</v>
      </c>
      <c r="CB676" s="9">
        <v>74080.898478000017</v>
      </c>
      <c r="CC676" s="9">
        <v>74080.898478000017</v>
      </c>
      <c r="CD676" s="135">
        <v>888970.78173599998</v>
      </c>
      <c r="CE676" s="7">
        <f t="shared" si="10"/>
        <v>0</v>
      </c>
    </row>
    <row r="677" spans="1:83" hidden="1">
      <c r="A677">
        <v>101</v>
      </c>
      <c r="B677" t="s">
        <v>306</v>
      </c>
      <c r="C677">
        <v>139</v>
      </c>
      <c r="D677" t="s">
        <v>307</v>
      </c>
      <c r="E677">
        <v>321</v>
      </c>
      <c r="F677">
        <v>513170001</v>
      </c>
      <c r="G677" t="s">
        <v>246</v>
      </c>
      <c r="H677" s="53"/>
      <c r="I677">
        <v>101</v>
      </c>
      <c r="J677" t="s">
        <v>308</v>
      </c>
      <c r="K677">
        <v>3170</v>
      </c>
      <c r="L677" s="8">
        <v>3110</v>
      </c>
      <c r="M677" t="s">
        <v>541</v>
      </c>
      <c r="N677">
        <v>3000</v>
      </c>
      <c r="O677" t="s">
        <v>118</v>
      </c>
      <c r="P677">
        <v>7</v>
      </c>
      <c r="Q677" t="s">
        <v>310</v>
      </c>
      <c r="R677">
        <v>171</v>
      </c>
      <c r="S677" s="21">
        <v>1</v>
      </c>
      <c r="T677" s="21">
        <v>71</v>
      </c>
      <c r="U677" t="s">
        <v>311</v>
      </c>
      <c r="V677">
        <v>121</v>
      </c>
      <c r="W677" t="s">
        <v>312</v>
      </c>
      <c r="X677">
        <v>1</v>
      </c>
      <c r="Y677" t="s">
        <v>313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0</v>
      </c>
      <c r="AU677" s="4">
        <v>0</v>
      </c>
      <c r="AV677" s="4">
        <v>0</v>
      </c>
      <c r="AW677" s="4">
        <v>696</v>
      </c>
      <c r="AX677" s="4">
        <v>0</v>
      </c>
      <c r="AZ677" s="4">
        <v>0</v>
      </c>
      <c r="BA677" s="4">
        <v>0</v>
      </c>
      <c r="BB677" s="4">
        <v>0</v>
      </c>
      <c r="BC677" s="4">
        <v>0</v>
      </c>
      <c r="BD677" s="4">
        <v>0</v>
      </c>
      <c r="BE677" s="4">
        <v>0</v>
      </c>
      <c r="BF677" s="4">
        <v>0</v>
      </c>
      <c r="BG677" s="4">
        <v>0</v>
      </c>
      <c r="BH677" s="4">
        <v>0</v>
      </c>
      <c r="BI677" s="4">
        <v>0</v>
      </c>
      <c r="BJ677" s="6">
        <v>0</v>
      </c>
      <c r="BK677" s="6">
        <v>0</v>
      </c>
      <c r="BQ677" s="4">
        <v>0</v>
      </c>
      <c r="BR677" s="9">
        <v>0</v>
      </c>
      <c r="BS677" s="9">
        <v>0</v>
      </c>
      <c r="BT677" s="9">
        <v>0</v>
      </c>
      <c r="BU677" s="9">
        <v>0</v>
      </c>
      <c r="BV677" s="9">
        <v>0</v>
      </c>
      <c r="BW677" s="9">
        <v>0</v>
      </c>
      <c r="BX677" s="9">
        <v>0</v>
      </c>
      <c r="BY677" s="9">
        <v>0</v>
      </c>
      <c r="BZ677" s="9">
        <v>0</v>
      </c>
      <c r="CA677" s="9">
        <v>0</v>
      </c>
      <c r="CB677" s="9">
        <v>0</v>
      </c>
      <c r="CC677" s="9">
        <v>0</v>
      </c>
      <c r="CD677" s="135">
        <v>0</v>
      </c>
      <c r="CE677" s="7">
        <f t="shared" si="10"/>
        <v>0</v>
      </c>
    </row>
    <row r="678" spans="1:83" s="42" customFormat="1" hidden="1">
      <c r="A678" s="42">
        <v>111</v>
      </c>
      <c r="B678" s="42" t="s">
        <v>84</v>
      </c>
      <c r="C678" s="42">
        <v>141</v>
      </c>
      <c r="D678" s="42" t="s">
        <v>260</v>
      </c>
      <c r="E678" s="42">
        <v>321</v>
      </c>
      <c r="F678" s="42">
        <v>513170001</v>
      </c>
      <c r="G678" s="42" t="s">
        <v>246</v>
      </c>
      <c r="H678" s="115"/>
      <c r="I678" s="42">
        <v>101</v>
      </c>
      <c r="J678" s="42" t="s">
        <v>308</v>
      </c>
      <c r="K678" s="42">
        <v>3170</v>
      </c>
      <c r="L678" s="104">
        <v>3110</v>
      </c>
      <c r="M678" s="42" t="s">
        <v>541</v>
      </c>
      <c r="N678" s="42">
        <v>3000</v>
      </c>
      <c r="O678" s="42" t="s">
        <v>118</v>
      </c>
      <c r="P678" s="42">
        <v>13</v>
      </c>
      <c r="Q678" s="42" t="s">
        <v>353</v>
      </c>
      <c r="R678" s="42">
        <v>263</v>
      </c>
      <c r="S678" s="105">
        <v>2</v>
      </c>
      <c r="T678" s="105">
        <v>63</v>
      </c>
      <c r="U678" s="42" t="s">
        <v>354</v>
      </c>
      <c r="V678" s="42">
        <v>121</v>
      </c>
      <c r="W678" s="42" t="s">
        <v>312</v>
      </c>
      <c r="X678" s="42">
        <v>1</v>
      </c>
      <c r="Y678" s="42" t="s">
        <v>313</v>
      </c>
      <c r="Z678" s="43">
        <v>823.54</v>
      </c>
      <c r="AA678" s="43">
        <v>411.77</v>
      </c>
      <c r="AB678" s="43">
        <v>410.74</v>
      </c>
      <c r="AC678" s="43">
        <v>0</v>
      </c>
      <c r="AD678" s="43">
        <v>823.54</v>
      </c>
      <c r="AE678" s="43">
        <v>410.74</v>
      </c>
      <c r="AF678" s="43">
        <v>0</v>
      </c>
      <c r="AG678" s="43">
        <v>821.47</v>
      </c>
      <c r="AH678" s="43">
        <v>0</v>
      </c>
      <c r="AI678" s="43">
        <v>0</v>
      </c>
      <c r="AJ678" s="43">
        <v>370.18</v>
      </c>
      <c r="AK678" s="43">
        <v>370.18</v>
      </c>
      <c r="AL678" s="43"/>
      <c r="AM678" s="43">
        <v>-823.54</v>
      </c>
      <c r="AN678" s="43">
        <v>0</v>
      </c>
      <c r="AO678" s="43">
        <v>-734.17</v>
      </c>
      <c r="AP678" s="43">
        <v>0</v>
      </c>
      <c r="AQ678" s="43">
        <v>-911.88</v>
      </c>
      <c r="AR678" s="43">
        <v>1239.26</v>
      </c>
      <c r="AS678" s="43">
        <v>0</v>
      </c>
      <c r="AT678" s="43">
        <v>0</v>
      </c>
      <c r="AU678" s="43">
        <v>0</v>
      </c>
      <c r="AV678" s="43">
        <v>0</v>
      </c>
      <c r="AW678" s="43">
        <v>0</v>
      </c>
      <c r="AX678" s="43">
        <v>0</v>
      </c>
      <c r="AZ678" s="43">
        <v>0</v>
      </c>
      <c r="BA678" s="43">
        <v>0</v>
      </c>
      <c r="BB678" s="43">
        <v>0</v>
      </c>
      <c r="BC678" s="43">
        <v>0</v>
      </c>
      <c r="BD678" s="43">
        <v>0</v>
      </c>
      <c r="BE678" s="43">
        <v>1649.99</v>
      </c>
      <c r="BF678" s="43">
        <v>0</v>
      </c>
      <c r="BG678" s="43">
        <v>0</v>
      </c>
      <c r="BH678" s="43">
        <v>0</v>
      </c>
      <c r="BI678" s="43">
        <v>0</v>
      </c>
      <c r="BJ678" s="44">
        <v>164.999</v>
      </c>
      <c r="BK678" s="44">
        <v>164.999</v>
      </c>
      <c r="BL678" s="107"/>
      <c r="BM678" s="107"/>
      <c r="BQ678" s="43">
        <v>2055.2275440000003</v>
      </c>
      <c r="BR678" s="107">
        <v>0</v>
      </c>
      <c r="BS678" s="107">
        <v>0</v>
      </c>
      <c r="BT678" s="107">
        <v>0</v>
      </c>
      <c r="BU678" s="107">
        <v>0</v>
      </c>
      <c r="BV678" s="107">
        <v>0</v>
      </c>
      <c r="BW678" s="107">
        <v>1712.6896200000001</v>
      </c>
      <c r="BX678" s="107">
        <v>0</v>
      </c>
      <c r="BY678" s="107">
        <v>0</v>
      </c>
      <c r="BZ678" s="107">
        <v>0</v>
      </c>
      <c r="CA678" s="107">
        <v>0</v>
      </c>
      <c r="CB678" s="107">
        <v>171.26896200000002</v>
      </c>
      <c r="CC678" s="107">
        <v>171.26896200000002</v>
      </c>
      <c r="CD678" s="137">
        <v>2055.2275440000003</v>
      </c>
      <c r="CE678" s="7">
        <f t="shared" si="10"/>
        <v>0</v>
      </c>
    </row>
    <row r="679" spans="1:83" hidden="1">
      <c r="A679">
        <v>101</v>
      </c>
      <c r="B679" t="s">
        <v>306</v>
      </c>
      <c r="C679">
        <v>139</v>
      </c>
      <c r="D679" t="s">
        <v>307</v>
      </c>
      <c r="E679">
        <v>322</v>
      </c>
      <c r="F679">
        <v>513180001</v>
      </c>
      <c r="G679" t="s">
        <v>147</v>
      </c>
      <c r="H679" s="53"/>
      <c r="I679">
        <v>101</v>
      </c>
      <c r="J679" t="s">
        <v>308</v>
      </c>
      <c r="K679">
        <v>3180</v>
      </c>
      <c r="L679" s="8">
        <v>3110</v>
      </c>
      <c r="M679" t="s">
        <v>457</v>
      </c>
      <c r="N679">
        <v>3000</v>
      </c>
      <c r="O679" t="s">
        <v>118</v>
      </c>
      <c r="P679">
        <v>7</v>
      </c>
      <c r="Q679" t="s">
        <v>310</v>
      </c>
      <c r="R679">
        <v>171</v>
      </c>
      <c r="S679" s="21">
        <v>1</v>
      </c>
      <c r="T679" s="21">
        <v>71</v>
      </c>
      <c r="U679" t="s">
        <v>311</v>
      </c>
      <c r="V679">
        <v>121</v>
      </c>
      <c r="W679" t="s">
        <v>312</v>
      </c>
      <c r="X679">
        <v>1</v>
      </c>
      <c r="Y679" t="s">
        <v>313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441.41</v>
      </c>
      <c r="AG679" s="4">
        <v>0</v>
      </c>
      <c r="AH679" s="4">
        <v>337.42</v>
      </c>
      <c r="AI679" s="4">
        <v>0</v>
      </c>
      <c r="AJ679" s="4">
        <v>77.88</v>
      </c>
      <c r="AK679" s="4">
        <v>77.88</v>
      </c>
      <c r="AM679" s="4">
        <v>361.78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-441.41</v>
      </c>
      <c r="AT679" s="4">
        <v>0</v>
      </c>
      <c r="AU679" s="4">
        <v>0</v>
      </c>
      <c r="AV679" s="4">
        <v>46.68</v>
      </c>
      <c r="AW679" s="4">
        <v>-77.88</v>
      </c>
      <c r="AX679" s="4">
        <v>0</v>
      </c>
      <c r="AZ679" s="4">
        <v>361.78</v>
      </c>
      <c r="BA679" s="4">
        <v>0</v>
      </c>
      <c r="BB679" s="4">
        <v>0</v>
      </c>
      <c r="BC679" s="4">
        <v>0</v>
      </c>
      <c r="BD679" s="4">
        <v>0</v>
      </c>
      <c r="BE679" s="4">
        <v>0</v>
      </c>
      <c r="BF679" s="4">
        <v>0</v>
      </c>
      <c r="BG679" s="4">
        <v>0</v>
      </c>
      <c r="BH679" s="4">
        <v>0</v>
      </c>
      <c r="BI679" s="4">
        <v>384.1</v>
      </c>
      <c r="BJ679" s="6">
        <v>74.587999999999994</v>
      </c>
      <c r="BK679" s="6">
        <v>74.587999999999994</v>
      </c>
      <c r="BQ679" s="4">
        <v>929.068128</v>
      </c>
      <c r="BR679" s="9">
        <v>375.52764000000002</v>
      </c>
      <c r="BS679" s="9">
        <v>0</v>
      </c>
      <c r="BT679" s="9">
        <v>0</v>
      </c>
      <c r="BU679" s="9">
        <v>0</v>
      </c>
      <c r="BV679" s="9">
        <v>0</v>
      </c>
      <c r="BW679" s="9">
        <v>0</v>
      </c>
      <c r="BX679" s="9">
        <v>0</v>
      </c>
      <c r="BY679" s="9">
        <v>0</v>
      </c>
      <c r="BZ679" s="9">
        <v>0</v>
      </c>
      <c r="CA679" s="9">
        <v>398.69580000000002</v>
      </c>
      <c r="CB679" s="9">
        <v>77.422343999999995</v>
      </c>
      <c r="CC679" s="9">
        <v>77.422343999999995</v>
      </c>
      <c r="CD679" s="135">
        <v>929.06812799999989</v>
      </c>
      <c r="CE679" s="7">
        <f t="shared" si="10"/>
        <v>0</v>
      </c>
    </row>
    <row r="680" spans="1:83" hidden="1">
      <c r="A680">
        <v>941</v>
      </c>
      <c r="B680" t="s">
        <v>484</v>
      </c>
      <c r="C680">
        <v>116</v>
      </c>
      <c r="D680" t="s">
        <v>485</v>
      </c>
      <c r="E680">
        <v>322</v>
      </c>
      <c r="F680">
        <v>513180001</v>
      </c>
      <c r="G680" t="s">
        <v>147</v>
      </c>
      <c r="H680" s="53"/>
      <c r="I680">
        <v>101</v>
      </c>
      <c r="J680" t="s">
        <v>308</v>
      </c>
      <c r="K680">
        <v>3180</v>
      </c>
      <c r="L680" s="8">
        <v>3110</v>
      </c>
      <c r="M680" t="s">
        <v>457</v>
      </c>
      <c r="N680">
        <v>3000</v>
      </c>
      <c r="O680" t="s">
        <v>118</v>
      </c>
      <c r="P680">
        <v>8</v>
      </c>
      <c r="Q680" t="s">
        <v>486</v>
      </c>
      <c r="R680">
        <v>131</v>
      </c>
      <c r="S680" s="21">
        <v>1</v>
      </c>
      <c r="T680" s="21">
        <v>31</v>
      </c>
      <c r="U680" t="s">
        <v>449</v>
      </c>
      <c r="V680">
        <v>121</v>
      </c>
      <c r="W680" t="s">
        <v>312</v>
      </c>
      <c r="X680">
        <v>1</v>
      </c>
      <c r="Y680" t="s">
        <v>313</v>
      </c>
      <c r="Z680" s="4">
        <v>0</v>
      </c>
      <c r="AA680" s="4">
        <v>376.43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37.64</v>
      </c>
      <c r="AK680" s="4">
        <v>37.64</v>
      </c>
      <c r="AM680" s="4">
        <v>0</v>
      </c>
      <c r="AN680" s="4">
        <v>-70.95</v>
      </c>
      <c r="AO680" s="4">
        <v>0</v>
      </c>
      <c r="AP680" s="4">
        <v>0</v>
      </c>
      <c r="AQ680" s="4">
        <v>-305.48</v>
      </c>
      <c r="AR680" s="4">
        <v>0</v>
      </c>
      <c r="AS680" s="4">
        <v>0</v>
      </c>
      <c r="AT680" s="4">
        <v>0</v>
      </c>
      <c r="AU680" s="4">
        <v>0</v>
      </c>
      <c r="AV680" s="4">
        <v>0</v>
      </c>
      <c r="AW680" s="4">
        <v>-37.64</v>
      </c>
      <c r="AX680" s="4">
        <v>0</v>
      </c>
      <c r="AZ680" s="4">
        <v>0</v>
      </c>
      <c r="BA680" s="4">
        <v>0</v>
      </c>
      <c r="BB680" s="4">
        <v>0</v>
      </c>
      <c r="BC680" s="4">
        <v>0</v>
      </c>
      <c r="BD680" s="4">
        <v>0</v>
      </c>
      <c r="BE680" s="4">
        <v>0</v>
      </c>
      <c r="BF680" s="4">
        <v>0</v>
      </c>
      <c r="BG680" s="4">
        <v>0</v>
      </c>
      <c r="BH680" s="4">
        <v>0</v>
      </c>
      <c r="BI680" s="4">
        <v>0</v>
      </c>
      <c r="BJ680" s="6">
        <v>0</v>
      </c>
      <c r="BK680" s="6">
        <v>0</v>
      </c>
      <c r="BQ680" s="4">
        <v>0</v>
      </c>
      <c r="BR680" s="9">
        <v>0</v>
      </c>
      <c r="BS680" s="9">
        <v>0</v>
      </c>
      <c r="BT680" s="9">
        <v>0</v>
      </c>
      <c r="BU680" s="9">
        <v>0</v>
      </c>
      <c r="BV680" s="9">
        <v>0</v>
      </c>
      <c r="BW680" s="9">
        <v>0</v>
      </c>
      <c r="BX680" s="9">
        <v>0</v>
      </c>
      <c r="BY680" s="9">
        <v>0</v>
      </c>
      <c r="BZ680" s="9">
        <v>0</v>
      </c>
      <c r="CA680" s="9">
        <v>0</v>
      </c>
      <c r="CB680" s="9">
        <v>0</v>
      </c>
      <c r="CC680" s="9">
        <v>0</v>
      </c>
      <c r="CD680" s="135">
        <v>0</v>
      </c>
      <c r="CE680" s="7">
        <f t="shared" si="10"/>
        <v>0</v>
      </c>
    </row>
    <row r="681" spans="1:83" hidden="1">
      <c r="A681">
        <v>981</v>
      </c>
      <c r="B681" t="s">
        <v>532</v>
      </c>
      <c r="C681">
        <v>134</v>
      </c>
      <c r="D681" t="s">
        <v>245</v>
      </c>
      <c r="E681">
        <v>322</v>
      </c>
      <c r="F681">
        <v>513180001</v>
      </c>
      <c r="G681" t="s">
        <v>147</v>
      </c>
      <c r="H681" s="53"/>
      <c r="I681">
        <v>101</v>
      </c>
      <c r="J681" t="s">
        <v>308</v>
      </c>
      <c r="K681">
        <v>3180</v>
      </c>
      <c r="L681" s="8">
        <v>3110</v>
      </c>
      <c r="M681" t="s">
        <v>457</v>
      </c>
      <c r="N681">
        <v>3000</v>
      </c>
      <c r="O681" t="s">
        <v>118</v>
      </c>
      <c r="P681">
        <v>6</v>
      </c>
      <c r="Q681" t="s">
        <v>533</v>
      </c>
      <c r="R681">
        <v>134</v>
      </c>
      <c r="S681" s="21">
        <v>1</v>
      </c>
      <c r="T681" s="21">
        <v>34</v>
      </c>
      <c r="U681" t="s">
        <v>534</v>
      </c>
      <c r="V681">
        <v>132</v>
      </c>
      <c r="W681" t="s">
        <v>535</v>
      </c>
      <c r="X681">
        <v>1</v>
      </c>
      <c r="Y681" t="s">
        <v>313</v>
      </c>
      <c r="Z681" s="4">
        <v>0</v>
      </c>
      <c r="AA681" s="4">
        <v>0</v>
      </c>
      <c r="AB681" s="4">
        <v>0</v>
      </c>
      <c r="AC681" s="4">
        <v>0</v>
      </c>
      <c r="AD681" s="4">
        <v>394.72</v>
      </c>
      <c r="AE681" s="4">
        <v>0</v>
      </c>
      <c r="AF681" s="4">
        <v>0</v>
      </c>
      <c r="AG681" s="4">
        <v>402.37</v>
      </c>
      <c r="AH681" s="4">
        <v>0</v>
      </c>
      <c r="AI681" s="4">
        <v>0</v>
      </c>
      <c r="AJ681" s="4">
        <v>79.709999999999994</v>
      </c>
      <c r="AK681" s="4">
        <v>79.709999999999994</v>
      </c>
      <c r="AM681" s="4">
        <v>0</v>
      </c>
      <c r="AN681" s="4">
        <v>413.99</v>
      </c>
      <c r="AO681" s="4">
        <v>768.84</v>
      </c>
      <c r="AP681" s="4">
        <v>0</v>
      </c>
      <c r="AQ681" s="4">
        <v>-394.72</v>
      </c>
      <c r="AR681" s="4">
        <v>335.5</v>
      </c>
      <c r="AS681" s="4">
        <v>339.39</v>
      </c>
      <c r="AT681" s="4">
        <v>0</v>
      </c>
      <c r="AU681" s="4">
        <v>266.2</v>
      </c>
      <c r="AV681" s="4">
        <v>0</v>
      </c>
      <c r="AW681" s="4">
        <v>0</v>
      </c>
      <c r="AX681" s="4">
        <v>0</v>
      </c>
      <c r="AZ681" s="4">
        <v>0</v>
      </c>
      <c r="BA681" s="4">
        <v>413.99</v>
      </c>
      <c r="BB681" s="4">
        <v>768.84</v>
      </c>
      <c r="BC681" s="4">
        <v>0</v>
      </c>
      <c r="BD681" s="4">
        <v>0</v>
      </c>
      <c r="BE681" s="4">
        <v>335.5</v>
      </c>
      <c r="BF681" s="4">
        <v>0</v>
      </c>
      <c r="BG681" s="4">
        <v>339.39</v>
      </c>
      <c r="BH681" s="4">
        <v>668.57</v>
      </c>
      <c r="BI681" s="4">
        <v>0</v>
      </c>
      <c r="BJ681" s="6">
        <v>252.62899999999999</v>
      </c>
      <c r="BK681" s="6">
        <v>252.62899999999999</v>
      </c>
      <c r="BQ681" s="4">
        <v>3146.7468239999998</v>
      </c>
      <c r="BR681" s="9">
        <v>0</v>
      </c>
      <c r="BS681" s="9">
        <v>429.72162000000003</v>
      </c>
      <c r="BT681" s="9">
        <v>798.05592000000001</v>
      </c>
      <c r="BU681" s="9">
        <v>0</v>
      </c>
      <c r="BV681" s="9">
        <v>0</v>
      </c>
      <c r="BW681" s="9">
        <v>348.24899999999997</v>
      </c>
      <c r="BX681" s="9">
        <v>0</v>
      </c>
      <c r="BY681" s="9">
        <v>352.28682000000003</v>
      </c>
      <c r="BZ681" s="9">
        <v>693.97566000000006</v>
      </c>
      <c r="CA681" s="9">
        <v>0</v>
      </c>
      <c r="CB681" s="9">
        <v>262.22890200000001</v>
      </c>
      <c r="CC681" s="9">
        <v>262.22890200000001</v>
      </c>
      <c r="CD681" s="135">
        <v>3146.7468239999998</v>
      </c>
      <c r="CE681" s="7">
        <f t="shared" si="10"/>
        <v>0</v>
      </c>
    </row>
    <row r="682" spans="1:83" hidden="1">
      <c r="A682">
        <v>931</v>
      </c>
      <c r="B682" t="s">
        <v>465</v>
      </c>
      <c r="C682">
        <v>111</v>
      </c>
      <c r="D682" t="s">
        <v>466</v>
      </c>
      <c r="E682">
        <v>323</v>
      </c>
      <c r="F682">
        <v>513190001</v>
      </c>
      <c r="G682" t="s">
        <v>585</v>
      </c>
      <c r="H682" s="53"/>
      <c r="I682">
        <v>101</v>
      </c>
      <c r="J682" t="s">
        <v>308</v>
      </c>
      <c r="K682">
        <v>3190</v>
      </c>
      <c r="L682" s="8">
        <v>3110</v>
      </c>
      <c r="M682" t="s">
        <v>586</v>
      </c>
      <c r="N682">
        <v>3000</v>
      </c>
      <c r="O682" t="s">
        <v>118</v>
      </c>
      <c r="P682">
        <v>5</v>
      </c>
      <c r="Q682" t="s">
        <v>467</v>
      </c>
      <c r="R682">
        <v>152</v>
      </c>
      <c r="S682" s="21">
        <v>1</v>
      </c>
      <c r="T682" s="21">
        <v>52</v>
      </c>
      <c r="U682" t="s">
        <v>468</v>
      </c>
      <c r="V682">
        <v>121</v>
      </c>
      <c r="W682" t="s">
        <v>312</v>
      </c>
      <c r="X682">
        <v>1</v>
      </c>
      <c r="Y682" t="s">
        <v>313</v>
      </c>
      <c r="Z682" s="4">
        <v>0</v>
      </c>
      <c r="AA682" s="4">
        <v>0</v>
      </c>
      <c r="AB682" s="4">
        <v>0</v>
      </c>
      <c r="AC682" s="4">
        <v>0</v>
      </c>
      <c r="AD682" s="4">
        <v>6284.88</v>
      </c>
      <c r="AE682" s="4">
        <v>0</v>
      </c>
      <c r="AF682" s="4">
        <v>14664.72</v>
      </c>
      <c r="AG682" s="4">
        <v>0</v>
      </c>
      <c r="AH682" s="4">
        <v>0</v>
      </c>
      <c r="AI682" s="4">
        <v>23942.400000000001</v>
      </c>
      <c r="AJ682" s="4">
        <v>4489.2</v>
      </c>
      <c r="AK682" s="4">
        <v>4489.2</v>
      </c>
      <c r="AM682" s="4">
        <v>0</v>
      </c>
      <c r="AN682" s="4">
        <v>0</v>
      </c>
      <c r="AO682" s="4">
        <v>0</v>
      </c>
      <c r="AP682" s="4">
        <v>0</v>
      </c>
      <c r="AQ682" s="4">
        <v>-850.91</v>
      </c>
      <c r="AR682" s="4">
        <v>0</v>
      </c>
      <c r="AS682" s="4">
        <v>0</v>
      </c>
      <c r="AT682" s="4">
        <v>0</v>
      </c>
      <c r="AU682" s="4">
        <v>0</v>
      </c>
      <c r="AV682" s="4">
        <v>-14460</v>
      </c>
      <c r="AW682" s="4">
        <v>-4000</v>
      </c>
      <c r="AX682" s="4">
        <v>-3000</v>
      </c>
      <c r="AZ682" s="4">
        <v>0</v>
      </c>
      <c r="BA682" s="4">
        <v>0</v>
      </c>
      <c r="BB682" s="4">
        <v>0</v>
      </c>
      <c r="BC682" s="4">
        <v>0</v>
      </c>
      <c r="BD682" s="4">
        <v>0</v>
      </c>
      <c r="BE682" s="4">
        <v>0</v>
      </c>
      <c r="BF682" s="4">
        <v>0</v>
      </c>
      <c r="BG682" s="4">
        <v>0</v>
      </c>
      <c r="BH682" s="4">
        <v>0</v>
      </c>
      <c r="BI682" s="4">
        <v>0</v>
      </c>
      <c r="BJ682" s="6">
        <v>0</v>
      </c>
      <c r="BK682" s="6">
        <v>0</v>
      </c>
      <c r="BQ682" s="4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0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135">
        <v>0</v>
      </c>
      <c r="CE682" s="7">
        <f t="shared" si="10"/>
        <v>0</v>
      </c>
    </row>
    <row r="683" spans="1:83" hidden="1">
      <c r="A683">
        <v>932</v>
      </c>
      <c r="B683" t="s">
        <v>477</v>
      </c>
      <c r="C683">
        <v>113</v>
      </c>
      <c r="D683" t="s">
        <v>478</v>
      </c>
      <c r="E683">
        <v>323</v>
      </c>
      <c r="F683">
        <v>513190001</v>
      </c>
      <c r="G683" t="s">
        <v>585</v>
      </c>
      <c r="H683" s="53"/>
      <c r="I683">
        <v>101</v>
      </c>
      <c r="J683" t="s">
        <v>308</v>
      </c>
      <c r="K683">
        <v>3190</v>
      </c>
      <c r="L683" s="8">
        <v>3110</v>
      </c>
      <c r="M683" t="s">
        <v>586</v>
      </c>
      <c r="N683">
        <v>3000</v>
      </c>
      <c r="O683" t="s">
        <v>118</v>
      </c>
      <c r="P683">
        <v>5</v>
      </c>
      <c r="Q683" t="s">
        <v>467</v>
      </c>
      <c r="R683">
        <v>152</v>
      </c>
      <c r="S683" s="21">
        <v>1</v>
      </c>
      <c r="T683" s="21">
        <v>52</v>
      </c>
      <c r="U683" t="s">
        <v>468</v>
      </c>
      <c r="V683">
        <v>121</v>
      </c>
      <c r="W683" t="s">
        <v>312</v>
      </c>
      <c r="X683">
        <v>1</v>
      </c>
      <c r="Y683" t="s">
        <v>313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M683" s="4">
        <v>0</v>
      </c>
      <c r="AN683" s="4">
        <v>21460</v>
      </c>
      <c r="AO683" s="4">
        <v>50000</v>
      </c>
      <c r="AP683" s="4">
        <v>0</v>
      </c>
      <c r="AQ683" s="4">
        <v>0</v>
      </c>
      <c r="AR683" s="4">
        <v>-2640</v>
      </c>
      <c r="AS683" s="4">
        <v>0</v>
      </c>
      <c r="AT683" s="4">
        <v>0</v>
      </c>
      <c r="AU683" s="4">
        <v>0</v>
      </c>
      <c r="AV683" s="4">
        <v>0</v>
      </c>
      <c r="AW683" s="4">
        <v>0</v>
      </c>
      <c r="AX683" s="4">
        <v>0</v>
      </c>
      <c r="AZ683" s="4">
        <v>0</v>
      </c>
      <c r="BA683" s="4">
        <v>21460</v>
      </c>
      <c r="BB683" s="4">
        <v>21460</v>
      </c>
      <c r="BC683" s="4">
        <v>0</v>
      </c>
      <c r="BD683" s="4">
        <v>0</v>
      </c>
      <c r="BE683" s="4">
        <v>0</v>
      </c>
      <c r="BF683" s="4">
        <v>0</v>
      </c>
      <c r="BG683" s="4">
        <v>0</v>
      </c>
      <c r="BH683" s="4">
        <v>0</v>
      </c>
      <c r="BI683" s="4">
        <v>0</v>
      </c>
      <c r="BJ683" s="6">
        <v>4292</v>
      </c>
      <c r="BK683" s="6">
        <v>4292</v>
      </c>
      <c r="BQ683" s="4">
        <v>53461.152000000002</v>
      </c>
      <c r="BR683" s="9">
        <v>0</v>
      </c>
      <c r="BS683" s="9">
        <v>22275.480000000003</v>
      </c>
      <c r="BT683" s="9">
        <v>22275.480000000003</v>
      </c>
      <c r="BU683" s="9">
        <v>0</v>
      </c>
      <c r="BV683" s="9">
        <v>0</v>
      </c>
      <c r="BW683" s="9">
        <v>0</v>
      </c>
      <c r="BX683" s="9">
        <v>0</v>
      </c>
      <c r="BY683" s="9">
        <v>0</v>
      </c>
      <c r="BZ683" s="9">
        <v>0</v>
      </c>
      <c r="CA683" s="9">
        <v>0</v>
      </c>
      <c r="CB683" s="9">
        <v>4455.0959999999995</v>
      </c>
      <c r="CC683" s="9">
        <v>4455.0959999999995</v>
      </c>
      <c r="CD683" s="135">
        <v>53461.152000000002</v>
      </c>
      <c r="CE683" s="7">
        <f t="shared" si="10"/>
        <v>0</v>
      </c>
    </row>
    <row r="684" spans="1:83" hidden="1">
      <c r="A684">
        <v>972</v>
      </c>
      <c r="B684" t="s">
        <v>527</v>
      </c>
      <c r="C684">
        <v>132</v>
      </c>
      <c r="D684" t="s">
        <v>528</v>
      </c>
      <c r="E684">
        <v>323</v>
      </c>
      <c r="F684">
        <v>513190001</v>
      </c>
      <c r="G684" t="s">
        <v>585</v>
      </c>
      <c r="H684" s="53"/>
      <c r="I684">
        <v>101</v>
      </c>
      <c r="J684" t="s">
        <v>308</v>
      </c>
      <c r="K684">
        <v>3190</v>
      </c>
      <c r="L684" s="8">
        <v>3110</v>
      </c>
      <c r="M684" t="s">
        <v>586</v>
      </c>
      <c r="N684">
        <v>3000</v>
      </c>
      <c r="O684" t="s">
        <v>118</v>
      </c>
      <c r="P684">
        <v>9</v>
      </c>
      <c r="Q684" t="s">
        <v>422</v>
      </c>
      <c r="R684">
        <v>181</v>
      </c>
      <c r="S684" s="21">
        <v>1</v>
      </c>
      <c r="T684" s="21">
        <v>81</v>
      </c>
      <c r="U684" t="s">
        <v>523</v>
      </c>
      <c r="V684">
        <v>131</v>
      </c>
      <c r="W684" t="s">
        <v>524</v>
      </c>
      <c r="X684">
        <v>1</v>
      </c>
      <c r="Y684" t="s">
        <v>313</v>
      </c>
      <c r="Z684" s="4">
        <v>0</v>
      </c>
      <c r="AA684" s="4">
        <v>0</v>
      </c>
      <c r="AB684" s="4">
        <v>0</v>
      </c>
      <c r="AC684" s="4">
        <v>0</v>
      </c>
      <c r="AD684" s="4">
        <v>15861.84</v>
      </c>
      <c r="AE684" s="4">
        <v>0</v>
      </c>
      <c r="AF684" s="4">
        <v>0</v>
      </c>
      <c r="AG684" s="4">
        <v>0</v>
      </c>
      <c r="AH684" s="4">
        <v>0</v>
      </c>
      <c r="AI684" s="4">
        <v>16550.18</v>
      </c>
      <c r="AJ684" s="4">
        <v>3241.2</v>
      </c>
      <c r="AK684" s="4">
        <v>3241.2</v>
      </c>
      <c r="AM684" s="4">
        <v>8120</v>
      </c>
      <c r="AN684" s="4">
        <v>0</v>
      </c>
      <c r="AO684" s="4">
        <v>0</v>
      </c>
      <c r="AP684" s="4">
        <v>0</v>
      </c>
      <c r="AQ684" s="4">
        <v>-4261.84</v>
      </c>
      <c r="AR684" s="4">
        <v>0</v>
      </c>
      <c r="AS684" s="4">
        <v>0</v>
      </c>
      <c r="AT684" s="4">
        <v>0</v>
      </c>
      <c r="AU684" s="4">
        <v>0</v>
      </c>
      <c r="AV684" s="4">
        <v>-16550.18</v>
      </c>
      <c r="AW684" s="4">
        <v>-1394.83</v>
      </c>
      <c r="AX684" s="4">
        <v>0</v>
      </c>
      <c r="AZ684" s="4">
        <v>8120</v>
      </c>
      <c r="BA684" s="4">
        <v>0</v>
      </c>
      <c r="BB684" s="4">
        <v>0</v>
      </c>
      <c r="BC684" s="4">
        <v>0</v>
      </c>
      <c r="BD684" s="4">
        <v>11600</v>
      </c>
      <c r="BE684" s="4">
        <v>0</v>
      </c>
      <c r="BF684" s="4">
        <v>0</v>
      </c>
      <c r="BG684" s="4">
        <v>0</v>
      </c>
      <c r="BH684" s="4">
        <v>0</v>
      </c>
      <c r="BI684" s="4">
        <v>0</v>
      </c>
      <c r="BJ684" s="6">
        <v>1972</v>
      </c>
      <c r="BK684" s="6">
        <v>1972</v>
      </c>
      <c r="BQ684" s="4">
        <v>24563.232</v>
      </c>
      <c r="BR684" s="9">
        <v>8428.56</v>
      </c>
      <c r="BS684" s="9">
        <v>0</v>
      </c>
      <c r="BT684" s="9">
        <v>0</v>
      </c>
      <c r="BU684" s="9">
        <v>0</v>
      </c>
      <c r="BV684" s="9">
        <v>12040.8</v>
      </c>
      <c r="BW684" s="9">
        <v>0</v>
      </c>
      <c r="BX684" s="9">
        <v>0</v>
      </c>
      <c r="BY684" s="9">
        <v>0</v>
      </c>
      <c r="BZ684" s="9">
        <v>0</v>
      </c>
      <c r="CA684" s="9">
        <v>0</v>
      </c>
      <c r="CB684" s="9">
        <v>2046.9359999999999</v>
      </c>
      <c r="CC684" s="9">
        <v>2046.9359999999999</v>
      </c>
      <c r="CD684" s="135">
        <v>24563.232000000004</v>
      </c>
      <c r="CE684" s="7">
        <f t="shared" si="10"/>
        <v>0</v>
      </c>
    </row>
    <row r="685" spans="1:83" hidden="1">
      <c r="A685">
        <v>111</v>
      </c>
      <c r="B685" t="s">
        <v>84</v>
      </c>
      <c r="C685">
        <v>141</v>
      </c>
      <c r="D685" t="s">
        <v>260</v>
      </c>
      <c r="E685">
        <v>324</v>
      </c>
      <c r="F685">
        <v>513220001</v>
      </c>
      <c r="G685" t="s">
        <v>227</v>
      </c>
      <c r="H685" s="53"/>
      <c r="I685">
        <v>101</v>
      </c>
      <c r="J685" t="s">
        <v>308</v>
      </c>
      <c r="K685">
        <v>3220</v>
      </c>
      <c r="L685" s="8">
        <v>3220</v>
      </c>
      <c r="M685" t="s">
        <v>362</v>
      </c>
      <c r="N685">
        <v>3000</v>
      </c>
      <c r="O685" t="s">
        <v>118</v>
      </c>
      <c r="P685">
        <v>13</v>
      </c>
      <c r="Q685" t="s">
        <v>353</v>
      </c>
      <c r="R685">
        <v>263</v>
      </c>
      <c r="S685" s="21">
        <v>2</v>
      </c>
      <c r="T685" s="21">
        <v>63</v>
      </c>
      <c r="U685" t="s">
        <v>354</v>
      </c>
      <c r="V685">
        <v>121</v>
      </c>
      <c r="W685" t="s">
        <v>312</v>
      </c>
      <c r="X685">
        <v>1</v>
      </c>
      <c r="Y685" t="s">
        <v>313</v>
      </c>
      <c r="Z685" s="4">
        <v>12774.59</v>
      </c>
      <c r="AA685" s="4">
        <v>0</v>
      </c>
      <c r="AB685" s="4">
        <v>0</v>
      </c>
      <c r="AC685" s="4">
        <v>0</v>
      </c>
      <c r="AD685" s="4">
        <v>77812.800000000003</v>
      </c>
      <c r="AE685" s="4">
        <v>0</v>
      </c>
      <c r="AF685" s="4">
        <v>31125.119999999999</v>
      </c>
      <c r="AG685" s="4">
        <v>15562.56</v>
      </c>
      <c r="AH685" s="4">
        <v>15562.56</v>
      </c>
      <c r="AI685" s="4">
        <v>15562.56</v>
      </c>
      <c r="AJ685" s="4">
        <v>16840.02</v>
      </c>
      <c r="AK685" s="4">
        <v>16840.02</v>
      </c>
      <c r="AM685" s="4">
        <v>-4577.25</v>
      </c>
      <c r="AN685" s="4">
        <v>-376.65</v>
      </c>
      <c r="AO685" s="4">
        <v>37419.31</v>
      </c>
      <c r="AP685" s="4">
        <v>0</v>
      </c>
      <c r="AQ685" s="4">
        <v>-15829.95</v>
      </c>
      <c r="AR685" s="4">
        <v>-21055.14</v>
      </c>
      <c r="AS685" s="4">
        <v>-1882.14</v>
      </c>
      <c r="AT685" s="4">
        <v>-2609.9</v>
      </c>
      <c r="AU685" s="4">
        <v>-9927.75</v>
      </c>
      <c r="AV685" s="4">
        <v>1239.28</v>
      </c>
      <c r="AW685" s="4">
        <v>0</v>
      </c>
      <c r="AX685" s="4">
        <v>0</v>
      </c>
      <c r="AZ685" s="4">
        <v>0</v>
      </c>
      <c r="BA685" s="4">
        <v>0</v>
      </c>
      <c r="BB685" s="4">
        <v>45240</v>
      </c>
      <c r="BC685" s="4">
        <v>0</v>
      </c>
      <c r="BD685" s="4">
        <v>15080</v>
      </c>
      <c r="BE685" s="4">
        <v>15080</v>
      </c>
      <c r="BF685" s="4">
        <v>30160</v>
      </c>
      <c r="BG685" s="4">
        <v>15080</v>
      </c>
      <c r="BH685" s="4">
        <v>0</v>
      </c>
      <c r="BI685" s="4">
        <v>30160</v>
      </c>
      <c r="BJ685" s="6">
        <v>15080</v>
      </c>
      <c r="BK685" s="6">
        <v>15080</v>
      </c>
      <c r="BQ685" s="4">
        <v>187836.48</v>
      </c>
      <c r="BR685" s="9">
        <v>0</v>
      </c>
      <c r="BS685" s="9">
        <v>0</v>
      </c>
      <c r="BT685" s="9">
        <v>46959.12</v>
      </c>
      <c r="BU685" s="9">
        <v>0</v>
      </c>
      <c r="BV685" s="9">
        <v>15653.04</v>
      </c>
      <c r="BW685" s="9">
        <v>15653.04</v>
      </c>
      <c r="BX685" s="9">
        <v>31306.080000000002</v>
      </c>
      <c r="BY685" s="9">
        <v>15653.04</v>
      </c>
      <c r="BZ685" s="9">
        <v>0</v>
      </c>
      <c r="CA685" s="9">
        <v>31306.080000000002</v>
      </c>
      <c r="CB685" s="9">
        <v>15653.04</v>
      </c>
      <c r="CC685" s="9">
        <v>15653.04</v>
      </c>
      <c r="CD685" s="135">
        <v>187836.48000000004</v>
      </c>
      <c r="CE685" s="7">
        <f t="shared" si="10"/>
        <v>0</v>
      </c>
    </row>
    <row r="686" spans="1:83" hidden="1">
      <c r="A686">
        <v>965</v>
      </c>
      <c r="B686" t="s">
        <v>521</v>
      </c>
      <c r="C686">
        <v>129</v>
      </c>
      <c r="D686" t="s">
        <v>236</v>
      </c>
      <c r="E686">
        <v>324</v>
      </c>
      <c r="F686">
        <v>513220001</v>
      </c>
      <c r="G686" t="s">
        <v>227</v>
      </c>
      <c r="H686" s="53"/>
      <c r="I686">
        <v>101</v>
      </c>
      <c r="J686" t="s">
        <v>308</v>
      </c>
      <c r="K686">
        <v>3220</v>
      </c>
      <c r="L686" s="8">
        <v>3220</v>
      </c>
      <c r="M686" t="s">
        <v>362</v>
      </c>
      <c r="N686">
        <v>3000</v>
      </c>
      <c r="O686" t="s">
        <v>118</v>
      </c>
      <c r="P686">
        <v>11</v>
      </c>
      <c r="Q686" t="s">
        <v>509</v>
      </c>
      <c r="R686">
        <v>242</v>
      </c>
      <c r="S686" s="21">
        <v>2</v>
      </c>
      <c r="T686" s="21">
        <v>42</v>
      </c>
      <c r="U686" t="s">
        <v>283</v>
      </c>
      <c r="V686">
        <v>124</v>
      </c>
      <c r="W686" t="s">
        <v>510</v>
      </c>
      <c r="X686">
        <v>1</v>
      </c>
      <c r="Y686" t="s">
        <v>313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50155.199999999997</v>
      </c>
      <c r="AH686" s="4">
        <v>0</v>
      </c>
      <c r="AI686" s="4">
        <v>0</v>
      </c>
      <c r="AJ686" s="4">
        <v>5015.5200000000004</v>
      </c>
      <c r="AK686" s="4">
        <v>5015.5200000000004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0</v>
      </c>
      <c r="AU686" s="4">
        <v>0</v>
      </c>
      <c r="AV686" s="4">
        <v>-50155.199999999997</v>
      </c>
      <c r="AW686" s="4">
        <v>-5015.5200000000004</v>
      </c>
      <c r="AX686" s="4">
        <v>0</v>
      </c>
      <c r="AZ686" s="4">
        <v>0</v>
      </c>
      <c r="BA686" s="4">
        <v>0</v>
      </c>
      <c r="BB686" s="4">
        <v>0</v>
      </c>
      <c r="BC686" s="4">
        <v>0</v>
      </c>
      <c r="BD686" s="4">
        <v>0</v>
      </c>
      <c r="BE686" s="4">
        <v>0</v>
      </c>
      <c r="BF686" s="4">
        <v>0</v>
      </c>
      <c r="BG686" s="4">
        <v>0</v>
      </c>
      <c r="BH686" s="4">
        <v>0</v>
      </c>
      <c r="BI686" s="4">
        <v>0</v>
      </c>
      <c r="BJ686" s="6">
        <v>0</v>
      </c>
      <c r="BK686" s="6">
        <v>0</v>
      </c>
      <c r="BQ686" s="4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0</v>
      </c>
      <c r="BW686" s="9">
        <v>0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135">
        <v>0</v>
      </c>
      <c r="CE686" s="7">
        <f t="shared" si="10"/>
        <v>0</v>
      </c>
    </row>
    <row r="687" spans="1:83" hidden="1">
      <c r="A687">
        <v>972</v>
      </c>
      <c r="B687" t="s">
        <v>527</v>
      </c>
      <c r="C687">
        <v>132</v>
      </c>
      <c r="D687" t="s">
        <v>528</v>
      </c>
      <c r="E687">
        <v>326</v>
      </c>
      <c r="F687">
        <v>513230001</v>
      </c>
      <c r="G687" t="s">
        <v>239</v>
      </c>
      <c r="H687" s="53"/>
      <c r="I687">
        <v>101</v>
      </c>
      <c r="J687" t="s">
        <v>308</v>
      </c>
      <c r="K687">
        <v>3230</v>
      </c>
      <c r="L687" s="8">
        <v>3220</v>
      </c>
      <c r="M687" t="s">
        <v>529</v>
      </c>
      <c r="N687">
        <v>3000</v>
      </c>
      <c r="O687" t="s">
        <v>118</v>
      </c>
      <c r="P687">
        <v>9</v>
      </c>
      <c r="Q687" t="s">
        <v>422</v>
      </c>
      <c r="R687">
        <v>181</v>
      </c>
      <c r="S687" s="21">
        <v>1</v>
      </c>
      <c r="T687" s="21">
        <v>81</v>
      </c>
      <c r="U687" t="s">
        <v>523</v>
      </c>
      <c r="V687">
        <v>131</v>
      </c>
      <c r="W687" t="s">
        <v>524</v>
      </c>
      <c r="X687">
        <v>1</v>
      </c>
      <c r="Y687" t="s">
        <v>313</v>
      </c>
      <c r="Z687" s="4">
        <v>22406.77</v>
      </c>
      <c r="AA687" s="4">
        <v>22406.77</v>
      </c>
      <c r="AB687" s="4">
        <v>22406.77</v>
      </c>
      <c r="AC687" s="4">
        <v>22406.77</v>
      </c>
      <c r="AD687" s="4">
        <v>22406.77</v>
      </c>
      <c r="AE687" s="4">
        <v>22406.77</v>
      </c>
      <c r="AF687" s="4">
        <v>22406.77</v>
      </c>
      <c r="AG687" s="4">
        <v>22406.77</v>
      </c>
      <c r="AH687" s="4">
        <v>22406.77</v>
      </c>
      <c r="AI687" s="4">
        <v>24082.74</v>
      </c>
      <c r="AJ687" s="4">
        <v>22574.37</v>
      </c>
      <c r="AK687" s="4">
        <v>22574.37</v>
      </c>
      <c r="AM687" s="4">
        <v>-4200</v>
      </c>
      <c r="AN687" s="4">
        <v>0</v>
      </c>
      <c r="AO687" s="4">
        <v>0</v>
      </c>
      <c r="AP687" s="4">
        <v>-30.23</v>
      </c>
      <c r="AQ687" s="4">
        <v>8876.33</v>
      </c>
      <c r="AR687" s="4">
        <v>929.22</v>
      </c>
      <c r="AS687" s="4">
        <v>929.22</v>
      </c>
      <c r="AT687" s="4">
        <v>929.22</v>
      </c>
      <c r="AU687" s="4">
        <v>929.22</v>
      </c>
      <c r="AV687" s="4">
        <v>-746.75</v>
      </c>
      <c r="AW687" s="4">
        <v>761.62</v>
      </c>
      <c r="AX687" s="4">
        <v>0</v>
      </c>
      <c r="AZ687" s="4">
        <v>0</v>
      </c>
      <c r="BA687" s="4">
        <v>23335.99</v>
      </c>
      <c r="BB687" s="4">
        <v>23335.99</v>
      </c>
      <c r="BC687" s="4">
        <v>23335.99</v>
      </c>
      <c r="BD687" s="4">
        <v>46671.98</v>
      </c>
      <c r="BE687" s="4">
        <v>23335.99</v>
      </c>
      <c r="BF687" s="4">
        <v>23335.99</v>
      </c>
      <c r="BG687" s="4">
        <v>23335.99</v>
      </c>
      <c r="BH687" s="4">
        <v>23335.99</v>
      </c>
      <c r="BI687" s="4">
        <v>23335.99</v>
      </c>
      <c r="BJ687" s="6">
        <v>23335.989999999998</v>
      </c>
      <c r="BK687" s="6">
        <v>23335.989999999998</v>
      </c>
      <c r="BQ687" s="4">
        <v>290673.09143999993</v>
      </c>
      <c r="BR687" s="9">
        <v>0</v>
      </c>
      <c r="BS687" s="9">
        <v>24222.75762</v>
      </c>
      <c r="BT687" s="9">
        <v>24222.75762</v>
      </c>
      <c r="BU687" s="9">
        <v>24222.75762</v>
      </c>
      <c r="BV687" s="9">
        <v>48445.515240000001</v>
      </c>
      <c r="BW687" s="9">
        <v>24222.75762</v>
      </c>
      <c r="BX687" s="9">
        <v>24222.75762</v>
      </c>
      <c r="BY687" s="9">
        <v>24222.75762</v>
      </c>
      <c r="BZ687" s="9">
        <v>24222.75762</v>
      </c>
      <c r="CA687" s="9">
        <v>24222.75762</v>
      </c>
      <c r="CB687" s="9">
        <v>24222.757619999997</v>
      </c>
      <c r="CC687" s="9">
        <v>24222.757619999997</v>
      </c>
      <c r="CD687" s="135">
        <v>290673.09143999993</v>
      </c>
      <c r="CE687" s="7">
        <f t="shared" si="10"/>
        <v>0</v>
      </c>
    </row>
    <row r="688" spans="1:83" hidden="1">
      <c r="A688">
        <v>954</v>
      </c>
      <c r="B688" t="s">
        <v>502</v>
      </c>
      <c r="C688">
        <v>122</v>
      </c>
      <c r="D688" t="s">
        <v>503</v>
      </c>
      <c r="E688">
        <v>327</v>
      </c>
      <c r="F688">
        <v>513230002</v>
      </c>
      <c r="G688" t="s">
        <v>581</v>
      </c>
      <c r="H688" s="53"/>
      <c r="I688">
        <v>101</v>
      </c>
      <c r="J688" t="s">
        <v>308</v>
      </c>
      <c r="K688">
        <v>3230</v>
      </c>
      <c r="L688" s="8">
        <v>3220</v>
      </c>
      <c r="M688" t="s">
        <v>529</v>
      </c>
      <c r="N688">
        <v>3000</v>
      </c>
      <c r="O688" t="s">
        <v>118</v>
      </c>
      <c r="P688">
        <v>12</v>
      </c>
      <c r="Q688" t="s">
        <v>401</v>
      </c>
      <c r="R688">
        <v>226</v>
      </c>
      <c r="S688" s="21">
        <v>2</v>
      </c>
      <c r="T688" s="21">
        <v>26</v>
      </c>
      <c r="U688" t="s">
        <v>504</v>
      </c>
      <c r="V688">
        <v>121</v>
      </c>
      <c r="W688" t="s">
        <v>312</v>
      </c>
      <c r="X688">
        <v>1</v>
      </c>
      <c r="Y688" t="s">
        <v>313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M688" s="4">
        <v>0</v>
      </c>
      <c r="AN688" s="4">
        <v>17400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0</v>
      </c>
      <c r="AU688" s="4">
        <v>0</v>
      </c>
      <c r="AV688" s="4">
        <v>0</v>
      </c>
      <c r="AW688" s="4">
        <v>0</v>
      </c>
      <c r="AX688" s="4">
        <v>0</v>
      </c>
      <c r="AZ688" s="4">
        <v>0</v>
      </c>
      <c r="BA688" s="4">
        <v>0</v>
      </c>
      <c r="BB688" s="4">
        <v>17400</v>
      </c>
      <c r="BC688" s="4">
        <v>0</v>
      </c>
      <c r="BD688" s="4">
        <v>0</v>
      </c>
      <c r="BE688" s="4">
        <v>0</v>
      </c>
      <c r="BF688" s="4">
        <v>0</v>
      </c>
      <c r="BG688" s="4">
        <v>0</v>
      </c>
      <c r="BH688" s="4">
        <v>0</v>
      </c>
      <c r="BI688" s="4">
        <v>0</v>
      </c>
      <c r="BJ688" s="6">
        <v>1740</v>
      </c>
      <c r="BK688" s="6">
        <v>1740</v>
      </c>
      <c r="BQ688" s="4">
        <v>21673.440000000002</v>
      </c>
      <c r="BR688" s="9">
        <v>0</v>
      </c>
      <c r="BS688" s="9">
        <v>0</v>
      </c>
      <c r="BT688" s="9">
        <v>18061.200000000004</v>
      </c>
      <c r="BU688" s="9">
        <v>0</v>
      </c>
      <c r="BV688" s="9">
        <v>0</v>
      </c>
      <c r="BW688" s="9">
        <v>0</v>
      </c>
      <c r="BX688" s="9">
        <v>0</v>
      </c>
      <c r="BY688" s="9">
        <v>0</v>
      </c>
      <c r="BZ688" s="9">
        <v>0</v>
      </c>
      <c r="CA688" s="9">
        <v>0</v>
      </c>
      <c r="CB688" s="9">
        <v>1806.1200000000001</v>
      </c>
      <c r="CC688" s="9">
        <v>1806.1200000000001</v>
      </c>
      <c r="CD688" s="135">
        <v>21673.440000000002</v>
      </c>
      <c r="CE688" s="7">
        <f t="shared" si="10"/>
        <v>0</v>
      </c>
    </row>
    <row r="689" spans="1:83" s="42" customFormat="1" hidden="1">
      <c r="A689" s="42">
        <v>981</v>
      </c>
      <c r="B689" s="42" t="s">
        <v>532</v>
      </c>
      <c r="C689" s="42">
        <v>134</v>
      </c>
      <c r="D689" s="42" t="s">
        <v>245</v>
      </c>
      <c r="E689" s="42">
        <v>327</v>
      </c>
      <c r="F689" s="42">
        <v>513230002</v>
      </c>
      <c r="G689" s="42" t="s">
        <v>581</v>
      </c>
      <c r="H689" s="115"/>
      <c r="I689" s="42">
        <v>101</v>
      </c>
      <c r="J689" s="42" t="s">
        <v>308</v>
      </c>
      <c r="K689" s="42">
        <v>3230</v>
      </c>
      <c r="L689" s="104">
        <v>3220</v>
      </c>
      <c r="M689" s="42" t="s">
        <v>529</v>
      </c>
      <c r="N689" s="42">
        <v>3000</v>
      </c>
      <c r="O689" s="42" t="s">
        <v>118</v>
      </c>
      <c r="P689" s="42">
        <v>6</v>
      </c>
      <c r="Q689" s="42" t="s">
        <v>533</v>
      </c>
      <c r="R689" s="42">
        <v>134</v>
      </c>
      <c r="S689" s="105">
        <v>1</v>
      </c>
      <c r="T689" s="105">
        <v>34</v>
      </c>
      <c r="U689" s="42" t="s">
        <v>534</v>
      </c>
      <c r="V689" s="42">
        <v>132</v>
      </c>
      <c r="W689" s="42" t="s">
        <v>535</v>
      </c>
      <c r="X689" s="42">
        <v>1</v>
      </c>
      <c r="Y689" s="42" t="s">
        <v>313</v>
      </c>
      <c r="Z689" s="43">
        <v>1083.5899999999999</v>
      </c>
      <c r="AA689" s="43">
        <v>0</v>
      </c>
      <c r="AB689" s="43">
        <v>0</v>
      </c>
      <c r="AC689" s="43">
        <v>0</v>
      </c>
      <c r="AD689" s="43">
        <v>0</v>
      </c>
      <c r="AE689" s="43">
        <v>0</v>
      </c>
      <c r="AF689" s="43">
        <v>0</v>
      </c>
      <c r="AG689" s="43">
        <v>0</v>
      </c>
      <c r="AH689" s="43">
        <v>0</v>
      </c>
      <c r="AI689" s="43">
        <v>0</v>
      </c>
      <c r="AJ689" s="43">
        <v>108.36</v>
      </c>
      <c r="AK689" s="43">
        <v>108.36</v>
      </c>
      <c r="AL689" s="43"/>
      <c r="AM689" s="43">
        <v>-317.24</v>
      </c>
      <c r="AN689" s="43">
        <v>-0.01</v>
      </c>
      <c r="AO689" s="43">
        <v>-0.04</v>
      </c>
      <c r="AP689" s="43">
        <v>0</v>
      </c>
      <c r="AQ689" s="43">
        <v>-766.3</v>
      </c>
      <c r="AR689" s="43">
        <v>0</v>
      </c>
      <c r="AS689" s="43">
        <v>0</v>
      </c>
      <c r="AT689" s="43">
        <v>0</v>
      </c>
      <c r="AU689" s="43">
        <v>0</v>
      </c>
      <c r="AV689" s="43">
        <v>0</v>
      </c>
      <c r="AW689" s="43">
        <v>0</v>
      </c>
      <c r="AX689" s="43">
        <v>0</v>
      </c>
      <c r="AZ689" s="43">
        <v>0</v>
      </c>
      <c r="BA689" s="43">
        <v>0</v>
      </c>
      <c r="BB689" s="43">
        <v>0</v>
      </c>
      <c r="BC689" s="43">
        <v>0</v>
      </c>
      <c r="BD689" s="43">
        <v>0</v>
      </c>
      <c r="BE689" s="43">
        <v>0</v>
      </c>
      <c r="BF689" s="43">
        <v>0</v>
      </c>
      <c r="BG689" s="43">
        <v>0</v>
      </c>
      <c r="BH689" s="43">
        <v>0</v>
      </c>
      <c r="BI689" s="43">
        <v>0</v>
      </c>
      <c r="BJ689" s="44">
        <v>0</v>
      </c>
      <c r="BK689" s="44">
        <v>0</v>
      </c>
      <c r="BL689" s="107"/>
      <c r="BM689" s="107"/>
      <c r="BQ689" s="43">
        <v>0</v>
      </c>
      <c r="BR689" s="107">
        <v>0</v>
      </c>
      <c r="BS689" s="107">
        <v>0</v>
      </c>
      <c r="BT689" s="107">
        <v>0</v>
      </c>
      <c r="BU689" s="107">
        <v>0</v>
      </c>
      <c r="BV689" s="107">
        <v>0</v>
      </c>
      <c r="BW689" s="107">
        <v>0</v>
      </c>
      <c r="BX689" s="107">
        <v>0</v>
      </c>
      <c r="BY689" s="107">
        <v>0</v>
      </c>
      <c r="BZ689" s="107">
        <v>0</v>
      </c>
      <c r="CA689" s="107">
        <v>0</v>
      </c>
      <c r="CB689" s="107">
        <v>0</v>
      </c>
      <c r="CC689" s="107">
        <v>0</v>
      </c>
      <c r="CD689" s="137">
        <v>0</v>
      </c>
      <c r="CE689" s="7">
        <f t="shared" si="10"/>
        <v>0</v>
      </c>
    </row>
    <row r="690" spans="1:83" hidden="1">
      <c r="A690">
        <v>101</v>
      </c>
      <c r="B690" t="s">
        <v>306</v>
      </c>
      <c r="C690">
        <v>139</v>
      </c>
      <c r="D690" t="s">
        <v>307</v>
      </c>
      <c r="E690">
        <v>328</v>
      </c>
      <c r="F690">
        <v>513250001</v>
      </c>
      <c r="G690" t="s">
        <v>187</v>
      </c>
      <c r="H690" s="53"/>
      <c r="I690">
        <v>101</v>
      </c>
      <c r="J690" t="s">
        <v>308</v>
      </c>
      <c r="K690">
        <v>3250</v>
      </c>
      <c r="L690" s="8">
        <v>3220</v>
      </c>
      <c r="M690" t="s">
        <v>493</v>
      </c>
      <c r="N690">
        <v>3000</v>
      </c>
      <c r="O690" t="s">
        <v>118</v>
      </c>
      <c r="P690">
        <v>7</v>
      </c>
      <c r="Q690" t="s">
        <v>310</v>
      </c>
      <c r="R690">
        <v>171</v>
      </c>
      <c r="S690" s="21">
        <v>1</v>
      </c>
      <c r="T690" s="21">
        <v>71</v>
      </c>
      <c r="U690" t="s">
        <v>311</v>
      </c>
      <c r="V690">
        <v>121</v>
      </c>
      <c r="W690" t="s">
        <v>312</v>
      </c>
      <c r="X690">
        <v>1</v>
      </c>
      <c r="Y690" t="s">
        <v>313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5985.6</v>
      </c>
      <c r="AH690" s="4">
        <v>0</v>
      </c>
      <c r="AI690" s="4">
        <v>0</v>
      </c>
      <c r="AJ690" s="4">
        <v>598.55999999999995</v>
      </c>
      <c r="AK690" s="4">
        <v>598.55999999999995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0.1</v>
      </c>
      <c r="AS690" s="4">
        <v>0</v>
      </c>
      <c r="AT690" s="4">
        <v>-185.7</v>
      </c>
      <c r="AU690" s="4">
        <v>0</v>
      </c>
      <c r="AV690" s="4">
        <v>0</v>
      </c>
      <c r="AW690" s="4">
        <v>-598.55999999999995</v>
      </c>
      <c r="AX690" s="4">
        <v>0</v>
      </c>
      <c r="AZ690" s="4">
        <v>0</v>
      </c>
      <c r="BA690" s="4">
        <v>0</v>
      </c>
      <c r="BB690" s="4">
        <v>0</v>
      </c>
      <c r="BC690" s="4">
        <v>0</v>
      </c>
      <c r="BD690" s="4">
        <v>0</v>
      </c>
      <c r="BE690" s="4">
        <v>0</v>
      </c>
      <c r="BF690" s="4">
        <v>0</v>
      </c>
      <c r="BG690" s="4">
        <v>5800</v>
      </c>
      <c r="BH690" s="4">
        <v>0</v>
      </c>
      <c r="BI690" s="4">
        <v>0</v>
      </c>
      <c r="BJ690" s="6">
        <v>580</v>
      </c>
      <c r="BK690" s="6">
        <v>580</v>
      </c>
      <c r="BQ690" s="4">
        <v>7224.4800000000005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0</v>
      </c>
      <c r="BX690" s="9">
        <v>0</v>
      </c>
      <c r="BY690" s="9">
        <v>6020.4000000000005</v>
      </c>
      <c r="BZ690" s="9">
        <v>0</v>
      </c>
      <c r="CA690" s="9">
        <v>0</v>
      </c>
      <c r="CB690" s="9">
        <v>602.04</v>
      </c>
      <c r="CC690" s="9">
        <v>602.04</v>
      </c>
      <c r="CD690" s="135">
        <v>7224.4800000000005</v>
      </c>
      <c r="CE690" s="7">
        <f t="shared" si="10"/>
        <v>0</v>
      </c>
    </row>
    <row r="691" spans="1:83" hidden="1">
      <c r="A691">
        <v>921</v>
      </c>
      <c r="B691" t="s">
        <v>454</v>
      </c>
      <c r="C691">
        <v>108</v>
      </c>
      <c r="D691" t="s">
        <v>455</v>
      </c>
      <c r="E691">
        <v>328</v>
      </c>
      <c r="F691">
        <v>513250001</v>
      </c>
      <c r="G691" t="s">
        <v>187</v>
      </c>
      <c r="H691" s="53"/>
      <c r="I691">
        <v>101</v>
      </c>
      <c r="J691" t="s">
        <v>308</v>
      </c>
      <c r="K691">
        <v>3250</v>
      </c>
      <c r="L691" s="8">
        <v>3220</v>
      </c>
      <c r="M691" t="s">
        <v>493</v>
      </c>
      <c r="N691">
        <v>3000</v>
      </c>
      <c r="O691" t="s">
        <v>118</v>
      </c>
      <c r="P691">
        <v>4</v>
      </c>
      <c r="Q691" t="s">
        <v>345</v>
      </c>
      <c r="R691">
        <v>132</v>
      </c>
      <c r="S691" s="21">
        <v>1</v>
      </c>
      <c r="T691" s="21">
        <v>32</v>
      </c>
      <c r="U691" t="s">
        <v>456</v>
      </c>
      <c r="V691">
        <v>121</v>
      </c>
      <c r="W691" t="s">
        <v>312</v>
      </c>
      <c r="X691">
        <v>1</v>
      </c>
      <c r="Y691" t="s">
        <v>313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0</v>
      </c>
      <c r="AU691" s="4">
        <v>0</v>
      </c>
      <c r="AV691" s="4">
        <v>0</v>
      </c>
      <c r="AW691" s="4">
        <v>17400</v>
      </c>
      <c r="AX691" s="4">
        <v>0</v>
      </c>
      <c r="AZ691" s="4">
        <v>0</v>
      </c>
      <c r="BA691" s="4">
        <v>0</v>
      </c>
      <c r="BB691" s="4">
        <v>0</v>
      </c>
      <c r="BC691" s="4">
        <v>0</v>
      </c>
      <c r="BD691" s="4">
        <v>0</v>
      </c>
      <c r="BE691" s="4">
        <v>0</v>
      </c>
      <c r="BF691" s="4">
        <v>0</v>
      </c>
      <c r="BG691" s="4">
        <v>0</v>
      </c>
      <c r="BH691" s="4">
        <v>0</v>
      </c>
      <c r="BI691" s="4">
        <v>0</v>
      </c>
      <c r="BJ691" s="6">
        <v>0</v>
      </c>
      <c r="BK691" s="6">
        <v>0</v>
      </c>
      <c r="BQ691" s="4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0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135">
        <v>0</v>
      </c>
      <c r="CE691" s="7">
        <f t="shared" si="10"/>
        <v>0</v>
      </c>
    </row>
    <row r="692" spans="1:83" hidden="1">
      <c r="A692">
        <v>951</v>
      </c>
      <c r="B692" t="s">
        <v>491</v>
      </c>
      <c r="C692">
        <v>118</v>
      </c>
      <c r="D692" t="s">
        <v>178</v>
      </c>
      <c r="E692">
        <v>328</v>
      </c>
      <c r="F692">
        <v>513250001</v>
      </c>
      <c r="G692" t="s">
        <v>187</v>
      </c>
      <c r="H692" s="53"/>
      <c r="I692">
        <v>101</v>
      </c>
      <c r="J692" t="s">
        <v>308</v>
      </c>
      <c r="K692">
        <v>3250</v>
      </c>
      <c r="L692" s="8">
        <v>3220</v>
      </c>
      <c r="M692" t="s">
        <v>493</v>
      </c>
      <c r="N692">
        <v>3000</v>
      </c>
      <c r="O692" t="s">
        <v>118</v>
      </c>
      <c r="P692">
        <v>12</v>
      </c>
      <c r="Q692" t="s">
        <v>401</v>
      </c>
      <c r="R692">
        <v>221</v>
      </c>
      <c r="S692" s="21">
        <v>2</v>
      </c>
      <c r="T692" s="21">
        <v>21</v>
      </c>
      <c r="U692" t="s">
        <v>492</v>
      </c>
      <c r="V692">
        <v>128</v>
      </c>
      <c r="W692" t="s">
        <v>404</v>
      </c>
      <c r="X692">
        <v>1</v>
      </c>
      <c r="Y692" t="s">
        <v>313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2394.2399999999998</v>
      </c>
      <c r="AF692" s="4">
        <v>0</v>
      </c>
      <c r="AG692" s="4">
        <v>0</v>
      </c>
      <c r="AH692" s="4">
        <v>0</v>
      </c>
      <c r="AI692" s="4">
        <v>0</v>
      </c>
      <c r="AJ692" s="4">
        <v>239.42</v>
      </c>
      <c r="AK692" s="4">
        <v>239.42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-250.64</v>
      </c>
      <c r="AU692" s="4">
        <v>0</v>
      </c>
      <c r="AV692" s="4">
        <v>0</v>
      </c>
      <c r="AW692" s="4">
        <v>0</v>
      </c>
      <c r="AX692" s="4">
        <v>0</v>
      </c>
      <c r="AZ692" s="4">
        <v>0</v>
      </c>
      <c r="BA692" s="4">
        <v>0</v>
      </c>
      <c r="BB692" s="4">
        <v>0</v>
      </c>
      <c r="BC692" s="4">
        <v>0</v>
      </c>
      <c r="BD692" s="4">
        <v>0</v>
      </c>
      <c r="BE692" s="4">
        <v>0</v>
      </c>
      <c r="BF692" s="4">
        <v>0</v>
      </c>
      <c r="BG692" s="4">
        <v>0</v>
      </c>
      <c r="BH692" s="4">
        <v>0</v>
      </c>
      <c r="BI692" s="4">
        <v>0</v>
      </c>
      <c r="BJ692" s="6">
        <v>0</v>
      </c>
      <c r="BK692" s="6">
        <v>0</v>
      </c>
      <c r="BQ692" s="4">
        <v>0</v>
      </c>
      <c r="BR692" s="9">
        <v>0</v>
      </c>
      <c r="BS692" s="9">
        <v>0</v>
      </c>
      <c r="BT692" s="9">
        <v>0</v>
      </c>
      <c r="BU692" s="9">
        <v>0</v>
      </c>
      <c r="BV692" s="9">
        <v>0</v>
      </c>
      <c r="BW692" s="9">
        <v>0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135">
        <v>0</v>
      </c>
      <c r="CE692" s="7">
        <f t="shared" si="10"/>
        <v>0</v>
      </c>
    </row>
    <row r="693" spans="1:83" hidden="1">
      <c r="A693">
        <v>954</v>
      </c>
      <c r="B693" t="s">
        <v>502</v>
      </c>
      <c r="C693">
        <v>122</v>
      </c>
      <c r="D693" t="s">
        <v>503</v>
      </c>
      <c r="E693">
        <v>328</v>
      </c>
      <c r="F693">
        <v>513250001</v>
      </c>
      <c r="G693" t="s">
        <v>187</v>
      </c>
      <c r="H693" s="53"/>
      <c r="I693">
        <v>101</v>
      </c>
      <c r="J693" t="s">
        <v>308</v>
      </c>
      <c r="K693">
        <v>3250</v>
      </c>
      <c r="L693" s="8">
        <v>3220</v>
      </c>
      <c r="M693" t="s">
        <v>493</v>
      </c>
      <c r="N693">
        <v>3000</v>
      </c>
      <c r="O693" t="s">
        <v>118</v>
      </c>
      <c r="P693">
        <v>12</v>
      </c>
      <c r="Q693" t="s">
        <v>401</v>
      </c>
      <c r="R693">
        <v>226</v>
      </c>
      <c r="S693" s="21">
        <v>2</v>
      </c>
      <c r="T693" s="21">
        <v>26</v>
      </c>
      <c r="U693" t="s">
        <v>504</v>
      </c>
      <c r="V693">
        <v>121</v>
      </c>
      <c r="W693" t="s">
        <v>312</v>
      </c>
      <c r="X693">
        <v>1</v>
      </c>
      <c r="Y693" t="s">
        <v>313</v>
      </c>
      <c r="Z693" s="4">
        <v>41899.199999999997</v>
      </c>
      <c r="AA693" s="4">
        <v>5985.6</v>
      </c>
      <c r="AB693" s="4">
        <v>21548.16</v>
      </c>
      <c r="AC693" s="4">
        <v>65841.600000000006</v>
      </c>
      <c r="AD693" s="4">
        <v>95769.600000000006</v>
      </c>
      <c r="AE693" s="4">
        <v>22745.279999999999</v>
      </c>
      <c r="AF693" s="4">
        <v>247205.28</v>
      </c>
      <c r="AG693" s="4">
        <v>119712</v>
      </c>
      <c r="AH693" s="4">
        <v>544689.6</v>
      </c>
      <c r="AI693" s="4">
        <v>377092.8</v>
      </c>
      <c r="AJ693" s="4">
        <v>154248.91</v>
      </c>
      <c r="AK693" s="4">
        <v>154248.91</v>
      </c>
      <c r="AM693" s="4">
        <v>49020.71</v>
      </c>
      <c r="AN693" s="4">
        <v>117874.61</v>
      </c>
      <c r="AO693" s="4">
        <v>332651.71999999997</v>
      </c>
      <c r="AP693" s="4">
        <v>-18768.349999999999</v>
      </c>
      <c r="AQ693" s="4">
        <v>-22194.75</v>
      </c>
      <c r="AR693" s="4">
        <v>-63335.96</v>
      </c>
      <c r="AS693" s="4">
        <v>49737.3</v>
      </c>
      <c r="AT693" s="4">
        <v>268888</v>
      </c>
      <c r="AU693" s="4">
        <v>-351926.64</v>
      </c>
      <c r="AV693" s="4">
        <v>-338435.73</v>
      </c>
      <c r="AW693" s="4">
        <v>-154248.91</v>
      </c>
      <c r="AX693" s="4">
        <v>-150000</v>
      </c>
      <c r="AZ693" s="4">
        <v>58000</v>
      </c>
      <c r="BA693" s="4">
        <v>156600</v>
      </c>
      <c r="BB693" s="4">
        <v>354380</v>
      </c>
      <c r="BC693" s="4">
        <v>11600</v>
      </c>
      <c r="BD693" s="4">
        <v>0</v>
      </c>
      <c r="BE693" s="4">
        <v>0</v>
      </c>
      <c r="BF693" s="4">
        <v>365400</v>
      </c>
      <c r="BG693" s="4">
        <v>388600</v>
      </c>
      <c r="BH693" s="4">
        <v>58000</v>
      </c>
      <c r="BI693" s="4">
        <v>168200</v>
      </c>
      <c r="BJ693" s="6">
        <v>156078</v>
      </c>
      <c r="BK693" s="6">
        <v>156078</v>
      </c>
      <c r="BQ693" s="6">
        <v>944107.56799999997</v>
      </c>
      <c r="BR693" s="9">
        <v>29236.577728229902</v>
      </c>
      <c r="BS693" s="9">
        <v>78938.759866220731</v>
      </c>
      <c r="BT693" s="9">
        <v>178635.48991948471</v>
      </c>
      <c r="BU693" s="9">
        <v>5847.3155456459799</v>
      </c>
      <c r="BV693" s="9">
        <v>0</v>
      </c>
      <c r="BW693" s="9">
        <v>0</v>
      </c>
      <c r="BX693" s="9">
        <v>184190.43968784838</v>
      </c>
      <c r="BY693" s="9">
        <v>195885.07077914034</v>
      </c>
      <c r="BZ693" s="9">
        <v>29236.577728229902</v>
      </c>
      <c r="CA693" s="9">
        <v>84786.075411866725</v>
      </c>
      <c r="CB693" s="9">
        <v>78675.630666666664</v>
      </c>
      <c r="CC693" s="9">
        <v>78675.630666666664</v>
      </c>
      <c r="CD693" s="135">
        <v>944107.56800000009</v>
      </c>
      <c r="CE693" s="7">
        <f t="shared" si="10"/>
        <v>0</v>
      </c>
    </row>
    <row r="694" spans="1:83" hidden="1">
      <c r="A694">
        <v>954</v>
      </c>
      <c r="B694" t="s">
        <v>502</v>
      </c>
      <c r="C694">
        <v>122</v>
      </c>
      <c r="D694" t="s">
        <v>503</v>
      </c>
      <c r="E694">
        <v>639</v>
      </c>
      <c r="F694">
        <v>513250001</v>
      </c>
      <c r="G694" t="s">
        <v>187</v>
      </c>
      <c r="H694" s="53"/>
      <c r="I694">
        <v>601</v>
      </c>
      <c r="J694" t="s">
        <v>389</v>
      </c>
      <c r="K694">
        <v>3250</v>
      </c>
      <c r="L694" s="8">
        <v>3220</v>
      </c>
      <c r="M694" t="s">
        <v>493</v>
      </c>
      <c r="N694">
        <v>3000</v>
      </c>
      <c r="O694" t="s">
        <v>118</v>
      </c>
      <c r="P694">
        <v>12</v>
      </c>
      <c r="Q694" t="s">
        <v>401</v>
      </c>
      <c r="R694">
        <v>226</v>
      </c>
      <c r="S694" s="21">
        <v>2</v>
      </c>
      <c r="T694" s="21">
        <v>26</v>
      </c>
      <c r="U694" t="s">
        <v>504</v>
      </c>
      <c r="V694">
        <v>121</v>
      </c>
      <c r="W694" t="s">
        <v>312</v>
      </c>
      <c r="X694">
        <v>1</v>
      </c>
      <c r="Y694" t="s">
        <v>313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377000</v>
      </c>
      <c r="AR694" s="4">
        <v>0</v>
      </c>
      <c r="AS694" s="4">
        <v>0</v>
      </c>
      <c r="AT694" s="4">
        <v>0</v>
      </c>
      <c r="AU694" s="4">
        <v>0</v>
      </c>
      <c r="AV694" s="4">
        <v>0</v>
      </c>
      <c r="AW694" s="4">
        <v>0</v>
      </c>
      <c r="AX694" s="4">
        <v>0</v>
      </c>
      <c r="AZ694" s="4">
        <v>0</v>
      </c>
      <c r="BA694" s="4">
        <v>0</v>
      </c>
      <c r="BB694" s="4">
        <v>0</v>
      </c>
      <c r="BC694" s="4">
        <v>0</v>
      </c>
      <c r="BD694" s="4">
        <v>0</v>
      </c>
      <c r="BE694" s="4">
        <v>377000</v>
      </c>
      <c r="BF694" s="4">
        <v>0</v>
      </c>
      <c r="BG694" s="4">
        <v>0</v>
      </c>
      <c r="BH694" s="4">
        <v>0</v>
      </c>
      <c r="BI694" s="4">
        <v>0</v>
      </c>
      <c r="BJ694" s="6">
        <v>37700</v>
      </c>
      <c r="BK694" s="6">
        <v>37700</v>
      </c>
      <c r="BQ694" s="4">
        <v>469591.2</v>
      </c>
      <c r="BR694" s="9">
        <v>0</v>
      </c>
      <c r="BS694" s="9">
        <v>0</v>
      </c>
      <c r="BT694" s="9">
        <v>0</v>
      </c>
      <c r="BU694" s="9">
        <v>0</v>
      </c>
      <c r="BV694" s="9">
        <v>0</v>
      </c>
      <c r="BW694" s="9">
        <v>391326</v>
      </c>
      <c r="BX694" s="9">
        <v>0</v>
      </c>
      <c r="BY694" s="9">
        <v>0</v>
      </c>
      <c r="BZ694" s="9">
        <v>0</v>
      </c>
      <c r="CA694" s="9">
        <v>0</v>
      </c>
      <c r="CB694" s="9">
        <v>39132.6</v>
      </c>
      <c r="CC694" s="9">
        <v>39132.6</v>
      </c>
      <c r="CD694" s="135">
        <v>469591.19999999995</v>
      </c>
      <c r="CE694" s="7">
        <f t="shared" si="10"/>
        <v>0</v>
      </c>
    </row>
    <row r="695" spans="1:83" s="42" customFormat="1" hidden="1">
      <c r="A695" s="42">
        <v>962</v>
      </c>
      <c r="B695" s="42" t="s">
        <v>513</v>
      </c>
      <c r="C695" s="42">
        <v>126</v>
      </c>
      <c r="D695" s="42" t="s">
        <v>225</v>
      </c>
      <c r="E695" s="42">
        <v>328</v>
      </c>
      <c r="F695" s="42">
        <v>513250001</v>
      </c>
      <c r="G695" s="42" t="s">
        <v>187</v>
      </c>
      <c r="H695" s="115"/>
      <c r="I695" s="42">
        <v>101</v>
      </c>
      <c r="J695" s="42" t="s">
        <v>308</v>
      </c>
      <c r="K695" s="42">
        <v>3250</v>
      </c>
      <c r="L695" s="104">
        <v>3220</v>
      </c>
      <c r="M695" s="42" t="s">
        <v>493</v>
      </c>
      <c r="N695" s="42">
        <v>3000</v>
      </c>
      <c r="O695" s="42" t="s">
        <v>118</v>
      </c>
      <c r="P695" s="42">
        <v>11</v>
      </c>
      <c r="Q695" s="42" t="s">
        <v>509</v>
      </c>
      <c r="R695" s="42">
        <v>241</v>
      </c>
      <c r="S695" s="105">
        <v>2</v>
      </c>
      <c r="T695" s="105">
        <v>41</v>
      </c>
      <c r="U695" s="42" t="s">
        <v>445</v>
      </c>
      <c r="V695" s="42">
        <v>124</v>
      </c>
      <c r="W695" s="42" t="s">
        <v>510</v>
      </c>
      <c r="X695" s="42">
        <v>1</v>
      </c>
      <c r="Y695" s="42" t="s">
        <v>313</v>
      </c>
      <c r="Z695" s="43">
        <v>0</v>
      </c>
      <c r="AA695" s="43">
        <v>0</v>
      </c>
      <c r="AB695" s="43">
        <v>0</v>
      </c>
      <c r="AC695" s="43">
        <v>0</v>
      </c>
      <c r="AD695" s="43">
        <v>0</v>
      </c>
      <c r="AE695" s="43">
        <v>0</v>
      </c>
      <c r="AF695" s="43">
        <v>0</v>
      </c>
      <c r="AG695" s="43">
        <v>0</v>
      </c>
      <c r="AH695" s="43">
        <v>0</v>
      </c>
      <c r="AI695" s="43">
        <v>0</v>
      </c>
      <c r="AJ695" s="43">
        <v>0</v>
      </c>
      <c r="AK695" s="43">
        <v>0</v>
      </c>
      <c r="AL695" s="43"/>
      <c r="AM695" s="43">
        <v>0</v>
      </c>
      <c r="AN695" s="43">
        <v>0</v>
      </c>
      <c r="AO695" s="43">
        <v>0</v>
      </c>
      <c r="AP695" s="43">
        <v>0</v>
      </c>
      <c r="AQ695" s="43">
        <v>0</v>
      </c>
      <c r="AR695" s="43">
        <v>0</v>
      </c>
      <c r="AS695" s="43">
        <v>0</v>
      </c>
      <c r="AT695" s="43">
        <v>0</v>
      </c>
      <c r="AU695" s="43">
        <v>0</v>
      </c>
      <c r="AV695" s="43">
        <v>6090</v>
      </c>
      <c r="AW695" s="43">
        <v>0</v>
      </c>
      <c r="AX695" s="43">
        <v>0</v>
      </c>
      <c r="AZ695" s="43">
        <v>0</v>
      </c>
      <c r="BA695" s="43">
        <v>0</v>
      </c>
      <c r="BB695" s="43">
        <v>0</v>
      </c>
      <c r="BC695" s="43">
        <v>0</v>
      </c>
      <c r="BD695" s="43">
        <v>0</v>
      </c>
      <c r="BE695" s="43">
        <v>0</v>
      </c>
      <c r="BF695" s="43">
        <v>0</v>
      </c>
      <c r="BG695" s="43">
        <v>0</v>
      </c>
      <c r="BH695" s="43">
        <v>0</v>
      </c>
      <c r="BI695" s="43">
        <v>0</v>
      </c>
      <c r="BJ695" s="44">
        <v>0</v>
      </c>
      <c r="BK695" s="44">
        <v>0</v>
      </c>
      <c r="BL695" s="107"/>
      <c r="BM695" s="107"/>
      <c r="BQ695" s="43">
        <v>0</v>
      </c>
      <c r="BR695" s="107">
        <v>0</v>
      </c>
      <c r="BS695" s="107">
        <v>0</v>
      </c>
      <c r="BT695" s="107">
        <v>0</v>
      </c>
      <c r="BU695" s="107">
        <v>0</v>
      </c>
      <c r="BV695" s="107">
        <v>0</v>
      </c>
      <c r="BW695" s="107">
        <v>0</v>
      </c>
      <c r="BX695" s="107">
        <v>0</v>
      </c>
      <c r="BY695" s="107">
        <v>0</v>
      </c>
      <c r="BZ695" s="107">
        <v>0</v>
      </c>
      <c r="CA695" s="107">
        <v>0</v>
      </c>
      <c r="CB695" s="107">
        <v>0</v>
      </c>
      <c r="CC695" s="107">
        <v>0</v>
      </c>
      <c r="CD695" s="137">
        <v>0</v>
      </c>
      <c r="CE695" s="7">
        <f t="shared" si="10"/>
        <v>0</v>
      </c>
    </row>
    <row r="696" spans="1:83" hidden="1">
      <c r="A696">
        <v>951</v>
      </c>
      <c r="B696" t="s">
        <v>491</v>
      </c>
      <c r="C696">
        <v>118</v>
      </c>
      <c r="D696" t="s">
        <v>178</v>
      </c>
      <c r="E696">
        <v>329</v>
      </c>
      <c r="F696">
        <v>513260001</v>
      </c>
      <c r="G696" t="s">
        <v>198</v>
      </c>
      <c r="H696" s="53"/>
      <c r="I696">
        <v>101</v>
      </c>
      <c r="J696" t="s">
        <v>308</v>
      </c>
      <c r="K696">
        <v>3260</v>
      </c>
      <c r="L696" s="8">
        <v>3220</v>
      </c>
      <c r="M696" t="s">
        <v>387</v>
      </c>
      <c r="N696">
        <v>3000</v>
      </c>
      <c r="O696" t="s">
        <v>118</v>
      </c>
      <c r="P696">
        <v>12</v>
      </c>
      <c r="Q696" t="s">
        <v>401</v>
      </c>
      <c r="R696">
        <v>221</v>
      </c>
      <c r="S696" s="21">
        <v>2</v>
      </c>
      <c r="T696" s="21">
        <v>21</v>
      </c>
      <c r="U696" t="s">
        <v>492</v>
      </c>
      <c r="V696">
        <v>128</v>
      </c>
      <c r="W696" t="s">
        <v>404</v>
      </c>
      <c r="X696">
        <v>1</v>
      </c>
      <c r="Y696" t="s">
        <v>313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3591.36</v>
      </c>
      <c r="AJ696" s="4">
        <v>359.14</v>
      </c>
      <c r="AK696" s="4">
        <v>359.14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-2900</v>
      </c>
      <c r="AW696" s="4">
        <v>0</v>
      </c>
      <c r="AX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0</v>
      </c>
      <c r="BF696" s="4">
        <v>0</v>
      </c>
      <c r="BG696" s="4">
        <v>0</v>
      </c>
      <c r="BH696" s="4">
        <v>0</v>
      </c>
      <c r="BI696" s="4">
        <v>0</v>
      </c>
      <c r="BJ696" s="6">
        <v>0</v>
      </c>
      <c r="BK696" s="6">
        <v>0</v>
      </c>
      <c r="BQ696" s="4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0</v>
      </c>
      <c r="BX696" s="9">
        <v>0</v>
      </c>
      <c r="BY696" s="9">
        <v>0</v>
      </c>
      <c r="BZ696" s="9">
        <v>0</v>
      </c>
      <c r="CA696" s="9">
        <v>0</v>
      </c>
      <c r="CB696" s="9">
        <v>0</v>
      </c>
      <c r="CC696" s="9">
        <v>0</v>
      </c>
      <c r="CD696" s="135">
        <v>0</v>
      </c>
      <c r="CE696" s="7">
        <f t="shared" si="10"/>
        <v>0</v>
      </c>
    </row>
    <row r="697" spans="1:83" hidden="1">
      <c r="A697">
        <v>954</v>
      </c>
      <c r="B697" t="s">
        <v>502</v>
      </c>
      <c r="C697">
        <v>122</v>
      </c>
      <c r="D697" t="s">
        <v>503</v>
      </c>
      <c r="E697">
        <v>638</v>
      </c>
      <c r="F697">
        <v>513260001</v>
      </c>
      <c r="G697" t="s">
        <v>198</v>
      </c>
      <c r="H697" s="53"/>
      <c r="I697">
        <v>601</v>
      </c>
      <c r="J697" t="s">
        <v>389</v>
      </c>
      <c r="K697">
        <v>3260</v>
      </c>
      <c r="L697" s="8">
        <v>3220</v>
      </c>
      <c r="M697" t="s">
        <v>387</v>
      </c>
      <c r="N697">
        <v>3000</v>
      </c>
      <c r="O697" t="s">
        <v>118</v>
      </c>
      <c r="P697">
        <v>12</v>
      </c>
      <c r="Q697" t="s">
        <v>401</v>
      </c>
      <c r="R697">
        <v>226</v>
      </c>
      <c r="S697" s="21">
        <v>2</v>
      </c>
      <c r="T697" s="21">
        <v>26</v>
      </c>
      <c r="U697" t="s">
        <v>504</v>
      </c>
      <c r="V697">
        <v>121</v>
      </c>
      <c r="W697" t="s">
        <v>312</v>
      </c>
      <c r="X697">
        <v>1</v>
      </c>
      <c r="Y697" t="s">
        <v>313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293480</v>
      </c>
      <c r="AR697" s="4">
        <v>0</v>
      </c>
      <c r="AS697" s="4">
        <v>0</v>
      </c>
      <c r="AT697" s="4">
        <v>0</v>
      </c>
      <c r="AU697" s="4">
        <v>0</v>
      </c>
      <c r="AV697" s="4">
        <v>0</v>
      </c>
      <c r="AW697" s="4">
        <v>0</v>
      </c>
      <c r="AX697" s="4">
        <v>0</v>
      </c>
      <c r="AZ697" s="4">
        <v>0</v>
      </c>
      <c r="BA697" s="4">
        <v>0</v>
      </c>
      <c r="BB697" s="4">
        <v>0</v>
      </c>
      <c r="BC697" s="4">
        <v>0</v>
      </c>
      <c r="BD697" s="4">
        <v>0</v>
      </c>
      <c r="BE697" s="4">
        <v>293480</v>
      </c>
      <c r="BF697" s="4">
        <v>0</v>
      </c>
      <c r="BG697" s="4">
        <v>0</v>
      </c>
      <c r="BH697" s="4">
        <v>0</v>
      </c>
      <c r="BI697" s="4">
        <v>0</v>
      </c>
      <c r="BJ697" s="6">
        <v>29348</v>
      </c>
      <c r="BK697" s="6">
        <v>29348</v>
      </c>
      <c r="BQ697" s="4">
        <v>365558.68800000002</v>
      </c>
      <c r="BR697" s="9">
        <v>0</v>
      </c>
      <c r="BS697" s="9">
        <v>0</v>
      </c>
      <c r="BT697" s="9">
        <v>0</v>
      </c>
      <c r="BU697" s="9">
        <v>0</v>
      </c>
      <c r="BV697" s="9">
        <v>0</v>
      </c>
      <c r="BW697" s="9">
        <v>304632.24000000005</v>
      </c>
      <c r="BX697" s="9">
        <v>0</v>
      </c>
      <c r="BY697" s="9">
        <v>0</v>
      </c>
      <c r="BZ697" s="9">
        <v>0</v>
      </c>
      <c r="CA697" s="9">
        <v>0</v>
      </c>
      <c r="CB697" s="9">
        <v>30463.224000000002</v>
      </c>
      <c r="CC697" s="9">
        <v>30463.224000000002</v>
      </c>
      <c r="CD697" s="135">
        <v>365558.68800000002</v>
      </c>
      <c r="CE697" s="7">
        <f t="shared" si="10"/>
        <v>0</v>
      </c>
    </row>
    <row r="698" spans="1:83" hidden="1">
      <c r="A698">
        <v>954</v>
      </c>
      <c r="B698" t="s">
        <v>502</v>
      </c>
      <c r="C698">
        <v>122</v>
      </c>
      <c r="D698" t="s">
        <v>503</v>
      </c>
      <c r="E698">
        <v>329</v>
      </c>
      <c r="F698">
        <v>513260001</v>
      </c>
      <c r="G698" t="s">
        <v>198</v>
      </c>
      <c r="H698" s="53"/>
      <c r="I698">
        <v>101</v>
      </c>
      <c r="J698" t="s">
        <v>308</v>
      </c>
      <c r="K698">
        <v>3260</v>
      </c>
      <c r="L698" s="8">
        <v>3220</v>
      </c>
      <c r="M698" t="s">
        <v>387</v>
      </c>
      <c r="N698">
        <v>3000</v>
      </c>
      <c r="O698" t="s">
        <v>118</v>
      </c>
      <c r="P698">
        <v>12</v>
      </c>
      <c r="Q698" t="s">
        <v>401</v>
      </c>
      <c r="R698">
        <v>226</v>
      </c>
      <c r="S698" s="21">
        <v>2</v>
      </c>
      <c r="T698" s="21">
        <v>26</v>
      </c>
      <c r="U698" t="s">
        <v>504</v>
      </c>
      <c r="V698">
        <v>121</v>
      </c>
      <c r="W698" t="s">
        <v>312</v>
      </c>
      <c r="X698">
        <v>1</v>
      </c>
      <c r="Y698" t="s">
        <v>313</v>
      </c>
      <c r="Z698" s="4">
        <v>181962.23999999999</v>
      </c>
      <c r="AA698" s="4">
        <v>191539.20000000001</v>
      </c>
      <c r="AB698" s="4">
        <v>205904.64000000001</v>
      </c>
      <c r="AC698" s="4">
        <v>499797.6</v>
      </c>
      <c r="AD698" s="4">
        <v>34716.480000000003</v>
      </c>
      <c r="AE698" s="4">
        <v>456102.72</v>
      </c>
      <c r="AF698" s="4">
        <v>402232.32000000001</v>
      </c>
      <c r="AG698" s="4">
        <v>435751.67999999999</v>
      </c>
      <c r="AH698" s="4">
        <v>0</v>
      </c>
      <c r="AI698" s="4">
        <v>215481.60000000001</v>
      </c>
      <c r="AJ698" s="4">
        <v>262348.84999999998</v>
      </c>
      <c r="AK698" s="4">
        <v>262348.84999999998</v>
      </c>
      <c r="AM698" s="4">
        <v>96499.92</v>
      </c>
      <c r="AN698" s="4">
        <v>17749.02</v>
      </c>
      <c r="AO698" s="4">
        <v>-1740</v>
      </c>
      <c r="AP698" s="4">
        <v>-3329.22</v>
      </c>
      <c r="AQ698" s="4">
        <v>-0.3</v>
      </c>
      <c r="AR698" s="4">
        <v>-261.31</v>
      </c>
      <c r="AS698" s="4">
        <v>-115252.24</v>
      </c>
      <c r="AT698" s="4">
        <v>-533192.13</v>
      </c>
      <c r="AU698" s="4">
        <v>267202.28999999998</v>
      </c>
      <c r="AV698" s="4">
        <v>-316524.5</v>
      </c>
      <c r="AW698" s="4">
        <v>-130108.85</v>
      </c>
      <c r="AX698" s="4">
        <v>-260000</v>
      </c>
      <c r="AZ698" s="4">
        <v>245920</v>
      </c>
      <c r="BA698" s="4">
        <v>232000</v>
      </c>
      <c r="BB698" s="4">
        <v>171680</v>
      </c>
      <c r="BC698" s="4">
        <v>171680</v>
      </c>
      <c r="BD698" s="4">
        <v>232000</v>
      </c>
      <c r="BE698" s="4">
        <v>0</v>
      </c>
      <c r="BF698" s="4">
        <v>461680</v>
      </c>
      <c r="BG698" s="4">
        <v>241280</v>
      </c>
      <c r="BH698" s="4">
        <v>278400</v>
      </c>
      <c r="BI698" s="4">
        <v>0</v>
      </c>
      <c r="BJ698" s="6">
        <v>203464</v>
      </c>
      <c r="BK698" s="6">
        <v>203464</v>
      </c>
      <c r="BQ698" s="6">
        <v>1534347.5840000003</v>
      </c>
      <c r="BR698" s="9">
        <v>154542.80112504755</v>
      </c>
      <c r="BS698" s="9">
        <v>145795.09540098824</v>
      </c>
      <c r="BT698" s="9">
        <v>107888.3705967313</v>
      </c>
      <c r="BU698" s="9">
        <v>107888.3705967313</v>
      </c>
      <c r="BV698" s="9">
        <v>145795.09540098824</v>
      </c>
      <c r="BW698" s="9">
        <v>0</v>
      </c>
      <c r="BX698" s="9">
        <v>290132.23984796659</v>
      </c>
      <c r="BY698" s="9">
        <v>151626.89921702776</v>
      </c>
      <c r="BZ698" s="9">
        <v>174954.11448118588</v>
      </c>
      <c r="CA698" s="9">
        <v>0</v>
      </c>
      <c r="CB698" s="9">
        <v>127862.29866666668</v>
      </c>
      <c r="CC698" s="9">
        <v>127862.29866666668</v>
      </c>
      <c r="CD698" s="135">
        <v>1534347.5840000003</v>
      </c>
      <c r="CE698" s="7">
        <f t="shared" si="10"/>
        <v>0</v>
      </c>
    </row>
    <row r="699" spans="1:83" s="120" customFormat="1" ht="15.75" hidden="1" thickBot="1">
      <c r="A699" s="120">
        <v>962</v>
      </c>
      <c r="B699" s="120" t="s">
        <v>513</v>
      </c>
      <c r="C699" s="120">
        <v>126</v>
      </c>
      <c r="D699" s="120" t="s">
        <v>225</v>
      </c>
      <c r="E699" s="120">
        <v>329</v>
      </c>
      <c r="F699" s="120">
        <v>513260001</v>
      </c>
      <c r="G699" s="120" t="s">
        <v>198</v>
      </c>
      <c r="H699" s="121"/>
      <c r="I699" s="120">
        <v>101</v>
      </c>
      <c r="J699" s="120" t="s">
        <v>308</v>
      </c>
      <c r="K699" s="120">
        <v>3260</v>
      </c>
      <c r="L699" s="122">
        <v>3220</v>
      </c>
      <c r="M699" s="120" t="s">
        <v>387</v>
      </c>
      <c r="N699" s="120">
        <v>3000</v>
      </c>
      <c r="O699" s="120" t="s">
        <v>118</v>
      </c>
      <c r="P699" s="120">
        <v>11</v>
      </c>
      <c r="Q699" s="120" t="s">
        <v>509</v>
      </c>
      <c r="R699" s="120">
        <v>241</v>
      </c>
      <c r="S699" s="123">
        <v>2</v>
      </c>
      <c r="T699" s="123">
        <v>41</v>
      </c>
      <c r="U699" s="120" t="s">
        <v>445</v>
      </c>
      <c r="V699" s="120">
        <v>124</v>
      </c>
      <c r="W699" s="120" t="s">
        <v>510</v>
      </c>
      <c r="X699" s="120">
        <v>1</v>
      </c>
      <c r="Y699" s="120" t="s">
        <v>313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  <c r="AH699" s="22">
        <v>0</v>
      </c>
      <c r="AI699" s="22">
        <v>0</v>
      </c>
      <c r="AJ699" s="22">
        <v>0</v>
      </c>
      <c r="AK699" s="22">
        <v>0</v>
      </c>
      <c r="AL699" s="22"/>
      <c r="AM699" s="22">
        <v>0</v>
      </c>
      <c r="AN699" s="22">
        <v>0</v>
      </c>
      <c r="AO699" s="22">
        <v>0</v>
      </c>
      <c r="AP699" s="22">
        <v>0</v>
      </c>
      <c r="AQ699" s="22">
        <v>0</v>
      </c>
      <c r="AR699" s="22">
        <v>0</v>
      </c>
      <c r="AS699" s="22">
        <v>12180</v>
      </c>
      <c r="AT699" s="22">
        <v>0</v>
      </c>
      <c r="AU699" s="22">
        <v>0</v>
      </c>
      <c r="AV699" s="22">
        <v>0</v>
      </c>
      <c r="AW699" s="22">
        <v>0</v>
      </c>
      <c r="AX699" s="22">
        <v>0</v>
      </c>
      <c r="AZ699" s="22">
        <v>0</v>
      </c>
      <c r="BA699" s="22">
        <v>0</v>
      </c>
      <c r="BB699" s="22">
        <v>0</v>
      </c>
      <c r="BC699" s="22">
        <v>0</v>
      </c>
      <c r="BD699" s="22">
        <v>0</v>
      </c>
      <c r="BE699" s="22">
        <v>0</v>
      </c>
      <c r="BF699" s="22">
        <v>0</v>
      </c>
      <c r="BG699" s="22">
        <v>12180</v>
      </c>
      <c r="BH699" s="22">
        <v>0</v>
      </c>
      <c r="BI699" s="22">
        <v>0</v>
      </c>
      <c r="BJ699" s="124">
        <v>1218</v>
      </c>
      <c r="BK699" s="124">
        <v>1218</v>
      </c>
      <c r="BL699" s="24"/>
      <c r="BM699" s="24"/>
      <c r="BQ699" s="22">
        <v>15171.408000000001</v>
      </c>
      <c r="BR699" s="24">
        <v>0</v>
      </c>
      <c r="BS699" s="24">
        <v>0</v>
      </c>
      <c r="BT699" s="24">
        <v>0</v>
      </c>
      <c r="BU699" s="24">
        <v>0</v>
      </c>
      <c r="BV699" s="24">
        <v>0</v>
      </c>
      <c r="BW699" s="24">
        <v>0</v>
      </c>
      <c r="BX699" s="24">
        <v>0</v>
      </c>
      <c r="BY699" s="24">
        <v>12642.840000000002</v>
      </c>
      <c r="BZ699" s="24">
        <v>0</v>
      </c>
      <c r="CA699" s="24">
        <v>0</v>
      </c>
      <c r="CB699" s="24">
        <v>1264.2840000000001</v>
      </c>
      <c r="CC699" s="24">
        <v>1264.2840000000001</v>
      </c>
      <c r="CD699" s="138">
        <v>15171.408000000001</v>
      </c>
      <c r="CE699" s="7">
        <f t="shared" si="10"/>
        <v>0</v>
      </c>
    </row>
    <row r="700" spans="1:83" hidden="1">
      <c r="A700">
        <v>111</v>
      </c>
      <c r="B700" t="s">
        <v>84</v>
      </c>
      <c r="C700">
        <v>141</v>
      </c>
      <c r="D700" t="s">
        <v>260</v>
      </c>
      <c r="E700">
        <v>330</v>
      </c>
      <c r="F700">
        <v>513260002</v>
      </c>
      <c r="G700" t="s">
        <v>203</v>
      </c>
      <c r="H700" s="53"/>
      <c r="I700">
        <v>101</v>
      </c>
      <c r="J700" t="s">
        <v>308</v>
      </c>
      <c r="K700">
        <v>3260</v>
      </c>
      <c r="L700" s="8">
        <v>3220</v>
      </c>
      <c r="M700" t="s">
        <v>387</v>
      </c>
      <c r="N700">
        <v>3000</v>
      </c>
      <c r="O700" t="s">
        <v>118</v>
      </c>
      <c r="P700">
        <v>13</v>
      </c>
      <c r="Q700" t="s">
        <v>353</v>
      </c>
      <c r="R700">
        <v>263</v>
      </c>
      <c r="S700" s="21">
        <v>2</v>
      </c>
      <c r="T700" s="21">
        <v>63</v>
      </c>
      <c r="U700" t="s">
        <v>354</v>
      </c>
      <c r="V700">
        <v>121</v>
      </c>
      <c r="W700" t="s">
        <v>312</v>
      </c>
      <c r="X700">
        <v>1</v>
      </c>
      <c r="Y700" t="s">
        <v>313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0</v>
      </c>
      <c r="AU700" s="4">
        <v>28913</v>
      </c>
      <c r="AV700" s="4">
        <v>0</v>
      </c>
      <c r="AW700" s="4">
        <v>0</v>
      </c>
      <c r="AX700" s="4">
        <v>0</v>
      </c>
      <c r="AZ700" s="4">
        <v>0</v>
      </c>
      <c r="BA700" s="4">
        <v>0</v>
      </c>
      <c r="BB700" s="4">
        <v>0</v>
      </c>
      <c r="BC700" s="4">
        <v>0</v>
      </c>
      <c r="BD700" s="4">
        <v>0</v>
      </c>
      <c r="BE700" s="4">
        <v>0</v>
      </c>
      <c r="BF700" s="4">
        <v>0</v>
      </c>
      <c r="BG700" s="4">
        <v>0</v>
      </c>
      <c r="BH700" s="4">
        <v>28913</v>
      </c>
      <c r="BI700" s="4">
        <v>0</v>
      </c>
      <c r="BJ700" s="6">
        <v>2891.3</v>
      </c>
      <c r="BK700" s="6">
        <v>2891.3</v>
      </c>
      <c r="BQ700" s="4">
        <v>36014.032800000001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0</v>
      </c>
      <c r="BX700" s="9">
        <v>0</v>
      </c>
      <c r="BY700" s="9">
        <v>0</v>
      </c>
      <c r="BZ700" s="9">
        <v>30011.694000000003</v>
      </c>
      <c r="CA700" s="9">
        <v>0</v>
      </c>
      <c r="CB700" s="9">
        <v>3001.1694000000002</v>
      </c>
      <c r="CC700" s="9">
        <v>3001.1694000000002</v>
      </c>
      <c r="CD700" s="135">
        <v>36014.032800000001</v>
      </c>
      <c r="CE700" s="7">
        <f t="shared" si="10"/>
        <v>0</v>
      </c>
    </row>
    <row r="701" spans="1:83" hidden="1">
      <c r="A701">
        <v>942</v>
      </c>
      <c r="B701" t="s">
        <v>487</v>
      </c>
      <c r="C701">
        <v>117</v>
      </c>
      <c r="D701" t="s">
        <v>488</v>
      </c>
      <c r="E701">
        <v>330</v>
      </c>
      <c r="F701">
        <v>513260002</v>
      </c>
      <c r="G701" t="s">
        <v>203</v>
      </c>
      <c r="H701" s="53"/>
      <c r="I701">
        <v>101</v>
      </c>
      <c r="J701" t="s">
        <v>308</v>
      </c>
      <c r="K701">
        <v>3260</v>
      </c>
      <c r="L701" s="8">
        <v>3220</v>
      </c>
      <c r="M701" t="s">
        <v>387</v>
      </c>
      <c r="N701">
        <v>3000</v>
      </c>
      <c r="O701" t="s">
        <v>118</v>
      </c>
      <c r="P701">
        <v>8</v>
      </c>
      <c r="Q701" t="s">
        <v>486</v>
      </c>
      <c r="R701">
        <v>183</v>
      </c>
      <c r="S701" s="21">
        <v>1</v>
      </c>
      <c r="T701" s="21">
        <v>83</v>
      </c>
      <c r="U701" t="s">
        <v>489</v>
      </c>
      <c r="V701">
        <v>121</v>
      </c>
      <c r="W701" t="s">
        <v>312</v>
      </c>
      <c r="X701">
        <v>1</v>
      </c>
      <c r="Y701" t="s">
        <v>313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68235.839999999997</v>
      </c>
      <c r="AF701" s="4">
        <v>0</v>
      </c>
      <c r="AG701" s="4">
        <v>0</v>
      </c>
      <c r="AH701" s="4">
        <v>7182.72</v>
      </c>
      <c r="AI701" s="4">
        <v>0</v>
      </c>
      <c r="AJ701" s="4">
        <v>7541.86</v>
      </c>
      <c r="AK701" s="4">
        <v>7541.86</v>
      </c>
      <c r="AM701" s="4">
        <v>32480</v>
      </c>
      <c r="AN701" s="4">
        <v>32480</v>
      </c>
      <c r="AO701" s="4">
        <v>0</v>
      </c>
      <c r="AP701" s="4">
        <v>0</v>
      </c>
      <c r="AQ701" s="4">
        <v>87000</v>
      </c>
      <c r="AR701" s="4">
        <v>0</v>
      </c>
      <c r="AS701" s="4">
        <v>0</v>
      </c>
      <c r="AT701" s="4">
        <v>0</v>
      </c>
      <c r="AU701" s="4">
        <v>3461.44</v>
      </c>
      <c r="AV701" s="4">
        <v>13920</v>
      </c>
      <c r="AW701" s="4">
        <v>6378.14</v>
      </c>
      <c r="AX701" s="4">
        <v>0</v>
      </c>
      <c r="AZ701" s="4">
        <v>32480</v>
      </c>
      <c r="BA701" s="4">
        <v>32480</v>
      </c>
      <c r="BB701" s="4">
        <v>0</v>
      </c>
      <c r="BC701" s="4">
        <v>0</v>
      </c>
      <c r="BD701" s="4">
        <v>0</v>
      </c>
      <c r="BE701" s="4">
        <v>87000</v>
      </c>
      <c r="BF701" s="4">
        <v>51040</v>
      </c>
      <c r="BG701" s="4">
        <v>13920</v>
      </c>
      <c r="BH701" s="4">
        <v>13920</v>
      </c>
      <c r="BI701" s="4">
        <v>13920</v>
      </c>
      <c r="BJ701" s="6">
        <v>24476</v>
      </c>
      <c r="BK701" s="6">
        <v>24476</v>
      </c>
      <c r="BQ701" s="4">
        <v>304873.05599999998</v>
      </c>
      <c r="BR701" s="9">
        <v>33714.239999999998</v>
      </c>
      <c r="BS701" s="9">
        <v>33714.239999999998</v>
      </c>
      <c r="BT701" s="9">
        <v>0</v>
      </c>
      <c r="BU701" s="9">
        <v>0</v>
      </c>
      <c r="BV701" s="9">
        <v>0</v>
      </c>
      <c r="BW701" s="9">
        <v>90306</v>
      </c>
      <c r="BX701" s="9">
        <v>52979.519999999997</v>
      </c>
      <c r="BY701" s="9">
        <v>14448.959999999997</v>
      </c>
      <c r="BZ701" s="9">
        <v>14448.959999999997</v>
      </c>
      <c r="CA701" s="9">
        <v>14448.959999999997</v>
      </c>
      <c r="CB701" s="9">
        <v>25406.087999999996</v>
      </c>
      <c r="CC701" s="9">
        <v>25406.087999999996</v>
      </c>
      <c r="CD701" s="135">
        <v>304873.05599999992</v>
      </c>
      <c r="CE701" s="7">
        <f t="shared" si="10"/>
        <v>0</v>
      </c>
    </row>
    <row r="702" spans="1:83" hidden="1">
      <c r="A702">
        <v>954</v>
      </c>
      <c r="B702" t="s">
        <v>502</v>
      </c>
      <c r="C702">
        <v>122</v>
      </c>
      <c r="D702" t="s">
        <v>503</v>
      </c>
      <c r="E702">
        <v>330</v>
      </c>
      <c r="F702">
        <v>513260002</v>
      </c>
      <c r="G702" t="s">
        <v>203</v>
      </c>
      <c r="H702" s="53"/>
      <c r="I702">
        <v>101</v>
      </c>
      <c r="J702" t="s">
        <v>308</v>
      </c>
      <c r="K702">
        <v>3260</v>
      </c>
      <c r="L702" s="8">
        <v>3220</v>
      </c>
      <c r="M702" t="s">
        <v>387</v>
      </c>
      <c r="N702">
        <v>3000</v>
      </c>
      <c r="O702" t="s">
        <v>118</v>
      </c>
      <c r="P702">
        <v>12</v>
      </c>
      <c r="Q702" t="s">
        <v>401</v>
      </c>
      <c r="R702">
        <v>226</v>
      </c>
      <c r="S702" s="21">
        <v>2</v>
      </c>
      <c r="T702" s="21">
        <v>26</v>
      </c>
      <c r="U702" t="s">
        <v>504</v>
      </c>
      <c r="V702">
        <v>121</v>
      </c>
      <c r="W702" t="s">
        <v>312</v>
      </c>
      <c r="X702">
        <v>1</v>
      </c>
      <c r="Y702" t="s">
        <v>313</v>
      </c>
      <c r="Z702" s="4">
        <v>0</v>
      </c>
      <c r="AA702" s="4">
        <v>0</v>
      </c>
      <c r="AB702" s="4">
        <v>0</v>
      </c>
      <c r="AC702" s="4">
        <v>0</v>
      </c>
      <c r="AD702" s="4">
        <v>4309.63</v>
      </c>
      <c r="AE702" s="4">
        <v>17238.53</v>
      </c>
      <c r="AF702" s="4">
        <v>28730.880000000001</v>
      </c>
      <c r="AG702" s="4">
        <v>71827.199999999997</v>
      </c>
      <c r="AH702" s="4">
        <v>105226.85</v>
      </c>
      <c r="AI702" s="4">
        <v>0</v>
      </c>
      <c r="AJ702" s="4">
        <v>22733.31</v>
      </c>
      <c r="AK702" s="4">
        <v>22733.31</v>
      </c>
      <c r="AM702" s="4">
        <v>0</v>
      </c>
      <c r="AN702" s="4">
        <v>0</v>
      </c>
      <c r="AO702" s="4">
        <v>7830</v>
      </c>
      <c r="AP702" s="4">
        <v>0</v>
      </c>
      <c r="AQ702" s="4">
        <v>-4309.63</v>
      </c>
      <c r="AR702" s="4">
        <v>-0.05</v>
      </c>
      <c r="AS702" s="4">
        <v>-27423.48</v>
      </c>
      <c r="AT702" s="4">
        <v>-85014.13</v>
      </c>
      <c r="AU702" s="4">
        <v>-91391.59</v>
      </c>
      <c r="AV702" s="4">
        <v>-17454.21</v>
      </c>
      <c r="AW702" s="4">
        <v>-22733.31</v>
      </c>
      <c r="AX702" s="4">
        <v>0</v>
      </c>
      <c r="AZ702" s="4">
        <v>0</v>
      </c>
      <c r="BA702" s="4">
        <v>0</v>
      </c>
      <c r="BB702" s="4">
        <v>7830</v>
      </c>
      <c r="BC702" s="4">
        <v>0</v>
      </c>
      <c r="BD702" s="4">
        <v>0</v>
      </c>
      <c r="BE702" s="4">
        <v>1740</v>
      </c>
      <c r="BF702" s="4">
        <v>0</v>
      </c>
      <c r="BG702" s="4">
        <v>0</v>
      </c>
      <c r="BH702" s="4">
        <v>0</v>
      </c>
      <c r="BI702" s="4">
        <v>0</v>
      </c>
      <c r="BJ702" s="6">
        <v>957</v>
      </c>
      <c r="BK702" s="6">
        <v>957</v>
      </c>
      <c r="BQ702" s="4">
        <v>11920.392</v>
      </c>
      <c r="BR702" s="9">
        <v>0</v>
      </c>
      <c r="BS702" s="9">
        <v>0</v>
      </c>
      <c r="BT702" s="9">
        <v>8127.5399999999991</v>
      </c>
      <c r="BU702" s="9">
        <v>0</v>
      </c>
      <c r="BV702" s="9">
        <v>0</v>
      </c>
      <c r="BW702" s="9">
        <v>1806.1200000000001</v>
      </c>
      <c r="BX702" s="9">
        <v>0</v>
      </c>
      <c r="BY702" s="9">
        <v>0</v>
      </c>
      <c r="BZ702" s="9">
        <v>0</v>
      </c>
      <c r="CA702" s="9">
        <v>0</v>
      </c>
      <c r="CB702" s="9">
        <v>993.36599999999999</v>
      </c>
      <c r="CC702" s="9">
        <v>993.36599999999999</v>
      </c>
      <c r="CD702" s="135">
        <v>11920.392</v>
      </c>
      <c r="CE702" s="7">
        <f t="shared" si="10"/>
        <v>0</v>
      </c>
    </row>
    <row r="703" spans="1:83" hidden="1">
      <c r="A703">
        <v>961</v>
      </c>
      <c r="B703" t="s">
        <v>80</v>
      </c>
      <c r="C703">
        <v>124</v>
      </c>
      <c r="D703" t="s">
        <v>508</v>
      </c>
      <c r="E703">
        <v>330</v>
      </c>
      <c r="F703">
        <v>513260002</v>
      </c>
      <c r="G703" t="s">
        <v>203</v>
      </c>
      <c r="H703" s="53"/>
      <c r="I703">
        <v>101</v>
      </c>
      <c r="J703" t="s">
        <v>308</v>
      </c>
      <c r="K703">
        <v>3260</v>
      </c>
      <c r="L703" s="8">
        <v>3220</v>
      </c>
      <c r="M703" t="s">
        <v>387</v>
      </c>
      <c r="N703">
        <v>3000</v>
      </c>
      <c r="O703" t="s">
        <v>118</v>
      </c>
      <c r="P703">
        <v>11</v>
      </c>
      <c r="Q703" t="s">
        <v>509</v>
      </c>
      <c r="R703">
        <v>241</v>
      </c>
      <c r="S703" s="21">
        <v>2</v>
      </c>
      <c r="T703" s="21">
        <v>41</v>
      </c>
      <c r="U703" t="s">
        <v>445</v>
      </c>
      <c r="V703">
        <v>124</v>
      </c>
      <c r="W703" t="s">
        <v>510</v>
      </c>
      <c r="X703">
        <v>1</v>
      </c>
      <c r="Y703" t="s">
        <v>313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12569.76</v>
      </c>
      <c r="AF703" s="4">
        <v>0</v>
      </c>
      <c r="AG703" s="4">
        <v>0</v>
      </c>
      <c r="AH703" s="4">
        <v>0</v>
      </c>
      <c r="AI703" s="4">
        <v>0</v>
      </c>
      <c r="AJ703" s="4">
        <v>1256.98</v>
      </c>
      <c r="AK703" s="4">
        <v>1256.98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0</v>
      </c>
      <c r="AU703" s="4">
        <v>-9704.61</v>
      </c>
      <c r="AV703" s="4">
        <v>0</v>
      </c>
      <c r="AW703" s="4">
        <v>0</v>
      </c>
      <c r="AX703" s="4">
        <v>0</v>
      </c>
      <c r="AZ703" s="4">
        <v>0</v>
      </c>
      <c r="BA703" s="4">
        <v>0</v>
      </c>
      <c r="BB703" s="4">
        <v>0</v>
      </c>
      <c r="BC703" s="4">
        <v>0</v>
      </c>
      <c r="BD703" s="4">
        <v>0</v>
      </c>
      <c r="BE703" s="4">
        <v>0</v>
      </c>
      <c r="BF703" s="4">
        <v>0</v>
      </c>
      <c r="BG703" s="4">
        <v>0</v>
      </c>
      <c r="BH703" s="4">
        <v>0</v>
      </c>
      <c r="BI703" s="4">
        <v>0</v>
      </c>
      <c r="BJ703" s="6">
        <v>0</v>
      </c>
      <c r="BK703" s="6">
        <v>0</v>
      </c>
      <c r="BQ703" s="4"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0</v>
      </c>
      <c r="BX703" s="9">
        <v>0</v>
      </c>
      <c r="BY703" s="9">
        <v>0</v>
      </c>
      <c r="BZ703" s="9">
        <v>0</v>
      </c>
      <c r="CA703" s="9">
        <v>0</v>
      </c>
      <c r="CB703" s="9">
        <v>0</v>
      </c>
      <c r="CC703" s="9">
        <v>0</v>
      </c>
      <c r="CD703" s="135">
        <v>0</v>
      </c>
      <c r="CE703" s="7">
        <f t="shared" si="10"/>
        <v>0</v>
      </c>
    </row>
    <row r="704" spans="1:83" hidden="1">
      <c r="A704">
        <v>962</v>
      </c>
      <c r="B704" t="s">
        <v>513</v>
      </c>
      <c r="C704">
        <v>126</v>
      </c>
      <c r="D704" t="s">
        <v>225</v>
      </c>
      <c r="E704">
        <v>330</v>
      </c>
      <c r="F704">
        <v>513260002</v>
      </c>
      <c r="G704" t="s">
        <v>203</v>
      </c>
      <c r="H704" s="53"/>
      <c r="I704">
        <v>101</v>
      </c>
      <c r="J704" t="s">
        <v>308</v>
      </c>
      <c r="K704">
        <v>3260</v>
      </c>
      <c r="L704" s="8">
        <v>3220</v>
      </c>
      <c r="M704" t="s">
        <v>387</v>
      </c>
      <c r="N704">
        <v>3000</v>
      </c>
      <c r="O704" t="s">
        <v>118</v>
      </c>
      <c r="P704">
        <v>11</v>
      </c>
      <c r="Q704" t="s">
        <v>509</v>
      </c>
      <c r="R704">
        <v>241</v>
      </c>
      <c r="S704" s="21">
        <v>2</v>
      </c>
      <c r="T704" s="21">
        <v>41</v>
      </c>
      <c r="U704" t="s">
        <v>445</v>
      </c>
      <c r="V704">
        <v>124</v>
      </c>
      <c r="W704" t="s">
        <v>510</v>
      </c>
      <c r="X704">
        <v>1</v>
      </c>
      <c r="Y704" t="s">
        <v>313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2873.09</v>
      </c>
      <c r="AF704" s="4">
        <v>0</v>
      </c>
      <c r="AG704" s="4">
        <v>0</v>
      </c>
      <c r="AH704" s="4">
        <v>0</v>
      </c>
      <c r="AI704" s="4">
        <v>5746.18</v>
      </c>
      <c r="AJ704" s="4">
        <v>861.93</v>
      </c>
      <c r="AK704" s="4">
        <v>861.93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-2097.0500000000002</v>
      </c>
      <c r="AS704" s="4">
        <v>-776.04</v>
      </c>
      <c r="AT704" s="4">
        <v>0</v>
      </c>
      <c r="AU704" s="4">
        <v>0</v>
      </c>
      <c r="AV704" s="4">
        <v>-5746.18</v>
      </c>
      <c r="AW704" s="4">
        <v>0</v>
      </c>
      <c r="AX704" s="4">
        <v>0</v>
      </c>
      <c r="AZ704" s="4">
        <v>0</v>
      </c>
      <c r="BA704" s="4">
        <v>0</v>
      </c>
      <c r="BB704" s="4">
        <v>0</v>
      </c>
      <c r="BC704" s="4">
        <v>0</v>
      </c>
      <c r="BD704" s="4">
        <v>0</v>
      </c>
      <c r="BE704" s="4">
        <v>0</v>
      </c>
      <c r="BF704" s="4">
        <v>0</v>
      </c>
      <c r="BG704" s="4">
        <v>0</v>
      </c>
      <c r="BH704" s="4">
        <v>0</v>
      </c>
      <c r="BI704" s="4">
        <v>0</v>
      </c>
      <c r="BJ704" s="6">
        <v>0</v>
      </c>
      <c r="BK704" s="6">
        <v>0</v>
      </c>
      <c r="BQ704" s="4">
        <v>0</v>
      </c>
      <c r="BR704" s="9">
        <v>0</v>
      </c>
      <c r="BS704" s="9">
        <v>0</v>
      </c>
      <c r="BT704" s="9">
        <v>0</v>
      </c>
      <c r="BU704" s="9">
        <v>0</v>
      </c>
      <c r="BV704" s="9">
        <v>0</v>
      </c>
      <c r="BW704" s="9">
        <v>0</v>
      </c>
      <c r="BX704" s="9">
        <v>0</v>
      </c>
      <c r="BY704" s="9">
        <v>0</v>
      </c>
      <c r="BZ704" s="9">
        <v>0</v>
      </c>
      <c r="CA704" s="9">
        <v>0</v>
      </c>
      <c r="CB704" s="9">
        <v>0</v>
      </c>
      <c r="CC704" s="9">
        <v>0</v>
      </c>
      <c r="CD704" s="135">
        <v>0</v>
      </c>
      <c r="CE704" s="7">
        <f t="shared" si="10"/>
        <v>0</v>
      </c>
    </row>
    <row r="705" spans="1:83" hidden="1">
      <c r="A705">
        <v>965</v>
      </c>
      <c r="B705" t="s">
        <v>521</v>
      </c>
      <c r="C705">
        <v>129</v>
      </c>
      <c r="D705" t="s">
        <v>236</v>
      </c>
      <c r="E705">
        <v>330</v>
      </c>
      <c r="F705">
        <v>513260002</v>
      </c>
      <c r="G705" t="s">
        <v>203</v>
      </c>
      <c r="H705" s="53"/>
      <c r="I705">
        <v>101</v>
      </c>
      <c r="J705" t="s">
        <v>308</v>
      </c>
      <c r="K705">
        <v>3260</v>
      </c>
      <c r="L705" s="8">
        <v>3220</v>
      </c>
      <c r="M705" t="s">
        <v>387</v>
      </c>
      <c r="N705">
        <v>3000</v>
      </c>
      <c r="O705" t="s">
        <v>118</v>
      </c>
      <c r="P705">
        <v>11</v>
      </c>
      <c r="Q705" t="s">
        <v>509</v>
      </c>
      <c r="R705">
        <v>242</v>
      </c>
      <c r="S705" s="21">
        <v>2</v>
      </c>
      <c r="T705" s="21">
        <v>42</v>
      </c>
      <c r="U705" t="s">
        <v>283</v>
      </c>
      <c r="V705">
        <v>124</v>
      </c>
      <c r="W705" t="s">
        <v>510</v>
      </c>
      <c r="X705">
        <v>1</v>
      </c>
      <c r="Y705" t="s">
        <v>313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5985.6</v>
      </c>
      <c r="AJ705" s="4">
        <v>598.55999999999995</v>
      </c>
      <c r="AK705" s="4">
        <v>598.55999999999995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0</v>
      </c>
      <c r="AU705" s="4">
        <v>0</v>
      </c>
      <c r="AV705" s="4">
        <v>0</v>
      </c>
      <c r="AW705" s="4">
        <v>-6584.16</v>
      </c>
      <c r="AX705" s="4">
        <v>0</v>
      </c>
      <c r="AZ705" s="4">
        <v>0</v>
      </c>
      <c r="BA705" s="4">
        <v>0</v>
      </c>
      <c r="BB705" s="4">
        <v>0</v>
      </c>
      <c r="BC705" s="4">
        <v>0</v>
      </c>
      <c r="BD705" s="4">
        <v>0</v>
      </c>
      <c r="BE705" s="4">
        <v>0</v>
      </c>
      <c r="BF705" s="4">
        <v>0</v>
      </c>
      <c r="BG705" s="4">
        <v>0</v>
      </c>
      <c r="BH705" s="4">
        <v>0</v>
      </c>
      <c r="BI705" s="4">
        <v>0</v>
      </c>
      <c r="BJ705" s="6">
        <v>0</v>
      </c>
      <c r="BK705" s="6">
        <v>0</v>
      </c>
      <c r="BQ705" s="4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0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0</v>
      </c>
      <c r="CD705" s="135">
        <v>0</v>
      </c>
      <c r="CE705" s="7">
        <f t="shared" si="10"/>
        <v>0</v>
      </c>
    </row>
    <row r="706" spans="1:83" s="42" customFormat="1" hidden="1">
      <c r="A706" s="42">
        <v>966</v>
      </c>
      <c r="B706" s="42" t="s">
        <v>750</v>
      </c>
      <c r="C706" s="42">
        <v>182</v>
      </c>
      <c r="D706" s="42" t="s">
        <v>751</v>
      </c>
      <c r="E706" s="42">
        <v>330</v>
      </c>
      <c r="F706" s="42">
        <v>513260002</v>
      </c>
      <c r="G706" s="42" t="s">
        <v>203</v>
      </c>
      <c r="H706" s="115"/>
      <c r="I706" s="42">
        <v>101</v>
      </c>
      <c r="J706" s="42" t="s">
        <v>308</v>
      </c>
      <c r="K706" s="42">
        <v>3260</v>
      </c>
      <c r="L706" s="104">
        <v>3220</v>
      </c>
      <c r="M706" s="42" t="s">
        <v>387</v>
      </c>
      <c r="N706" s="42">
        <v>3000</v>
      </c>
      <c r="O706" s="42" t="s">
        <v>118</v>
      </c>
      <c r="P706" s="42">
        <v>9</v>
      </c>
      <c r="Q706" s="42" t="s">
        <v>422</v>
      </c>
      <c r="R706" s="42">
        <v>241</v>
      </c>
      <c r="S706" s="105">
        <v>2</v>
      </c>
      <c r="T706" s="105">
        <v>41</v>
      </c>
      <c r="U706" s="42" t="s">
        <v>445</v>
      </c>
      <c r="V706" s="42">
        <v>124</v>
      </c>
      <c r="W706" s="42" t="s">
        <v>510</v>
      </c>
      <c r="X706" s="42">
        <v>1</v>
      </c>
      <c r="Y706" s="42" t="s">
        <v>313</v>
      </c>
      <c r="Z706" s="43">
        <v>0</v>
      </c>
      <c r="AA706" s="43">
        <v>0</v>
      </c>
      <c r="AB706" s="43">
        <v>0</v>
      </c>
      <c r="AC706" s="43">
        <v>0</v>
      </c>
      <c r="AD706" s="43">
        <v>0</v>
      </c>
      <c r="AE706" s="43">
        <v>0</v>
      </c>
      <c r="AF706" s="43">
        <v>0</v>
      </c>
      <c r="AG706" s="43">
        <v>0</v>
      </c>
      <c r="AH706" s="43">
        <v>0</v>
      </c>
      <c r="AI706" s="43">
        <v>0</v>
      </c>
      <c r="AJ706" s="43">
        <v>0</v>
      </c>
      <c r="AK706" s="43">
        <v>0</v>
      </c>
      <c r="AL706" s="43"/>
      <c r="AM706" s="43">
        <v>0</v>
      </c>
      <c r="AN706" s="43">
        <v>0</v>
      </c>
      <c r="AO706" s="43">
        <v>0</v>
      </c>
      <c r="AP706" s="43">
        <v>0</v>
      </c>
      <c r="AQ706" s="43">
        <v>0</v>
      </c>
      <c r="AR706" s="43">
        <v>0</v>
      </c>
      <c r="AS706" s="43">
        <v>0</v>
      </c>
      <c r="AT706" s="43">
        <v>1436.8</v>
      </c>
      <c r="AU706" s="43">
        <v>0</v>
      </c>
      <c r="AV706" s="43">
        <v>0</v>
      </c>
      <c r="AW706" s="43">
        <v>0</v>
      </c>
      <c r="AX706" s="43">
        <v>0</v>
      </c>
      <c r="AZ706" s="43">
        <v>0</v>
      </c>
      <c r="BA706" s="43">
        <v>0</v>
      </c>
      <c r="BB706" s="43">
        <v>0</v>
      </c>
      <c r="BC706" s="43">
        <v>0</v>
      </c>
      <c r="BD706" s="43">
        <v>0</v>
      </c>
      <c r="BE706" s="43">
        <v>0</v>
      </c>
      <c r="BF706" s="43">
        <v>0</v>
      </c>
      <c r="BG706" s="43">
        <v>1436.8</v>
      </c>
      <c r="BH706" s="43">
        <v>0</v>
      </c>
      <c r="BI706" s="43">
        <v>0</v>
      </c>
      <c r="BJ706" s="44">
        <v>143.68</v>
      </c>
      <c r="BK706" s="44">
        <v>143.68</v>
      </c>
      <c r="BL706" s="107"/>
      <c r="BM706" s="107"/>
      <c r="BQ706" s="43">
        <v>1789.6780800000001</v>
      </c>
      <c r="BR706" s="107">
        <v>0</v>
      </c>
      <c r="BS706" s="107">
        <v>0</v>
      </c>
      <c r="BT706" s="107">
        <v>0</v>
      </c>
      <c r="BU706" s="107">
        <v>0</v>
      </c>
      <c r="BV706" s="107">
        <v>0</v>
      </c>
      <c r="BW706" s="107">
        <v>0</v>
      </c>
      <c r="BX706" s="107">
        <v>0</v>
      </c>
      <c r="BY706" s="107">
        <v>1491.3984</v>
      </c>
      <c r="BZ706" s="107">
        <v>0</v>
      </c>
      <c r="CA706" s="107">
        <v>0</v>
      </c>
      <c r="CB706" s="107">
        <v>149.13983999999999</v>
      </c>
      <c r="CC706" s="107">
        <v>149.13983999999999</v>
      </c>
      <c r="CD706" s="137">
        <v>1789.6780800000001</v>
      </c>
      <c r="CE706" s="7">
        <f t="shared" si="10"/>
        <v>0</v>
      </c>
    </row>
    <row r="707" spans="1:83" hidden="1">
      <c r="A707">
        <v>981</v>
      </c>
      <c r="B707" t="s">
        <v>532</v>
      </c>
      <c r="C707">
        <v>134</v>
      </c>
      <c r="D707" t="s">
        <v>245</v>
      </c>
      <c r="E707">
        <v>332</v>
      </c>
      <c r="F707">
        <v>513270001</v>
      </c>
      <c r="G707" t="s">
        <v>199</v>
      </c>
      <c r="H707" s="53"/>
      <c r="I707">
        <v>101</v>
      </c>
      <c r="J707" t="s">
        <v>308</v>
      </c>
      <c r="K707">
        <v>3270</v>
      </c>
      <c r="L707" s="8">
        <v>3220</v>
      </c>
      <c r="M707" t="s">
        <v>388</v>
      </c>
      <c r="N707">
        <v>3000</v>
      </c>
      <c r="O707" t="s">
        <v>118</v>
      </c>
      <c r="P707">
        <v>6</v>
      </c>
      <c r="Q707" t="s">
        <v>533</v>
      </c>
      <c r="R707">
        <v>134</v>
      </c>
      <c r="S707" s="21">
        <v>1</v>
      </c>
      <c r="T707" s="21">
        <v>34</v>
      </c>
      <c r="U707" t="s">
        <v>534</v>
      </c>
      <c r="V707">
        <v>132</v>
      </c>
      <c r="W707" t="s">
        <v>535</v>
      </c>
      <c r="X707">
        <v>1</v>
      </c>
      <c r="Y707" t="s">
        <v>313</v>
      </c>
      <c r="Z707" s="4">
        <v>0</v>
      </c>
      <c r="AA707" s="4">
        <v>0</v>
      </c>
      <c r="AB707" s="4">
        <v>0</v>
      </c>
      <c r="AC707" s="4">
        <v>9152.33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915.23</v>
      </c>
      <c r="AK707" s="4">
        <v>915.23</v>
      </c>
      <c r="AM707" s="4">
        <v>0</v>
      </c>
      <c r="AN707" s="4">
        <v>0</v>
      </c>
      <c r="AO707" s="4">
        <v>0</v>
      </c>
      <c r="AP707" s="4">
        <v>0</v>
      </c>
      <c r="AQ707" s="4">
        <v>-9152.33</v>
      </c>
      <c r="AR707" s="4">
        <v>0</v>
      </c>
      <c r="AS707" s="4">
        <v>0</v>
      </c>
      <c r="AT707" s="4">
        <v>0</v>
      </c>
      <c r="AU707" s="4">
        <v>0</v>
      </c>
      <c r="AV707" s="4">
        <v>0</v>
      </c>
      <c r="AW707" s="4">
        <v>-915.23</v>
      </c>
      <c r="AX707" s="4">
        <v>0</v>
      </c>
      <c r="AZ707" s="4">
        <v>0</v>
      </c>
      <c r="BA707" s="4">
        <v>0</v>
      </c>
      <c r="BB707" s="4">
        <v>0</v>
      </c>
      <c r="BC707" s="4">
        <v>0</v>
      </c>
      <c r="BD707" s="4">
        <v>0</v>
      </c>
      <c r="BE707" s="4">
        <v>0</v>
      </c>
      <c r="BF707" s="4">
        <v>0</v>
      </c>
      <c r="BG707" s="4">
        <v>0</v>
      </c>
      <c r="BH707" s="4">
        <v>0</v>
      </c>
      <c r="BI707" s="4">
        <v>0</v>
      </c>
      <c r="BJ707" s="6">
        <v>0</v>
      </c>
      <c r="BK707" s="6">
        <v>0</v>
      </c>
      <c r="BQ707" s="4">
        <v>0</v>
      </c>
      <c r="BR707" s="9">
        <v>0</v>
      </c>
      <c r="BS707" s="9">
        <v>0</v>
      </c>
      <c r="BT707" s="9">
        <v>0</v>
      </c>
      <c r="BU707" s="9">
        <v>0</v>
      </c>
      <c r="BV707" s="9">
        <v>0</v>
      </c>
      <c r="BW707" s="9">
        <v>0</v>
      </c>
      <c r="BX707" s="9">
        <v>0</v>
      </c>
      <c r="BY707" s="9">
        <v>0</v>
      </c>
      <c r="BZ707" s="9">
        <v>0</v>
      </c>
      <c r="CA707" s="9">
        <v>0</v>
      </c>
      <c r="CB707" s="9">
        <v>0</v>
      </c>
      <c r="CC707" s="9">
        <v>0</v>
      </c>
      <c r="CD707" s="135">
        <v>0</v>
      </c>
      <c r="CE707" s="7">
        <f t="shared" ref="CE707:CE770" si="11">BQ707-CD707</f>
        <v>0</v>
      </c>
    </row>
    <row r="708" spans="1:83" hidden="1">
      <c r="A708">
        <v>982</v>
      </c>
      <c r="B708" t="s">
        <v>536</v>
      </c>
      <c r="C708">
        <v>135</v>
      </c>
      <c r="D708" t="s">
        <v>537</v>
      </c>
      <c r="E708">
        <v>332</v>
      </c>
      <c r="F708">
        <v>513270001</v>
      </c>
      <c r="G708" t="s">
        <v>199</v>
      </c>
      <c r="H708" s="53"/>
      <c r="I708">
        <v>101</v>
      </c>
      <c r="J708" t="s">
        <v>308</v>
      </c>
      <c r="K708">
        <v>3270</v>
      </c>
      <c r="L708" s="8">
        <v>3220</v>
      </c>
      <c r="M708" t="s">
        <v>388</v>
      </c>
      <c r="N708">
        <v>3000</v>
      </c>
      <c r="O708" t="s">
        <v>118</v>
      </c>
      <c r="P708">
        <v>6</v>
      </c>
      <c r="Q708" t="s">
        <v>533</v>
      </c>
      <c r="R708">
        <v>181</v>
      </c>
      <c r="S708" s="21">
        <v>1</v>
      </c>
      <c r="T708" s="21">
        <v>81</v>
      </c>
      <c r="U708" t="s">
        <v>523</v>
      </c>
      <c r="V708">
        <v>131</v>
      </c>
      <c r="W708" t="s">
        <v>524</v>
      </c>
      <c r="X708">
        <v>1</v>
      </c>
      <c r="Y708" t="s">
        <v>313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22596.84</v>
      </c>
      <c r="AJ708" s="4">
        <v>2259.6799999999998</v>
      </c>
      <c r="AK708" s="4">
        <v>2259.6799999999998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0</v>
      </c>
      <c r="AU708" s="4">
        <v>0</v>
      </c>
      <c r="AV708" s="4">
        <v>0</v>
      </c>
      <c r="AW708" s="4">
        <v>0</v>
      </c>
      <c r="AX708" s="4">
        <v>0</v>
      </c>
      <c r="AZ708" s="4">
        <v>0</v>
      </c>
      <c r="BA708" s="4">
        <v>0</v>
      </c>
      <c r="BB708" s="4">
        <v>0</v>
      </c>
      <c r="BC708" s="4">
        <v>0</v>
      </c>
      <c r="BD708" s="4">
        <v>0</v>
      </c>
      <c r="BE708" s="4">
        <v>0</v>
      </c>
      <c r="BF708" s="4">
        <v>0</v>
      </c>
      <c r="BG708" s="4">
        <v>0</v>
      </c>
      <c r="BH708" s="4">
        <v>0</v>
      </c>
      <c r="BI708" s="4">
        <v>0</v>
      </c>
      <c r="BJ708" s="6">
        <v>0</v>
      </c>
      <c r="BK708" s="6">
        <v>0</v>
      </c>
      <c r="BQ708" s="4">
        <v>0</v>
      </c>
      <c r="BR708" s="9">
        <v>0</v>
      </c>
      <c r="BS708" s="9">
        <v>0</v>
      </c>
      <c r="BT708" s="9">
        <v>0</v>
      </c>
      <c r="BU708" s="9">
        <v>0</v>
      </c>
      <c r="BV708" s="9">
        <v>0</v>
      </c>
      <c r="BW708" s="9">
        <v>0</v>
      </c>
      <c r="BX708" s="9">
        <v>0</v>
      </c>
      <c r="BY708" s="9">
        <v>0</v>
      </c>
      <c r="BZ708" s="9">
        <v>0</v>
      </c>
      <c r="CA708" s="9">
        <v>0</v>
      </c>
      <c r="CB708" s="9">
        <v>0</v>
      </c>
      <c r="CC708" s="9">
        <v>0</v>
      </c>
      <c r="CD708" s="135">
        <v>0</v>
      </c>
      <c r="CE708" s="7">
        <f t="shared" si="11"/>
        <v>0</v>
      </c>
    </row>
    <row r="709" spans="1:83" hidden="1">
      <c r="A709">
        <v>101</v>
      </c>
      <c r="B709" t="s">
        <v>306</v>
      </c>
      <c r="C709">
        <v>139</v>
      </c>
      <c r="D709" t="s">
        <v>307</v>
      </c>
      <c r="E709">
        <v>334</v>
      </c>
      <c r="F709">
        <v>513290002</v>
      </c>
      <c r="G709" t="s">
        <v>736</v>
      </c>
      <c r="H709" s="53"/>
      <c r="I709">
        <v>101</v>
      </c>
      <c r="J709" t="s">
        <v>308</v>
      </c>
      <c r="K709">
        <v>3290</v>
      </c>
      <c r="L709" s="8">
        <v>3220</v>
      </c>
      <c r="M709" t="s">
        <v>549</v>
      </c>
      <c r="N709">
        <v>3000</v>
      </c>
      <c r="O709" t="s">
        <v>118</v>
      </c>
      <c r="P709">
        <v>7</v>
      </c>
      <c r="Q709" t="s">
        <v>310</v>
      </c>
      <c r="R709">
        <v>171</v>
      </c>
      <c r="S709" s="21">
        <v>1</v>
      </c>
      <c r="T709" s="21">
        <v>71</v>
      </c>
      <c r="U709" t="s">
        <v>311</v>
      </c>
      <c r="V709">
        <v>121</v>
      </c>
      <c r="W709" t="s">
        <v>312</v>
      </c>
      <c r="X709">
        <v>1</v>
      </c>
      <c r="Y709" t="s">
        <v>313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3870</v>
      </c>
      <c r="AH709" s="4">
        <v>0</v>
      </c>
      <c r="AI709" s="4">
        <v>0</v>
      </c>
      <c r="AJ709" s="4">
        <v>387</v>
      </c>
      <c r="AK709" s="4">
        <v>387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-3870</v>
      </c>
      <c r="AU709" s="4">
        <v>0</v>
      </c>
      <c r="AV709" s="4">
        <v>0</v>
      </c>
      <c r="AW709" s="4">
        <v>-387</v>
      </c>
      <c r="AX709" s="4">
        <v>0</v>
      </c>
      <c r="AZ709" s="4">
        <v>0</v>
      </c>
      <c r="BA709" s="4">
        <v>0</v>
      </c>
      <c r="BB709" s="4">
        <v>0</v>
      </c>
      <c r="BC709" s="4">
        <v>0</v>
      </c>
      <c r="BD709" s="4">
        <v>0</v>
      </c>
      <c r="BE709" s="4">
        <v>0</v>
      </c>
      <c r="BF709" s="4">
        <v>0</v>
      </c>
      <c r="BG709" s="4">
        <v>0</v>
      </c>
      <c r="BH709" s="4">
        <v>0</v>
      </c>
      <c r="BI709" s="4">
        <v>0</v>
      </c>
      <c r="BJ709" s="6">
        <v>0</v>
      </c>
      <c r="BK709" s="6">
        <v>0</v>
      </c>
      <c r="BQ709" s="4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0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0</v>
      </c>
      <c r="CD709" s="135">
        <v>0</v>
      </c>
      <c r="CE709" s="7">
        <f t="shared" si="11"/>
        <v>0</v>
      </c>
    </row>
    <row r="710" spans="1:83" hidden="1">
      <c r="A710">
        <v>111</v>
      </c>
      <c r="B710" t="s">
        <v>84</v>
      </c>
      <c r="C710">
        <v>141</v>
      </c>
      <c r="D710" t="s">
        <v>260</v>
      </c>
      <c r="E710">
        <v>334</v>
      </c>
      <c r="F710">
        <v>513290002</v>
      </c>
      <c r="G710" t="s">
        <v>736</v>
      </c>
      <c r="H710" s="53"/>
      <c r="I710">
        <v>101</v>
      </c>
      <c r="J710" t="s">
        <v>308</v>
      </c>
      <c r="K710">
        <v>3290</v>
      </c>
      <c r="L710" s="8">
        <v>3220</v>
      </c>
      <c r="M710" t="s">
        <v>549</v>
      </c>
      <c r="N710">
        <v>3000</v>
      </c>
      <c r="O710" t="s">
        <v>118</v>
      </c>
      <c r="P710">
        <v>13</v>
      </c>
      <c r="Q710" t="s">
        <v>353</v>
      </c>
      <c r="R710">
        <v>263</v>
      </c>
      <c r="S710" s="21">
        <v>2</v>
      </c>
      <c r="T710" s="21">
        <v>63</v>
      </c>
      <c r="U710" t="s">
        <v>354</v>
      </c>
      <c r="V710">
        <v>121</v>
      </c>
      <c r="W710" t="s">
        <v>312</v>
      </c>
      <c r="X710">
        <v>1</v>
      </c>
      <c r="Y710" t="s">
        <v>313</v>
      </c>
      <c r="Z710" s="4">
        <v>0</v>
      </c>
      <c r="AA710" s="4">
        <v>0</v>
      </c>
      <c r="AB710" s="4">
        <v>31125.119999999999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3112.51</v>
      </c>
      <c r="AK710" s="4">
        <v>3112.51</v>
      </c>
      <c r="AM710" s="4">
        <v>0</v>
      </c>
      <c r="AN710" s="4">
        <v>0</v>
      </c>
      <c r="AO710" s="4">
        <v>-25208.57</v>
      </c>
      <c r="AP710" s="4">
        <v>0</v>
      </c>
      <c r="AQ710" s="4">
        <v>0</v>
      </c>
      <c r="AR710" s="4">
        <v>0</v>
      </c>
      <c r="AS710" s="4">
        <v>0</v>
      </c>
      <c r="AT710" s="4">
        <v>-2726.55</v>
      </c>
      <c r="AU710" s="4">
        <v>0</v>
      </c>
      <c r="AV710" s="4">
        <v>-469.93</v>
      </c>
      <c r="AW710" s="4">
        <v>0</v>
      </c>
      <c r="AX710" s="4">
        <v>0</v>
      </c>
      <c r="AZ710" s="4">
        <v>0</v>
      </c>
      <c r="BA710" s="4">
        <v>0</v>
      </c>
      <c r="BB710" s="4">
        <v>0</v>
      </c>
      <c r="BC710" s="4">
        <v>0</v>
      </c>
      <c r="BD710" s="4">
        <v>0</v>
      </c>
      <c r="BE710" s="4">
        <v>0</v>
      </c>
      <c r="BF710" s="4">
        <v>0</v>
      </c>
      <c r="BG710" s="4">
        <v>0</v>
      </c>
      <c r="BH710" s="4">
        <v>0</v>
      </c>
      <c r="BI710" s="4">
        <v>0</v>
      </c>
      <c r="BJ710" s="6">
        <v>0</v>
      </c>
      <c r="BK710" s="6">
        <v>0</v>
      </c>
      <c r="BQ710" s="4"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0</v>
      </c>
      <c r="BX710" s="9">
        <v>0</v>
      </c>
      <c r="BY710" s="9">
        <v>0</v>
      </c>
      <c r="BZ710" s="9">
        <v>0</v>
      </c>
      <c r="CA710" s="9">
        <v>0</v>
      </c>
      <c r="CB710" s="9">
        <v>0</v>
      </c>
      <c r="CC710" s="9">
        <v>0</v>
      </c>
      <c r="CD710" s="135">
        <v>0</v>
      </c>
      <c r="CE710" s="7">
        <f t="shared" si="11"/>
        <v>0</v>
      </c>
    </row>
    <row r="711" spans="1:83" s="42" customFormat="1" hidden="1">
      <c r="A711" s="42">
        <v>961</v>
      </c>
      <c r="B711" s="42" t="s">
        <v>80</v>
      </c>
      <c r="C711" s="42">
        <v>124</v>
      </c>
      <c r="D711" s="42" t="s">
        <v>508</v>
      </c>
      <c r="E711" s="42">
        <v>334</v>
      </c>
      <c r="F711" s="42">
        <v>513290002</v>
      </c>
      <c r="G711" s="42" t="s">
        <v>736</v>
      </c>
      <c r="H711" s="115"/>
      <c r="I711" s="42">
        <v>101</v>
      </c>
      <c r="J711" s="42" t="s">
        <v>308</v>
      </c>
      <c r="K711" s="42">
        <v>3290</v>
      </c>
      <c r="L711" s="104">
        <v>3220</v>
      </c>
      <c r="M711" s="42" t="s">
        <v>549</v>
      </c>
      <c r="N711" s="42">
        <v>3000</v>
      </c>
      <c r="O711" s="42" t="s">
        <v>118</v>
      </c>
      <c r="P711" s="42">
        <v>11</v>
      </c>
      <c r="Q711" s="42" t="s">
        <v>509</v>
      </c>
      <c r="R711" s="42">
        <v>241</v>
      </c>
      <c r="S711" s="105">
        <v>2</v>
      </c>
      <c r="T711" s="105">
        <v>41</v>
      </c>
      <c r="U711" s="42" t="s">
        <v>445</v>
      </c>
      <c r="V711" s="42">
        <v>124</v>
      </c>
      <c r="W711" s="42" t="s">
        <v>510</v>
      </c>
      <c r="X711" s="42">
        <v>1</v>
      </c>
      <c r="Y711" s="42" t="s">
        <v>313</v>
      </c>
      <c r="Z711" s="43">
        <v>0</v>
      </c>
      <c r="AA711" s="43">
        <v>0</v>
      </c>
      <c r="AB711" s="43">
        <v>0</v>
      </c>
      <c r="AC711" s="43">
        <v>0</v>
      </c>
      <c r="AD711" s="43">
        <v>0</v>
      </c>
      <c r="AE711" s="43">
        <v>0</v>
      </c>
      <c r="AF711" s="43">
        <v>0</v>
      </c>
      <c r="AG711" s="43">
        <v>9576.9599999999991</v>
      </c>
      <c r="AH711" s="43">
        <v>0</v>
      </c>
      <c r="AI711" s="43">
        <v>0</v>
      </c>
      <c r="AJ711" s="43">
        <v>957.7</v>
      </c>
      <c r="AK711" s="43">
        <v>957.7</v>
      </c>
      <c r="AL711" s="43"/>
      <c r="AM711" s="43">
        <v>0</v>
      </c>
      <c r="AN711" s="43">
        <v>0</v>
      </c>
      <c r="AO711" s="43">
        <v>0</v>
      </c>
      <c r="AP711" s="43">
        <v>0</v>
      </c>
      <c r="AQ711" s="43">
        <v>0</v>
      </c>
      <c r="AR711" s="43">
        <v>0</v>
      </c>
      <c r="AS711" s="43">
        <v>0</v>
      </c>
      <c r="AT711" s="43">
        <v>0</v>
      </c>
      <c r="AU711" s="43">
        <v>-6960</v>
      </c>
      <c r="AV711" s="43">
        <v>0</v>
      </c>
      <c r="AW711" s="43">
        <v>0</v>
      </c>
      <c r="AX711" s="43">
        <v>0</v>
      </c>
      <c r="AZ711" s="43">
        <v>0</v>
      </c>
      <c r="BA711" s="43">
        <v>0</v>
      </c>
      <c r="BB711" s="43">
        <v>0</v>
      </c>
      <c r="BC711" s="43">
        <v>0</v>
      </c>
      <c r="BD711" s="43">
        <v>0</v>
      </c>
      <c r="BE711" s="43">
        <v>0</v>
      </c>
      <c r="BF711" s="43">
        <v>0</v>
      </c>
      <c r="BG711" s="43">
        <v>0</v>
      </c>
      <c r="BH711" s="43">
        <v>0</v>
      </c>
      <c r="BI711" s="43">
        <v>0</v>
      </c>
      <c r="BJ711" s="44">
        <v>0</v>
      </c>
      <c r="BK711" s="44">
        <v>0</v>
      </c>
      <c r="BL711" s="107"/>
      <c r="BM711" s="107"/>
      <c r="BQ711" s="43">
        <v>0</v>
      </c>
      <c r="BR711" s="107">
        <v>0</v>
      </c>
      <c r="BS711" s="107">
        <v>0</v>
      </c>
      <c r="BT711" s="107">
        <v>0</v>
      </c>
      <c r="BU711" s="107">
        <v>0</v>
      </c>
      <c r="BV711" s="107">
        <v>0</v>
      </c>
      <c r="BW711" s="107">
        <v>0</v>
      </c>
      <c r="BX711" s="107">
        <v>0</v>
      </c>
      <c r="BY711" s="107">
        <v>0</v>
      </c>
      <c r="BZ711" s="107">
        <v>0</v>
      </c>
      <c r="CA711" s="107">
        <v>0</v>
      </c>
      <c r="CB711" s="107">
        <v>0</v>
      </c>
      <c r="CC711" s="107">
        <v>0</v>
      </c>
      <c r="CD711" s="137">
        <v>0</v>
      </c>
      <c r="CE711" s="7">
        <f t="shared" si="11"/>
        <v>0</v>
      </c>
    </row>
    <row r="712" spans="1:83" hidden="1">
      <c r="A712">
        <v>921</v>
      </c>
      <c r="B712" t="s">
        <v>454</v>
      </c>
      <c r="C712">
        <v>108</v>
      </c>
      <c r="D712" t="s">
        <v>455</v>
      </c>
      <c r="E712">
        <v>335</v>
      </c>
      <c r="F712">
        <v>513310001</v>
      </c>
      <c r="G712" t="s">
        <v>158</v>
      </c>
      <c r="H712" s="53"/>
      <c r="I712">
        <v>101</v>
      </c>
      <c r="J712" t="s">
        <v>308</v>
      </c>
      <c r="K712">
        <v>3310</v>
      </c>
      <c r="L712" s="8">
        <v>3310</v>
      </c>
      <c r="M712" t="s">
        <v>441</v>
      </c>
      <c r="N712">
        <v>3000</v>
      </c>
      <c r="O712" t="s">
        <v>118</v>
      </c>
      <c r="P712">
        <v>4</v>
      </c>
      <c r="Q712" t="s">
        <v>345</v>
      </c>
      <c r="R712">
        <v>132</v>
      </c>
      <c r="S712" s="21">
        <v>1</v>
      </c>
      <c r="T712" s="21">
        <v>32</v>
      </c>
      <c r="U712" t="s">
        <v>456</v>
      </c>
      <c r="V712">
        <v>121</v>
      </c>
      <c r="W712" t="s">
        <v>312</v>
      </c>
      <c r="X712">
        <v>1</v>
      </c>
      <c r="Y712" t="s">
        <v>313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255200</v>
      </c>
      <c r="AS712" s="4">
        <v>0</v>
      </c>
      <c r="AT712" s="4">
        <v>0</v>
      </c>
      <c r="AU712" s="4">
        <v>0</v>
      </c>
      <c r="AV712" s="4">
        <v>0</v>
      </c>
      <c r="AW712" s="4">
        <v>0</v>
      </c>
      <c r="AX712" s="4">
        <v>0</v>
      </c>
      <c r="AZ712" s="4">
        <v>0</v>
      </c>
      <c r="BA712" s="4">
        <v>0</v>
      </c>
      <c r="BB712" s="4">
        <v>0</v>
      </c>
      <c r="BC712" s="4">
        <v>0</v>
      </c>
      <c r="BD712" s="4">
        <v>0</v>
      </c>
      <c r="BE712" s="4">
        <v>255200</v>
      </c>
      <c r="BF712" s="4">
        <v>0</v>
      </c>
      <c r="BG712" s="4">
        <v>0</v>
      </c>
      <c r="BH712" s="4">
        <v>0</v>
      </c>
      <c r="BI712" s="4">
        <v>0</v>
      </c>
      <c r="BJ712" s="6">
        <v>25520</v>
      </c>
      <c r="BK712" s="6">
        <v>25520</v>
      </c>
      <c r="BQ712" s="4">
        <v>317877.12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264897.60000000003</v>
      </c>
      <c r="BX712" s="9">
        <v>0</v>
      </c>
      <c r="BY712" s="9">
        <v>0</v>
      </c>
      <c r="BZ712" s="9">
        <v>0</v>
      </c>
      <c r="CA712" s="9">
        <v>0</v>
      </c>
      <c r="CB712" s="9">
        <v>26489.759999999998</v>
      </c>
      <c r="CC712" s="9">
        <v>26489.759999999998</v>
      </c>
      <c r="CD712" s="135">
        <v>317877.12000000005</v>
      </c>
      <c r="CE712" s="7">
        <f t="shared" si="11"/>
        <v>0</v>
      </c>
    </row>
    <row r="713" spans="1:83" hidden="1">
      <c r="A713">
        <v>972</v>
      </c>
      <c r="B713" t="s">
        <v>527</v>
      </c>
      <c r="C713">
        <v>132</v>
      </c>
      <c r="D713" t="s">
        <v>528</v>
      </c>
      <c r="E713">
        <v>335</v>
      </c>
      <c r="F713">
        <v>513310001</v>
      </c>
      <c r="G713" t="s">
        <v>158</v>
      </c>
      <c r="H713" s="53"/>
      <c r="I713">
        <v>101</v>
      </c>
      <c r="J713" t="s">
        <v>308</v>
      </c>
      <c r="K713">
        <v>3310</v>
      </c>
      <c r="L713" s="8">
        <v>3310</v>
      </c>
      <c r="M713" t="s">
        <v>441</v>
      </c>
      <c r="N713">
        <v>3000</v>
      </c>
      <c r="O713" t="s">
        <v>118</v>
      </c>
      <c r="P713">
        <v>9</v>
      </c>
      <c r="Q713" t="s">
        <v>422</v>
      </c>
      <c r="R713">
        <v>181</v>
      </c>
      <c r="S713" s="21">
        <v>1</v>
      </c>
      <c r="T713" s="21">
        <v>81</v>
      </c>
      <c r="U713" t="s">
        <v>523</v>
      </c>
      <c r="V713">
        <v>131</v>
      </c>
      <c r="W713" t="s">
        <v>524</v>
      </c>
      <c r="X713">
        <v>1</v>
      </c>
      <c r="Y713" t="s">
        <v>313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209627.33</v>
      </c>
      <c r="AG713" s="4">
        <v>0</v>
      </c>
      <c r="AH713" s="4">
        <v>207039.34</v>
      </c>
      <c r="AI713" s="4">
        <v>0</v>
      </c>
      <c r="AJ713" s="4">
        <v>41666.67</v>
      </c>
      <c r="AK713" s="4">
        <v>41666.67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-209627.33</v>
      </c>
      <c r="AT713" s="4">
        <v>0</v>
      </c>
      <c r="AU713" s="4">
        <v>-115398.88</v>
      </c>
      <c r="AV713" s="4">
        <v>-91640.46</v>
      </c>
      <c r="AW713" s="4">
        <v>-41666.67</v>
      </c>
      <c r="AX713" s="4">
        <v>0</v>
      </c>
      <c r="AZ713" s="4">
        <v>0</v>
      </c>
      <c r="BA713" s="4">
        <v>0</v>
      </c>
      <c r="BB713" s="4">
        <v>0</v>
      </c>
      <c r="BC713" s="4">
        <v>0</v>
      </c>
      <c r="BD713" s="4">
        <v>0</v>
      </c>
      <c r="BE713" s="4">
        <v>0</v>
      </c>
      <c r="BF713" s="4">
        <v>0</v>
      </c>
      <c r="BG713" s="4">
        <v>0</v>
      </c>
      <c r="BH713" s="4">
        <v>0</v>
      </c>
      <c r="BI713" s="4">
        <v>0</v>
      </c>
      <c r="BJ713" s="6">
        <v>0</v>
      </c>
      <c r="BK713" s="6">
        <v>0</v>
      </c>
      <c r="BQ713" s="4">
        <v>0</v>
      </c>
      <c r="BR713" s="9">
        <v>0</v>
      </c>
      <c r="BS713" s="9">
        <v>0</v>
      </c>
      <c r="BT713" s="9">
        <v>0</v>
      </c>
      <c r="BU713" s="9">
        <v>0</v>
      </c>
      <c r="BV713" s="9">
        <v>0</v>
      </c>
      <c r="BW713" s="9">
        <v>0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135">
        <v>0</v>
      </c>
      <c r="CE713" s="7">
        <f t="shared" si="11"/>
        <v>0</v>
      </c>
    </row>
    <row r="714" spans="1:83" s="42" customFormat="1" hidden="1">
      <c r="A714" s="42">
        <v>981</v>
      </c>
      <c r="B714" s="42" t="s">
        <v>532</v>
      </c>
      <c r="C714" s="42">
        <v>134</v>
      </c>
      <c r="D714" s="42" t="s">
        <v>245</v>
      </c>
      <c r="E714" s="42">
        <v>335</v>
      </c>
      <c r="F714" s="42">
        <v>513310001</v>
      </c>
      <c r="G714" s="42" t="s">
        <v>158</v>
      </c>
      <c r="H714" s="115"/>
      <c r="I714" s="42">
        <v>101</v>
      </c>
      <c r="J714" s="42" t="s">
        <v>308</v>
      </c>
      <c r="K714" s="42">
        <v>3310</v>
      </c>
      <c r="L714" s="104">
        <v>3310</v>
      </c>
      <c r="M714" s="42" t="s">
        <v>441</v>
      </c>
      <c r="N714" s="42">
        <v>3000</v>
      </c>
      <c r="O714" s="42" t="s">
        <v>118</v>
      </c>
      <c r="P714" s="42">
        <v>6</v>
      </c>
      <c r="Q714" s="42" t="s">
        <v>533</v>
      </c>
      <c r="R714" s="42">
        <v>134</v>
      </c>
      <c r="S714" s="105">
        <v>1</v>
      </c>
      <c r="T714" s="105">
        <v>34</v>
      </c>
      <c r="U714" s="42" t="s">
        <v>534</v>
      </c>
      <c r="V714" s="42">
        <v>132</v>
      </c>
      <c r="W714" s="42" t="s">
        <v>535</v>
      </c>
      <c r="X714" s="42">
        <v>1</v>
      </c>
      <c r="Y714" s="42" t="s">
        <v>313</v>
      </c>
      <c r="Z714" s="43">
        <v>0</v>
      </c>
      <c r="AA714" s="43">
        <v>0</v>
      </c>
      <c r="AB714" s="43">
        <v>0</v>
      </c>
      <c r="AC714" s="43">
        <v>695655.33</v>
      </c>
      <c r="AD714" s="43">
        <v>0</v>
      </c>
      <c r="AE714" s="43">
        <v>692930.83</v>
      </c>
      <c r="AF714" s="43">
        <v>0</v>
      </c>
      <c r="AG714" s="43">
        <v>694747.17</v>
      </c>
      <c r="AH714" s="43">
        <v>0</v>
      </c>
      <c r="AI714" s="43">
        <v>0</v>
      </c>
      <c r="AJ714" s="43">
        <v>208333.33</v>
      </c>
      <c r="AK714" s="43">
        <v>208333.33</v>
      </c>
      <c r="AL714" s="43"/>
      <c r="AM714" s="43">
        <v>0</v>
      </c>
      <c r="AN714" s="43">
        <v>0</v>
      </c>
      <c r="AO714" s="43">
        <v>174000</v>
      </c>
      <c r="AP714" s="43">
        <v>-688569.24</v>
      </c>
      <c r="AQ714" s="43">
        <v>269380.19</v>
      </c>
      <c r="AR714" s="43">
        <v>-301492.09999999998</v>
      </c>
      <c r="AS714" s="43">
        <v>161493.82999999999</v>
      </c>
      <c r="AT714" s="43">
        <v>-690000</v>
      </c>
      <c r="AU714" s="43">
        <v>0</v>
      </c>
      <c r="AV714" s="43">
        <v>271719.11</v>
      </c>
      <c r="AW714" s="43">
        <v>46866.67</v>
      </c>
      <c r="AX714" s="43">
        <v>-199959.99</v>
      </c>
      <c r="AZ714" s="43">
        <v>0</v>
      </c>
      <c r="BA714" s="43">
        <v>0</v>
      </c>
      <c r="BB714" s="43">
        <v>174000</v>
      </c>
      <c r="BC714" s="43">
        <v>0</v>
      </c>
      <c r="BD714" s="43">
        <v>0</v>
      </c>
      <c r="BE714" s="43">
        <v>552932.56000000006</v>
      </c>
      <c r="BF714" s="43">
        <v>276466.28000000003</v>
      </c>
      <c r="BG714" s="43">
        <v>0</v>
      </c>
      <c r="BH714" s="43">
        <v>0</v>
      </c>
      <c r="BI714" s="43">
        <v>276466.28000000003</v>
      </c>
      <c r="BJ714" s="44">
        <v>127986.51200000002</v>
      </c>
      <c r="BK714" s="44">
        <v>127986.51200000002</v>
      </c>
      <c r="BL714" s="107"/>
      <c r="BM714" s="107"/>
      <c r="BQ714" s="44">
        <v>594199.99347200035</v>
      </c>
      <c r="BR714" s="107">
        <v>0</v>
      </c>
      <c r="BS714" s="107">
        <v>0</v>
      </c>
      <c r="BT714" s="107">
        <v>67318.811730286106</v>
      </c>
      <c r="BU714" s="107">
        <v>0</v>
      </c>
      <c r="BV714" s="107">
        <v>0</v>
      </c>
      <c r="BW714" s="107">
        <v>213923.92474819042</v>
      </c>
      <c r="BX714" s="107">
        <v>106961.96237409521</v>
      </c>
      <c r="BY714" s="107">
        <v>0</v>
      </c>
      <c r="BZ714" s="107">
        <v>0</v>
      </c>
      <c r="CA714" s="107">
        <v>106961.96237409521</v>
      </c>
      <c r="CB714" s="107">
        <v>49516.666122666691</v>
      </c>
      <c r="CC714" s="107">
        <v>49516.666122666691</v>
      </c>
      <c r="CD714" s="137">
        <v>594199.99347200035</v>
      </c>
      <c r="CE714" s="7">
        <f t="shared" si="11"/>
        <v>0</v>
      </c>
    </row>
    <row r="715" spans="1:83" hidden="1">
      <c r="A715">
        <v>922</v>
      </c>
      <c r="B715" t="s">
        <v>458</v>
      </c>
      <c r="C715">
        <v>109</v>
      </c>
      <c r="D715" t="s">
        <v>459</v>
      </c>
      <c r="E715">
        <v>336</v>
      </c>
      <c r="F715">
        <v>513310002</v>
      </c>
      <c r="G715" t="s">
        <v>159</v>
      </c>
      <c r="H715" s="53"/>
      <c r="I715">
        <v>101</v>
      </c>
      <c r="J715" t="s">
        <v>308</v>
      </c>
      <c r="K715">
        <v>3310</v>
      </c>
      <c r="L715" s="8">
        <v>3310</v>
      </c>
      <c r="M715" t="s">
        <v>441</v>
      </c>
      <c r="N715">
        <v>3000</v>
      </c>
      <c r="O715" t="s">
        <v>118</v>
      </c>
      <c r="P715">
        <v>4</v>
      </c>
      <c r="Q715" t="s">
        <v>345</v>
      </c>
      <c r="R715">
        <v>135</v>
      </c>
      <c r="S715" s="21">
        <v>1</v>
      </c>
      <c r="T715" s="21">
        <v>35</v>
      </c>
      <c r="U715" t="s">
        <v>460</v>
      </c>
      <c r="V715">
        <v>121</v>
      </c>
      <c r="W715" t="s">
        <v>312</v>
      </c>
      <c r="X715">
        <v>1</v>
      </c>
      <c r="Y715" t="s">
        <v>313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22962</v>
      </c>
      <c r="AH715" s="4">
        <v>0</v>
      </c>
      <c r="AI715" s="4">
        <v>0</v>
      </c>
      <c r="AJ715" s="4">
        <v>2296.1999999999998</v>
      </c>
      <c r="AK715" s="4">
        <v>2296.1999999999998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-17978</v>
      </c>
      <c r="AU715" s="4">
        <v>0</v>
      </c>
      <c r="AV715" s="4">
        <v>0</v>
      </c>
      <c r="AW715" s="4">
        <v>0</v>
      </c>
      <c r="AX715" s="4">
        <v>0</v>
      </c>
      <c r="AZ715" s="4">
        <v>0</v>
      </c>
      <c r="BA715" s="4">
        <v>0</v>
      </c>
      <c r="BB715" s="4">
        <v>0</v>
      </c>
      <c r="BC715" s="4">
        <v>0</v>
      </c>
      <c r="BD715" s="4">
        <v>0</v>
      </c>
      <c r="BE715" s="4">
        <v>0</v>
      </c>
      <c r="BF715" s="4">
        <v>0</v>
      </c>
      <c r="BG715" s="4">
        <v>0</v>
      </c>
      <c r="BH715" s="4">
        <v>0</v>
      </c>
      <c r="BI715" s="4">
        <v>0</v>
      </c>
      <c r="BJ715" s="6">
        <v>0</v>
      </c>
      <c r="BK715" s="6">
        <v>0</v>
      </c>
      <c r="BQ715" s="4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0</v>
      </c>
      <c r="BX715" s="9">
        <v>0</v>
      </c>
      <c r="BY715" s="9">
        <v>0</v>
      </c>
      <c r="BZ715" s="9">
        <v>0</v>
      </c>
      <c r="CA715" s="9">
        <v>0</v>
      </c>
      <c r="CB715" s="9">
        <v>0</v>
      </c>
      <c r="CC715" s="9">
        <v>0</v>
      </c>
      <c r="CD715" s="135">
        <v>0</v>
      </c>
      <c r="CE715" s="7">
        <f t="shared" si="11"/>
        <v>0</v>
      </c>
    </row>
    <row r="716" spans="1:83" hidden="1">
      <c r="A716">
        <v>931</v>
      </c>
      <c r="B716" t="s">
        <v>465</v>
      </c>
      <c r="C716">
        <v>111</v>
      </c>
      <c r="D716" t="s">
        <v>466</v>
      </c>
      <c r="E716">
        <v>336</v>
      </c>
      <c r="F716">
        <v>513310002</v>
      </c>
      <c r="G716" t="s">
        <v>159</v>
      </c>
      <c r="H716" s="53"/>
      <c r="I716">
        <v>101</v>
      </c>
      <c r="J716" t="s">
        <v>308</v>
      </c>
      <c r="K716">
        <v>3310</v>
      </c>
      <c r="L716" s="8">
        <v>3310</v>
      </c>
      <c r="M716" t="s">
        <v>441</v>
      </c>
      <c r="N716">
        <v>3000</v>
      </c>
      <c r="O716" t="s">
        <v>118</v>
      </c>
      <c r="P716">
        <v>5</v>
      </c>
      <c r="Q716" t="s">
        <v>467</v>
      </c>
      <c r="R716">
        <v>152</v>
      </c>
      <c r="S716" s="21">
        <v>1</v>
      </c>
      <c r="T716" s="21">
        <v>52</v>
      </c>
      <c r="U716" t="s">
        <v>468</v>
      </c>
      <c r="V716">
        <v>121</v>
      </c>
      <c r="W716" t="s">
        <v>312</v>
      </c>
      <c r="X716">
        <v>1</v>
      </c>
      <c r="Y716" t="s">
        <v>313</v>
      </c>
      <c r="Z716" s="4">
        <v>186011.9</v>
      </c>
      <c r="AA716" s="4">
        <v>0</v>
      </c>
      <c r="AB716" s="4">
        <v>238839.29</v>
      </c>
      <c r="AC716" s="4">
        <v>0</v>
      </c>
      <c r="AD716" s="4">
        <v>0</v>
      </c>
      <c r="AE716" s="4">
        <v>0</v>
      </c>
      <c r="AF716" s="4">
        <v>241815.48</v>
      </c>
      <c r="AG716" s="4">
        <v>0</v>
      </c>
      <c r="AH716" s="4">
        <v>0</v>
      </c>
      <c r="AI716" s="4">
        <v>0</v>
      </c>
      <c r="AJ716" s="4">
        <v>66666.67</v>
      </c>
      <c r="AK716" s="4">
        <v>66666.67</v>
      </c>
      <c r="AM716" s="4">
        <v>80788.100000000006</v>
      </c>
      <c r="AN716" s="4">
        <v>0</v>
      </c>
      <c r="AO716" s="4">
        <v>-163439.29</v>
      </c>
      <c r="AP716" s="4">
        <v>0</v>
      </c>
      <c r="AQ716" s="4">
        <v>75400</v>
      </c>
      <c r="AR716" s="4">
        <v>0</v>
      </c>
      <c r="AS716" s="4">
        <v>-166415.48000000001</v>
      </c>
      <c r="AT716" s="4">
        <v>0</v>
      </c>
      <c r="AU716" s="4">
        <v>0</v>
      </c>
      <c r="AV716" s="4">
        <v>75400</v>
      </c>
      <c r="AW716" s="4">
        <v>-65000</v>
      </c>
      <c r="AX716" s="4">
        <v>-66000</v>
      </c>
      <c r="AZ716" s="4">
        <v>266800</v>
      </c>
      <c r="BA716" s="4">
        <v>0</v>
      </c>
      <c r="BB716" s="4">
        <v>75400</v>
      </c>
      <c r="BC716" s="4">
        <v>0</v>
      </c>
      <c r="BD716" s="4">
        <v>75400</v>
      </c>
      <c r="BE716" s="4">
        <v>0</v>
      </c>
      <c r="BF716" s="4">
        <v>75400</v>
      </c>
      <c r="BG716" s="4">
        <v>0</v>
      </c>
      <c r="BH716" s="4">
        <v>0</v>
      </c>
      <c r="BI716" s="4">
        <v>0</v>
      </c>
      <c r="BJ716" s="6">
        <v>49300</v>
      </c>
      <c r="BK716" s="6">
        <v>49300</v>
      </c>
      <c r="BQ716" s="4">
        <v>614080.80000000005</v>
      </c>
      <c r="BR716" s="9">
        <v>276938.40000000002</v>
      </c>
      <c r="BS716" s="9">
        <v>0</v>
      </c>
      <c r="BT716" s="9">
        <v>78265.2</v>
      </c>
      <c r="BU716" s="9">
        <v>0</v>
      </c>
      <c r="BV716" s="9">
        <v>78265.2</v>
      </c>
      <c r="BW716" s="9">
        <v>0</v>
      </c>
      <c r="BX716" s="9">
        <v>78265.2</v>
      </c>
      <c r="BY716" s="9">
        <v>0</v>
      </c>
      <c r="BZ716" s="9">
        <v>0</v>
      </c>
      <c r="CA716" s="9">
        <v>0</v>
      </c>
      <c r="CB716" s="9">
        <v>51173.4</v>
      </c>
      <c r="CC716" s="9">
        <v>51173.4</v>
      </c>
      <c r="CD716" s="135">
        <v>614080.80000000005</v>
      </c>
      <c r="CE716" s="7">
        <f t="shared" si="11"/>
        <v>0</v>
      </c>
    </row>
    <row r="717" spans="1:83" s="120" customFormat="1" ht="15.75" hidden="1" thickBot="1">
      <c r="A717" s="120">
        <v>981</v>
      </c>
      <c r="B717" s="120" t="s">
        <v>532</v>
      </c>
      <c r="C717" s="120">
        <v>134</v>
      </c>
      <c r="D717" s="120" t="s">
        <v>245</v>
      </c>
      <c r="E717" s="120">
        <v>336</v>
      </c>
      <c r="F717" s="120">
        <v>513310002</v>
      </c>
      <c r="G717" s="120" t="s">
        <v>159</v>
      </c>
      <c r="H717" s="121"/>
      <c r="I717" s="120">
        <v>101</v>
      </c>
      <c r="J717" s="120" t="s">
        <v>308</v>
      </c>
      <c r="K717" s="120">
        <v>3310</v>
      </c>
      <c r="L717" s="122">
        <v>3310</v>
      </c>
      <c r="M717" s="120" t="s">
        <v>441</v>
      </c>
      <c r="N717" s="120">
        <v>3000</v>
      </c>
      <c r="O717" s="120" t="s">
        <v>118</v>
      </c>
      <c r="P717" s="120">
        <v>6</v>
      </c>
      <c r="Q717" s="120" t="s">
        <v>533</v>
      </c>
      <c r="R717" s="120">
        <v>134</v>
      </c>
      <c r="S717" s="123">
        <v>1</v>
      </c>
      <c r="T717" s="123">
        <v>34</v>
      </c>
      <c r="U717" s="120" t="s">
        <v>534</v>
      </c>
      <c r="V717" s="120">
        <v>132</v>
      </c>
      <c r="W717" s="120" t="s">
        <v>535</v>
      </c>
      <c r="X717" s="120">
        <v>1</v>
      </c>
      <c r="Y717" s="120" t="s">
        <v>313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155625.60000000001</v>
      </c>
      <c r="AF717" s="22">
        <v>0</v>
      </c>
      <c r="AG717" s="22">
        <v>0</v>
      </c>
      <c r="AH717" s="22">
        <v>0</v>
      </c>
      <c r="AI717" s="22">
        <v>0</v>
      </c>
      <c r="AJ717" s="22">
        <v>15562.56</v>
      </c>
      <c r="AK717" s="22">
        <v>15562.56</v>
      </c>
      <c r="AL717" s="22"/>
      <c r="AM717" s="22">
        <v>264480</v>
      </c>
      <c r="AN717" s="22">
        <v>0</v>
      </c>
      <c r="AO717" s="22">
        <v>0</v>
      </c>
      <c r="AP717" s="22">
        <v>0</v>
      </c>
      <c r="AQ717" s="22">
        <v>0</v>
      </c>
      <c r="AR717" s="22">
        <v>-155625.60000000001</v>
      </c>
      <c r="AS717" s="22">
        <v>0</v>
      </c>
      <c r="AT717" s="22">
        <v>0</v>
      </c>
      <c r="AU717" s="22">
        <v>0</v>
      </c>
      <c r="AV717" s="22">
        <v>0</v>
      </c>
      <c r="AW717" s="22">
        <v>0</v>
      </c>
      <c r="AX717" s="22">
        <v>0</v>
      </c>
      <c r="AZ717" s="22">
        <v>264480</v>
      </c>
      <c r="BA717" s="22">
        <v>0</v>
      </c>
      <c r="BB717" s="22">
        <v>0</v>
      </c>
      <c r="BC717" s="22">
        <v>0</v>
      </c>
      <c r="BD717" s="22">
        <v>0</v>
      </c>
      <c r="BE717" s="22">
        <v>0</v>
      </c>
      <c r="BF717" s="22">
        <v>0</v>
      </c>
      <c r="BG717" s="22">
        <v>0</v>
      </c>
      <c r="BH717" s="22">
        <v>0</v>
      </c>
      <c r="BI717" s="22">
        <v>0</v>
      </c>
      <c r="BJ717" s="124">
        <v>26448</v>
      </c>
      <c r="BK717" s="124">
        <v>26448</v>
      </c>
      <c r="BL717" s="24"/>
      <c r="BM717" s="24"/>
      <c r="BQ717" s="22">
        <v>329436.288</v>
      </c>
      <c r="BR717" s="24">
        <v>274530.24</v>
      </c>
      <c r="BS717" s="24">
        <v>0</v>
      </c>
      <c r="BT717" s="24">
        <v>0</v>
      </c>
      <c r="BU717" s="24">
        <v>0</v>
      </c>
      <c r="BV717" s="24">
        <v>0</v>
      </c>
      <c r="BW717" s="24">
        <v>0</v>
      </c>
      <c r="BX717" s="24">
        <v>0</v>
      </c>
      <c r="BY717" s="24">
        <v>0</v>
      </c>
      <c r="BZ717" s="24">
        <v>0</v>
      </c>
      <c r="CA717" s="24">
        <v>0</v>
      </c>
      <c r="CB717" s="24">
        <v>27453.023999999998</v>
      </c>
      <c r="CC717" s="24">
        <v>27453.023999999998</v>
      </c>
      <c r="CD717" s="138">
        <v>329436.28799999994</v>
      </c>
      <c r="CE717" s="7">
        <f t="shared" si="11"/>
        <v>0</v>
      </c>
    </row>
    <row r="718" spans="1:83" hidden="1">
      <c r="A718">
        <v>922</v>
      </c>
      <c r="B718" t="s">
        <v>458</v>
      </c>
      <c r="C718">
        <v>109</v>
      </c>
      <c r="D718" t="s">
        <v>459</v>
      </c>
      <c r="E718">
        <v>337</v>
      </c>
      <c r="F718">
        <v>513310004</v>
      </c>
      <c r="G718" t="s">
        <v>782</v>
      </c>
      <c r="H718" s="53"/>
      <c r="I718">
        <v>101</v>
      </c>
      <c r="J718" t="s">
        <v>308</v>
      </c>
      <c r="K718">
        <v>3310</v>
      </c>
      <c r="L718" s="8">
        <v>3310</v>
      </c>
      <c r="M718" t="s">
        <v>441</v>
      </c>
      <c r="N718">
        <v>3000</v>
      </c>
      <c r="O718" t="s">
        <v>118</v>
      </c>
      <c r="P718">
        <v>4</v>
      </c>
      <c r="Q718" t="s">
        <v>345</v>
      </c>
      <c r="R718">
        <v>135</v>
      </c>
      <c r="S718" s="21">
        <v>1</v>
      </c>
      <c r="T718" s="21">
        <v>35</v>
      </c>
      <c r="U718" t="s">
        <v>460</v>
      </c>
      <c r="V718">
        <v>121</v>
      </c>
      <c r="W718" t="s">
        <v>312</v>
      </c>
      <c r="X718">
        <v>1</v>
      </c>
      <c r="Y718" t="s">
        <v>313</v>
      </c>
      <c r="Z718" s="18">
        <v>0</v>
      </c>
      <c r="AA718" s="18">
        <v>0</v>
      </c>
      <c r="AB718" s="18">
        <v>45924</v>
      </c>
      <c r="AC718" s="18">
        <v>45924</v>
      </c>
      <c r="AD718" s="18">
        <v>0</v>
      </c>
      <c r="AE718" s="18">
        <v>22962</v>
      </c>
      <c r="AF718" s="18">
        <v>22962</v>
      </c>
      <c r="AG718" s="18">
        <v>0</v>
      </c>
      <c r="AH718" s="18">
        <v>22962</v>
      </c>
      <c r="AI718" s="18">
        <v>22962</v>
      </c>
      <c r="AJ718" s="18">
        <v>18369.599999999999</v>
      </c>
      <c r="AK718" s="18">
        <v>18369.599999999999</v>
      </c>
      <c r="AL718" s="18"/>
      <c r="AM718" s="18">
        <v>0</v>
      </c>
      <c r="AN718" s="18">
        <v>0</v>
      </c>
      <c r="AO718" s="18">
        <v>-22250</v>
      </c>
      <c r="AP718" s="18">
        <v>0</v>
      </c>
      <c r="AQ718" s="18">
        <v>0</v>
      </c>
      <c r="AR718" s="18">
        <v>0</v>
      </c>
      <c r="AS718" s="18">
        <v>0</v>
      </c>
      <c r="AT718" s="18">
        <v>17978</v>
      </c>
      <c r="AU718" s="18">
        <v>0</v>
      </c>
      <c r="AV718" s="18">
        <v>0</v>
      </c>
      <c r="AW718" s="18">
        <v>0</v>
      </c>
      <c r="AX718" s="18">
        <v>0</v>
      </c>
      <c r="AZ718" s="18">
        <v>0</v>
      </c>
      <c r="BA718" s="18">
        <v>0</v>
      </c>
      <c r="BB718" s="18">
        <v>22250</v>
      </c>
      <c r="BC718" s="18">
        <v>22250</v>
      </c>
      <c r="BD718" s="18">
        <v>22250</v>
      </c>
      <c r="BE718" s="18">
        <v>22250</v>
      </c>
      <c r="BF718" s="18">
        <v>0</v>
      </c>
      <c r="BG718" s="18">
        <v>22250</v>
      </c>
      <c r="BH718" s="18">
        <v>22250</v>
      </c>
      <c r="BI718" s="18">
        <v>22250</v>
      </c>
      <c r="BJ718" s="40">
        <v>15575</v>
      </c>
      <c r="BK718" s="40">
        <v>15575</v>
      </c>
      <c r="BL718" s="20"/>
      <c r="BM718" s="20"/>
      <c r="BQ718" s="18">
        <v>194002.2</v>
      </c>
      <c r="BR718" s="9">
        <v>0</v>
      </c>
      <c r="BS718" s="9">
        <v>0</v>
      </c>
      <c r="BT718" s="9">
        <v>23095.5</v>
      </c>
      <c r="BU718" s="9">
        <v>23095.5</v>
      </c>
      <c r="BV718" s="9">
        <v>23095.5</v>
      </c>
      <c r="BW718" s="9">
        <v>23095.5</v>
      </c>
      <c r="BX718" s="9">
        <v>0</v>
      </c>
      <c r="BY718" s="9">
        <v>23095.5</v>
      </c>
      <c r="BZ718" s="9">
        <v>23095.5</v>
      </c>
      <c r="CA718" s="9">
        <v>23095.5</v>
      </c>
      <c r="CB718" s="9">
        <v>16166.85</v>
      </c>
      <c r="CC718" s="9">
        <v>16166.85</v>
      </c>
      <c r="CD718" s="135">
        <v>194002.2</v>
      </c>
      <c r="CE718" s="7">
        <f t="shared" si="11"/>
        <v>0</v>
      </c>
    </row>
    <row r="719" spans="1:83" hidden="1">
      <c r="A719">
        <v>931</v>
      </c>
      <c r="B719" t="s">
        <v>465</v>
      </c>
      <c r="C719">
        <v>111</v>
      </c>
      <c r="D719" t="s">
        <v>466</v>
      </c>
      <c r="E719">
        <v>337</v>
      </c>
      <c r="F719">
        <v>513310004</v>
      </c>
      <c r="G719" t="s">
        <v>782</v>
      </c>
      <c r="H719" s="53"/>
      <c r="I719">
        <v>101</v>
      </c>
      <c r="J719" t="s">
        <v>308</v>
      </c>
      <c r="K719">
        <v>3310</v>
      </c>
      <c r="L719" s="8">
        <v>3310</v>
      </c>
      <c r="M719" t="s">
        <v>441</v>
      </c>
      <c r="N719">
        <v>3000</v>
      </c>
      <c r="O719" t="s">
        <v>118</v>
      </c>
      <c r="P719">
        <v>5</v>
      </c>
      <c r="Q719" t="s">
        <v>467</v>
      </c>
      <c r="R719">
        <v>152</v>
      </c>
      <c r="S719" s="21">
        <v>1</v>
      </c>
      <c r="T719" s="21">
        <v>52</v>
      </c>
      <c r="U719" t="s">
        <v>468</v>
      </c>
      <c r="V719">
        <v>121</v>
      </c>
      <c r="W719" t="s">
        <v>312</v>
      </c>
      <c r="X719">
        <v>1</v>
      </c>
      <c r="Y719" t="s">
        <v>313</v>
      </c>
      <c r="Z719" s="4">
        <v>0</v>
      </c>
      <c r="AA719" s="4">
        <v>0</v>
      </c>
      <c r="AB719" s="4">
        <v>0</v>
      </c>
      <c r="AC719" s="4">
        <v>136711.1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13671.11</v>
      </c>
      <c r="AK719" s="4">
        <v>13671.11</v>
      </c>
      <c r="AM719" s="4">
        <v>0</v>
      </c>
      <c r="AN719" s="4">
        <v>0</v>
      </c>
      <c r="AO719" s="4">
        <v>0</v>
      </c>
      <c r="AP719" s="4">
        <v>-75516</v>
      </c>
      <c r="AQ719" s="4">
        <v>0</v>
      </c>
      <c r="AR719" s="4">
        <v>-10672</v>
      </c>
      <c r="AS719" s="4">
        <v>0</v>
      </c>
      <c r="AT719" s="4">
        <v>0</v>
      </c>
      <c r="AU719" s="4">
        <v>-2919.99</v>
      </c>
      <c r="AV719" s="4">
        <v>0</v>
      </c>
      <c r="AW719" s="4">
        <v>0</v>
      </c>
      <c r="AX719" s="4">
        <v>0</v>
      </c>
      <c r="AZ719" s="4">
        <v>0</v>
      </c>
      <c r="BA719" s="4">
        <v>0</v>
      </c>
      <c r="BB719" s="4">
        <v>0</v>
      </c>
      <c r="BC719" s="4">
        <v>0</v>
      </c>
      <c r="BD719" s="4">
        <v>0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6">
        <v>0</v>
      </c>
      <c r="BK719" s="6">
        <v>0</v>
      </c>
      <c r="BQ719" s="4">
        <v>0</v>
      </c>
      <c r="BR719" s="9">
        <v>0</v>
      </c>
      <c r="BS719" s="9">
        <v>0</v>
      </c>
      <c r="BT719" s="9">
        <v>0</v>
      </c>
      <c r="BU719" s="9">
        <v>0</v>
      </c>
      <c r="BV719" s="9">
        <v>0</v>
      </c>
      <c r="BW719" s="9">
        <v>0</v>
      </c>
      <c r="BX719" s="9">
        <v>0</v>
      </c>
      <c r="BY719" s="9">
        <v>0</v>
      </c>
      <c r="BZ719" s="9">
        <v>0</v>
      </c>
      <c r="CA719" s="9">
        <v>0</v>
      </c>
      <c r="CB719" s="9">
        <v>0</v>
      </c>
      <c r="CC719" s="9">
        <v>0</v>
      </c>
      <c r="CD719" s="135">
        <v>0</v>
      </c>
      <c r="CE719" s="7">
        <f t="shared" si="11"/>
        <v>0</v>
      </c>
    </row>
    <row r="720" spans="1:83" hidden="1">
      <c r="A720">
        <v>932</v>
      </c>
      <c r="B720" t="s">
        <v>477</v>
      </c>
      <c r="C720">
        <v>113</v>
      </c>
      <c r="D720" t="s">
        <v>478</v>
      </c>
      <c r="E720">
        <v>337</v>
      </c>
      <c r="F720">
        <v>513310004</v>
      </c>
      <c r="G720" t="s">
        <v>782</v>
      </c>
      <c r="H720" s="53"/>
      <c r="I720">
        <v>101</v>
      </c>
      <c r="J720" t="s">
        <v>308</v>
      </c>
      <c r="K720">
        <v>3310</v>
      </c>
      <c r="L720" s="8">
        <v>3310</v>
      </c>
      <c r="M720" t="s">
        <v>441</v>
      </c>
      <c r="N720">
        <v>3000</v>
      </c>
      <c r="O720" t="s">
        <v>118</v>
      </c>
      <c r="P720">
        <v>5</v>
      </c>
      <c r="Q720" t="s">
        <v>467</v>
      </c>
      <c r="R720">
        <v>152</v>
      </c>
      <c r="S720" s="21">
        <v>1</v>
      </c>
      <c r="T720" s="21">
        <v>52</v>
      </c>
      <c r="U720" t="s">
        <v>468</v>
      </c>
      <c r="V720">
        <v>121</v>
      </c>
      <c r="W720" t="s">
        <v>312</v>
      </c>
      <c r="X720">
        <v>1</v>
      </c>
      <c r="Y720" t="s">
        <v>313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7182.72</v>
      </c>
      <c r="AF720" s="4">
        <v>0</v>
      </c>
      <c r="AG720" s="4">
        <v>0</v>
      </c>
      <c r="AH720" s="4">
        <v>0</v>
      </c>
      <c r="AI720" s="4">
        <v>0</v>
      </c>
      <c r="AJ720" s="4">
        <v>718.27</v>
      </c>
      <c r="AK720" s="4">
        <v>718.27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0</v>
      </c>
      <c r="AU720" s="4">
        <v>0</v>
      </c>
      <c r="AV720" s="4">
        <v>0</v>
      </c>
      <c r="AW720" s="4">
        <v>0</v>
      </c>
      <c r="AX720" s="4">
        <v>0</v>
      </c>
      <c r="AZ720" s="4">
        <v>0</v>
      </c>
      <c r="BA720" s="4">
        <v>0</v>
      </c>
      <c r="BB720" s="4">
        <v>0</v>
      </c>
      <c r="BC720" s="4">
        <v>0</v>
      </c>
      <c r="BD720" s="4">
        <v>0</v>
      </c>
      <c r="BE720" s="4">
        <v>0</v>
      </c>
      <c r="BF720" s="4">
        <v>0</v>
      </c>
      <c r="BG720" s="4">
        <v>0</v>
      </c>
      <c r="BH720" s="4">
        <v>0</v>
      </c>
      <c r="BI720" s="4">
        <v>0</v>
      </c>
      <c r="BJ720" s="6">
        <v>0</v>
      </c>
      <c r="BK720" s="6">
        <v>0</v>
      </c>
      <c r="BQ720" s="4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0</v>
      </c>
      <c r="BX720" s="9">
        <v>0</v>
      </c>
      <c r="BY720" s="9">
        <v>0</v>
      </c>
      <c r="BZ720" s="9">
        <v>0</v>
      </c>
      <c r="CA720" s="9">
        <v>0</v>
      </c>
      <c r="CB720" s="9">
        <v>0</v>
      </c>
      <c r="CC720" s="9">
        <v>0</v>
      </c>
      <c r="CD720" s="135">
        <v>0</v>
      </c>
      <c r="CE720" s="7">
        <f t="shared" si="11"/>
        <v>0</v>
      </c>
    </row>
    <row r="721" spans="1:83" hidden="1">
      <c r="A721">
        <v>954</v>
      </c>
      <c r="B721" t="s">
        <v>502</v>
      </c>
      <c r="C721">
        <v>122</v>
      </c>
      <c r="D721" t="s">
        <v>503</v>
      </c>
      <c r="E721">
        <v>337</v>
      </c>
      <c r="F721">
        <v>513310004</v>
      </c>
      <c r="G721" t="s">
        <v>782</v>
      </c>
      <c r="H721" s="53"/>
      <c r="I721">
        <v>101</v>
      </c>
      <c r="J721" t="s">
        <v>308</v>
      </c>
      <c r="K721">
        <v>3310</v>
      </c>
      <c r="L721" s="8">
        <v>3310</v>
      </c>
      <c r="M721" t="s">
        <v>441</v>
      </c>
      <c r="N721">
        <v>3000</v>
      </c>
      <c r="O721" t="s">
        <v>118</v>
      </c>
      <c r="P721">
        <v>12</v>
      </c>
      <c r="Q721" t="s">
        <v>401</v>
      </c>
      <c r="R721">
        <v>226</v>
      </c>
      <c r="S721" s="21">
        <v>2</v>
      </c>
      <c r="T721" s="21">
        <v>26</v>
      </c>
      <c r="U721" t="s">
        <v>504</v>
      </c>
      <c r="V721">
        <v>121</v>
      </c>
      <c r="W721" t="s">
        <v>312</v>
      </c>
      <c r="X721">
        <v>1</v>
      </c>
      <c r="Y721" t="s">
        <v>313</v>
      </c>
      <c r="Z721" s="4">
        <v>0</v>
      </c>
      <c r="AA721" s="4">
        <v>0</v>
      </c>
      <c r="AB721" s="4">
        <v>251.34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25.13</v>
      </c>
      <c r="AK721" s="4">
        <v>25.13</v>
      </c>
      <c r="AM721" s="4">
        <v>0</v>
      </c>
      <c r="AN721" s="4">
        <v>0</v>
      </c>
      <c r="AO721" s="4">
        <v>-1</v>
      </c>
      <c r="AP721" s="4">
        <v>-250.34</v>
      </c>
      <c r="AQ721" s="4">
        <v>0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4">
        <v>-25.13</v>
      </c>
      <c r="AX721" s="4">
        <v>0</v>
      </c>
      <c r="AZ721" s="4">
        <v>0</v>
      </c>
      <c r="BA721" s="4">
        <v>0</v>
      </c>
      <c r="BB721" s="4">
        <v>0</v>
      </c>
      <c r="BC721" s="4">
        <v>0</v>
      </c>
      <c r="BD721" s="4">
        <v>0</v>
      </c>
      <c r="BE721" s="4">
        <v>0</v>
      </c>
      <c r="BF721" s="4">
        <v>0</v>
      </c>
      <c r="BG721" s="4">
        <v>0</v>
      </c>
      <c r="BH721" s="4">
        <v>0</v>
      </c>
      <c r="BI721" s="4">
        <v>0</v>
      </c>
      <c r="BJ721" s="6">
        <v>0</v>
      </c>
      <c r="BK721" s="6">
        <v>0</v>
      </c>
      <c r="BQ721" s="4"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</v>
      </c>
      <c r="BW721" s="9">
        <v>0</v>
      </c>
      <c r="BX721" s="9">
        <v>0</v>
      </c>
      <c r="BY721" s="9">
        <v>0</v>
      </c>
      <c r="BZ721" s="9">
        <v>0</v>
      </c>
      <c r="CA721" s="9">
        <v>0</v>
      </c>
      <c r="CB721" s="9">
        <v>0</v>
      </c>
      <c r="CC721" s="9">
        <v>0</v>
      </c>
      <c r="CD721" s="135">
        <v>0</v>
      </c>
      <c r="CE721" s="7">
        <f t="shared" si="11"/>
        <v>0</v>
      </c>
    </row>
    <row r="722" spans="1:83" hidden="1">
      <c r="A722">
        <v>972</v>
      </c>
      <c r="B722" t="s">
        <v>527</v>
      </c>
      <c r="C722">
        <v>132</v>
      </c>
      <c r="D722" t="s">
        <v>528</v>
      </c>
      <c r="E722">
        <v>337</v>
      </c>
      <c r="F722">
        <v>513310004</v>
      </c>
      <c r="G722" t="s">
        <v>782</v>
      </c>
      <c r="H722" s="53"/>
      <c r="I722">
        <v>101</v>
      </c>
      <c r="J722" t="s">
        <v>308</v>
      </c>
      <c r="K722">
        <v>3310</v>
      </c>
      <c r="L722" s="8">
        <v>3310</v>
      </c>
      <c r="M722" t="s">
        <v>441</v>
      </c>
      <c r="N722">
        <v>3000</v>
      </c>
      <c r="O722" t="s">
        <v>118</v>
      </c>
      <c r="P722">
        <v>9</v>
      </c>
      <c r="Q722" t="s">
        <v>422</v>
      </c>
      <c r="R722">
        <v>181</v>
      </c>
      <c r="S722" s="21">
        <v>1</v>
      </c>
      <c r="T722" s="21">
        <v>81</v>
      </c>
      <c r="U722" t="s">
        <v>523</v>
      </c>
      <c r="V722">
        <v>131</v>
      </c>
      <c r="W722" t="s">
        <v>524</v>
      </c>
      <c r="X722">
        <v>1</v>
      </c>
      <c r="Y722" t="s">
        <v>313</v>
      </c>
      <c r="Z722" s="4">
        <v>0</v>
      </c>
      <c r="AA722" s="4">
        <v>0</v>
      </c>
      <c r="AB722" s="4">
        <v>0</v>
      </c>
      <c r="AC722" s="4">
        <v>0</v>
      </c>
      <c r="AD722" s="4">
        <v>71827.199999999997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7182.72</v>
      </c>
      <c r="AK722" s="4">
        <v>7182.72</v>
      </c>
      <c r="AM722" s="4">
        <v>0</v>
      </c>
      <c r="AN722" s="4">
        <v>0</v>
      </c>
      <c r="AO722" s="4">
        <v>0</v>
      </c>
      <c r="AP722" s="4">
        <v>0</v>
      </c>
      <c r="AQ722" s="4">
        <v>-52921.77</v>
      </c>
      <c r="AR722" s="4">
        <v>-15804.27</v>
      </c>
      <c r="AS722" s="4">
        <v>0</v>
      </c>
      <c r="AT722" s="4">
        <v>-1433.76</v>
      </c>
      <c r="AU722" s="4">
        <v>0</v>
      </c>
      <c r="AV722" s="4">
        <v>-1667.4</v>
      </c>
      <c r="AW722" s="4">
        <v>-5800</v>
      </c>
      <c r="AX722" s="4">
        <v>0</v>
      </c>
      <c r="AZ722" s="4">
        <v>0</v>
      </c>
      <c r="BA722" s="4">
        <v>0</v>
      </c>
      <c r="BB722" s="4">
        <v>0</v>
      </c>
      <c r="BC722" s="4">
        <v>0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6">
        <v>0</v>
      </c>
      <c r="BK722" s="6">
        <v>0</v>
      </c>
      <c r="BQ722" s="4">
        <v>0</v>
      </c>
      <c r="BR722" s="9">
        <v>0</v>
      </c>
      <c r="BS722" s="9">
        <v>0</v>
      </c>
      <c r="BT722" s="9">
        <v>0</v>
      </c>
      <c r="BU722" s="9">
        <v>0</v>
      </c>
      <c r="BV722" s="9">
        <v>0</v>
      </c>
      <c r="BW722" s="9">
        <v>0</v>
      </c>
      <c r="BX722" s="9">
        <v>0</v>
      </c>
      <c r="BY722" s="9">
        <v>0</v>
      </c>
      <c r="BZ722" s="9">
        <v>0</v>
      </c>
      <c r="CA722" s="9">
        <v>0</v>
      </c>
      <c r="CB722" s="9">
        <v>0</v>
      </c>
      <c r="CC722" s="9">
        <v>0</v>
      </c>
      <c r="CD722" s="135">
        <v>0</v>
      </c>
      <c r="CE722" s="7">
        <f t="shared" si="11"/>
        <v>0</v>
      </c>
    </row>
    <row r="723" spans="1:83" hidden="1">
      <c r="A723">
        <v>981</v>
      </c>
      <c r="B723" t="s">
        <v>532</v>
      </c>
      <c r="C723">
        <v>134</v>
      </c>
      <c r="D723" t="s">
        <v>245</v>
      </c>
      <c r="E723">
        <v>337</v>
      </c>
      <c r="F723">
        <v>513310004</v>
      </c>
      <c r="G723" t="s">
        <v>782</v>
      </c>
      <c r="H723" s="53"/>
      <c r="I723">
        <v>101</v>
      </c>
      <c r="J723" t="s">
        <v>308</v>
      </c>
      <c r="K723">
        <v>3310</v>
      </c>
      <c r="L723" s="8">
        <v>3310</v>
      </c>
      <c r="M723" t="s">
        <v>441</v>
      </c>
      <c r="N723">
        <v>3000</v>
      </c>
      <c r="O723" t="s">
        <v>118</v>
      </c>
      <c r="P723">
        <v>6</v>
      </c>
      <c r="Q723" t="s">
        <v>533</v>
      </c>
      <c r="R723">
        <v>134</v>
      </c>
      <c r="S723" s="21">
        <v>1</v>
      </c>
      <c r="T723" s="21">
        <v>34</v>
      </c>
      <c r="U723" t="s">
        <v>534</v>
      </c>
      <c r="V723">
        <v>132</v>
      </c>
      <c r="W723" t="s">
        <v>535</v>
      </c>
      <c r="X723">
        <v>1</v>
      </c>
      <c r="Y723" t="s">
        <v>313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M723" s="4">
        <v>261000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0</v>
      </c>
      <c r="AU723" s="4">
        <v>204972</v>
      </c>
      <c r="AV723" s="4">
        <v>204972</v>
      </c>
      <c r="AW723" s="4">
        <v>0</v>
      </c>
      <c r="AX723" s="4">
        <v>0</v>
      </c>
      <c r="AZ723" s="4">
        <v>261000</v>
      </c>
      <c r="BA723" s="4">
        <v>0</v>
      </c>
      <c r="BB723" s="4">
        <v>0</v>
      </c>
      <c r="BC723" s="4">
        <v>0</v>
      </c>
      <c r="BD723" s="4">
        <v>0</v>
      </c>
      <c r="BE723" s="4">
        <v>0</v>
      </c>
      <c r="BF723" s="4">
        <v>0</v>
      </c>
      <c r="BG723" s="4">
        <v>0</v>
      </c>
      <c r="BH723" s="4">
        <v>204972</v>
      </c>
      <c r="BI723" s="4">
        <v>204972</v>
      </c>
      <c r="BJ723" s="6">
        <v>67094.399999999994</v>
      </c>
      <c r="BK723" s="6">
        <v>67094.399999999994</v>
      </c>
      <c r="BQ723" s="26">
        <v>35727.846400000039</v>
      </c>
      <c r="BR723" s="9">
        <v>11581.900414937771</v>
      </c>
      <c r="BS723" s="9">
        <v>0</v>
      </c>
      <c r="BT723" s="9">
        <v>0</v>
      </c>
      <c r="BU723" s="9">
        <v>0</v>
      </c>
      <c r="BV723" s="9">
        <v>0</v>
      </c>
      <c r="BW723" s="9">
        <v>0</v>
      </c>
      <c r="BX723" s="9">
        <v>0</v>
      </c>
      <c r="BY723" s="9">
        <v>0</v>
      </c>
      <c r="BZ723" s="9">
        <v>9095.6524591977959</v>
      </c>
      <c r="CA723" s="9">
        <v>9095.6524591977959</v>
      </c>
      <c r="CB723" s="9">
        <v>2977.3205333333358</v>
      </c>
      <c r="CC723" s="9">
        <v>2977.3205333333358</v>
      </c>
      <c r="CD723" s="135">
        <v>35727.846400000031</v>
      </c>
      <c r="CE723" s="7">
        <f t="shared" si="11"/>
        <v>0</v>
      </c>
    </row>
    <row r="724" spans="1:83" s="42" customFormat="1" hidden="1">
      <c r="A724" s="42">
        <v>981</v>
      </c>
      <c r="B724" s="42" t="s">
        <v>532</v>
      </c>
      <c r="C724" s="42">
        <v>134</v>
      </c>
      <c r="D724" s="42" t="s">
        <v>245</v>
      </c>
      <c r="E724" s="42">
        <v>636</v>
      </c>
      <c r="F724" s="42">
        <v>513310004</v>
      </c>
      <c r="G724" s="42" t="s">
        <v>782</v>
      </c>
      <c r="H724" s="115"/>
      <c r="I724" s="42">
        <v>601</v>
      </c>
      <c r="J724" s="42" t="s">
        <v>389</v>
      </c>
      <c r="K724" s="42">
        <v>3310</v>
      </c>
      <c r="L724" s="104">
        <v>3310</v>
      </c>
      <c r="M724" s="42" t="s">
        <v>441</v>
      </c>
      <c r="N724" s="42">
        <v>3000</v>
      </c>
      <c r="O724" s="42" t="s">
        <v>118</v>
      </c>
      <c r="P724" s="42">
        <v>6</v>
      </c>
      <c r="Q724" s="42" t="s">
        <v>533</v>
      </c>
      <c r="R724" s="42">
        <v>134</v>
      </c>
      <c r="S724" s="105">
        <v>1</v>
      </c>
      <c r="T724" s="105">
        <v>34</v>
      </c>
      <c r="U724" s="42" t="s">
        <v>534</v>
      </c>
      <c r="V724" s="42">
        <v>132</v>
      </c>
      <c r="W724" s="42" t="s">
        <v>535</v>
      </c>
      <c r="X724" s="42">
        <v>1</v>
      </c>
      <c r="Y724" s="42" t="s">
        <v>313</v>
      </c>
      <c r="Z724" s="43">
        <v>0</v>
      </c>
      <c r="AA724" s="43">
        <v>0</v>
      </c>
      <c r="AB724" s="43">
        <v>0</v>
      </c>
      <c r="AC724" s="43">
        <v>0</v>
      </c>
      <c r="AD724" s="43">
        <v>0</v>
      </c>
      <c r="AE724" s="43">
        <v>0</v>
      </c>
      <c r="AF724" s="43">
        <v>0</v>
      </c>
      <c r="AG724" s="43">
        <v>0</v>
      </c>
      <c r="AH724" s="43">
        <v>0</v>
      </c>
      <c r="AI724" s="43">
        <v>0</v>
      </c>
      <c r="AJ724" s="43">
        <v>0</v>
      </c>
      <c r="AK724" s="43">
        <v>0</v>
      </c>
      <c r="AL724" s="43"/>
      <c r="AM724" s="43">
        <v>0</v>
      </c>
      <c r="AN724" s="43">
        <v>0</v>
      </c>
      <c r="AO724" s="43">
        <v>0</v>
      </c>
      <c r="AP724" s="43">
        <v>0</v>
      </c>
      <c r="AQ724" s="43">
        <v>193720</v>
      </c>
      <c r="AR724" s="43">
        <v>0</v>
      </c>
      <c r="AS724" s="43">
        <v>0</v>
      </c>
      <c r="AT724" s="43">
        <v>0</v>
      </c>
      <c r="AU724" s="43">
        <v>0</v>
      </c>
      <c r="AV724" s="43">
        <v>0</v>
      </c>
      <c r="AW724" s="43">
        <v>0</v>
      </c>
      <c r="AX724" s="43">
        <v>0</v>
      </c>
      <c r="AZ724" s="43">
        <v>0</v>
      </c>
      <c r="BA724" s="43">
        <v>0</v>
      </c>
      <c r="BB724" s="43">
        <v>0</v>
      </c>
      <c r="BC724" s="43">
        <v>0</v>
      </c>
      <c r="BD724" s="43">
        <v>193720</v>
      </c>
      <c r="BE724" s="43">
        <v>0</v>
      </c>
      <c r="BF724" s="43">
        <v>0</v>
      </c>
      <c r="BG724" s="43">
        <v>0</v>
      </c>
      <c r="BH724" s="43">
        <v>0</v>
      </c>
      <c r="BI724" s="43">
        <v>0</v>
      </c>
      <c r="BJ724" s="44">
        <v>19372</v>
      </c>
      <c r="BK724" s="44">
        <v>19372</v>
      </c>
      <c r="BL724" s="107"/>
      <c r="BM724" s="107"/>
      <c r="BQ724" s="132">
        <v>41297.632000000012</v>
      </c>
      <c r="BR724" s="107">
        <v>0</v>
      </c>
      <c r="BS724" s="107">
        <v>0</v>
      </c>
      <c r="BT724" s="107">
        <v>0</v>
      </c>
      <c r="BU724" s="107">
        <v>0</v>
      </c>
      <c r="BV724" s="107">
        <v>34414.693333333344</v>
      </c>
      <c r="BW724" s="107">
        <v>0</v>
      </c>
      <c r="BX724" s="107">
        <v>0</v>
      </c>
      <c r="BY724" s="107">
        <v>0</v>
      </c>
      <c r="BZ724" s="107">
        <v>0</v>
      </c>
      <c r="CA724" s="107">
        <v>0</v>
      </c>
      <c r="CB724" s="107">
        <v>3441.4693333333344</v>
      </c>
      <c r="CC724" s="107">
        <v>3441.4693333333344</v>
      </c>
      <c r="CD724" s="137">
        <v>41297.632000000012</v>
      </c>
      <c r="CE724" s="7">
        <f t="shared" si="11"/>
        <v>0</v>
      </c>
    </row>
    <row r="725" spans="1:83" hidden="1">
      <c r="A725">
        <v>952</v>
      </c>
      <c r="B725" t="s">
        <v>498</v>
      </c>
      <c r="C725">
        <v>120</v>
      </c>
      <c r="D725" t="s">
        <v>499</v>
      </c>
      <c r="E725">
        <v>338</v>
      </c>
      <c r="F725">
        <v>513320002</v>
      </c>
      <c r="G725" t="s">
        <v>188</v>
      </c>
      <c r="H725" s="53"/>
      <c r="I725">
        <v>101</v>
      </c>
      <c r="J725" t="s">
        <v>308</v>
      </c>
      <c r="K725">
        <v>3320</v>
      </c>
      <c r="L725" s="8">
        <v>3310</v>
      </c>
      <c r="M725" t="s">
        <v>415</v>
      </c>
      <c r="N725">
        <v>3000</v>
      </c>
      <c r="O725" t="s">
        <v>118</v>
      </c>
      <c r="P725">
        <v>12</v>
      </c>
      <c r="Q725" t="s">
        <v>401</v>
      </c>
      <c r="R725">
        <v>222</v>
      </c>
      <c r="S725" s="21">
        <v>2</v>
      </c>
      <c r="T725" s="21">
        <v>22</v>
      </c>
      <c r="U725" t="s">
        <v>500</v>
      </c>
      <c r="V725">
        <v>125</v>
      </c>
      <c r="W725" t="s">
        <v>464</v>
      </c>
      <c r="X725">
        <v>1</v>
      </c>
      <c r="Y725" t="s">
        <v>313</v>
      </c>
      <c r="Z725" s="4">
        <v>0</v>
      </c>
      <c r="AA725" s="4">
        <v>0</v>
      </c>
      <c r="AB725" s="4">
        <v>18497.57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1849.76</v>
      </c>
      <c r="AK725" s="4">
        <v>1849.76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-6696.68</v>
      </c>
      <c r="AS725" s="4">
        <v>0</v>
      </c>
      <c r="AT725" s="4">
        <v>0</v>
      </c>
      <c r="AU725" s="4">
        <v>0</v>
      </c>
      <c r="AV725" s="4">
        <v>0</v>
      </c>
      <c r="AW725" s="4">
        <v>0</v>
      </c>
      <c r="AX725" s="4">
        <v>0</v>
      </c>
      <c r="AZ725" s="4">
        <v>0</v>
      </c>
      <c r="BA725" s="4">
        <v>0</v>
      </c>
      <c r="BB725" s="4">
        <v>0</v>
      </c>
      <c r="BC725" s="4">
        <v>0</v>
      </c>
      <c r="BD725" s="4">
        <v>0</v>
      </c>
      <c r="BE725" s="4">
        <v>0</v>
      </c>
      <c r="BF725" s="4">
        <v>0</v>
      </c>
      <c r="BG725" s="4">
        <v>0</v>
      </c>
      <c r="BH725" s="4">
        <v>0</v>
      </c>
      <c r="BI725" s="4">
        <v>0</v>
      </c>
      <c r="BJ725" s="6">
        <v>0</v>
      </c>
      <c r="BK725" s="6">
        <v>0</v>
      </c>
      <c r="BQ725" s="4">
        <v>0</v>
      </c>
      <c r="BR725" s="9">
        <v>0</v>
      </c>
      <c r="BS725" s="9">
        <v>0</v>
      </c>
      <c r="BT725" s="9">
        <v>0</v>
      </c>
      <c r="BU725" s="9">
        <v>0</v>
      </c>
      <c r="BV725" s="9">
        <v>0</v>
      </c>
      <c r="BW725" s="9">
        <v>0</v>
      </c>
      <c r="BX725" s="9">
        <v>0</v>
      </c>
      <c r="BY725" s="9">
        <v>0</v>
      </c>
      <c r="BZ725" s="9">
        <v>0</v>
      </c>
      <c r="CA725" s="9">
        <v>0</v>
      </c>
      <c r="CB725" s="9">
        <v>0</v>
      </c>
      <c r="CC725" s="9">
        <v>0</v>
      </c>
      <c r="CD725" s="135">
        <v>0</v>
      </c>
      <c r="CE725" s="7">
        <f t="shared" si="11"/>
        <v>0</v>
      </c>
    </row>
    <row r="726" spans="1:83" hidden="1">
      <c r="A726">
        <v>952</v>
      </c>
      <c r="B726" t="s">
        <v>498</v>
      </c>
      <c r="C726">
        <v>120</v>
      </c>
      <c r="D726" t="s">
        <v>499</v>
      </c>
      <c r="E726">
        <v>545</v>
      </c>
      <c r="F726">
        <v>513320003</v>
      </c>
      <c r="G726" t="s">
        <v>695</v>
      </c>
      <c r="H726" s="53"/>
      <c r="I726">
        <v>101</v>
      </c>
      <c r="J726" t="s">
        <v>308</v>
      </c>
      <c r="K726">
        <v>3320</v>
      </c>
      <c r="L726" s="8">
        <v>3310</v>
      </c>
      <c r="M726" t="s">
        <v>415</v>
      </c>
      <c r="N726">
        <v>3000</v>
      </c>
      <c r="O726" t="s">
        <v>118</v>
      </c>
      <c r="P726">
        <v>12</v>
      </c>
      <c r="Q726" t="s">
        <v>401</v>
      </c>
      <c r="R726">
        <v>222</v>
      </c>
      <c r="S726" s="21">
        <v>2</v>
      </c>
      <c r="T726" s="21">
        <v>22</v>
      </c>
      <c r="U726" t="s">
        <v>500</v>
      </c>
      <c r="V726">
        <v>125</v>
      </c>
      <c r="W726" t="s">
        <v>464</v>
      </c>
      <c r="X726">
        <v>1</v>
      </c>
      <c r="Y726" t="s">
        <v>313</v>
      </c>
      <c r="Z726" s="4">
        <v>77812.800000000003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7781.28</v>
      </c>
      <c r="AK726" s="4">
        <v>7781.28</v>
      </c>
      <c r="AM726" s="4">
        <v>0</v>
      </c>
      <c r="AN726" s="4">
        <v>0</v>
      </c>
      <c r="AO726" s="4">
        <v>0</v>
      </c>
      <c r="AP726" s="4">
        <v>-3932.4</v>
      </c>
      <c r="AQ726" s="4">
        <v>0</v>
      </c>
      <c r="AR726" s="4">
        <v>0</v>
      </c>
      <c r="AS726" s="4">
        <v>0</v>
      </c>
      <c r="AT726" s="4">
        <v>0</v>
      </c>
      <c r="AU726" s="4">
        <v>0</v>
      </c>
      <c r="AV726" s="4">
        <v>0</v>
      </c>
      <c r="AW726" s="4">
        <v>0</v>
      </c>
      <c r="AX726" s="4">
        <v>0</v>
      </c>
      <c r="AZ726" s="4">
        <v>0</v>
      </c>
      <c r="BA726" s="4">
        <v>0</v>
      </c>
      <c r="BB726" s="4">
        <v>0</v>
      </c>
      <c r="BC726" s="4">
        <v>0</v>
      </c>
      <c r="BD726" s="4">
        <v>0</v>
      </c>
      <c r="BE726" s="4">
        <v>0</v>
      </c>
      <c r="BF726" s="4">
        <v>0</v>
      </c>
      <c r="BG726" s="4">
        <v>0</v>
      </c>
      <c r="BH726" s="4">
        <v>0</v>
      </c>
      <c r="BI726" s="4">
        <v>0</v>
      </c>
      <c r="BJ726" s="6">
        <v>0</v>
      </c>
      <c r="BK726" s="6">
        <v>0</v>
      </c>
      <c r="BQ726" s="4"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0</v>
      </c>
      <c r="BX726" s="9">
        <v>0</v>
      </c>
      <c r="BY726" s="9">
        <v>0</v>
      </c>
      <c r="BZ726" s="9">
        <v>0</v>
      </c>
      <c r="CA726" s="9">
        <v>0</v>
      </c>
      <c r="CB726" s="9">
        <v>0</v>
      </c>
      <c r="CC726" s="9">
        <v>0</v>
      </c>
      <c r="CD726" s="135">
        <v>0</v>
      </c>
      <c r="CE726" s="7">
        <f t="shared" si="11"/>
        <v>0</v>
      </c>
    </row>
    <row r="727" spans="1:83" hidden="1">
      <c r="A727">
        <v>981</v>
      </c>
      <c r="B727" t="s">
        <v>532</v>
      </c>
      <c r="C727">
        <v>134</v>
      </c>
      <c r="D727" t="s">
        <v>245</v>
      </c>
      <c r="E727">
        <v>340</v>
      </c>
      <c r="F727">
        <v>513330001</v>
      </c>
      <c r="G727" t="s">
        <v>168</v>
      </c>
      <c r="H727" s="53"/>
      <c r="I727">
        <v>101</v>
      </c>
      <c r="J727" t="s">
        <v>308</v>
      </c>
      <c r="K727">
        <v>3330</v>
      </c>
      <c r="L727" s="8">
        <v>3310</v>
      </c>
      <c r="M727" t="s">
        <v>481</v>
      </c>
      <c r="N727">
        <v>3000</v>
      </c>
      <c r="O727" t="s">
        <v>118</v>
      </c>
      <c r="P727">
        <v>6</v>
      </c>
      <c r="Q727" t="s">
        <v>533</v>
      </c>
      <c r="R727">
        <v>134</v>
      </c>
      <c r="S727" s="21">
        <v>1</v>
      </c>
      <c r="T727" s="21">
        <v>34</v>
      </c>
      <c r="U727" t="s">
        <v>534</v>
      </c>
      <c r="V727">
        <v>132</v>
      </c>
      <c r="W727" t="s">
        <v>535</v>
      </c>
      <c r="X727">
        <v>1</v>
      </c>
      <c r="Y727" t="s">
        <v>313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40290.28</v>
      </c>
      <c r="AS727" s="4">
        <v>0</v>
      </c>
      <c r="AT727" s="4">
        <v>0</v>
      </c>
      <c r="AU727" s="4">
        <v>0</v>
      </c>
      <c r="AV727" s="4">
        <v>0</v>
      </c>
      <c r="AW727" s="4">
        <v>0</v>
      </c>
      <c r="AX727" s="4">
        <v>0</v>
      </c>
      <c r="AZ727" s="4">
        <v>0</v>
      </c>
      <c r="BA727" s="4">
        <v>0</v>
      </c>
      <c r="BB727" s="4">
        <v>0</v>
      </c>
      <c r="BC727" s="4">
        <v>0</v>
      </c>
      <c r="BD727" s="4">
        <v>0</v>
      </c>
      <c r="BE727" s="4">
        <v>40290.28</v>
      </c>
      <c r="BF727" s="4">
        <v>0</v>
      </c>
      <c r="BG727" s="4">
        <v>0</v>
      </c>
      <c r="BH727" s="4">
        <v>0</v>
      </c>
      <c r="BI727" s="4">
        <v>0</v>
      </c>
      <c r="BJ727" s="6">
        <v>4029.0279999999998</v>
      </c>
      <c r="BK727" s="6">
        <v>4029.0279999999998</v>
      </c>
      <c r="BQ727" s="4">
        <v>50185.572767999998</v>
      </c>
      <c r="BR727" s="9">
        <v>0</v>
      </c>
      <c r="BS727" s="9">
        <v>0</v>
      </c>
      <c r="BT727" s="9">
        <v>0</v>
      </c>
      <c r="BU727" s="9">
        <v>0</v>
      </c>
      <c r="BV727" s="9">
        <v>0</v>
      </c>
      <c r="BW727" s="9">
        <v>41821.310640000003</v>
      </c>
      <c r="BX727" s="9">
        <v>0</v>
      </c>
      <c r="BY727" s="9">
        <v>0</v>
      </c>
      <c r="BZ727" s="9">
        <v>0</v>
      </c>
      <c r="CA727" s="9">
        <v>0</v>
      </c>
      <c r="CB727" s="9">
        <v>4182.1310640000002</v>
      </c>
      <c r="CC727" s="9">
        <v>4182.1310640000002</v>
      </c>
      <c r="CD727" s="135">
        <v>50185.572768000005</v>
      </c>
      <c r="CE727" s="7">
        <f t="shared" si="11"/>
        <v>0</v>
      </c>
    </row>
    <row r="728" spans="1:83" s="120" customFormat="1" ht="15.75" hidden="1" thickBot="1">
      <c r="A728" s="120">
        <v>982</v>
      </c>
      <c r="B728" s="120" t="s">
        <v>536</v>
      </c>
      <c r="C728" s="120">
        <v>135</v>
      </c>
      <c r="D728" s="120" t="s">
        <v>537</v>
      </c>
      <c r="E728" s="120">
        <v>340</v>
      </c>
      <c r="F728" s="120">
        <v>513330001</v>
      </c>
      <c r="G728" s="120" t="s">
        <v>168</v>
      </c>
      <c r="H728" s="121"/>
      <c r="I728" s="120">
        <v>101</v>
      </c>
      <c r="J728" s="120" t="s">
        <v>308</v>
      </c>
      <c r="K728" s="120">
        <v>3330</v>
      </c>
      <c r="L728" s="122">
        <v>3310</v>
      </c>
      <c r="M728" s="120" t="s">
        <v>481</v>
      </c>
      <c r="N728" s="120">
        <v>3000</v>
      </c>
      <c r="O728" s="120" t="s">
        <v>118</v>
      </c>
      <c r="P728" s="120">
        <v>6</v>
      </c>
      <c r="Q728" s="120" t="s">
        <v>533</v>
      </c>
      <c r="R728" s="120">
        <v>181</v>
      </c>
      <c r="S728" s="123">
        <v>1</v>
      </c>
      <c r="T728" s="123">
        <v>81</v>
      </c>
      <c r="U728" s="120" t="s">
        <v>523</v>
      </c>
      <c r="V728" s="120">
        <v>131</v>
      </c>
      <c r="W728" s="120" t="s">
        <v>524</v>
      </c>
      <c r="X728" s="120">
        <v>1</v>
      </c>
      <c r="Y728" s="120" t="s">
        <v>313</v>
      </c>
      <c r="Z728" s="22">
        <v>0</v>
      </c>
      <c r="AA728" s="22">
        <v>15773.25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  <c r="AH728" s="22">
        <v>0</v>
      </c>
      <c r="AI728" s="22">
        <v>0</v>
      </c>
      <c r="AJ728" s="22">
        <v>1577.33</v>
      </c>
      <c r="AK728" s="22">
        <v>1577.33</v>
      </c>
      <c r="AL728" s="22"/>
      <c r="AM728" s="22">
        <v>8069.49</v>
      </c>
      <c r="AN728" s="22">
        <v>7055.55</v>
      </c>
      <c r="AO728" s="22">
        <v>0</v>
      </c>
      <c r="AP728" s="22">
        <v>0</v>
      </c>
      <c r="AQ728" s="22">
        <v>0</v>
      </c>
      <c r="AR728" s="22">
        <v>0</v>
      </c>
      <c r="AS728" s="22">
        <v>0</v>
      </c>
      <c r="AT728" s="22">
        <v>0</v>
      </c>
      <c r="AU728" s="22">
        <v>0</v>
      </c>
      <c r="AV728" s="22">
        <v>0</v>
      </c>
      <c r="AW728" s="22">
        <v>0</v>
      </c>
      <c r="AX728" s="22">
        <v>0</v>
      </c>
      <c r="AZ728" s="22">
        <v>0</v>
      </c>
      <c r="BA728" s="22">
        <v>8069.49</v>
      </c>
      <c r="BB728" s="22">
        <v>22828.799999999999</v>
      </c>
      <c r="BC728" s="22">
        <v>0</v>
      </c>
      <c r="BD728" s="22">
        <v>0</v>
      </c>
      <c r="BE728" s="22">
        <v>0</v>
      </c>
      <c r="BF728" s="22">
        <v>0</v>
      </c>
      <c r="BG728" s="22">
        <v>0</v>
      </c>
      <c r="BH728" s="22">
        <v>0</v>
      </c>
      <c r="BI728" s="22">
        <v>0</v>
      </c>
      <c r="BJ728" s="124">
        <v>3089.8290000000002</v>
      </c>
      <c r="BK728" s="124">
        <v>3089.8290000000002</v>
      </c>
      <c r="BL728" s="24"/>
      <c r="BM728" s="24"/>
      <c r="BQ728" s="22">
        <v>38486.910023999997</v>
      </c>
      <c r="BR728" s="24">
        <v>0</v>
      </c>
      <c r="BS728" s="24">
        <v>8376.1306199999999</v>
      </c>
      <c r="BT728" s="24">
        <v>23696.294399999999</v>
      </c>
      <c r="BU728" s="24">
        <v>0</v>
      </c>
      <c r="BV728" s="24">
        <v>0</v>
      </c>
      <c r="BW728" s="24">
        <v>0</v>
      </c>
      <c r="BX728" s="24">
        <v>0</v>
      </c>
      <c r="BY728" s="24">
        <v>0</v>
      </c>
      <c r="BZ728" s="24">
        <v>0</v>
      </c>
      <c r="CA728" s="24">
        <v>0</v>
      </c>
      <c r="CB728" s="24">
        <v>3207.2425020000001</v>
      </c>
      <c r="CC728" s="24">
        <v>3207.2425020000001</v>
      </c>
      <c r="CD728" s="138">
        <v>38486.910023999997</v>
      </c>
      <c r="CE728" s="7">
        <f t="shared" si="11"/>
        <v>0</v>
      </c>
    </row>
    <row r="729" spans="1:83" hidden="1">
      <c r="A729">
        <v>931</v>
      </c>
      <c r="B729" t="s">
        <v>465</v>
      </c>
      <c r="C729">
        <v>111</v>
      </c>
      <c r="D729" t="s">
        <v>466</v>
      </c>
      <c r="E729">
        <v>495</v>
      </c>
      <c r="F729">
        <v>513330002</v>
      </c>
      <c r="G729" t="s">
        <v>783</v>
      </c>
      <c r="H729" s="53"/>
      <c r="I729">
        <v>101</v>
      </c>
      <c r="J729" t="s">
        <v>308</v>
      </c>
      <c r="K729">
        <v>3330</v>
      </c>
      <c r="L729" s="8">
        <v>3310</v>
      </c>
      <c r="M729" t="s">
        <v>481</v>
      </c>
      <c r="N729">
        <v>3000</v>
      </c>
      <c r="O729" t="s">
        <v>118</v>
      </c>
      <c r="P729">
        <v>5</v>
      </c>
      <c r="Q729" t="s">
        <v>467</v>
      </c>
      <c r="R729">
        <v>152</v>
      </c>
      <c r="S729" s="21">
        <v>1</v>
      </c>
      <c r="T729" s="21">
        <v>52</v>
      </c>
      <c r="U729" t="s">
        <v>468</v>
      </c>
      <c r="V729">
        <v>121</v>
      </c>
      <c r="W729" t="s">
        <v>312</v>
      </c>
      <c r="X729">
        <v>1</v>
      </c>
      <c r="Y729" t="s">
        <v>313</v>
      </c>
      <c r="Z729" s="4">
        <v>0</v>
      </c>
      <c r="AA729" s="4">
        <v>0</v>
      </c>
      <c r="AB729" s="4">
        <v>0</v>
      </c>
      <c r="AC729" s="4">
        <v>0</v>
      </c>
      <c r="AD729" s="4">
        <v>59856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5985.6</v>
      </c>
      <c r="AK729" s="4">
        <v>5985.6</v>
      </c>
      <c r="AM729" s="4">
        <v>8120</v>
      </c>
      <c r="AN729" s="4">
        <v>0</v>
      </c>
      <c r="AO729" s="4">
        <v>83520</v>
      </c>
      <c r="AP729" s="4">
        <v>0</v>
      </c>
      <c r="AQ729" s="4">
        <v>0</v>
      </c>
      <c r="AR729" s="4">
        <v>-0.06</v>
      </c>
      <c r="AS729" s="4">
        <v>-31701.06</v>
      </c>
      <c r="AT729" s="4">
        <v>0</v>
      </c>
      <c r="AU729" s="4">
        <v>0</v>
      </c>
      <c r="AV729" s="4">
        <v>0</v>
      </c>
      <c r="AW729" s="4">
        <v>0</v>
      </c>
      <c r="AX729" s="4">
        <v>0</v>
      </c>
      <c r="AZ729" s="4">
        <v>8120</v>
      </c>
      <c r="BA729" s="4">
        <v>0</v>
      </c>
      <c r="BB729" s="4">
        <v>8120</v>
      </c>
      <c r="BC729" s="4">
        <v>75400</v>
      </c>
      <c r="BD729" s="4">
        <v>0</v>
      </c>
      <c r="BE729" s="4">
        <v>0</v>
      </c>
      <c r="BF729" s="4">
        <v>0</v>
      </c>
      <c r="BG729" s="4">
        <v>8120</v>
      </c>
      <c r="BH729" s="4">
        <v>0</v>
      </c>
      <c r="BI729" s="4">
        <v>0</v>
      </c>
      <c r="BJ729" s="6">
        <v>9976</v>
      </c>
      <c r="BK729" s="6">
        <v>9976</v>
      </c>
      <c r="BQ729" s="4">
        <v>124261.056</v>
      </c>
      <c r="BR729" s="9">
        <v>8428.56</v>
      </c>
      <c r="BS729" s="9">
        <v>0</v>
      </c>
      <c r="BT729" s="9">
        <v>8428.56</v>
      </c>
      <c r="BU729" s="9">
        <v>78265.2</v>
      </c>
      <c r="BV729" s="9">
        <v>0</v>
      </c>
      <c r="BW729" s="9">
        <v>0</v>
      </c>
      <c r="BX729" s="9">
        <v>0</v>
      </c>
      <c r="BY729" s="9">
        <v>8428.56</v>
      </c>
      <c r="BZ729" s="9">
        <v>0</v>
      </c>
      <c r="CA729" s="9">
        <v>0</v>
      </c>
      <c r="CB729" s="9">
        <v>10355.088</v>
      </c>
      <c r="CC729" s="9">
        <v>10355.088</v>
      </c>
      <c r="CD729" s="135">
        <v>124261.056</v>
      </c>
      <c r="CE729" s="7">
        <f t="shared" si="11"/>
        <v>0</v>
      </c>
    </row>
    <row r="730" spans="1:83" hidden="1">
      <c r="A730">
        <v>951</v>
      </c>
      <c r="B730" t="s">
        <v>491</v>
      </c>
      <c r="C730">
        <v>118</v>
      </c>
      <c r="D730" t="s">
        <v>178</v>
      </c>
      <c r="E730">
        <v>495</v>
      </c>
      <c r="F730">
        <v>513330002</v>
      </c>
      <c r="G730" t="s">
        <v>783</v>
      </c>
      <c r="H730" s="53"/>
      <c r="I730">
        <v>101</v>
      </c>
      <c r="J730" t="s">
        <v>308</v>
      </c>
      <c r="K730">
        <v>3330</v>
      </c>
      <c r="L730" s="8">
        <v>3310</v>
      </c>
      <c r="M730" t="s">
        <v>481</v>
      </c>
      <c r="N730">
        <v>3000</v>
      </c>
      <c r="O730" t="s">
        <v>118</v>
      </c>
      <c r="P730">
        <v>12</v>
      </c>
      <c r="Q730" t="s">
        <v>401</v>
      </c>
      <c r="R730">
        <v>221</v>
      </c>
      <c r="S730" s="21">
        <v>2</v>
      </c>
      <c r="T730" s="21">
        <v>21</v>
      </c>
      <c r="U730" t="s">
        <v>492</v>
      </c>
      <c r="V730">
        <v>128</v>
      </c>
      <c r="W730" t="s">
        <v>404</v>
      </c>
      <c r="X730">
        <v>1</v>
      </c>
      <c r="Y730" t="s">
        <v>313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290000</v>
      </c>
      <c r="AS730" s="4">
        <v>145000</v>
      </c>
      <c r="AT730" s="4">
        <v>0</v>
      </c>
      <c r="AU730" s="4">
        <v>290000</v>
      </c>
      <c r="AV730" s="4">
        <v>145000</v>
      </c>
      <c r="AW730" s="4">
        <v>0</v>
      </c>
      <c r="AX730" s="4">
        <v>0</v>
      </c>
      <c r="AZ730" s="4">
        <v>0</v>
      </c>
      <c r="BA730" s="4">
        <v>0</v>
      </c>
      <c r="BB730" s="4">
        <v>0</v>
      </c>
      <c r="BC730" s="4">
        <v>0</v>
      </c>
      <c r="BD730" s="4">
        <v>0</v>
      </c>
      <c r="BE730" s="4">
        <v>145000</v>
      </c>
      <c r="BF730" s="4">
        <v>290000</v>
      </c>
      <c r="BG730" s="4">
        <v>0</v>
      </c>
      <c r="BH730" s="4">
        <v>145000</v>
      </c>
      <c r="BI730" s="4">
        <v>290000</v>
      </c>
      <c r="BJ730" s="6">
        <v>87000</v>
      </c>
      <c r="BK730" s="6">
        <v>87000</v>
      </c>
      <c r="BQ730" s="6">
        <v>83672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11621.111111111111</v>
      </c>
      <c r="BX730" s="9">
        <v>23242.222222222223</v>
      </c>
      <c r="BY730" s="9">
        <v>0</v>
      </c>
      <c r="BZ730" s="9">
        <v>11621.111111111111</v>
      </c>
      <c r="CA730" s="9">
        <v>23242.222222222223</v>
      </c>
      <c r="CB730" s="9">
        <v>6972.6666666666661</v>
      </c>
      <c r="CC730" s="9">
        <v>6972.6666666666661</v>
      </c>
      <c r="CD730" s="135">
        <v>83672.000000000015</v>
      </c>
      <c r="CE730" s="7">
        <f t="shared" si="11"/>
        <v>0</v>
      </c>
    </row>
    <row r="731" spans="1:83" hidden="1">
      <c r="A731">
        <v>972</v>
      </c>
      <c r="B731" t="s">
        <v>527</v>
      </c>
      <c r="C731">
        <v>132</v>
      </c>
      <c r="D731" t="s">
        <v>528</v>
      </c>
      <c r="E731">
        <v>495</v>
      </c>
      <c r="F731">
        <v>513330002</v>
      </c>
      <c r="G731" t="s">
        <v>783</v>
      </c>
      <c r="H731" s="53"/>
      <c r="I731">
        <v>101</v>
      </c>
      <c r="J731" t="s">
        <v>308</v>
      </c>
      <c r="K731">
        <v>3330</v>
      </c>
      <c r="L731" s="8">
        <v>3310</v>
      </c>
      <c r="M731" t="s">
        <v>481</v>
      </c>
      <c r="N731">
        <v>3000</v>
      </c>
      <c r="O731" t="s">
        <v>118</v>
      </c>
      <c r="P731">
        <v>9</v>
      </c>
      <c r="Q731" t="s">
        <v>422</v>
      </c>
      <c r="R731">
        <v>181</v>
      </c>
      <c r="S731" s="21">
        <v>1</v>
      </c>
      <c r="T731" s="21">
        <v>81</v>
      </c>
      <c r="U731" t="s">
        <v>523</v>
      </c>
      <c r="V731">
        <v>131</v>
      </c>
      <c r="W731" t="s">
        <v>524</v>
      </c>
      <c r="X731">
        <v>1</v>
      </c>
      <c r="Y731" t="s">
        <v>313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6960</v>
      </c>
      <c r="AU731" s="4">
        <v>15776</v>
      </c>
      <c r="AV731" s="4">
        <v>0</v>
      </c>
      <c r="AW731" s="4">
        <v>0</v>
      </c>
      <c r="AX731" s="4">
        <v>0</v>
      </c>
      <c r="AZ731" s="4">
        <v>0</v>
      </c>
      <c r="BA731" s="4">
        <v>0</v>
      </c>
      <c r="BB731" s="4">
        <v>0</v>
      </c>
      <c r="BC731" s="4">
        <v>0</v>
      </c>
      <c r="BD731" s="4">
        <v>0</v>
      </c>
      <c r="BE731" s="4">
        <v>0</v>
      </c>
      <c r="BF731" s="4">
        <v>0</v>
      </c>
      <c r="BG731" s="4">
        <v>6960</v>
      </c>
      <c r="BH731" s="4">
        <v>15776</v>
      </c>
      <c r="BI731" s="4">
        <v>0</v>
      </c>
      <c r="BJ731" s="6">
        <v>2273.6</v>
      </c>
      <c r="BK731" s="6">
        <v>2273.6</v>
      </c>
      <c r="BQ731" s="4">
        <v>28319.961599999999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0</v>
      </c>
      <c r="BX731" s="9">
        <v>0</v>
      </c>
      <c r="BY731" s="9">
        <v>7224.48</v>
      </c>
      <c r="BZ731" s="9">
        <v>16375.488000000001</v>
      </c>
      <c r="CA731" s="9">
        <v>0</v>
      </c>
      <c r="CB731" s="9">
        <v>2359.9968000000003</v>
      </c>
      <c r="CC731" s="9">
        <v>2359.9968000000003</v>
      </c>
      <c r="CD731" s="135">
        <v>28319.961600000002</v>
      </c>
      <c r="CE731" s="7">
        <f t="shared" si="11"/>
        <v>0</v>
      </c>
    </row>
    <row r="732" spans="1:83" hidden="1">
      <c r="A732">
        <v>981</v>
      </c>
      <c r="B732" t="s">
        <v>532</v>
      </c>
      <c r="C732">
        <v>134</v>
      </c>
      <c r="D732" t="s">
        <v>245</v>
      </c>
      <c r="E732">
        <v>495</v>
      </c>
      <c r="F732">
        <v>513330002</v>
      </c>
      <c r="G732" t="s">
        <v>783</v>
      </c>
      <c r="H732" s="53"/>
      <c r="I732">
        <v>101</v>
      </c>
      <c r="J732" t="s">
        <v>308</v>
      </c>
      <c r="K732">
        <v>3330</v>
      </c>
      <c r="L732" s="8">
        <v>3310</v>
      </c>
      <c r="M732" t="s">
        <v>481</v>
      </c>
      <c r="N732">
        <v>3000</v>
      </c>
      <c r="O732" t="s">
        <v>118</v>
      </c>
      <c r="P732">
        <v>6</v>
      </c>
      <c r="Q732" t="s">
        <v>533</v>
      </c>
      <c r="R732">
        <v>134</v>
      </c>
      <c r="S732" s="21">
        <v>1</v>
      </c>
      <c r="T732" s="21">
        <v>34</v>
      </c>
      <c r="U732" t="s">
        <v>534</v>
      </c>
      <c r="V732">
        <v>132</v>
      </c>
      <c r="W732" t="s">
        <v>535</v>
      </c>
      <c r="X732">
        <v>1</v>
      </c>
      <c r="Y732" t="s">
        <v>313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155625.60000000001</v>
      </c>
      <c r="AJ732" s="4">
        <v>15562.56</v>
      </c>
      <c r="AK732" s="4">
        <v>15562.56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0</v>
      </c>
      <c r="AU732" s="4">
        <v>0</v>
      </c>
      <c r="AV732" s="4">
        <v>-155625.60000000001</v>
      </c>
      <c r="AW732" s="4">
        <v>0</v>
      </c>
      <c r="AX732" s="4">
        <v>0</v>
      </c>
      <c r="AZ732" s="4">
        <v>0</v>
      </c>
      <c r="BA732" s="4">
        <v>0</v>
      </c>
      <c r="BB732" s="4">
        <v>0</v>
      </c>
      <c r="BC732" s="4">
        <v>0</v>
      </c>
      <c r="BD732" s="4">
        <v>0</v>
      </c>
      <c r="BE732" s="4">
        <v>0</v>
      </c>
      <c r="BF732" s="4">
        <v>0</v>
      </c>
      <c r="BG732" s="4">
        <v>0</v>
      </c>
      <c r="BH732" s="4">
        <v>0</v>
      </c>
      <c r="BI732" s="4">
        <v>0</v>
      </c>
      <c r="BJ732" s="6">
        <v>0</v>
      </c>
      <c r="BK732" s="6">
        <v>0</v>
      </c>
      <c r="BQ732" s="4">
        <v>0</v>
      </c>
      <c r="BR732" s="9">
        <v>0</v>
      </c>
      <c r="BS732" s="9">
        <v>0</v>
      </c>
      <c r="BT732" s="9">
        <v>0</v>
      </c>
      <c r="BU732" s="9">
        <v>0</v>
      </c>
      <c r="BV732" s="9">
        <v>0</v>
      </c>
      <c r="BW732" s="9">
        <v>0</v>
      </c>
      <c r="BX732" s="9">
        <v>0</v>
      </c>
      <c r="BY732" s="9">
        <v>0</v>
      </c>
      <c r="BZ732" s="9">
        <v>0</v>
      </c>
      <c r="CA732" s="9">
        <v>0</v>
      </c>
      <c r="CB732" s="9">
        <v>0</v>
      </c>
      <c r="CC732" s="9">
        <v>0</v>
      </c>
      <c r="CD732" s="135">
        <v>0</v>
      </c>
      <c r="CE732" s="7">
        <f t="shared" si="11"/>
        <v>0</v>
      </c>
    </row>
    <row r="733" spans="1:83" s="120" customFormat="1" ht="15.75" hidden="1" thickBot="1">
      <c r="A733" s="120">
        <v>981</v>
      </c>
      <c r="B733" s="120" t="s">
        <v>532</v>
      </c>
      <c r="C733" s="120">
        <v>134</v>
      </c>
      <c r="D733" s="120" t="s">
        <v>245</v>
      </c>
      <c r="E733" s="120">
        <v>679</v>
      </c>
      <c r="F733" s="120">
        <v>513330003</v>
      </c>
      <c r="G733" s="120" t="s">
        <v>841</v>
      </c>
      <c r="H733" s="121"/>
      <c r="I733" s="120">
        <v>101</v>
      </c>
      <c r="J733" s="120" t="s">
        <v>308</v>
      </c>
      <c r="K733" s="120">
        <v>3330</v>
      </c>
      <c r="L733" s="122">
        <v>3310</v>
      </c>
      <c r="M733" s="120" t="s">
        <v>481</v>
      </c>
      <c r="N733" s="120">
        <v>3000</v>
      </c>
      <c r="O733" s="120" t="s">
        <v>118</v>
      </c>
      <c r="P733" s="120">
        <v>6</v>
      </c>
      <c r="Q733" s="120" t="s">
        <v>533</v>
      </c>
      <c r="R733" s="120">
        <v>134</v>
      </c>
      <c r="S733" s="123">
        <v>1</v>
      </c>
      <c r="T733" s="123">
        <v>34</v>
      </c>
      <c r="U733" s="120" t="s">
        <v>534</v>
      </c>
      <c r="V733" s="120">
        <v>132</v>
      </c>
      <c r="W733" s="120" t="s">
        <v>535</v>
      </c>
      <c r="X733" s="120">
        <v>1</v>
      </c>
      <c r="Y733" s="120" t="s">
        <v>313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  <c r="AH733" s="22">
        <v>0</v>
      </c>
      <c r="AI733" s="22">
        <v>0</v>
      </c>
      <c r="AJ733" s="22">
        <v>0</v>
      </c>
      <c r="AK733" s="22">
        <v>0</v>
      </c>
      <c r="AL733" s="22"/>
      <c r="AM733" s="22">
        <v>0</v>
      </c>
      <c r="AN733" s="22">
        <v>0</v>
      </c>
      <c r="AO733" s="22">
        <v>0</v>
      </c>
      <c r="AP733" s="22">
        <v>0</v>
      </c>
      <c r="AQ733" s="22">
        <v>0</v>
      </c>
      <c r="AR733" s="22">
        <v>0</v>
      </c>
      <c r="AS733" s="22">
        <v>0</v>
      </c>
      <c r="AT733" s="22">
        <v>0</v>
      </c>
      <c r="AU733" s="22">
        <v>386280</v>
      </c>
      <c r="AV733" s="22">
        <v>0</v>
      </c>
      <c r="AW733" s="22">
        <v>0</v>
      </c>
      <c r="AX733" s="22">
        <v>0</v>
      </c>
      <c r="AZ733" s="22">
        <v>0</v>
      </c>
      <c r="BA733" s="22">
        <v>0</v>
      </c>
      <c r="BB733" s="22">
        <v>0</v>
      </c>
      <c r="BC733" s="22">
        <v>0</v>
      </c>
      <c r="BD733" s="22">
        <v>0</v>
      </c>
      <c r="BE733" s="22">
        <v>0</v>
      </c>
      <c r="BF733" s="22">
        <v>0</v>
      </c>
      <c r="BG733" s="22">
        <v>0</v>
      </c>
      <c r="BH733" s="22">
        <v>0</v>
      </c>
      <c r="BI733" s="22">
        <v>386280</v>
      </c>
      <c r="BJ733" s="124">
        <v>38628</v>
      </c>
      <c r="BK733" s="124">
        <v>38628</v>
      </c>
      <c r="BL733" s="24"/>
      <c r="BM733" s="24"/>
      <c r="BQ733" s="22">
        <v>481150.36800000002</v>
      </c>
      <c r="BR733" s="24">
        <v>0</v>
      </c>
      <c r="BS733" s="24">
        <v>0</v>
      </c>
      <c r="BT733" s="24">
        <v>0</v>
      </c>
      <c r="BU733" s="24">
        <v>0</v>
      </c>
      <c r="BV733" s="24">
        <v>0</v>
      </c>
      <c r="BW733" s="24">
        <v>0</v>
      </c>
      <c r="BX733" s="24">
        <v>0</v>
      </c>
      <c r="BY733" s="24">
        <v>0</v>
      </c>
      <c r="BZ733" s="24">
        <v>0</v>
      </c>
      <c r="CA733" s="24">
        <v>400958.64</v>
      </c>
      <c r="CB733" s="24">
        <v>40095.864000000001</v>
      </c>
      <c r="CC733" s="24">
        <v>40095.864000000001</v>
      </c>
      <c r="CD733" s="138">
        <v>481150.36800000002</v>
      </c>
      <c r="CE733" s="7">
        <f t="shared" si="11"/>
        <v>0</v>
      </c>
    </row>
    <row r="734" spans="1:83" hidden="1">
      <c r="A734">
        <v>101</v>
      </c>
      <c r="B734" t="s">
        <v>306</v>
      </c>
      <c r="C734">
        <v>139</v>
      </c>
      <c r="D734" t="s">
        <v>307</v>
      </c>
      <c r="E734">
        <v>341</v>
      </c>
      <c r="F734">
        <v>513340001</v>
      </c>
      <c r="G734" t="s">
        <v>82</v>
      </c>
      <c r="H734" s="53"/>
      <c r="I734">
        <v>101</v>
      </c>
      <c r="J734" t="s">
        <v>308</v>
      </c>
      <c r="K734">
        <v>3340</v>
      </c>
      <c r="L734" s="8">
        <v>3310</v>
      </c>
      <c r="M734" t="s">
        <v>332</v>
      </c>
      <c r="N734">
        <v>3000</v>
      </c>
      <c r="O734" t="s">
        <v>118</v>
      </c>
      <c r="P734">
        <v>7</v>
      </c>
      <c r="Q734" t="s">
        <v>310</v>
      </c>
      <c r="R734">
        <v>171</v>
      </c>
      <c r="S734" s="21">
        <v>1</v>
      </c>
      <c r="T734" s="21">
        <v>71</v>
      </c>
      <c r="U734" t="s">
        <v>311</v>
      </c>
      <c r="V734">
        <v>121</v>
      </c>
      <c r="W734" t="s">
        <v>312</v>
      </c>
      <c r="X734">
        <v>1</v>
      </c>
      <c r="Y734" t="s">
        <v>313</v>
      </c>
      <c r="Z734" s="4">
        <v>395049.6</v>
      </c>
      <c r="AA734" s="4">
        <v>197524.8</v>
      </c>
      <c r="AB734" s="4">
        <v>0</v>
      </c>
      <c r="AC734" s="4">
        <v>197524.8</v>
      </c>
      <c r="AD734" s="4">
        <v>197524.8</v>
      </c>
      <c r="AE734" s="4">
        <v>0</v>
      </c>
      <c r="AF734" s="4">
        <v>0</v>
      </c>
      <c r="AG734" s="4">
        <v>0</v>
      </c>
      <c r="AH734" s="4">
        <v>592574.4</v>
      </c>
      <c r="AI734" s="4">
        <v>197524.8</v>
      </c>
      <c r="AJ734" s="4">
        <v>177772.32</v>
      </c>
      <c r="AK734" s="4">
        <v>177772.32</v>
      </c>
      <c r="AM734" s="4">
        <v>-11238.08</v>
      </c>
      <c r="AN734" s="4">
        <v>-0.14000000000000001</v>
      </c>
      <c r="AO734" s="4">
        <v>-166677.4</v>
      </c>
      <c r="AP734" s="4">
        <v>-15001.1</v>
      </c>
      <c r="AQ734" s="4">
        <v>0</v>
      </c>
      <c r="AR734" s="4">
        <v>-43684.97</v>
      </c>
      <c r="AS734" s="4">
        <v>-650746.79</v>
      </c>
      <c r="AT734" s="4">
        <v>-39803.519999999997</v>
      </c>
      <c r="AU734" s="4">
        <v>-0.1</v>
      </c>
      <c r="AV734" s="4">
        <v>-230247.61</v>
      </c>
      <c r="AW734" s="4">
        <v>-110237.83</v>
      </c>
      <c r="AX734" s="4">
        <v>-175000</v>
      </c>
      <c r="AZ734" s="4">
        <v>0</v>
      </c>
      <c r="BA734" s="4">
        <v>0</v>
      </c>
      <c r="BB734" s="4">
        <v>0</v>
      </c>
      <c r="BC734" s="4">
        <v>0</v>
      </c>
      <c r="BD734" s="4">
        <v>0</v>
      </c>
      <c r="BE734" s="4">
        <v>60472</v>
      </c>
      <c r="BF734" s="4">
        <v>0</v>
      </c>
      <c r="BG734" s="4">
        <v>0</v>
      </c>
      <c r="BH734" s="4">
        <v>0</v>
      </c>
      <c r="BI734" s="4">
        <v>0</v>
      </c>
      <c r="BJ734" s="6">
        <v>6047.2</v>
      </c>
      <c r="BK734" s="6">
        <v>6047.2</v>
      </c>
      <c r="BQ734" s="4">
        <v>75323.92319999999</v>
      </c>
      <c r="BR734" s="9">
        <v>0</v>
      </c>
      <c r="BS734" s="9">
        <v>0</v>
      </c>
      <c r="BT734" s="9">
        <v>0</v>
      </c>
      <c r="BU734" s="9">
        <v>0</v>
      </c>
      <c r="BV734" s="9">
        <v>0</v>
      </c>
      <c r="BW734" s="9">
        <v>62769.935999999994</v>
      </c>
      <c r="BX734" s="9">
        <v>0</v>
      </c>
      <c r="BY734" s="9">
        <v>0</v>
      </c>
      <c r="BZ734" s="9">
        <v>0</v>
      </c>
      <c r="CA734" s="9">
        <v>0</v>
      </c>
      <c r="CB734" s="9">
        <v>6276.9935999999998</v>
      </c>
      <c r="CC734" s="9">
        <v>6276.9935999999998</v>
      </c>
      <c r="CD734" s="135">
        <v>75323.92319999999</v>
      </c>
      <c r="CE734" s="7">
        <f t="shared" si="11"/>
        <v>0</v>
      </c>
    </row>
    <row r="735" spans="1:83" hidden="1">
      <c r="A735">
        <v>111</v>
      </c>
      <c r="B735" t="s">
        <v>84</v>
      </c>
      <c r="C735">
        <v>184</v>
      </c>
      <c r="D735" t="s">
        <v>739</v>
      </c>
      <c r="E735">
        <v>342</v>
      </c>
      <c r="F735">
        <v>513340001</v>
      </c>
      <c r="G735" t="s">
        <v>82</v>
      </c>
      <c r="H735" s="21" t="s">
        <v>857</v>
      </c>
      <c r="I735">
        <v>602</v>
      </c>
      <c r="J735" t="s">
        <v>380</v>
      </c>
      <c r="K735">
        <v>3340</v>
      </c>
      <c r="L735" s="8">
        <v>3310</v>
      </c>
      <c r="M735" t="s">
        <v>332</v>
      </c>
      <c r="N735">
        <v>3000</v>
      </c>
      <c r="O735" t="s">
        <v>118</v>
      </c>
      <c r="P735">
        <v>13</v>
      </c>
      <c r="Q735" t="s">
        <v>353</v>
      </c>
      <c r="R735">
        <v>263</v>
      </c>
      <c r="S735" s="21">
        <v>2</v>
      </c>
      <c r="T735" s="21">
        <v>63</v>
      </c>
      <c r="U735" t="s">
        <v>354</v>
      </c>
      <c r="V735">
        <v>121</v>
      </c>
      <c r="W735" t="s">
        <v>312</v>
      </c>
      <c r="X735">
        <v>1</v>
      </c>
      <c r="Y735" t="s">
        <v>313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16512</v>
      </c>
      <c r="AG735" s="4">
        <v>0</v>
      </c>
      <c r="AH735" s="4">
        <v>0</v>
      </c>
      <c r="AI735" s="4">
        <v>0</v>
      </c>
      <c r="AJ735" s="4">
        <v>1651.2</v>
      </c>
      <c r="AK735" s="4">
        <v>1651.2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0</v>
      </c>
      <c r="AU735" s="4">
        <v>0</v>
      </c>
      <c r="AV735" s="4">
        <v>0</v>
      </c>
      <c r="AW735" s="4">
        <v>0</v>
      </c>
      <c r="AX735" s="4">
        <v>0</v>
      </c>
      <c r="AZ735" s="4">
        <v>0</v>
      </c>
      <c r="BA735" s="4">
        <v>0</v>
      </c>
      <c r="BB735" s="4">
        <v>0</v>
      </c>
      <c r="BC735" s="4">
        <v>0</v>
      </c>
      <c r="BD735" s="4">
        <v>0</v>
      </c>
      <c r="BE735" s="4">
        <v>0</v>
      </c>
      <c r="BF735" s="4">
        <v>0</v>
      </c>
      <c r="BG735" s="4">
        <v>0</v>
      </c>
      <c r="BH735" s="4">
        <v>0</v>
      </c>
      <c r="BI735" s="4">
        <v>0</v>
      </c>
      <c r="BJ735" s="6">
        <v>0</v>
      </c>
      <c r="BK735" s="6">
        <v>0</v>
      </c>
      <c r="BQ735" s="4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0</v>
      </c>
      <c r="BX735" s="9">
        <v>0</v>
      </c>
      <c r="BY735" s="9">
        <v>0</v>
      </c>
      <c r="BZ735" s="9">
        <v>0</v>
      </c>
      <c r="CA735" s="9">
        <v>0</v>
      </c>
      <c r="CB735" s="9">
        <v>0</v>
      </c>
      <c r="CC735" s="9">
        <v>0</v>
      </c>
      <c r="CD735" s="135">
        <v>0</v>
      </c>
      <c r="CE735" s="7">
        <f t="shared" si="11"/>
        <v>0</v>
      </c>
    </row>
    <row r="736" spans="1:83" hidden="1">
      <c r="A736">
        <v>111</v>
      </c>
      <c r="B736" t="s">
        <v>84</v>
      </c>
      <c r="C736">
        <v>189</v>
      </c>
      <c r="D736" t="s">
        <v>787</v>
      </c>
      <c r="E736">
        <v>342</v>
      </c>
      <c r="F736">
        <v>513340001</v>
      </c>
      <c r="G736" t="s">
        <v>82</v>
      </c>
      <c r="H736" s="21" t="s">
        <v>856</v>
      </c>
      <c r="I736">
        <v>602</v>
      </c>
      <c r="J736" t="s">
        <v>380</v>
      </c>
      <c r="K736">
        <v>3340</v>
      </c>
      <c r="L736" s="8">
        <v>3310</v>
      </c>
      <c r="M736" t="s">
        <v>332</v>
      </c>
      <c r="N736">
        <v>3000</v>
      </c>
      <c r="O736" t="s">
        <v>118</v>
      </c>
      <c r="P736">
        <v>13</v>
      </c>
      <c r="Q736" t="s">
        <v>353</v>
      </c>
      <c r="R736">
        <v>263</v>
      </c>
      <c r="S736" s="21">
        <v>2</v>
      </c>
      <c r="T736" s="21">
        <v>63</v>
      </c>
      <c r="U736" t="s">
        <v>354</v>
      </c>
      <c r="V736">
        <v>121</v>
      </c>
      <c r="W736" t="s">
        <v>312</v>
      </c>
      <c r="X736">
        <v>1</v>
      </c>
      <c r="Y736" t="s">
        <v>313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M736" s="4">
        <v>0</v>
      </c>
      <c r="AN736" s="4">
        <v>0</v>
      </c>
      <c r="AO736" s="4">
        <v>8000</v>
      </c>
      <c r="AP736" s="4">
        <v>0</v>
      </c>
      <c r="AQ736" s="4">
        <v>0</v>
      </c>
      <c r="AR736" s="4">
        <v>0</v>
      </c>
      <c r="AS736" s="4">
        <v>0</v>
      </c>
      <c r="AT736" s="4">
        <v>0</v>
      </c>
      <c r="AU736" s="4">
        <v>0</v>
      </c>
      <c r="AV736" s="4">
        <v>0</v>
      </c>
      <c r="AW736" s="4">
        <v>-6500</v>
      </c>
      <c r="AX736" s="4">
        <v>0</v>
      </c>
      <c r="AZ736" s="4">
        <v>0</v>
      </c>
      <c r="BA736" s="4">
        <v>0</v>
      </c>
      <c r="BB736" s="4">
        <v>0</v>
      </c>
      <c r="BC736" s="4">
        <v>0</v>
      </c>
      <c r="BD736" s="4">
        <v>0</v>
      </c>
      <c r="BE736" s="4">
        <v>0</v>
      </c>
      <c r="BF736" s="4">
        <v>0</v>
      </c>
      <c r="BG736" s="4">
        <v>0</v>
      </c>
      <c r="BH736" s="4">
        <v>0</v>
      </c>
      <c r="BI736" s="4">
        <v>0</v>
      </c>
      <c r="BJ736" s="6">
        <v>0</v>
      </c>
      <c r="BK736" s="6">
        <v>0</v>
      </c>
      <c r="BQ736" s="4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0</v>
      </c>
      <c r="BX736" s="9">
        <v>0</v>
      </c>
      <c r="BY736" s="9">
        <v>0</v>
      </c>
      <c r="BZ736" s="9">
        <v>0</v>
      </c>
      <c r="CA736" s="9">
        <v>0</v>
      </c>
      <c r="CB736" s="9">
        <v>0</v>
      </c>
      <c r="CC736" s="9">
        <v>0</v>
      </c>
      <c r="CD736" s="135">
        <v>0</v>
      </c>
      <c r="CE736" s="7">
        <f t="shared" si="11"/>
        <v>0</v>
      </c>
    </row>
    <row r="737" spans="1:83" hidden="1">
      <c r="A737">
        <v>941</v>
      </c>
      <c r="B737" t="s">
        <v>484</v>
      </c>
      <c r="C737">
        <v>116</v>
      </c>
      <c r="D737" t="s">
        <v>485</v>
      </c>
      <c r="E737">
        <v>341</v>
      </c>
      <c r="F737">
        <v>513340001</v>
      </c>
      <c r="G737" t="s">
        <v>82</v>
      </c>
      <c r="H737" s="53"/>
      <c r="I737">
        <v>101</v>
      </c>
      <c r="J737" t="s">
        <v>308</v>
      </c>
      <c r="K737">
        <v>3340</v>
      </c>
      <c r="L737" s="8">
        <v>3310</v>
      </c>
      <c r="M737" t="s">
        <v>332</v>
      </c>
      <c r="N737">
        <v>3000</v>
      </c>
      <c r="O737" t="s">
        <v>118</v>
      </c>
      <c r="P737">
        <v>8</v>
      </c>
      <c r="Q737" t="s">
        <v>486</v>
      </c>
      <c r="R737">
        <v>131</v>
      </c>
      <c r="S737" s="21">
        <v>1</v>
      </c>
      <c r="T737" s="21">
        <v>31</v>
      </c>
      <c r="U737" t="s">
        <v>449</v>
      </c>
      <c r="V737">
        <v>121</v>
      </c>
      <c r="W737" t="s">
        <v>312</v>
      </c>
      <c r="X737">
        <v>1</v>
      </c>
      <c r="Y737" t="s">
        <v>313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19900</v>
      </c>
      <c r="AU737" s="4">
        <v>0</v>
      </c>
      <c r="AV737" s="4">
        <v>32900</v>
      </c>
      <c r="AW737" s="4">
        <v>0</v>
      </c>
      <c r="AX737" s="4">
        <v>0</v>
      </c>
      <c r="AZ737" s="4">
        <v>0</v>
      </c>
      <c r="BA737" s="4">
        <v>0</v>
      </c>
      <c r="BB737" s="4">
        <v>0</v>
      </c>
      <c r="BC737" s="4">
        <v>0</v>
      </c>
      <c r="BD737" s="4">
        <v>0</v>
      </c>
      <c r="BE737" s="4">
        <v>0</v>
      </c>
      <c r="BF737" s="4">
        <v>0</v>
      </c>
      <c r="BG737" s="4">
        <v>19900</v>
      </c>
      <c r="BH737" s="4">
        <v>0</v>
      </c>
      <c r="BI737" s="4">
        <v>32900</v>
      </c>
      <c r="BJ737" s="6">
        <v>5280</v>
      </c>
      <c r="BK737" s="6">
        <v>5280</v>
      </c>
      <c r="BQ737" s="4">
        <v>65767.680000000008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0</v>
      </c>
      <c r="BX737" s="9">
        <v>0</v>
      </c>
      <c r="BY737" s="9">
        <v>20656.2</v>
      </c>
      <c r="BZ737" s="9">
        <v>0</v>
      </c>
      <c r="CA737" s="9">
        <v>34150.200000000004</v>
      </c>
      <c r="CB737" s="9">
        <v>5480.64</v>
      </c>
      <c r="CC737" s="9">
        <v>5480.64</v>
      </c>
      <c r="CD737" s="135">
        <v>65767.680000000008</v>
      </c>
      <c r="CE737" s="7">
        <f t="shared" si="11"/>
        <v>0</v>
      </c>
    </row>
    <row r="738" spans="1:83" s="120" customFormat="1" ht="15.75" hidden="1" thickBot="1">
      <c r="A738" s="120">
        <v>981</v>
      </c>
      <c r="B738" s="120" t="s">
        <v>532</v>
      </c>
      <c r="C738" s="120">
        <v>134</v>
      </c>
      <c r="D738" s="120" t="s">
        <v>245</v>
      </c>
      <c r="E738" s="120">
        <v>341</v>
      </c>
      <c r="F738" s="120">
        <v>513340001</v>
      </c>
      <c r="G738" s="120" t="s">
        <v>82</v>
      </c>
      <c r="H738" s="121"/>
      <c r="I738" s="120">
        <v>101</v>
      </c>
      <c r="J738" s="120" t="s">
        <v>308</v>
      </c>
      <c r="K738" s="120">
        <v>3340</v>
      </c>
      <c r="L738" s="122">
        <v>3310</v>
      </c>
      <c r="M738" s="120" t="s">
        <v>332</v>
      </c>
      <c r="N738" s="120">
        <v>3000</v>
      </c>
      <c r="O738" s="120" t="s">
        <v>118</v>
      </c>
      <c r="P738" s="120">
        <v>6</v>
      </c>
      <c r="Q738" s="120" t="s">
        <v>533</v>
      </c>
      <c r="R738" s="120">
        <v>134</v>
      </c>
      <c r="S738" s="123">
        <v>1</v>
      </c>
      <c r="T738" s="123">
        <v>34</v>
      </c>
      <c r="U738" s="120" t="s">
        <v>534</v>
      </c>
      <c r="V738" s="120">
        <v>132</v>
      </c>
      <c r="W738" s="120" t="s">
        <v>535</v>
      </c>
      <c r="X738" s="120">
        <v>1</v>
      </c>
      <c r="Y738" s="120" t="s">
        <v>313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  <c r="AH738" s="22">
        <v>0</v>
      </c>
      <c r="AI738" s="22">
        <v>0</v>
      </c>
      <c r="AJ738" s="22">
        <v>0</v>
      </c>
      <c r="AK738" s="22">
        <v>0</v>
      </c>
      <c r="AL738" s="22"/>
      <c r="AM738" s="22">
        <v>0</v>
      </c>
      <c r="AN738" s="22">
        <v>0</v>
      </c>
      <c r="AO738" s="22">
        <v>0</v>
      </c>
      <c r="AP738" s="22">
        <v>0</v>
      </c>
      <c r="AQ738" s="22">
        <v>51968</v>
      </c>
      <c r="AR738" s="22">
        <v>16240</v>
      </c>
      <c r="AS738" s="22">
        <v>0</v>
      </c>
      <c r="AT738" s="22">
        <v>0</v>
      </c>
      <c r="AU738" s="22">
        <v>0</v>
      </c>
      <c r="AV738" s="22">
        <v>0</v>
      </c>
      <c r="AW738" s="22">
        <v>0</v>
      </c>
      <c r="AX738" s="22">
        <v>0</v>
      </c>
      <c r="AZ738" s="22">
        <v>0</v>
      </c>
      <c r="BA738" s="22">
        <v>0</v>
      </c>
      <c r="BB738" s="22">
        <v>0</v>
      </c>
      <c r="BC738" s="22">
        <v>0</v>
      </c>
      <c r="BD738" s="22">
        <v>51968</v>
      </c>
      <c r="BE738" s="22">
        <v>16240</v>
      </c>
      <c r="BF738" s="22">
        <v>0</v>
      </c>
      <c r="BG738" s="22">
        <v>0</v>
      </c>
      <c r="BH738" s="22">
        <v>0</v>
      </c>
      <c r="BI738" s="22">
        <v>0</v>
      </c>
      <c r="BJ738" s="124">
        <v>6820.8</v>
      </c>
      <c r="BK738" s="124">
        <v>6820.8</v>
      </c>
      <c r="BL738" s="24"/>
      <c r="BM738" s="24"/>
      <c r="BQ738" s="22">
        <v>84959.884800000014</v>
      </c>
      <c r="BR738" s="24">
        <v>0</v>
      </c>
      <c r="BS738" s="24">
        <v>0</v>
      </c>
      <c r="BT738" s="24">
        <v>0</v>
      </c>
      <c r="BU738" s="24">
        <v>0</v>
      </c>
      <c r="BV738" s="24">
        <v>53942.784000000007</v>
      </c>
      <c r="BW738" s="24">
        <v>16857.120000000003</v>
      </c>
      <c r="BX738" s="24">
        <v>0</v>
      </c>
      <c r="BY738" s="24">
        <v>0</v>
      </c>
      <c r="BZ738" s="24">
        <v>0</v>
      </c>
      <c r="CA738" s="24">
        <v>0</v>
      </c>
      <c r="CB738" s="24">
        <v>7079.9904000000006</v>
      </c>
      <c r="CC738" s="24">
        <v>7079.9904000000006</v>
      </c>
      <c r="CD738" s="138">
        <v>84959.8848</v>
      </c>
      <c r="CE738" s="7">
        <f t="shared" si="11"/>
        <v>0</v>
      </c>
    </row>
    <row r="739" spans="1:83" hidden="1">
      <c r="A739">
        <v>101</v>
      </c>
      <c r="B739" t="s">
        <v>306</v>
      </c>
      <c r="C739">
        <v>139</v>
      </c>
      <c r="D739" t="s">
        <v>307</v>
      </c>
      <c r="E739">
        <v>343</v>
      </c>
      <c r="F739">
        <v>513390001</v>
      </c>
      <c r="G739" t="s">
        <v>252</v>
      </c>
      <c r="H739" s="53"/>
      <c r="I739">
        <v>101</v>
      </c>
      <c r="J739" t="s">
        <v>308</v>
      </c>
      <c r="K739">
        <v>3390</v>
      </c>
      <c r="L739" s="8">
        <v>3310</v>
      </c>
      <c r="M739" t="s">
        <v>333</v>
      </c>
      <c r="N739">
        <v>3000</v>
      </c>
      <c r="O739" t="s">
        <v>118</v>
      </c>
      <c r="P739">
        <v>7</v>
      </c>
      <c r="Q739" t="s">
        <v>310</v>
      </c>
      <c r="R739">
        <v>171</v>
      </c>
      <c r="S739" s="21">
        <v>1</v>
      </c>
      <c r="T739" s="21">
        <v>71</v>
      </c>
      <c r="U739" t="s">
        <v>311</v>
      </c>
      <c r="V739">
        <v>121</v>
      </c>
      <c r="W739" t="s">
        <v>312</v>
      </c>
      <c r="X739">
        <v>1</v>
      </c>
      <c r="Y739" t="s">
        <v>313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M739" s="4">
        <v>28188</v>
      </c>
      <c r="AN739" s="4">
        <v>0</v>
      </c>
      <c r="AO739" s="4">
        <v>0</v>
      </c>
      <c r="AP739" s="4">
        <v>0</v>
      </c>
      <c r="AQ739" s="4">
        <v>0.7</v>
      </c>
      <c r="AR739" s="4">
        <v>3671.91</v>
      </c>
      <c r="AS739" s="4">
        <v>1391.39</v>
      </c>
      <c r="AT739" s="4">
        <v>0</v>
      </c>
      <c r="AU739" s="4">
        <v>0</v>
      </c>
      <c r="AV739" s="4">
        <v>0</v>
      </c>
      <c r="AW739" s="4">
        <v>0</v>
      </c>
      <c r="AX739" s="4">
        <v>0</v>
      </c>
      <c r="AZ739" s="4">
        <v>0</v>
      </c>
      <c r="BA739" s="4">
        <v>28188</v>
      </c>
      <c r="BB739" s="4">
        <v>0</v>
      </c>
      <c r="BC739" s="4">
        <v>0</v>
      </c>
      <c r="BD739" s="4">
        <v>0</v>
      </c>
      <c r="BE739" s="4">
        <v>3672</v>
      </c>
      <c r="BF739" s="4">
        <v>0</v>
      </c>
      <c r="BG739" s="4">
        <v>1392</v>
      </c>
      <c r="BH739" s="4">
        <v>0</v>
      </c>
      <c r="BI739" s="4">
        <v>0</v>
      </c>
      <c r="BJ739" s="6">
        <v>3325.2</v>
      </c>
      <c r="BK739" s="6">
        <v>3325.2</v>
      </c>
      <c r="BQ739" s="4">
        <v>41418.691199999994</v>
      </c>
      <c r="BR739" s="9">
        <v>0</v>
      </c>
      <c r="BS739" s="9">
        <v>29259.143999999997</v>
      </c>
      <c r="BT739" s="9">
        <v>0</v>
      </c>
      <c r="BU739" s="9">
        <v>0</v>
      </c>
      <c r="BV739" s="9">
        <v>0</v>
      </c>
      <c r="BW739" s="9">
        <v>3811.5360000000001</v>
      </c>
      <c r="BX739" s="9">
        <v>0</v>
      </c>
      <c r="BY739" s="9">
        <v>1444.896</v>
      </c>
      <c r="BZ739" s="9">
        <v>0</v>
      </c>
      <c r="CA739" s="9">
        <v>0</v>
      </c>
      <c r="CB739" s="9">
        <v>3451.5576000000001</v>
      </c>
      <c r="CC739" s="9">
        <v>3451.5576000000001</v>
      </c>
      <c r="CD739" s="135">
        <v>41418.691199999994</v>
      </c>
      <c r="CE739" s="7">
        <f t="shared" si="11"/>
        <v>0</v>
      </c>
    </row>
    <row r="740" spans="1:83" hidden="1">
      <c r="A740">
        <v>942</v>
      </c>
      <c r="B740" t="s">
        <v>487</v>
      </c>
      <c r="C740">
        <v>117</v>
      </c>
      <c r="D740" t="s">
        <v>488</v>
      </c>
      <c r="E740">
        <v>561</v>
      </c>
      <c r="F740">
        <v>513390004</v>
      </c>
      <c r="G740" t="s">
        <v>705</v>
      </c>
      <c r="H740" s="53"/>
      <c r="I740">
        <v>101</v>
      </c>
      <c r="J740" t="s">
        <v>308</v>
      </c>
      <c r="K740">
        <v>3390</v>
      </c>
      <c r="L740" s="8">
        <v>3310</v>
      </c>
      <c r="M740" t="s">
        <v>333</v>
      </c>
      <c r="N740">
        <v>3000</v>
      </c>
      <c r="O740" t="s">
        <v>118</v>
      </c>
      <c r="P740">
        <v>8</v>
      </c>
      <c r="Q740" t="s">
        <v>486</v>
      </c>
      <c r="R740">
        <v>183</v>
      </c>
      <c r="S740" s="21">
        <v>1</v>
      </c>
      <c r="T740" s="21">
        <v>83</v>
      </c>
      <c r="U740" t="s">
        <v>489</v>
      </c>
      <c r="V740">
        <v>121</v>
      </c>
      <c r="W740" t="s">
        <v>312</v>
      </c>
      <c r="X740">
        <v>1</v>
      </c>
      <c r="Y740" t="s">
        <v>313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0</v>
      </c>
      <c r="AU740" s="4">
        <v>0</v>
      </c>
      <c r="AV740" s="4">
        <v>133400</v>
      </c>
      <c r="AW740" s="4">
        <v>0</v>
      </c>
      <c r="AX740" s="4">
        <v>0</v>
      </c>
      <c r="AZ740" s="4">
        <v>0</v>
      </c>
      <c r="BA740" s="4">
        <v>0</v>
      </c>
      <c r="BB740" s="4">
        <v>0</v>
      </c>
      <c r="BC740" s="4">
        <v>0</v>
      </c>
      <c r="BD740" s="4">
        <v>0</v>
      </c>
      <c r="BE740" s="4">
        <v>0</v>
      </c>
      <c r="BF740" s="4">
        <v>0</v>
      </c>
      <c r="BG740" s="4">
        <v>0</v>
      </c>
      <c r="BH740" s="4">
        <v>0</v>
      </c>
      <c r="BI740" s="4">
        <v>133400</v>
      </c>
      <c r="BJ740" s="6">
        <v>13340</v>
      </c>
      <c r="BK740" s="6">
        <v>13340</v>
      </c>
      <c r="BQ740" s="4">
        <v>166163.04</v>
      </c>
      <c r="BR740" s="9">
        <v>0</v>
      </c>
      <c r="BS740" s="9">
        <v>0</v>
      </c>
      <c r="BT740" s="9">
        <v>0</v>
      </c>
      <c r="BU740" s="9">
        <v>0</v>
      </c>
      <c r="BV740" s="9">
        <v>0</v>
      </c>
      <c r="BW740" s="9">
        <v>0</v>
      </c>
      <c r="BX740" s="9">
        <v>0</v>
      </c>
      <c r="BY740" s="9">
        <v>0</v>
      </c>
      <c r="BZ740" s="9">
        <v>0</v>
      </c>
      <c r="CA740" s="9">
        <v>138469.20000000001</v>
      </c>
      <c r="CB740" s="9">
        <v>13846.92</v>
      </c>
      <c r="CC740" s="9">
        <v>13846.92</v>
      </c>
      <c r="CD740" s="135">
        <v>166163.04000000004</v>
      </c>
      <c r="CE740" s="7">
        <f t="shared" si="11"/>
        <v>0</v>
      </c>
    </row>
    <row r="741" spans="1:83" hidden="1">
      <c r="A741">
        <v>111</v>
      </c>
      <c r="B741" t="s">
        <v>84</v>
      </c>
      <c r="C741">
        <v>141</v>
      </c>
      <c r="D741" t="s">
        <v>260</v>
      </c>
      <c r="E741">
        <v>346</v>
      </c>
      <c r="F741">
        <v>513390008</v>
      </c>
      <c r="G741" t="s">
        <v>258</v>
      </c>
      <c r="H741" s="53"/>
      <c r="I741">
        <v>101</v>
      </c>
      <c r="J741" t="s">
        <v>308</v>
      </c>
      <c r="K741">
        <v>3390</v>
      </c>
      <c r="L741" s="8">
        <v>3310</v>
      </c>
      <c r="M741" t="s">
        <v>333</v>
      </c>
      <c r="N741">
        <v>3000</v>
      </c>
      <c r="O741" t="s">
        <v>118</v>
      </c>
      <c r="P741">
        <v>13</v>
      </c>
      <c r="Q741" t="s">
        <v>353</v>
      </c>
      <c r="R741">
        <v>263</v>
      </c>
      <c r="S741" s="21">
        <v>2</v>
      </c>
      <c r="T741" s="21">
        <v>63</v>
      </c>
      <c r="U741" t="s">
        <v>354</v>
      </c>
      <c r="V741">
        <v>121</v>
      </c>
      <c r="W741" t="s">
        <v>312</v>
      </c>
      <c r="X741">
        <v>1</v>
      </c>
      <c r="Y741" t="s">
        <v>313</v>
      </c>
      <c r="Z741" s="4">
        <v>17199.990000000002</v>
      </c>
      <c r="AA741" s="4">
        <v>17199.990000000002</v>
      </c>
      <c r="AB741" s="4">
        <v>17199.990000000002</v>
      </c>
      <c r="AC741" s="4">
        <v>17199.990000000002</v>
      </c>
      <c r="AD741" s="4">
        <v>17199.990000000002</v>
      </c>
      <c r="AE741" s="4">
        <v>17199.990000000002</v>
      </c>
      <c r="AF741" s="4">
        <v>17199.990000000002</v>
      </c>
      <c r="AG741" s="4">
        <v>17199.990000000002</v>
      </c>
      <c r="AH741" s="4">
        <v>17199.990000000002</v>
      </c>
      <c r="AI741" s="4">
        <v>17199.990000000002</v>
      </c>
      <c r="AJ741" s="4">
        <v>17199.990000000002</v>
      </c>
      <c r="AK741" s="4">
        <v>17199.990000000002</v>
      </c>
      <c r="AM741" s="4">
        <v>0</v>
      </c>
      <c r="AN741" s="4">
        <v>0</v>
      </c>
      <c r="AO741" s="4">
        <v>6733.34</v>
      </c>
      <c r="AP741" s="4">
        <v>0</v>
      </c>
      <c r="AQ741" s="4">
        <v>0</v>
      </c>
      <c r="AR741" s="4">
        <v>0</v>
      </c>
      <c r="AS741" s="4">
        <v>0</v>
      </c>
      <c r="AT741" s="4">
        <v>0</v>
      </c>
      <c r="AU741" s="4">
        <v>0</v>
      </c>
      <c r="AV741" s="4">
        <v>-5767.64</v>
      </c>
      <c r="AW741" s="4">
        <v>0</v>
      </c>
      <c r="AX741" s="4">
        <v>0</v>
      </c>
      <c r="AZ741" s="4">
        <v>16666.66</v>
      </c>
      <c r="BA741" s="4">
        <v>8333.33</v>
      </c>
      <c r="BB741" s="4">
        <v>33333.32</v>
      </c>
      <c r="BC741" s="4">
        <v>8333.33</v>
      </c>
      <c r="BD741" s="4">
        <v>16666.66</v>
      </c>
      <c r="BE741" s="4">
        <v>16666.66</v>
      </c>
      <c r="BF741" s="4">
        <v>16666.66</v>
      </c>
      <c r="BG741" s="4">
        <v>16666.66</v>
      </c>
      <c r="BH741" s="4">
        <v>16666.66</v>
      </c>
      <c r="BI741" s="4">
        <v>16666.66</v>
      </c>
      <c r="BJ741" s="6">
        <v>16666.66</v>
      </c>
      <c r="BK741" s="6">
        <v>16666.66</v>
      </c>
      <c r="BQ741" s="4">
        <v>207599.91696000003</v>
      </c>
      <c r="BR741" s="9">
        <v>17299.99308</v>
      </c>
      <c r="BS741" s="9">
        <v>8649.9965400000001</v>
      </c>
      <c r="BT741" s="9">
        <v>34599.98616</v>
      </c>
      <c r="BU741" s="9">
        <v>8649.9965400000001</v>
      </c>
      <c r="BV741" s="9">
        <v>17299.99308</v>
      </c>
      <c r="BW741" s="9">
        <v>17299.99308</v>
      </c>
      <c r="BX741" s="9">
        <v>17299.99308</v>
      </c>
      <c r="BY741" s="9">
        <v>17299.99308</v>
      </c>
      <c r="BZ741" s="9">
        <v>17299.99308</v>
      </c>
      <c r="CA741" s="9">
        <v>17299.99308</v>
      </c>
      <c r="CB741" s="9">
        <v>17299.99308</v>
      </c>
      <c r="CC741" s="9">
        <v>17299.99308</v>
      </c>
      <c r="CD741" s="135">
        <v>207599.91695999994</v>
      </c>
      <c r="CE741" s="7">
        <f t="shared" si="11"/>
        <v>0</v>
      </c>
    </row>
    <row r="742" spans="1:83" hidden="1">
      <c r="A742">
        <v>931</v>
      </c>
      <c r="B742" t="s">
        <v>465</v>
      </c>
      <c r="C742">
        <v>111</v>
      </c>
      <c r="D742" t="s">
        <v>466</v>
      </c>
      <c r="E742">
        <v>348</v>
      </c>
      <c r="F742">
        <v>513410001</v>
      </c>
      <c r="G742" t="s">
        <v>161</v>
      </c>
      <c r="H742" s="53"/>
      <c r="I742">
        <v>101</v>
      </c>
      <c r="J742" t="s">
        <v>308</v>
      </c>
      <c r="K742">
        <v>3410</v>
      </c>
      <c r="L742" s="8">
        <v>3410</v>
      </c>
      <c r="M742" t="s">
        <v>390</v>
      </c>
      <c r="N742">
        <v>3000</v>
      </c>
      <c r="O742" t="s">
        <v>118</v>
      </c>
      <c r="P742">
        <v>5</v>
      </c>
      <c r="Q742" t="s">
        <v>467</v>
      </c>
      <c r="R742">
        <v>152</v>
      </c>
      <c r="S742" s="21">
        <v>1</v>
      </c>
      <c r="T742" s="21">
        <v>52</v>
      </c>
      <c r="U742" t="s">
        <v>468</v>
      </c>
      <c r="V742">
        <v>121</v>
      </c>
      <c r="W742" t="s">
        <v>312</v>
      </c>
      <c r="X742">
        <v>1</v>
      </c>
      <c r="Y742" t="s">
        <v>313</v>
      </c>
      <c r="Z742" s="4">
        <v>91250.73</v>
      </c>
      <c r="AA742" s="4">
        <v>41434.839999999997</v>
      </c>
      <c r="AB742" s="4">
        <v>47150.51</v>
      </c>
      <c r="AC742" s="4">
        <v>36265.730000000003</v>
      </c>
      <c r="AD742" s="4">
        <v>33418.870000000003</v>
      </c>
      <c r="AE742" s="4">
        <v>47104.61</v>
      </c>
      <c r="AF742" s="4">
        <v>28524.69</v>
      </c>
      <c r="AG742" s="4">
        <v>29896.9</v>
      </c>
      <c r="AH742" s="4">
        <v>24310.11</v>
      </c>
      <c r="AI742" s="4">
        <v>7729.06</v>
      </c>
      <c r="AJ742" s="4">
        <v>38708.6</v>
      </c>
      <c r="AK742" s="4">
        <v>38708.6</v>
      </c>
      <c r="AM742" s="4">
        <v>-3344.77</v>
      </c>
      <c r="AN742" s="4">
        <v>0</v>
      </c>
      <c r="AO742" s="4">
        <v>0</v>
      </c>
      <c r="AP742" s="4">
        <v>0</v>
      </c>
      <c r="AQ742" s="4">
        <v>-1250</v>
      </c>
      <c r="AR742" s="4">
        <v>0</v>
      </c>
      <c r="AS742" s="4">
        <v>0</v>
      </c>
      <c r="AT742" s="4">
        <v>0</v>
      </c>
      <c r="AU742" s="4">
        <v>-2670.26</v>
      </c>
      <c r="AV742" s="4">
        <v>0</v>
      </c>
      <c r="AW742" s="4">
        <v>-74487.58</v>
      </c>
      <c r="AX742" s="4">
        <v>0</v>
      </c>
      <c r="AZ742" s="4">
        <v>50850.19</v>
      </c>
      <c r="BA742" s="4">
        <v>25597.17</v>
      </c>
      <c r="BB742" s="4">
        <v>18986.96</v>
      </c>
      <c r="BC742" s="4">
        <v>6177.27</v>
      </c>
      <c r="BD742" s="4">
        <v>15668.87</v>
      </c>
      <c r="BE742" s="4">
        <v>11206.96</v>
      </c>
      <c r="BF742" s="4">
        <v>9888.5400000000009</v>
      </c>
      <c r="BG742" s="4">
        <v>9277.98</v>
      </c>
      <c r="BH742" s="4">
        <v>8459.7099999999991</v>
      </c>
      <c r="BI742" s="4">
        <v>11134.9</v>
      </c>
      <c r="BJ742" s="6">
        <v>16724.855000000003</v>
      </c>
      <c r="BK742" s="6">
        <v>16724.855000000003</v>
      </c>
      <c r="BQ742" s="4">
        <v>208324.79388000004</v>
      </c>
      <c r="BR742" s="9">
        <v>52782.497219999997</v>
      </c>
      <c r="BS742" s="9">
        <v>26569.862459999997</v>
      </c>
      <c r="BT742" s="9">
        <v>19708.464479999999</v>
      </c>
      <c r="BU742" s="9">
        <v>6412.0062600000001</v>
      </c>
      <c r="BV742" s="9">
        <v>16264.287060000001</v>
      </c>
      <c r="BW742" s="9">
        <v>11632.824479999999</v>
      </c>
      <c r="BX742" s="9">
        <v>10264.30452</v>
      </c>
      <c r="BY742" s="9">
        <v>9630.5432399999991</v>
      </c>
      <c r="BZ742" s="9">
        <v>8781.1789799999988</v>
      </c>
      <c r="CA742" s="9">
        <v>11558.0262</v>
      </c>
      <c r="CB742" s="9">
        <v>17360.399490000003</v>
      </c>
      <c r="CC742" s="9">
        <v>17360.399490000003</v>
      </c>
      <c r="CD742" s="135">
        <v>208324.79388000001</v>
      </c>
      <c r="CE742" s="7">
        <f t="shared" si="11"/>
        <v>0</v>
      </c>
    </row>
    <row r="743" spans="1:83" hidden="1">
      <c r="A743">
        <v>931</v>
      </c>
      <c r="B743" t="s">
        <v>465</v>
      </c>
      <c r="C743">
        <v>111</v>
      </c>
      <c r="D743" t="s">
        <v>466</v>
      </c>
      <c r="E743">
        <v>562</v>
      </c>
      <c r="F743">
        <v>513410002</v>
      </c>
      <c r="G743" t="s">
        <v>696</v>
      </c>
      <c r="H743" s="53"/>
      <c r="I743">
        <v>101</v>
      </c>
      <c r="J743" t="s">
        <v>308</v>
      </c>
      <c r="K743">
        <v>3410</v>
      </c>
      <c r="L743" s="8">
        <v>3410</v>
      </c>
      <c r="M743" t="s">
        <v>390</v>
      </c>
      <c r="N743">
        <v>3000</v>
      </c>
      <c r="O743" t="s">
        <v>118</v>
      </c>
      <c r="P743">
        <v>5</v>
      </c>
      <c r="Q743" t="s">
        <v>467</v>
      </c>
      <c r="R743">
        <v>152</v>
      </c>
      <c r="S743" s="21">
        <v>1</v>
      </c>
      <c r="T743" s="21">
        <v>52</v>
      </c>
      <c r="U743" t="s">
        <v>468</v>
      </c>
      <c r="V743">
        <v>121</v>
      </c>
      <c r="W743" t="s">
        <v>312</v>
      </c>
      <c r="X743">
        <v>1</v>
      </c>
      <c r="Y743" t="s">
        <v>313</v>
      </c>
      <c r="Z743" s="4">
        <v>170.09</v>
      </c>
      <c r="AA743" s="4">
        <v>1009.85</v>
      </c>
      <c r="AB743" s="4">
        <v>1149.73</v>
      </c>
      <c r="AC743" s="4">
        <v>1279.45</v>
      </c>
      <c r="AD743" s="4">
        <v>473.94</v>
      </c>
      <c r="AE743" s="4">
        <v>596.78</v>
      </c>
      <c r="AF743" s="4">
        <v>709.08</v>
      </c>
      <c r="AG743" s="4">
        <v>804.99</v>
      </c>
      <c r="AH743" s="4">
        <v>765.8</v>
      </c>
      <c r="AI743" s="4">
        <v>2682.71</v>
      </c>
      <c r="AJ743" s="4">
        <v>964.24</v>
      </c>
      <c r="AK743" s="4">
        <v>964.24</v>
      </c>
      <c r="AM743" s="4">
        <v>417.28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0</v>
      </c>
      <c r="AU743" s="4">
        <v>0</v>
      </c>
      <c r="AV743" s="4">
        <v>0</v>
      </c>
      <c r="AW743" s="4">
        <v>0</v>
      </c>
      <c r="AX743" s="4">
        <v>-417.33</v>
      </c>
      <c r="AZ743" s="4">
        <v>587.37</v>
      </c>
      <c r="BA743" s="4">
        <v>0</v>
      </c>
      <c r="BB743" s="4">
        <v>56.04</v>
      </c>
      <c r="BC743" s="4">
        <v>265.68</v>
      </c>
      <c r="BD743" s="4">
        <v>122.61</v>
      </c>
      <c r="BE743" s="4">
        <v>242.4</v>
      </c>
      <c r="BF743" s="4">
        <v>1778.79</v>
      </c>
      <c r="BG743" s="4">
        <v>162.99</v>
      </c>
      <c r="BH743" s="4">
        <v>895.98</v>
      </c>
      <c r="BI743" s="4">
        <v>416.61</v>
      </c>
      <c r="BJ743" s="6">
        <v>452.84700000000004</v>
      </c>
      <c r="BK743" s="6">
        <v>452.84700000000004</v>
      </c>
      <c r="BQ743" s="4">
        <v>5640.6622319999997</v>
      </c>
      <c r="BR743" s="9">
        <v>609.69006000000002</v>
      </c>
      <c r="BS743" s="9">
        <v>0</v>
      </c>
      <c r="BT743" s="9">
        <v>58.169519999999999</v>
      </c>
      <c r="BU743" s="9">
        <v>275.77584000000002</v>
      </c>
      <c r="BV743" s="9">
        <v>127.26918000000001</v>
      </c>
      <c r="BW743" s="9">
        <v>251.6112</v>
      </c>
      <c r="BX743" s="9">
        <v>1846.3840199999997</v>
      </c>
      <c r="BY743" s="9">
        <v>169.18361999999999</v>
      </c>
      <c r="BZ743" s="9">
        <v>930.02723999999989</v>
      </c>
      <c r="CA743" s="9">
        <v>432.44118000000003</v>
      </c>
      <c r="CB743" s="9">
        <v>470.05518600000005</v>
      </c>
      <c r="CC743" s="9">
        <v>470.05518600000005</v>
      </c>
      <c r="CD743" s="135">
        <v>5640.6622319999988</v>
      </c>
      <c r="CE743" s="7">
        <f t="shared" si="11"/>
        <v>0</v>
      </c>
    </row>
    <row r="744" spans="1:83" hidden="1">
      <c r="A744">
        <v>921</v>
      </c>
      <c r="B744" t="s">
        <v>454</v>
      </c>
      <c r="C744">
        <v>108</v>
      </c>
      <c r="D744" t="s">
        <v>455</v>
      </c>
      <c r="E744">
        <v>351</v>
      </c>
      <c r="F744">
        <v>513410004</v>
      </c>
      <c r="G744" t="s">
        <v>169</v>
      </c>
      <c r="H744" s="53"/>
      <c r="I744">
        <v>101</v>
      </c>
      <c r="J744" t="s">
        <v>308</v>
      </c>
      <c r="K744">
        <v>3410</v>
      </c>
      <c r="L744" s="8">
        <v>3410</v>
      </c>
      <c r="M744" t="s">
        <v>390</v>
      </c>
      <c r="N744">
        <v>3000</v>
      </c>
      <c r="O744" t="s">
        <v>118</v>
      </c>
      <c r="P744">
        <v>4</v>
      </c>
      <c r="Q744" t="s">
        <v>345</v>
      </c>
      <c r="R744">
        <v>132</v>
      </c>
      <c r="S744" s="21">
        <v>1</v>
      </c>
      <c r="T744" s="21">
        <v>32</v>
      </c>
      <c r="U744" t="s">
        <v>456</v>
      </c>
      <c r="V744">
        <v>121</v>
      </c>
      <c r="W744" t="s">
        <v>312</v>
      </c>
      <c r="X744">
        <v>1</v>
      </c>
      <c r="Y744" t="s">
        <v>313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5800</v>
      </c>
      <c r="AT744" s="4">
        <v>0</v>
      </c>
      <c r="AU744" s="4">
        <v>0</v>
      </c>
      <c r="AV744" s="4">
        <v>0</v>
      </c>
      <c r="AW744" s="4">
        <v>0</v>
      </c>
      <c r="AX744" s="4">
        <v>0</v>
      </c>
      <c r="AZ744" s="4">
        <v>0</v>
      </c>
      <c r="BA744" s="4">
        <v>0</v>
      </c>
      <c r="BB744" s="4">
        <v>0</v>
      </c>
      <c r="BC744" s="4">
        <v>0</v>
      </c>
      <c r="BD744" s="4">
        <v>0</v>
      </c>
      <c r="BE744" s="4">
        <v>0</v>
      </c>
      <c r="BF744" s="4">
        <v>0</v>
      </c>
      <c r="BG744" s="4">
        <v>5800</v>
      </c>
      <c r="BH744" s="4">
        <v>0</v>
      </c>
      <c r="BI744" s="4">
        <v>0</v>
      </c>
      <c r="BJ744" s="6">
        <v>580</v>
      </c>
      <c r="BK744" s="6">
        <v>580</v>
      </c>
      <c r="BQ744" s="4">
        <v>7224.4800000000005</v>
      </c>
      <c r="BR744" s="9">
        <v>0</v>
      </c>
      <c r="BS744" s="9">
        <v>0</v>
      </c>
      <c r="BT744" s="9">
        <v>0</v>
      </c>
      <c r="BU744" s="9">
        <v>0</v>
      </c>
      <c r="BV744" s="9">
        <v>0</v>
      </c>
      <c r="BW744" s="9">
        <v>0</v>
      </c>
      <c r="BX744" s="9">
        <v>0</v>
      </c>
      <c r="BY744" s="9">
        <v>6020.4000000000005</v>
      </c>
      <c r="BZ744" s="9">
        <v>0</v>
      </c>
      <c r="CA744" s="9">
        <v>0</v>
      </c>
      <c r="CB744" s="9">
        <v>602.04</v>
      </c>
      <c r="CC744" s="9">
        <v>602.04</v>
      </c>
      <c r="CD744" s="135">
        <v>7224.4800000000005</v>
      </c>
      <c r="CE744" s="7">
        <f t="shared" si="11"/>
        <v>0</v>
      </c>
    </row>
    <row r="745" spans="1:83" s="120" customFormat="1" ht="15.75" hidden="1" thickBot="1">
      <c r="A745" s="120">
        <v>972</v>
      </c>
      <c r="B745" s="120" t="s">
        <v>527</v>
      </c>
      <c r="C745" s="120">
        <v>132</v>
      </c>
      <c r="D745" s="120" t="s">
        <v>528</v>
      </c>
      <c r="E745" s="120">
        <v>351</v>
      </c>
      <c r="F745" s="120">
        <v>513410004</v>
      </c>
      <c r="G745" s="120" t="s">
        <v>169</v>
      </c>
      <c r="H745" s="121"/>
      <c r="I745" s="120">
        <v>101</v>
      </c>
      <c r="J745" s="120" t="s">
        <v>308</v>
      </c>
      <c r="K745" s="120">
        <v>3410</v>
      </c>
      <c r="L745" s="122">
        <v>3410</v>
      </c>
      <c r="M745" s="120" t="s">
        <v>390</v>
      </c>
      <c r="N745" s="120">
        <v>3000</v>
      </c>
      <c r="O745" s="120" t="s">
        <v>118</v>
      </c>
      <c r="P745" s="120">
        <v>9</v>
      </c>
      <c r="Q745" s="120" t="s">
        <v>422</v>
      </c>
      <c r="R745" s="120">
        <v>181</v>
      </c>
      <c r="S745" s="123">
        <v>1</v>
      </c>
      <c r="T745" s="123">
        <v>81</v>
      </c>
      <c r="U745" s="120" t="s">
        <v>523</v>
      </c>
      <c r="V745" s="120">
        <v>131</v>
      </c>
      <c r="W745" s="120" t="s">
        <v>524</v>
      </c>
      <c r="X745" s="120">
        <v>1</v>
      </c>
      <c r="Y745" s="120" t="s">
        <v>313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  <c r="AH745" s="22">
        <v>0</v>
      </c>
      <c r="AI745" s="22">
        <v>0</v>
      </c>
      <c r="AJ745" s="22">
        <v>0</v>
      </c>
      <c r="AK745" s="22">
        <v>0</v>
      </c>
      <c r="AL745" s="22"/>
      <c r="AM745" s="22">
        <v>0</v>
      </c>
      <c r="AN745" s="22">
        <v>0</v>
      </c>
      <c r="AO745" s="22">
        <v>0</v>
      </c>
      <c r="AP745" s="22">
        <v>0</v>
      </c>
      <c r="AQ745" s="22">
        <v>0</v>
      </c>
      <c r="AR745" s="22">
        <v>0</v>
      </c>
      <c r="AS745" s="22">
        <v>0</v>
      </c>
      <c r="AT745" s="22">
        <v>0</v>
      </c>
      <c r="AU745" s="22">
        <v>0</v>
      </c>
      <c r="AV745" s="22">
        <v>22040</v>
      </c>
      <c r="AW745" s="22">
        <v>22620</v>
      </c>
      <c r="AX745" s="22">
        <v>0</v>
      </c>
      <c r="AZ745" s="22">
        <v>0</v>
      </c>
      <c r="BA745" s="22">
        <v>0</v>
      </c>
      <c r="BB745" s="22">
        <v>0</v>
      </c>
      <c r="BC745" s="22">
        <v>0</v>
      </c>
      <c r="BD745" s="22">
        <v>0</v>
      </c>
      <c r="BE745" s="22">
        <v>0</v>
      </c>
      <c r="BF745" s="22">
        <v>0</v>
      </c>
      <c r="BG745" s="22">
        <v>0</v>
      </c>
      <c r="BH745" s="22">
        <v>0</v>
      </c>
      <c r="BI745" s="22">
        <v>22040</v>
      </c>
      <c r="BJ745" s="124">
        <v>2204</v>
      </c>
      <c r="BK745" s="124">
        <v>2204</v>
      </c>
      <c r="BL745" s="24"/>
      <c r="BM745" s="24"/>
      <c r="BQ745" s="22">
        <v>27453.024000000001</v>
      </c>
      <c r="BR745" s="24">
        <v>0</v>
      </c>
      <c r="BS745" s="24">
        <v>0</v>
      </c>
      <c r="BT745" s="24">
        <v>0</v>
      </c>
      <c r="BU745" s="24">
        <v>0</v>
      </c>
      <c r="BV745" s="24">
        <v>0</v>
      </c>
      <c r="BW745" s="24">
        <v>0</v>
      </c>
      <c r="BX745" s="24">
        <v>0</v>
      </c>
      <c r="BY745" s="24">
        <v>0</v>
      </c>
      <c r="BZ745" s="24">
        <v>0</v>
      </c>
      <c r="CA745" s="24">
        <v>22877.52</v>
      </c>
      <c r="CB745" s="24">
        <v>2287.752</v>
      </c>
      <c r="CC745" s="24">
        <v>2287.752</v>
      </c>
      <c r="CD745" s="138">
        <v>27453.024000000001</v>
      </c>
      <c r="CE745" s="7">
        <f t="shared" si="11"/>
        <v>0</v>
      </c>
    </row>
    <row r="746" spans="1:83" hidden="1">
      <c r="A746">
        <v>101</v>
      </c>
      <c r="B746" t="s">
        <v>306</v>
      </c>
      <c r="C746">
        <v>139</v>
      </c>
      <c r="D746" t="s">
        <v>307</v>
      </c>
      <c r="E746">
        <v>352</v>
      </c>
      <c r="F746">
        <v>513450001</v>
      </c>
      <c r="G746" t="s">
        <v>133</v>
      </c>
      <c r="H746" s="53"/>
      <c r="I746">
        <v>101</v>
      </c>
      <c r="J746" t="s">
        <v>308</v>
      </c>
      <c r="K746">
        <v>3450</v>
      </c>
      <c r="L746" s="8">
        <v>3410</v>
      </c>
      <c r="M746" t="s">
        <v>391</v>
      </c>
      <c r="N746">
        <v>3000</v>
      </c>
      <c r="O746" t="s">
        <v>118</v>
      </c>
      <c r="P746">
        <v>7</v>
      </c>
      <c r="Q746" t="s">
        <v>310</v>
      </c>
      <c r="R746">
        <v>171</v>
      </c>
      <c r="S746" s="21">
        <v>1</v>
      </c>
      <c r="T746" s="21">
        <v>71</v>
      </c>
      <c r="U746" t="s">
        <v>311</v>
      </c>
      <c r="V746">
        <v>121</v>
      </c>
      <c r="W746" t="s">
        <v>312</v>
      </c>
      <c r="X746">
        <v>1</v>
      </c>
      <c r="Y746" t="s">
        <v>313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38404.44</v>
      </c>
      <c r="AI746" s="4">
        <v>0</v>
      </c>
      <c r="AJ746" s="4">
        <v>3840.44</v>
      </c>
      <c r="AK746" s="4">
        <v>3840.44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0</v>
      </c>
      <c r="AU746" s="4">
        <v>-38404.44</v>
      </c>
      <c r="AV746" s="4">
        <v>0</v>
      </c>
      <c r="AW746" s="4">
        <v>-611.1</v>
      </c>
      <c r="AX746" s="4">
        <v>0</v>
      </c>
      <c r="AZ746" s="4">
        <v>0</v>
      </c>
      <c r="BA746" s="4">
        <v>0</v>
      </c>
      <c r="BB746" s="4">
        <v>0</v>
      </c>
      <c r="BC746" s="4">
        <v>0</v>
      </c>
      <c r="BD746" s="4">
        <v>0</v>
      </c>
      <c r="BE746" s="4">
        <v>0</v>
      </c>
      <c r="BF746" s="4">
        <v>0</v>
      </c>
      <c r="BG746" s="4">
        <v>0</v>
      </c>
      <c r="BH746" s="4">
        <v>0</v>
      </c>
      <c r="BI746" s="4">
        <v>0</v>
      </c>
      <c r="BJ746" s="6">
        <v>0</v>
      </c>
      <c r="BK746" s="6">
        <v>0</v>
      </c>
      <c r="BQ746" s="4">
        <v>0</v>
      </c>
      <c r="BR746" s="9">
        <v>0</v>
      </c>
      <c r="BS746" s="9">
        <v>0</v>
      </c>
      <c r="BT746" s="9">
        <v>0</v>
      </c>
      <c r="BU746" s="9">
        <v>0</v>
      </c>
      <c r="BV746" s="9">
        <v>0</v>
      </c>
      <c r="BW746" s="9">
        <v>0</v>
      </c>
      <c r="BX746" s="9">
        <v>0</v>
      </c>
      <c r="BY746" s="9">
        <v>0</v>
      </c>
      <c r="BZ746" s="9">
        <v>0</v>
      </c>
      <c r="CA746" s="9">
        <v>0</v>
      </c>
      <c r="CB746" s="9">
        <v>0</v>
      </c>
      <c r="CC746" s="9">
        <v>0</v>
      </c>
      <c r="CD746" s="135">
        <v>0</v>
      </c>
      <c r="CE746" s="7">
        <f t="shared" si="11"/>
        <v>0</v>
      </c>
    </row>
    <row r="747" spans="1:83" hidden="1">
      <c r="A747">
        <v>111</v>
      </c>
      <c r="B747" t="s">
        <v>84</v>
      </c>
      <c r="C747">
        <v>141</v>
      </c>
      <c r="D747" t="s">
        <v>260</v>
      </c>
      <c r="E747">
        <v>352</v>
      </c>
      <c r="F747">
        <v>513450001</v>
      </c>
      <c r="G747" t="s">
        <v>133</v>
      </c>
      <c r="H747" s="53"/>
      <c r="I747">
        <v>101</v>
      </c>
      <c r="J747" t="s">
        <v>308</v>
      </c>
      <c r="K747">
        <v>3450</v>
      </c>
      <c r="L747" s="8">
        <v>3410</v>
      </c>
      <c r="M747" t="s">
        <v>391</v>
      </c>
      <c r="N747">
        <v>3000</v>
      </c>
      <c r="O747" t="s">
        <v>118</v>
      </c>
      <c r="P747">
        <v>13</v>
      </c>
      <c r="Q747" t="s">
        <v>353</v>
      </c>
      <c r="R747">
        <v>263</v>
      </c>
      <c r="S747" s="21">
        <v>2</v>
      </c>
      <c r="T747" s="21">
        <v>63</v>
      </c>
      <c r="U747" t="s">
        <v>354</v>
      </c>
      <c r="V747">
        <v>121</v>
      </c>
      <c r="W747" t="s">
        <v>312</v>
      </c>
      <c r="X747">
        <v>1</v>
      </c>
      <c r="Y747" t="s">
        <v>313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2256.85</v>
      </c>
      <c r="AG747" s="4">
        <v>0</v>
      </c>
      <c r="AH747" s="4">
        <v>0</v>
      </c>
      <c r="AI747" s="4">
        <v>0</v>
      </c>
      <c r="AJ747" s="4">
        <v>225.68</v>
      </c>
      <c r="AK747" s="4">
        <v>225.68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0</v>
      </c>
      <c r="AU747" s="4">
        <v>0</v>
      </c>
      <c r="AV747" s="4">
        <v>0</v>
      </c>
      <c r="AW747" s="4">
        <v>0</v>
      </c>
      <c r="AX747" s="4">
        <v>0</v>
      </c>
      <c r="AZ747" s="4">
        <v>0</v>
      </c>
      <c r="BA747" s="4">
        <v>0</v>
      </c>
      <c r="BB747" s="4">
        <v>0</v>
      </c>
      <c r="BC747" s="4">
        <v>0</v>
      </c>
      <c r="BD747" s="4">
        <v>0</v>
      </c>
      <c r="BE747" s="4">
        <v>0</v>
      </c>
      <c r="BF747" s="4">
        <v>0</v>
      </c>
      <c r="BG747" s="4">
        <v>0</v>
      </c>
      <c r="BH747" s="4">
        <v>0</v>
      </c>
      <c r="BI747" s="4">
        <v>0</v>
      </c>
      <c r="BJ747" s="6">
        <v>0</v>
      </c>
      <c r="BK747" s="6">
        <v>0</v>
      </c>
      <c r="BQ747" s="4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0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0</v>
      </c>
      <c r="CD747" s="135">
        <v>0</v>
      </c>
      <c r="CE747" s="7">
        <f t="shared" si="11"/>
        <v>0</v>
      </c>
    </row>
    <row r="748" spans="1:83" hidden="1">
      <c r="A748">
        <v>911</v>
      </c>
      <c r="B748" t="s">
        <v>447</v>
      </c>
      <c r="C748">
        <v>107</v>
      </c>
      <c r="D748" t="s">
        <v>120</v>
      </c>
      <c r="E748">
        <v>352</v>
      </c>
      <c r="F748">
        <v>513450001</v>
      </c>
      <c r="G748" t="s">
        <v>133</v>
      </c>
      <c r="H748" s="53"/>
      <c r="I748">
        <v>101</v>
      </c>
      <c r="J748" t="s">
        <v>308</v>
      </c>
      <c r="K748">
        <v>3450</v>
      </c>
      <c r="L748" s="8">
        <v>3410</v>
      </c>
      <c r="M748" t="s">
        <v>391</v>
      </c>
      <c r="N748">
        <v>3000</v>
      </c>
      <c r="O748" t="s">
        <v>118</v>
      </c>
      <c r="P748">
        <v>1</v>
      </c>
      <c r="Q748" t="s">
        <v>448</v>
      </c>
      <c r="R748">
        <v>131</v>
      </c>
      <c r="S748" s="21">
        <v>1</v>
      </c>
      <c r="T748" s="21">
        <v>31</v>
      </c>
      <c r="U748" t="s">
        <v>449</v>
      </c>
      <c r="V748">
        <v>121</v>
      </c>
      <c r="W748" t="s">
        <v>312</v>
      </c>
      <c r="X748">
        <v>1</v>
      </c>
      <c r="Y748" t="s">
        <v>313</v>
      </c>
      <c r="Z748" s="4">
        <v>718278.7</v>
      </c>
      <c r="AA748" s="4">
        <v>3796.4</v>
      </c>
      <c r="AB748" s="4">
        <v>15360.86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73743.600000000006</v>
      </c>
      <c r="AK748" s="4">
        <v>73743.600000000006</v>
      </c>
      <c r="AM748" s="4">
        <v>28228.55</v>
      </c>
      <c r="AN748" s="4">
        <v>0</v>
      </c>
      <c r="AO748" s="4">
        <v>0</v>
      </c>
      <c r="AP748" s="4">
        <v>-19157.27</v>
      </c>
      <c r="AQ748" s="4">
        <v>0</v>
      </c>
      <c r="AR748" s="4">
        <v>6868.04</v>
      </c>
      <c r="AS748" s="4">
        <v>0</v>
      </c>
      <c r="AT748" s="4">
        <v>1972.46</v>
      </c>
      <c r="AU748" s="4">
        <v>0</v>
      </c>
      <c r="AV748" s="4">
        <v>0</v>
      </c>
      <c r="AW748" s="4">
        <v>0</v>
      </c>
      <c r="AX748" s="4">
        <v>0</v>
      </c>
      <c r="AZ748" s="4">
        <v>746507.24</v>
      </c>
      <c r="BA748" s="4">
        <v>0</v>
      </c>
      <c r="BB748" s="4">
        <v>0</v>
      </c>
      <c r="BC748" s="4">
        <v>0</v>
      </c>
      <c r="BD748" s="4">
        <v>0</v>
      </c>
      <c r="BE748" s="4">
        <v>6868.04</v>
      </c>
      <c r="BF748" s="4">
        <v>0</v>
      </c>
      <c r="BG748" s="4">
        <v>1972.46</v>
      </c>
      <c r="BH748" s="4">
        <v>0</v>
      </c>
      <c r="BI748" s="4">
        <v>0</v>
      </c>
      <c r="BJ748" s="6">
        <v>75534.774000000005</v>
      </c>
      <c r="BK748" s="6">
        <v>75534.774000000005</v>
      </c>
      <c r="BQ748" s="4">
        <v>940861.14494399994</v>
      </c>
      <c r="BR748" s="9">
        <v>774874.51512</v>
      </c>
      <c r="BS748" s="9">
        <v>0</v>
      </c>
      <c r="BT748" s="9">
        <v>0</v>
      </c>
      <c r="BU748" s="9">
        <v>0</v>
      </c>
      <c r="BV748" s="9">
        <v>0</v>
      </c>
      <c r="BW748" s="9">
        <v>7129.0255199999992</v>
      </c>
      <c r="BX748" s="9">
        <v>0</v>
      </c>
      <c r="BY748" s="9">
        <v>2047.4134799999999</v>
      </c>
      <c r="BZ748" s="9">
        <v>0</v>
      </c>
      <c r="CA748" s="9">
        <v>0</v>
      </c>
      <c r="CB748" s="9">
        <v>78405.09541200001</v>
      </c>
      <c r="CC748" s="9">
        <v>78405.09541200001</v>
      </c>
      <c r="CD748" s="135">
        <v>940861.14494399994</v>
      </c>
      <c r="CE748" s="7">
        <f t="shared" si="11"/>
        <v>0</v>
      </c>
    </row>
    <row r="749" spans="1:83" s="120" customFormat="1" ht="15.75" hidden="1" thickBot="1">
      <c r="A749" s="120">
        <v>954</v>
      </c>
      <c r="B749" s="120" t="s">
        <v>502</v>
      </c>
      <c r="C749" s="120">
        <v>122</v>
      </c>
      <c r="D749" s="120" t="s">
        <v>503</v>
      </c>
      <c r="E749" s="120">
        <v>352</v>
      </c>
      <c r="F749" s="120">
        <v>513450001</v>
      </c>
      <c r="G749" s="120" t="s">
        <v>133</v>
      </c>
      <c r="H749" s="121"/>
      <c r="I749" s="120">
        <v>101</v>
      </c>
      <c r="J749" s="120" t="s">
        <v>308</v>
      </c>
      <c r="K749" s="120">
        <v>3450</v>
      </c>
      <c r="L749" s="122">
        <v>3410</v>
      </c>
      <c r="M749" s="120" t="s">
        <v>391</v>
      </c>
      <c r="N749" s="120">
        <v>3000</v>
      </c>
      <c r="O749" s="120" t="s">
        <v>118</v>
      </c>
      <c r="P749" s="120">
        <v>12</v>
      </c>
      <c r="Q749" s="120" t="s">
        <v>401</v>
      </c>
      <c r="R749" s="120">
        <v>226</v>
      </c>
      <c r="S749" s="123">
        <v>2</v>
      </c>
      <c r="T749" s="123">
        <v>26</v>
      </c>
      <c r="U749" s="120" t="s">
        <v>504</v>
      </c>
      <c r="V749" s="120">
        <v>121</v>
      </c>
      <c r="W749" s="120" t="s">
        <v>312</v>
      </c>
      <c r="X749" s="120">
        <v>1</v>
      </c>
      <c r="Y749" s="120" t="s">
        <v>313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v>0</v>
      </c>
      <c r="AI749" s="22">
        <v>0</v>
      </c>
      <c r="AJ749" s="22">
        <v>0</v>
      </c>
      <c r="AK749" s="22">
        <v>0</v>
      </c>
      <c r="AL749" s="22"/>
      <c r="AM749" s="22">
        <v>0</v>
      </c>
      <c r="AN749" s="22">
        <v>0</v>
      </c>
      <c r="AO749" s="22">
        <v>0</v>
      </c>
      <c r="AP749" s="22">
        <v>0</v>
      </c>
      <c r="AQ749" s="22">
        <v>0</v>
      </c>
      <c r="AR749" s="22">
        <v>0</v>
      </c>
      <c r="AS749" s="22">
        <v>0</v>
      </c>
      <c r="AT749" s="22">
        <v>27668.22</v>
      </c>
      <c r="AU749" s="22">
        <v>0</v>
      </c>
      <c r="AV749" s="22">
        <v>-0.01</v>
      </c>
      <c r="AW749" s="22">
        <v>0</v>
      </c>
      <c r="AX749" s="22">
        <v>0</v>
      </c>
      <c r="AZ749" s="22">
        <v>0</v>
      </c>
      <c r="BA749" s="22">
        <v>0</v>
      </c>
      <c r="BB749" s="22">
        <v>0</v>
      </c>
      <c r="BC749" s="22">
        <v>0</v>
      </c>
      <c r="BD749" s="22">
        <v>0</v>
      </c>
      <c r="BE749" s="22">
        <v>0</v>
      </c>
      <c r="BF749" s="22">
        <v>0</v>
      </c>
      <c r="BG749" s="22">
        <v>27668.21</v>
      </c>
      <c r="BH749" s="22">
        <v>0</v>
      </c>
      <c r="BI749" s="22">
        <v>0</v>
      </c>
      <c r="BJ749" s="124">
        <v>2766.8209999999999</v>
      </c>
      <c r="BK749" s="124">
        <v>2766.8209999999999</v>
      </c>
      <c r="BL749" s="24"/>
      <c r="BM749" s="24"/>
      <c r="BQ749" s="22">
        <v>34463.522376000001</v>
      </c>
      <c r="BR749" s="24">
        <v>0</v>
      </c>
      <c r="BS749" s="24">
        <v>0</v>
      </c>
      <c r="BT749" s="24">
        <v>0</v>
      </c>
      <c r="BU749" s="24">
        <v>0</v>
      </c>
      <c r="BV749" s="24">
        <v>0</v>
      </c>
      <c r="BW749" s="24">
        <v>0</v>
      </c>
      <c r="BX749" s="24">
        <v>0</v>
      </c>
      <c r="BY749" s="24">
        <v>28719.601980000003</v>
      </c>
      <c r="BZ749" s="24">
        <v>0</v>
      </c>
      <c r="CA749" s="24">
        <v>0</v>
      </c>
      <c r="CB749" s="24">
        <v>2871.9601979999998</v>
      </c>
      <c r="CC749" s="24">
        <v>2871.9601979999998</v>
      </c>
      <c r="CD749" s="138">
        <v>34463.522376000001</v>
      </c>
      <c r="CE749" s="7">
        <f t="shared" si="11"/>
        <v>0</v>
      </c>
    </row>
    <row r="750" spans="1:83" hidden="1">
      <c r="A750">
        <v>101</v>
      </c>
      <c r="B750" t="s">
        <v>306</v>
      </c>
      <c r="C750">
        <v>139</v>
      </c>
      <c r="D750" t="s">
        <v>307</v>
      </c>
      <c r="E750">
        <v>356</v>
      </c>
      <c r="F750">
        <v>513510002</v>
      </c>
      <c r="G750" t="s">
        <v>134</v>
      </c>
      <c r="H750" s="53"/>
      <c r="I750">
        <v>101</v>
      </c>
      <c r="J750" t="s">
        <v>308</v>
      </c>
      <c r="K750">
        <v>3510</v>
      </c>
      <c r="L750" s="8">
        <v>3510</v>
      </c>
      <c r="M750" t="s">
        <v>334</v>
      </c>
      <c r="N750">
        <v>3000</v>
      </c>
      <c r="O750" t="s">
        <v>118</v>
      </c>
      <c r="P750">
        <v>7</v>
      </c>
      <c r="Q750" t="s">
        <v>310</v>
      </c>
      <c r="R750">
        <v>171</v>
      </c>
      <c r="S750" s="21">
        <v>1</v>
      </c>
      <c r="T750" s="21">
        <v>71</v>
      </c>
      <c r="U750" t="s">
        <v>311</v>
      </c>
      <c r="V750">
        <v>121</v>
      </c>
      <c r="W750" t="s">
        <v>312</v>
      </c>
      <c r="X750">
        <v>1</v>
      </c>
      <c r="Y750" t="s">
        <v>313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47890.79</v>
      </c>
      <c r="AJ750" s="4">
        <v>4789.08</v>
      </c>
      <c r="AK750" s="4">
        <v>4789.08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0</v>
      </c>
      <c r="AU750" s="4">
        <v>0</v>
      </c>
      <c r="AV750" s="4">
        <v>-16279.6</v>
      </c>
      <c r="AW750" s="4">
        <v>0</v>
      </c>
      <c r="AX750" s="4">
        <v>0</v>
      </c>
      <c r="AZ750" s="4">
        <v>0</v>
      </c>
      <c r="BA750" s="4">
        <v>0</v>
      </c>
      <c r="BB750" s="4">
        <v>0</v>
      </c>
      <c r="BC750" s="4">
        <v>0</v>
      </c>
      <c r="BD750" s="4">
        <v>0</v>
      </c>
      <c r="BE750" s="4">
        <v>0</v>
      </c>
      <c r="BF750" s="4">
        <v>0</v>
      </c>
      <c r="BG750" s="4">
        <v>0</v>
      </c>
      <c r="BH750" s="4">
        <v>0</v>
      </c>
      <c r="BI750" s="4">
        <v>0</v>
      </c>
      <c r="BJ750" s="6">
        <v>0</v>
      </c>
      <c r="BK750" s="6">
        <v>0</v>
      </c>
      <c r="BQ750" s="4">
        <v>0</v>
      </c>
      <c r="BR750" s="9">
        <v>0</v>
      </c>
      <c r="BS750" s="9">
        <v>0</v>
      </c>
      <c r="BT750" s="9">
        <v>0</v>
      </c>
      <c r="BU750" s="9">
        <v>0</v>
      </c>
      <c r="BV750" s="9">
        <v>0</v>
      </c>
      <c r="BW750" s="9">
        <v>0</v>
      </c>
      <c r="BX750" s="9">
        <v>0</v>
      </c>
      <c r="BY750" s="9">
        <v>0</v>
      </c>
      <c r="BZ750" s="9">
        <v>0</v>
      </c>
      <c r="CA750" s="9">
        <v>0</v>
      </c>
      <c r="CB750" s="9">
        <v>0</v>
      </c>
      <c r="CC750" s="9">
        <v>0</v>
      </c>
      <c r="CD750" s="135">
        <v>0</v>
      </c>
      <c r="CE750" s="7">
        <f t="shared" si="11"/>
        <v>0</v>
      </c>
    </row>
    <row r="751" spans="1:83" hidden="1">
      <c r="A751">
        <v>111</v>
      </c>
      <c r="B751" t="s">
        <v>84</v>
      </c>
      <c r="C751">
        <v>141</v>
      </c>
      <c r="D751" t="s">
        <v>260</v>
      </c>
      <c r="E751">
        <v>356</v>
      </c>
      <c r="F751">
        <v>513510002</v>
      </c>
      <c r="G751" t="s">
        <v>134</v>
      </c>
      <c r="H751" s="53"/>
      <c r="I751">
        <v>101</v>
      </c>
      <c r="J751" t="s">
        <v>308</v>
      </c>
      <c r="K751">
        <v>3510</v>
      </c>
      <c r="L751" s="8">
        <v>3510</v>
      </c>
      <c r="M751" t="s">
        <v>334</v>
      </c>
      <c r="N751">
        <v>3000</v>
      </c>
      <c r="O751" t="s">
        <v>118</v>
      </c>
      <c r="P751">
        <v>13</v>
      </c>
      <c r="Q751" t="s">
        <v>353</v>
      </c>
      <c r="R751">
        <v>263</v>
      </c>
      <c r="S751" s="21">
        <v>2</v>
      </c>
      <c r="T751" s="21">
        <v>63</v>
      </c>
      <c r="U751" t="s">
        <v>354</v>
      </c>
      <c r="V751">
        <v>121</v>
      </c>
      <c r="W751" t="s">
        <v>312</v>
      </c>
      <c r="X751">
        <v>1</v>
      </c>
      <c r="Y751" t="s">
        <v>313</v>
      </c>
      <c r="Z751" s="4">
        <v>11252.93</v>
      </c>
      <c r="AA751" s="4">
        <v>8379.84</v>
      </c>
      <c r="AB751" s="4">
        <v>0</v>
      </c>
      <c r="AC751" s="4">
        <v>20397.099999999999</v>
      </c>
      <c r="AD751" s="4">
        <v>4260.6400000000003</v>
      </c>
      <c r="AE751" s="4">
        <v>1773.99</v>
      </c>
      <c r="AF751" s="4">
        <v>3131.67</v>
      </c>
      <c r="AG751" s="4">
        <v>15203.42</v>
      </c>
      <c r="AH751" s="4">
        <v>0</v>
      </c>
      <c r="AI751" s="4">
        <v>0</v>
      </c>
      <c r="AJ751" s="4">
        <v>6439.96</v>
      </c>
      <c r="AK751" s="4">
        <v>6439.96</v>
      </c>
      <c r="AM751" s="4">
        <v>-11252.93</v>
      </c>
      <c r="AN751" s="4">
        <v>0</v>
      </c>
      <c r="AO751" s="4">
        <v>-2884.3</v>
      </c>
      <c r="AP751" s="4">
        <v>-1238.52</v>
      </c>
      <c r="AQ751" s="4">
        <v>25082.12</v>
      </c>
      <c r="AR751" s="4">
        <v>4606.01</v>
      </c>
      <c r="AS751" s="4">
        <v>0</v>
      </c>
      <c r="AT751" s="4">
        <v>-18335.09</v>
      </c>
      <c r="AU751" s="4">
        <v>2586.8000000000002</v>
      </c>
      <c r="AV751" s="4">
        <v>4061</v>
      </c>
      <c r="AW751" s="4">
        <v>0</v>
      </c>
      <c r="AX751" s="4">
        <v>0</v>
      </c>
      <c r="AZ751" s="4">
        <v>0</v>
      </c>
      <c r="BA751" s="4">
        <v>0</v>
      </c>
      <c r="BB751" s="4">
        <v>0</v>
      </c>
      <c r="BC751" s="4">
        <v>0</v>
      </c>
      <c r="BD751" s="4">
        <v>53996.88</v>
      </c>
      <c r="BE751" s="4">
        <v>6380</v>
      </c>
      <c r="BF751" s="4">
        <v>0</v>
      </c>
      <c r="BG751" s="4">
        <v>0</v>
      </c>
      <c r="BH751" s="4">
        <v>0</v>
      </c>
      <c r="BI751" s="4">
        <v>1160</v>
      </c>
      <c r="BJ751" s="6">
        <v>6153.6880000000001</v>
      </c>
      <c r="BK751" s="6">
        <v>6153.6880000000001</v>
      </c>
      <c r="BQ751" s="4">
        <v>76650.337727999999</v>
      </c>
      <c r="BR751" s="9">
        <v>0</v>
      </c>
      <c r="BS751" s="9">
        <v>0</v>
      </c>
      <c r="BT751" s="9">
        <v>0</v>
      </c>
      <c r="BU751" s="9">
        <v>0</v>
      </c>
      <c r="BV751" s="9">
        <v>56048.761439999995</v>
      </c>
      <c r="BW751" s="9">
        <v>6622.44</v>
      </c>
      <c r="BX751" s="9">
        <v>0</v>
      </c>
      <c r="BY751" s="9">
        <v>0</v>
      </c>
      <c r="BZ751" s="9">
        <v>0</v>
      </c>
      <c r="CA751" s="9">
        <v>1204.08</v>
      </c>
      <c r="CB751" s="9">
        <v>6387.5281440000008</v>
      </c>
      <c r="CC751" s="9">
        <v>6387.5281440000008</v>
      </c>
      <c r="CD751" s="135">
        <v>76650.337727999999</v>
      </c>
      <c r="CE751" s="7">
        <f t="shared" si="11"/>
        <v>0</v>
      </c>
    </row>
    <row r="752" spans="1:83">
      <c r="A752">
        <v>111</v>
      </c>
      <c r="B752" t="s">
        <v>84</v>
      </c>
      <c r="C752">
        <v>189</v>
      </c>
      <c r="D752" t="s">
        <v>787</v>
      </c>
      <c r="E752">
        <v>489</v>
      </c>
      <c r="F752">
        <v>513510002</v>
      </c>
      <c r="G752" t="s">
        <v>134</v>
      </c>
      <c r="H752" s="21" t="s">
        <v>856</v>
      </c>
      <c r="I752">
        <v>602</v>
      </c>
      <c r="J752" t="s">
        <v>380</v>
      </c>
      <c r="K752">
        <v>3510</v>
      </c>
      <c r="L752" s="8">
        <v>3510</v>
      </c>
      <c r="M752" t="s">
        <v>334</v>
      </c>
      <c r="N752">
        <v>3000</v>
      </c>
      <c r="O752" t="s">
        <v>118</v>
      </c>
      <c r="P752">
        <v>13</v>
      </c>
      <c r="Q752" t="s">
        <v>353</v>
      </c>
      <c r="R752">
        <v>263</v>
      </c>
      <c r="S752" s="21">
        <v>2</v>
      </c>
      <c r="T752" s="21">
        <v>63</v>
      </c>
      <c r="U752" t="s">
        <v>354</v>
      </c>
      <c r="V752">
        <v>121</v>
      </c>
      <c r="W752" t="s">
        <v>312</v>
      </c>
      <c r="X752">
        <v>1</v>
      </c>
      <c r="Y752" t="s">
        <v>313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M752" s="4">
        <v>0</v>
      </c>
      <c r="AN752" s="4">
        <v>0</v>
      </c>
      <c r="AO752" s="4">
        <v>17720.96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17720.96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6">
        <v>1772.096</v>
      </c>
      <c r="BK752" s="6">
        <v>1772.096</v>
      </c>
      <c r="BQ752" s="4">
        <v>22073.227776000003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0</v>
      </c>
      <c r="BX752" s="9">
        <v>0</v>
      </c>
      <c r="BY752" s="9">
        <v>0</v>
      </c>
      <c r="BZ752" s="9">
        <v>0</v>
      </c>
      <c r="CA752" s="9">
        <v>0</v>
      </c>
      <c r="CB752" s="9">
        <v>0</v>
      </c>
      <c r="CC752" s="9">
        <v>22073</v>
      </c>
      <c r="CD752" s="135">
        <v>0</v>
      </c>
      <c r="CE752" s="7">
        <f t="shared" si="11"/>
        <v>22073.227776000003</v>
      </c>
    </row>
    <row r="753" spans="1:83" hidden="1">
      <c r="A753">
        <v>921</v>
      </c>
      <c r="B753" t="s">
        <v>454</v>
      </c>
      <c r="C753">
        <v>108</v>
      </c>
      <c r="D753" t="s">
        <v>455</v>
      </c>
      <c r="E753">
        <v>356</v>
      </c>
      <c r="F753">
        <v>513510002</v>
      </c>
      <c r="G753" t="s">
        <v>134</v>
      </c>
      <c r="H753" s="53"/>
      <c r="I753">
        <v>101</v>
      </c>
      <c r="J753" t="s">
        <v>308</v>
      </c>
      <c r="K753">
        <v>3510</v>
      </c>
      <c r="L753" s="8">
        <v>3510</v>
      </c>
      <c r="M753" t="s">
        <v>334</v>
      </c>
      <c r="N753">
        <v>3000</v>
      </c>
      <c r="O753" t="s">
        <v>118</v>
      </c>
      <c r="P753">
        <v>4</v>
      </c>
      <c r="Q753" t="s">
        <v>345</v>
      </c>
      <c r="R753">
        <v>132</v>
      </c>
      <c r="S753" s="21">
        <v>1</v>
      </c>
      <c r="T753" s="21">
        <v>32</v>
      </c>
      <c r="U753" t="s">
        <v>456</v>
      </c>
      <c r="V753">
        <v>121</v>
      </c>
      <c r="W753" t="s">
        <v>312</v>
      </c>
      <c r="X753">
        <v>1</v>
      </c>
      <c r="Y753" t="s">
        <v>313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M753" s="4">
        <v>0</v>
      </c>
      <c r="AN753" s="4">
        <v>0</v>
      </c>
      <c r="AO753" s="4">
        <v>23983</v>
      </c>
      <c r="AP753" s="4">
        <v>0</v>
      </c>
      <c r="AQ753" s="4">
        <v>0</v>
      </c>
      <c r="AR753" s="4">
        <v>0</v>
      </c>
      <c r="AS753" s="4">
        <v>0</v>
      </c>
      <c r="AT753" s="4">
        <v>0</v>
      </c>
      <c r="AU753" s="4">
        <v>0</v>
      </c>
      <c r="AV753" s="4">
        <v>0</v>
      </c>
      <c r="AW753" s="4">
        <v>0</v>
      </c>
      <c r="AX753" s="4">
        <v>0</v>
      </c>
      <c r="AZ753" s="4">
        <v>0</v>
      </c>
      <c r="BA753" s="4">
        <v>0</v>
      </c>
      <c r="BB753" s="4">
        <v>23983</v>
      </c>
      <c r="BC753" s="4">
        <v>0</v>
      </c>
      <c r="BD753" s="4">
        <v>0</v>
      </c>
      <c r="BE753" s="4">
        <v>0</v>
      </c>
      <c r="BF753" s="4">
        <v>0</v>
      </c>
      <c r="BG753" s="4">
        <v>0</v>
      </c>
      <c r="BH753" s="4">
        <v>0</v>
      </c>
      <c r="BI753" s="4">
        <v>0</v>
      </c>
      <c r="BJ753" s="6">
        <v>2398.3000000000002</v>
      </c>
      <c r="BK753" s="6">
        <v>2398.3000000000002</v>
      </c>
      <c r="BQ753" s="4">
        <v>29873.2248</v>
      </c>
      <c r="BR753" s="9">
        <v>0</v>
      </c>
      <c r="BS753" s="9">
        <v>0</v>
      </c>
      <c r="BT753" s="9">
        <v>24894.353999999999</v>
      </c>
      <c r="BU753" s="9">
        <v>0</v>
      </c>
      <c r="BV753" s="9">
        <v>0</v>
      </c>
      <c r="BW753" s="9">
        <v>0</v>
      </c>
      <c r="BX753" s="9">
        <v>0</v>
      </c>
      <c r="BY753" s="9">
        <v>0</v>
      </c>
      <c r="BZ753" s="9">
        <v>0</v>
      </c>
      <c r="CA753" s="9">
        <v>0</v>
      </c>
      <c r="CB753" s="9">
        <v>2489.4354000000003</v>
      </c>
      <c r="CC753" s="9">
        <v>2489.4354000000003</v>
      </c>
      <c r="CD753" s="135">
        <v>29873.224800000004</v>
      </c>
      <c r="CE753" s="7">
        <f t="shared" si="11"/>
        <v>0</v>
      </c>
    </row>
    <row r="754" spans="1:83" hidden="1">
      <c r="A754">
        <v>931</v>
      </c>
      <c r="B754" t="s">
        <v>465</v>
      </c>
      <c r="C754">
        <v>111</v>
      </c>
      <c r="D754" t="s">
        <v>466</v>
      </c>
      <c r="E754">
        <v>356</v>
      </c>
      <c r="F754">
        <v>513510002</v>
      </c>
      <c r="G754" t="s">
        <v>134</v>
      </c>
      <c r="H754" s="53"/>
      <c r="I754">
        <v>101</v>
      </c>
      <c r="J754" t="s">
        <v>308</v>
      </c>
      <c r="K754">
        <v>3510</v>
      </c>
      <c r="L754" s="8">
        <v>3510</v>
      </c>
      <c r="M754" t="s">
        <v>334</v>
      </c>
      <c r="N754">
        <v>3000</v>
      </c>
      <c r="O754" t="s">
        <v>118</v>
      </c>
      <c r="P754">
        <v>5</v>
      </c>
      <c r="Q754" t="s">
        <v>467</v>
      </c>
      <c r="R754">
        <v>152</v>
      </c>
      <c r="S754" s="21">
        <v>1</v>
      </c>
      <c r="T754" s="21">
        <v>52</v>
      </c>
      <c r="U754" t="s">
        <v>468</v>
      </c>
      <c r="V754">
        <v>121</v>
      </c>
      <c r="W754" t="s">
        <v>312</v>
      </c>
      <c r="X754">
        <v>1</v>
      </c>
      <c r="Y754" t="s">
        <v>313</v>
      </c>
      <c r="Z754" s="4">
        <v>1185.1500000000001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2633.66</v>
      </c>
      <c r="AI754" s="4">
        <v>20292.439999999999</v>
      </c>
      <c r="AJ754" s="4">
        <v>2411.13</v>
      </c>
      <c r="AK754" s="4">
        <v>2411.13</v>
      </c>
      <c r="AM754" s="4">
        <v>-1185.1500000000001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0</v>
      </c>
      <c r="AU754" s="4">
        <v>0</v>
      </c>
      <c r="AV754" s="4">
        <v>0</v>
      </c>
      <c r="AW754" s="4">
        <v>-874.92</v>
      </c>
      <c r="AX754" s="4">
        <v>0</v>
      </c>
      <c r="AZ754" s="4">
        <v>0</v>
      </c>
      <c r="BA754" s="4">
        <v>0</v>
      </c>
      <c r="BB754" s="4">
        <v>0</v>
      </c>
      <c r="BC754" s="4">
        <v>0</v>
      </c>
      <c r="BD754" s="4">
        <v>0</v>
      </c>
      <c r="BE754" s="4">
        <v>0</v>
      </c>
      <c r="BF754" s="4">
        <v>0</v>
      </c>
      <c r="BG754" s="4">
        <v>0</v>
      </c>
      <c r="BH754" s="4">
        <v>0</v>
      </c>
      <c r="BI754" s="4">
        <v>0</v>
      </c>
      <c r="BJ754" s="6">
        <v>0</v>
      </c>
      <c r="BK754" s="6">
        <v>0</v>
      </c>
      <c r="BQ754" s="4">
        <v>0</v>
      </c>
      <c r="BR754" s="9">
        <v>0</v>
      </c>
      <c r="BS754" s="9">
        <v>0</v>
      </c>
      <c r="BT754" s="9">
        <v>0</v>
      </c>
      <c r="BU754" s="9">
        <v>0</v>
      </c>
      <c r="BV754" s="9">
        <v>0</v>
      </c>
      <c r="BW754" s="9">
        <v>0</v>
      </c>
      <c r="BX754" s="9">
        <v>0</v>
      </c>
      <c r="BY754" s="9">
        <v>0</v>
      </c>
      <c r="BZ754" s="9">
        <v>0</v>
      </c>
      <c r="CA754" s="9">
        <v>0</v>
      </c>
      <c r="CB754" s="9">
        <v>0</v>
      </c>
      <c r="CC754" s="9">
        <v>0</v>
      </c>
      <c r="CD754" s="135">
        <v>0</v>
      </c>
      <c r="CE754" s="7">
        <f t="shared" si="11"/>
        <v>0</v>
      </c>
    </row>
    <row r="755" spans="1:83" hidden="1">
      <c r="A755">
        <v>951</v>
      </c>
      <c r="B755" t="s">
        <v>491</v>
      </c>
      <c r="C755">
        <v>118</v>
      </c>
      <c r="D755" t="s">
        <v>178</v>
      </c>
      <c r="E755">
        <v>356</v>
      </c>
      <c r="F755">
        <v>513510002</v>
      </c>
      <c r="G755" t="s">
        <v>134</v>
      </c>
      <c r="H755" s="53"/>
      <c r="I755">
        <v>101</v>
      </c>
      <c r="J755" t="s">
        <v>308</v>
      </c>
      <c r="K755">
        <v>3510</v>
      </c>
      <c r="L755" s="8">
        <v>3510</v>
      </c>
      <c r="M755" t="s">
        <v>334</v>
      </c>
      <c r="N755">
        <v>3000</v>
      </c>
      <c r="O755" t="s">
        <v>118</v>
      </c>
      <c r="P755">
        <v>12</v>
      </c>
      <c r="Q755" t="s">
        <v>401</v>
      </c>
      <c r="R755">
        <v>221</v>
      </c>
      <c r="S755" s="21">
        <v>2</v>
      </c>
      <c r="T755" s="21">
        <v>21</v>
      </c>
      <c r="U755" t="s">
        <v>492</v>
      </c>
      <c r="V755">
        <v>128</v>
      </c>
      <c r="W755" t="s">
        <v>404</v>
      </c>
      <c r="X755">
        <v>1</v>
      </c>
      <c r="Y755" t="s">
        <v>313</v>
      </c>
      <c r="Z755" s="4">
        <v>0</v>
      </c>
      <c r="AA755" s="4">
        <v>0</v>
      </c>
      <c r="AB755" s="4">
        <v>0</v>
      </c>
      <c r="AC755" s="4">
        <v>26935.200000000001</v>
      </c>
      <c r="AD755" s="4">
        <v>0</v>
      </c>
      <c r="AE755" s="4">
        <v>850303.32</v>
      </c>
      <c r="AF755" s="4">
        <v>0</v>
      </c>
      <c r="AG755" s="4">
        <v>0</v>
      </c>
      <c r="AH755" s="4">
        <v>207619.81</v>
      </c>
      <c r="AI755" s="4">
        <v>0</v>
      </c>
      <c r="AJ755" s="4">
        <v>108485.83</v>
      </c>
      <c r="AK755" s="4">
        <v>108485.83</v>
      </c>
      <c r="AM755" s="4">
        <v>52066.25</v>
      </c>
      <c r="AN755" s="4">
        <v>0</v>
      </c>
      <c r="AO755" s="4">
        <v>0</v>
      </c>
      <c r="AP755" s="4">
        <v>-60</v>
      </c>
      <c r="AQ755" s="4">
        <v>0</v>
      </c>
      <c r="AR755" s="4">
        <v>-349870.28</v>
      </c>
      <c r="AS755" s="4">
        <v>-477859.66</v>
      </c>
      <c r="AT755" s="4">
        <v>13696.02</v>
      </c>
      <c r="AU755" s="4">
        <v>-171330.57</v>
      </c>
      <c r="AV755" s="4">
        <v>-17</v>
      </c>
      <c r="AW755" s="4">
        <v>-106306.58</v>
      </c>
      <c r="AX755" s="4">
        <v>-70105.19</v>
      </c>
      <c r="AZ755" s="4">
        <v>52066.25</v>
      </c>
      <c r="BA755" s="4">
        <v>0</v>
      </c>
      <c r="BB755" s="4">
        <v>0</v>
      </c>
      <c r="BC755" s="4">
        <v>0</v>
      </c>
      <c r="BD755" s="4">
        <v>0</v>
      </c>
      <c r="BE755" s="4">
        <v>0</v>
      </c>
      <c r="BF755" s="4">
        <v>0</v>
      </c>
      <c r="BG755" s="4">
        <v>63144.6</v>
      </c>
      <c r="BH755" s="4">
        <v>0</v>
      </c>
      <c r="BI755" s="4">
        <v>0</v>
      </c>
      <c r="BJ755" s="6">
        <v>11521.085000000001</v>
      </c>
      <c r="BK755" s="6">
        <v>11521.085000000001</v>
      </c>
      <c r="BQ755" s="4">
        <v>143506.63476000002</v>
      </c>
      <c r="BR755" s="9">
        <v>54044.767499999994</v>
      </c>
      <c r="BS755" s="9">
        <v>0</v>
      </c>
      <c r="BT755" s="9">
        <v>0</v>
      </c>
      <c r="BU755" s="9">
        <v>0</v>
      </c>
      <c r="BV755" s="9">
        <v>0</v>
      </c>
      <c r="BW755" s="9">
        <v>0</v>
      </c>
      <c r="BX755" s="9">
        <v>0</v>
      </c>
      <c r="BY755" s="9">
        <v>65544.094799999992</v>
      </c>
      <c r="BZ755" s="9">
        <v>0</v>
      </c>
      <c r="CA755" s="9">
        <v>0</v>
      </c>
      <c r="CB755" s="9">
        <v>11958.88623</v>
      </c>
      <c r="CC755" s="9">
        <v>11958.88623</v>
      </c>
      <c r="CD755" s="135">
        <v>143506.63475999999</v>
      </c>
      <c r="CE755" s="7">
        <f t="shared" si="11"/>
        <v>0</v>
      </c>
    </row>
    <row r="756" spans="1:83" hidden="1">
      <c r="A756">
        <v>952</v>
      </c>
      <c r="B756" t="s">
        <v>498</v>
      </c>
      <c r="C756">
        <v>120</v>
      </c>
      <c r="D756" t="s">
        <v>499</v>
      </c>
      <c r="E756">
        <v>356</v>
      </c>
      <c r="F756">
        <v>513510002</v>
      </c>
      <c r="G756" t="s">
        <v>134</v>
      </c>
      <c r="H756" s="53"/>
      <c r="I756">
        <v>101</v>
      </c>
      <c r="J756" t="s">
        <v>308</v>
      </c>
      <c r="K756">
        <v>3510</v>
      </c>
      <c r="L756" s="8">
        <v>3510</v>
      </c>
      <c r="M756" t="s">
        <v>334</v>
      </c>
      <c r="N756">
        <v>3000</v>
      </c>
      <c r="O756" t="s">
        <v>118</v>
      </c>
      <c r="P756">
        <v>12</v>
      </c>
      <c r="Q756" t="s">
        <v>401</v>
      </c>
      <c r="R756">
        <v>222</v>
      </c>
      <c r="S756" s="21">
        <v>2</v>
      </c>
      <c r="T756" s="21">
        <v>22</v>
      </c>
      <c r="U756" t="s">
        <v>500</v>
      </c>
      <c r="V756">
        <v>125</v>
      </c>
      <c r="W756" t="s">
        <v>464</v>
      </c>
      <c r="X756">
        <v>1</v>
      </c>
      <c r="Y756" t="s">
        <v>313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1394.64</v>
      </c>
      <c r="AH756" s="4">
        <v>0</v>
      </c>
      <c r="AI756" s="4">
        <v>0</v>
      </c>
      <c r="AJ756" s="4">
        <v>139.46</v>
      </c>
      <c r="AK756" s="4">
        <v>139.46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1276</v>
      </c>
      <c r="AT756" s="4">
        <v>0</v>
      </c>
      <c r="AU756" s="4">
        <v>0</v>
      </c>
      <c r="AV756" s="4">
        <v>0</v>
      </c>
      <c r="AW756" s="4">
        <v>0</v>
      </c>
      <c r="AX756" s="4">
        <v>0</v>
      </c>
      <c r="AZ756" s="4">
        <v>0</v>
      </c>
      <c r="BA756" s="4">
        <v>0</v>
      </c>
      <c r="BB756" s="4">
        <v>0</v>
      </c>
      <c r="BC756" s="4">
        <v>0</v>
      </c>
      <c r="BD756" s="4">
        <v>0</v>
      </c>
      <c r="BE756" s="4">
        <v>0</v>
      </c>
      <c r="BF756" s="4">
        <v>1276</v>
      </c>
      <c r="BG756" s="4">
        <v>0</v>
      </c>
      <c r="BH756" s="4">
        <v>0</v>
      </c>
      <c r="BI756" s="4">
        <v>0</v>
      </c>
      <c r="BJ756" s="6">
        <v>127.6</v>
      </c>
      <c r="BK756" s="6">
        <v>127.6</v>
      </c>
      <c r="BQ756" s="4">
        <v>1589.3855999999998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0</v>
      </c>
      <c r="BX756" s="9">
        <v>1324.4880000000001</v>
      </c>
      <c r="BY756" s="9">
        <v>0</v>
      </c>
      <c r="BZ756" s="9">
        <v>0</v>
      </c>
      <c r="CA756" s="9">
        <v>0</v>
      </c>
      <c r="CB756" s="9">
        <v>132.44880000000001</v>
      </c>
      <c r="CC756" s="9">
        <v>132.44880000000001</v>
      </c>
      <c r="CD756" s="135">
        <v>1589.3856000000001</v>
      </c>
      <c r="CE756" s="7">
        <f t="shared" si="11"/>
        <v>0</v>
      </c>
    </row>
    <row r="757" spans="1:83" hidden="1">
      <c r="A757">
        <v>954</v>
      </c>
      <c r="B757" t="s">
        <v>502</v>
      </c>
      <c r="C757">
        <v>122</v>
      </c>
      <c r="D757" t="s">
        <v>503</v>
      </c>
      <c r="E757">
        <v>356</v>
      </c>
      <c r="F757">
        <v>513510002</v>
      </c>
      <c r="G757" t="s">
        <v>134</v>
      </c>
      <c r="H757" s="53"/>
      <c r="I757">
        <v>101</v>
      </c>
      <c r="J757" t="s">
        <v>308</v>
      </c>
      <c r="K757">
        <v>3510</v>
      </c>
      <c r="L757" s="8">
        <v>3510</v>
      </c>
      <c r="M757" t="s">
        <v>334</v>
      </c>
      <c r="N757">
        <v>3000</v>
      </c>
      <c r="O757" t="s">
        <v>118</v>
      </c>
      <c r="P757">
        <v>12</v>
      </c>
      <c r="Q757" t="s">
        <v>401</v>
      </c>
      <c r="R757">
        <v>226</v>
      </c>
      <c r="S757" s="21">
        <v>2</v>
      </c>
      <c r="T757" s="21">
        <v>26</v>
      </c>
      <c r="U757" t="s">
        <v>504</v>
      </c>
      <c r="V757">
        <v>121</v>
      </c>
      <c r="W757" t="s">
        <v>312</v>
      </c>
      <c r="X757">
        <v>1</v>
      </c>
      <c r="Y757" t="s">
        <v>313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8978.4</v>
      </c>
      <c r="AF757" s="4">
        <v>19812.34</v>
      </c>
      <c r="AG757" s="4">
        <v>0</v>
      </c>
      <c r="AH757" s="4">
        <v>0</v>
      </c>
      <c r="AI757" s="4">
        <v>0</v>
      </c>
      <c r="AJ757" s="4">
        <v>2879.07</v>
      </c>
      <c r="AK757" s="4">
        <v>2879.07</v>
      </c>
      <c r="AM757" s="4">
        <v>0</v>
      </c>
      <c r="AN757" s="4">
        <v>14500</v>
      </c>
      <c r="AO757" s="4">
        <v>986</v>
      </c>
      <c r="AP757" s="4">
        <v>0</v>
      </c>
      <c r="AQ757" s="4">
        <v>0</v>
      </c>
      <c r="AR757" s="4">
        <v>0</v>
      </c>
      <c r="AS757" s="4">
        <v>21909.38</v>
      </c>
      <c r="AT757" s="4">
        <v>0</v>
      </c>
      <c r="AU757" s="4">
        <v>0</v>
      </c>
      <c r="AV757" s="4">
        <v>-0.12</v>
      </c>
      <c r="AW757" s="4">
        <v>-1170.05</v>
      </c>
      <c r="AX757" s="4">
        <v>0</v>
      </c>
      <c r="AZ757" s="4">
        <v>0</v>
      </c>
      <c r="BA757" s="4">
        <v>0</v>
      </c>
      <c r="BB757" s="4">
        <v>15486</v>
      </c>
      <c r="BC757" s="4">
        <v>0</v>
      </c>
      <c r="BD757" s="4">
        <v>0</v>
      </c>
      <c r="BE757" s="4">
        <v>0</v>
      </c>
      <c r="BF757" s="4">
        <v>0</v>
      </c>
      <c r="BG757" s="4">
        <v>0</v>
      </c>
      <c r="BH757" s="4">
        <v>50700</v>
      </c>
      <c r="BI757" s="4">
        <v>0</v>
      </c>
      <c r="BJ757" s="6">
        <v>6618.6</v>
      </c>
      <c r="BK757" s="6">
        <v>6618.6</v>
      </c>
      <c r="BQ757" s="4">
        <v>82441.281600000017</v>
      </c>
      <c r="BR757" s="9">
        <v>0</v>
      </c>
      <c r="BS757" s="9">
        <v>0</v>
      </c>
      <c r="BT757" s="9">
        <v>16074.468000000001</v>
      </c>
      <c r="BU757" s="9">
        <v>0</v>
      </c>
      <c r="BV757" s="9">
        <v>0</v>
      </c>
      <c r="BW757" s="9">
        <v>0</v>
      </c>
      <c r="BX757" s="9">
        <v>0</v>
      </c>
      <c r="BY757" s="9">
        <v>0</v>
      </c>
      <c r="BZ757" s="9">
        <v>52626.600000000006</v>
      </c>
      <c r="CA757" s="9">
        <v>0</v>
      </c>
      <c r="CB757" s="9">
        <v>6870.1068000000014</v>
      </c>
      <c r="CC757" s="9">
        <v>6870.1068000000014</v>
      </c>
      <c r="CD757" s="135">
        <v>82441.281600000017</v>
      </c>
      <c r="CE757" s="7">
        <f t="shared" si="11"/>
        <v>0</v>
      </c>
    </row>
    <row r="758" spans="1:83" hidden="1">
      <c r="A758">
        <v>962</v>
      </c>
      <c r="B758" t="s">
        <v>513</v>
      </c>
      <c r="C758">
        <v>126</v>
      </c>
      <c r="D758" t="s">
        <v>225</v>
      </c>
      <c r="E758">
        <v>356</v>
      </c>
      <c r="F758">
        <v>513510002</v>
      </c>
      <c r="G758" t="s">
        <v>134</v>
      </c>
      <c r="H758" s="53"/>
      <c r="I758">
        <v>101</v>
      </c>
      <c r="J758" t="s">
        <v>308</v>
      </c>
      <c r="K758">
        <v>3510</v>
      </c>
      <c r="L758" s="8">
        <v>3510</v>
      </c>
      <c r="M758" t="s">
        <v>334</v>
      </c>
      <c r="N758">
        <v>3000</v>
      </c>
      <c r="O758" t="s">
        <v>118</v>
      </c>
      <c r="P758">
        <v>11</v>
      </c>
      <c r="Q758" t="s">
        <v>509</v>
      </c>
      <c r="R758">
        <v>241</v>
      </c>
      <c r="S758" s="21">
        <v>2</v>
      </c>
      <c r="T758" s="21">
        <v>41</v>
      </c>
      <c r="U758" t="s">
        <v>445</v>
      </c>
      <c r="V758">
        <v>124</v>
      </c>
      <c r="W758" t="s">
        <v>510</v>
      </c>
      <c r="X758">
        <v>1</v>
      </c>
      <c r="Y758" t="s">
        <v>313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8858.69</v>
      </c>
      <c r="AH758" s="4">
        <v>0</v>
      </c>
      <c r="AI758" s="4">
        <v>0</v>
      </c>
      <c r="AJ758" s="4">
        <v>885.87</v>
      </c>
      <c r="AK758" s="4">
        <v>885.87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-8858.69</v>
      </c>
      <c r="AU758" s="4">
        <v>0</v>
      </c>
      <c r="AV758" s="4">
        <v>1300</v>
      </c>
      <c r="AW758" s="4">
        <v>0</v>
      </c>
      <c r="AX758" s="4">
        <v>0</v>
      </c>
      <c r="AZ758" s="4">
        <v>0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4">
        <v>0</v>
      </c>
      <c r="BH758" s="4">
        <v>0</v>
      </c>
      <c r="BI758" s="4">
        <v>0</v>
      </c>
      <c r="BJ758" s="6">
        <v>0</v>
      </c>
      <c r="BK758" s="6">
        <v>0</v>
      </c>
      <c r="BQ758" s="4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0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135">
        <v>0</v>
      </c>
      <c r="CE758" s="7">
        <f t="shared" si="11"/>
        <v>0</v>
      </c>
    </row>
    <row r="759" spans="1:83" hidden="1">
      <c r="A759">
        <v>964</v>
      </c>
      <c r="B759" t="s">
        <v>518</v>
      </c>
      <c r="C759">
        <v>128</v>
      </c>
      <c r="D759" t="s">
        <v>519</v>
      </c>
      <c r="E759">
        <v>356</v>
      </c>
      <c r="F759">
        <v>513510002</v>
      </c>
      <c r="G759" t="s">
        <v>134</v>
      </c>
      <c r="H759" s="53"/>
      <c r="I759">
        <v>101</v>
      </c>
      <c r="J759" t="s">
        <v>308</v>
      </c>
      <c r="K759">
        <v>3510</v>
      </c>
      <c r="L759" s="8">
        <v>3510</v>
      </c>
      <c r="M759" t="s">
        <v>334</v>
      </c>
      <c r="N759">
        <v>3000</v>
      </c>
      <c r="O759" t="s">
        <v>118</v>
      </c>
      <c r="P759">
        <v>11</v>
      </c>
      <c r="Q759" t="s">
        <v>509</v>
      </c>
      <c r="R759">
        <v>256</v>
      </c>
      <c r="S759" s="21">
        <v>2</v>
      </c>
      <c r="T759" s="21">
        <v>56</v>
      </c>
      <c r="U759" t="s">
        <v>520</v>
      </c>
      <c r="V759">
        <v>121</v>
      </c>
      <c r="W759" t="s">
        <v>312</v>
      </c>
      <c r="X759">
        <v>1</v>
      </c>
      <c r="Y759" t="s">
        <v>313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821.13</v>
      </c>
      <c r="AJ759" s="4">
        <v>82.11</v>
      </c>
      <c r="AK759" s="4">
        <v>82.11</v>
      </c>
      <c r="AM759" s="4">
        <v>1</v>
      </c>
      <c r="AN759" s="4">
        <v>0</v>
      </c>
      <c r="AO759" s="4">
        <v>463</v>
      </c>
      <c r="AP759" s="4">
        <v>0</v>
      </c>
      <c r="AQ759" s="4">
        <v>0</v>
      </c>
      <c r="AR759" s="4">
        <v>0</v>
      </c>
      <c r="AS759" s="4">
        <v>0</v>
      </c>
      <c r="AT759" s="4">
        <v>0</v>
      </c>
      <c r="AU759" s="4">
        <v>0</v>
      </c>
      <c r="AV759" s="4">
        <v>0</v>
      </c>
      <c r="AW759" s="4">
        <v>-323.8</v>
      </c>
      <c r="AX759" s="4">
        <v>0</v>
      </c>
      <c r="AZ759" s="4">
        <v>0</v>
      </c>
      <c r="BA759" s="4">
        <v>0</v>
      </c>
      <c r="BB759" s="4">
        <v>0</v>
      </c>
      <c r="BC759" s="4">
        <v>0</v>
      </c>
      <c r="BD759" s="4">
        <v>0</v>
      </c>
      <c r="BE759" s="4">
        <v>464</v>
      </c>
      <c r="BF759" s="4">
        <v>0</v>
      </c>
      <c r="BG759" s="4">
        <v>0</v>
      </c>
      <c r="BH759" s="4">
        <v>0</v>
      </c>
      <c r="BI759" s="4">
        <v>0</v>
      </c>
      <c r="BJ759" s="6">
        <v>46.4</v>
      </c>
      <c r="BK759" s="6">
        <v>46.4</v>
      </c>
      <c r="BQ759" s="4">
        <v>577.95839999999998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481.63200000000001</v>
      </c>
      <c r="BX759" s="9">
        <v>0</v>
      </c>
      <c r="BY759" s="9">
        <v>0</v>
      </c>
      <c r="BZ759" s="9">
        <v>0</v>
      </c>
      <c r="CA759" s="9">
        <v>0</v>
      </c>
      <c r="CB759" s="9">
        <v>48.163200000000003</v>
      </c>
      <c r="CC759" s="9">
        <v>48.163200000000003</v>
      </c>
      <c r="CD759" s="135">
        <v>577.95839999999998</v>
      </c>
      <c r="CE759" s="7">
        <f t="shared" si="11"/>
        <v>0</v>
      </c>
    </row>
    <row r="760" spans="1:83" hidden="1">
      <c r="A760">
        <v>965</v>
      </c>
      <c r="B760" t="s">
        <v>521</v>
      </c>
      <c r="C760">
        <v>129</v>
      </c>
      <c r="D760" t="s">
        <v>236</v>
      </c>
      <c r="E760">
        <v>356</v>
      </c>
      <c r="F760">
        <v>513510002</v>
      </c>
      <c r="G760" t="s">
        <v>134</v>
      </c>
      <c r="H760" s="53"/>
      <c r="I760">
        <v>101</v>
      </c>
      <c r="J760" t="s">
        <v>308</v>
      </c>
      <c r="K760">
        <v>3510</v>
      </c>
      <c r="L760" s="8">
        <v>3510</v>
      </c>
      <c r="M760" t="s">
        <v>334</v>
      </c>
      <c r="N760">
        <v>3000</v>
      </c>
      <c r="O760" t="s">
        <v>118</v>
      </c>
      <c r="P760">
        <v>11</v>
      </c>
      <c r="Q760" t="s">
        <v>509</v>
      </c>
      <c r="R760">
        <v>242</v>
      </c>
      <c r="S760" s="21">
        <v>2</v>
      </c>
      <c r="T760" s="21">
        <v>42</v>
      </c>
      <c r="U760" t="s">
        <v>283</v>
      </c>
      <c r="V760">
        <v>124</v>
      </c>
      <c r="W760" t="s">
        <v>510</v>
      </c>
      <c r="X760">
        <v>1</v>
      </c>
      <c r="Y760" t="s">
        <v>313</v>
      </c>
      <c r="Z760" s="4">
        <v>21548.16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2154.8200000000002</v>
      </c>
      <c r="AK760" s="4">
        <v>2154.8200000000002</v>
      </c>
      <c r="AM760" s="4">
        <v>-4829.38</v>
      </c>
      <c r="AN760" s="4">
        <v>-16718.78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0</v>
      </c>
      <c r="AU760" s="4">
        <v>0</v>
      </c>
      <c r="AV760" s="4">
        <v>0</v>
      </c>
      <c r="AW760" s="4">
        <v>0</v>
      </c>
      <c r="AX760" s="4">
        <v>0</v>
      </c>
      <c r="AZ760" s="4">
        <v>0</v>
      </c>
      <c r="BA760" s="4">
        <v>0</v>
      </c>
      <c r="BB760" s="4">
        <v>0</v>
      </c>
      <c r="BC760" s="4">
        <v>0</v>
      </c>
      <c r="BD760" s="4">
        <v>0</v>
      </c>
      <c r="BE760" s="4">
        <v>0</v>
      </c>
      <c r="BF760" s="4">
        <v>0</v>
      </c>
      <c r="BG760" s="4">
        <v>0</v>
      </c>
      <c r="BH760" s="4">
        <v>0</v>
      </c>
      <c r="BI760" s="4">
        <v>0</v>
      </c>
      <c r="BJ760" s="6">
        <v>0</v>
      </c>
      <c r="BK760" s="6">
        <v>0</v>
      </c>
      <c r="BQ760" s="4">
        <v>0</v>
      </c>
      <c r="BR760" s="9">
        <v>0</v>
      </c>
      <c r="BS760" s="9">
        <v>0</v>
      </c>
      <c r="BT760" s="9">
        <v>0</v>
      </c>
      <c r="BU760" s="9">
        <v>0</v>
      </c>
      <c r="BV760" s="9">
        <v>0</v>
      </c>
      <c r="BW760" s="9">
        <v>0</v>
      </c>
      <c r="BX760" s="9">
        <v>0</v>
      </c>
      <c r="BY760" s="9">
        <v>0</v>
      </c>
      <c r="BZ760" s="9">
        <v>0</v>
      </c>
      <c r="CA760" s="9">
        <v>0</v>
      </c>
      <c r="CB760" s="9">
        <v>0</v>
      </c>
      <c r="CC760" s="9">
        <v>0</v>
      </c>
      <c r="CD760" s="135">
        <v>0</v>
      </c>
      <c r="CE760" s="7">
        <f t="shared" si="11"/>
        <v>0</v>
      </c>
    </row>
    <row r="761" spans="1:83" hidden="1">
      <c r="A761">
        <v>966</v>
      </c>
      <c r="B761" t="s">
        <v>750</v>
      </c>
      <c r="C761">
        <v>182</v>
      </c>
      <c r="D761" t="s">
        <v>751</v>
      </c>
      <c r="E761">
        <v>356</v>
      </c>
      <c r="F761">
        <v>513510002</v>
      </c>
      <c r="G761" t="s">
        <v>134</v>
      </c>
      <c r="H761" s="53"/>
      <c r="I761">
        <v>101</v>
      </c>
      <c r="J761" t="s">
        <v>308</v>
      </c>
      <c r="K761">
        <v>3510</v>
      </c>
      <c r="L761" s="8">
        <v>3510</v>
      </c>
      <c r="M761" t="s">
        <v>334</v>
      </c>
      <c r="N761">
        <v>3000</v>
      </c>
      <c r="O761" t="s">
        <v>118</v>
      </c>
      <c r="P761">
        <v>9</v>
      </c>
      <c r="Q761" t="s">
        <v>422</v>
      </c>
      <c r="R761">
        <v>241</v>
      </c>
      <c r="S761" s="21">
        <v>2</v>
      </c>
      <c r="T761" s="21">
        <v>41</v>
      </c>
      <c r="U761" t="s">
        <v>445</v>
      </c>
      <c r="V761">
        <v>124</v>
      </c>
      <c r="W761" t="s">
        <v>510</v>
      </c>
      <c r="X761">
        <v>1</v>
      </c>
      <c r="Y761" t="s">
        <v>313</v>
      </c>
      <c r="Z761" s="4">
        <v>0</v>
      </c>
      <c r="AA761" s="4">
        <v>0</v>
      </c>
      <c r="AB761" s="4">
        <v>13168.32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1316.83</v>
      </c>
      <c r="AK761" s="4">
        <v>1316.83</v>
      </c>
      <c r="AM761" s="4">
        <v>0</v>
      </c>
      <c r="AN761" s="4">
        <v>0</v>
      </c>
      <c r="AO761" s="4">
        <v>0</v>
      </c>
      <c r="AP761" s="4">
        <v>0</v>
      </c>
      <c r="AQ761" s="4">
        <v>-13143.21</v>
      </c>
      <c r="AR761" s="4">
        <v>100000</v>
      </c>
      <c r="AS761" s="4">
        <v>-1753.94</v>
      </c>
      <c r="AT761" s="4">
        <v>-53991.06</v>
      </c>
      <c r="AU761" s="4">
        <v>-54.58</v>
      </c>
      <c r="AV761" s="4">
        <v>-1363.53</v>
      </c>
      <c r="AW761" s="4">
        <v>0</v>
      </c>
      <c r="AX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0</v>
      </c>
      <c r="BF761" s="4">
        <v>32828</v>
      </c>
      <c r="BG761" s="4">
        <v>0</v>
      </c>
      <c r="BH761" s="4">
        <v>0</v>
      </c>
      <c r="BI761" s="4">
        <v>10034</v>
      </c>
      <c r="BJ761" s="6">
        <v>4286.2</v>
      </c>
      <c r="BK761" s="6">
        <v>4286.2</v>
      </c>
      <c r="BQ761" s="4">
        <v>53388.907199999994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0</v>
      </c>
      <c r="BX761" s="9">
        <v>34075.464</v>
      </c>
      <c r="BY761" s="9">
        <v>0</v>
      </c>
      <c r="BZ761" s="9">
        <v>0</v>
      </c>
      <c r="CA761" s="9">
        <v>10415.291999999999</v>
      </c>
      <c r="CB761" s="9">
        <v>4449.0756000000001</v>
      </c>
      <c r="CC761" s="9">
        <v>4449.0756000000001</v>
      </c>
      <c r="CD761" s="135">
        <v>53388.907200000001</v>
      </c>
      <c r="CE761" s="7">
        <f t="shared" si="11"/>
        <v>0</v>
      </c>
    </row>
    <row r="762" spans="1:83" hidden="1">
      <c r="A762">
        <v>972</v>
      </c>
      <c r="B762" t="s">
        <v>527</v>
      </c>
      <c r="C762">
        <v>132</v>
      </c>
      <c r="D762" t="s">
        <v>528</v>
      </c>
      <c r="E762">
        <v>356</v>
      </c>
      <c r="F762">
        <v>513510002</v>
      </c>
      <c r="G762" t="s">
        <v>134</v>
      </c>
      <c r="H762" s="53"/>
      <c r="I762">
        <v>101</v>
      </c>
      <c r="J762" t="s">
        <v>308</v>
      </c>
      <c r="K762">
        <v>3510</v>
      </c>
      <c r="L762" s="8">
        <v>3510</v>
      </c>
      <c r="M762" t="s">
        <v>334</v>
      </c>
      <c r="N762">
        <v>3000</v>
      </c>
      <c r="O762" t="s">
        <v>118</v>
      </c>
      <c r="P762">
        <v>9</v>
      </c>
      <c r="Q762" t="s">
        <v>422</v>
      </c>
      <c r="R762">
        <v>181</v>
      </c>
      <c r="S762" s="21">
        <v>1</v>
      </c>
      <c r="T762" s="21">
        <v>81</v>
      </c>
      <c r="U762" t="s">
        <v>523</v>
      </c>
      <c r="V762">
        <v>131</v>
      </c>
      <c r="W762" t="s">
        <v>524</v>
      </c>
      <c r="X762">
        <v>1</v>
      </c>
      <c r="Y762" t="s">
        <v>313</v>
      </c>
      <c r="Z762" s="4">
        <v>0</v>
      </c>
      <c r="AA762" s="4">
        <v>4001.97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2873.09</v>
      </c>
      <c r="AH762" s="4">
        <v>0</v>
      </c>
      <c r="AI762" s="4">
        <v>0</v>
      </c>
      <c r="AJ762" s="4">
        <v>687.51</v>
      </c>
      <c r="AK762" s="4">
        <v>687.51</v>
      </c>
      <c r="AM762" s="4">
        <v>0</v>
      </c>
      <c r="AN762" s="4">
        <v>0</v>
      </c>
      <c r="AO762" s="4">
        <v>0</v>
      </c>
      <c r="AP762" s="4">
        <v>-2186</v>
      </c>
      <c r="AQ762" s="4">
        <v>14598.03</v>
      </c>
      <c r="AR762" s="4">
        <v>0</v>
      </c>
      <c r="AS762" s="4">
        <v>0</v>
      </c>
      <c r="AT762" s="4">
        <v>0</v>
      </c>
      <c r="AU762" s="4">
        <v>0</v>
      </c>
      <c r="AV762" s="4">
        <v>-785.09</v>
      </c>
      <c r="AW762" s="4">
        <v>0</v>
      </c>
      <c r="AX762" s="4">
        <v>0</v>
      </c>
      <c r="AZ762" s="4">
        <v>0</v>
      </c>
      <c r="BA762" s="4">
        <v>0</v>
      </c>
      <c r="BB762" s="4">
        <v>0</v>
      </c>
      <c r="BC762" s="4">
        <v>0</v>
      </c>
      <c r="BD762" s="4">
        <v>0</v>
      </c>
      <c r="BE762" s="4">
        <v>0</v>
      </c>
      <c r="BF762" s="4">
        <v>16414</v>
      </c>
      <c r="BG762" s="4">
        <v>2088</v>
      </c>
      <c r="BH762" s="4">
        <v>0</v>
      </c>
      <c r="BI762" s="4">
        <v>0</v>
      </c>
      <c r="BJ762" s="6">
        <v>1850.2</v>
      </c>
      <c r="BK762" s="6">
        <v>1850.2</v>
      </c>
      <c r="BQ762" s="4">
        <v>23046.091200000003</v>
      </c>
      <c r="BR762" s="9">
        <v>0</v>
      </c>
      <c r="BS762" s="9">
        <v>0</v>
      </c>
      <c r="BT762" s="9">
        <v>0</v>
      </c>
      <c r="BU762" s="9">
        <v>0</v>
      </c>
      <c r="BV762" s="9">
        <v>0</v>
      </c>
      <c r="BW762" s="9">
        <v>0</v>
      </c>
      <c r="BX762" s="9">
        <v>17037.732</v>
      </c>
      <c r="BY762" s="9">
        <v>2167.3440000000001</v>
      </c>
      <c r="BZ762" s="9">
        <v>0</v>
      </c>
      <c r="CA762" s="9">
        <v>0</v>
      </c>
      <c r="CB762" s="9">
        <v>1920.5076000000001</v>
      </c>
      <c r="CC762" s="9">
        <v>1920.5076000000001</v>
      </c>
      <c r="CD762" s="135">
        <v>23046.091200000003</v>
      </c>
      <c r="CE762" s="7">
        <f t="shared" si="11"/>
        <v>0</v>
      </c>
    </row>
    <row r="763" spans="1:83" hidden="1">
      <c r="A763">
        <v>982</v>
      </c>
      <c r="B763" t="s">
        <v>536</v>
      </c>
      <c r="C763">
        <v>135</v>
      </c>
      <c r="D763" t="s">
        <v>537</v>
      </c>
      <c r="E763">
        <v>356</v>
      </c>
      <c r="F763">
        <v>513510002</v>
      </c>
      <c r="G763" t="s">
        <v>134</v>
      </c>
      <c r="H763" s="53"/>
      <c r="I763">
        <v>101</v>
      </c>
      <c r="J763" t="s">
        <v>308</v>
      </c>
      <c r="K763">
        <v>3510</v>
      </c>
      <c r="L763" s="8">
        <v>3510</v>
      </c>
      <c r="M763" t="s">
        <v>334</v>
      </c>
      <c r="N763">
        <v>3000</v>
      </c>
      <c r="O763" t="s">
        <v>118</v>
      </c>
      <c r="P763">
        <v>6</v>
      </c>
      <c r="Q763" t="s">
        <v>533</v>
      </c>
      <c r="R763">
        <v>181</v>
      </c>
      <c r="S763" s="21">
        <v>1</v>
      </c>
      <c r="T763" s="21">
        <v>81</v>
      </c>
      <c r="U763" t="s">
        <v>523</v>
      </c>
      <c r="V763">
        <v>131</v>
      </c>
      <c r="W763" t="s">
        <v>524</v>
      </c>
      <c r="X763">
        <v>1</v>
      </c>
      <c r="Y763" t="s">
        <v>313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M763" s="4">
        <v>0</v>
      </c>
      <c r="AN763" s="4">
        <v>0</v>
      </c>
      <c r="AO763" s="4">
        <v>0</v>
      </c>
      <c r="AP763" s="4">
        <v>0.01</v>
      </c>
      <c r="AQ763" s="4">
        <v>2314.89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4">
        <v>0</v>
      </c>
      <c r="AX763" s="4">
        <v>0</v>
      </c>
      <c r="AZ763" s="4">
        <v>0</v>
      </c>
      <c r="BA763" s="4">
        <v>0</v>
      </c>
      <c r="BB763" s="4">
        <v>0</v>
      </c>
      <c r="BC763" s="4">
        <v>0</v>
      </c>
      <c r="BD763" s="4">
        <v>0</v>
      </c>
      <c r="BE763" s="4">
        <v>2314.9</v>
      </c>
      <c r="BF763" s="4">
        <v>0</v>
      </c>
      <c r="BG763" s="4">
        <v>0</v>
      </c>
      <c r="BH763" s="4">
        <v>0</v>
      </c>
      <c r="BI763" s="4">
        <v>0</v>
      </c>
      <c r="BJ763" s="6">
        <v>231.49</v>
      </c>
      <c r="BK763" s="6">
        <v>231.49</v>
      </c>
      <c r="BQ763" s="4">
        <v>2883.4394400000001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2402.8662000000004</v>
      </c>
      <c r="BX763" s="9">
        <v>0</v>
      </c>
      <c r="BY763" s="9">
        <v>0</v>
      </c>
      <c r="BZ763" s="9">
        <v>0</v>
      </c>
      <c r="CA763" s="9">
        <v>0</v>
      </c>
      <c r="CB763" s="9">
        <v>240.28662</v>
      </c>
      <c r="CC763" s="9">
        <v>240.28662</v>
      </c>
      <c r="CD763" s="135">
        <v>2883.4394400000001</v>
      </c>
      <c r="CE763" s="7">
        <f t="shared" si="11"/>
        <v>0</v>
      </c>
    </row>
    <row r="764" spans="1:83" hidden="1">
      <c r="A764">
        <v>991</v>
      </c>
      <c r="B764" t="s">
        <v>538</v>
      </c>
      <c r="C764">
        <v>136</v>
      </c>
      <c r="D764" t="s">
        <v>539</v>
      </c>
      <c r="E764">
        <v>356</v>
      </c>
      <c r="F764">
        <v>513510002</v>
      </c>
      <c r="G764" t="s">
        <v>134</v>
      </c>
      <c r="H764" s="53"/>
      <c r="I764">
        <v>101</v>
      </c>
      <c r="J764" t="s">
        <v>308</v>
      </c>
      <c r="K764">
        <v>3510</v>
      </c>
      <c r="L764" s="8">
        <v>3510</v>
      </c>
      <c r="M764" t="s">
        <v>334</v>
      </c>
      <c r="N764">
        <v>3000</v>
      </c>
      <c r="O764" t="s">
        <v>118</v>
      </c>
      <c r="P764">
        <v>10</v>
      </c>
      <c r="Q764" t="s">
        <v>540</v>
      </c>
      <c r="R764">
        <v>311</v>
      </c>
      <c r="S764" s="21">
        <v>3</v>
      </c>
      <c r="T764" s="21">
        <v>11</v>
      </c>
      <c r="U764" t="s">
        <v>463</v>
      </c>
      <c r="V764">
        <v>121</v>
      </c>
      <c r="W764" t="s">
        <v>312</v>
      </c>
      <c r="X764">
        <v>1</v>
      </c>
      <c r="Y764" t="s">
        <v>313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M764" s="4">
        <v>3.48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0</v>
      </c>
      <c r="AU764" s="4">
        <v>0</v>
      </c>
      <c r="AV764" s="4">
        <v>0</v>
      </c>
      <c r="AW764" s="4">
        <v>0</v>
      </c>
      <c r="AX764" s="4">
        <v>0</v>
      </c>
      <c r="AZ764" s="4">
        <v>0</v>
      </c>
      <c r="BA764" s="4">
        <v>0</v>
      </c>
      <c r="BB764" s="4">
        <v>0</v>
      </c>
      <c r="BC764" s="4">
        <v>0</v>
      </c>
      <c r="BD764" s="4">
        <v>0</v>
      </c>
      <c r="BE764" s="4">
        <v>0</v>
      </c>
      <c r="BF764" s="4">
        <v>0</v>
      </c>
      <c r="BG764" s="4">
        <v>0</v>
      </c>
      <c r="BH764" s="4">
        <v>0</v>
      </c>
      <c r="BI764" s="4">
        <v>0</v>
      </c>
      <c r="BJ764" s="6">
        <v>0</v>
      </c>
      <c r="BK764" s="6">
        <v>0</v>
      </c>
      <c r="BQ764" s="4">
        <v>0</v>
      </c>
      <c r="BR764" s="9">
        <v>0</v>
      </c>
      <c r="BS764" s="9">
        <v>0</v>
      </c>
      <c r="BT764" s="9">
        <v>0</v>
      </c>
      <c r="BU764" s="9">
        <v>0</v>
      </c>
      <c r="BV764" s="9">
        <v>0</v>
      </c>
      <c r="BW764" s="9">
        <v>0</v>
      </c>
      <c r="BX764" s="9">
        <v>0</v>
      </c>
      <c r="BY764" s="9">
        <v>0</v>
      </c>
      <c r="BZ764" s="9">
        <v>0</v>
      </c>
      <c r="CA764" s="9">
        <v>0</v>
      </c>
      <c r="CB764" s="9">
        <v>0</v>
      </c>
      <c r="CC764" s="9">
        <v>0</v>
      </c>
      <c r="CD764" s="135">
        <v>0</v>
      </c>
      <c r="CE764" s="7">
        <f t="shared" si="11"/>
        <v>0</v>
      </c>
    </row>
    <row r="765" spans="1:83" hidden="1">
      <c r="A765">
        <v>951</v>
      </c>
      <c r="B765" t="s">
        <v>491</v>
      </c>
      <c r="C765">
        <v>118</v>
      </c>
      <c r="D765" t="s">
        <v>178</v>
      </c>
      <c r="E765">
        <v>357</v>
      </c>
      <c r="F765">
        <v>513510004</v>
      </c>
      <c r="G765" t="s">
        <v>228</v>
      </c>
      <c r="H765" s="53"/>
      <c r="I765">
        <v>101</v>
      </c>
      <c r="J765" t="s">
        <v>308</v>
      </c>
      <c r="K765">
        <v>3510</v>
      </c>
      <c r="L765" s="8">
        <v>3510</v>
      </c>
      <c r="M765" t="s">
        <v>334</v>
      </c>
      <c r="N765">
        <v>3000</v>
      </c>
      <c r="O765" t="s">
        <v>118</v>
      </c>
      <c r="P765">
        <v>12</v>
      </c>
      <c r="Q765" t="s">
        <v>401</v>
      </c>
      <c r="R765">
        <v>221</v>
      </c>
      <c r="S765" s="21">
        <v>2</v>
      </c>
      <c r="T765" s="21">
        <v>21</v>
      </c>
      <c r="U765" t="s">
        <v>492</v>
      </c>
      <c r="V765">
        <v>128</v>
      </c>
      <c r="W765" t="s">
        <v>404</v>
      </c>
      <c r="X765">
        <v>1</v>
      </c>
      <c r="Y765" t="s">
        <v>313</v>
      </c>
      <c r="Z765" s="4">
        <v>0</v>
      </c>
      <c r="AA765" s="4">
        <v>0</v>
      </c>
      <c r="AB765" s="4">
        <v>0</v>
      </c>
      <c r="AC765" s="4">
        <v>0</v>
      </c>
      <c r="AD765" s="4">
        <v>80062.679999999993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8006.27</v>
      </c>
      <c r="AK765" s="4">
        <v>8006.27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-17041.37</v>
      </c>
      <c r="AS765" s="4">
        <v>-54833.71</v>
      </c>
      <c r="AT765" s="4">
        <v>-8187.6</v>
      </c>
      <c r="AU765" s="4">
        <v>0</v>
      </c>
      <c r="AV765" s="4">
        <v>0</v>
      </c>
      <c r="AW765" s="4">
        <v>-3066.29</v>
      </c>
      <c r="AX765" s="4">
        <v>0</v>
      </c>
      <c r="AZ765" s="4">
        <v>0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0</v>
      </c>
      <c r="BG765" s="4">
        <v>0</v>
      </c>
      <c r="BH765" s="4">
        <v>0</v>
      </c>
      <c r="BI765" s="4">
        <v>0</v>
      </c>
      <c r="BJ765" s="6">
        <v>0</v>
      </c>
      <c r="BK765" s="6">
        <v>0</v>
      </c>
      <c r="BQ765" s="4">
        <v>0</v>
      </c>
      <c r="BR765" s="9">
        <v>0</v>
      </c>
      <c r="BS765" s="9">
        <v>0</v>
      </c>
      <c r="BT765" s="9">
        <v>0</v>
      </c>
      <c r="BU765" s="9">
        <v>0</v>
      </c>
      <c r="BV765" s="9">
        <v>0</v>
      </c>
      <c r="BW765" s="9">
        <v>0</v>
      </c>
      <c r="BX765" s="9">
        <v>0</v>
      </c>
      <c r="BY765" s="9">
        <v>0</v>
      </c>
      <c r="BZ765" s="9">
        <v>0</v>
      </c>
      <c r="CA765" s="9">
        <v>0</v>
      </c>
      <c r="CB765" s="9">
        <v>0</v>
      </c>
      <c r="CC765" s="9">
        <v>0</v>
      </c>
      <c r="CD765" s="135">
        <v>0</v>
      </c>
      <c r="CE765" s="7">
        <f t="shared" si="11"/>
        <v>0</v>
      </c>
    </row>
    <row r="766" spans="1:83" s="120" customFormat="1" ht="15.75" hidden="1" thickBot="1">
      <c r="A766" s="120">
        <v>962</v>
      </c>
      <c r="B766" s="120" t="s">
        <v>513</v>
      </c>
      <c r="C766" s="120">
        <v>126</v>
      </c>
      <c r="D766" s="120" t="s">
        <v>225</v>
      </c>
      <c r="E766" s="120">
        <v>357</v>
      </c>
      <c r="F766" s="120">
        <v>513510004</v>
      </c>
      <c r="G766" s="120" t="s">
        <v>228</v>
      </c>
      <c r="H766" s="121"/>
      <c r="I766" s="120">
        <v>101</v>
      </c>
      <c r="J766" s="120" t="s">
        <v>308</v>
      </c>
      <c r="K766" s="120">
        <v>3510</v>
      </c>
      <c r="L766" s="122">
        <v>3510</v>
      </c>
      <c r="M766" s="120" t="s">
        <v>334</v>
      </c>
      <c r="N766" s="120">
        <v>3000</v>
      </c>
      <c r="O766" s="120" t="s">
        <v>118</v>
      </c>
      <c r="P766" s="120">
        <v>11</v>
      </c>
      <c r="Q766" s="120" t="s">
        <v>509</v>
      </c>
      <c r="R766" s="120">
        <v>241</v>
      </c>
      <c r="S766" s="123">
        <v>2</v>
      </c>
      <c r="T766" s="123">
        <v>41</v>
      </c>
      <c r="U766" s="120" t="s">
        <v>445</v>
      </c>
      <c r="V766" s="120">
        <v>124</v>
      </c>
      <c r="W766" s="120" t="s">
        <v>510</v>
      </c>
      <c r="X766" s="120">
        <v>1</v>
      </c>
      <c r="Y766" s="120" t="s">
        <v>313</v>
      </c>
      <c r="Z766" s="22">
        <v>0</v>
      </c>
      <c r="AA766" s="22">
        <v>0</v>
      </c>
      <c r="AB766" s="22">
        <v>493303.22</v>
      </c>
      <c r="AC766" s="22">
        <v>0</v>
      </c>
      <c r="AD766" s="22">
        <v>493303.22</v>
      </c>
      <c r="AE766" s="22">
        <v>0</v>
      </c>
      <c r="AF766" s="22">
        <v>0</v>
      </c>
      <c r="AG766" s="22">
        <v>0</v>
      </c>
      <c r="AH766" s="22">
        <v>0</v>
      </c>
      <c r="AI766" s="22">
        <v>1626.29</v>
      </c>
      <c r="AJ766" s="22">
        <v>98823.27</v>
      </c>
      <c r="AK766" s="22">
        <v>98823.27</v>
      </c>
      <c r="AL766" s="22"/>
      <c r="AM766" s="22">
        <v>0</v>
      </c>
      <c r="AN766" s="22">
        <v>0</v>
      </c>
      <c r="AO766" s="22">
        <v>-209905.59</v>
      </c>
      <c r="AP766" s="22">
        <v>-6276.61</v>
      </c>
      <c r="AQ766" s="22">
        <v>-236416.3</v>
      </c>
      <c r="AR766" s="22">
        <v>-4480.2299999999996</v>
      </c>
      <c r="AS766" s="22">
        <v>-120513.71</v>
      </c>
      <c r="AT766" s="22">
        <v>-181688.81</v>
      </c>
      <c r="AU766" s="22">
        <v>-111744.45</v>
      </c>
      <c r="AV766" s="22">
        <v>-75079.64</v>
      </c>
      <c r="AW766" s="22">
        <v>-96968</v>
      </c>
      <c r="AX766" s="22">
        <v>-98000</v>
      </c>
      <c r="AZ766" s="22">
        <v>0</v>
      </c>
      <c r="BA766" s="22">
        <v>0</v>
      </c>
      <c r="BB766" s="22">
        <v>0</v>
      </c>
      <c r="BC766" s="22">
        <v>13920</v>
      </c>
      <c r="BD766" s="22">
        <v>0</v>
      </c>
      <c r="BE766" s="22">
        <v>0</v>
      </c>
      <c r="BF766" s="22">
        <v>0</v>
      </c>
      <c r="BG766" s="22">
        <v>0</v>
      </c>
      <c r="BH766" s="22">
        <v>0</v>
      </c>
      <c r="BI766" s="22">
        <v>0</v>
      </c>
      <c r="BJ766" s="124">
        <v>1392</v>
      </c>
      <c r="BK766" s="124">
        <v>1392</v>
      </c>
      <c r="BL766" s="24"/>
      <c r="BM766" s="24"/>
      <c r="BQ766" s="22">
        <v>17338.752</v>
      </c>
      <c r="BR766" s="24">
        <v>0</v>
      </c>
      <c r="BS766" s="24">
        <v>0</v>
      </c>
      <c r="BT766" s="24">
        <v>0</v>
      </c>
      <c r="BU766" s="24">
        <v>14448.960000000001</v>
      </c>
      <c r="BV766" s="24">
        <v>0</v>
      </c>
      <c r="BW766" s="24">
        <v>0</v>
      </c>
      <c r="BX766" s="24">
        <v>0</v>
      </c>
      <c r="BY766" s="24">
        <v>0</v>
      </c>
      <c r="BZ766" s="24">
        <v>0</v>
      </c>
      <c r="CA766" s="24">
        <v>0</v>
      </c>
      <c r="CB766" s="24">
        <v>1444.896</v>
      </c>
      <c r="CC766" s="24">
        <v>1444.896</v>
      </c>
      <c r="CD766" s="138">
        <v>17338.752</v>
      </c>
      <c r="CE766" s="7">
        <f t="shared" si="11"/>
        <v>0</v>
      </c>
    </row>
    <row r="767" spans="1:83" hidden="1">
      <c r="A767">
        <v>101</v>
      </c>
      <c r="B767" t="s">
        <v>306</v>
      </c>
      <c r="C767">
        <v>139</v>
      </c>
      <c r="D767" t="s">
        <v>307</v>
      </c>
      <c r="E767">
        <v>634</v>
      </c>
      <c r="F767">
        <v>513510005</v>
      </c>
      <c r="G767" t="s">
        <v>276</v>
      </c>
      <c r="H767" s="53"/>
      <c r="I767">
        <v>601</v>
      </c>
      <c r="J767" t="s">
        <v>389</v>
      </c>
      <c r="K767">
        <v>3510</v>
      </c>
      <c r="L767" s="8">
        <v>3510</v>
      </c>
      <c r="M767" t="s">
        <v>334</v>
      </c>
      <c r="N767">
        <v>3000</v>
      </c>
      <c r="O767" t="s">
        <v>118</v>
      </c>
      <c r="P767">
        <v>7</v>
      </c>
      <c r="Q767" t="s">
        <v>310</v>
      </c>
      <c r="R767">
        <v>171</v>
      </c>
      <c r="S767" s="21">
        <v>1</v>
      </c>
      <c r="T767" s="21">
        <v>71</v>
      </c>
      <c r="U767" t="s">
        <v>311</v>
      </c>
      <c r="V767">
        <v>121</v>
      </c>
      <c r="W767" t="s">
        <v>312</v>
      </c>
      <c r="X767">
        <v>1</v>
      </c>
      <c r="Y767" t="s">
        <v>313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177017.16</v>
      </c>
      <c r="AR767" s="4">
        <v>0</v>
      </c>
      <c r="AS767" s="4">
        <v>0</v>
      </c>
      <c r="AT767" s="4">
        <v>0</v>
      </c>
      <c r="AU767" s="4">
        <v>0</v>
      </c>
      <c r="AV767" s="4">
        <v>0</v>
      </c>
      <c r="AW767" s="4">
        <v>0</v>
      </c>
      <c r="AX767" s="4">
        <v>0</v>
      </c>
      <c r="AZ767" s="4">
        <v>0</v>
      </c>
      <c r="BA767" s="4">
        <v>0</v>
      </c>
      <c r="BB767" s="4">
        <v>0</v>
      </c>
      <c r="BC767" s="4">
        <v>0</v>
      </c>
      <c r="BD767" s="4">
        <v>0</v>
      </c>
      <c r="BE767" s="4">
        <v>177017.16</v>
      </c>
      <c r="BF767" s="4">
        <v>0</v>
      </c>
      <c r="BG767" s="4">
        <v>0</v>
      </c>
      <c r="BH767" s="4">
        <v>0</v>
      </c>
      <c r="BI767" s="4">
        <v>0</v>
      </c>
      <c r="BJ767" s="6">
        <v>17701.716</v>
      </c>
      <c r="BK767" s="6">
        <v>17701.716</v>
      </c>
      <c r="BQ767" s="4">
        <v>220492.57449600002</v>
      </c>
      <c r="BR767" s="9">
        <v>0</v>
      </c>
      <c r="BS767" s="9">
        <v>0</v>
      </c>
      <c r="BT767" s="9">
        <v>0</v>
      </c>
      <c r="BU767" s="9">
        <v>0</v>
      </c>
      <c r="BV767" s="9">
        <v>0</v>
      </c>
      <c r="BW767" s="9">
        <v>183743.81208000003</v>
      </c>
      <c r="BX767" s="9">
        <v>0</v>
      </c>
      <c r="BY767" s="9">
        <v>0</v>
      </c>
      <c r="BZ767" s="9">
        <v>0</v>
      </c>
      <c r="CA767" s="9">
        <v>0</v>
      </c>
      <c r="CB767" s="9">
        <v>18374.381207999999</v>
      </c>
      <c r="CC767" s="9">
        <v>18374.381207999999</v>
      </c>
      <c r="CD767" s="135">
        <v>220492.57449600004</v>
      </c>
      <c r="CE767" s="7">
        <f t="shared" si="11"/>
        <v>0</v>
      </c>
    </row>
    <row r="768" spans="1:83" hidden="1">
      <c r="A768">
        <v>951</v>
      </c>
      <c r="B768" t="s">
        <v>491</v>
      </c>
      <c r="C768">
        <v>118</v>
      </c>
      <c r="D768" t="s">
        <v>178</v>
      </c>
      <c r="E768">
        <v>358</v>
      </c>
      <c r="F768">
        <v>513510005</v>
      </c>
      <c r="G768" t="s">
        <v>276</v>
      </c>
      <c r="H768" s="53"/>
      <c r="I768">
        <v>101</v>
      </c>
      <c r="J768" t="s">
        <v>308</v>
      </c>
      <c r="K768">
        <v>3510</v>
      </c>
      <c r="L768" s="8">
        <v>3510</v>
      </c>
      <c r="M768" t="s">
        <v>334</v>
      </c>
      <c r="N768">
        <v>3000</v>
      </c>
      <c r="O768" t="s">
        <v>118</v>
      </c>
      <c r="P768">
        <v>12</v>
      </c>
      <c r="Q768" t="s">
        <v>401</v>
      </c>
      <c r="R768">
        <v>221</v>
      </c>
      <c r="S768" s="21">
        <v>2</v>
      </c>
      <c r="T768" s="21">
        <v>21</v>
      </c>
      <c r="U768" t="s">
        <v>492</v>
      </c>
      <c r="V768">
        <v>128</v>
      </c>
      <c r="W768" t="s">
        <v>404</v>
      </c>
      <c r="X768">
        <v>1</v>
      </c>
      <c r="Y768" t="s">
        <v>313</v>
      </c>
      <c r="Z768" s="4">
        <v>179591.94</v>
      </c>
      <c r="AA768" s="4">
        <v>209496</v>
      </c>
      <c r="AB768" s="4">
        <v>0</v>
      </c>
      <c r="AC768" s="4">
        <v>0</v>
      </c>
      <c r="AD768" s="4">
        <v>63447.360000000001</v>
      </c>
      <c r="AE768" s="4">
        <v>60454.559999999998</v>
      </c>
      <c r="AF768" s="4">
        <v>0</v>
      </c>
      <c r="AG768" s="4">
        <v>0</v>
      </c>
      <c r="AH768" s="4">
        <v>-200666.64</v>
      </c>
      <c r="AI768" s="4">
        <v>54285.52</v>
      </c>
      <c r="AJ768" s="4">
        <v>36660.870000000003</v>
      </c>
      <c r="AK768" s="4">
        <v>36660.870000000003</v>
      </c>
      <c r="AM768" s="4">
        <v>-52066.25</v>
      </c>
      <c r="AN768" s="4">
        <v>0</v>
      </c>
      <c r="AO768" s="4">
        <v>-16712.349999999999</v>
      </c>
      <c r="AP768" s="4">
        <v>-58252.01</v>
      </c>
      <c r="AQ768" s="4">
        <v>0</v>
      </c>
      <c r="AR768" s="4">
        <v>0</v>
      </c>
      <c r="AS768" s="4">
        <v>539266.25</v>
      </c>
      <c r="AT768" s="4">
        <v>78224.710000000006</v>
      </c>
      <c r="AU768" s="4">
        <v>-198344.06</v>
      </c>
      <c r="AV768" s="4">
        <v>-177377.29</v>
      </c>
      <c r="AW768" s="4">
        <v>-96881.08</v>
      </c>
      <c r="AX768" s="4">
        <v>-36000</v>
      </c>
      <c r="AZ768" s="4">
        <v>0</v>
      </c>
      <c r="BA768" s="4">
        <v>0</v>
      </c>
      <c r="BB768" s="4">
        <v>0</v>
      </c>
      <c r="BC768" s="4">
        <v>0</v>
      </c>
      <c r="BD768" s="4">
        <v>0</v>
      </c>
      <c r="BE768" s="4">
        <v>0</v>
      </c>
      <c r="BF768" s="4">
        <v>0</v>
      </c>
      <c r="BG768" s="4">
        <v>239510.1</v>
      </c>
      <c r="BH768" s="4">
        <v>0</v>
      </c>
      <c r="BI768" s="4">
        <v>135217.43</v>
      </c>
      <c r="BJ768" s="6">
        <v>37472.753000000004</v>
      </c>
      <c r="BK768" s="6">
        <v>37472.753000000004</v>
      </c>
      <c r="BQ768" s="4">
        <v>466760.6113680001</v>
      </c>
      <c r="BR768" s="9">
        <v>0</v>
      </c>
      <c r="BS768" s="9">
        <v>0</v>
      </c>
      <c r="BT768" s="9">
        <v>0</v>
      </c>
      <c r="BU768" s="9">
        <v>0</v>
      </c>
      <c r="BV768" s="9">
        <v>0</v>
      </c>
      <c r="BW768" s="9">
        <v>0</v>
      </c>
      <c r="BX768" s="9">
        <v>0</v>
      </c>
      <c r="BY768" s="9">
        <v>248611.48380000002</v>
      </c>
      <c r="BZ768" s="9">
        <v>0</v>
      </c>
      <c r="CA768" s="9">
        <v>140355.69234000001</v>
      </c>
      <c r="CB768" s="9">
        <v>38896.717614000008</v>
      </c>
      <c r="CC768" s="9">
        <v>38896.717614000008</v>
      </c>
      <c r="CD768" s="135">
        <v>466760.61136800004</v>
      </c>
      <c r="CE768" s="7">
        <f t="shared" si="11"/>
        <v>0</v>
      </c>
    </row>
    <row r="769" spans="1:83" s="120" customFormat="1" ht="15.75" hidden="1" thickBot="1">
      <c r="A769" s="120">
        <v>954</v>
      </c>
      <c r="B769" s="120" t="s">
        <v>502</v>
      </c>
      <c r="C769" s="120">
        <v>122</v>
      </c>
      <c r="D769" s="120" t="s">
        <v>503</v>
      </c>
      <c r="E769" s="120">
        <v>358</v>
      </c>
      <c r="F769" s="120">
        <v>513510005</v>
      </c>
      <c r="G769" s="120" t="s">
        <v>276</v>
      </c>
      <c r="H769" s="121"/>
      <c r="I769" s="120">
        <v>101</v>
      </c>
      <c r="J769" s="120" t="s">
        <v>308</v>
      </c>
      <c r="K769" s="120">
        <v>3510</v>
      </c>
      <c r="L769" s="122">
        <v>3510</v>
      </c>
      <c r="M769" s="120" t="s">
        <v>334</v>
      </c>
      <c r="N769" s="120">
        <v>3000</v>
      </c>
      <c r="O769" s="120" t="s">
        <v>118</v>
      </c>
      <c r="P769" s="120">
        <v>12</v>
      </c>
      <c r="Q769" s="120" t="s">
        <v>401</v>
      </c>
      <c r="R769" s="120">
        <v>226</v>
      </c>
      <c r="S769" s="123">
        <v>2</v>
      </c>
      <c r="T769" s="123">
        <v>26</v>
      </c>
      <c r="U769" s="120" t="s">
        <v>504</v>
      </c>
      <c r="V769" s="120">
        <v>121</v>
      </c>
      <c r="W769" s="120" t="s">
        <v>312</v>
      </c>
      <c r="X769" s="120">
        <v>1</v>
      </c>
      <c r="Y769" s="120" t="s">
        <v>313</v>
      </c>
      <c r="Z769" s="22">
        <v>0</v>
      </c>
      <c r="AA769" s="22">
        <v>4130.0600000000004</v>
      </c>
      <c r="AB769" s="22">
        <v>74848.899999999994</v>
      </c>
      <c r="AC769" s="22">
        <v>2360.14</v>
      </c>
      <c r="AD769" s="22">
        <v>0</v>
      </c>
      <c r="AE769" s="22">
        <v>0</v>
      </c>
      <c r="AF769" s="22">
        <v>83199.839999999997</v>
      </c>
      <c r="AG769" s="22">
        <v>0</v>
      </c>
      <c r="AH769" s="22">
        <v>0</v>
      </c>
      <c r="AI769" s="22">
        <v>0</v>
      </c>
      <c r="AJ769" s="22">
        <v>16453.89</v>
      </c>
      <c r="AK769" s="22">
        <v>16453.89</v>
      </c>
      <c r="AL769" s="22"/>
      <c r="AM769" s="22">
        <v>0</v>
      </c>
      <c r="AN769" s="22">
        <v>-4130.0600000000004</v>
      </c>
      <c r="AO769" s="22">
        <v>-72923.16</v>
      </c>
      <c r="AP769" s="22">
        <v>-4285.88</v>
      </c>
      <c r="AQ769" s="22">
        <v>0.01</v>
      </c>
      <c r="AR769" s="22">
        <v>0</v>
      </c>
      <c r="AS769" s="22">
        <v>-79487.839999999997</v>
      </c>
      <c r="AT769" s="22">
        <v>120287.8</v>
      </c>
      <c r="AU769" s="22">
        <v>-4847.04</v>
      </c>
      <c r="AV769" s="22">
        <v>-98603.64</v>
      </c>
      <c r="AW769" s="22">
        <v>-2079.69</v>
      </c>
      <c r="AX769" s="22">
        <v>0</v>
      </c>
      <c r="AZ769" s="22">
        <v>0</v>
      </c>
      <c r="BA769" s="22">
        <v>0</v>
      </c>
      <c r="BB769" s="22">
        <v>0</v>
      </c>
      <c r="BC769" s="22">
        <v>0</v>
      </c>
      <c r="BD769" s="22">
        <v>0</v>
      </c>
      <c r="BE769" s="22">
        <v>0</v>
      </c>
      <c r="BF769" s="22">
        <v>3712</v>
      </c>
      <c r="BG769" s="22">
        <v>15213.12</v>
      </c>
      <c r="BH769" s="22">
        <v>1624</v>
      </c>
      <c r="BI769" s="22">
        <v>0</v>
      </c>
      <c r="BJ769" s="124">
        <v>2054.9120000000003</v>
      </c>
      <c r="BK769" s="124">
        <v>2054.9120000000003</v>
      </c>
      <c r="BL769" s="24"/>
      <c r="BM769" s="24"/>
      <c r="BQ769" s="22">
        <v>25595.983872000004</v>
      </c>
      <c r="BR769" s="24">
        <v>0</v>
      </c>
      <c r="BS769" s="24">
        <v>0</v>
      </c>
      <c r="BT769" s="24">
        <v>0</v>
      </c>
      <c r="BU769" s="24">
        <v>0</v>
      </c>
      <c r="BV769" s="24">
        <v>0</v>
      </c>
      <c r="BW769" s="24">
        <v>0</v>
      </c>
      <c r="BX769" s="24">
        <v>3853.056</v>
      </c>
      <c r="BY769" s="24">
        <v>15791.218560000003</v>
      </c>
      <c r="BZ769" s="24">
        <v>1685.712</v>
      </c>
      <c r="CA769" s="24">
        <v>0</v>
      </c>
      <c r="CB769" s="24">
        <v>2132.9986560000002</v>
      </c>
      <c r="CC769" s="24">
        <v>2132.9986560000002</v>
      </c>
      <c r="CD769" s="138">
        <v>25595.983872000001</v>
      </c>
      <c r="CE769" s="7">
        <f t="shared" si="11"/>
        <v>0</v>
      </c>
    </row>
    <row r="770" spans="1:83" hidden="1">
      <c r="A770">
        <v>961</v>
      </c>
      <c r="B770" t="s">
        <v>80</v>
      </c>
      <c r="C770">
        <v>124</v>
      </c>
      <c r="D770" t="s">
        <v>508</v>
      </c>
      <c r="E770">
        <v>362</v>
      </c>
      <c r="F770">
        <v>513520001</v>
      </c>
      <c r="G770" t="s">
        <v>173</v>
      </c>
      <c r="H770" s="53"/>
      <c r="I770">
        <v>101</v>
      </c>
      <c r="J770" t="s">
        <v>308</v>
      </c>
      <c r="K770">
        <v>3520</v>
      </c>
      <c r="L770" s="8">
        <v>3510</v>
      </c>
      <c r="M770" t="s">
        <v>363</v>
      </c>
      <c r="N770">
        <v>3000</v>
      </c>
      <c r="O770" t="s">
        <v>118</v>
      </c>
      <c r="P770">
        <v>11</v>
      </c>
      <c r="Q770" t="s">
        <v>509</v>
      </c>
      <c r="R770">
        <v>241</v>
      </c>
      <c r="S770" s="21">
        <v>2</v>
      </c>
      <c r="T770" s="21">
        <v>41</v>
      </c>
      <c r="U770" t="s">
        <v>445</v>
      </c>
      <c r="V770">
        <v>124</v>
      </c>
      <c r="W770" t="s">
        <v>510</v>
      </c>
      <c r="X770">
        <v>1</v>
      </c>
      <c r="Y770" t="s">
        <v>313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1698.1</v>
      </c>
      <c r="AU770" s="4">
        <v>0</v>
      </c>
      <c r="AV770" s="4">
        <v>0</v>
      </c>
      <c r="AW770" s="4">
        <v>0</v>
      </c>
      <c r="AX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0</v>
      </c>
      <c r="BG770" s="4">
        <v>1698.1</v>
      </c>
      <c r="BH770" s="4">
        <v>0</v>
      </c>
      <c r="BI770" s="4">
        <v>0</v>
      </c>
      <c r="BJ770" s="6">
        <v>169.81</v>
      </c>
      <c r="BK770" s="6">
        <v>169.81</v>
      </c>
      <c r="BQ770" s="4">
        <v>2115.1533599999998</v>
      </c>
      <c r="BR770" s="9">
        <v>0</v>
      </c>
      <c r="BS770" s="9">
        <v>0</v>
      </c>
      <c r="BT770" s="9">
        <v>0</v>
      </c>
      <c r="BU770" s="9">
        <v>0</v>
      </c>
      <c r="BV770" s="9">
        <v>0</v>
      </c>
      <c r="BW770" s="9">
        <v>0</v>
      </c>
      <c r="BX770" s="9">
        <v>0</v>
      </c>
      <c r="BY770" s="9">
        <v>1762.6278</v>
      </c>
      <c r="BZ770" s="9">
        <v>0</v>
      </c>
      <c r="CA770" s="9">
        <v>0</v>
      </c>
      <c r="CB770" s="9">
        <v>176.26277999999999</v>
      </c>
      <c r="CC770" s="9">
        <v>176.26277999999999</v>
      </c>
      <c r="CD770" s="135">
        <v>2115.1533599999998</v>
      </c>
      <c r="CE770" s="7">
        <f t="shared" si="11"/>
        <v>0</v>
      </c>
    </row>
    <row r="771" spans="1:83" hidden="1">
      <c r="A771">
        <v>972</v>
      </c>
      <c r="B771" t="s">
        <v>527</v>
      </c>
      <c r="C771">
        <v>132</v>
      </c>
      <c r="D771" t="s">
        <v>528</v>
      </c>
      <c r="E771">
        <v>362</v>
      </c>
      <c r="F771">
        <v>513520001</v>
      </c>
      <c r="G771" t="s">
        <v>173</v>
      </c>
      <c r="H771" s="53"/>
      <c r="I771">
        <v>101</v>
      </c>
      <c r="J771" t="s">
        <v>308</v>
      </c>
      <c r="K771">
        <v>3520</v>
      </c>
      <c r="L771" s="8">
        <v>3510</v>
      </c>
      <c r="M771" t="s">
        <v>363</v>
      </c>
      <c r="N771">
        <v>3000</v>
      </c>
      <c r="O771" t="s">
        <v>118</v>
      </c>
      <c r="P771">
        <v>9</v>
      </c>
      <c r="Q771" t="s">
        <v>422</v>
      </c>
      <c r="R771">
        <v>181</v>
      </c>
      <c r="S771" s="21">
        <v>1</v>
      </c>
      <c r="T771" s="21">
        <v>81</v>
      </c>
      <c r="U771" t="s">
        <v>523</v>
      </c>
      <c r="V771">
        <v>131</v>
      </c>
      <c r="W771" t="s">
        <v>524</v>
      </c>
      <c r="X771">
        <v>1</v>
      </c>
      <c r="Y771" t="s">
        <v>313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0</v>
      </c>
      <c r="AU771" s="4">
        <v>406</v>
      </c>
      <c r="AV771" s="4">
        <v>0</v>
      </c>
      <c r="AW771" s="4">
        <v>0</v>
      </c>
      <c r="AX771" s="4">
        <v>0</v>
      </c>
      <c r="AZ771" s="4">
        <v>0</v>
      </c>
      <c r="BA771" s="4">
        <v>0</v>
      </c>
      <c r="BB771" s="4">
        <v>0</v>
      </c>
      <c r="BC771" s="4">
        <v>0</v>
      </c>
      <c r="BD771" s="4">
        <v>0</v>
      </c>
      <c r="BE771" s="4">
        <v>0</v>
      </c>
      <c r="BF771" s="4">
        <v>0</v>
      </c>
      <c r="BG771" s="4">
        <v>0</v>
      </c>
      <c r="BH771" s="4">
        <v>406</v>
      </c>
      <c r="BI771" s="4">
        <v>0</v>
      </c>
      <c r="BJ771" s="6">
        <v>40.6</v>
      </c>
      <c r="BK771" s="6">
        <v>40.6</v>
      </c>
      <c r="BQ771" s="4">
        <v>505.71360000000004</v>
      </c>
      <c r="BR771" s="9">
        <v>0</v>
      </c>
      <c r="BS771" s="9">
        <v>0</v>
      </c>
      <c r="BT771" s="9">
        <v>0</v>
      </c>
      <c r="BU771" s="9">
        <v>0</v>
      </c>
      <c r="BV771" s="9">
        <v>0</v>
      </c>
      <c r="BW771" s="9">
        <v>0</v>
      </c>
      <c r="BX771" s="9">
        <v>0</v>
      </c>
      <c r="BY771" s="9">
        <v>0</v>
      </c>
      <c r="BZ771" s="9">
        <v>421.428</v>
      </c>
      <c r="CA771" s="9">
        <v>0</v>
      </c>
      <c r="CB771" s="9">
        <v>42.142800000000001</v>
      </c>
      <c r="CC771" s="9">
        <v>42.142800000000001</v>
      </c>
      <c r="CD771" s="135">
        <v>505.71360000000004</v>
      </c>
      <c r="CE771" s="7">
        <f t="shared" ref="CE771:CE834" si="12">BQ771-CD771</f>
        <v>0</v>
      </c>
    </row>
    <row r="772" spans="1:83" hidden="1">
      <c r="A772">
        <v>981</v>
      </c>
      <c r="B772" t="s">
        <v>532</v>
      </c>
      <c r="C772">
        <v>134</v>
      </c>
      <c r="D772" t="s">
        <v>245</v>
      </c>
      <c r="E772">
        <v>362</v>
      </c>
      <c r="F772">
        <v>513520001</v>
      </c>
      <c r="G772" t="s">
        <v>173</v>
      </c>
      <c r="H772" s="53"/>
      <c r="I772">
        <v>101</v>
      </c>
      <c r="J772" t="s">
        <v>308</v>
      </c>
      <c r="K772">
        <v>3520</v>
      </c>
      <c r="L772" s="8">
        <v>3510</v>
      </c>
      <c r="M772" t="s">
        <v>363</v>
      </c>
      <c r="N772">
        <v>3000</v>
      </c>
      <c r="O772" t="s">
        <v>118</v>
      </c>
      <c r="P772">
        <v>6</v>
      </c>
      <c r="Q772" t="s">
        <v>533</v>
      </c>
      <c r="R772">
        <v>134</v>
      </c>
      <c r="S772" s="21">
        <v>1</v>
      </c>
      <c r="T772" s="21">
        <v>34</v>
      </c>
      <c r="U772" t="s">
        <v>534</v>
      </c>
      <c r="V772">
        <v>132</v>
      </c>
      <c r="W772" t="s">
        <v>535</v>
      </c>
      <c r="X772">
        <v>1</v>
      </c>
      <c r="Y772" t="s">
        <v>313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4350</v>
      </c>
      <c r="AT772" s="4">
        <v>0</v>
      </c>
      <c r="AU772" s="4">
        <v>0</v>
      </c>
      <c r="AV772" s="4">
        <v>0</v>
      </c>
      <c r="AW772" s="4">
        <v>0</v>
      </c>
      <c r="AX772" s="4">
        <v>0</v>
      </c>
      <c r="AZ772" s="4">
        <v>0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  <c r="BF772" s="4">
        <v>0</v>
      </c>
      <c r="BG772" s="4">
        <v>0</v>
      </c>
      <c r="BH772" s="4">
        <v>0</v>
      </c>
      <c r="BI772" s="4">
        <v>0</v>
      </c>
      <c r="BJ772" s="6">
        <v>0</v>
      </c>
      <c r="BK772" s="6">
        <v>0</v>
      </c>
      <c r="BQ772" s="4">
        <v>0</v>
      </c>
      <c r="BR772" s="9">
        <v>0</v>
      </c>
      <c r="BS772" s="9">
        <v>0</v>
      </c>
      <c r="BT772" s="9">
        <v>0</v>
      </c>
      <c r="BU772" s="9">
        <v>0</v>
      </c>
      <c r="BV772" s="9">
        <v>0</v>
      </c>
      <c r="BW772" s="9">
        <v>0</v>
      </c>
      <c r="BX772" s="9">
        <v>0</v>
      </c>
      <c r="BY772" s="9">
        <v>0</v>
      </c>
      <c r="BZ772" s="9">
        <v>0</v>
      </c>
      <c r="CA772" s="9">
        <v>0</v>
      </c>
      <c r="CB772" s="9">
        <v>0</v>
      </c>
      <c r="CC772" s="9">
        <v>0</v>
      </c>
      <c r="CD772" s="135">
        <v>0</v>
      </c>
      <c r="CE772" s="7">
        <f t="shared" si="12"/>
        <v>0</v>
      </c>
    </row>
    <row r="773" spans="1:83" hidden="1">
      <c r="A773">
        <v>972</v>
      </c>
      <c r="B773" t="s">
        <v>527</v>
      </c>
      <c r="C773">
        <v>132</v>
      </c>
      <c r="D773" t="s">
        <v>528</v>
      </c>
      <c r="E773">
        <v>363</v>
      </c>
      <c r="F773">
        <v>513520002</v>
      </c>
      <c r="G773" t="s">
        <v>167</v>
      </c>
      <c r="H773" s="53"/>
      <c r="I773">
        <v>101</v>
      </c>
      <c r="J773" t="s">
        <v>308</v>
      </c>
      <c r="K773">
        <v>3520</v>
      </c>
      <c r="L773" s="8">
        <v>3510</v>
      </c>
      <c r="M773" t="s">
        <v>363</v>
      </c>
      <c r="N773">
        <v>3000</v>
      </c>
      <c r="O773" t="s">
        <v>118</v>
      </c>
      <c r="P773">
        <v>9</v>
      </c>
      <c r="Q773" t="s">
        <v>422</v>
      </c>
      <c r="R773">
        <v>181</v>
      </c>
      <c r="S773" s="21">
        <v>1</v>
      </c>
      <c r="T773" s="21">
        <v>81</v>
      </c>
      <c r="U773" t="s">
        <v>523</v>
      </c>
      <c r="V773">
        <v>131</v>
      </c>
      <c r="W773" t="s">
        <v>524</v>
      </c>
      <c r="X773">
        <v>1</v>
      </c>
      <c r="Y773" t="s">
        <v>313</v>
      </c>
      <c r="Z773" s="4">
        <v>0</v>
      </c>
      <c r="AA773" s="4">
        <v>0</v>
      </c>
      <c r="AB773" s="4">
        <v>0</v>
      </c>
      <c r="AC773" s="4">
        <v>0</v>
      </c>
      <c r="AD773" s="4">
        <v>1197.1199999999999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119.71</v>
      </c>
      <c r="AK773" s="4">
        <v>119.71</v>
      </c>
      <c r="AM773" s="4">
        <v>0</v>
      </c>
      <c r="AN773" s="4">
        <v>0</v>
      </c>
      <c r="AO773" s="4">
        <v>0</v>
      </c>
      <c r="AP773" s="4">
        <v>0</v>
      </c>
      <c r="AQ773" s="4">
        <v>-1197.1199999999999</v>
      </c>
      <c r="AR773" s="4">
        <v>0</v>
      </c>
      <c r="AS773" s="4">
        <v>0</v>
      </c>
      <c r="AT773" s="4">
        <v>0</v>
      </c>
      <c r="AU773" s="4">
        <v>0</v>
      </c>
      <c r="AV773" s="4">
        <v>0</v>
      </c>
      <c r="AW773" s="4">
        <v>-119.71</v>
      </c>
      <c r="AX773" s="4">
        <v>0</v>
      </c>
      <c r="AZ773" s="4">
        <v>0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6">
        <v>0</v>
      </c>
      <c r="BK773" s="6">
        <v>0</v>
      </c>
      <c r="BQ773" s="4">
        <v>0</v>
      </c>
      <c r="BR773" s="9">
        <v>0</v>
      </c>
      <c r="BS773" s="9">
        <v>0</v>
      </c>
      <c r="BT773" s="9">
        <v>0</v>
      </c>
      <c r="BU773" s="9">
        <v>0</v>
      </c>
      <c r="BV773" s="9">
        <v>0</v>
      </c>
      <c r="BW773" s="9">
        <v>0</v>
      </c>
      <c r="BX773" s="9">
        <v>0</v>
      </c>
      <c r="BY773" s="9">
        <v>0</v>
      </c>
      <c r="BZ773" s="9">
        <v>0</v>
      </c>
      <c r="CA773" s="9">
        <v>0</v>
      </c>
      <c r="CB773" s="9">
        <v>0</v>
      </c>
      <c r="CC773" s="9">
        <v>0</v>
      </c>
      <c r="CD773" s="135">
        <v>0</v>
      </c>
      <c r="CE773" s="7">
        <f t="shared" si="12"/>
        <v>0</v>
      </c>
    </row>
    <row r="774" spans="1:83" hidden="1">
      <c r="A774">
        <v>981</v>
      </c>
      <c r="B774" t="s">
        <v>532</v>
      </c>
      <c r="C774">
        <v>134</v>
      </c>
      <c r="D774" t="s">
        <v>245</v>
      </c>
      <c r="E774">
        <v>363</v>
      </c>
      <c r="F774">
        <v>513520002</v>
      </c>
      <c r="G774" t="s">
        <v>167</v>
      </c>
      <c r="H774" s="53"/>
      <c r="I774">
        <v>101</v>
      </c>
      <c r="J774" t="s">
        <v>308</v>
      </c>
      <c r="K774">
        <v>3520</v>
      </c>
      <c r="L774" s="8">
        <v>3510</v>
      </c>
      <c r="M774" t="s">
        <v>363</v>
      </c>
      <c r="N774">
        <v>3000</v>
      </c>
      <c r="O774" t="s">
        <v>118</v>
      </c>
      <c r="P774">
        <v>6</v>
      </c>
      <c r="Q774" t="s">
        <v>533</v>
      </c>
      <c r="R774">
        <v>134</v>
      </c>
      <c r="S774" s="21">
        <v>1</v>
      </c>
      <c r="T774" s="21">
        <v>34</v>
      </c>
      <c r="U774" t="s">
        <v>534</v>
      </c>
      <c r="V774">
        <v>132</v>
      </c>
      <c r="W774" t="s">
        <v>535</v>
      </c>
      <c r="X774">
        <v>1</v>
      </c>
      <c r="Y774" t="s">
        <v>313</v>
      </c>
      <c r="Z774" s="4">
        <v>0</v>
      </c>
      <c r="AA774" s="4">
        <v>0</v>
      </c>
      <c r="AB774" s="4">
        <v>0</v>
      </c>
      <c r="AC774" s="4">
        <v>0</v>
      </c>
      <c r="AD774" s="4">
        <v>1197.1199999999999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119.71</v>
      </c>
      <c r="AK774" s="4">
        <v>119.71</v>
      </c>
      <c r="AM774" s="4">
        <v>0</v>
      </c>
      <c r="AN774" s="4">
        <v>0</v>
      </c>
      <c r="AO774" s="4">
        <v>0</v>
      </c>
      <c r="AP774" s="4">
        <v>0</v>
      </c>
      <c r="AQ774" s="4">
        <v>-1197.1199999999999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4">
        <v>0</v>
      </c>
      <c r="AZ774" s="4">
        <v>0</v>
      </c>
      <c r="BA774" s="4">
        <v>0</v>
      </c>
      <c r="BB774" s="4">
        <v>0</v>
      </c>
      <c r="BC774" s="4">
        <v>0</v>
      </c>
      <c r="BD774" s="4">
        <v>0</v>
      </c>
      <c r="BE774" s="4">
        <v>0</v>
      </c>
      <c r="BF774" s="4">
        <v>0</v>
      </c>
      <c r="BG774" s="4">
        <v>0</v>
      </c>
      <c r="BH774" s="4">
        <v>0</v>
      </c>
      <c r="BI774" s="4">
        <v>0</v>
      </c>
      <c r="BJ774" s="6">
        <v>0</v>
      </c>
      <c r="BK774" s="6">
        <v>0</v>
      </c>
      <c r="BQ774" s="4">
        <v>0</v>
      </c>
      <c r="BR774" s="9">
        <v>0</v>
      </c>
      <c r="BS774" s="9">
        <v>0</v>
      </c>
      <c r="BT774" s="9">
        <v>0</v>
      </c>
      <c r="BU774" s="9">
        <v>0</v>
      </c>
      <c r="BV774" s="9">
        <v>0</v>
      </c>
      <c r="BW774" s="9">
        <v>0</v>
      </c>
      <c r="BX774" s="9">
        <v>0</v>
      </c>
      <c r="BY774" s="9">
        <v>0</v>
      </c>
      <c r="BZ774" s="9">
        <v>0</v>
      </c>
      <c r="CA774" s="9">
        <v>0</v>
      </c>
      <c r="CB774" s="9">
        <v>0</v>
      </c>
      <c r="CC774" s="9">
        <v>0</v>
      </c>
      <c r="CD774" s="135">
        <v>0</v>
      </c>
      <c r="CE774" s="7">
        <f t="shared" si="12"/>
        <v>0</v>
      </c>
    </row>
    <row r="775" spans="1:83" hidden="1">
      <c r="A775">
        <v>952</v>
      </c>
      <c r="B775" t="s">
        <v>498</v>
      </c>
      <c r="C775">
        <v>120</v>
      </c>
      <c r="D775" t="s">
        <v>499</v>
      </c>
      <c r="E775">
        <v>365</v>
      </c>
      <c r="F775">
        <v>513520003</v>
      </c>
      <c r="G775" t="s">
        <v>205</v>
      </c>
      <c r="H775" s="53"/>
      <c r="I775">
        <v>101</v>
      </c>
      <c r="J775" t="s">
        <v>308</v>
      </c>
      <c r="K775">
        <v>3520</v>
      </c>
      <c r="L775" s="8">
        <v>3510</v>
      </c>
      <c r="M775" t="s">
        <v>363</v>
      </c>
      <c r="N775">
        <v>3000</v>
      </c>
      <c r="O775" t="s">
        <v>118</v>
      </c>
      <c r="P775">
        <v>12</v>
      </c>
      <c r="Q775" t="s">
        <v>401</v>
      </c>
      <c r="R775">
        <v>222</v>
      </c>
      <c r="S775" s="21">
        <v>2</v>
      </c>
      <c r="T775" s="21">
        <v>22</v>
      </c>
      <c r="U775" t="s">
        <v>500</v>
      </c>
      <c r="V775">
        <v>125</v>
      </c>
      <c r="W775" t="s">
        <v>464</v>
      </c>
      <c r="X775">
        <v>1</v>
      </c>
      <c r="Y775" t="s">
        <v>313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9381.91</v>
      </c>
      <c r="AJ775" s="4">
        <v>938.19</v>
      </c>
      <c r="AK775" s="4">
        <v>938.19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0</v>
      </c>
      <c r="AU775" s="4">
        <v>0</v>
      </c>
      <c r="AV775" s="4">
        <v>0</v>
      </c>
      <c r="AW775" s="4">
        <v>0</v>
      </c>
      <c r="AX775" s="4">
        <v>0</v>
      </c>
      <c r="AZ775" s="4">
        <v>0</v>
      </c>
      <c r="BA775" s="4">
        <v>0</v>
      </c>
      <c r="BB775" s="4">
        <v>0</v>
      </c>
      <c r="BC775" s="4">
        <v>0</v>
      </c>
      <c r="BD775" s="4">
        <v>0</v>
      </c>
      <c r="BE775" s="4">
        <v>0</v>
      </c>
      <c r="BF775" s="4">
        <v>0</v>
      </c>
      <c r="BG775" s="4">
        <v>0</v>
      </c>
      <c r="BH775" s="4">
        <v>0</v>
      </c>
      <c r="BI775" s="4">
        <v>0</v>
      </c>
      <c r="BJ775" s="6">
        <v>0</v>
      </c>
      <c r="BK775" s="6">
        <v>0</v>
      </c>
      <c r="BQ775" s="4">
        <v>0</v>
      </c>
      <c r="BR775" s="9">
        <v>0</v>
      </c>
      <c r="BS775" s="9">
        <v>0</v>
      </c>
      <c r="BT775" s="9">
        <v>0</v>
      </c>
      <c r="BU775" s="9">
        <v>0</v>
      </c>
      <c r="BV775" s="9">
        <v>0</v>
      </c>
      <c r="BW775" s="9">
        <v>0</v>
      </c>
      <c r="BX775" s="9">
        <v>0</v>
      </c>
      <c r="BY775" s="9">
        <v>0</v>
      </c>
      <c r="BZ775" s="9">
        <v>0</v>
      </c>
      <c r="CA775" s="9">
        <v>0</v>
      </c>
      <c r="CB775" s="9">
        <v>0</v>
      </c>
      <c r="CC775" s="9">
        <v>0</v>
      </c>
      <c r="CD775" s="135">
        <v>0</v>
      </c>
      <c r="CE775" s="7">
        <f t="shared" si="12"/>
        <v>0</v>
      </c>
    </row>
    <row r="776" spans="1:83" hidden="1">
      <c r="A776">
        <v>101</v>
      </c>
      <c r="B776" t="s">
        <v>306</v>
      </c>
      <c r="C776">
        <v>139</v>
      </c>
      <c r="D776" t="s">
        <v>307</v>
      </c>
      <c r="E776">
        <v>366</v>
      </c>
      <c r="F776">
        <v>513530001</v>
      </c>
      <c r="G776" t="s">
        <v>780</v>
      </c>
      <c r="H776" s="53"/>
      <c r="I776">
        <v>101</v>
      </c>
      <c r="J776" t="s">
        <v>308</v>
      </c>
      <c r="K776">
        <v>3530</v>
      </c>
      <c r="L776" s="8">
        <v>3510</v>
      </c>
      <c r="M776" t="s">
        <v>393</v>
      </c>
      <c r="N776">
        <v>3000</v>
      </c>
      <c r="O776" t="s">
        <v>118</v>
      </c>
      <c r="P776">
        <v>7</v>
      </c>
      <c r="Q776" t="s">
        <v>310</v>
      </c>
      <c r="R776">
        <v>171</v>
      </c>
      <c r="S776" s="21">
        <v>1</v>
      </c>
      <c r="T776" s="21">
        <v>71</v>
      </c>
      <c r="U776" t="s">
        <v>311</v>
      </c>
      <c r="V776">
        <v>121</v>
      </c>
      <c r="W776" t="s">
        <v>312</v>
      </c>
      <c r="X776">
        <v>1</v>
      </c>
      <c r="Y776" t="s">
        <v>313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29865.75</v>
      </c>
      <c r="AF776" s="4">
        <v>0</v>
      </c>
      <c r="AG776" s="4">
        <v>0</v>
      </c>
      <c r="AH776" s="4">
        <v>0</v>
      </c>
      <c r="AI776" s="4">
        <v>0</v>
      </c>
      <c r="AJ776" s="4">
        <v>2986.57</v>
      </c>
      <c r="AK776" s="4">
        <v>2986.57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-29865.75</v>
      </c>
      <c r="AS776" s="4">
        <v>0</v>
      </c>
      <c r="AT776" s="4">
        <v>0</v>
      </c>
      <c r="AU776" s="4">
        <v>16427.919999999998</v>
      </c>
      <c r="AV776" s="4">
        <v>0</v>
      </c>
      <c r="AW776" s="4">
        <v>-2986.57</v>
      </c>
      <c r="AX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16427.919999999998</v>
      </c>
      <c r="BJ776" s="6">
        <v>1642.7919999999999</v>
      </c>
      <c r="BK776" s="6">
        <v>1642.7919999999999</v>
      </c>
      <c r="BQ776" s="4">
        <v>20462.617152000003</v>
      </c>
      <c r="BR776" s="9">
        <v>0</v>
      </c>
      <c r="BS776" s="9">
        <v>0</v>
      </c>
      <c r="BT776" s="9">
        <v>0</v>
      </c>
      <c r="BU776" s="9">
        <v>0</v>
      </c>
      <c r="BV776" s="9">
        <v>0</v>
      </c>
      <c r="BW776" s="9">
        <v>0</v>
      </c>
      <c r="BX776" s="9">
        <v>0</v>
      </c>
      <c r="BY776" s="9">
        <v>0</v>
      </c>
      <c r="BZ776" s="9">
        <v>0</v>
      </c>
      <c r="CA776" s="9">
        <v>17052.180960000002</v>
      </c>
      <c r="CB776" s="9">
        <v>1705.2180960000001</v>
      </c>
      <c r="CC776" s="9">
        <v>1705.2180960000001</v>
      </c>
      <c r="CD776" s="135">
        <v>20462.617152000003</v>
      </c>
      <c r="CE776" s="7">
        <f t="shared" si="12"/>
        <v>0</v>
      </c>
    </row>
    <row r="777" spans="1:83" s="120" customFormat="1" ht="15.75" hidden="1" thickBot="1">
      <c r="A777" s="120">
        <v>941</v>
      </c>
      <c r="B777" s="120" t="s">
        <v>484</v>
      </c>
      <c r="C777" s="120">
        <v>116</v>
      </c>
      <c r="D777" s="120" t="s">
        <v>485</v>
      </c>
      <c r="E777" s="120">
        <v>366</v>
      </c>
      <c r="F777" s="120">
        <v>513530001</v>
      </c>
      <c r="G777" s="120" t="s">
        <v>780</v>
      </c>
      <c r="H777" s="121"/>
      <c r="I777" s="120">
        <v>101</v>
      </c>
      <c r="J777" s="120" t="s">
        <v>308</v>
      </c>
      <c r="K777" s="120">
        <v>3530</v>
      </c>
      <c r="L777" s="122">
        <v>3510</v>
      </c>
      <c r="M777" s="120" t="s">
        <v>393</v>
      </c>
      <c r="N777" s="120">
        <v>3000</v>
      </c>
      <c r="O777" s="120" t="s">
        <v>118</v>
      </c>
      <c r="P777" s="120">
        <v>8</v>
      </c>
      <c r="Q777" s="120" t="s">
        <v>486</v>
      </c>
      <c r="R777" s="120">
        <v>131</v>
      </c>
      <c r="S777" s="123">
        <v>1</v>
      </c>
      <c r="T777" s="123">
        <v>31</v>
      </c>
      <c r="U777" s="120" t="s">
        <v>449</v>
      </c>
      <c r="V777" s="120">
        <v>121</v>
      </c>
      <c r="W777" s="120" t="s">
        <v>312</v>
      </c>
      <c r="X777" s="120">
        <v>1</v>
      </c>
      <c r="Y777" s="120" t="s">
        <v>313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2">
        <v>0</v>
      </c>
      <c r="AL777" s="22"/>
      <c r="AM777" s="22">
        <v>0</v>
      </c>
      <c r="AN777" s="22">
        <v>0</v>
      </c>
      <c r="AO777" s="22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2014.01</v>
      </c>
      <c r="AW777" s="22">
        <v>0</v>
      </c>
      <c r="AX777" s="22">
        <v>0</v>
      </c>
      <c r="AZ777" s="22">
        <v>0</v>
      </c>
      <c r="BA777" s="22">
        <v>0</v>
      </c>
      <c r="BB777" s="22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2014.01</v>
      </c>
      <c r="BJ777" s="124">
        <v>201.40100000000001</v>
      </c>
      <c r="BK777" s="124">
        <v>201.40100000000001</v>
      </c>
      <c r="BL777" s="24"/>
      <c r="BM777" s="24"/>
      <c r="BQ777" s="22">
        <v>2508.6508559999997</v>
      </c>
      <c r="BR777" s="24">
        <v>0</v>
      </c>
      <c r="BS777" s="24">
        <v>0</v>
      </c>
      <c r="BT777" s="24">
        <v>0</v>
      </c>
      <c r="BU777" s="24">
        <v>0</v>
      </c>
      <c r="BV777" s="24">
        <v>0</v>
      </c>
      <c r="BW777" s="24">
        <v>0</v>
      </c>
      <c r="BX777" s="24">
        <v>0</v>
      </c>
      <c r="BY777" s="24">
        <v>0</v>
      </c>
      <c r="BZ777" s="24">
        <v>0</v>
      </c>
      <c r="CA777" s="24">
        <v>2090.5423799999999</v>
      </c>
      <c r="CB777" s="24">
        <v>209.054238</v>
      </c>
      <c r="CC777" s="24">
        <v>209.054238</v>
      </c>
      <c r="CD777" s="138">
        <v>2508.6508560000002</v>
      </c>
      <c r="CE777" s="7">
        <f t="shared" si="12"/>
        <v>0</v>
      </c>
    </row>
    <row r="778" spans="1:83" hidden="1">
      <c r="A778">
        <v>101</v>
      </c>
      <c r="B778" t="s">
        <v>306</v>
      </c>
      <c r="C778">
        <v>139</v>
      </c>
      <c r="D778" t="s">
        <v>307</v>
      </c>
      <c r="E778">
        <v>369</v>
      </c>
      <c r="F778">
        <v>513550001</v>
      </c>
      <c r="G778" t="s">
        <v>135</v>
      </c>
      <c r="H778" s="53"/>
      <c r="I778">
        <v>101</v>
      </c>
      <c r="J778" t="s">
        <v>308</v>
      </c>
      <c r="K778">
        <v>3550</v>
      </c>
      <c r="L778" s="8">
        <v>3510</v>
      </c>
      <c r="M778" t="s">
        <v>335</v>
      </c>
      <c r="N778">
        <v>3000</v>
      </c>
      <c r="O778" t="s">
        <v>118</v>
      </c>
      <c r="P778">
        <v>7</v>
      </c>
      <c r="Q778" t="s">
        <v>310</v>
      </c>
      <c r="R778">
        <v>171</v>
      </c>
      <c r="S778" s="21">
        <v>1</v>
      </c>
      <c r="T778" s="21">
        <v>71</v>
      </c>
      <c r="U778" t="s">
        <v>311</v>
      </c>
      <c r="V778">
        <v>121</v>
      </c>
      <c r="W778" t="s">
        <v>312</v>
      </c>
      <c r="X778">
        <v>1</v>
      </c>
      <c r="Y778" t="s">
        <v>313</v>
      </c>
      <c r="Z778" s="4">
        <v>4902</v>
      </c>
      <c r="AA778" s="4">
        <v>35623.61</v>
      </c>
      <c r="AB778" s="4">
        <v>6185.81</v>
      </c>
      <c r="AC778" s="4">
        <v>10409.77</v>
      </c>
      <c r="AD778" s="4">
        <v>4096.1499999999996</v>
      </c>
      <c r="AE778" s="4">
        <v>2570.3200000000002</v>
      </c>
      <c r="AF778" s="4">
        <v>9971.98</v>
      </c>
      <c r="AG778" s="4">
        <v>0</v>
      </c>
      <c r="AH778" s="4">
        <v>19217.169999999998</v>
      </c>
      <c r="AI778" s="4">
        <v>20367.55</v>
      </c>
      <c r="AJ778" s="4">
        <v>11334.44</v>
      </c>
      <c r="AK778" s="4">
        <v>11334.44</v>
      </c>
      <c r="AM778" s="4">
        <v>27990.26</v>
      </c>
      <c r="AN778" s="4">
        <v>-35391.67</v>
      </c>
      <c r="AO778" s="4">
        <v>31053.54</v>
      </c>
      <c r="AP778" s="4">
        <v>30.23</v>
      </c>
      <c r="AQ778" s="4">
        <v>26747.86</v>
      </c>
      <c r="AR778" s="4">
        <v>7869.78</v>
      </c>
      <c r="AS778" s="4">
        <v>6483.32</v>
      </c>
      <c r="AT778" s="4">
        <v>0</v>
      </c>
      <c r="AU778" s="4">
        <v>-8452.3700000000008</v>
      </c>
      <c r="AV778" s="4">
        <v>-3171.39</v>
      </c>
      <c r="AW778" s="4">
        <v>-444.68</v>
      </c>
      <c r="AX778" s="4">
        <v>0</v>
      </c>
      <c r="AZ778" s="4">
        <v>29925</v>
      </c>
      <c r="BA778" s="4">
        <v>2190</v>
      </c>
      <c r="BB778" s="4">
        <v>13885.2</v>
      </c>
      <c r="BC778" s="4">
        <v>14601</v>
      </c>
      <c r="BD778" s="4">
        <v>17958.259999999998</v>
      </c>
      <c r="BE778" s="4">
        <v>41508.1</v>
      </c>
      <c r="BF778" s="4">
        <v>18475.3</v>
      </c>
      <c r="BG778" s="4">
        <v>0</v>
      </c>
      <c r="BH778" s="4">
        <v>10764.8</v>
      </c>
      <c r="BI778" s="4">
        <v>16949.919999999998</v>
      </c>
      <c r="BJ778" s="6">
        <v>16625.757999999994</v>
      </c>
      <c r="BK778" s="6">
        <v>16625.757999999994</v>
      </c>
      <c r="BQ778" s="4">
        <v>207090.44164799998</v>
      </c>
      <c r="BR778" s="9">
        <v>31062.15</v>
      </c>
      <c r="BS778" s="9">
        <v>2273.2200000000003</v>
      </c>
      <c r="BT778" s="9">
        <v>14412.837600000001</v>
      </c>
      <c r="BU778" s="9">
        <v>15155.838</v>
      </c>
      <c r="BV778" s="9">
        <v>18640.673879999998</v>
      </c>
      <c r="BW778" s="9">
        <v>43085.407800000001</v>
      </c>
      <c r="BX778" s="9">
        <v>19177.361400000002</v>
      </c>
      <c r="BY778" s="9">
        <v>0</v>
      </c>
      <c r="BZ778" s="9">
        <v>11173.8624</v>
      </c>
      <c r="CA778" s="9">
        <v>17594.016960000001</v>
      </c>
      <c r="CB778" s="9">
        <v>17257.536803999996</v>
      </c>
      <c r="CC778" s="9">
        <v>17257.536803999996</v>
      </c>
      <c r="CD778" s="135">
        <v>207090.44164800004</v>
      </c>
      <c r="CE778" s="7">
        <f t="shared" si="12"/>
        <v>0</v>
      </c>
    </row>
    <row r="779" spans="1:83" hidden="1">
      <c r="A779">
        <v>102</v>
      </c>
      <c r="B779" t="s">
        <v>343</v>
      </c>
      <c r="C779">
        <v>140</v>
      </c>
      <c r="D779" t="s">
        <v>344</v>
      </c>
      <c r="E779">
        <v>369</v>
      </c>
      <c r="F779">
        <v>513550001</v>
      </c>
      <c r="G779" t="s">
        <v>135</v>
      </c>
      <c r="H779" s="53"/>
      <c r="I779">
        <v>101</v>
      </c>
      <c r="J779" t="s">
        <v>308</v>
      </c>
      <c r="K779">
        <v>3550</v>
      </c>
      <c r="L779" s="8">
        <v>3510</v>
      </c>
      <c r="M779" t="s">
        <v>335</v>
      </c>
      <c r="N779">
        <v>3000</v>
      </c>
      <c r="O779" t="s">
        <v>118</v>
      </c>
      <c r="P779">
        <v>4</v>
      </c>
      <c r="Q779" t="s">
        <v>345</v>
      </c>
      <c r="R779">
        <v>172</v>
      </c>
      <c r="S779" s="21">
        <v>1</v>
      </c>
      <c r="T779" s="21">
        <v>72</v>
      </c>
      <c r="U779" t="s">
        <v>281</v>
      </c>
      <c r="V779">
        <v>121</v>
      </c>
      <c r="W779" t="s">
        <v>312</v>
      </c>
      <c r="X779">
        <v>1</v>
      </c>
      <c r="Y779" t="s">
        <v>313</v>
      </c>
      <c r="Z779" s="4">
        <v>1234.26</v>
      </c>
      <c r="AA779" s="4">
        <v>1436.54</v>
      </c>
      <c r="AB779" s="4">
        <v>10175.52</v>
      </c>
      <c r="AC779" s="4">
        <v>0</v>
      </c>
      <c r="AD779" s="4">
        <v>7768.63</v>
      </c>
      <c r="AE779" s="4">
        <v>22567.85</v>
      </c>
      <c r="AF779" s="4">
        <v>0</v>
      </c>
      <c r="AG779" s="4">
        <v>0</v>
      </c>
      <c r="AH779" s="4">
        <v>4549.0600000000004</v>
      </c>
      <c r="AI779" s="4">
        <v>2011.16</v>
      </c>
      <c r="AJ779" s="4">
        <v>4974.3</v>
      </c>
      <c r="AK779" s="4">
        <v>4974.3</v>
      </c>
      <c r="AM779" s="4">
        <v>-903.27</v>
      </c>
      <c r="AN779" s="4">
        <v>10238.469999999999</v>
      </c>
      <c r="AO779" s="4">
        <v>2158.73</v>
      </c>
      <c r="AP779" s="4">
        <v>12986.41</v>
      </c>
      <c r="AQ779" s="4">
        <v>0</v>
      </c>
      <c r="AR779" s="4">
        <v>0</v>
      </c>
      <c r="AS779" s="4">
        <v>0</v>
      </c>
      <c r="AT779" s="4">
        <v>0</v>
      </c>
      <c r="AU779" s="4">
        <v>-6281.31</v>
      </c>
      <c r="AV779" s="4">
        <v>0</v>
      </c>
      <c r="AW779" s="4">
        <v>0</v>
      </c>
      <c r="AX779" s="4">
        <v>0</v>
      </c>
      <c r="AZ779" s="4">
        <v>0</v>
      </c>
      <c r="BA779" s="4">
        <v>10904</v>
      </c>
      <c r="BB779" s="4">
        <v>5046</v>
      </c>
      <c r="BC779" s="4">
        <v>18418.66</v>
      </c>
      <c r="BD779" s="4">
        <v>2958</v>
      </c>
      <c r="BE779" s="4">
        <v>2848.16</v>
      </c>
      <c r="BF779" s="4">
        <v>7779.8</v>
      </c>
      <c r="BG779" s="4">
        <v>0</v>
      </c>
      <c r="BH779" s="4">
        <v>1257.44</v>
      </c>
      <c r="BI779" s="4">
        <v>13200.8</v>
      </c>
      <c r="BJ779" s="6">
        <v>6241.2860000000019</v>
      </c>
      <c r="BK779" s="6">
        <v>6241.2860000000019</v>
      </c>
      <c r="BQ779" s="4">
        <v>77741.458416000038</v>
      </c>
      <c r="BR779" s="9">
        <v>0</v>
      </c>
      <c r="BS779" s="9">
        <v>11318.352000000003</v>
      </c>
      <c r="BT779" s="9">
        <v>5237.7480000000005</v>
      </c>
      <c r="BU779" s="9">
        <v>19118.569080000001</v>
      </c>
      <c r="BV779" s="9">
        <v>3070.4040000000005</v>
      </c>
      <c r="BW779" s="9">
        <v>2956.3900800000006</v>
      </c>
      <c r="BX779" s="9">
        <v>8075.4324000000006</v>
      </c>
      <c r="BY779" s="9">
        <v>0</v>
      </c>
      <c r="BZ779" s="9">
        <v>1305.2227200000002</v>
      </c>
      <c r="CA779" s="9">
        <v>13702.430400000001</v>
      </c>
      <c r="CB779" s="9">
        <v>6478.4548680000025</v>
      </c>
      <c r="CC779" s="9">
        <v>6478.4548680000025</v>
      </c>
      <c r="CD779" s="135">
        <v>77741.458416000009</v>
      </c>
      <c r="CE779" s="7">
        <f t="shared" si="12"/>
        <v>0</v>
      </c>
    </row>
    <row r="780" spans="1:83" hidden="1">
      <c r="A780">
        <v>111</v>
      </c>
      <c r="B780" t="s">
        <v>84</v>
      </c>
      <c r="C780">
        <v>141</v>
      </c>
      <c r="D780" t="s">
        <v>260</v>
      </c>
      <c r="E780">
        <v>369</v>
      </c>
      <c r="F780">
        <v>513550001</v>
      </c>
      <c r="G780" t="s">
        <v>135</v>
      </c>
      <c r="H780" s="53"/>
      <c r="I780">
        <v>101</v>
      </c>
      <c r="J780" t="s">
        <v>308</v>
      </c>
      <c r="K780">
        <v>3550</v>
      </c>
      <c r="L780" s="8">
        <v>3510</v>
      </c>
      <c r="M780" t="s">
        <v>335</v>
      </c>
      <c r="N780">
        <v>3000</v>
      </c>
      <c r="O780" t="s">
        <v>118</v>
      </c>
      <c r="P780">
        <v>13</v>
      </c>
      <c r="Q780" t="s">
        <v>353</v>
      </c>
      <c r="R780">
        <v>263</v>
      </c>
      <c r="S780" s="21">
        <v>2</v>
      </c>
      <c r="T780" s="21">
        <v>63</v>
      </c>
      <c r="U780" t="s">
        <v>354</v>
      </c>
      <c r="V780">
        <v>121</v>
      </c>
      <c r="W780" t="s">
        <v>312</v>
      </c>
      <c r="X780">
        <v>1</v>
      </c>
      <c r="Y780" t="s">
        <v>313</v>
      </c>
      <c r="Z780" s="4">
        <v>0</v>
      </c>
      <c r="AA780" s="4">
        <v>52103.199999999997</v>
      </c>
      <c r="AB780" s="4">
        <v>29208.47</v>
      </c>
      <c r="AC780" s="4">
        <v>3203.8</v>
      </c>
      <c r="AD780" s="4">
        <v>27414.05</v>
      </c>
      <c r="AE780" s="4">
        <v>766.77</v>
      </c>
      <c r="AF780" s="4">
        <v>4383.46</v>
      </c>
      <c r="AG780" s="4">
        <v>2813.23</v>
      </c>
      <c r="AH780" s="4">
        <v>10502.66</v>
      </c>
      <c r="AI780" s="4">
        <v>3945.91</v>
      </c>
      <c r="AJ780" s="4">
        <v>13434.16</v>
      </c>
      <c r="AK780" s="4">
        <v>13434.16</v>
      </c>
      <c r="AM780" s="4">
        <v>0</v>
      </c>
      <c r="AN780" s="4">
        <v>-132</v>
      </c>
      <c r="AO780" s="4">
        <v>-55513.120000000003</v>
      </c>
      <c r="AP780" s="4">
        <v>0</v>
      </c>
      <c r="AQ780" s="4">
        <v>-22682.83</v>
      </c>
      <c r="AR780" s="4">
        <v>-367.77</v>
      </c>
      <c r="AS780" s="4">
        <v>0</v>
      </c>
      <c r="AT780" s="4">
        <v>0</v>
      </c>
      <c r="AU780" s="4">
        <v>-13804</v>
      </c>
      <c r="AV780" s="4">
        <v>0</v>
      </c>
      <c r="AW780" s="4">
        <v>0</v>
      </c>
      <c r="AX780" s="4">
        <v>0</v>
      </c>
      <c r="AZ780" s="4">
        <v>0</v>
      </c>
      <c r="BA780" s="4">
        <v>0</v>
      </c>
      <c r="BB780" s="4">
        <v>14056.69</v>
      </c>
      <c r="BC780" s="4">
        <v>0</v>
      </c>
      <c r="BD780" s="4">
        <v>5512.68</v>
      </c>
      <c r="BE780" s="4">
        <v>13232.21</v>
      </c>
      <c r="BF780" s="4">
        <v>1191.99</v>
      </c>
      <c r="BG780" s="4">
        <v>0</v>
      </c>
      <c r="BH780" s="4">
        <v>0</v>
      </c>
      <c r="BI780" s="4">
        <v>4024</v>
      </c>
      <c r="BJ780" s="6">
        <v>3801.7570000000001</v>
      </c>
      <c r="BK780" s="6">
        <v>3801.7570000000001</v>
      </c>
      <c r="BQ780" s="4">
        <v>47354.685191999997</v>
      </c>
      <c r="BR780" s="9">
        <v>0</v>
      </c>
      <c r="BS780" s="9">
        <v>0</v>
      </c>
      <c r="BT780" s="9">
        <v>14590.844220000003</v>
      </c>
      <c r="BU780" s="9">
        <v>0</v>
      </c>
      <c r="BV780" s="9">
        <v>5722.1618400000007</v>
      </c>
      <c r="BW780" s="9">
        <v>13735.033979999998</v>
      </c>
      <c r="BX780" s="9">
        <v>1237.2856200000001</v>
      </c>
      <c r="BY780" s="9">
        <v>0</v>
      </c>
      <c r="BZ780" s="9">
        <v>0</v>
      </c>
      <c r="CA780" s="9">
        <v>4176.9120000000003</v>
      </c>
      <c r="CB780" s="9">
        <v>3946.2237660000001</v>
      </c>
      <c r="CC780" s="9">
        <v>3946.2237660000001</v>
      </c>
      <c r="CD780" s="135">
        <v>47354.685192000004</v>
      </c>
      <c r="CE780" s="7">
        <f t="shared" si="12"/>
        <v>0</v>
      </c>
    </row>
    <row r="781" spans="1:83" hidden="1">
      <c r="A781">
        <v>201</v>
      </c>
      <c r="B781" t="s">
        <v>379</v>
      </c>
      <c r="C781">
        <v>143</v>
      </c>
      <c r="D781" t="s">
        <v>271</v>
      </c>
      <c r="E781">
        <v>370</v>
      </c>
      <c r="F781">
        <v>513550001</v>
      </c>
      <c r="G781" t="s">
        <v>135</v>
      </c>
      <c r="H781" s="21" t="s">
        <v>102</v>
      </c>
      <c r="I781">
        <v>602</v>
      </c>
      <c r="J781" t="s">
        <v>380</v>
      </c>
      <c r="K781">
        <v>3550</v>
      </c>
      <c r="L781" s="8">
        <v>3510</v>
      </c>
      <c r="M781" t="s">
        <v>335</v>
      </c>
      <c r="N781">
        <v>3000</v>
      </c>
      <c r="O781" t="s">
        <v>118</v>
      </c>
      <c r="P781">
        <v>7</v>
      </c>
      <c r="Q781" t="s">
        <v>310</v>
      </c>
      <c r="R781">
        <v>423</v>
      </c>
      <c r="S781" s="21">
        <v>4</v>
      </c>
      <c r="T781" s="21">
        <v>23</v>
      </c>
      <c r="U781" t="s">
        <v>381</v>
      </c>
      <c r="V781">
        <v>121</v>
      </c>
      <c r="W781" t="s">
        <v>312</v>
      </c>
      <c r="X781">
        <v>1</v>
      </c>
      <c r="Y781" t="s">
        <v>313</v>
      </c>
      <c r="Z781" s="4">
        <v>0</v>
      </c>
      <c r="AA781" s="4">
        <v>17717.38</v>
      </c>
      <c r="AB781" s="4">
        <v>8858.69</v>
      </c>
      <c r="AC781" s="4">
        <v>0</v>
      </c>
      <c r="AD781" s="4">
        <v>8858.69</v>
      </c>
      <c r="AE781" s="4">
        <v>8858.69</v>
      </c>
      <c r="AF781" s="4">
        <v>0</v>
      </c>
      <c r="AG781" s="4">
        <v>8858.69</v>
      </c>
      <c r="AH781" s="4">
        <v>13288.03</v>
      </c>
      <c r="AI781" s="4">
        <v>0</v>
      </c>
      <c r="AJ781" s="4">
        <v>6644.02</v>
      </c>
      <c r="AK781" s="4">
        <v>6644.02</v>
      </c>
      <c r="AM781" s="4">
        <v>12876</v>
      </c>
      <c r="AN781" s="4">
        <v>-4841.38</v>
      </c>
      <c r="AO781" s="4">
        <v>-8858.69</v>
      </c>
      <c r="AP781" s="4">
        <v>0</v>
      </c>
      <c r="AQ781" s="4">
        <v>-8858.69</v>
      </c>
      <c r="AR781" s="4">
        <v>-8858.69</v>
      </c>
      <c r="AS781" s="4">
        <v>0</v>
      </c>
      <c r="AT781" s="4">
        <v>1581.31</v>
      </c>
      <c r="AU781" s="4">
        <v>-13288.03</v>
      </c>
      <c r="AV781" s="4">
        <v>0</v>
      </c>
      <c r="AW781" s="4">
        <v>-6644.02</v>
      </c>
      <c r="AX781" s="4">
        <v>-6644.02</v>
      </c>
      <c r="AZ781" s="4">
        <v>0</v>
      </c>
      <c r="BA781" s="4">
        <v>25752</v>
      </c>
      <c r="BB781" s="4">
        <v>0</v>
      </c>
      <c r="BC781" s="4">
        <v>0</v>
      </c>
      <c r="BD781" s="4">
        <v>0</v>
      </c>
      <c r="BE781" s="4">
        <v>0</v>
      </c>
      <c r="BF781" s="4">
        <v>0</v>
      </c>
      <c r="BG781" s="4">
        <v>10440</v>
      </c>
      <c r="BH781" s="4">
        <v>0</v>
      </c>
      <c r="BI781" s="4">
        <v>0</v>
      </c>
      <c r="BJ781" s="6">
        <v>3619.2</v>
      </c>
      <c r="BK781" s="6">
        <v>3619.2</v>
      </c>
      <c r="BQ781" s="4">
        <v>45080.755199999992</v>
      </c>
      <c r="BR781" s="9">
        <v>0</v>
      </c>
      <c r="BS781" s="9">
        <v>26730.576000000001</v>
      </c>
      <c r="BT781" s="9">
        <v>0</v>
      </c>
      <c r="BU781" s="9">
        <v>0</v>
      </c>
      <c r="BV781" s="9">
        <v>0</v>
      </c>
      <c r="BW781" s="9">
        <v>0</v>
      </c>
      <c r="BX781" s="9">
        <v>0</v>
      </c>
      <c r="BY781" s="9">
        <v>10836.72</v>
      </c>
      <c r="BZ781" s="9">
        <v>0</v>
      </c>
      <c r="CA781" s="9">
        <v>0</v>
      </c>
      <c r="CB781" s="9">
        <v>3756.7295999999997</v>
      </c>
      <c r="CC781" s="9">
        <v>3756.7295999999997</v>
      </c>
      <c r="CD781" s="135">
        <v>45080.7552</v>
      </c>
      <c r="CE781" s="7">
        <f t="shared" si="12"/>
        <v>0</v>
      </c>
    </row>
    <row r="782" spans="1:83" hidden="1">
      <c r="A782">
        <v>301</v>
      </c>
      <c r="B782" t="s">
        <v>411</v>
      </c>
      <c r="C782">
        <v>187</v>
      </c>
      <c r="D782" t="s">
        <v>804</v>
      </c>
      <c r="E782">
        <v>371</v>
      </c>
      <c r="F782">
        <v>513550001</v>
      </c>
      <c r="G782" t="s">
        <v>135</v>
      </c>
      <c r="H782" s="21" t="s">
        <v>75</v>
      </c>
      <c r="I782">
        <v>502</v>
      </c>
      <c r="J782" t="s">
        <v>413</v>
      </c>
      <c r="K782">
        <v>3550</v>
      </c>
      <c r="L782" s="8">
        <v>3510</v>
      </c>
      <c r="M782" t="s">
        <v>335</v>
      </c>
      <c r="N782">
        <v>3000</v>
      </c>
      <c r="O782" t="s">
        <v>118</v>
      </c>
      <c r="P782">
        <v>12</v>
      </c>
      <c r="Q782" t="s">
        <v>401</v>
      </c>
      <c r="R782">
        <v>423</v>
      </c>
      <c r="S782" s="21">
        <v>4</v>
      </c>
      <c r="T782" s="21">
        <v>23</v>
      </c>
      <c r="U782" t="s">
        <v>381</v>
      </c>
      <c r="V782">
        <v>161</v>
      </c>
      <c r="W782" t="s">
        <v>414</v>
      </c>
      <c r="X782">
        <v>1</v>
      </c>
      <c r="Y782" t="s">
        <v>313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13697.22</v>
      </c>
      <c r="AU782" s="4">
        <v>0</v>
      </c>
      <c r="AV782" s="4">
        <v>0</v>
      </c>
      <c r="AW782" s="4">
        <v>0</v>
      </c>
      <c r="AX782" s="4">
        <v>0</v>
      </c>
      <c r="AZ782" s="4">
        <v>0</v>
      </c>
      <c r="BA782" s="4">
        <v>0</v>
      </c>
      <c r="BB782" s="4">
        <v>0</v>
      </c>
      <c r="BC782" s="4">
        <v>0</v>
      </c>
      <c r="BD782" s="4">
        <v>0</v>
      </c>
      <c r="BE782" s="4">
        <v>0</v>
      </c>
      <c r="BF782" s="4">
        <v>0</v>
      </c>
      <c r="BG782" s="4">
        <v>0</v>
      </c>
      <c r="BH782" s="4">
        <v>12537.22</v>
      </c>
      <c r="BI782" s="4">
        <v>0</v>
      </c>
      <c r="BJ782" s="6">
        <v>1253.722</v>
      </c>
      <c r="BK782" s="6">
        <v>1253.722</v>
      </c>
      <c r="BQ782" s="4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</v>
      </c>
      <c r="BW782" s="9">
        <v>0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</v>
      </c>
      <c r="CD782" s="135">
        <v>0</v>
      </c>
      <c r="CE782" s="7">
        <f t="shared" si="12"/>
        <v>0</v>
      </c>
    </row>
    <row r="783" spans="1:83" hidden="1">
      <c r="A783">
        <v>921</v>
      </c>
      <c r="B783" t="s">
        <v>454</v>
      </c>
      <c r="C783">
        <v>108</v>
      </c>
      <c r="D783" t="s">
        <v>455</v>
      </c>
      <c r="E783">
        <v>369</v>
      </c>
      <c r="F783">
        <v>513550001</v>
      </c>
      <c r="G783" t="s">
        <v>135</v>
      </c>
      <c r="H783" s="53"/>
      <c r="I783">
        <v>101</v>
      </c>
      <c r="J783" t="s">
        <v>308</v>
      </c>
      <c r="K783">
        <v>3550</v>
      </c>
      <c r="L783" s="8">
        <v>3510</v>
      </c>
      <c r="M783" t="s">
        <v>335</v>
      </c>
      <c r="N783">
        <v>3000</v>
      </c>
      <c r="O783" t="s">
        <v>118</v>
      </c>
      <c r="P783">
        <v>4</v>
      </c>
      <c r="Q783" t="s">
        <v>345</v>
      </c>
      <c r="R783">
        <v>132</v>
      </c>
      <c r="S783" s="21">
        <v>1</v>
      </c>
      <c r="T783" s="21">
        <v>32</v>
      </c>
      <c r="U783" t="s">
        <v>456</v>
      </c>
      <c r="V783">
        <v>121</v>
      </c>
      <c r="W783" t="s">
        <v>312</v>
      </c>
      <c r="X783">
        <v>1</v>
      </c>
      <c r="Y783" t="s">
        <v>313</v>
      </c>
      <c r="Z783" s="4">
        <v>0</v>
      </c>
      <c r="AA783" s="4">
        <v>0</v>
      </c>
      <c r="AB783" s="4">
        <v>0</v>
      </c>
      <c r="AC783" s="4">
        <v>0</v>
      </c>
      <c r="AD783" s="4">
        <v>1342.67</v>
      </c>
      <c r="AE783" s="4">
        <v>0</v>
      </c>
      <c r="AF783" s="4">
        <v>0</v>
      </c>
      <c r="AG783" s="4">
        <v>575.1</v>
      </c>
      <c r="AH783" s="4">
        <v>0</v>
      </c>
      <c r="AI783" s="4">
        <v>0</v>
      </c>
      <c r="AJ783" s="4">
        <v>191.78</v>
      </c>
      <c r="AK783" s="4">
        <v>191.78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-810.97</v>
      </c>
      <c r="AS783" s="4">
        <v>0</v>
      </c>
      <c r="AT783" s="4">
        <v>0</v>
      </c>
      <c r="AU783" s="4">
        <v>-655</v>
      </c>
      <c r="AV783" s="4">
        <v>-353.3</v>
      </c>
      <c r="AW783" s="4">
        <v>6959.72</v>
      </c>
      <c r="AX783" s="4">
        <v>0</v>
      </c>
      <c r="AZ783" s="4">
        <v>0</v>
      </c>
      <c r="BA783" s="4">
        <v>0</v>
      </c>
      <c r="BB783" s="4">
        <v>0</v>
      </c>
      <c r="BC783" s="4">
        <v>0</v>
      </c>
      <c r="BD783" s="4">
        <v>0</v>
      </c>
      <c r="BE783" s="4">
        <v>0</v>
      </c>
      <c r="BF783" s="4">
        <v>0</v>
      </c>
      <c r="BG783" s="4">
        <v>0</v>
      </c>
      <c r="BH783" s="4">
        <v>0</v>
      </c>
      <c r="BI783" s="4">
        <v>0</v>
      </c>
      <c r="BJ783" s="6">
        <v>0</v>
      </c>
      <c r="BK783" s="6">
        <v>0</v>
      </c>
      <c r="BQ783" s="4"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0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</v>
      </c>
      <c r="CD783" s="135">
        <v>0</v>
      </c>
      <c r="CE783" s="7">
        <f t="shared" si="12"/>
        <v>0</v>
      </c>
    </row>
    <row r="784" spans="1:83" hidden="1">
      <c r="A784">
        <v>931</v>
      </c>
      <c r="B784" t="s">
        <v>465</v>
      </c>
      <c r="C784">
        <v>111</v>
      </c>
      <c r="D784" t="s">
        <v>466</v>
      </c>
      <c r="E784">
        <v>369</v>
      </c>
      <c r="F784">
        <v>513550001</v>
      </c>
      <c r="G784" t="s">
        <v>135</v>
      </c>
      <c r="H784" s="53"/>
      <c r="I784">
        <v>101</v>
      </c>
      <c r="J784" t="s">
        <v>308</v>
      </c>
      <c r="K784">
        <v>3550</v>
      </c>
      <c r="L784" s="8">
        <v>3510</v>
      </c>
      <c r="M784" t="s">
        <v>335</v>
      </c>
      <c r="N784">
        <v>3000</v>
      </c>
      <c r="O784" t="s">
        <v>118</v>
      </c>
      <c r="P784">
        <v>5</v>
      </c>
      <c r="Q784" t="s">
        <v>467</v>
      </c>
      <c r="R784">
        <v>152</v>
      </c>
      <c r="S784" s="21">
        <v>1</v>
      </c>
      <c r="T784" s="21">
        <v>52</v>
      </c>
      <c r="U784" t="s">
        <v>468</v>
      </c>
      <c r="V784">
        <v>121</v>
      </c>
      <c r="W784" t="s">
        <v>312</v>
      </c>
      <c r="X784">
        <v>1</v>
      </c>
      <c r="Y784" t="s">
        <v>313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1570.45</v>
      </c>
      <c r="AF784" s="4">
        <v>0</v>
      </c>
      <c r="AG784" s="4">
        <v>0</v>
      </c>
      <c r="AH784" s="4">
        <v>0</v>
      </c>
      <c r="AI784" s="4">
        <v>1795.68</v>
      </c>
      <c r="AJ784" s="4">
        <v>336.61</v>
      </c>
      <c r="AK784" s="4">
        <v>336.61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0</v>
      </c>
      <c r="AU784" s="4">
        <v>0</v>
      </c>
      <c r="AV784" s="4">
        <v>0</v>
      </c>
      <c r="AW784" s="4">
        <v>0</v>
      </c>
      <c r="AX784" s="4">
        <v>0</v>
      </c>
      <c r="AZ784" s="4">
        <v>0</v>
      </c>
      <c r="BA784" s="4">
        <v>0</v>
      </c>
      <c r="BB784" s="4">
        <v>0</v>
      </c>
      <c r="BC784" s="4">
        <v>0</v>
      </c>
      <c r="BD784" s="4">
        <v>0</v>
      </c>
      <c r="BE784" s="4">
        <v>0</v>
      </c>
      <c r="BF784" s="4">
        <v>1080</v>
      </c>
      <c r="BG784" s="4">
        <v>0</v>
      </c>
      <c r="BH784" s="4">
        <v>0</v>
      </c>
      <c r="BI784" s="4">
        <v>0</v>
      </c>
      <c r="BJ784" s="6">
        <v>108</v>
      </c>
      <c r="BK784" s="6">
        <v>108</v>
      </c>
      <c r="BQ784" s="4">
        <v>1345.248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0</v>
      </c>
      <c r="BX784" s="9">
        <v>1121.0400000000002</v>
      </c>
      <c r="BY784" s="9">
        <v>0</v>
      </c>
      <c r="BZ784" s="9">
        <v>0</v>
      </c>
      <c r="CA784" s="9">
        <v>0</v>
      </c>
      <c r="CB784" s="9">
        <v>112.104</v>
      </c>
      <c r="CC784" s="9">
        <v>112.104</v>
      </c>
      <c r="CD784" s="135">
        <v>1345.2480000000003</v>
      </c>
      <c r="CE784" s="7">
        <f t="shared" si="12"/>
        <v>0</v>
      </c>
    </row>
    <row r="785" spans="1:83" hidden="1">
      <c r="A785">
        <v>941</v>
      </c>
      <c r="B785" t="s">
        <v>484</v>
      </c>
      <c r="C785">
        <v>116</v>
      </c>
      <c r="D785" t="s">
        <v>485</v>
      </c>
      <c r="E785">
        <v>369</v>
      </c>
      <c r="F785">
        <v>513550001</v>
      </c>
      <c r="G785" t="s">
        <v>135</v>
      </c>
      <c r="H785" s="53"/>
      <c r="I785">
        <v>101</v>
      </c>
      <c r="J785" t="s">
        <v>308</v>
      </c>
      <c r="K785">
        <v>3550</v>
      </c>
      <c r="L785" s="8">
        <v>3510</v>
      </c>
      <c r="M785" t="s">
        <v>335</v>
      </c>
      <c r="N785">
        <v>3000</v>
      </c>
      <c r="O785" t="s">
        <v>118</v>
      </c>
      <c r="P785">
        <v>8</v>
      </c>
      <c r="Q785" t="s">
        <v>486</v>
      </c>
      <c r="R785">
        <v>131</v>
      </c>
      <c r="S785" s="21">
        <v>1</v>
      </c>
      <c r="T785" s="21">
        <v>31</v>
      </c>
      <c r="U785" t="s">
        <v>449</v>
      </c>
      <c r="V785">
        <v>121</v>
      </c>
      <c r="W785" t="s">
        <v>312</v>
      </c>
      <c r="X785">
        <v>1</v>
      </c>
      <c r="Y785" t="s">
        <v>313</v>
      </c>
      <c r="Z785" s="4">
        <v>13003.2</v>
      </c>
      <c r="AA785" s="4">
        <v>0</v>
      </c>
      <c r="AB785" s="4">
        <v>3498.49</v>
      </c>
      <c r="AC785" s="4">
        <v>0</v>
      </c>
      <c r="AD785" s="4">
        <v>0</v>
      </c>
      <c r="AE785" s="4">
        <v>0</v>
      </c>
      <c r="AF785" s="4">
        <v>41730.089999999997</v>
      </c>
      <c r="AG785" s="4">
        <v>4788.4799999999996</v>
      </c>
      <c r="AH785" s="4">
        <v>43576.61</v>
      </c>
      <c r="AI785" s="4">
        <v>4620.88</v>
      </c>
      <c r="AJ785" s="4">
        <v>11121.78</v>
      </c>
      <c r="AK785" s="4">
        <v>11121.78</v>
      </c>
      <c r="AM785" s="4">
        <v>-2649.38</v>
      </c>
      <c r="AN785" s="4">
        <v>0</v>
      </c>
      <c r="AO785" s="4">
        <v>-5291.46</v>
      </c>
      <c r="AP785" s="4">
        <v>0</v>
      </c>
      <c r="AQ785" s="4">
        <v>0</v>
      </c>
      <c r="AR785" s="4">
        <v>8142.53</v>
      </c>
      <c r="AS785" s="4">
        <v>-645</v>
      </c>
      <c r="AT785" s="4">
        <v>-580</v>
      </c>
      <c r="AU785" s="4">
        <v>-19287.560000000001</v>
      </c>
      <c r="AV785" s="4">
        <v>-5184.2299999999996</v>
      </c>
      <c r="AW785" s="4">
        <v>-3596</v>
      </c>
      <c r="AX785" s="4">
        <v>0</v>
      </c>
      <c r="AZ785" s="4">
        <v>0</v>
      </c>
      <c r="BA785" s="4">
        <v>0</v>
      </c>
      <c r="BB785" s="4">
        <v>4519.8</v>
      </c>
      <c r="BC785" s="4">
        <v>1044</v>
      </c>
      <c r="BD785" s="4">
        <v>0</v>
      </c>
      <c r="BE785" s="4">
        <v>11139.57</v>
      </c>
      <c r="BF785" s="4">
        <v>0</v>
      </c>
      <c r="BG785" s="4">
        <v>3120.01</v>
      </c>
      <c r="BH785" s="4">
        <v>30453.3</v>
      </c>
      <c r="BI785" s="4">
        <v>0</v>
      </c>
      <c r="BJ785" s="6">
        <v>5027.6679999999997</v>
      </c>
      <c r="BK785" s="6">
        <v>5027.6679999999997</v>
      </c>
      <c r="BQ785" s="4">
        <v>62624.632607999993</v>
      </c>
      <c r="BR785" s="9">
        <v>0</v>
      </c>
      <c r="BS785" s="9">
        <v>0</v>
      </c>
      <c r="BT785" s="9">
        <v>4691.5524000000005</v>
      </c>
      <c r="BU785" s="9">
        <v>1083.672</v>
      </c>
      <c r="BV785" s="9">
        <v>0</v>
      </c>
      <c r="BW785" s="9">
        <v>11562.873660000001</v>
      </c>
      <c r="BX785" s="9">
        <v>0</v>
      </c>
      <c r="BY785" s="9">
        <v>3238.5703800000006</v>
      </c>
      <c r="BZ785" s="9">
        <v>31610.525400000002</v>
      </c>
      <c r="CA785" s="9">
        <v>0</v>
      </c>
      <c r="CB785" s="9">
        <v>5218.719384</v>
      </c>
      <c r="CC785" s="9">
        <v>5218.719384</v>
      </c>
      <c r="CD785" s="135">
        <v>62624.632608</v>
      </c>
      <c r="CE785" s="7">
        <f t="shared" si="12"/>
        <v>0</v>
      </c>
    </row>
    <row r="786" spans="1:83" hidden="1">
      <c r="A786">
        <v>951</v>
      </c>
      <c r="B786" t="s">
        <v>491</v>
      </c>
      <c r="C786">
        <v>118</v>
      </c>
      <c r="D786" t="s">
        <v>178</v>
      </c>
      <c r="E786">
        <v>369</v>
      </c>
      <c r="F786">
        <v>513550001</v>
      </c>
      <c r="G786" t="s">
        <v>135</v>
      </c>
      <c r="H786" s="53"/>
      <c r="I786">
        <v>101</v>
      </c>
      <c r="J786" t="s">
        <v>308</v>
      </c>
      <c r="K786">
        <v>3550</v>
      </c>
      <c r="L786" s="8">
        <v>3510</v>
      </c>
      <c r="M786" t="s">
        <v>335</v>
      </c>
      <c r="N786">
        <v>3000</v>
      </c>
      <c r="O786" t="s">
        <v>118</v>
      </c>
      <c r="P786">
        <v>12</v>
      </c>
      <c r="Q786" t="s">
        <v>401</v>
      </c>
      <c r="R786">
        <v>221</v>
      </c>
      <c r="S786" s="21">
        <v>2</v>
      </c>
      <c r="T786" s="21">
        <v>21</v>
      </c>
      <c r="U786" t="s">
        <v>492</v>
      </c>
      <c r="V786">
        <v>128</v>
      </c>
      <c r="W786" t="s">
        <v>404</v>
      </c>
      <c r="X786">
        <v>1</v>
      </c>
      <c r="Y786" t="s">
        <v>313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2191.85</v>
      </c>
      <c r="AF786" s="4">
        <v>1408.7</v>
      </c>
      <c r="AG786" s="4">
        <v>0</v>
      </c>
      <c r="AH786" s="4">
        <v>0</v>
      </c>
      <c r="AI786" s="4">
        <v>0</v>
      </c>
      <c r="AJ786" s="4">
        <v>360.06</v>
      </c>
      <c r="AK786" s="4">
        <v>360.06</v>
      </c>
      <c r="AM786" s="4">
        <v>0</v>
      </c>
      <c r="AN786" s="4">
        <v>0</v>
      </c>
      <c r="AO786" s="4">
        <v>0</v>
      </c>
      <c r="AP786" s="4">
        <v>5</v>
      </c>
      <c r="AQ786" s="4">
        <v>-5</v>
      </c>
      <c r="AR786" s="4">
        <v>0</v>
      </c>
      <c r="AS786" s="4">
        <v>814.55</v>
      </c>
      <c r="AT786" s="4">
        <v>0</v>
      </c>
      <c r="AU786" s="4">
        <v>0</v>
      </c>
      <c r="AV786" s="4">
        <v>17</v>
      </c>
      <c r="AW786" s="4">
        <v>3662.95</v>
      </c>
      <c r="AX786" s="4">
        <v>0</v>
      </c>
      <c r="AZ786" s="4">
        <v>0</v>
      </c>
      <c r="BA786" s="4">
        <v>0</v>
      </c>
      <c r="BB786" s="4">
        <v>0</v>
      </c>
      <c r="BC786" s="4">
        <v>0</v>
      </c>
      <c r="BD786" s="4">
        <v>0</v>
      </c>
      <c r="BE786" s="4">
        <v>0</v>
      </c>
      <c r="BF786" s="4">
        <v>4415.1000000000004</v>
      </c>
      <c r="BG786" s="4">
        <v>0</v>
      </c>
      <c r="BH786" s="4">
        <v>0</v>
      </c>
      <c r="BI786" s="4">
        <v>0</v>
      </c>
      <c r="BJ786" s="6">
        <v>441.51000000000005</v>
      </c>
      <c r="BK786" s="6">
        <v>441.51000000000005</v>
      </c>
      <c r="BQ786" s="4">
        <v>5499.4485600000007</v>
      </c>
      <c r="BR786" s="9">
        <v>0</v>
      </c>
      <c r="BS786" s="9">
        <v>0</v>
      </c>
      <c r="BT786" s="9">
        <v>0</v>
      </c>
      <c r="BU786" s="9">
        <v>0</v>
      </c>
      <c r="BV786" s="9">
        <v>0</v>
      </c>
      <c r="BW786" s="9">
        <v>0</v>
      </c>
      <c r="BX786" s="9">
        <v>4582.8738000000003</v>
      </c>
      <c r="BY786" s="9">
        <v>0</v>
      </c>
      <c r="BZ786" s="9">
        <v>0</v>
      </c>
      <c r="CA786" s="9">
        <v>0</v>
      </c>
      <c r="CB786" s="9">
        <v>458.28738000000004</v>
      </c>
      <c r="CC786" s="9">
        <v>458.28738000000004</v>
      </c>
      <c r="CD786" s="135">
        <v>5499.4485599999998</v>
      </c>
      <c r="CE786" s="7">
        <f t="shared" si="12"/>
        <v>0</v>
      </c>
    </row>
    <row r="787" spans="1:83" hidden="1">
      <c r="A787">
        <v>952</v>
      </c>
      <c r="B787" t="s">
        <v>498</v>
      </c>
      <c r="C787">
        <v>120</v>
      </c>
      <c r="D787" t="s">
        <v>499</v>
      </c>
      <c r="E787">
        <v>369</v>
      </c>
      <c r="F787">
        <v>513550001</v>
      </c>
      <c r="G787" t="s">
        <v>135</v>
      </c>
      <c r="H787" s="53"/>
      <c r="I787">
        <v>101</v>
      </c>
      <c r="J787" t="s">
        <v>308</v>
      </c>
      <c r="K787">
        <v>3550</v>
      </c>
      <c r="L787" s="8">
        <v>3510</v>
      </c>
      <c r="M787" t="s">
        <v>335</v>
      </c>
      <c r="N787">
        <v>3000</v>
      </c>
      <c r="O787" t="s">
        <v>118</v>
      </c>
      <c r="P787">
        <v>12</v>
      </c>
      <c r="Q787" t="s">
        <v>401</v>
      </c>
      <c r="R787">
        <v>222</v>
      </c>
      <c r="S787" s="21">
        <v>2</v>
      </c>
      <c r="T787" s="21">
        <v>22</v>
      </c>
      <c r="U787" t="s">
        <v>500</v>
      </c>
      <c r="V787">
        <v>125</v>
      </c>
      <c r="W787" t="s">
        <v>464</v>
      </c>
      <c r="X787">
        <v>1</v>
      </c>
      <c r="Y787" t="s">
        <v>313</v>
      </c>
      <c r="Z787" s="4">
        <v>0</v>
      </c>
      <c r="AA787" s="4">
        <v>384.91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1275.6600000000001</v>
      </c>
      <c r="AI787" s="4">
        <v>537.46</v>
      </c>
      <c r="AJ787" s="4">
        <v>219.8</v>
      </c>
      <c r="AK787" s="4">
        <v>219.8</v>
      </c>
      <c r="AM787" s="4">
        <v>0</v>
      </c>
      <c r="AN787" s="4">
        <v>0</v>
      </c>
      <c r="AO787" s="4">
        <v>0</v>
      </c>
      <c r="AP787" s="4">
        <v>0</v>
      </c>
      <c r="AQ787" s="4">
        <v>-373.91</v>
      </c>
      <c r="AR787" s="4">
        <v>0</v>
      </c>
      <c r="AS787" s="4">
        <v>0</v>
      </c>
      <c r="AT787" s="4">
        <v>0</v>
      </c>
      <c r="AU787" s="4">
        <v>0</v>
      </c>
      <c r="AV787" s="4">
        <v>0</v>
      </c>
      <c r="AW787" s="4">
        <v>0</v>
      </c>
      <c r="AX787" s="4">
        <v>-1</v>
      </c>
      <c r="AZ787" s="4">
        <v>0</v>
      </c>
      <c r="BA787" s="4">
        <v>0</v>
      </c>
      <c r="BB787" s="4">
        <v>0</v>
      </c>
      <c r="BC787" s="4">
        <v>0</v>
      </c>
      <c r="BD787" s="4">
        <v>0</v>
      </c>
      <c r="BE787" s="4">
        <v>0</v>
      </c>
      <c r="BF787" s="4">
        <v>0</v>
      </c>
      <c r="BG787" s="4">
        <v>0</v>
      </c>
      <c r="BH787" s="4">
        <v>0</v>
      </c>
      <c r="BI787" s="4">
        <v>0</v>
      </c>
      <c r="BJ787" s="6">
        <v>0</v>
      </c>
      <c r="BK787" s="6">
        <v>0</v>
      </c>
      <c r="BQ787" s="4">
        <v>0</v>
      </c>
      <c r="BR787" s="9">
        <v>0</v>
      </c>
      <c r="BS787" s="9">
        <v>0</v>
      </c>
      <c r="BT787" s="9">
        <v>0</v>
      </c>
      <c r="BU787" s="9">
        <v>0</v>
      </c>
      <c r="BV787" s="9">
        <v>0</v>
      </c>
      <c r="BW787" s="9">
        <v>0</v>
      </c>
      <c r="BX787" s="9">
        <v>0</v>
      </c>
      <c r="BY787" s="9">
        <v>0</v>
      </c>
      <c r="BZ787" s="9">
        <v>0</v>
      </c>
      <c r="CA787" s="9">
        <v>0</v>
      </c>
      <c r="CB787" s="9">
        <v>0</v>
      </c>
      <c r="CC787" s="9">
        <v>0</v>
      </c>
      <c r="CD787" s="135">
        <v>0</v>
      </c>
      <c r="CE787" s="7">
        <f t="shared" si="12"/>
        <v>0</v>
      </c>
    </row>
    <row r="788" spans="1:83" hidden="1">
      <c r="A788">
        <v>953</v>
      </c>
      <c r="B788" t="s">
        <v>259</v>
      </c>
      <c r="C788">
        <v>121</v>
      </c>
      <c r="D788" t="s">
        <v>196</v>
      </c>
      <c r="E788">
        <v>369</v>
      </c>
      <c r="F788">
        <v>513550001</v>
      </c>
      <c r="G788" t="s">
        <v>135</v>
      </c>
      <c r="H788" s="53"/>
      <c r="I788">
        <v>101</v>
      </c>
      <c r="J788" t="s">
        <v>308</v>
      </c>
      <c r="K788">
        <v>3550</v>
      </c>
      <c r="L788" s="8">
        <v>3510</v>
      </c>
      <c r="M788" t="s">
        <v>335</v>
      </c>
      <c r="N788">
        <v>3000</v>
      </c>
      <c r="O788" t="s">
        <v>118</v>
      </c>
      <c r="P788">
        <v>12</v>
      </c>
      <c r="Q788" t="s">
        <v>401</v>
      </c>
      <c r="R788">
        <v>214</v>
      </c>
      <c r="S788" s="21">
        <v>2</v>
      </c>
      <c r="T788" s="21">
        <v>14</v>
      </c>
      <c r="U788" t="s">
        <v>446</v>
      </c>
      <c r="V788">
        <v>125</v>
      </c>
      <c r="W788" t="s">
        <v>464</v>
      </c>
      <c r="X788">
        <v>1</v>
      </c>
      <c r="Y788" t="s">
        <v>313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6536.23</v>
      </c>
      <c r="AI788" s="4">
        <v>538.70000000000005</v>
      </c>
      <c r="AJ788" s="4">
        <v>707.49</v>
      </c>
      <c r="AK788" s="4">
        <v>707.49</v>
      </c>
      <c r="AM788" s="4">
        <v>5544.01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0</v>
      </c>
      <c r="AU788" s="4">
        <v>0</v>
      </c>
      <c r="AV788" s="4">
        <v>0</v>
      </c>
      <c r="AW788" s="4">
        <v>0</v>
      </c>
      <c r="AX788" s="4">
        <v>0</v>
      </c>
      <c r="AZ788" s="4">
        <v>0</v>
      </c>
      <c r="BA788" s="4">
        <v>5544.01</v>
      </c>
      <c r="BB788" s="4">
        <v>0</v>
      </c>
      <c r="BC788" s="4">
        <v>0</v>
      </c>
      <c r="BD788" s="4">
        <v>0</v>
      </c>
      <c r="BE788" s="4">
        <v>0</v>
      </c>
      <c r="BF788" s="4">
        <v>0</v>
      </c>
      <c r="BG788" s="4">
        <v>0</v>
      </c>
      <c r="BH788" s="4">
        <v>0</v>
      </c>
      <c r="BI788" s="4">
        <v>0</v>
      </c>
      <c r="BJ788" s="6">
        <v>554.40100000000007</v>
      </c>
      <c r="BK788" s="6">
        <v>554.40100000000007</v>
      </c>
      <c r="BQ788" s="4">
        <v>6905.6188560000001</v>
      </c>
      <c r="BR788" s="9">
        <v>0</v>
      </c>
      <c r="BS788" s="9">
        <v>5754.6823800000002</v>
      </c>
      <c r="BT788" s="9">
        <v>0</v>
      </c>
      <c r="BU788" s="9">
        <v>0</v>
      </c>
      <c r="BV788" s="9">
        <v>0</v>
      </c>
      <c r="BW788" s="9">
        <v>0</v>
      </c>
      <c r="BX788" s="9">
        <v>0</v>
      </c>
      <c r="BY788" s="9">
        <v>0</v>
      </c>
      <c r="BZ788" s="9">
        <v>0</v>
      </c>
      <c r="CA788" s="9">
        <v>0</v>
      </c>
      <c r="CB788" s="9">
        <v>575.46823800000004</v>
      </c>
      <c r="CC788" s="9">
        <v>575.46823800000004</v>
      </c>
      <c r="CD788" s="135">
        <v>6905.618856000001</v>
      </c>
      <c r="CE788" s="7">
        <f t="shared" si="12"/>
        <v>0</v>
      </c>
    </row>
    <row r="789" spans="1:83" hidden="1">
      <c r="A789">
        <v>954</v>
      </c>
      <c r="B789" t="s">
        <v>502</v>
      </c>
      <c r="C789">
        <v>122</v>
      </c>
      <c r="D789" t="s">
        <v>503</v>
      </c>
      <c r="E789">
        <v>369</v>
      </c>
      <c r="F789">
        <v>513550001</v>
      </c>
      <c r="G789" t="s">
        <v>135</v>
      </c>
      <c r="H789" s="53"/>
      <c r="I789">
        <v>101</v>
      </c>
      <c r="J789" t="s">
        <v>308</v>
      </c>
      <c r="K789">
        <v>3550</v>
      </c>
      <c r="L789" s="8">
        <v>3510</v>
      </c>
      <c r="M789" t="s">
        <v>335</v>
      </c>
      <c r="N789">
        <v>3000</v>
      </c>
      <c r="O789" t="s">
        <v>118</v>
      </c>
      <c r="P789">
        <v>12</v>
      </c>
      <c r="Q789" t="s">
        <v>401</v>
      </c>
      <c r="R789">
        <v>226</v>
      </c>
      <c r="S789" s="21">
        <v>2</v>
      </c>
      <c r="T789" s="21">
        <v>26</v>
      </c>
      <c r="U789" t="s">
        <v>504</v>
      </c>
      <c r="V789">
        <v>121</v>
      </c>
      <c r="W789" t="s">
        <v>312</v>
      </c>
      <c r="X789">
        <v>1</v>
      </c>
      <c r="Y789" t="s">
        <v>313</v>
      </c>
      <c r="Z789" s="4">
        <v>3591.36</v>
      </c>
      <c r="AA789" s="4">
        <v>3830.78</v>
      </c>
      <c r="AB789" s="4">
        <v>14305.58</v>
      </c>
      <c r="AC789" s="4">
        <v>4130.0600000000004</v>
      </c>
      <c r="AD789" s="4">
        <v>2513.9499999999998</v>
      </c>
      <c r="AE789" s="4">
        <v>1137.26</v>
      </c>
      <c r="AF789" s="4">
        <v>6659.03</v>
      </c>
      <c r="AG789" s="4">
        <v>0</v>
      </c>
      <c r="AH789" s="4">
        <v>0</v>
      </c>
      <c r="AI789" s="4">
        <v>0</v>
      </c>
      <c r="AJ789" s="4">
        <v>3616.8</v>
      </c>
      <c r="AK789" s="4">
        <v>3616.8</v>
      </c>
      <c r="AM789" s="4">
        <v>-1920.96</v>
      </c>
      <c r="AN789" s="4">
        <v>208789.22</v>
      </c>
      <c r="AO789" s="4">
        <v>-11370.78</v>
      </c>
      <c r="AP789" s="4">
        <v>-1346.06</v>
      </c>
      <c r="AQ789" s="4">
        <v>-2513.9499999999998</v>
      </c>
      <c r="AR789" s="4">
        <v>1414.74</v>
      </c>
      <c r="AS789" s="4">
        <v>-3677.65</v>
      </c>
      <c r="AT789" s="4">
        <v>-951.38</v>
      </c>
      <c r="AU789" s="4">
        <v>6380</v>
      </c>
      <c r="AV789" s="4">
        <v>0</v>
      </c>
      <c r="AW789" s="4">
        <v>-3616.8</v>
      </c>
      <c r="AX789" s="4">
        <v>0</v>
      </c>
      <c r="AZ789" s="4">
        <v>1670.4</v>
      </c>
      <c r="BA789" s="4">
        <v>210300</v>
      </c>
      <c r="BB789" s="4">
        <v>2320</v>
      </c>
      <c r="BC789" s="4">
        <v>2934.8</v>
      </c>
      <c r="BD789" s="4">
        <v>2784</v>
      </c>
      <c r="BE789" s="4">
        <v>0</v>
      </c>
      <c r="BF789" s="4">
        <v>2552</v>
      </c>
      <c r="BG789" s="4">
        <v>1334</v>
      </c>
      <c r="BH789" s="4">
        <v>7076</v>
      </c>
      <c r="BI789" s="4">
        <v>0</v>
      </c>
      <c r="BJ789" s="6">
        <v>23097.119999999999</v>
      </c>
      <c r="BK789" s="6">
        <v>23097.119999999999</v>
      </c>
      <c r="BQ789" s="4">
        <v>287697.72672000004</v>
      </c>
      <c r="BR789" s="9">
        <v>1733.8752000000002</v>
      </c>
      <c r="BS789" s="9">
        <v>218291.40000000002</v>
      </c>
      <c r="BT789" s="9">
        <v>2408.1600000000003</v>
      </c>
      <c r="BU789" s="9">
        <v>3046.3224000000005</v>
      </c>
      <c r="BV789" s="9">
        <v>2889.7920000000004</v>
      </c>
      <c r="BW789" s="9">
        <v>0</v>
      </c>
      <c r="BX789" s="9">
        <v>2648.9760000000006</v>
      </c>
      <c r="BY789" s="9">
        <v>1384.692</v>
      </c>
      <c r="BZ789" s="9">
        <v>7344.8880000000008</v>
      </c>
      <c r="CA789" s="9">
        <v>0</v>
      </c>
      <c r="CB789" s="9">
        <v>23974.810560000002</v>
      </c>
      <c r="CC789" s="9">
        <v>23974.810560000002</v>
      </c>
      <c r="CD789" s="135">
        <v>287697.72672000004</v>
      </c>
      <c r="CE789" s="7">
        <f t="shared" si="12"/>
        <v>0</v>
      </c>
    </row>
    <row r="790" spans="1:83" hidden="1">
      <c r="A790">
        <v>961</v>
      </c>
      <c r="B790" t="s">
        <v>80</v>
      </c>
      <c r="C790">
        <v>124</v>
      </c>
      <c r="D790" t="s">
        <v>508</v>
      </c>
      <c r="E790">
        <v>369</v>
      </c>
      <c r="F790">
        <v>513550001</v>
      </c>
      <c r="G790" t="s">
        <v>135</v>
      </c>
      <c r="H790" s="53"/>
      <c r="I790">
        <v>101</v>
      </c>
      <c r="J790" t="s">
        <v>308</v>
      </c>
      <c r="K790">
        <v>3550</v>
      </c>
      <c r="L790" s="8">
        <v>3510</v>
      </c>
      <c r="M790" t="s">
        <v>335</v>
      </c>
      <c r="N790">
        <v>3000</v>
      </c>
      <c r="O790" t="s">
        <v>118</v>
      </c>
      <c r="P790">
        <v>11</v>
      </c>
      <c r="Q790" t="s">
        <v>509</v>
      </c>
      <c r="R790">
        <v>241</v>
      </c>
      <c r="S790" s="21">
        <v>2</v>
      </c>
      <c r="T790" s="21">
        <v>41</v>
      </c>
      <c r="U790" t="s">
        <v>445</v>
      </c>
      <c r="V790">
        <v>124</v>
      </c>
      <c r="W790" t="s">
        <v>510</v>
      </c>
      <c r="X790">
        <v>1</v>
      </c>
      <c r="Y790" t="s">
        <v>313</v>
      </c>
      <c r="Z790" s="4">
        <v>0</v>
      </c>
      <c r="AA790" s="4">
        <v>0</v>
      </c>
      <c r="AB790" s="4">
        <v>1065.6400000000001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5873.81</v>
      </c>
      <c r="AJ790" s="4">
        <v>693.95</v>
      </c>
      <c r="AK790" s="4">
        <v>693.95</v>
      </c>
      <c r="AM790" s="4">
        <v>0</v>
      </c>
      <c r="AN790" s="4">
        <v>2</v>
      </c>
      <c r="AO790" s="4">
        <v>1252.3599999999999</v>
      </c>
      <c r="AP790" s="4">
        <v>0</v>
      </c>
      <c r="AQ790" s="4">
        <v>0</v>
      </c>
      <c r="AR790" s="4">
        <v>0</v>
      </c>
      <c r="AS790" s="4">
        <v>0</v>
      </c>
      <c r="AT790" s="4">
        <v>3</v>
      </c>
      <c r="AU790" s="4">
        <v>3561.67</v>
      </c>
      <c r="AV790" s="4">
        <v>0</v>
      </c>
      <c r="AW790" s="4">
        <v>0</v>
      </c>
      <c r="AX790" s="4">
        <v>0</v>
      </c>
      <c r="AZ790" s="4">
        <v>0</v>
      </c>
      <c r="BA790" s="4">
        <v>0</v>
      </c>
      <c r="BB790" s="4">
        <v>2320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3564.67</v>
      </c>
      <c r="BJ790" s="6">
        <v>588.46699999999998</v>
      </c>
      <c r="BK790" s="6">
        <v>588.46699999999998</v>
      </c>
      <c r="BQ790" s="4">
        <v>7329.9449519999998</v>
      </c>
      <c r="BR790" s="9">
        <v>0</v>
      </c>
      <c r="BS790" s="9">
        <v>0</v>
      </c>
      <c r="BT790" s="9">
        <v>2408.1600000000003</v>
      </c>
      <c r="BU790" s="9">
        <v>0</v>
      </c>
      <c r="BV790" s="9">
        <v>0</v>
      </c>
      <c r="BW790" s="9">
        <v>0</v>
      </c>
      <c r="BX790" s="9">
        <v>0</v>
      </c>
      <c r="BY790" s="9">
        <v>0</v>
      </c>
      <c r="BZ790" s="9">
        <v>0</v>
      </c>
      <c r="CA790" s="9">
        <v>3700.1274600000002</v>
      </c>
      <c r="CB790" s="9">
        <v>610.82874600000002</v>
      </c>
      <c r="CC790" s="9">
        <v>610.82874600000002</v>
      </c>
      <c r="CD790" s="135">
        <v>7329.9449520000007</v>
      </c>
      <c r="CE790" s="7">
        <f t="shared" si="12"/>
        <v>0</v>
      </c>
    </row>
    <row r="791" spans="1:83" s="120" customFormat="1" ht="15.75" hidden="1" thickBot="1">
      <c r="A791" s="120">
        <v>962</v>
      </c>
      <c r="B791" s="120" t="s">
        <v>513</v>
      </c>
      <c r="C791" s="120">
        <v>126</v>
      </c>
      <c r="D791" s="120" t="s">
        <v>225</v>
      </c>
      <c r="E791" s="120">
        <v>369</v>
      </c>
      <c r="F791" s="120">
        <v>513550001</v>
      </c>
      <c r="G791" s="120" t="s">
        <v>135</v>
      </c>
      <c r="H791" s="121"/>
      <c r="I791" s="120">
        <v>101</v>
      </c>
      <c r="J791" s="120" t="s">
        <v>308</v>
      </c>
      <c r="K791" s="120">
        <v>3550</v>
      </c>
      <c r="L791" s="122">
        <v>3510</v>
      </c>
      <c r="M791" s="120" t="s">
        <v>335</v>
      </c>
      <c r="N791" s="120">
        <v>3000</v>
      </c>
      <c r="O791" s="120" t="s">
        <v>118</v>
      </c>
      <c r="P791" s="120">
        <v>11</v>
      </c>
      <c r="Q791" s="120" t="s">
        <v>509</v>
      </c>
      <c r="R791" s="120">
        <v>241</v>
      </c>
      <c r="S791" s="123">
        <v>2</v>
      </c>
      <c r="T791" s="123">
        <v>41</v>
      </c>
      <c r="U791" s="120" t="s">
        <v>445</v>
      </c>
      <c r="V791" s="120">
        <v>124</v>
      </c>
      <c r="W791" s="120" t="s">
        <v>510</v>
      </c>
      <c r="X791" s="120">
        <v>1</v>
      </c>
      <c r="Y791" s="120" t="s">
        <v>313</v>
      </c>
      <c r="Z791" s="22">
        <v>0</v>
      </c>
      <c r="AA791" s="22">
        <v>0</v>
      </c>
      <c r="AB791" s="22">
        <v>51476.160000000003</v>
      </c>
      <c r="AC791" s="22">
        <v>3561.61</v>
      </c>
      <c r="AD791" s="22">
        <v>0</v>
      </c>
      <c r="AE791" s="22">
        <v>0</v>
      </c>
      <c r="AF791" s="22">
        <v>0</v>
      </c>
      <c r="AG791" s="22">
        <v>0</v>
      </c>
      <c r="AH791" s="22">
        <v>0</v>
      </c>
      <c r="AI791" s="22">
        <v>4845.9399999999996</v>
      </c>
      <c r="AJ791" s="22">
        <v>5988.37</v>
      </c>
      <c r="AK791" s="22">
        <v>5988.37</v>
      </c>
      <c r="AL791" s="22"/>
      <c r="AM791" s="22">
        <v>0</v>
      </c>
      <c r="AN791" s="22">
        <v>0</v>
      </c>
      <c r="AO791" s="22">
        <v>-50930.55</v>
      </c>
      <c r="AP791" s="22">
        <v>-4107.22</v>
      </c>
      <c r="AQ791" s="22">
        <v>0</v>
      </c>
      <c r="AR791" s="22">
        <v>4420.6000000000004</v>
      </c>
      <c r="AS791" s="22">
        <v>18226.599999999999</v>
      </c>
      <c r="AT791" s="22">
        <v>8584</v>
      </c>
      <c r="AU791" s="22">
        <v>0</v>
      </c>
      <c r="AV791" s="22">
        <v>-6844</v>
      </c>
      <c r="AW791" s="22">
        <v>1809.69</v>
      </c>
      <c r="AX791" s="22">
        <v>0</v>
      </c>
      <c r="AZ791" s="22">
        <v>0</v>
      </c>
      <c r="BA791" s="22">
        <v>0</v>
      </c>
      <c r="BB791" s="22">
        <v>0</v>
      </c>
      <c r="BC791" s="22">
        <v>0</v>
      </c>
      <c r="BD791" s="22">
        <v>0</v>
      </c>
      <c r="BE791" s="22">
        <v>0</v>
      </c>
      <c r="BF791" s="22">
        <v>9249.84</v>
      </c>
      <c r="BG791" s="22">
        <v>13395.36</v>
      </c>
      <c r="BH791" s="22">
        <v>1856</v>
      </c>
      <c r="BI791" s="22">
        <v>0</v>
      </c>
      <c r="BJ791" s="124">
        <v>2450.12</v>
      </c>
      <c r="BK791" s="124">
        <v>2450.12</v>
      </c>
      <c r="BL791" s="24"/>
      <c r="BM791" s="24"/>
      <c r="BQ791" s="22">
        <v>30518.69472</v>
      </c>
      <c r="BR791" s="24">
        <v>0</v>
      </c>
      <c r="BS791" s="24">
        <v>0</v>
      </c>
      <c r="BT791" s="24">
        <v>0</v>
      </c>
      <c r="BU791" s="24">
        <v>0</v>
      </c>
      <c r="BV791" s="24">
        <v>0</v>
      </c>
      <c r="BW791" s="24">
        <v>0</v>
      </c>
      <c r="BX791" s="24">
        <v>9601.3339199999991</v>
      </c>
      <c r="BY791" s="24">
        <v>13904.383680000001</v>
      </c>
      <c r="BZ791" s="24">
        <v>1926.5280000000002</v>
      </c>
      <c r="CA791" s="24">
        <v>0</v>
      </c>
      <c r="CB791" s="24">
        <v>2543.2245599999997</v>
      </c>
      <c r="CC791" s="24">
        <v>2543.2245599999997</v>
      </c>
      <c r="CD791" s="138">
        <v>30518.69472</v>
      </c>
      <c r="CE791" s="7">
        <f t="shared" si="12"/>
        <v>0</v>
      </c>
    </row>
    <row r="792" spans="1:83" hidden="1">
      <c r="A792">
        <v>101</v>
      </c>
      <c r="B792" t="s">
        <v>306</v>
      </c>
      <c r="C792">
        <v>132</v>
      </c>
      <c r="D792" t="s">
        <v>528</v>
      </c>
      <c r="E792">
        <v>373</v>
      </c>
      <c r="F792">
        <v>513550004</v>
      </c>
      <c r="G792" t="s">
        <v>200</v>
      </c>
      <c r="H792" s="53"/>
      <c r="I792">
        <v>101</v>
      </c>
      <c r="J792" t="s">
        <v>308</v>
      </c>
      <c r="K792">
        <v>3550</v>
      </c>
      <c r="L792" s="8">
        <v>3510</v>
      </c>
      <c r="M792" t="s">
        <v>335</v>
      </c>
      <c r="N792">
        <v>3000</v>
      </c>
      <c r="O792" t="s">
        <v>118</v>
      </c>
      <c r="P792">
        <v>7</v>
      </c>
      <c r="Q792" t="s">
        <v>310</v>
      </c>
      <c r="R792">
        <v>181</v>
      </c>
      <c r="S792" s="21">
        <v>1</v>
      </c>
      <c r="T792" s="21">
        <v>81</v>
      </c>
      <c r="U792" t="s">
        <v>523</v>
      </c>
      <c r="V792">
        <v>131</v>
      </c>
      <c r="W792" t="s">
        <v>524</v>
      </c>
      <c r="X792">
        <v>1</v>
      </c>
      <c r="Y792" t="s">
        <v>313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3160.4</v>
      </c>
      <c r="AJ792" s="4">
        <v>316.04000000000002</v>
      </c>
      <c r="AK792" s="4">
        <v>316.04000000000002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0</v>
      </c>
      <c r="AU792" s="4">
        <v>0</v>
      </c>
      <c r="AV792" s="4">
        <v>0</v>
      </c>
      <c r="AW792" s="4">
        <v>0</v>
      </c>
      <c r="AX792" s="4">
        <v>0</v>
      </c>
      <c r="AZ792" s="4">
        <v>0</v>
      </c>
      <c r="BA792" s="4">
        <v>0</v>
      </c>
      <c r="BB792" s="4">
        <v>0</v>
      </c>
      <c r="BC792" s="4">
        <v>0</v>
      </c>
      <c r="BD792" s="4">
        <v>0</v>
      </c>
      <c r="BE792" s="4">
        <v>0</v>
      </c>
      <c r="BF792" s="4">
        <v>0</v>
      </c>
      <c r="BG792" s="4">
        <v>0</v>
      </c>
      <c r="BH792" s="4">
        <v>0</v>
      </c>
      <c r="BI792" s="4">
        <v>0</v>
      </c>
      <c r="BJ792" s="6">
        <v>0</v>
      </c>
      <c r="BK792" s="6">
        <v>0</v>
      </c>
      <c r="BQ792" s="4">
        <v>0</v>
      </c>
      <c r="BR792" s="9">
        <v>0</v>
      </c>
      <c r="BS792" s="9">
        <v>0</v>
      </c>
      <c r="BT792" s="9">
        <v>0</v>
      </c>
      <c r="BU792" s="9">
        <v>0</v>
      </c>
      <c r="BV792" s="9">
        <v>0</v>
      </c>
      <c r="BW792" s="9">
        <v>0</v>
      </c>
      <c r="BX792" s="9">
        <v>0</v>
      </c>
      <c r="BY792" s="9">
        <v>0</v>
      </c>
      <c r="BZ792" s="9">
        <v>0</v>
      </c>
      <c r="CA792" s="9">
        <v>0</v>
      </c>
      <c r="CB792" s="9">
        <v>0</v>
      </c>
      <c r="CC792" s="9">
        <v>0</v>
      </c>
      <c r="CD792" s="135">
        <v>0</v>
      </c>
      <c r="CE792" s="7">
        <f t="shared" si="12"/>
        <v>0</v>
      </c>
    </row>
    <row r="793" spans="1:83" hidden="1">
      <c r="A793">
        <v>101</v>
      </c>
      <c r="B793" t="s">
        <v>306</v>
      </c>
      <c r="C793">
        <v>139</v>
      </c>
      <c r="D793" t="s">
        <v>307</v>
      </c>
      <c r="E793">
        <v>373</v>
      </c>
      <c r="F793">
        <v>513550004</v>
      </c>
      <c r="G793" t="s">
        <v>200</v>
      </c>
      <c r="H793" s="53"/>
      <c r="I793">
        <v>101</v>
      </c>
      <c r="J793" t="s">
        <v>308</v>
      </c>
      <c r="K793">
        <v>3550</v>
      </c>
      <c r="L793" s="8">
        <v>3510</v>
      </c>
      <c r="M793" t="s">
        <v>335</v>
      </c>
      <c r="N793">
        <v>3000</v>
      </c>
      <c r="O793" t="s">
        <v>118</v>
      </c>
      <c r="P793">
        <v>7</v>
      </c>
      <c r="Q793" t="s">
        <v>310</v>
      </c>
      <c r="R793">
        <v>171</v>
      </c>
      <c r="S793" s="21">
        <v>1</v>
      </c>
      <c r="T793" s="21">
        <v>71</v>
      </c>
      <c r="U793" t="s">
        <v>311</v>
      </c>
      <c r="V793">
        <v>121</v>
      </c>
      <c r="W793" t="s">
        <v>312</v>
      </c>
      <c r="X793">
        <v>1</v>
      </c>
      <c r="Y793" t="s">
        <v>313</v>
      </c>
      <c r="Z793" s="4">
        <v>0</v>
      </c>
      <c r="AA793" s="4">
        <v>4716.6499999999996</v>
      </c>
      <c r="AB793" s="4">
        <v>0</v>
      </c>
      <c r="AC793" s="4">
        <v>1268.95</v>
      </c>
      <c r="AD793" s="4">
        <v>2035.1</v>
      </c>
      <c r="AE793" s="4">
        <v>3088.57</v>
      </c>
      <c r="AF793" s="4">
        <v>1436.54</v>
      </c>
      <c r="AG793" s="4">
        <v>1771.74</v>
      </c>
      <c r="AH793" s="4">
        <v>933.75</v>
      </c>
      <c r="AI793" s="4">
        <v>0</v>
      </c>
      <c r="AJ793" s="4">
        <v>1525.13</v>
      </c>
      <c r="AK793" s="4">
        <v>1525.13</v>
      </c>
      <c r="AM793" s="4">
        <v>5336</v>
      </c>
      <c r="AN793" s="4">
        <v>0</v>
      </c>
      <c r="AO793" s="4">
        <v>0</v>
      </c>
      <c r="AP793" s="4">
        <v>3735.2</v>
      </c>
      <c r="AQ793" s="4">
        <v>-1525.5</v>
      </c>
      <c r="AR793" s="4">
        <v>1099.83</v>
      </c>
      <c r="AS793" s="4">
        <v>6451.46</v>
      </c>
      <c r="AT793" s="4">
        <v>4666.26</v>
      </c>
      <c r="AU793" s="4">
        <v>0</v>
      </c>
      <c r="AV793" s="4">
        <v>4344.25</v>
      </c>
      <c r="AW793" s="4">
        <v>-1525.13</v>
      </c>
      <c r="AX793" s="4">
        <v>0</v>
      </c>
      <c r="AZ793" s="4">
        <v>5336</v>
      </c>
      <c r="BA793" s="4">
        <v>2610</v>
      </c>
      <c r="BB793" s="4">
        <v>1044</v>
      </c>
      <c r="BC793" s="4">
        <v>6066.8</v>
      </c>
      <c r="BD793" s="4">
        <v>0</v>
      </c>
      <c r="BE793" s="4">
        <v>4698</v>
      </c>
      <c r="BF793" s="4">
        <v>7888</v>
      </c>
      <c r="BG793" s="4">
        <v>6438</v>
      </c>
      <c r="BH793" s="4">
        <v>0</v>
      </c>
      <c r="BI793" s="4">
        <v>5278</v>
      </c>
      <c r="BJ793" s="6">
        <v>3935.88</v>
      </c>
      <c r="BK793" s="6">
        <v>3935.88</v>
      </c>
      <c r="BQ793" s="4">
        <v>49025.321279999996</v>
      </c>
      <c r="BR793" s="9">
        <v>5538.768</v>
      </c>
      <c r="BS793" s="9">
        <v>2709.18</v>
      </c>
      <c r="BT793" s="9">
        <v>1083.672</v>
      </c>
      <c r="BU793" s="9">
        <v>6297.3383999999996</v>
      </c>
      <c r="BV793" s="9">
        <v>0</v>
      </c>
      <c r="BW793" s="9">
        <v>4876.5240000000003</v>
      </c>
      <c r="BX793" s="9">
        <v>8187.7440000000006</v>
      </c>
      <c r="BY793" s="9">
        <v>6682.6440000000002</v>
      </c>
      <c r="BZ793" s="9">
        <v>0</v>
      </c>
      <c r="CA793" s="9">
        <v>5478.5639999999994</v>
      </c>
      <c r="CB793" s="9">
        <v>4085.44344</v>
      </c>
      <c r="CC793" s="9">
        <v>4085.44344</v>
      </c>
      <c r="CD793" s="135">
        <v>49025.321280000004</v>
      </c>
      <c r="CE793" s="7">
        <f t="shared" si="12"/>
        <v>0</v>
      </c>
    </row>
    <row r="794" spans="1:83" hidden="1">
      <c r="A794">
        <v>102</v>
      </c>
      <c r="B794" t="s">
        <v>343</v>
      </c>
      <c r="C794">
        <v>140</v>
      </c>
      <c r="D794" t="s">
        <v>344</v>
      </c>
      <c r="E794">
        <v>373</v>
      </c>
      <c r="F794">
        <v>513550004</v>
      </c>
      <c r="G794" t="s">
        <v>200</v>
      </c>
      <c r="H794" s="53"/>
      <c r="I794">
        <v>101</v>
      </c>
      <c r="J794" t="s">
        <v>308</v>
      </c>
      <c r="K794">
        <v>3550</v>
      </c>
      <c r="L794" s="8">
        <v>3510</v>
      </c>
      <c r="M794" t="s">
        <v>335</v>
      </c>
      <c r="N794">
        <v>3000</v>
      </c>
      <c r="O794" t="s">
        <v>118</v>
      </c>
      <c r="P794">
        <v>4</v>
      </c>
      <c r="Q794" t="s">
        <v>345</v>
      </c>
      <c r="R794">
        <v>172</v>
      </c>
      <c r="S794" s="21">
        <v>1</v>
      </c>
      <c r="T794" s="21">
        <v>72</v>
      </c>
      <c r="U794" t="s">
        <v>281</v>
      </c>
      <c r="V794">
        <v>121</v>
      </c>
      <c r="W794" t="s">
        <v>312</v>
      </c>
      <c r="X794">
        <v>1</v>
      </c>
      <c r="Y794" t="s">
        <v>313</v>
      </c>
      <c r="Z794" s="4">
        <v>0</v>
      </c>
      <c r="AA794" s="4">
        <v>119.71</v>
      </c>
      <c r="AB794" s="4">
        <v>0</v>
      </c>
      <c r="AC794" s="4">
        <v>418.99</v>
      </c>
      <c r="AD794" s="4">
        <v>837.98</v>
      </c>
      <c r="AE794" s="4">
        <v>1496.4</v>
      </c>
      <c r="AF794" s="4">
        <v>0</v>
      </c>
      <c r="AG794" s="4">
        <v>0</v>
      </c>
      <c r="AH794" s="4">
        <v>538.70000000000005</v>
      </c>
      <c r="AI794" s="4">
        <v>0</v>
      </c>
      <c r="AJ794" s="4">
        <v>341.18</v>
      </c>
      <c r="AK794" s="4">
        <v>341.18</v>
      </c>
      <c r="AM794" s="4">
        <v>696</v>
      </c>
      <c r="AN794" s="4">
        <v>1678.29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726.63</v>
      </c>
      <c r="AU794" s="4">
        <v>0</v>
      </c>
      <c r="AV794" s="4">
        <v>911.3</v>
      </c>
      <c r="AW794" s="4">
        <v>0</v>
      </c>
      <c r="AX794" s="4">
        <v>0</v>
      </c>
      <c r="AZ794" s="4">
        <v>696</v>
      </c>
      <c r="BA794" s="4">
        <v>1798</v>
      </c>
      <c r="BB794" s="4">
        <v>0</v>
      </c>
      <c r="BC794" s="4">
        <v>0</v>
      </c>
      <c r="BD794" s="4">
        <v>0</v>
      </c>
      <c r="BE794" s="4">
        <v>464</v>
      </c>
      <c r="BF794" s="4">
        <v>1566</v>
      </c>
      <c r="BG794" s="4">
        <v>1450</v>
      </c>
      <c r="BH794" s="4">
        <v>0</v>
      </c>
      <c r="BI794" s="4">
        <v>1450</v>
      </c>
      <c r="BJ794" s="6">
        <v>742.4</v>
      </c>
      <c r="BK794" s="6">
        <v>742.4</v>
      </c>
      <c r="BQ794" s="4">
        <v>9247.3343999999997</v>
      </c>
      <c r="BR794" s="9">
        <v>722.44799999999998</v>
      </c>
      <c r="BS794" s="9">
        <v>1866.3240000000001</v>
      </c>
      <c r="BT794" s="9">
        <v>0</v>
      </c>
      <c r="BU794" s="9">
        <v>0</v>
      </c>
      <c r="BV794" s="9">
        <v>0</v>
      </c>
      <c r="BW794" s="9">
        <v>481.63200000000001</v>
      </c>
      <c r="BX794" s="9">
        <v>1625.5080000000003</v>
      </c>
      <c r="BY794" s="9">
        <v>1505.1000000000001</v>
      </c>
      <c r="BZ794" s="9">
        <v>0</v>
      </c>
      <c r="CA794" s="9">
        <v>1505.1000000000001</v>
      </c>
      <c r="CB794" s="9">
        <v>770.61120000000005</v>
      </c>
      <c r="CC794" s="9">
        <v>770.61120000000005</v>
      </c>
      <c r="CD794" s="135">
        <v>9247.3343999999997</v>
      </c>
      <c r="CE794" s="7">
        <f t="shared" si="12"/>
        <v>0</v>
      </c>
    </row>
    <row r="795" spans="1:83" hidden="1">
      <c r="A795">
        <v>111</v>
      </c>
      <c r="B795" t="s">
        <v>84</v>
      </c>
      <c r="C795">
        <v>141</v>
      </c>
      <c r="D795" t="s">
        <v>260</v>
      </c>
      <c r="E795">
        <v>373</v>
      </c>
      <c r="F795">
        <v>513550004</v>
      </c>
      <c r="G795" t="s">
        <v>200</v>
      </c>
      <c r="H795" s="53"/>
      <c r="I795">
        <v>101</v>
      </c>
      <c r="J795" t="s">
        <v>308</v>
      </c>
      <c r="K795">
        <v>3550</v>
      </c>
      <c r="L795" s="8">
        <v>3510</v>
      </c>
      <c r="M795" t="s">
        <v>335</v>
      </c>
      <c r="N795">
        <v>3000</v>
      </c>
      <c r="O795" t="s">
        <v>118</v>
      </c>
      <c r="P795">
        <v>13</v>
      </c>
      <c r="Q795" t="s">
        <v>353</v>
      </c>
      <c r="R795">
        <v>263</v>
      </c>
      <c r="S795" s="21">
        <v>2</v>
      </c>
      <c r="T795" s="21">
        <v>63</v>
      </c>
      <c r="U795" t="s">
        <v>354</v>
      </c>
      <c r="V795">
        <v>121</v>
      </c>
      <c r="W795" t="s">
        <v>312</v>
      </c>
      <c r="X795">
        <v>1</v>
      </c>
      <c r="Y795" t="s">
        <v>313</v>
      </c>
      <c r="Z795" s="4">
        <v>0</v>
      </c>
      <c r="AA795" s="4">
        <v>239.42</v>
      </c>
      <c r="AB795" s="4">
        <v>0</v>
      </c>
      <c r="AC795" s="4">
        <v>239.42</v>
      </c>
      <c r="AD795" s="4">
        <v>119.71</v>
      </c>
      <c r="AE795" s="4">
        <v>454.91</v>
      </c>
      <c r="AF795" s="4">
        <v>0</v>
      </c>
      <c r="AG795" s="4">
        <v>0</v>
      </c>
      <c r="AH795" s="4">
        <v>119.71</v>
      </c>
      <c r="AI795" s="4">
        <v>0</v>
      </c>
      <c r="AJ795" s="4">
        <v>117.32</v>
      </c>
      <c r="AK795" s="4">
        <v>117.32</v>
      </c>
      <c r="AM795" s="4">
        <v>638</v>
      </c>
      <c r="AN795" s="4">
        <v>-25</v>
      </c>
      <c r="AO795" s="4">
        <v>133.58000000000001</v>
      </c>
      <c r="AP795" s="4">
        <v>456.58</v>
      </c>
      <c r="AQ795" s="4">
        <v>-119.71</v>
      </c>
      <c r="AR795" s="4">
        <v>0</v>
      </c>
      <c r="AS795" s="4">
        <v>0</v>
      </c>
      <c r="AT795" s="4">
        <v>125.09</v>
      </c>
      <c r="AU795" s="4">
        <v>0</v>
      </c>
      <c r="AV795" s="4">
        <v>0</v>
      </c>
      <c r="AW795" s="4">
        <v>0</v>
      </c>
      <c r="AX795" s="4">
        <v>0</v>
      </c>
      <c r="AZ795" s="4">
        <v>638</v>
      </c>
      <c r="BA795" s="4">
        <v>116</v>
      </c>
      <c r="BB795" s="4">
        <v>232</v>
      </c>
      <c r="BC795" s="4">
        <v>696</v>
      </c>
      <c r="BD795" s="4">
        <v>0</v>
      </c>
      <c r="BE795" s="4">
        <v>0</v>
      </c>
      <c r="BF795" s="4">
        <v>0</v>
      </c>
      <c r="BG795" s="4">
        <v>580</v>
      </c>
      <c r="BH795" s="4">
        <v>0</v>
      </c>
      <c r="BI795" s="4">
        <v>0</v>
      </c>
      <c r="BJ795" s="6">
        <v>226.2</v>
      </c>
      <c r="BK795" s="6">
        <v>226.2</v>
      </c>
      <c r="BQ795" s="4">
        <v>2817.5471999999995</v>
      </c>
      <c r="BR795" s="9">
        <v>662.24399999999991</v>
      </c>
      <c r="BS795" s="9">
        <v>120.408</v>
      </c>
      <c r="BT795" s="9">
        <v>240.816</v>
      </c>
      <c r="BU795" s="9">
        <v>722.44799999999998</v>
      </c>
      <c r="BV795" s="9">
        <v>0</v>
      </c>
      <c r="BW795" s="9">
        <v>0</v>
      </c>
      <c r="BX795" s="9">
        <v>0</v>
      </c>
      <c r="BY795" s="9">
        <v>602.04</v>
      </c>
      <c r="BZ795" s="9">
        <v>0</v>
      </c>
      <c r="CA795" s="9">
        <v>0</v>
      </c>
      <c r="CB795" s="9">
        <v>234.79559999999998</v>
      </c>
      <c r="CC795" s="9">
        <v>234.79559999999998</v>
      </c>
      <c r="CD795" s="135">
        <v>2817.5472</v>
      </c>
      <c r="CE795" s="7">
        <f t="shared" si="12"/>
        <v>0</v>
      </c>
    </row>
    <row r="796" spans="1:83" hidden="1">
      <c r="A796">
        <v>921</v>
      </c>
      <c r="B796" t="s">
        <v>454</v>
      </c>
      <c r="C796">
        <v>108</v>
      </c>
      <c r="D796" t="s">
        <v>455</v>
      </c>
      <c r="E796">
        <v>373</v>
      </c>
      <c r="F796">
        <v>513550004</v>
      </c>
      <c r="G796" t="s">
        <v>200</v>
      </c>
      <c r="H796" s="53"/>
      <c r="I796">
        <v>101</v>
      </c>
      <c r="J796" t="s">
        <v>308</v>
      </c>
      <c r="K796">
        <v>3550</v>
      </c>
      <c r="L796" s="8">
        <v>3510</v>
      </c>
      <c r="M796" t="s">
        <v>335</v>
      </c>
      <c r="N796">
        <v>3000</v>
      </c>
      <c r="O796" t="s">
        <v>118</v>
      </c>
      <c r="P796">
        <v>4</v>
      </c>
      <c r="Q796" t="s">
        <v>345</v>
      </c>
      <c r="R796">
        <v>132</v>
      </c>
      <c r="S796" s="21">
        <v>1</v>
      </c>
      <c r="T796" s="21">
        <v>32</v>
      </c>
      <c r="U796" t="s">
        <v>456</v>
      </c>
      <c r="V796">
        <v>121</v>
      </c>
      <c r="W796" t="s">
        <v>312</v>
      </c>
      <c r="X796">
        <v>1</v>
      </c>
      <c r="Y796" t="s">
        <v>313</v>
      </c>
      <c r="Z796" s="4">
        <v>0</v>
      </c>
      <c r="AA796" s="4">
        <v>119.71</v>
      </c>
      <c r="AB796" s="4">
        <v>0</v>
      </c>
      <c r="AC796" s="4">
        <v>0</v>
      </c>
      <c r="AD796" s="4">
        <v>119.71</v>
      </c>
      <c r="AE796" s="4">
        <v>239.42</v>
      </c>
      <c r="AF796" s="4">
        <v>0</v>
      </c>
      <c r="AG796" s="4">
        <v>119.71</v>
      </c>
      <c r="AH796" s="4">
        <v>119.71</v>
      </c>
      <c r="AI796" s="4">
        <v>239.42</v>
      </c>
      <c r="AJ796" s="4">
        <v>95.77</v>
      </c>
      <c r="AK796" s="4">
        <v>95.77</v>
      </c>
      <c r="AM796" s="4">
        <v>0</v>
      </c>
      <c r="AN796" s="4">
        <v>0</v>
      </c>
      <c r="AO796" s="4">
        <v>-3</v>
      </c>
      <c r="AP796" s="4">
        <v>0</v>
      </c>
      <c r="AQ796" s="4">
        <v>0</v>
      </c>
      <c r="AR796" s="4">
        <v>-0.3</v>
      </c>
      <c r="AS796" s="4">
        <v>0</v>
      </c>
      <c r="AT796" s="4">
        <v>0</v>
      </c>
      <c r="AU796" s="4">
        <v>0</v>
      </c>
      <c r="AV796" s="4">
        <v>0</v>
      </c>
      <c r="AW796" s="4">
        <v>0</v>
      </c>
      <c r="AX796" s="4">
        <v>0</v>
      </c>
      <c r="AZ796" s="4">
        <v>0</v>
      </c>
      <c r="BA796" s="4">
        <v>0</v>
      </c>
      <c r="BB796" s="4">
        <v>0</v>
      </c>
      <c r="BC796" s="4">
        <v>0</v>
      </c>
      <c r="BD796" s="4">
        <v>0</v>
      </c>
      <c r="BE796" s="4">
        <v>0</v>
      </c>
      <c r="BF796" s="4">
        <v>116</v>
      </c>
      <c r="BG796" s="4">
        <v>116</v>
      </c>
      <c r="BH796" s="4">
        <v>0</v>
      </c>
      <c r="BI796" s="4">
        <v>0</v>
      </c>
      <c r="BJ796" s="6">
        <v>23.2</v>
      </c>
      <c r="BK796" s="6">
        <v>23.2</v>
      </c>
      <c r="BQ796" s="4">
        <v>288.97919999999999</v>
      </c>
      <c r="BR796" s="9">
        <v>0</v>
      </c>
      <c r="BS796" s="9">
        <v>0</v>
      </c>
      <c r="BT796" s="9">
        <v>0</v>
      </c>
      <c r="BU796" s="9">
        <v>0</v>
      </c>
      <c r="BV796" s="9">
        <v>0</v>
      </c>
      <c r="BW796" s="9">
        <v>0</v>
      </c>
      <c r="BX796" s="9">
        <v>120.408</v>
      </c>
      <c r="BY796" s="9">
        <v>120.408</v>
      </c>
      <c r="BZ796" s="9">
        <v>0</v>
      </c>
      <c r="CA796" s="9">
        <v>0</v>
      </c>
      <c r="CB796" s="9">
        <v>24.081600000000002</v>
      </c>
      <c r="CC796" s="9">
        <v>24.081600000000002</v>
      </c>
      <c r="CD796" s="135">
        <v>288.97919999999999</v>
      </c>
      <c r="CE796" s="7">
        <f t="shared" si="12"/>
        <v>0</v>
      </c>
    </row>
    <row r="797" spans="1:83" hidden="1">
      <c r="A797">
        <v>931</v>
      </c>
      <c r="B797" t="s">
        <v>465</v>
      </c>
      <c r="C797">
        <v>111</v>
      </c>
      <c r="D797" t="s">
        <v>466</v>
      </c>
      <c r="E797">
        <v>373</v>
      </c>
      <c r="F797">
        <v>513550004</v>
      </c>
      <c r="G797" t="s">
        <v>200</v>
      </c>
      <c r="H797" s="53"/>
      <c r="I797">
        <v>101</v>
      </c>
      <c r="J797" t="s">
        <v>308</v>
      </c>
      <c r="K797">
        <v>3550</v>
      </c>
      <c r="L797" s="8">
        <v>3510</v>
      </c>
      <c r="M797" t="s">
        <v>335</v>
      </c>
      <c r="N797">
        <v>3000</v>
      </c>
      <c r="O797" t="s">
        <v>118</v>
      </c>
      <c r="P797">
        <v>5</v>
      </c>
      <c r="Q797" t="s">
        <v>467</v>
      </c>
      <c r="R797">
        <v>152</v>
      </c>
      <c r="S797" s="21">
        <v>1</v>
      </c>
      <c r="T797" s="21">
        <v>52</v>
      </c>
      <c r="U797" t="s">
        <v>468</v>
      </c>
      <c r="V797">
        <v>121</v>
      </c>
      <c r="W797" t="s">
        <v>312</v>
      </c>
      <c r="X797">
        <v>1</v>
      </c>
      <c r="Y797" t="s">
        <v>313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M797" s="4">
        <v>0</v>
      </c>
      <c r="AN797" s="4">
        <v>0</v>
      </c>
      <c r="AO797" s="4">
        <v>0</v>
      </c>
      <c r="AP797" s="4">
        <v>116</v>
      </c>
      <c r="AQ797" s="4">
        <v>0</v>
      </c>
      <c r="AR797" s="4">
        <v>0</v>
      </c>
      <c r="AS797" s="4">
        <v>0</v>
      </c>
      <c r="AT797" s="4">
        <v>0</v>
      </c>
      <c r="AU797" s="4">
        <v>0</v>
      </c>
      <c r="AV797" s="4">
        <v>0</v>
      </c>
      <c r="AW797" s="4">
        <v>0</v>
      </c>
      <c r="AX797" s="4">
        <v>0</v>
      </c>
      <c r="AZ797" s="4">
        <v>0</v>
      </c>
      <c r="BA797" s="4">
        <v>0</v>
      </c>
      <c r="BB797" s="4">
        <v>0</v>
      </c>
      <c r="BC797" s="4">
        <v>116</v>
      </c>
      <c r="BD797" s="4">
        <v>0</v>
      </c>
      <c r="BE797" s="4">
        <v>0</v>
      </c>
      <c r="BF797" s="4">
        <v>0</v>
      </c>
      <c r="BG797" s="4">
        <v>0</v>
      </c>
      <c r="BH797" s="4">
        <v>0</v>
      </c>
      <c r="BI797" s="4">
        <v>0</v>
      </c>
      <c r="BJ797" s="6">
        <v>11.6</v>
      </c>
      <c r="BK797" s="6">
        <v>11.6</v>
      </c>
      <c r="BQ797" s="4">
        <v>144.4896</v>
      </c>
      <c r="BR797" s="9">
        <v>0</v>
      </c>
      <c r="BS797" s="9">
        <v>0</v>
      </c>
      <c r="BT797" s="9">
        <v>0</v>
      </c>
      <c r="BU797" s="9">
        <v>120.408</v>
      </c>
      <c r="BV797" s="9">
        <v>0</v>
      </c>
      <c r="BW797" s="9">
        <v>0</v>
      </c>
      <c r="BX797" s="9">
        <v>0</v>
      </c>
      <c r="BY797" s="9">
        <v>0</v>
      </c>
      <c r="BZ797" s="9">
        <v>0</v>
      </c>
      <c r="CA797" s="9">
        <v>0</v>
      </c>
      <c r="CB797" s="9">
        <v>12.040800000000001</v>
      </c>
      <c r="CC797" s="9">
        <v>12.040800000000001</v>
      </c>
      <c r="CD797" s="135">
        <v>144.4896</v>
      </c>
      <c r="CE797" s="7">
        <f t="shared" si="12"/>
        <v>0</v>
      </c>
    </row>
    <row r="798" spans="1:83" hidden="1">
      <c r="A798">
        <v>942</v>
      </c>
      <c r="B798" t="s">
        <v>487</v>
      </c>
      <c r="C798">
        <v>117</v>
      </c>
      <c r="D798" t="s">
        <v>488</v>
      </c>
      <c r="E798">
        <v>373</v>
      </c>
      <c r="F798">
        <v>513550004</v>
      </c>
      <c r="G798" t="s">
        <v>200</v>
      </c>
      <c r="H798" s="53"/>
      <c r="I798">
        <v>101</v>
      </c>
      <c r="J798" t="s">
        <v>308</v>
      </c>
      <c r="K798">
        <v>3550</v>
      </c>
      <c r="L798" s="8">
        <v>3510</v>
      </c>
      <c r="M798" t="s">
        <v>335</v>
      </c>
      <c r="N798">
        <v>3000</v>
      </c>
      <c r="O798" t="s">
        <v>118</v>
      </c>
      <c r="P798">
        <v>8</v>
      </c>
      <c r="Q798" t="s">
        <v>486</v>
      </c>
      <c r="R798">
        <v>183</v>
      </c>
      <c r="S798" s="21">
        <v>1</v>
      </c>
      <c r="T798" s="21">
        <v>83</v>
      </c>
      <c r="U798" t="s">
        <v>489</v>
      </c>
      <c r="V798">
        <v>121</v>
      </c>
      <c r="W798" t="s">
        <v>312</v>
      </c>
      <c r="X798">
        <v>1</v>
      </c>
      <c r="Y798" t="s">
        <v>313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179.57</v>
      </c>
      <c r="AF798" s="4">
        <v>0</v>
      </c>
      <c r="AG798" s="4">
        <v>0</v>
      </c>
      <c r="AH798" s="4">
        <v>0</v>
      </c>
      <c r="AI798" s="4">
        <v>0</v>
      </c>
      <c r="AJ798" s="4">
        <v>17.96</v>
      </c>
      <c r="AK798" s="4">
        <v>17.96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0</v>
      </c>
      <c r="AU798" s="4">
        <v>0</v>
      </c>
      <c r="AV798" s="4">
        <v>0</v>
      </c>
      <c r="AW798" s="4">
        <v>-197.53</v>
      </c>
      <c r="AX798" s="4">
        <v>0</v>
      </c>
      <c r="AZ798" s="4">
        <v>0</v>
      </c>
      <c r="BA798" s="4">
        <v>0</v>
      </c>
      <c r="BB798" s="4">
        <v>0</v>
      </c>
      <c r="BC798" s="4">
        <v>0</v>
      </c>
      <c r="BD798" s="4">
        <v>0</v>
      </c>
      <c r="BE798" s="4">
        <v>0</v>
      </c>
      <c r="BF798" s="4">
        <v>0</v>
      </c>
      <c r="BG798" s="4">
        <v>0</v>
      </c>
      <c r="BH798" s="4">
        <v>0</v>
      </c>
      <c r="BI798" s="4">
        <v>0</v>
      </c>
      <c r="BJ798" s="6">
        <v>0</v>
      </c>
      <c r="BK798" s="6">
        <v>0</v>
      </c>
      <c r="BQ798" s="4">
        <v>0</v>
      </c>
      <c r="BR798" s="9">
        <v>0</v>
      </c>
      <c r="BS798" s="9">
        <v>0</v>
      </c>
      <c r="BT798" s="9">
        <v>0</v>
      </c>
      <c r="BU798" s="9">
        <v>0</v>
      </c>
      <c r="BV798" s="9">
        <v>0</v>
      </c>
      <c r="BW798" s="9">
        <v>0</v>
      </c>
      <c r="BX798" s="9">
        <v>0</v>
      </c>
      <c r="BY798" s="9">
        <v>0</v>
      </c>
      <c r="BZ798" s="9">
        <v>0</v>
      </c>
      <c r="CA798" s="9">
        <v>0</v>
      </c>
      <c r="CB798" s="9">
        <v>0</v>
      </c>
      <c r="CC798" s="9">
        <v>0</v>
      </c>
      <c r="CD798" s="135">
        <v>0</v>
      </c>
      <c r="CE798" s="7">
        <f t="shared" si="12"/>
        <v>0</v>
      </c>
    </row>
    <row r="799" spans="1:83" hidden="1">
      <c r="A799">
        <v>951</v>
      </c>
      <c r="B799" t="s">
        <v>491</v>
      </c>
      <c r="C799">
        <v>118</v>
      </c>
      <c r="D799" t="s">
        <v>178</v>
      </c>
      <c r="E799">
        <v>373</v>
      </c>
      <c r="F799">
        <v>513550004</v>
      </c>
      <c r="G799" t="s">
        <v>200</v>
      </c>
      <c r="H799" s="53"/>
      <c r="I799">
        <v>101</v>
      </c>
      <c r="J799" t="s">
        <v>308</v>
      </c>
      <c r="K799">
        <v>3550</v>
      </c>
      <c r="L799" s="8">
        <v>3510</v>
      </c>
      <c r="M799" t="s">
        <v>335</v>
      </c>
      <c r="N799">
        <v>3000</v>
      </c>
      <c r="O799" t="s">
        <v>118</v>
      </c>
      <c r="P799">
        <v>12</v>
      </c>
      <c r="Q799" t="s">
        <v>401</v>
      </c>
      <c r="R799">
        <v>221</v>
      </c>
      <c r="S799" s="21">
        <v>2</v>
      </c>
      <c r="T799" s="21">
        <v>21</v>
      </c>
      <c r="U799" t="s">
        <v>492</v>
      </c>
      <c r="V799">
        <v>128</v>
      </c>
      <c r="W799" t="s">
        <v>404</v>
      </c>
      <c r="X799">
        <v>1</v>
      </c>
      <c r="Y799" t="s">
        <v>313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119.71</v>
      </c>
      <c r="AI799" s="4">
        <v>0</v>
      </c>
      <c r="AJ799" s="4">
        <v>11.97</v>
      </c>
      <c r="AK799" s="4">
        <v>11.97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290</v>
      </c>
      <c r="AU799" s="4">
        <v>-1</v>
      </c>
      <c r="AV799" s="4">
        <v>0</v>
      </c>
      <c r="AW799" s="4">
        <v>0</v>
      </c>
      <c r="AX799" s="4">
        <v>0</v>
      </c>
      <c r="AZ799" s="4">
        <v>0</v>
      </c>
      <c r="BA799" s="4">
        <v>0</v>
      </c>
      <c r="BB799" s="4">
        <v>0</v>
      </c>
      <c r="BC799" s="4">
        <v>0</v>
      </c>
      <c r="BD799" s="4">
        <v>0</v>
      </c>
      <c r="BE799" s="4">
        <v>0</v>
      </c>
      <c r="BF799" s="4">
        <v>0</v>
      </c>
      <c r="BG799" s="4">
        <v>290</v>
      </c>
      <c r="BH799" s="4">
        <v>0</v>
      </c>
      <c r="BI799" s="4">
        <v>0</v>
      </c>
      <c r="BJ799" s="6">
        <v>29</v>
      </c>
      <c r="BK799" s="6">
        <v>29</v>
      </c>
      <c r="BQ799" s="4">
        <v>361.22399999999999</v>
      </c>
      <c r="BR799" s="9">
        <v>0</v>
      </c>
      <c r="BS799" s="9">
        <v>0</v>
      </c>
      <c r="BT799" s="9">
        <v>0</v>
      </c>
      <c r="BU799" s="9">
        <v>0</v>
      </c>
      <c r="BV799" s="9">
        <v>0</v>
      </c>
      <c r="BW799" s="9">
        <v>0</v>
      </c>
      <c r="BX799" s="9">
        <v>0</v>
      </c>
      <c r="BY799" s="9">
        <v>301.02</v>
      </c>
      <c r="BZ799" s="9">
        <v>0</v>
      </c>
      <c r="CA799" s="9">
        <v>0</v>
      </c>
      <c r="CB799" s="9">
        <v>30.101999999999997</v>
      </c>
      <c r="CC799" s="9">
        <v>30.101999999999997</v>
      </c>
      <c r="CD799" s="135">
        <v>361.22399999999993</v>
      </c>
      <c r="CE799" s="7">
        <f t="shared" si="12"/>
        <v>0</v>
      </c>
    </row>
    <row r="800" spans="1:83" hidden="1">
      <c r="A800">
        <v>952</v>
      </c>
      <c r="B800" t="s">
        <v>498</v>
      </c>
      <c r="C800">
        <v>120</v>
      </c>
      <c r="D800" t="s">
        <v>499</v>
      </c>
      <c r="E800">
        <v>373</v>
      </c>
      <c r="F800">
        <v>513550004</v>
      </c>
      <c r="G800" t="s">
        <v>200</v>
      </c>
      <c r="H800" s="53"/>
      <c r="I800">
        <v>101</v>
      </c>
      <c r="J800" t="s">
        <v>308</v>
      </c>
      <c r="K800">
        <v>3550</v>
      </c>
      <c r="L800" s="8">
        <v>3510</v>
      </c>
      <c r="M800" t="s">
        <v>335</v>
      </c>
      <c r="N800">
        <v>3000</v>
      </c>
      <c r="O800" t="s">
        <v>118</v>
      </c>
      <c r="P800">
        <v>12</v>
      </c>
      <c r="Q800" t="s">
        <v>401</v>
      </c>
      <c r="R800">
        <v>222</v>
      </c>
      <c r="S800" s="21">
        <v>2</v>
      </c>
      <c r="T800" s="21">
        <v>22</v>
      </c>
      <c r="U800" t="s">
        <v>500</v>
      </c>
      <c r="V800">
        <v>125</v>
      </c>
      <c r="W800" t="s">
        <v>464</v>
      </c>
      <c r="X800">
        <v>1</v>
      </c>
      <c r="Y800" t="s">
        <v>313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M800" s="4">
        <v>0</v>
      </c>
      <c r="AN800" s="4">
        <v>0</v>
      </c>
      <c r="AO800" s="4">
        <v>0</v>
      </c>
      <c r="AP800" s="4">
        <v>174</v>
      </c>
      <c r="AQ800" s="4">
        <v>0</v>
      </c>
      <c r="AR800" s="4">
        <v>0</v>
      </c>
      <c r="AS800" s="4">
        <v>0</v>
      </c>
      <c r="AT800" s="4">
        <v>0</v>
      </c>
      <c r="AU800" s="4">
        <v>0</v>
      </c>
      <c r="AV800" s="4">
        <v>0</v>
      </c>
      <c r="AW800" s="4">
        <v>0</v>
      </c>
      <c r="AX800" s="4">
        <v>0</v>
      </c>
      <c r="AZ800" s="4">
        <v>0</v>
      </c>
      <c r="BA800" s="4">
        <v>0</v>
      </c>
      <c r="BB800" s="4">
        <v>0</v>
      </c>
      <c r="BC800" s="4">
        <v>174</v>
      </c>
      <c r="BD800" s="4">
        <v>0</v>
      </c>
      <c r="BE800" s="4">
        <v>0</v>
      </c>
      <c r="BF800" s="4">
        <v>0</v>
      </c>
      <c r="BG800" s="4">
        <v>0</v>
      </c>
      <c r="BH800" s="4">
        <v>0</v>
      </c>
      <c r="BI800" s="4">
        <v>0</v>
      </c>
      <c r="BJ800" s="6">
        <v>17.399999999999999</v>
      </c>
      <c r="BK800" s="6">
        <v>17.399999999999999</v>
      </c>
      <c r="BQ800" s="4">
        <v>216.73440000000002</v>
      </c>
      <c r="BR800" s="9">
        <v>0</v>
      </c>
      <c r="BS800" s="9">
        <v>0</v>
      </c>
      <c r="BT800" s="9">
        <v>0</v>
      </c>
      <c r="BU800" s="9">
        <v>180.61199999999999</v>
      </c>
      <c r="BV800" s="9">
        <v>0</v>
      </c>
      <c r="BW800" s="9">
        <v>0</v>
      </c>
      <c r="BX800" s="9">
        <v>0</v>
      </c>
      <c r="BY800" s="9">
        <v>0</v>
      </c>
      <c r="BZ800" s="9">
        <v>0</v>
      </c>
      <c r="CA800" s="9">
        <v>0</v>
      </c>
      <c r="CB800" s="9">
        <v>18.061199999999999</v>
      </c>
      <c r="CC800" s="9">
        <v>18.061199999999999</v>
      </c>
      <c r="CD800" s="135">
        <v>216.73439999999999</v>
      </c>
      <c r="CE800" s="7">
        <f t="shared" si="12"/>
        <v>0</v>
      </c>
    </row>
    <row r="801" spans="1:83" hidden="1">
      <c r="A801">
        <v>953</v>
      </c>
      <c r="B801" t="s">
        <v>259</v>
      </c>
      <c r="C801">
        <v>121</v>
      </c>
      <c r="D801" t="s">
        <v>196</v>
      </c>
      <c r="E801">
        <v>373</v>
      </c>
      <c r="F801">
        <v>513550004</v>
      </c>
      <c r="G801" t="s">
        <v>200</v>
      </c>
      <c r="H801" s="53"/>
      <c r="I801">
        <v>101</v>
      </c>
      <c r="J801" t="s">
        <v>308</v>
      </c>
      <c r="K801">
        <v>3550</v>
      </c>
      <c r="L801" s="8">
        <v>3510</v>
      </c>
      <c r="M801" t="s">
        <v>335</v>
      </c>
      <c r="N801">
        <v>3000</v>
      </c>
      <c r="O801" t="s">
        <v>118</v>
      </c>
      <c r="P801">
        <v>12</v>
      </c>
      <c r="Q801" t="s">
        <v>401</v>
      </c>
      <c r="R801">
        <v>214</v>
      </c>
      <c r="S801" s="21">
        <v>2</v>
      </c>
      <c r="T801" s="21">
        <v>14</v>
      </c>
      <c r="U801" t="s">
        <v>446</v>
      </c>
      <c r="V801">
        <v>125</v>
      </c>
      <c r="W801" t="s">
        <v>464</v>
      </c>
      <c r="X801">
        <v>1</v>
      </c>
      <c r="Y801" t="s">
        <v>313</v>
      </c>
      <c r="Z801" s="4">
        <v>0</v>
      </c>
      <c r="AA801" s="4">
        <v>119.71</v>
      </c>
      <c r="AB801" s="4">
        <v>0</v>
      </c>
      <c r="AC801" s="4">
        <v>0</v>
      </c>
      <c r="AD801" s="4">
        <v>119.71</v>
      </c>
      <c r="AE801" s="4">
        <v>0</v>
      </c>
      <c r="AF801" s="4">
        <v>119.71</v>
      </c>
      <c r="AG801" s="4">
        <v>0</v>
      </c>
      <c r="AH801" s="4">
        <v>0</v>
      </c>
      <c r="AI801" s="4">
        <v>119.71</v>
      </c>
      <c r="AJ801" s="4">
        <v>47.88</v>
      </c>
      <c r="AK801" s="4">
        <v>47.88</v>
      </c>
      <c r="AM801" s="4">
        <v>696</v>
      </c>
      <c r="AN801" s="4">
        <v>-119.71</v>
      </c>
      <c r="AO801" s="4">
        <v>0</v>
      </c>
      <c r="AP801" s="4">
        <v>0</v>
      </c>
      <c r="AQ801" s="4">
        <v>-119.71</v>
      </c>
      <c r="AR801" s="4">
        <v>0</v>
      </c>
      <c r="AS801" s="4">
        <v>0</v>
      </c>
      <c r="AT801" s="4">
        <v>0</v>
      </c>
      <c r="AU801" s="4">
        <v>0</v>
      </c>
      <c r="AV801" s="4">
        <v>0</v>
      </c>
      <c r="AW801" s="4">
        <v>0</v>
      </c>
      <c r="AX801" s="4">
        <v>0</v>
      </c>
      <c r="AZ801" s="4">
        <v>696</v>
      </c>
      <c r="BA801" s="4">
        <v>0</v>
      </c>
      <c r="BB801" s="4">
        <v>0</v>
      </c>
      <c r="BC801" s="4">
        <v>0</v>
      </c>
      <c r="BD801" s="4">
        <v>0</v>
      </c>
      <c r="BE801" s="4">
        <v>0</v>
      </c>
      <c r="BF801" s="4">
        <v>0</v>
      </c>
      <c r="BG801" s="4">
        <v>0</v>
      </c>
      <c r="BH801" s="4">
        <v>0</v>
      </c>
      <c r="BI801" s="4">
        <v>0</v>
      </c>
      <c r="BJ801" s="6">
        <v>69.599999999999994</v>
      </c>
      <c r="BK801" s="6">
        <v>69.599999999999994</v>
      </c>
      <c r="BQ801" s="4">
        <v>866.93760000000009</v>
      </c>
      <c r="BR801" s="9">
        <v>722.44799999999998</v>
      </c>
      <c r="BS801" s="9">
        <v>0</v>
      </c>
      <c r="BT801" s="9">
        <v>0</v>
      </c>
      <c r="BU801" s="9">
        <v>0</v>
      </c>
      <c r="BV801" s="9">
        <v>0</v>
      </c>
      <c r="BW801" s="9">
        <v>0</v>
      </c>
      <c r="BX801" s="9">
        <v>0</v>
      </c>
      <c r="BY801" s="9">
        <v>0</v>
      </c>
      <c r="BZ801" s="9">
        <v>0</v>
      </c>
      <c r="CA801" s="9">
        <v>0</v>
      </c>
      <c r="CB801" s="9">
        <v>72.244799999999998</v>
      </c>
      <c r="CC801" s="9">
        <v>72.244799999999998</v>
      </c>
      <c r="CD801" s="135">
        <v>866.93759999999997</v>
      </c>
      <c r="CE801" s="7">
        <f t="shared" si="12"/>
        <v>0</v>
      </c>
    </row>
    <row r="802" spans="1:83" hidden="1">
      <c r="A802">
        <v>954</v>
      </c>
      <c r="B802" t="s">
        <v>502</v>
      </c>
      <c r="C802">
        <v>122</v>
      </c>
      <c r="D802" t="s">
        <v>503</v>
      </c>
      <c r="E802">
        <v>373</v>
      </c>
      <c r="F802">
        <v>513550004</v>
      </c>
      <c r="G802" t="s">
        <v>200</v>
      </c>
      <c r="H802" s="53"/>
      <c r="I802">
        <v>101</v>
      </c>
      <c r="J802" t="s">
        <v>308</v>
      </c>
      <c r="K802">
        <v>3550</v>
      </c>
      <c r="L802" s="8">
        <v>3510</v>
      </c>
      <c r="M802" t="s">
        <v>335</v>
      </c>
      <c r="N802">
        <v>3000</v>
      </c>
      <c r="O802" t="s">
        <v>118</v>
      </c>
      <c r="P802">
        <v>12</v>
      </c>
      <c r="Q802" t="s">
        <v>401</v>
      </c>
      <c r="R802">
        <v>226</v>
      </c>
      <c r="S802" s="21">
        <v>2</v>
      </c>
      <c r="T802" s="21">
        <v>26</v>
      </c>
      <c r="U802" t="s">
        <v>504</v>
      </c>
      <c r="V802">
        <v>121</v>
      </c>
      <c r="W802" t="s">
        <v>312</v>
      </c>
      <c r="X802">
        <v>1</v>
      </c>
      <c r="Y802" t="s">
        <v>313</v>
      </c>
      <c r="Z802" s="4">
        <v>0</v>
      </c>
      <c r="AA802" s="4">
        <v>6608.1</v>
      </c>
      <c r="AB802" s="4">
        <v>0</v>
      </c>
      <c r="AC802" s="4">
        <v>5518.72</v>
      </c>
      <c r="AD802" s="4">
        <v>2190.73</v>
      </c>
      <c r="AE802" s="4">
        <v>4956.08</v>
      </c>
      <c r="AF802" s="4">
        <v>1376.69</v>
      </c>
      <c r="AG802" s="4">
        <v>2909</v>
      </c>
      <c r="AH802" s="4">
        <v>933.75</v>
      </c>
      <c r="AI802" s="4">
        <v>598.55999999999995</v>
      </c>
      <c r="AJ802" s="4">
        <v>2509.16</v>
      </c>
      <c r="AK802" s="4">
        <v>2509.16</v>
      </c>
      <c r="AM802" s="4">
        <v>4466</v>
      </c>
      <c r="AN802" s="4">
        <v>-3891.71</v>
      </c>
      <c r="AO802" s="4">
        <v>1274.01</v>
      </c>
      <c r="AP802" s="4">
        <v>165.28</v>
      </c>
      <c r="AQ802" s="4">
        <v>-2190.73</v>
      </c>
      <c r="AR802" s="4">
        <v>-2071.29</v>
      </c>
      <c r="AS802" s="4">
        <v>-570.47</v>
      </c>
      <c r="AT802" s="4">
        <v>-742.01</v>
      </c>
      <c r="AU802" s="4">
        <v>-707.59</v>
      </c>
      <c r="AV802" s="4">
        <v>8107.28</v>
      </c>
      <c r="AW802" s="4">
        <v>-2509.16</v>
      </c>
      <c r="AX802" s="4">
        <v>0</v>
      </c>
      <c r="AZ802" s="4">
        <v>4466</v>
      </c>
      <c r="BA802" s="4">
        <v>2320</v>
      </c>
      <c r="BB802" s="4">
        <v>1670.4</v>
      </c>
      <c r="BC802" s="4">
        <v>5684</v>
      </c>
      <c r="BD802" s="4">
        <v>0</v>
      </c>
      <c r="BE802" s="4">
        <v>1566</v>
      </c>
      <c r="BF802" s="4">
        <v>1914</v>
      </c>
      <c r="BG802" s="4">
        <v>2378</v>
      </c>
      <c r="BH802" s="4">
        <v>0</v>
      </c>
      <c r="BI802" s="4">
        <v>8932</v>
      </c>
      <c r="BJ802" s="6">
        <v>2893.04</v>
      </c>
      <c r="BK802" s="6">
        <v>2893.04</v>
      </c>
      <c r="BQ802" s="4">
        <v>36035.706240000007</v>
      </c>
      <c r="BR802" s="9">
        <v>4635.7080000000005</v>
      </c>
      <c r="BS802" s="9">
        <v>2408.1600000000003</v>
      </c>
      <c r="BT802" s="9">
        <v>1733.8752000000004</v>
      </c>
      <c r="BU802" s="9">
        <v>5899.9920000000002</v>
      </c>
      <c r="BV802" s="9">
        <v>0</v>
      </c>
      <c r="BW802" s="9">
        <v>1625.5080000000003</v>
      </c>
      <c r="BX802" s="9">
        <v>1986.7320000000002</v>
      </c>
      <c r="BY802" s="9">
        <v>2468.364</v>
      </c>
      <c r="BZ802" s="9">
        <v>0</v>
      </c>
      <c r="CA802" s="9">
        <v>9271.4160000000011</v>
      </c>
      <c r="CB802" s="9">
        <v>3002.9755200000004</v>
      </c>
      <c r="CC802" s="9">
        <v>3002.9755200000004</v>
      </c>
      <c r="CD802" s="135">
        <v>36035.706240000007</v>
      </c>
      <c r="CE802" s="7">
        <f t="shared" si="12"/>
        <v>0</v>
      </c>
    </row>
    <row r="803" spans="1:83" hidden="1">
      <c r="A803">
        <v>961</v>
      </c>
      <c r="B803" t="s">
        <v>80</v>
      </c>
      <c r="C803">
        <v>124</v>
      </c>
      <c r="D803" t="s">
        <v>508</v>
      </c>
      <c r="E803">
        <v>373</v>
      </c>
      <c r="F803">
        <v>513550004</v>
      </c>
      <c r="G803" t="s">
        <v>200</v>
      </c>
      <c r="H803" s="53"/>
      <c r="I803">
        <v>101</v>
      </c>
      <c r="J803" t="s">
        <v>308</v>
      </c>
      <c r="K803">
        <v>3550</v>
      </c>
      <c r="L803" s="8">
        <v>3510</v>
      </c>
      <c r="M803" t="s">
        <v>335</v>
      </c>
      <c r="N803">
        <v>3000</v>
      </c>
      <c r="O803" t="s">
        <v>118</v>
      </c>
      <c r="P803">
        <v>11</v>
      </c>
      <c r="Q803" t="s">
        <v>509</v>
      </c>
      <c r="R803">
        <v>241</v>
      </c>
      <c r="S803" s="21">
        <v>2</v>
      </c>
      <c r="T803" s="21">
        <v>41</v>
      </c>
      <c r="U803" t="s">
        <v>445</v>
      </c>
      <c r="V803">
        <v>124</v>
      </c>
      <c r="W803" t="s">
        <v>510</v>
      </c>
      <c r="X803">
        <v>1</v>
      </c>
      <c r="Y803" t="s">
        <v>313</v>
      </c>
      <c r="Z803" s="4">
        <v>0</v>
      </c>
      <c r="AA803" s="4">
        <v>239.42</v>
      </c>
      <c r="AB803" s="4">
        <v>0</v>
      </c>
      <c r="AC803" s="4">
        <v>0</v>
      </c>
      <c r="AD803" s="4">
        <v>239.42</v>
      </c>
      <c r="AE803" s="4">
        <v>167.6</v>
      </c>
      <c r="AF803" s="4">
        <v>0</v>
      </c>
      <c r="AG803" s="4">
        <v>0</v>
      </c>
      <c r="AH803" s="4">
        <v>0</v>
      </c>
      <c r="AI803" s="4">
        <v>0</v>
      </c>
      <c r="AJ803" s="4">
        <v>64.64</v>
      </c>
      <c r="AK803" s="4">
        <v>64.64</v>
      </c>
      <c r="AM803" s="4">
        <v>0</v>
      </c>
      <c r="AN803" s="4">
        <v>0</v>
      </c>
      <c r="AO803" s="4">
        <v>0</v>
      </c>
      <c r="AP803" s="4">
        <v>108.58</v>
      </c>
      <c r="AQ803" s="4">
        <v>-239.42</v>
      </c>
      <c r="AR803" s="4">
        <v>0</v>
      </c>
      <c r="AS803" s="4">
        <v>0</v>
      </c>
      <c r="AT803" s="4">
        <v>64.400000000000006</v>
      </c>
      <c r="AU803" s="4">
        <v>0</v>
      </c>
      <c r="AV803" s="4">
        <v>0</v>
      </c>
      <c r="AW803" s="4">
        <v>0</v>
      </c>
      <c r="AX803" s="4">
        <v>0</v>
      </c>
      <c r="AZ803" s="4">
        <v>0</v>
      </c>
      <c r="BA803" s="4">
        <v>0</v>
      </c>
      <c r="BB803" s="4">
        <v>0</v>
      </c>
      <c r="BC803" s="4">
        <v>348</v>
      </c>
      <c r="BD803" s="4">
        <v>0</v>
      </c>
      <c r="BE803" s="4">
        <v>0</v>
      </c>
      <c r="BF803" s="4">
        <v>0</v>
      </c>
      <c r="BG803" s="4">
        <v>232</v>
      </c>
      <c r="BH803" s="4">
        <v>0</v>
      </c>
      <c r="BI803" s="4">
        <v>0</v>
      </c>
      <c r="BJ803" s="6">
        <v>58</v>
      </c>
      <c r="BK803" s="6">
        <v>58</v>
      </c>
      <c r="BQ803" s="4">
        <v>722.44799999999998</v>
      </c>
      <c r="BR803" s="9">
        <v>0</v>
      </c>
      <c r="BS803" s="9">
        <v>0</v>
      </c>
      <c r="BT803" s="9">
        <v>0</v>
      </c>
      <c r="BU803" s="9">
        <v>361.22399999999999</v>
      </c>
      <c r="BV803" s="9">
        <v>0</v>
      </c>
      <c r="BW803" s="9">
        <v>0</v>
      </c>
      <c r="BX803" s="9">
        <v>0</v>
      </c>
      <c r="BY803" s="9">
        <v>240.81599999999997</v>
      </c>
      <c r="BZ803" s="9">
        <v>0</v>
      </c>
      <c r="CA803" s="9">
        <v>0</v>
      </c>
      <c r="CB803" s="9">
        <v>60.203999999999994</v>
      </c>
      <c r="CC803" s="9">
        <v>60.203999999999994</v>
      </c>
      <c r="CD803" s="135">
        <v>722.44799999999987</v>
      </c>
      <c r="CE803" s="7">
        <f t="shared" si="12"/>
        <v>0</v>
      </c>
    </row>
    <row r="804" spans="1:83" s="120" customFormat="1" ht="15.75" hidden="1" thickBot="1">
      <c r="A804" s="120">
        <v>962</v>
      </c>
      <c r="B804" s="120" t="s">
        <v>513</v>
      </c>
      <c r="C804" s="120">
        <v>126</v>
      </c>
      <c r="D804" s="120" t="s">
        <v>225</v>
      </c>
      <c r="E804" s="120">
        <v>373</v>
      </c>
      <c r="F804" s="120">
        <v>513550004</v>
      </c>
      <c r="G804" s="120" t="s">
        <v>200</v>
      </c>
      <c r="H804" s="121"/>
      <c r="I804" s="120">
        <v>101</v>
      </c>
      <c r="J804" s="120" t="s">
        <v>308</v>
      </c>
      <c r="K804" s="120">
        <v>3550</v>
      </c>
      <c r="L804" s="122">
        <v>3510</v>
      </c>
      <c r="M804" s="120" t="s">
        <v>335</v>
      </c>
      <c r="N804" s="120">
        <v>3000</v>
      </c>
      <c r="O804" s="120" t="s">
        <v>118</v>
      </c>
      <c r="P804" s="120">
        <v>11</v>
      </c>
      <c r="Q804" s="120" t="s">
        <v>509</v>
      </c>
      <c r="R804" s="120">
        <v>241</v>
      </c>
      <c r="S804" s="123">
        <v>2</v>
      </c>
      <c r="T804" s="123">
        <v>41</v>
      </c>
      <c r="U804" s="120" t="s">
        <v>445</v>
      </c>
      <c r="V804" s="120">
        <v>124</v>
      </c>
      <c r="W804" s="120" t="s">
        <v>510</v>
      </c>
      <c r="X804" s="120">
        <v>1</v>
      </c>
      <c r="Y804" s="120" t="s">
        <v>313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119.71</v>
      </c>
      <c r="AF804" s="22">
        <v>0</v>
      </c>
      <c r="AG804" s="22">
        <v>0</v>
      </c>
      <c r="AH804" s="22">
        <v>0</v>
      </c>
      <c r="AI804" s="22">
        <v>0</v>
      </c>
      <c r="AJ804" s="22">
        <v>11.97</v>
      </c>
      <c r="AK804" s="22">
        <v>11.97</v>
      </c>
      <c r="AL804" s="22"/>
      <c r="AM804" s="22">
        <v>0</v>
      </c>
      <c r="AN804" s="22">
        <v>0</v>
      </c>
      <c r="AO804" s="22">
        <v>0</v>
      </c>
      <c r="AP804" s="22">
        <v>0</v>
      </c>
      <c r="AQ804" s="22">
        <v>0</v>
      </c>
      <c r="AR804" s="22">
        <v>0</v>
      </c>
      <c r="AS804" s="22">
        <v>-119.71</v>
      </c>
      <c r="AT804" s="22">
        <v>1044</v>
      </c>
      <c r="AU804" s="22">
        <v>0</v>
      </c>
      <c r="AV804" s="22">
        <v>0</v>
      </c>
      <c r="AW804" s="22">
        <v>-11.97</v>
      </c>
      <c r="AX804" s="22">
        <v>0</v>
      </c>
      <c r="AZ804" s="22">
        <v>0</v>
      </c>
      <c r="BA804" s="22">
        <v>0</v>
      </c>
      <c r="BB804" s="22">
        <v>0</v>
      </c>
      <c r="BC804" s="22">
        <v>0</v>
      </c>
      <c r="BD804" s="22">
        <v>0</v>
      </c>
      <c r="BE804" s="22">
        <v>0</v>
      </c>
      <c r="BF804" s="22">
        <v>0</v>
      </c>
      <c r="BG804" s="22">
        <v>1044</v>
      </c>
      <c r="BH804" s="22">
        <v>0</v>
      </c>
      <c r="BI804" s="22">
        <v>0</v>
      </c>
      <c r="BJ804" s="124">
        <v>104.4</v>
      </c>
      <c r="BK804" s="124">
        <v>104.4</v>
      </c>
      <c r="BL804" s="24"/>
      <c r="BM804" s="24"/>
      <c r="BQ804" s="22">
        <v>1300.4064000000003</v>
      </c>
      <c r="BR804" s="24">
        <v>0</v>
      </c>
      <c r="BS804" s="24">
        <v>0</v>
      </c>
      <c r="BT804" s="24">
        <v>0</v>
      </c>
      <c r="BU804" s="24">
        <v>0</v>
      </c>
      <c r="BV804" s="24">
        <v>0</v>
      </c>
      <c r="BW804" s="24">
        <v>0</v>
      </c>
      <c r="BX804" s="24">
        <v>0</v>
      </c>
      <c r="BY804" s="24">
        <v>1083.6720000000003</v>
      </c>
      <c r="BZ804" s="24">
        <v>0</v>
      </c>
      <c r="CA804" s="24">
        <v>0</v>
      </c>
      <c r="CB804" s="24">
        <v>108.36720000000003</v>
      </c>
      <c r="CC804" s="24">
        <v>108.36720000000003</v>
      </c>
      <c r="CD804" s="138">
        <v>1300.4064000000003</v>
      </c>
      <c r="CE804" s="7">
        <f t="shared" si="12"/>
        <v>0</v>
      </c>
    </row>
    <row r="805" spans="1:83" hidden="1">
      <c r="A805">
        <v>101</v>
      </c>
      <c r="B805" t="s">
        <v>306</v>
      </c>
      <c r="C805">
        <v>139</v>
      </c>
      <c r="D805" t="s">
        <v>307</v>
      </c>
      <c r="E805">
        <v>375</v>
      </c>
      <c r="F805">
        <v>513570002</v>
      </c>
      <c r="G805" t="s">
        <v>191</v>
      </c>
      <c r="H805" s="53"/>
      <c r="I805">
        <v>101</v>
      </c>
      <c r="J805" t="s">
        <v>308</v>
      </c>
      <c r="K805">
        <v>3570</v>
      </c>
      <c r="L805" s="8">
        <v>3510</v>
      </c>
      <c r="M805" t="s">
        <v>336</v>
      </c>
      <c r="N805">
        <v>3000</v>
      </c>
      <c r="O805" t="s">
        <v>118</v>
      </c>
      <c r="P805">
        <v>7</v>
      </c>
      <c r="Q805" t="s">
        <v>310</v>
      </c>
      <c r="R805">
        <v>171</v>
      </c>
      <c r="S805" s="21">
        <v>1</v>
      </c>
      <c r="T805" s="21">
        <v>71</v>
      </c>
      <c r="U805" t="s">
        <v>311</v>
      </c>
      <c r="V805">
        <v>121</v>
      </c>
      <c r="W805" t="s">
        <v>312</v>
      </c>
      <c r="X805">
        <v>1</v>
      </c>
      <c r="Y805" t="s">
        <v>313</v>
      </c>
      <c r="Z805" s="4">
        <v>0</v>
      </c>
      <c r="AA805" s="4">
        <v>0</v>
      </c>
      <c r="AB805" s="4">
        <v>0</v>
      </c>
      <c r="AC805" s="4">
        <v>0</v>
      </c>
      <c r="AD805" s="4">
        <v>10175.52</v>
      </c>
      <c r="AE805" s="4">
        <v>0</v>
      </c>
      <c r="AF805" s="4">
        <v>1197.1199999999999</v>
      </c>
      <c r="AG805" s="4">
        <v>0</v>
      </c>
      <c r="AH805" s="4">
        <v>0</v>
      </c>
      <c r="AI805" s="4">
        <v>0</v>
      </c>
      <c r="AJ805" s="4">
        <v>1137.26</v>
      </c>
      <c r="AK805" s="4">
        <v>1137.26</v>
      </c>
      <c r="AM805" s="4">
        <v>0</v>
      </c>
      <c r="AN805" s="4">
        <v>26622</v>
      </c>
      <c r="AO805" s="4">
        <v>1740</v>
      </c>
      <c r="AP805" s="4">
        <v>-1030.01</v>
      </c>
      <c r="AQ805" s="4">
        <v>-6941.41</v>
      </c>
      <c r="AR805" s="4">
        <v>986.2</v>
      </c>
      <c r="AS805" s="4">
        <v>0</v>
      </c>
      <c r="AT805" s="4">
        <v>-1197.1199999999999</v>
      </c>
      <c r="AU805" s="4">
        <v>13340</v>
      </c>
      <c r="AV805" s="4">
        <v>0</v>
      </c>
      <c r="AW805" s="4">
        <v>7214.74</v>
      </c>
      <c r="AX805" s="4">
        <v>0</v>
      </c>
      <c r="AZ805" s="4">
        <v>0</v>
      </c>
      <c r="BA805" s="4">
        <v>26622</v>
      </c>
      <c r="BB805" s="4">
        <v>0</v>
      </c>
      <c r="BC805" s="4">
        <v>0</v>
      </c>
      <c r="BD805" s="4">
        <v>0</v>
      </c>
      <c r="BE805" s="4">
        <v>3944</v>
      </c>
      <c r="BF805" s="4">
        <v>986</v>
      </c>
      <c r="BG805" s="4">
        <v>0</v>
      </c>
      <c r="BH805" s="4">
        <v>0</v>
      </c>
      <c r="BI805" s="4">
        <v>0</v>
      </c>
      <c r="BJ805" s="6">
        <v>3155.2</v>
      </c>
      <c r="BK805" s="6">
        <v>3155.2</v>
      </c>
      <c r="BQ805" s="4">
        <v>39301.171199999997</v>
      </c>
      <c r="BR805" s="9">
        <v>0</v>
      </c>
      <c r="BS805" s="9">
        <v>27633.636000000002</v>
      </c>
      <c r="BT805" s="9">
        <v>0</v>
      </c>
      <c r="BU805" s="9">
        <v>0</v>
      </c>
      <c r="BV805" s="9">
        <v>0</v>
      </c>
      <c r="BW805" s="9">
        <v>4093.8720000000003</v>
      </c>
      <c r="BX805" s="9">
        <v>1023.4680000000001</v>
      </c>
      <c r="BY805" s="9">
        <v>0</v>
      </c>
      <c r="BZ805" s="9">
        <v>0</v>
      </c>
      <c r="CA805" s="9">
        <v>0</v>
      </c>
      <c r="CB805" s="9">
        <v>3275.0976000000001</v>
      </c>
      <c r="CC805" s="9">
        <v>3275.0976000000001</v>
      </c>
      <c r="CD805" s="135">
        <v>39301.171200000004</v>
      </c>
      <c r="CE805" s="7">
        <f t="shared" si="12"/>
        <v>0</v>
      </c>
    </row>
    <row r="806" spans="1:83" hidden="1">
      <c r="A806">
        <v>102</v>
      </c>
      <c r="B806" t="s">
        <v>343</v>
      </c>
      <c r="C806">
        <v>140</v>
      </c>
      <c r="D806" t="s">
        <v>344</v>
      </c>
      <c r="E806">
        <v>375</v>
      </c>
      <c r="F806">
        <v>513570002</v>
      </c>
      <c r="G806" t="s">
        <v>191</v>
      </c>
      <c r="H806" s="53"/>
      <c r="I806">
        <v>101</v>
      </c>
      <c r="J806" t="s">
        <v>308</v>
      </c>
      <c r="K806">
        <v>3570</v>
      </c>
      <c r="L806" s="8">
        <v>3510</v>
      </c>
      <c r="M806" t="s">
        <v>336</v>
      </c>
      <c r="N806">
        <v>3000</v>
      </c>
      <c r="O806" t="s">
        <v>118</v>
      </c>
      <c r="P806">
        <v>4</v>
      </c>
      <c r="Q806" t="s">
        <v>345</v>
      </c>
      <c r="R806">
        <v>172</v>
      </c>
      <c r="S806" s="21">
        <v>1</v>
      </c>
      <c r="T806" s="21">
        <v>72</v>
      </c>
      <c r="U806" t="s">
        <v>281</v>
      </c>
      <c r="V806">
        <v>121</v>
      </c>
      <c r="W806" t="s">
        <v>312</v>
      </c>
      <c r="X806">
        <v>1</v>
      </c>
      <c r="Y806" t="s">
        <v>313</v>
      </c>
      <c r="Z806" s="4">
        <v>3627.27</v>
      </c>
      <c r="AA806" s="4">
        <v>6476.42</v>
      </c>
      <c r="AB806" s="4">
        <v>0</v>
      </c>
      <c r="AC806" s="4">
        <v>5564.21</v>
      </c>
      <c r="AD806" s="4">
        <v>0</v>
      </c>
      <c r="AE806" s="4">
        <v>5333.17</v>
      </c>
      <c r="AF806" s="4">
        <v>0</v>
      </c>
      <c r="AG806" s="4">
        <v>761.37</v>
      </c>
      <c r="AH806" s="4">
        <v>560.25</v>
      </c>
      <c r="AI806" s="4">
        <v>0</v>
      </c>
      <c r="AJ806" s="4">
        <v>2232.27</v>
      </c>
      <c r="AK806" s="4">
        <v>2232.27</v>
      </c>
      <c r="AM806" s="4">
        <v>-1264.71</v>
      </c>
      <c r="AN806" s="4">
        <v>-4231.8500000000004</v>
      </c>
      <c r="AO806" s="4">
        <v>-301.20999999999998</v>
      </c>
      <c r="AP806" s="4">
        <v>-5564.21</v>
      </c>
      <c r="AQ806" s="4">
        <v>0</v>
      </c>
      <c r="AR806" s="4">
        <v>3072.19</v>
      </c>
      <c r="AS806" s="4">
        <v>0</v>
      </c>
      <c r="AT806" s="4">
        <v>0</v>
      </c>
      <c r="AU806" s="4">
        <v>-0.26</v>
      </c>
      <c r="AV806" s="4">
        <v>6860.12</v>
      </c>
      <c r="AW806" s="4">
        <v>0</v>
      </c>
      <c r="AX806" s="4">
        <v>0</v>
      </c>
      <c r="AZ806" s="4">
        <v>1512.64</v>
      </c>
      <c r="BA806" s="4">
        <v>1396.64</v>
      </c>
      <c r="BB806" s="4">
        <v>0</v>
      </c>
      <c r="BC806" s="4">
        <v>1396.64</v>
      </c>
      <c r="BD806" s="4">
        <v>0</v>
      </c>
      <c r="BE806" s="4">
        <v>0</v>
      </c>
      <c r="BF806" s="4">
        <v>8405.36</v>
      </c>
      <c r="BG806" s="4">
        <v>0</v>
      </c>
      <c r="BH806" s="4">
        <v>0</v>
      </c>
      <c r="BI806" s="4">
        <v>8181.48</v>
      </c>
      <c r="BJ806" s="6">
        <v>2089.2760000000003</v>
      </c>
      <c r="BK806" s="6">
        <v>2089.2760000000003</v>
      </c>
      <c r="BQ806" s="4">
        <v>26024.021856000007</v>
      </c>
      <c r="BR806" s="9">
        <v>1570.1203200000002</v>
      </c>
      <c r="BS806" s="9">
        <v>1449.7123200000001</v>
      </c>
      <c r="BT806" s="9">
        <v>0</v>
      </c>
      <c r="BU806" s="9">
        <v>1449.7123200000001</v>
      </c>
      <c r="BV806" s="9">
        <v>0</v>
      </c>
      <c r="BW806" s="9">
        <v>0</v>
      </c>
      <c r="BX806" s="9">
        <v>8724.76368</v>
      </c>
      <c r="BY806" s="9">
        <v>0</v>
      </c>
      <c r="BZ806" s="9">
        <v>0</v>
      </c>
      <c r="CA806" s="9">
        <v>8492.3762399999996</v>
      </c>
      <c r="CB806" s="9">
        <v>2168.6684880000003</v>
      </c>
      <c r="CC806" s="9">
        <v>2168.6684880000003</v>
      </c>
      <c r="CD806" s="135">
        <v>26024.021855999999</v>
      </c>
      <c r="CE806" s="7">
        <f t="shared" si="12"/>
        <v>0</v>
      </c>
    </row>
    <row r="807" spans="1:83" hidden="1">
      <c r="A807">
        <v>111</v>
      </c>
      <c r="B807" t="s">
        <v>84</v>
      </c>
      <c r="C807">
        <v>141</v>
      </c>
      <c r="D807" t="s">
        <v>260</v>
      </c>
      <c r="E807">
        <v>375</v>
      </c>
      <c r="F807">
        <v>513570002</v>
      </c>
      <c r="G807" t="s">
        <v>191</v>
      </c>
      <c r="H807" s="53"/>
      <c r="I807">
        <v>101</v>
      </c>
      <c r="J807" t="s">
        <v>308</v>
      </c>
      <c r="K807">
        <v>3570</v>
      </c>
      <c r="L807" s="8">
        <v>3510</v>
      </c>
      <c r="M807" t="s">
        <v>336</v>
      </c>
      <c r="N807">
        <v>3000</v>
      </c>
      <c r="O807" t="s">
        <v>118</v>
      </c>
      <c r="P807">
        <v>13</v>
      </c>
      <c r="Q807" t="s">
        <v>353</v>
      </c>
      <c r="R807">
        <v>263</v>
      </c>
      <c r="S807" s="21">
        <v>2</v>
      </c>
      <c r="T807" s="21">
        <v>63</v>
      </c>
      <c r="U807" t="s">
        <v>354</v>
      </c>
      <c r="V807">
        <v>121</v>
      </c>
      <c r="W807" t="s">
        <v>312</v>
      </c>
      <c r="X807">
        <v>1</v>
      </c>
      <c r="Y807" t="s">
        <v>313</v>
      </c>
      <c r="Z807" s="4">
        <v>0</v>
      </c>
      <c r="AA807" s="4">
        <v>608.88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60.89</v>
      </c>
      <c r="AK807" s="4">
        <v>60.89</v>
      </c>
      <c r="AM807" s="4">
        <v>0</v>
      </c>
      <c r="AN807" s="4">
        <v>-588.15</v>
      </c>
      <c r="AO807" s="4">
        <v>0</v>
      </c>
      <c r="AP807" s="4">
        <v>3041.67</v>
      </c>
      <c r="AQ807" s="4">
        <v>0</v>
      </c>
      <c r="AR807" s="4">
        <v>7620</v>
      </c>
      <c r="AS807" s="4">
        <v>2836</v>
      </c>
      <c r="AT807" s="4">
        <v>0</v>
      </c>
      <c r="AU807" s="4">
        <v>13804</v>
      </c>
      <c r="AV807" s="4">
        <v>0</v>
      </c>
      <c r="AW807" s="4">
        <v>-60.89</v>
      </c>
      <c r="AX807" s="4">
        <v>0</v>
      </c>
      <c r="AZ807" s="4">
        <v>0</v>
      </c>
      <c r="BA807" s="4">
        <v>0</v>
      </c>
      <c r="BB807" s="4">
        <v>0</v>
      </c>
      <c r="BC807" s="4">
        <v>3062.4</v>
      </c>
      <c r="BD807" s="4">
        <v>0</v>
      </c>
      <c r="BE807" s="4">
        <v>0</v>
      </c>
      <c r="BF807" s="4">
        <v>10456</v>
      </c>
      <c r="BG807" s="4">
        <v>0</v>
      </c>
      <c r="BH807" s="4">
        <v>13804</v>
      </c>
      <c r="BI807" s="4">
        <v>0</v>
      </c>
      <c r="BJ807" s="6">
        <v>2732.2400000000002</v>
      </c>
      <c r="BK807" s="6">
        <v>2732.2400000000002</v>
      </c>
      <c r="BQ807" s="4">
        <v>34032.781440000006</v>
      </c>
      <c r="BR807" s="9">
        <v>0</v>
      </c>
      <c r="BS807" s="9">
        <v>0</v>
      </c>
      <c r="BT807" s="9">
        <v>0</v>
      </c>
      <c r="BU807" s="9">
        <v>3178.7712000000001</v>
      </c>
      <c r="BV807" s="9">
        <v>0</v>
      </c>
      <c r="BW807" s="9">
        <v>0</v>
      </c>
      <c r="BX807" s="9">
        <v>10853.328000000001</v>
      </c>
      <c r="BY807" s="9">
        <v>0</v>
      </c>
      <c r="BZ807" s="9">
        <v>14328.552</v>
      </c>
      <c r="CA807" s="9">
        <v>0</v>
      </c>
      <c r="CB807" s="9">
        <v>2836.0651200000002</v>
      </c>
      <c r="CC807" s="9">
        <v>2836.0651200000002</v>
      </c>
      <c r="CD807" s="135">
        <v>34032.781439999999</v>
      </c>
      <c r="CE807" s="7">
        <f t="shared" si="12"/>
        <v>0</v>
      </c>
    </row>
    <row r="808" spans="1:83" hidden="1">
      <c r="A808">
        <v>911</v>
      </c>
      <c r="B808" t="s">
        <v>447</v>
      </c>
      <c r="C808">
        <v>107</v>
      </c>
      <c r="D808" t="s">
        <v>120</v>
      </c>
      <c r="E808">
        <v>375</v>
      </c>
      <c r="F808">
        <v>513570002</v>
      </c>
      <c r="G808" t="s">
        <v>191</v>
      </c>
      <c r="H808" s="53"/>
      <c r="I808">
        <v>101</v>
      </c>
      <c r="J808" t="s">
        <v>308</v>
      </c>
      <c r="K808">
        <v>3570</v>
      </c>
      <c r="L808" s="8">
        <v>3510</v>
      </c>
      <c r="M808" t="s">
        <v>336</v>
      </c>
      <c r="N808">
        <v>3000</v>
      </c>
      <c r="O808" t="s">
        <v>118</v>
      </c>
      <c r="P808">
        <v>1</v>
      </c>
      <c r="Q808" t="s">
        <v>448</v>
      </c>
      <c r="R808">
        <v>131</v>
      </c>
      <c r="S808" s="21">
        <v>1</v>
      </c>
      <c r="T808" s="21">
        <v>31</v>
      </c>
      <c r="U808" t="s">
        <v>449</v>
      </c>
      <c r="V808">
        <v>121</v>
      </c>
      <c r="W808" t="s">
        <v>312</v>
      </c>
      <c r="X808">
        <v>1</v>
      </c>
      <c r="Y808" t="s">
        <v>313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598.55999999999995</v>
      </c>
      <c r="AG808" s="4">
        <v>0</v>
      </c>
      <c r="AH808" s="4">
        <v>0</v>
      </c>
      <c r="AI808" s="4">
        <v>0</v>
      </c>
      <c r="AJ808" s="4">
        <v>59.86</v>
      </c>
      <c r="AK808" s="4">
        <v>59.86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0</v>
      </c>
      <c r="AU808" s="4">
        <v>0</v>
      </c>
      <c r="AV808" s="4">
        <v>-446</v>
      </c>
      <c r="AW808" s="4">
        <v>0</v>
      </c>
      <c r="AX808" s="4">
        <v>0</v>
      </c>
      <c r="AZ808" s="4">
        <v>0</v>
      </c>
      <c r="BA808" s="4">
        <v>0</v>
      </c>
      <c r="BB808" s="4">
        <v>0</v>
      </c>
      <c r="BC808" s="4">
        <v>0</v>
      </c>
      <c r="BD808" s="4">
        <v>0</v>
      </c>
      <c r="BE808" s="4">
        <v>0</v>
      </c>
      <c r="BF808" s="4">
        <v>0</v>
      </c>
      <c r="BG808" s="4">
        <v>0</v>
      </c>
      <c r="BH808" s="4">
        <v>0</v>
      </c>
      <c r="BI808" s="4">
        <v>0</v>
      </c>
      <c r="BJ808" s="6">
        <v>0</v>
      </c>
      <c r="BK808" s="6">
        <v>0</v>
      </c>
      <c r="BQ808" s="4">
        <v>0</v>
      </c>
      <c r="BR808" s="9">
        <v>0</v>
      </c>
      <c r="BS808" s="9">
        <v>0</v>
      </c>
      <c r="BT808" s="9">
        <v>0</v>
      </c>
      <c r="BU808" s="9">
        <v>0</v>
      </c>
      <c r="BV808" s="9">
        <v>0</v>
      </c>
      <c r="BW808" s="9">
        <v>0</v>
      </c>
      <c r="BX808" s="9">
        <v>0</v>
      </c>
      <c r="BY808" s="9">
        <v>0</v>
      </c>
      <c r="BZ808" s="9">
        <v>0</v>
      </c>
      <c r="CA808" s="9">
        <v>0</v>
      </c>
      <c r="CB808" s="9">
        <v>0</v>
      </c>
      <c r="CC808" s="9">
        <v>0</v>
      </c>
      <c r="CD808" s="135">
        <v>0</v>
      </c>
      <c r="CE808" s="7">
        <f t="shared" si="12"/>
        <v>0</v>
      </c>
    </row>
    <row r="809" spans="1:83" hidden="1">
      <c r="A809">
        <v>921</v>
      </c>
      <c r="B809" t="s">
        <v>454</v>
      </c>
      <c r="C809">
        <v>108</v>
      </c>
      <c r="D809" t="s">
        <v>455</v>
      </c>
      <c r="E809">
        <v>375</v>
      </c>
      <c r="F809">
        <v>513570002</v>
      </c>
      <c r="G809" t="s">
        <v>191</v>
      </c>
      <c r="H809" s="53"/>
      <c r="I809">
        <v>101</v>
      </c>
      <c r="J809" t="s">
        <v>308</v>
      </c>
      <c r="K809">
        <v>3570</v>
      </c>
      <c r="L809" s="8">
        <v>3510</v>
      </c>
      <c r="M809" t="s">
        <v>336</v>
      </c>
      <c r="N809">
        <v>3000</v>
      </c>
      <c r="O809" t="s">
        <v>118</v>
      </c>
      <c r="P809">
        <v>4</v>
      </c>
      <c r="Q809" t="s">
        <v>345</v>
      </c>
      <c r="R809">
        <v>132</v>
      </c>
      <c r="S809" s="21">
        <v>1</v>
      </c>
      <c r="T809" s="21">
        <v>32</v>
      </c>
      <c r="U809" t="s">
        <v>456</v>
      </c>
      <c r="V809">
        <v>121</v>
      </c>
      <c r="W809" t="s">
        <v>312</v>
      </c>
      <c r="X809">
        <v>1</v>
      </c>
      <c r="Y809" t="s">
        <v>313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M809" s="4">
        <v>1</v>
      </c>
      <c r="AN809" s="4">
        <v>0</v>
      </c>
      <c r="AO809" s="4">
        <v>0</v>
      </c>
      <c r="AP809" s="4">
        <v>0</v>
      </c>
      <c r="AQ809" s="4">
        <v>2</v>
      </c>
      <c r="AR809" s="4">
        <v>0</v>
      </c>
      <c r="AS809" s="4">
        <v>0</v>
      </c>
      <c r="AT809" s="4">
        <v>0</v>
      </c>
      <c r="AU809" s="4">
        <v>0</v>
      </c>
      <c r="AV809" s="4">
        <v>0</v>
      </c>
      <c r="AW809" s="4">
        <v>0</v>
      </c>
      <c r="AX809" s="4">
        <v>0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0</v>
      </c>
      <c r="BF809" s="4">
        <v>0</v>
      </c>
      <c r="BG809" s="4">
        <v>0</v>
      </c>
      <c r="BH809" s="4">
        <v>0</v>
      </c>
      <c r="BI809" s="4">
        <v>0</v>
      </c>
      <c r="BJ809" s="6">
        <v>0</v>
      </c>
      <c r="BK809" s="6">
        <v>0</v>
      </c>
      <c r="BQ809" s="4"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0</v>
      </c>
      <c r="BX809" s="9">
        <v>0</v>
      </c>
      <c r="BY809" s="9">
        <v>0</v>
      </c>
      <c r="BZ809" s="9">
        <v>0</v>
      </c>
      <c r="CA809" s="9">
        <v>0</v>
      </c>
      <c r="CB809" s="9">
        <v>0</v>
      </c>
      <c r="CC809" s="9">
        <v>0</v>
      </c>
      <c r="CD809" s="135">
        <v>0</v>
      </c>
      <c r="CE809" s="7">
        <f t="shared" si="12"/>
        <v>0</v>
      </c>
    </row>
    <row r="810" spans="1:83" hidden="1">
      <c r="A810">
        <v>924</v>
      </c>
      <c r="B810" t="s">
        <v>574</v>
      </c>
      <c r="C810">
        <v>159</v>
      </c>
      <c r="D810" t="s">
        <v>574</v>
      </c>
      <c r="E810">
        <v>375</v>
      </c>
      <c r="F810">
        <v>513570002</v>
      </c>
      <c r="G810" t="s">
        <v>191</v>
      </c>
      <c r="H810" s="53"/>
      <c r="I810">
        <v>101</v>
      </c>
      <c r="J810" t="s">
        <v>308</v>
      </c>
      <c r="K810">
        <v>3570</v>
      </c>
      <c r="L810" s="8">
        <v>3510</v>
      </c>
      <c r="M810" t="s">
        <v>336</v>
      </c>
      <c r="N810">
        <v>3000</v>
      </c>
      <c r="O810" t="s">
        <v>118</v>
      </c>
      <c r="P810">
        <v>4</v>
      </c>
      <c r="Q810" t="s">
        <v>345</v>
      </c>
      <c r="R810">
        <v>111</v>
      </c>
      <c r="S810" s="21">
        <v>1</v>
      </c>
      <c r="T810" s="21">
        <v>11</v>
      </c>
      <c r="U810" t="s">
        <v>438</v>
      </c>
      <c r="V810">
        <v>121</v>
      </c>
      <c r="W810" t="s">
        <v>312</v>
      </c>
      <c r="X810">
        <v>1</v>
      </c>
      <c r="Y810" t="s">
        <v>313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0.01</v>
      </c>
      <c r="AR810" s="4">
        <v>0</v>
      </c>
      <c r="AS810" s="4">
        <v>0</v>
      </c>
      <c r="AT810" s="4">
        <v>0</v>
      </c>
      <c r="AU810" s="4">
        <v>0.99</v>
      </c>
      <c r="AV810" s="4">
        <v>0</v>
      </c>
      <c r="AW810" s="4">
        <v>6878.32</v>
      </c>
      <c r="AX810" s="4">
        <v>0</v>
      </c>
      <c r="AZ810" s="4">
        <v>0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  <c r="BF810" s="4">
        <v>0</v>
      </c>
      <c r="BG810" s="4">
        <v>0</v>
      </c>
      <c r="BH810" s="4">
        <v>0</v>
      </c>
      <c r="BI810" s="4">
        <v>0</v>
      </c>
      <c r="BJ810" s="6">
        <v>0</v>
      </c>
      <c r="BK810" s="6">
        <v>0</v>
      </c>
      <c r="BQ810" s="4">
        <v>0</v>
      </c>
      <c r="BR810" s="9">
        <v>0</v>
      </c>
      <c r="BS810" s="9">
        <v>0</v>
      </c>
      <c r="BT810" s="9">
        <v>0</v>
      </c>
      <c r="BU810" s="9">
        <v>0</v>
      </c>
      <c r="BV810" s="9">
        <v>0</v>
      </c>
      <c r="BW810" s="9">
        <v>0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</v>
      </c>
      <c r="CD810" s="135">
        <v>0</v>
      </c>
      <c r="CE810" s="7">
        <f t="shared" si="12"/>
        <v>0</v>
      </c>
    </row>
    <row r="811" spans="1:83" hidden="1">
      <c r="A811">
        <v>942</v>
      </c>
      <c r="B811" t="s">
        <v>487</v>
      </c>
      <c r="C811">
        <v>117</v>
      </c>
      <c r="D811" t="s">
        <v>488</v>
      </c>
      <c r="E811">
        <v>375</v>
      </c>
      <c r="F811">
        <v>513570002</v>
      </c>
      <c r="G811" t="s">
        <v>191</v>
      </c>
      <c r="H811" s="53"/>
      <c r="I811">
        <v>101</v>
      </c>
      <c r="J811" t="s">
        <v>308</v>
      </c>
      <c r="K811">
        <v>3570</v>
      </c>
      <c r="L811" s="8">
        <v>3510</v>
      </c>
      <c r="M811" t="s">
        <v>336</v>
      </c>
      <c r="N811">
        <v>3000</v>
      </c>
      <c r="O811" t="s">
        <v>118</v>
      </c>
      <c r="P811">
        <v>8</v>
      </c>
      <c r="Q811" t="s">
        <v>486</v>
      </c>
      <c r="R811">
        <v>183</v>
      </c>
      <c r="S811" s="21">
        <v>1</v>
      </c>
      <c r="T811" s="21">
        <v>83</v>
      </c>
      <c r="U811" t="s">
        <v>489</v>
      </c>
      <c r="V811">
        <v>121</v>
      </c>
      <c r="W811" t="s">
        <v>312</v>
      </c>
      <c r="X811">
        <v>1</v>
      </c>
      <c r="Y811" t="s">
        <v>313</v>
      </c>
      <c r="Z811" s="4">
        <v>3591.36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359.14</v>
      </c>
      <c r="AK811" s="4">
        <v>359.14</v>
      </c>
      <c r="AM811" s="4">
        <v>-2420</v>
      </c>
      <c r="AN811" s="4">
        <v>0</v>
      </c>
      <c r="AO811" s="4">
        <v>0</v>
      </c>
      <c r="AP811" s="4">
        <v>-92.07</v>
      </c>
      <c r="AQ811" s="4">
        <v>0</v>
      </c>
      <c r="AR811" s="4">
        <v>0</v>
      </c>
      <c r="AS811" s="4">
        <v>0</v>
      </c>
      <c r="AT811" s="4">
        <v>0</v>
      </c>
      <c r="AU811" s="4">
        <v>0</v>
      </c>
      <c r="AV811" s="4">
        <v>0</v>
      </c>
      <c r="AW811" s="4">
        <v>-1438.43</v>
      </c>
      <c r="AX811" s="4">
        <v>0</v>
      </c>
      <c r="AZ811" s="4">
        <v>0</v>
      </c>
      <c r="BA811" s="4">
        <v>0</v>
      </c>
      <c r="BB811" s="4">
        <v>0</v>
      </c>
      <c r="BC811" s="4">
        <v>0</v>
      </c>
      <c r="BD811" s="4">
        <v>0</v>
      </c>
      <c r="BE811" s="4">
        <v>0</v>
      </c>
      <c r="BF811" s="4">
        <v>0</v>
      </c>
      <c r="BG811" s="4">
        <v>0</v>
      </c>
      <c r="BH811" s="4">
        <v>0</v>
      </c>
      <c r="BI811" s="4">
        <v>0</v>
      </c>
      <c r="BJ811" s="6">
        <v>0</v>
      </c>
      <c r="BK811" s="6">
        <v>0</v>
      </c>
      <c r="BQ811" s="4">
        <v>0</v>
      </c>
      <c r="BR811" s="9">
        <v>0</v>
      </c>
      <c r="BS811" s="9">
        <v>0</v>
      </c>
      <c r="BT811" s="9">
        <v>0</v>
      </c>
      <c r="BU811" s="9">
        <v>0</v>
      </c>
      <c r="BV811" s="9">
        <v>0</v>
      </c>
      <c r="BW811" s="9">
        <v>0</v>
      </c>
      <c r="BX811" s="9">
        <v>0</v>
      </c>
      <c r="BY811" s="9">
        <v>0</v>
      </c>
      <c r="BZ811" s="9">
        <v>0</v>
      </c>
      <c r="CA811" s="9">
        <v>0</v>
      </c>
      <c r="CB811" s="9">
        <v>0</v>
      </c>
      <c r="CC811" s="9">
        <v>0</v>
      </c>
      <c r="CD811" s="135">
        <v>0</v>
      </c>
      <c r="CE811" s="7">
        <f t="shared" si="12"/>
        <v>0</v>
      </c>
    </row>
    <row r="812" spans="1:83" hidden="1">
      <c r="A812">
        <v>951</v>
      </c>
      <c r="B812" t="s">
        <v>491</v>
      </c>
      <c r="C812">
        <v>118</v>
      </c>
      <c r="D812" t="s">
        <v>178</v>
      </c>
      <c r="E812">
        <v>375</v>
      </c>
      <c r="F812">
        <v>513570002</v>
      </c>
      <c r="G812" t="s">
        <v>191</v>
      </c>
      <c r="H812" s="53"/>
      <c r="I812">
        <v>101</v>
      </c>
      <c r="J812" t="s">
        <v>308</v>
      </c>
      <c r="K812">
        <v>3570</v>
      </c>
      <c r="L812" s="8">
        <v>3510</v>
      </c>
      <c r="M812" t="s">
        <v>336</v>
      </c>
      <c r="N812">
        <v>3000</v>
      </c>
      <c r="O812" t="s">
        <v>118</v>
      </c>
      <c r="P812">
        <v>12</v>
      </c>
      <c r="Q812" t="s">
        <v>401</v>
      </c>
      <c r="R812">
        <v>221</v>
      </c>
      <c r="S812" s="21">
        <v>2</v>
      </c>
      <c r="T812" s="21">
        <v>21</v>
      </c>
      <c r="U812" t="s">
        <v>492</v>
      </c>
      <c r="V812">
        <v>128</v>
      </c>
      <c r="W812" t="s">
        <v>404</v>
      </c>
      <c r="X812">
        <v>1</v>
      </c>
      <c r="Y812" t="s">
        <v>313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2035.1</v>
      </c>
      <c r="AF812" s="4">
        <v>0</v>
      </c>
      <c r="AG812" s="4">
        <v>0</v>
      </c>
      <c r="AH812" s="4">
        <v>0</v>
      </c>
      <c r="AI812" s="4">
        <v>1137.26</v>
      </c>
      <c r="AJ812" s="4">
        <v>317.24</v>
      </c>
      <c r="AK812" s="4">
        <v>317.24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-2035.1</v>
      </c>
      <c r="AU812" s="4">
        <v>0</v>
      </c>
      <c r="AV812" s="4">
        <v>0</v>
      </c>
      <c r="AW812" s="4">
        <v>0</v>
      </c>
      <c r="AX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0</v>
      </c>
      <c r="BE812" s="4">
        <v>0</v>
      </c>
      <c r="BF812" s="4">
        <v>0</v>
      </c>
      <c r="BG812" s="4">
        <v>0</v>
      </c>
      <c r="BH812" s="4">
        <v>0</v>
      </c>
      <c r="BI812" s="4">
        <v>0</v>
      </c>
      <c r="BJ812" s="6">
        <v>0</v>
      </c>
      <c r="BK812" s="6">
        <v>0</v>
      </c>
      <c r="BQ812" s="4">
        <v>0</v>
      </c>
      <c r="BR812" s="9">
        <v>0</v>
      </c>
      <c r="BS812" s="9">
        <v>0</v>
      </c>
      <c r="BT812" s="9">
        <v>0</v>
      </c>
      <c r="BU812" s="9">
        <v>0</v>
      </c>
      <c r="BV812" s="9">
        <v>0</v>
      </c>
      <c r="BW812" s="9">
        <v>0</v>
      </c>
      <c r="BX812" s="9">
        <v>0</v>
      </c>
      <c r="BY812" s="9">
        <v>0</v>
      </c>
      <c r="BZ812" s="9">
        <v>0</v>
      </c>
      <c r="CA812" s="9">
        <v>0</v>
      </c>
      <c r="CB812" s="9">
        <v>0</v>
      </c>
      <c r="CC812" s="9">
        <v>0</v>
      </c>
      <c r="CD812" s="135">
        <v>0</v>
      </c>
      <c r="CE812" s="7">
        <f t="shared" si="12"/>
        <v>0</v>
      </c>
    </row>
    <row r="813" spans="1:83" hidden="1">
      <c r="A813">
        <v>952</v>
      </c>
      <c r="B813" t="s">
        <v>498</v>
      </c>
      <c r="C813">
        <v>120</v>
      </c>
      <c r="D813" t="s">
        <v>499</v>
      </c>
      <c r="E813">
        <v>375</v>
      </c>
      <c r="F813">
        <v>513570002</v>
      </c>
      <c r="G813" t="s">
        <v>191</v>
      </c>
      <c r="H813" s="53"/>
      <c r="I813">
        <v>101</v>
      </c>
      <c r="J813" t="s">
        <v>308</v>
      </c>
      <c r="K813">
        <v>3570</v>
      </c>
      <c r="L813" s="8">
        <v>3510</v>
      </c>
      <c r="M813" t="s">
        <v>336</v>
      </c>
      <c r="N813">
        <v>3000</v>
      </c>
      <c r="O813" t="s">
        <v>118</v>
      </c>
      <c r="P813">
        <v>12</v>
      </c>
      <c r="Q813" t="s">
        <v>401</v>
      </c>
      <c r="R813">
        <v>222</v>
      </c>
      <c r="S813" s="21">
        <v>2</v>
      </c>
      <c r="T813" s="21">
        <v>22</v>
      </c>
      <c r="U813" t="s">
        <v>500</v>
      </c>
      <c r="V813">
        <v>125</v>
      </c>
      <c r="W813" t="s">
        <v>464</v>
      </c>
      <c r="X813">
        <v>1</v>
      </c>
      <c r="Y813" t="s">
        <v>313</v>
      </c>
      <c r="Z813" s="4">
        <v>0</v>
      </c>
      <c r="AA813" s="4">
        <v>0</v>
      </c>
      <c r="AB813" s="4">
        <v>0</v>
      </c>
      <c r="AC813" s="4">
        <v>6368.68</v>
      </c>
      <c r="AD813" s="4">
        <v>0</v>
      </c>
      <c r="AE813" s="4">
        <v>2753.38</v>
      </c>
      <c r="AF813" s="4">
        <v>0</v>
      </c>
      <c r="AG813" s="4">
        <v>0</v>
      </c>
      <c r="AH813" s="4">
        <v>0</v>
      </c>
      <c r="AI813" s="4">
        <v>0</v>
      </c>
      <c r="AJ813" s="4">
        <v>912.21</v>
      </c>
      <c r="AK813" s="4">
        <v>912.21</v>
      </c>
      <c r="AM813" s="4">
        <v>0</v>
      </c>
      <c r="AN813" s="4">
        <v>0</v>
      </c>
      <c r="AO813" s="4">
        <v>0</v>
      </c>
      <c r="AP813" s="4">
        <v>0</v>
      </c>
      <c r="AQ813" s="4">
        <v>-3596.71</v>
      </c>
      <c r="AR813" s="4">
        <v>0</v>
      </c>
      <c r="AS813" s="4">
        <v>0</v>
      </c>
      <c r="AT813" s="4">
        <v>0</v>
      </c>
      <c r="AU813" s="4">
        <v>0</v>
      </c>
      <c r="AV813" s="4">
        <v>0</v>
      </c>
      <c r="AW813" s="4">
        <v>0</v>
      </c>
      <c r="AX813" s="4">
        <v>0</v>
      </c>
      <c r="AZ813" s="4">
        <v>0</v>
      </c>
      <c r="BA813" s="4">
        <v>0</v>
      </c>
      <c r="BB813" s="4">
        <v>0</v>
      </c>
      <c r="BC813" s="4">
        <v>0</v>
      </c>
      <c r="BD813" s="4">
        <v>0</v>
      </c>
      <c r="BE813" s="4">
        <v>0</v>
      </c>
      <c r="BF813" s="4">
        <v>0</v>
      </c>
      <c r="BG813" s="4">
        <v>0</v>
      </c>
      <c r="BH813" s="4">
        <v>0</v>
      </c>
      <c r="BI813" s="4">
        <v>0</v>
      </c>
      <c r="BJ813" s="6">
        <v>0</v>
      </c>
      <c r="BK813" s="6">
        <v>0</v>
      </c>
      <c r="BQ813" s="4">
        <v>0</v>
      </c>
      <c r="BR813" s="9">
        <v>0</v>
      </c>
      <c r="BS813" s="9">
        <v>0</v>
      </c>
      <c r="BT813" s="9">
        <v>0</v>
      </c>
      <c r="BU813" s="9">
        <v>0</v>
      </c>
      <c r="BV813" s="9">
        <v>0</v>
      </c>
      <c r="BW813" s="9">
        <v>0</v>
      </c>
      <c r="BX813" s="9">
        <v>0</v>
      </c>
      <c r="BY813" s="9">
        <v>0</v>
      </c>
      <c r="BZ813" s="9">
        <v>0</v>
      </c>
      <c r="CA813" s="9">
        <v>0</v>
      </c>
      <c r="CB813" s="9">
        <v>0</v>
      </c>
      <c r="CC813" s="9">
        <v>0</v>
      </c>
      <c r="CD813" s="135">
        <v>0</v>
      </c>
      <c r="CE813" s="7">
        <f t="shared" si="12"/>
        <v>0</v>
      </c>
    </row>
    <row r="814" spans="1:83" hidden="1">
      <c r="A814">
        <v>953</v>
      </c>
      <c r="B814" t="s">
        <v>259</v>
      </c>
      <c r="C814">
        <v>121</v>
      </c>
      <c r="D814" t="s">
        <v>196</v>
      </c>
      <c r="E814">
        <v>375</v>
      </c>
      <c r="F814">
        <v>513570002</v>
      </c>
      <c r="G814" t="s">
        <v>191</v>
      </c>
      <c r="H814" s="53"/>
      <c r="I814">
        <v>101</v>
      </c>
      <c r="J814" t="s">
        <v>308</v>
      </c>
      <c r="K814">
        <v>3570</v>
      </c>
      <c r="L814" s="8">
        <v>3510</v>
      </c>
      <c r="M814" t="s">
        <v>336</v>
      </c>
      <c r="N814">
        <v>3000</v>
      </c>
      <c r="O814" t="s">
        <v>118</v>
      </c>
      <c r="P814">
        <v>12</v>
      </c>
      <c r="Q814" t="s">
        <v>401</v>
      </c>
      <c r="R814">
        <v>214</v>
      </c>
      <c r="S814" s="21">
        <v>2</v>
      </c>
      <c r="T814" s="21">
        <v>14</v>
      </c>
      <c r="U814" t="s">
        <v>446</v>
      </c>
      <c r="V814">
        <v>125</v>
      </c>
      <c r="W814" t="s">
        <v>464</v>
      </c>
      <c r="X814">
        <v>1</v>
      </c>
      <c r="Y814" t="s">
        <v>313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1</v>
      </c>
      <c r="AT814" s="4">
        <v>0</v>
      </c>
      <c r="AU814" s="4">
        <v>0</v>
      </c>
      <c r="AV814" s="4">
        <v>0</v>
      </c>
      <c r="AW814" s="4">
        <v>0</v>
      </c>
      <c r="AX814" s="4">
        <v>0</v>
      </c>
      <c r="AZ814" s="4">
        <v>0</v>
      </c>
      <c r="BA814" s="4">
        <v>0</v>
      </c>
      <c r="BB814" s="4">
        <v>0</v>
      </c>
      <c r="BC814" s="4">
        <v>0</v>
      </c>
      <c r="BD814" s="4">
        <v>0</v>
      </c>
      <c r="BE814" s="4">
        <v>0</v>
      </c>
      <c r="BF814" s="4">
        <v>0</v>
      </c>
      <c r="BG814" s="4">
        <v>0</v>
      </c>
      <c r="BH814" s="4">
        <v>0</v>
      </c>
      <c r="BI814" s="4">
        <v>0</v>
      </c>
      <c r="BJ814" s="6">
        <v>0</v>
      </c>
      <c r="BK814" s="6">
        <v>0</v>
      </c>
      <c r="BQ814" s="4">
        <v>0</v>
      </c>
      <c r="BR814" s="9">
        <v>0</v>
      </c>
      <c r="BS814" s="9">
        <v>0</v>
      </c>
      <c r="BT814" s="9">
        <v>0</v>
      </c>
      <c r="BU814" s="9">
        <v>0</v>
      </c>
      <c r="BV814" s="9">
        <v>0</v>
      </c>
      <c r="BW814" s="9">
        <v>0</v>
      </c>
      <c r="BX814" s="9">
        <v>0</v>
      </c>
      <c r="BY814" s="9">
        <v>0</v>
      </c>
      <c r="BZ814" s="9">
        <v>0</v>
      </c>
      <c r="CA814" s="9">
        <v>0</v>
      </c>
      <c r="CB814" s="9">
        <v>0</v>
      </c>
      <c r="CC814" s="9">
        <v>0</v>
      </c>
      <c r="CD814" s="135">
        <v>0</v>
      </c>
      <c r="CE814" s="7">
        <f t="shared" si="12"/>
        <v>0</v>
      </c>
    </row>
    <row r="815" spans="1:83" hidden="1">
      <c r="A815">
        <v>954</v>
      </c>
      <c r="B815" t="s">
        <v>502</v>
      </c>
      <c r="C815">
        <v>122</v>
      </c>
      <c r="D815" t="s">
        <v>503</v>
      </c>
      <c r="E815">
        <v>375</v>
      </c>
      <c r="F815">
        <v>513570002</v>
      </c>
      <c r="G815" t="s">
        <v>191</v>
      </c>
      <c r="H815" s="53"/>
      <c r="I815">
        <v>101</v>
      </c>
      <c r="J815" t="s">
        <v>308</v>
      </c>
      <c r="K815">
        <v>3570</v>
      </c>
      <c r="L815" s="8">
        <v>3510</v>
      </c>
      <c r="M815" t="s">
        <v>336</v>
      </c>
      <c r="N815">
        <v>3000</v>
      </c>
      <c r="O815" t="s">
        <v>118</v>
      </c>
      <c r="P815">
        <v>12</v>
      </c>
      <c r="Q815" t="s">
        <v>401</v>
      </c>
      <c r="R815">
        <v>226</v>
      </c>
      <c r="S815" s="21">
        <v>2</v>
      </c>
      <c r="T815" s="21">
        <v>26</v>
      </c>
      <c r="U815" t="s">
        <v>504</v>
      </c>
      <c r="V815">
        <v>121</v>
      </c>
      <c r="W815" t="s">
        <v>312</v>
      </c>
      <c r="X815">
        <v>1</v>
      </c>
      <c r="Y815" t="s">
        <v>313</v>
      </c>
      <c r="Z815" s="4">
        <v>0</v>
      </c>
      <c r="AA815" s="4">
        <v>15670.3</v>
      </c>
      <c r="AB815" s="4">
        <v>14109.26</v>
      </c>
      <c r="AC815" s="4">
        <v>0</v>
      </c>
      <c r="AD815" s="4">
        <v>0</v>
      </c>
      <c r="AE815" s="4">
        <v>235580.09</v>
      </c>
      <c r="AF815" s="4">
        <v>2992.8</v>
      </c>
      <c r="AG815" s="4">
        <v>0</v>
      </c>
      <c r="AH815" s="4">
        <v>6165.17</v>
      </c>
      <c r="AI815" s="4">
        <v>3687.13</v>
      </c>
      <c r="AJ815" s="4">
        <v>27820.47</v>
      </c>
      <c r="AK815" s="4">
        <v>27820.47</v>
      </c>
      <c r="AM815" s="4">
        <v>2088.04</v>
      </c>
      <c r="AN815" s="4">
        <v>-5520.32</v>
      </c>
      <c r="AO815" s="4">
        <v>-11181.04</v>
      </c>
      <c r="AP815" s="4">
        <v>2941.49</v>
      </c>
      <c r="AQ815" s="4">
        <v>522</v>
      </c>
      <c r="AR815" s="4">
        <v>-200308.88</v>
      </c>
      <c r="AS815" s="4">
        <v>-3100.01</v>
      </c>
      <c r="AT815" s="4">
        <v>5145.8900000000003</v>
      </c>
      <c r="AU815" s="4">
        <v>-544.08000000000004</v>
      </c>
      <c r="AV815" s="4">
        <v>-9308.2199999999993</v>
      </c>
      <c r="AW815" s="4">
        <v>-27820.47</v>
      </c>
      <c r="AX815" s="4">
        <v>0</v>
      </c>
      <c r="AZ815" s="4">
        <v>0</v>
      </c>
      <c r="BA815" s="4">
        <v>11774</v>
      </c>
      <c r="BB815" s="4">
        <v>464</v>
      </c>
      <c r="BC815" s="4">
        <v>4477.6000000000004</v>
      </c>
      <c r="BD815" s="4">
        <v>1914</v>
      </c>
      <c r="BE815" s="4">
        <v>0</v>
      </c>
      <c r="BF815" s="4">
        <v>31552</v>
      </c>
      <c r="BG815" s="4">
        <v>8758</v>
      </c>
      <c r="BH815" s="4">
        <v>0</v>
      </c>
      <c r="BI815" s="4">
        <v>0</v>
      </c>
      <c r="BJ815" s="6">
        <v>5893.96</v>
      </c>
      <c r="BK815" s="6">
        <v>5893.96</v>
      </c>
      <c r="BQ815" s="4">
        <v>73415.165760000004</v>
      </c>
      <c r="BR815" s="9">
        <v>0</v>
      </c>
      <c r="BS815" s="9">
        <v>12221.411999999998</v>
      </c>
      <c r="BT815" s="9">
        <v>481.63200000000001</v>
      </c>
      <c r="BU815" s="9">
        <v>4647.7488000000003</v>
      </c>
      <c r="BV815" s="9">
        <v>1986.732</v>
      </c>
      <c r="BW815" s="9">
        <v>0</v>
      </c>
      <c r="BX815" s="9">
        <v>32750.976000000002</v>
      </c>
      <c r="BY815" s="9">
        <v>9090.8040000000001</v>
      </c>
      <c r="BZ815" s="9">
        <v>0</v>
      </c>
      <c r="CA815" s="9">
        <v>0</v>
      </c>
      <c r="CB815" s="9">
        <v>6117.93048</v>
      </c>
      <c r="CC815" s="9">
        <v>6117.93048</v>
      </c>
      <c r="CD815" s="135">
        <v>73415.165759999989</v>
      </c>
      <c r="CE815" s="7">
        <f t="shared" si="12"/>
        <v>0</v>
      </c>
    </row>
    <row r="816" spans="1:83" hidden="1">
      <c r="A816">
        <v>961</v>
      </c>
      <c r="B816" t="s">
        <v>80</v>
      </c>
      <c r="C816">
        <v>124</v>
      </c>
      <c r="D816" t="s">
        <v>508</v>
      </c>
      <c r="E816">
        <v>375</v>
      </c>
      <c r="F816">
        <v>513570002</v>
      </c>
      <c r="G816" t="s">
        <v>191</v>
      </c>
      <c r="H816" s="53"/>
      <c r="I816">
        <v>101</v>
      </c>
      <c r="J816" t="s">
        <v>308</v>
      </c>
      <c r="K816">
        <v>3570</v>
      </c>
      <c r="L816" s="8">
        <v>3510</v>
      </c>
      <c r="M816" t="s">
        <v>336</v>
      </c>
      <c r="N816">
        <v>3000</v>
      </c>
      <c r="O816" t="s">
        <v>118</v>
      </c>
      <c r="P816">
        <v>11</v>
      </c>
      <c r="Q816" t="s">
        <v>509</v>
      </c>
      <c r="R816">
        <v>241</v>
      </c>
      <c r="S816" s="21">
        <v>2</v>
      </c>
      <c r="T816" s="21">
        <v>41</v>
      </c>
      <c r="U816" t="s">
        <v>445</v>
      </c>
      <c r="V816">
        <v>124</v>
      </c>
      <c r="W816" t="s">
        <v>510</v>
      </c>
      <c r="X816">
        <v>1</v>
      </c>
      <c r="Y816" t="s">
        <v>313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1197.1199999999999</v>
      </c>
      <c r="AG816" s="4">
        <v>0</v>
      </c>
      <c r="AH816" s="4">
        <v>0</v>
      </c>
      <c r="AI816" s="4">
        <v>0</v>
      </c>
      <c r="AJ816" s="4">
        <v>119.71</v>
      </c>
      <c r="AK816" s="4">
        <v>119.71</v>
      </c>
      <c r="AM816" s="4">
        <v>0</v>
      </c>
      <c r="AN816" s="4">
        <v>0</v>
      </c>
      <c r="AO816" s="4">
        <v>4657.3999999999996</v>
      </c>
      <c r="AP816" s="4">
        <v>0</v>
      </c>
      <c r="AQ816" s="4">
        <v>0</v>
      </c>
      <c r="AR816" s="4">
        <v>0</v>
      </c>
      <c r="AS816" s="4">
        <v>0</v>
      </c>
      <c r="AT816" s="4">
        <v>-1197.1199999999999</v>
      </c>
      <c r="AU816" s="4">
        <v>0</v>
      </c>
      <c r="AV816" s="4">
        <v>0</v>
      </c>
      <c r="AW816" s="4">
        <v>0</v>
      </c>
      <c r="AX816" s="4">
        <v>0</v>
      </c>
      <c r="AZ816" s="4">
        <v>0</v>
      </c>
      <c r="BA816" s="4">
        <v>0</v>
      </c>
      <c r="BB816" s="4">
        <v>4657.3999999999996</v>
      </c>
      <c r="BC816" s="4">
        <v>0</v>
      </c>
      <c r="BD816" s="4">
        <v>0</v>
      </c>
      <c r="BE816" s="4">
        <v>0</v>
      </c>
      <c r="BF816" s="4">
        <v>0</v>
      </c>
      <c r="BG816" s="4">
        <v>0</v>
      </c>
      <c r="BH816" s="4">
        <v>0</v>
      </c>
      <c r="BI816" s="4">
        <v>0</v>
      </c>
      <c r="BJ816" s="6">
        <v>465.73999999999995</v>
      </c>
      <c r="BK816" s="6">
        <v>465.73999999999995</v>
      </c>
      <c r="BQ816" s="4">
        <v>5801.2574399999994</v>
      </c>
      <c r="BR816" s="9">
        <v>0</v>
      </c>
      <c r="BS816" s="9">
        <v>0</v>
      </c>
      <c r="BT816" s="9">
        <v>4834.3811999999998</v>
      </c>
      <c r="BU816" s="9">
        <v>0</v>
      </c>
      <c r="BV816" s="9">
        <v>0</v>
      </c>
      <c r="BW816" s="9">
        <v>0</v>
      </c>
      <c r="BX816" s="9">
        <v>0</v>
      </c>
      <c r="BY816" s="9">
        <v>0</v>
      </c>
      <c r="BZ816" s="9">
        <v>0</v>
      </c>
      <c r="CA816" s="9">
        <v>0</v>
      </c>
      <c r="CB816" s="9">
        <v>483.43812000000003</v>
      </c>
      <c r="CC816" s="9">
        <v>483.43812000000003</v>
      </c>
      <c r="CD816" s="135">
        <v>5801.2574399999994</v>
      </c>
      <c r="CE816" s="7">
        <f t="shared" si="12"/>
        <v>0</v>
      </c>
    </row>
    <row r="817" spans="1:83" hidden="1">
      <c r="A817">
        <v>962</v>
      </c>
      <c r="B817" t="s">
        <v>513</v>
      </c>
      <c r="C817">
        <v>126</v>
      </c>
      <c r="D817" t="s">
        <v>225</v>
      </c>
      <c r="E817">
        <v>375</v>
      </c>
      <c r="F817">
        <v>513570002</v>
      </c>
      <c r="G817" t="s">
        <v>191</v>
      </c>
      <c r="H817" s="53"/>
      <c r="I817">
        <v>101</v>
      </c>
      <c r="J817" t="s">
        <v>308</v>
      </c>
      <c r="K817">
        <v>3570</v>
      </c>
      <c r="L817" s="8">
        <v>3510</v>
      </c>
      <c r="M817" t="s">
        <v>336</v>
      </c>
      <c r="N817">
        <v>3000</v>
      </c>
      <c r="O817" t="s">
        <v>118</v>
      </c>
      <c r="P817">
        <v>11</v>
      </c>
      <c r="Q817" t="s">
        <v>509</v>
      </c>
      <c r="R817">
        <v>241</v>
      </c>
      <c r="S817" s="21">
        <v>2</v>
      </c>
      <c r="T817" s="21">
        <v>41</v>
      </c>
      <c r="U817" t="s">
        <v>445</v>
      </c>
      <c r="V817">
        <v>124</v>
      </c>
      <c r="W817" t="s">
        <v>510</v>
      </c>
      <c r="X817">
        <v>1</v>
      </c>
      <c r="Y817" t="s">
        <v>313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1</v>
      </c>
      <c r="AS817" s="4">
        <v>0</v>
      </c>
      <c r="AT817" s="4">
        <v>0</v>
      </c>
      <c r="AU817" s="4">
        <v>0</v>
      </c>
      <c r="AV817" s="4">
        <v>0</v>
      </c>
      <c r="AW817" s="4">
        <v>0</v>
      </c>
      <c r="AX817" s="4">
        <v>0</v>
      </c>
      <c r="AZ817" s="4">
        <v>0</v>
      </c>
      <c r="BA817" s="4">
        <v>0</v>
      </c>
      <c r="BB817" s="4">
        <v>0</v>
      </c>
      <c r="BC817" s="4">
        <v>0</v>
      </c>
      <c r="BD817" s="4">
        <v>0</v>
      </c>
      <c r="BE817" s="4">
        <v>0</v>
      </c>
      <c r="BF817" s="4">
        <v>0</v>
      </c>
      <c r="BG817" s="4">
        <v>0</v>
      </c>
      <c r="BH817" s="4">
        <v>0</v>
      </c>
      <c r="BI817" s="4">
        <v>0</v>
      </c>
      <c r="BJ817" s="6">
        <v>0</v>
      </c>
      <c r="BK817" s="6">
        <v>0</v>
      </c>
      <c r="BQ817" s="4">
        <v>0</v>
      </c>
      <c r="BR817" s="9">
        <v>0</v>
      </c>
      <c r="BS817" s="9">
        <v>0</v>
      </c>
      <c r="BT817" s="9">
        <v>0</v>
      </c>
      <c r="BU817" s="9">
        <v>0</v>
      </c>
      <c r="BV817" s="9">
        <v>0</v>
      </c>
      <c r="BW817" s="9">
        <v>0</v>
      </c>
      <c r="BX817" s="9">
        <v>0</v>
      </c>
      <c r="BY817" s="9">
        <v>0</v>
      </c>
      <c r="BZ817" s="9">
        <v>0</v>
      </c>
      <c r="CA817" s="9">
        <v>0</v>
      </c>
      <c r="CB817" s="9">
        <v>0</v>
      </c>
      <c r="CC817" s="9">
        <v>0</v>
      </c>
      <c r="CD817" s="135">
        <v>0</v>
      </c>
      <c r="CE817" s="7">
        <f t="shared" si="12"/>
        <v>0</v>
      </c>
    </row>
    <row r="818" spans="1:83" hidden="1">
      <c r="A818">
        <v>966</v>
      </c>
      <c r="B818" t="s">
        <v>750</v>
      </c>
      <c r="C818">
        <v>182</v>
      </c>
      <c r="D818" t="s">
        <v>751</v>
      </c>
      <c r="E818">
        <v>375</v>
      </c>
      <c r="F818">
        <v>513570002</v>
      </c>
      <c r="G818" t="s">
        <v>191</v>
      </c>
      <c r="H818" s="53"/>
      <c r="I818">
        <v>101</v>
      </c>
      <c r="J818" t="s">
        <v>308</v>
      </c>
      <c r="K818">
        <v>3570</v>
      </c>
      <c r="L818" s="8">
        <v>3510</v>
      </c>
      <c r="M818" t="s">
        <v>336</v>
      </c>
      <c r="N818">
        <v>3000</v>
      </c>
      <c r="O818" t="s">
        <v>118</v>
      </c>
      <c r="P818">
        <v>9</v>
      </c>
      <c r="Q818" t="s">
        <v>422</v>
      </c>
      <c r="R818">
        <v>241</v>
      </c>
      <c r="S818" s="21">
        <v>2</v>
      </c>
      <c r="T818" s="21">
        <v>41</v>
      </c>
      <c r="U818" t="s">
        <v>445</v>
      </c>
      <c r="V818">
        <v>124</v>
      </c>
      <c r="W818" t="s">
        <v>510</v>
      </c>
      <c r="X818">
        <v>1</v>
      </c>
      <c r="Y818" t="s">
        <v>313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11252.93</v>
      </c>
      <c r="AI818" s="4">
        <v>0</v>
      </c>
      <c r="AJ818" s="4">
        <v>1125.29</v>
      </c>
      <c r="AK818" s="4">
        <v>1125.29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21460</v>
      </c>
      <c r="AU818" s="4">
        <v>-11252.93</v>
      </c>
      <c r="AV818" s="4">
        <v>0</v>
      </c>
      <c r="AW818" s="4">
        <v>0</v>
      </c>
      <c r="AX818" s="4">
        <v>0</v>
      </c>
      <c r="AZ818" s="4">
        <v>0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4">
        <v>0</v>
      </c>
      <c r="BH818" s="4">
        <v>10092</v>
      </c>
      <c r="BI818" s="4">
        <v>11368</v>
      </c>
      <c r="BJ818" s="6">
        <v>2146</v>
      </c>
      <c r="BK818" s="6">
        <v>2146</v>
      </c>
      <c r="BQ818" s="4">
        <v>26730.576000000001</v>
      </c>
      <c r="BR818" s="9">
        <v>0</v>
      </c>
      <c r="BS818" s="9">
        <v>0</v>
      </c>
      <c r="BT818" s="9">
        <v>0</v>
      </c>
      <c r="BU818" s="9">
        <v>0</v>
      </c>
      <c r="BV818" s="9">
        <v>0</v>
      </c>
      <c r="BW818" s="9">
        <v>0</v>
      </c>
      <c r="BX818" s="9">
        <v>0</v>
      </c>
      <c r="BY818" s="9">
        <v>0</v>
      </c>
      <c r="BZ818" s="9">
        <v>10475.496000000001</v>
      </c>
      <c r="CA818" s="9">
        <v>11799.984</v>
      </c>
      <c r="CB818" s="9">
        <v>2227.5479999999998</v>
      </c>
      <c r="CC818" s="9">
        <v>2227.5479999999998</v>
      </c>
      <c r="CD818" s="135">
        <v>26730.576000000001</v>
      </c>
      <c r="CE818" s="7">
        <f t="shared" si="12"/>
        <v>0</v>
      </c>
    </row>
    <row r="819" spans="1:83" hidden="1">
      <c r="A819">
        <v>972</v>
      </c>
      <c r="B819" t="s">
        <v>527</v>
      </c>
      <c r="C819">
        <v>132</v>
      </c>
      <c r="D819" t="s">
        <v>528</v>
      </c>
      <c r="E819">
        <v>375</v>
      </c>
      <c r="F819">
        <v>513570002</v>
      </c>
      <c r="G819" t="s">
        <v>191</v>
      </c>
      <c r="H819" s="53"/>
      <c r="I819">
        <v>101</v>
      </c>
      <c r="J819" t="s">
        <v>308</v>
      </c>
      <c r="K819">
        <v>3570</v>
      </c>
      <c r="L819" s="8">
        <v>3510</v>
      </c>
      <c r="M819" t="s">
        <v>336</v>
      </c>
      <c r="N819">
        <v>3000</v>
      </c>
      <c r="O819" t="s">
        <v>118</v>
      </c>
      <c r="P819">
        <v>9</v>
      </c>
      <c r="Q819" t="s">
        <v>422</v>
      </c>
      <c r="R819">
        <v>181</v>
      </c>
      <c r="S819" s="21">
        <v>1</v>
      </c>
      <c r="T819" s="21">
        <v>81</v>
      </c>
      <c r="U819" t="s">
        <v>523</v>
      </c>
      <c r="V819">
        <v>131</v>
      </c>
      <c r="W819" t="s">
        <v>524</v>
      </c>
      <c r="X819">
        <v>1</v>
      </c>
      <c r="Y819" t="s">
        <v>313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1436.54</v>
      </c>
      <c r="AH819" s="4">
        <v>0</v>
      </c>
      <c r="AI819" s="4">
        <v>0</v>
      </c>
      <c r="AJ819" s="4">
        <v>143.65</v>
      </c>
      <c r="AK819" s="4">
        <v>143.65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0</v>
      </c>
      <c r="AU819" s="4">
        <v>0</v>
      </c>
      <c r="AV819" s="4">
        <v>-1436.54</v>
      </c>
      <c r="AW819" s="4">
        <v>-143.65</v>
      </c>
      <c r="AX819" s="4">
        <v>0</v>
      </c>
      <c r="AZ819" s="4">
        <v>0</v>
      </c>
      <c r="BA819" s="4">
        <v>0</v>
      </c>
      <c r="BB819" s="4">
        <v>0</v>
      </c>
      <c r="BC819" s="4">
        <v>0</v>
      </c>
      <c r="BD819" s="4">
        <v>0</v>
      </c>
      <c r="BE819" s="4">
        <v>0</v>
      </c>
      <c r="BF819" s="4">
        <v>0</v>
      </c>
      <c r="BG819" s="4">
        <v>0</v>
      </c>
      <c r="BH819" s="4">
        <v>0</v>
      </c>
      <c r="BI819" s="4">
        <v>0</v>
      </c>
      <c r="BJ819" s="6">
        <v>0</v>
      </c>
      <c r="BK819" s="6">
        <v>0</v>
      </c>
      <c r="BQ819" s="4">
        <v>0</v>
      </c>
      <c r="BR819" s="9">
        <v>0</v>
      </c>
      <c r="BS819" s="9">
        <v>0</v>
      </c>
      <c r="BT819" s="9">
        <v>0</v>
      </c>
      <c r="BU819" s="9">
        <v>0</v>
      </c>
      <c r="BV819" s="9">
        <v>0</v>
      </c>
      <c r="BW819" s="9">
        <v>0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</v>
      </c>
      <c r="CD819" s="135">
        <v>0</v>
      </c>
      <c r="CE819" s="7">
        <f t="shared" si="12"/>
        <v>0</v>
      </c>
    </row>
    <row r="820" spans="1:83" hidden="1">
      <c r="A820">
        <v>982</v>
      </c>
      <c r="B820" t="s">
        <v>536</v>
      </c>
      <c r="C820">
        <v>135</v>
      </c>
      <c r="D820" t="s">
        <v>537</v>
      </c>
      <c r="E820">
        <v>375</v>
      </c>
      <c r="F820">
        <v>513570002</v>
      </c>
      <c r="G820" t="s">
        <v>191</v>
      </c>
      <c r="H820" s="53"/>
      <c r="I820">
        <v>101</v>
      </c>
      <c r="J820" t="s">
        <v>308</v>
      </c>
      <c r="K820">
        <v>3570</v>
      </c>
      <c r="L820" s="8">
        <v>3510</v>
      </c>
      <c r="M820" t="s">
        <v>336</v>
      </c>
      <c r="N820">
        <v>3000</v>
      </c>
      <c r="O820" t="s">
        <v>118</v>
      </c>
      <c r="P820">
        <v>6</v>
      </c>
      <c r="Q820" t="s">
        <v>533</v>
      </c>
      <c r="R820">
        <v>181</v>
      </c>
      <c r="S820" s="21">
        <v>1</v>
      </c>
      <c r="T820" s="21">
        <v>81</v>
      </c>
      <c r="U820" t="s">
        <v>523</v>
      </c>
      <c r="V820">
        <v>131</v>
      </c>
      <c r="W820" t="s">
        <v>524</v>
      </c>
      <c r="X820">
        <v>1</v>
      </c>
      <c r="Y820" t="s">
        <v>313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1500</v>
      </c>
      <c r="AR820" s="4">
        <v>0</v>
      </c>
      <c r="AS820" s="4">
        <v>0</v>
      </c>
      <c r="AT820" s="4">
        <v>0</v>
      </c>
      <c r="AU820" s="4">
        <v>0</v>
      </c>
      <c r="AV820" s="4">
        <v>0</v>
      </c>
      <c r="AW820" s="4">
        <v>0</v>
      </c>
      <c r="AX820" s="4">
        <v>0</v>
      </c>
      <c r="AZ820" s="4">
        <v>0</v>
      </c>
      <c r="BA820" s="4">
        <v>0</v>
      </c>
      <c r="BB820" s="4">
        <v>0</v>
      </c>
      <c r="BC820" s="4">
        <v>0</v>
      </c>
      <c r="BD820" s="4">
        <v>1500</v>
      </c>
      <c r="BE820" s="4">
        <v>0</v>
      </c>
      <c r="BF820" s="4">
        <v>0</v>
      </c>
      <c r="BG820" s="4">
        <v>0</v>
      </c>
      <c r="BH820" s="4">
        <v>0</v>
      </c>
      <c r="BI820" s="4">
        <v>0</v>
      </c>
      <c r="BJ820" s="6">
        <v>150</v>
      </c>
      <c r="BK820" s="6">
        <v>150</v>
      </c>
      <c r="BQ820" s="4">
        <v>1868.4</v>
      </c>
      <c r="BR820" s="9">
        <v>0</v>
      </c>
      <c r="BS820" s="9">
        <v>0</v>
      </c>
      <c r="BT820" s="9">
        <v>0</v>
      </c>
      <c r="BU820" s="9">
        <v>0</v>
      </c>
      <c r="BV820" s="9">
        <v>1557.0000000000002</v>
      </c>
      <c r="BW820" s="9">
        <v>0</v>
      </c>
      <c r="BX820" s="9">
        <v>0</v>
      </c>
      <c r="BY820" s="9">
        <v>0</v>
      </c>
      <c r="BZ820" s="9">
        <v>0</v>
      </c>
      <c r="CA820" s="9">
        <v>0</v>
      </c>
      <c r="CB820" s="9">
        <v>155.69999999999999</v>
      </c>
      <c r="CC820" s="9">
        <v>155.69999999999999</v>
      </c>
      <c r="CD820" s="135">
        <v>1868.4000000000003</v>
      </c>
      <c r="CE820" s="7">
        <f t="shared" si="12"/>
        <v>0</v>
      </c>
    </row>
    <row r="821" spans="1:83" hidden="1">
      <c r="A821">
        <v>954</v>
      </c>
      <c r="B821" t="s">
        <v>502</v>
      </c>
      <c r="C821">
        <v>122</v>
      </c>
      <c r="D821" t="s">
        <v>503</v>
      </c>
      <c r="E821">
        <v>376</v>
      </c>
      <c r="F821">
        <v>513570004</v>
      </c>
      <c r="G821" t="s">
        <v>253</v>
      </c>
      <c r="H821" s="53"/>
      <c r="I821">
        <v>101</v>
      </c>
      <c r="J821" t="s">
        <v>308</v>
      </c>
      <c r="K821">
        <v>3570</v>
      </c>
      <c r="L821" s="8">
        <v>3510</v>
      </c>
      <c r="M821" t="s">
        <v>336</v>
      </c>
      <c r="N821">
        <v>3000</v>
      </c>
      <c r="O821" t="s">
        <v>118</v>
      </c>
      <c r="P821">
        <v>12</v>
      </c>
      <c r="Q821" t="s">
        <v>401</v>
      </c>
      <c r="R821">
        <v>226</v>
      </c>
      <c r="S821" s="21">
        <v>2</v>
      </c>
      <c r="T821" s="21">
        <v>26</v>
      </c>
      <c r="U821" t="s">
        <v>504</v>
      </c>
      <c r="V821">
        <v>121</v>
      </c>
      <c r="W821" t="s">
        <v>312</v>
      </c>
      <c r="X821">
        <v>1</v>
      </c>
      <c r="Y821" t="s">
        <v>313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M821" s="4">
        <v>0</v>
      </c>
      <c r="AN821" s="4">
        <v>1308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Z821" s="4">
        <v>0</v>
      </c>
      <c r="BA821" s="4">
        <v>0</v>
      </c>
      <c r="BB821" s="4">
        <v>1308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6">
        <v>130.80000000000001</v>
      </c>
      <c r="BK821" s="6">
        <v>130.80000000000001</v>
      </c>
      <c r="BQ821" s="4">
        <v>1629.2447999999999</v>
      </c>
      <c r="BR821" s="9">
        <v>0</v>
      </c>
      <c r="BS821" s="9">
        <v>0</v>
      </c>
      <c r="BT821" s="9">
        <v>1357.704</v>
      </c>
      <c r="BU821" s="9">
        <v>0</v>
      </c>
      <c r="BV821" s="9">
        <v>0</v>
      </c>
      <c r="BW821" s="9">
        <v>0</v>
      </c>
      <c r="BX821" s="9">
        <v>0</v>
      </c>
      <c r="BY821" s="9">
        <v>0</v>
      </c>
      <c r="BZ821" s="9">
        <v>0</v>
      </c>
      <c r="CA821" s="9">
        <v>0</v>
      </c>
      <c r="CB821" s="9">
        <v>135.77040000000002</v>
      </c>
      <c r="CC821" s="9">
        <v>135.77040000000002</v>
      </c>
      <c r="CD821" s="135">
        <v>1629.2448000000002</v>
      </c>
      <c r="CE821" s="7">
        <f t="shared" si="12"/>
        <v>0</v>
      </c>
    </row>
    <row r="822" spans="1:83" hidden="1">
      <c r="A822">
        <v>951</v>
      </c>
      <c r="B822" t="s">
        <v>491</v>
      </c>
      <c r="C822">
        <v>118</v>
      </c>
      <c r="D822" t="s">
        <v>178</v>
      </c>
      <c r="E822">
        <v>377</v>
      </c>
      <c r="F822">
        <v>513580007</v>
      </c>
      <c r="G822" t="s">
        <v>734</v>
      </c>
      <c r="H822" s="53"/>
      <c r="I822">
        <v>101</v>
      </c>
      <c r="J822" t="s">
        <v>308</v>
      </c>
      <c r="K822">
        <v>3580</v>
      </c>
      <c r="L822" s="8">
        <v>3510</v>
      </c>
      <c r="M822" t="s">
        <v>506</v>
      </c>
      <c r="N822">
        <v>3000</v>
      </c>
      <c r="O822" t="s">
        <v>118</v>
      </c>
      <c r="P822">
        <v>12</v>
      </c>
      <c r="Q822" t="s">
        <v>401</v>
      </c>
      <c r="R822">
        <v>221</v>
      </c>
      <c r="S822" s="21">
        <v>2</v>
      </c>
      <c r="T822" s="21">
        <v>21</v>
      </c>
      <c r="U822" t="s">
        <v>492</v>
      </c>
      <c r="V822">
        <v>128</v>
      </c>
      <c r="W822" t="s">
        <v>404</v>
      </c>
      <c r="X822">
        <v>1</v>
      </c>
      <c r="Y822" t="s">
        <v>313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23942.400000000001</v>
      </c>
      <c r="AJ822" s="4">
        <v>2394.2399999999998</v>
      </c>
      <c r="AK822" s="4">
        <v>2394.2399999999998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0</v>
      </c>
      <c r="AU822" s="4">
        <v>0</v>
      </c>
      <c r="AV822" s="4">
        <v>0</v>
      </c>
      <c r="AW822" s="4">
        <v>0</v>
      </c>
      <c r="AX822" s="4">
        <v>0</v>
      </c>
      <c r="AZ822" s="4">
        <v>0</v>
      </c>
      <c r="BA822" s="4">
        <v>0</v>
      </c>
      <c r="BB822" s="4">
        <v>0</v>
      </c>
      <c r="BC822" s="4">
        <v>0</v>
      </c>
      <c r="BD822" s="4">
        <v>0</v>
      </c>
      <c r="BE822" s="4">
        <v>0</v>
      </c>
      <c r="BF822" s="4">
        <v>0</v>
      </c>
      <c r="BG822" s="4">
        <v>0</v>
      </c>
      <c r="BH822" s="4">
        <v>0</v>
      </c>
      <c r="BI822" s="4">
        <v>0</v>
      </c>
      <c r="BJ822" s="6">
        <v>0</v>
      </c>
      <c r="BK822" s="6">
        <v>0</v>
      </c>
      <c r="BQ822" s="4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0</v>
      </c>
      <c r="BW822" s="9">
        <v>0</v>
      </c>
      <c r="BX822" s="9">
        <v>0</v>
      </c>
      <c r="BY822" s="9">
        <v>0</v>
      </c>
      <c r="BZ822" s="9">
        <v>0</v>
      </c>
      <c r="CA822" s="9">
        <v>0</v>
      </c>
      <c r="CB822" s="9">
        <v>0</v>
      </c>
      <c r="CC822" s="9">
        <v>0</v>
      </c>
      <c r="CD822" s="135">
        <v>0</v>
      </c>
      <c r="CE822" s="7">
        <f t="shared" si="12"/>
        <v>0</v>
      </c>
    </row>
    <row r="823" spans="1:83" hidden="1">
      <c r="A823">
        <v>951</v>
      </c>
      <c r="B823" t="s">
        <v>491</v>
      </c>
      <c r="C823">
        <v>118</v>
      </c>
      <c r="D823" t="s">
        <v>178</v>
      </c>
      <c r="E823">
        <v>649</v>
      </c>
      <c r="F823">
        <v>513580007</v>
      </c>
      <c r="G823" t="s">
        <v>734</v>
      </c>
      <c r="H823" s="53"/>
      <c r="I823">
        <v>601</v>
      </c>
      <c r="J823" t="s">
        <v>389</v>
      </c>
      <c r="K823">
        <v>3580</v>
      </c>
      <c r="L823" s="8">
        <v>3510</v>
      </c>
      <c r="M823" t="s">
        <v>506</v>
      </c>
      <c r="N823">
        <v>3000</v>
      </c>
      <c r="O823" t="s">
        <v>118</v>
      </c>
      <c r="P823">
        <v>12</v>
      </c>
      <c r="Q823" t="s">
        <v>401</v>
      </c>
      <c r="R823">
        <v>221</v>
      </c>
      <c r="S823" s="21">
        <v>2</v>
      </c>
      <c r="T823" s="21">
        <v>21</v>
      </c>
      <c r="U823" t="s">
        <v>492</v>
      </c>
      <c r="V823">
        <v>128</v>
      </c>
      <c r="W823" t="s">
        <v>404</v>
      </c>
      <c r="X823">
        <v>1</v>
      </c>
      <c r="Y823" t="s">
        <v>313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716894.58</v>
      </c>
      <c r="AT823" s="4">
        <v>5672.09</v>
      </c>
      <c r="AU823" s="4">
        <v>0</v>
      </c>
      <c r="AV823" s="4">
        <v>0</v>
      </c>
      <c r="AW823" s="4">
        <v>0</v>
      </c>
      <c r="AX823" s="4">
        <v>0</v>
      </c>
      <c r="AZ823" s="4">
        <v>0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349765.89</v>
      </c>
      <c r="BG823" s="4">
        <v>372800.78</v>
      </c>
      <c r="BH823" s="4">
        <v>0</v>
      </c>
      <c r="BI823" s="4">
        <v>0</v>
      </c>
      <c r="BJ823" s="6">
        <v>72256.667000000001</v>
      </c>
      <c r="BK823" s="6">
        <v>72256.667000000001</v>
      </c>
      <c r="BQ823" s="4">
        <v>900029.0441520001</v>
      </c>
      <c r="BR823" s="9">
        <v>0</v>
      </c>
      <c r="BS823" s="9">
        <v>0</v>
      </c>
      <c r="BT823" s="9">
        <v>0</v>
      </c>
      <c r="BU823" s="9">
        <v>0</v>
      </c>
      <c r="BV823" s="9">
        <v>0</v>
      </c>
      <c r="BW823" s="9">
        <v>0</v>
      </c>
      <c r="BX823" s="9">
        <v>363056.99382000003</v>
      </c>
      <c r="BY823" s="9">
        <v>386967.20964000007</v>
      </c>
      <c r="BZ823" s="9">
        <v>0</v>
      </c>
      <c r="CA823" s="9">
        <v>0</v>
      </c>
      <c r="CB823" s="9">
        <v>75002.420345999999</v>
      </c>
      <c r="CC823" s="9">
        <v>75002.420345999999</v>
      </c>
      <c r="CD823" s="135">
        <v>900029.0441520001</v>
      </c>
      <c r="CE823" s="7">
        <f t="shared" si="12"/>
        <v>0</v>
      </c>
    </row>
    <row r="824" spans="1:83" s="120" customFormat="1" ht="15.75" hidden="1" thickBot="1">
      <c r="A824" s="120">
        <v>954</v>
      </c>
      <c r="B824" s="120" t="s">
        <v>502</v>
      </c>
      <c r="C824" s="120">
        <v>122</v>
      </c>
      <c r="D824" s="120" t="s">
        <v>503</v>
      </c>
      <c r="E824" s="120">
        <v>377</v>
      </c>
      <c r="F824" s="120">
        <v>513580007</v>
      </c>
      <c r="G824" s="120" t="s">
        <v>734</v>
      </c>
      <c r="H824" s="121"/>
      <c r="I824" s="120">
        <v>101</v>
      </c>
      <c r="J824" s="120" t="s">
        <v>308</v>
      </c>
      <c r="K824" s="120">
        <v>3580</v>
      </c>
      <c r="L824" s="122">
        <v>3510</v>
      </c>
      <c r="M824" s="120" t="s">
        <v>506</v>
      </c>
      <c r="N824" s="120">
        <v>3000</v>
      </c>
      <c r="O824" s="120" t="s">
        <v>118</v>
      </c>
      <c r="P824" s="120">
        <v>12</v>
      </c>
      <c r="Q824" s="120" t="s">
        <v>401</v>
      </c>
      <c r="R824" s="120">
        <v>226</v>
      </c>
      <c r="S824" s="123">
        <v>2</v>
      </c>
      <c r="T824" s="123">
        <v>26</v>
      </c>
      <c r="U824" s="120" t="s">
        <v>504</v>
      </c>
      <c r="V824" s="120">
        <v>121</v>
      </c>
      <c r="W824" s="120" t="s">
        <v>312</v>
      </c>
      <c r="X824" s="120">
        <v>1</v>
      </c>
      <c r="Y824" s="120" t="s">
        <v>313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5027.8999999999996</v>
      </c>
      <c r="AF824" s="22">
        <v>0</v>
      </c>
      <c r="AG824" s="22">
        <v>0</v>
      </c>
      <c r="AH824" s="22">
        <v>0</v>
      </c>
      <c r="AI824" s="22">
        <v>0</v>
      </c>
      <c r="AJ824" s="22">
        <v>502.79</v>
      </c>
      <c r="AK824" s="22">
        <v>502.79</v>
      </c>
      <c r="AL824" s="22"/>
      <c r="AM824" s="22">
        <v>0</v>
      </c>
      <c r="AN824" s="22">
        <v>0</v>
      </c>
      <c r="AO824" s="22">
        <v>0</v>
      </c>
      <c r="AP824" s="22">
        <v>0</v>
      </c>
      <c r="AQ824" s="22">
        <v>0</v>
      </c>
      <c r="AR824" s="22">
        <v>-14.28</v>
      </c>
      <c r="AS824" s="22">
        <v>0</v>
      </c>
      <c r="AT824" s="22">
        <v>-4187.3</v>
      </c>
      <c r="AU824" s="22">
        <v>-464.52</v>
      </c>
      <c r="AV824" s="22">
        <v>-361.8</v>
      </c>
      <c r="AW824" s="22">
        <v>-502.79</v>
      </c>
      <c r="AX824" s="22">
        <v>0</v>
      </c>
      <c r="AZ824" s="22">
        <v>0</v>
      </c>
      <c r="BA824" s="22">
        <v>0</v>
      </c>
      <c r="BB824" s="22">
        <v>0</v>
      </c>
      <c r="BC824" s="22">
        <v>0</v>
      </c>
      <c r="BD824" s="22">
        <v>0</v>
      </c>
      <c r="BE824" s="22">
        <v>0</v>
      </c>
      <c r="BF824" s="22">
        <v>0</v>
      </c>
      <c r="BG824" s="22">
        <v>0</v>
      </c>
      <c r="BH824" s="22">
        <v>0</v>
      </c>
      <c r="BI824" s="22">
        <v>0</v>
      </c>
      <c r="BJ824" s="124">
        <v>0</v>
      </c>
      <c r="BK824" s="124">
        <v>0</v>
      </c>
      <c r="BL824" s="24"/>
      <c r="BM824" s="24"/>
      <c r="BQ824" s="22">
        <v>0</v>
      </c>
      <c r="BR824" s="24">
        <v>0</v>
      </c>
      <c r="BS824" s="24">
        <v>0</v>
      </c>
      <c r="BT824" s="24">
        <v>0</v>
      </c>
      <c r="BU824" s="24">
        <v>0</v>
      </c>
      <c r="BV824" s="24">
        <v>0</v>
      </c>
      <c r="BW824" s="24">
        <v>0</v>
      </c>
      <c r="BX824" s="24">
        <v>0</v>
      </c>
      <c r="BY824" s="24">
        <v>0</v>
      </c>
      <c r="BZ824" s="24">
        <v>0</v>
      </c>
      <c r="CA824" s="24">
        <v>0</v>
      </c>
      <c r="CB824" s="24">
        <v>0</v>
      </c>
      <c r="CC824" s="24">
        <v>0</v>
      </c>
      <c r="CD824" s="138">
        <v>0</v>
      </c>
      <c r="CE824" s="7">
        <f t="shared" si="12"/>
        <v>0</v>
      </c>
    </row>
    <row r="825" spans="1:83" hidden="1">
      <c r="A825">
        <v>955</v>
      </c>
      <c r="B825" t="s">
        <v>505</v>
      </c>
      <c r="C825">
        <v>123</v>
      </c>
      <c r="D825" t="s">
        <v>207</v>
      </c>
      <c r="E825">
        <v>378</v>
      </c>
      <c r="F825">
        <v>513580008</v>
      </c>
      <c r="G825" t="s">
        <v>208</v>
      </c>
      <c r="H825" s="53"/>
      <c r="I825">
        <v>101</v>
      </c>
      <c r="J825" t="s">
        <v>308</v>
      </c>
      <c r="K825">
        <v>3580</v>
      </c>
      <c r="L825" s="8">
        <v>3510</v>
      </c>
      <c r="M825" t="s">
        <v>506</v>
      </c>
      <c r="N825">
        <v>3000</v>
      </c>
      <c r="O825" t="s">
        <v>118</v>
      </c>
      <c r="P825">
        <v>12</v>
      </c>
      <c r="Q825" t="s">
        <v>401</v>
      </c>
      <c r="R825">
        <v>211</v>
      </c>
      <c r="S825" s="21">
        <v>2</v>
      </c>
      <c r="T825" s="21">
        <v>11</v>
      </c>
      <c r="U825" t="s">
        <v>507</v>
      </c>
      <c r="V825">
        <v>121</v>
      </c>
      <c r="W825" t="s">
        <v>312</v>
      </c>
      <c r="X825">
        <v>1</v>
      </c>
      <c r="Y825" t="s">
        <v>313</v>
      </c>
      <c r="Z825" s="4">
        <v>1217466.2</v>
      </c>
      <c r="AA825" s="4">
        <v>0</v>
      </c>
      <c r="AB825" s="4">
        <v>1217466.2</v>
      </c>
      <c r="AC825" s="4">
        <v>1217466.2</v>
      </c>
      <c r="AD825" s="4">
        <v>1462868.07</v>
      </c>
      <c r="AE825" s="4">
        <v>1462868.07</v>
      </c>
      <c r="AF825" s="4">
        <v>0</v>
      </c>
      <c r="AG825" s="4">
        <v>1462868.07</v>
      </c>
      <c r="AH825" s="4">
        <v>0</v>
      </c>
      <c r="AI825" s="4">
        <v>0</v>
      </c>
      <c r="AJ825" s="4">
        <v>804100.28</v>
      </c>
      <c r="AK825" s="4">
        <v>804100.28</v>
      </c>
      <c r="AM825" s="4">
        <v>750000</v>
      </c>
      <c r="AN825" s="4">
        <v>0</v>
      </c>
      <c r="AO825" s="4">
        <v>1200000</v>
      </c>
      <c r="AP825" s="4">
        <v>250000</v>
      </c>
      <c r="AQ825" s="4">
        <v>-1450000</v>
      </c>
      <c r="AR825" s="4">
        <v>0</v>
      </c>
      <c r="AS825" s="4">
        <v>0</v>
      </c>
      <c r="AT825" s="4">
        <v>0</v>
      </c>
      <c r="AU825" s="4">
        <v>0</v>
      </c>
      <c r="AV825" s="4">
        <v>0</v>
      </c>
      <c r="AW825" s="4">
        <v>0</v>
      </c>
      <c r="AX825" s="4">
        <v>-750000</v>
      </c>
      <c r="AZ825" s="4">
        <v>1398000</v>
      </c>
      <c r="BA825" s="4">
        <v>0</v>
      </c>
      <c r="BB825" s="4">
        <v>2934831.32</v>
      </c>
      <c r="BC825" s="4">
        <v>0</v>
      </c>
      <c r="BD825" s="4">
        <v>1467415.66</v>
      </c>
      <c r="BE825" s="4">
        <v>1467415.66</v>
      </c>
      <c r="BF825" s="4">
        <v>0</v>
      </c>
      <c r="BG825" s="4">
        <v>1467415.66</v>
      </c>
      <c r="BH825" s="4">
        <v>0</v>
      </c>
      <c r="BI825" s="4">
        <v>0</v>
      </c>
      <c r="BJ825" s="6">
        <v>873507.83000000007</v>
      </c>
      <c r="BK825" s="6">
        <v>873507.83000000007</v>
      </c>
      <c r="BQ825" s="6">
        <v>9880413.5304800011</v>
      </c>
      <c r="BR825" s="9">
        <v>1317753.701533414</v>
      </c>
      <c r="BS825" s="9">
        <v>0</v>
      </c>
      <c r="BT825" s="9">
        <v>2766369.6962133013</v>
      </c>
      <c r="BU825" s="9">
        <v>0</v>
      </c>
      <c r="BV825" s="9">
        <v>1383184.8481066506</v>
      </c>
      <c r="BW825" s="9">
        <v>1383184.8481066506</v>
      </c>
      <c r="BX825" s="9">
        <v>0</v>
      </c>
      <c r="BY825" s="9">
        <v>1383184.8481066506</v>
      </c>
      <c r="BZ825" s="9">
        <v>0</v>
      </c>
      <c r="CA825" s="9">
        <v>0</v>
      </c>
      <c r="CB825" s="9">
        <v>823367.79420666676</v>
      </c>
      <c r="CC825" s="9">
        <v>823367.79420666676</v>
      </c>
      <c r="CD825" s="135">
        <v>9880413.5304800011</v>
      </c>
      <c r="CE825" s="7">
        <f t="shared" si="12"/>
        <v>0</v>
      </c>
    </row>
    <row r="826" spans="1:83" s="120" customFormat="1" ht="15.75" hidden="1" thickBot="1">
      <c r="A826" s="120">
        <v>955</v>
      </c>
      <c r="B826" s="120" t="s">
        <v>505</v>
      </c>
      <c r="C826" s="120">
        <v>123</v>
      </c>
      <c r="D826" s="120" t="s">
        <v>207</v>
      </c>
      <c r="E826" s="120">
        <v>538</v>
      </c>
      <c r="F826" s="120">
        <v>513580008</v>
      </c>
      <c r="G826" s="120" t="s">
        <v>208</v>
      </c>
      <c r="H826" s="123" t="s">
        <v>101</v>
      </c>
      <c r="I826" s="120">
        <v>602</v>
      </c>
      <c r="J826" s="120" t="s">
        <v>380</v>
      </c>
      <c r="K826" s="120">
        <v>3580</v>
      </c>
      <c r="L826" s="122">
        <v>3510</v>
      </c>
      <c r="M826" s="120" t="s">
        <v>506</v>
      </c>
      <c r="N826" s="120">
        <v>3000</v>
      </c>
      <c r="O826" s="120" t="s">
        <v>118</v>
      </c>
      <c r="P826" s="120">
        <v>12</v>
      </c>
      <c r="Q826" s="120" t="s">
        <v>401</v>
      </c>
      <c r="R826" s="120">
        <v>211</v>
      </c>
      <c r="S826" s="123">
        <v>2</v>
      </c>
      <c r="T826" s="123">
        <v>11</v>
      </c>
      <c r="U826" s="120" t="s">
        <v>507</v>
      </c>
      <c r="V826" s="120">
        <v>121</v>
      </c>
      <c r="W826" s="120" t="s">
        <v>312</v>
      </c>
      <c r="X826" s="120">
        <v>1</v>
      </c>
      <c r="Y826" s="120" t="s">
        <v>313</v>
      </c>
      <c r="Z826" s="22">
        <v>0</v>
      </c>
      <c r="AA826" s="22">
        <v>1402695.73</v>
      </c>
      <c r="AB826" s="22">
        <v>0</v>
      </c>
      <c r="AC826" s="22">
        <v>0</v>
      </c>
      <c r="AD826" s="22">
        <v>0</v>
      </c>
      <c r="AE826" s="22">
        <v>0</v>
      </c>
      <c r="AF826" s="22">
        <v>1685433.9</v>
      </c>
      <c r="AG826" s="22">
        <v>0</v>
      </c>
      <c r="AH826" s="22">
        <v>1685433.9</v>
      </c>
      <c r="AI826" s="22">
        <v>1685433.9</v>
      </c>
      <c r="AJ826" s="22">
        <v>645899.74</v>
      </c>
      <c r="AK826" s="22">
        <v>645899.74</v>
      </c>
      <c r="AL826" s="22"/>
      <c r="AM826" s="22">
        <v>0</v>
      </c>
      <c r="AN826" s="22">
        <v>0</v>
      </c>
      <c r="AO826" s="22">
        <v>0</v>
      </c>
      <c r="AP826" s="22">
        <v>0</v>
      </c>
      <c r="AQ826" s="22">
        <v>0</v>
      </c>
      <c r="AR826" s="22">
        <v>0</v>
      </c>
      <c r="AS826" s="22">
        <v>0</v>
      </c>
      <c r="AT826" s="22">
        <v>0</v>
      </c>
      <c r="AU826" s="22">
        <v>0</v>
      </c>
      <c r="AV826" s="22">
        <v>0</v>
      </c>
      <c r="AW826" s="22">
        <v>162765.47</v>
      </c>
      <c r="AX826" s="22">
        <v>-162765.47</v>
      </c>
      <c r="AZ826" s="22">
        <v>0</v>
      </c>
      <c r="BA826" s="22">
        <v>1398000</v>
      </c>
      <c r="BB826" s="22">
        <v>0</v>
      </c>
      <c r="BC826" s="22">
        <v>0</v>
      </c>
      <c r="BD826" s="22">
        <v>0</v>
      </c>
      <c r="BE826" s="22">
        <v>0</v>
      </c>
      <c r="BF826" s="22">
        <v>1467415.66</v>
      </c>
      <c r="BG826" s="22">
        <v>0</v>
      </c>
      <c r="BH826" s="22">
        <v>1467415.66</v>
      </c>
      <c r="BI826" s="22">
        <v>1467415.66</v>
      </c>
      <c r="BJ826" s="124">
        <v>580024.69800000009</v>
      </c>
      <c r="BK826" s="124">
        <v>580024.69800000009</v>
      </c>
      <c r="BL826" s="24"/>
      <c r="BM826" s="24"/>
      <c r="BQ826" s="22">
        <v>8141713.1601945218</v>
      </c>
      <c r="BR826" s="24">
        <v>0</v>
      </c>
      <c r="BS826" s="24">
        <v>1635291.715048075</v>
      </c>
      <c r="BT826" s="24">
        <v>0</v>
      </c>
      <c r="BU826" s="24">
        <v>0</v>
      </c>
      <c r="BV826" s="24">
        <v>0</v>
      </c>
      <c r="BW826" s="24">
        <v>0</v>
      </c>
      <c r="BX826" s="24">
        <v>1716489.7505935642</v>
      </c>
      <c r="BY826" s="24">
        <v>0</v>
      </c>
      <c r="BZ826" s="24">
        <v>1716489.7505935642</v>
      </c>
      <c r="CA826" s="24">
        <v>1716489.7505935642</v>
      </c>
      <c r="CB826" s="24">
        <v>678476.09668287693</v>
      </c>
      <c r="CC826" s="24">
        <v>678476.09668287693</v>
      </c>
      <c r="CD826" s="138">
        <v>8141713.1601945227</v>
      </c>
      <c r="CE826" s="7">
        <f t="shared" si="12"/>
        <v>0</v>
      </c>
    </row>
    <row r="827" spans="1:83" hidden="1">
      <c r="A827">
        <v>954</v>
      </c>
      <c r="B827" t="s">
        <v>502</v>
      </c>
      <c r="C827">
        <v>122</v>
      </c>
      <c r="D827" t="s">
        <v>503</v>
      </c>
      <c r="E827">
        <v>379</v>
      </c>
      <c r="F827">
        <v>513590001</v>
      </c>
      <c r="G827" t="s">
        <v>206</v>
      </c>
      <c r="H827" s="53"/>
      <c r="I827">
        <v>101</v>
      </c>
      <c r="J827" t="s">
        <v>308</v>
      </c>
      <c r="K827">
        <v>3590</v>
      </c>
      <c r="L827" s="8">
        <v>3510</v>
      </c>
      <c r="M827" t="s">
        <v>501</v>
      </c>
      <c r="N827">
        <v>3000</v>
      </c>
      <c r="O827" t="s">
        <v>118</v>
      </c>
      <c r="P827">
        <v>12</v>
      </c>
      <c r="Q827" t="s">
        <v>401</v>
      </c>
      <c r="R827">
        <v>226</v>
      </c>
      <c r="S827" s="21">
        <v>2</v>
      </c>
      <c r="T827" s="21">
        <v>26</v>
      </c>
      <c r="U827" t="s">
        <v>504</v>
      </c>
      <c r="V827">
        <v>121</v>
      </c>
      <c r="W827" t="s">
        <v>312</v>
      </c>
      <c r="X827">
        <v>1</v>
      </c>
      <c r="Y827" t="s">
        <v>313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10556</v>
      </c>
      <c r="AS827" s="4">
        <v>0</v>
      </c>
      <c r="AT827" s="4">
        <v>14864.48</v>
      </c>
      <c r="AU827" s="4">
        <v>138860.12</v>
      </c>
      <c r="AV827" s="4">
        <v>-5140.55</v>
      </c>
      <c r="AW827" s="4">
        <v>0</v>
      </c>
      <c r="AX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10556</v>
      </c>
      <c r="BF827" s="4">
        <v>0</v>
      </c>
      <c r="BG827" s="4">
        <v>0</v>
      </c>
      <c r="BH827" s="4">
        <v>140099.57</v>
      </c>
      <c r="BI827" s="4">
        <v>2320</v>
      </c>
      <c r="BJ827" s="6">
        <v>15297.557000000001</v>
      </c>
      <c r="BK827" s="6">
        <v>15297.557000000001</v>
      </c>
      <c r="BQ827" s="4">
        <v>190546.36999200002</v>
      </c>
      <c r="BR827" s="9">
        <v>0</v>
      </c>
      <c r="BS827" s="9">
        <v>0</v>
      </c>
      <c r="BT827" s="9">
        <v>0</v>
      </c>
      <c r="BU827" s="9">
        <v>0</v>
      </c>
      <c r="BV827" s="9">
        <v>0</v>
      </c>
      <c r="BW827" s="9">
        <v>10957.128000000001</v>
      </c>
      <c r="BX827" s="9">
        <v>0</v>
      </c>
      <c r="BY827" s="9">
        <v>0</v>
      </c>
      <c r="BZ827" s="9">
        <v>145423.35366000002</v>
      </c>
      <c r="CA827" s="9">
        <v>2408.1600000000003</v>
      </c>
      <c r="CB827" s="9">
        <v>15878.864166000001</v>
      </c>
      <c r="CC827" s="9">
        <v>15878.864166000001</v>
      </c>
      <c r="CD827" s="135">
        <v>190546.36999200005</v>
      </c>
      <c r="CE827" s="7">
        <f t="shared" si="12"/>
        <v>0</v>
      </c>
    </row>
    <row r="828" spans="1:83" hidden="1">
      <c r="A828">
        <v>962</v>
      </c>
      <c r="B828" t="s">
        <v>513</v>
      </c>
      <c r="C828">
        <v>126</v>
      </c>
      <c r="D828" t="s">
        <v>225</v>
      </c>
      <c r="E828">
        <v>379</v>
      </c>
      <c r="F828">
        <v>513590001</v>
      </c>
      <c r="G828" t="s">
        <v>206</v>
      </c>
      <c r="H828" s="53"/>
      <c r="I828">
        <v>101</v>
      </c>
      <c r="J828" t="s">
        <v>308</v>
      </c>
      <c r="K828">
        <v>3590</v>
      </c>
      <c r="L828" s="8">
        <v>3510</v>
      </c>
      <c r="M828" t="s">
        <v>501</v>
      </c>
      <c r="N828">
        <v>3000</v>
      </c>
      <c r="O828" t="s">
        <v>118</v>
      </c>
      <c r="P828">
        <v>11</v>
      </c>
      <c r="Q828" t="s">
        <v>509</v>
      </c>
      <c r="R828">
        <v>241</v>
      </c>
      <c r="S828" s="21">
        <v>2</v>
      </c>
      <c r="T828" s="21">
        <v>41</v>
      </c>
      <c r="U828" t="s">
        <v>445</v>
      </c>
      <c r="V828">
        <v>124</v>
      </c>
      <c r="W828" t="s">
        <v>510</v>
      </c>
      <c r="X828">
        <v>1</v>
      </c>
      <c r="Y828" t="s">
        <v>313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1164253.07</v>
      </c>
      <c r="AJ828" s="4">
        <v>116425.31</v>
      </c>
      <c r="AK828" s="4">
        <v>116425.31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0</v>
      </c>
      <c r="AU828" s="4">
        <v>43059.199999999997</v>
      </c>
      <c r="AV828" s="4">
        <v>-1159576.1399999999</v>
      </c>
      <c r="AW828" s="4">
        <v>-47276.14</v>
      </c>
      <c r="AX828" s="4">
        <v>-110000</v>
      </c>
      <c r="AZ828" s="4">
        <v>0</v>
      </c>
      <c r="BA828" s="4">
        <v>0</v>
      </c>
      <c r="BB828" s="4">
        <v>0</v>
      </c>
      <c r="BC828" s="4">
        <v>0</v>
      </c>
      <c r="BD828" s="4">
        <v>0</v>
      </c>
      <c r="BE828" s="4">
        <v>0</v>
      </c>
      <c r="BF828" s="4">
        <v>0</v>
      </c>
      <c r="BG828" s="4">
        <v>0</v>
      </c>
      <c r="BH828" s="4">
        <v>43059.199999999997</v>
      </c>
      <c r="BI828" s="4">
        <v>0</v>
      </c>
      <c r="BJ828" s="6">
        <v>4305.92</v>
      </c>
      <c r="BK828" s="6">
        <v>4305.92</v>
      </c>
      <c r="BQ828" s="4">
        <v>53634.539519999998</v>
      </c>
      <c r="BR828" s="9">
        <v>0</v>
      </c>
      <c r="BS828" s="9">
        <v>0</v>
      </c>
      <c r="BT828" s="9">
        <v>0</v>
      </c>
      <c r="BU828" s="9">
        <v>0</v>
      </c>
      <c r="BV828" s="9">
        <v>0</v>
      </c>
      <c r="BW828" s="9">
        <v>0</v>
      </c>
      <c r="BX828" s="9">
        <v>0</v>
      </c>
      <c r="BY828" s="9">
        <v>0</v>
      </c>
      <c r="BZ828" s="9">
        <v>44695.4496</v>
      </c>
      <c r="CA828" s="9">
        <v>0</v>
      </c>
      <c r="CB828" s="9">
        <v>4469.5449600000002</v>
      </c>
      <c r="CC828" s="9">
        <v>4469.5449600000002</v>
      </c>
      <c r="CD828" s="135">
        <v>53634.539519999998</v>
      </c>
      <c r="CE828" s="7">
        <f t="shared" si="12"/>
        <v>0</v>
      </c>
    </row>
    <row r="829" spans="1:83" hidden="1">
      <c r="A829">
        <v>951</v>
      </c>
      <c r="B829" t="s">
        <v>491</v>
      </c>
      <c r="C829">
        <v>118</v>
      </c>
      <c r="D829" t="s">
        <v>178</v>
      </c>
      <c r="E829">
        <v>380</v>
      </c>
      <c r="F829">
        <v>513590002</v>
      </c>
      <c r="G829" t="s">
        <v>201</v>
      </c>
      <c r="H829" s="53"/>
      <c r="I829">
        <v>101</v>
      </c>
      <c r="J829" t="s">
        <v>308</v>
      </c>
      <c r="K829">
        <v>3590</v>
      </c>
      <c r="L829" s="8">
        <v>3510</v>
      </c>
      <c r="M829" t="s">
        <v>501</v>
      </c>
      <c r="N829">
        <v>3000</v>
      </c>
      <c r="O829" t="s">
        <v>118</v>
      </c>
      <c r="P829">
        <v>12</v>
      </c>
      <c r="Q829" t="s">
        <v>401</v>
      </c>
      <c r="R829">
        <v>221</v>
      </c>
      <c r="S829" s="21">
        <v>2</v>
      </c>
      <c r="T829" s="21">
        <v>21</v>
      </c>
      <c r="U829" t="s">
        <v>492</v>
      </c>
      <c r="V829">
        <v>128</v>
      </c>
      <c r="W829" t="s">
        <v>404</v>
      </c>
      <c r="X829">
        <v>1</v>
      </c>
      <c r="Y829" t="s">
        <v>313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0</v>
      </c>
      <c r="AU829" s="4">
        <v>36850</v>
      </c>
      <c r="AV829" s="4">
        <v>0</v>
      </c>
      <c r="AW829" s="4">
        <v>0</v>
      </c>
      <c r="AX829" s="4">
        <v>0</v>
      </c>
      <c r="AZ829" s="4">
        <v>0</v>
      </c>
      <c r="BA829" s="4">
        <v>0</v>
      </c>
      <c r="BB829" s="4">
        <v>0</v>
      </c>
      <c r="BC829" s="4">
        <v>0</v>
      </c>
      <c r="BD829" s="4">
        <v>0</v>
      </c>
      <c r="BE829" s="4">
        <v>0</v>
      </c>
      <c r="BF829" s="4">
        <v>0</v>
      </c>
      <c r="BG829" s="4">
        <v>0</v>
      </c>
      <c r="BH829" s="4">
        <v>0</v>
      </c>
      <c r="BI829" s="4">
        <v>36850.01</v>
      </c>
      <c r="BJ829" s="6">
        <v>3685.0010000000002</v>
      </c>
      <c r="BK829" s="6">
        <v>3685.0010000000002</v>
      </c>
      <c r="BQ829" s="4">
        <v>45900.372456000005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0</v>
      </c>
      <c r="BX829" s="9">
        <v>0</v>
      </c>
      <c r="BY829" s="9">
        <v>0</v>
      </c>
      <c r="BZ829" s="9">
        <v>0</v>
      </c>
      <c r="CA829" s="9">
        <v>38250.310380000003</v>
      </c>
      <c r="CB829" s="9">
        <v>3825.0310380000001</v>
      </c>
      <c r="CC829" s="9">
        <v>3825.0310380000001</v>
      </c>
      <c r="CD829" s="135">
        <v>45900.372456000005</v>
      </c>
      <c r="CE829" s="7">
        <f t="shared" si="12"/>
        <v>0</v>
      </c>
    </row>
    <row r="830" spans="1:83" s="120" customFormat="1" ht="15.75" hidden="1" thickBot="1">
      <c r="A830" s="120">
        <v>954</v>
      </c>
      <c r="B830" s="120" t="s">
        <v>502</v>
      </c>
      <c r="C830" s="120">
        <v>122</v>
      </c>
      <c r="D830" s="120" t="s">
        <v>503</v>
      </c>
      <c r="E830" s="120">
        <v>380</v>
      </c>
      <c r="F830" s="120">
        <v>513590002</v>
      </c>
      <c r="G830" s="120" t="s">
        <v>201</v>
      </c>
      <c r="H830" s="121"/>
      <c r="I830" s="120">
        <v>101</v>
      </c>
      <c r="J830" s="120" t="s">
        <v>308</v>
      </c>
      <c r="K830" s="120">
        <v>3590</v>
      </c>
      <c r="L830" s="122">
        <v>3510</v>
      </c>
      <c r="M830" s="120" t="s">
        <v>501</v>
      </c>
      <c r="N830" s="120">
        <v>3000</v>
      </c>
      <c r="O830" s="120" t="s">
        <v>118</v>
      </c>
      <c r="P830" s="120">
        <v>12</v>
      </c>
      <c r="Q830" s="120" t="s">
        <v>401</v>
      </c>
      <c r="R830" s="120">
        <v>226</v>
      </c>
      <c r="S830" s="123">
        <v>2</v>
      </c>
      <c r="T830" s="123">
        <v>26</v>
      </c>
      <c r="U830" s="120" t="s">
        <v>504</v>
      </c>
      <c r="V830" s="120">
        <v>121</v>
      </c>
      <c r="W830" s="120" t="s">
        <v>312</v>
      </c>
      <c r="X830" s="120">
        <v>1</v>
      </c>
      <c r="Y830" s="120" t="s">
        <v>313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  <c r="AH830" s="22">
        <v>0</v>
      </c>
      <c r="AI830" s="22">
        <v>0</v>
      </c>
      <c r="AJ830" s="22">
        <v>0</v>
      </c>
      <c r="AK830" s="22">
        <v>0</v>
      </c>
      <c r="AL830" s="22"/>
      <c r="AM830" s="22">
        <v>0</v>
      </c>
      <c r="AN830" s="22">
        <v>0</v>
      </c>
      <c r="AO830" s="22">
        <v>0</v>
      </c>
      <c r="AP830" s="22">
        <v>0</v>
      </c>
      <c r="AQ830" s="22">
        <v>0</v>
      </c>
      <c r="AR830" s="22">
        <v>0</v>
      </c>
      <c r="AS830" s="22">
        <v>0</v>
      </c>
      <c r="AT830" s="22">
        <v>45000</v>
      </c>
      <c r="AU830" s="22">
        <v>0</v>
      </c>
      <c r="AV830" s="22">
        <v>0</v>
      </c>
      <c r="AW830" s="22">
        <v>0</v>
      </c>
      <c r="AX830" s="22">
        <v>0</v>
      </c>
      <c r="AZ830" s="22">
        <v>0</v>
      </c>
      <c r="BA830" s="22">
        <v>0</v>
      </c>
      <c r="BB830" s="22">
        <v>0</v>
      </c>
      <c r="BC830" s="22">
        <v>0</v>
      </c>
      <c r="BD830" s="22">
        <v>0</v>
      </c>
      <c r="BE830" s="22">
        <v>0</v>
      </c>
      <c r="BF830" s="22">
        <v>0</v>
      </c>
      <c r="BG830" s="22">
        <v>45000</v>
      </c>
      <c r="BH830" s="22">
        <v>0</v>
      </c>
      <c r="BI830" s="22">
        <v>0</v>
      </c>
      <c r="BJ830" s="124">
        <v>4500</v>
      </c>
      <c r="BK830" s="124">
        <v>4500</v>
      </c>
      <c r="BL830" s="24"/>
      <c r="BM830" s="24"/>
      <c r="BQ830" s="22">
        <v>56052</v>
      </c>
      <c r="BR830" s="24">
        <v>0</v>
      </c>
      <c r="BS830" s="24">
        <v>0</v>
      </c>
      <c r="BT830" s="24">
        <v>0</v>
      </c>
      <c r="BU830" s="24">
        <v>0</v>
      </c>
      <c r="BV830" s="24">
        <v>0</v>
      </c>
      <c r="BW830" s="24">
        <v>0</v>
      </c>
      <c r="BX830" s="24">
        <v>0</v>
      </c>
      <c r="BY830" s="24">
        <v>46710</v>
      </c>
      <c r="BZ830" s="24">
        <v>0</v>
      </c>
      <c r="CA830" s="24">
        <v>0</v>
      </c>
      <c r="CB830" s="24">
        <v>4671</v>
      </c>
      <c r="CC830" s="24">
        <v>4671</v>
      </c>
      <c r="CD830" s="138">
        <v>56052</v>
      </c>
      <c r="CE830" s="7">
        <f t="shared" si="12"/>
        <v>0</v>
      </c>
    </row>
    <row r="831" spans="1:83" s="125" customFormat="1" ht="15.75" hidden="1" thickBot="1">
      <c r="A831" s="125">
        <v>942</v>
      </c>
      <c r="B831" s="125" t="s">
        <v>487</v>
      </c>
      <c r="C831" s="125">
        <v>117</v>
      </c>
      <c r="D831" s="125" t="s">
        <v>488</v>
      </c>
      <c r="E831" s="125">
        <v>382</v>
      </c>
      <c r="F831" s="125">
        <v>513620001</v>
      </c>
      <c r="G831" s="125" t="s">
        <v>177</v>
      </c>
      <c r="H831" s="126"/>
      <c r="I831" s="125">
        <v>101</v>
      </c>
      <c r="J831" s="125" t="s">
        <v>308</v>
      </c>
      <c r="K831" s="125">
        <v>3620</v>
      </c>
      <c r="L831" s="127">
        <v>3620</v>
      </c>
      <c r="M831" s="125" t="s">
        <v>490</v>
      </c>
      <c r="N831" s="125">
        <v>3000</v>
      </c>
      <c r="O831" s="125" t="s">
        <v>118</v>
      </c>
      <c r="P831" s="125">
        <v>8</v>
      </c>
      <c r="Q831" s="125" t="s">
        <v>486</v>
      </c>
      <c r="R831" s="125">
        <v>183</v>
      </c>
      <c r="S831" s="128">
        <v>1</v>
      </c>
      <c r="T831" s="128">
        <v>83</v>
      </c>
      <c r="U831" s="125" t="s">
        <v>489</v>
      </c>
      <c r="V831" s="125">
        <v>121</v>
      </c>
      <c r="W831" s="125" t="s">
        <v>312</v>
      </c>
      <c r="X831" s="125">
        <v>1</v>
      </c>
      <c r="Y831" s="125" t="s">
        <v>313</v>
      </c>
      <c r="Z831" s="129">
        <v>315792</v>
      </c>
      <c r="AA831" s="129">
        <v>319073.76</v>
      </c>
      <c r="AB831" s="129">
        <v>292592.64000000001</v>
      </c>
      <c r="AC831" s="129">
        <v>221313.14</v>
      </c>
      <c r="AD831" s="129">
        <v>364693.69</v>
      </c>
      <c r="AE831" s="129">
        <v>158789.04999999999</v>
      </c>
      <c r="AF831" s="129">
        <v>291008.89</v>
      </c>
      <c r="AG831" s="129">
        <v>231250.56</v>
      </c>
      <c r="AH831" s="129">
        <v>338114.9</v>
      </c>
      <c r="AI831" s="129">
        <v>313851.84000000003</v>
      </c>
      <c r="AJ831" s="129">
        <v>284648.05</v>
      </c>
      <c r="AK831" s="129">
        <v>284648.05</v>
      </c>
      <c r="AL831" s="129"/>
      <c r="AM831" s="129">
        <v>114992.76</v>
      </c>
      <c r="AN831" s="129">
        <v>-144901.51999999999</v>
      </c>
      <c r="AO831" s="129">
        <v>192410.36</v>
      </c>
      <c r="AP831" s="129">
        <v>0</v>
      </c>
      <c r="AQ831" s="129">
        <v>38300.67</v>
      </c>
      <c r="AR831" s="129">
        <v>305130.96000000002</v>
      </c>
      <c r="AS831" s="129">
        <v>0</v>
      </c>
      <c r="AT831" s="129">
        <v>20360.54</v>
      </c>
      <c r="AU831" s="129">
        <v>0</v>
      </c>
      <c r="AV831" s="129">
        <v>127953.26</v>
      </c>
      <c r="AW831" s="129">
        <v>-83628.05</v>
      </c>
      <c r="AX831" s="129">
        <v>-280000</v>
      </c>
      <c r="AZ831" s="129">
        <v>273820</v>
      </c>
      <c r="BA831" s="129">
        <v>327760</v>
      </c>
      <c r="BB831" s="129">
        <v>318887.51</v>
      </c>
      <c r="BC831" s="129">
        <v>229680</v>
      </c>
      <c r="BD831" s="129">
        <v>536919.99</v>
      </c>
      <c r="BE831" s="129">
        <v>343420</v>
      </c>
      <c r="BF831" s="129">
        <v>268020</v>
      </c>
      <c r="BG831" s="129">
        <v>329500</v>
      </c>
      <c r="BH831" s="129">
        <v>284260</v>
      </c>
      <c r="BI831" s="129">
        <v>374160</v>
      </c>
      <c r="BJ831" s="130">
        <v>328642.75</v>
      </c>
      <c r="BK831" s="130">
        <v>328642.75</v>
      </c>
      <c r="BL831" s="131"/>
      <c r="BM831" s="131"/>
      <c r="BQ831" s="130">
        <v>2093574.094</v>
      </c>
      <c r="BR831" s="131">
        <v>145361.09965889505</v>
      </c>
      <c r="BS831" s="131">
        <v>173995.88789788709</v>
      </c>
      <c r="BT831" s="131">
        <v>169285.804985344</v>
      </c>
      <c r="BU831" s="131">
        <v>121928.77572732093</v>
      </c>
      <c r="BV831" s="131">
        <v>285031.33509328368</v>
      </c>
      <c r="BW831" s="131">
        <v>182309.21351565898</v>
      </c>
      <c r="BX831" s="131">
        <v>142282.09017083139</v>
      </c>
      <c r="BY831" s="131">
        <v>174919.59074430619</v>
      </c>
      <c r="BZ831" s="131">
        <v>150903.31673740965</v>
      </c>
      <c r="CA831" s="131">
        <v>198627.96380239638</v>
      </c>
      <c r="CB831" s="131">
        <v>174464.50783333334</v>
      </c>
      <c r="CC831" s="131">
        <v>174464.50783333334</v>
      </c>
      <c r="CD831" s="139">
        <v>2093574.094</v>
      </c>
      <c r="CE831" s="7">
        <f t="shared" si="12"/>
        <v>0</v>
      </c>
    </row>
    <row r="832" spans="1:83" hidden="1">
      <c r="A832">
        <v>101</v>
      </c>
      <c r="B832" t="s">
        <v>306</v>
      </c>
      <c r="C832">
        <v>139</v>
      </c>
      <c r="D832" t="s">
        <v>307</v>
      </c>
      <c r="E832">
        <v>383</v>
      </c>
      <c r="F832">
        <v>513630001</v>
      </c>
      <c r="G832" t="s">
        <v>193</v>
      </c>
      <c r="H832" s="53"/>
      <c r="I832">
        <v>101</v>
      </c>
      <c r="J832" t="s">
        <v>308</v>
      </c>
      <c r="K832">
        <v>3630</v>
      </c>
      <c r="L832" s="8">
        <v>3620</v>
      </c>
      <c r="M832" t="s">
        <v>348</v>
      </c>
      <c r="N832">
        <v>3000</v>
      </c>
      <c r="O832" t="s">
        <v>118</v>
      </c>
      <c r="P832">
        <v>7</v>
      </c>
      <c r="Q832" t="s">
        <v>310</v>
      </c>
      <c r="R832">
        <v>171</v>
      </c>
      <c r="S832" s="21">
        <v>1</v>
      </c>
      <c r="T832" s="21">
        <v>71</v>
      </c>
      <c r="U832" t="s">
        <v>311</v>
      </c>
      <c r="V832">
        <v>121</v>
      </c>
      <c r="W832" t="s">
        <v>312</v>
      </c>
      <c r="X832">
        <v>1</v>
      </c>
      <c r="Y832" t="s">
        <v>313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17956.8</v>
      </c>
      <c r="AJ832" s="4">
        <v>1795.68</v>
      </c>
      <c r="AK832" s="4">
        <v>1795.68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0</v>
      </c>
      <c r="AU832" s="4">
        <v>0</v>
      </c>
      <c r="AV832" s="4">
        <v>-7794.44</v>
      </c>
      <c r="AW832" s="4">
        <v>-11958.04</v>
      </c>
      <c r="AX832" s="4">
        <v>0</v>
      </c>
      <c r="AZ832" s="4">
        <v>0</v>
      </c>
      <c r="BA832" s="4">
        <v>0</v>
      </c>
      <c r="BB832" s="4">
        <v>0</v>
      </c>
      <c r="BC832" s="4">
        <v>0</v>
      </c>
      <c r="BD832" s="4">
        <v>0</v>
      </c>
      <c r="BE832" s="4">
        <v>0</v>
      </c>
      <c r="BF832" s="4">
        <v>0</v>
      </c>
      <c r="BG832" s="4">
        <v>0</v>
      </c>
      <c r="BH832" s="4">
        <v>0</v>
      </c>
      <c r="BI832" s="4">
        <v>0</v>
      </c>
      <c r="BJ832" s="6">
        <v>0</v>
      </c>
      <c r="BK832" s="6">
        <v>0</v>
      </c>
      <c r="BQ832" s="4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0</v>
      </c>
      <c r="BX832" s="9">
        <v>0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135">
        <v>0</v>
      </c>
      <c r="CE832" s="7">
        <f t="shared" si="12"/>
        <v>0</v>
      </c>
    </row>
    <row r="833" spans="1:83" hidden="1">
      <c r="A833">
        <v>942</v>
      </c>
      <c r="B833" t="s">
        <v>487</v>
      </c>
      <c r="C833">
        <v>117</v>
      </c>
      <c r="D833" t="s">
        <v>488</v>
      </c>
      <c r="E833">
        <v>383</v>
      </c>
      <c r="F833">
        <v>513630001</v>
      </c>
      <c r="G833" t="s">
        <v>193</v>
      </c>
      <c r="H833" s="53"/>
      <c r="I833">
        <v>101</v>
      </c>
      <c r="J833" t="s">
        <v>308</v>
      </c>
      <c r="K833">
        <v>3630</v>
      </c>
      <c r="L833" s="8">
        <v>3620</v>
      </c>
      <c r="M833" t="s">
        <v>348</v>
      </c>
      <c r="N833">
        <v>3000</v>
      </c>
      <c r="O833" t="s">
        <v>118</v>
      </c>
      <c r="P833">
        <v>8</v>
      </c>
      <c r="Q833" t="s">
        <v>486</v>
      </c>
      <c r="R833">
        <v>183</v>
      </c>
      <c r="S833" s="21">
        <v>1</v>
      </c>
      <c r="T833" s="21">
        <v>83</v>
      </c>
      <c r="U833" t="s">
        <v>489</v>
      </c>
      <c r="V833">
        <v>121</v>
      </c>
      <c r="W833" t="s">
        <v>312</v>
      </c>
      <c r="X833">
        <v>1</v>
      </c>
      <c r="Y833" t="s">
        <v>313</v>
      </c>
      <c r="Z833" s="4">
        <v>0</v>
      </c>
      <c r="AA833" s="4">
        <v>0</v>
      </c>
      <c r="AB833" s="4">
        <v>0</v>
      </c>
      <c r="AC833" s="4">
        <v>0</v>
      </c>
      <c r="AD833" s="4">
        <v>43096.32</v>
      </c>
      <c r="AE833" s="4">
        <v>10235.379999999999</v>
      </c>
      <c r="AF833" s="4">
        <v>0</v>
      </c>
      <c r="AG833" s="4">
        <v>0</v>
      </c>
      <c r="AH833" s="4">
        <v>0</v>
      </c>
      <c r="AI833" s="4">
        <v>0</v>
      </c>
      <c r="AJ833" s="4">
        <v>5333.17</v>
      </c>
      <c r="AK833" s="4">
        <v>5333.17</v>
      </c>
      <c r="AM833" s="4">
        <v>0</v>
      </c>
      <c r="AN833" s="4">
        <v>0</v>
      </c>
      <c r="AO833" s="4">
        <v>0</v>
      </c>
      <c r="AP833" s="4">
        <v>0</v>
      </c>
      <c r="AQ833" s="4">
        <v>-4000</v>
      </c>
      <c r="AR833" s="4">
        <v>0</v>
      </c>
      <c r="AS833" s="4">
        <v>0</v>
      </c>
      <c r="AT833" s="4">
        <v>0</v>
      </c>
      <c r="AU833" s="4">
        <v>0</v>
      </c>
      <c r="AV833" s="4">
        <v>-49182.95</v>
      </c>
      <c r="AW833" s="4">
        <v>-5481.92</v>
      </c>
      <c r="AX833" s="4">
        <v>0</v>
      </c>
      <c r="AZ833" s="4">
        <v>0</v>
      </c>
      <c r="BA833" s="4">
        <v>0</v>
      </c>
      <c r="BB833" s="4">
        <v>0</v>
      </c>
      <c r="BC833" s="4">
        <v>0</v>
      </c>
      <c r="BD833" s="4">
        <v>0</v>
      </c>
      <c r="BE833" s="4">
        <v>0</v>
      </c>
      <c r="BF833" s="4">
        <v>0</v>
      </c>
      <c r="BG833" s="4">
        <v>0</v>
      </c>
      <c r="BH833" s="4">
        <v>0</v>
      </c>
      <c r="BI833" s="4">
        <v>0</v>
      </c>
      <c r="BJ833" s="6">
        <v>0</v>
      </c>
      <c r="BK833" s="6">
        <v>0</v>
      </c>
      <c r="BQ833" s="4">
        <v>0</v>
      </c>
      <c r="BR833" s="9">
        <v>0</v>
      </c>
      <c r="BS833" s="9">
        <v>0</v>
      </c>
      <c r="BT833" s="9">
        <v>0</v>
      </c>
      <c r="BU833" s="9">
        <v>0</v>
      </c>
      <c r="BV833" s="9">
        <v>0</v>
      </c>
      <c r="BW833" s="9">
        <v>0</v>
      </c>
      <c r="BX833" s="9">
        <v>0</v>
      </c>
      <c r="BY833" s="9">
        <v>0</v>
      </c>
      <c r="BZ833" s="9">
        <v>0</v>
      </c>
      <c r="CA833" s="9">
        <v>0</v>
      </c>
      <c r="CB833" s="9">
        <v>0</v>
      </c>
      <c r="CC833" s="9">
        <v>0</v>
      </c>
      <c r="CD833" s="135">
        <v>0</v>
      </c>
      <c r="CE833" s="7">
        <f t="shared" si="12"/>
        <v>0</v>
      </c>
    </row>
    <row r="834" spans="1:83" hidden="1">
      <c r="A834">
        <v>961</v>
      </c>
      <c r="B834" t="s">
        <v>80</v>
      </c>
      <c r="C834">
        <v>124</v>
      </c>
      <c r="D834" t="s">
        <v>508</v>
      </c>
      <c r="E834">
        <v>383</v>
      </c>
      <c r="F834">
        <v>513630001</v>
      </c>
      <c r="G834" t="s">
        <v>193</v>
      </c>
      <c r="H834" s="53"/>
      <c r="I834">
        <v>101</v>
      </c>
      <c r="J834" t="s">
        <v>308</v>
      </c>
      <c r="K834">
        <v>3630</v>
      </c>
      <c r="L834" s="8">
        <v>3620</v>
      </c>
      <c r="M834" t="s">
        <v>348</v>
      </c>
      <c r="N834">
        <v>3000</v>
      </c>
      <c r="O834" t="s">
        <v>118</v>
      </c>
      <c r="P834">
        <v>11</v>
      </c>
      <c r="Q834" t="s">
        <v>509</v>
      </c>
      <c r="R834">
        <v>241</v>
      </c>
      <c r="S834" s="21">
        <v>2</v>
      </c>
      <c r="T834" s="21">
        <v>41</v>
      </c>
      <c r="U834" t="s">
        <v>445</v>
      </c>
      <c r="V834">
        <v>124</v>
      </c>
      <c r="W834" t="s">
        <v>510</v>
      </c>
      <c r="X834">
        <v>1</v>
      </c>
      <c r="Y834" t="s">
        <v>313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1436.54</v>
      </c>
      <c r="AJ834" s="4">
        <v>143.65</v>
      </c>
      <c r="AK834" s="4">
        <v>143.65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0</v>
      </c>
      <c r="AU834" s="4">
        <v>0</v>
      </c>
      <c r="AV834" s="4">
        <v>0</v>
      </c>
      <c r="AW834" s="4">
        <v>0</v>
      </c>
      <c r="AX834" s="4">
        <v>0</v>
      </c>
      <c r="AZ834" s="4">
        <v>0</v>
      </c>
      <c r="BA834" s="4">
        <v>0</v>
      </c>
      <c r="BB834" s="4">
        <v>0</v>
      </c>
      <c r="BC834" s="4">
        <v>0</v>
      </c>
      <c r="BD834" s="4">
        <v>0</v>
      </c>
      <c r="BE834" s="4">
        <v>0</v>
      </c>
      <c r="BF834" s="4">
        <v>0</v>
      </c>
      <c r="BG834" s="4">
        <v>0</v>
      </c>
      <c r="BH834" s="4">
        <v>0</v>
      </c>
      <c r="BI834" s="4">
        <v>0</v>
      </c>
      <c r="BJ834" s="6">
        <v>0</v>
      </c>
      <c r="BK834" s="6">
        <v>0</v>
      </c>
      <c r="BQ834" s="4">
        <v>0</v>
      </c>
      <c r="BR834" s="9">
        <v>0</v>
      </c>
      <c r="BS834" s="9">
        <v>0</v>
      </c>
      <c r="BT834" s="9">
        <v>0</v>
      </c>
      <c r="BU834" s="9">
        <v>0</v>
      </c>
      <c r="BV834" s="9">
        <v>0</v>
      </c>
      <c r="BW834" s="9">
        <v>0</v>
      </c>
      <c r="BX834" s="9">
        <v>0</v>
      </c>
      <c r="BY834" s="9">
        <v>0</v>
      </c>
      <c r="BZ834" s="9">
        <v>0</v>
      </c>
      <c r="CA834" s="9">
        <v>0</v>
      </c>
      <c r="CB834" s="9">
        <v>0</v>
      </c>
      <c r="CC834" s="9">
        <v>0</v>
      </c>
      <c r="CD834" s="135">
        <v>0</v>
      </c>
      <c r="CE834" s="7">
        <f t="shared" si="12"/>
        <v>0</v>
      </c>
    </row>
    <row r="835" spans="1:83" hidden="1">
      <c r="A835">
        <v>962</v>
      </c>
      <c r="B835" t="s">
        <v>513</v>
      </c>
      <c r="C835">
        <v>126</v>
      </c>
      <c r="D835" t="s">
        <v>225</v>
      </c>
      <c r="E835">
        <v>383</v>
      </c>
      <c r="F835">
        <v>513630001</v>
      </c>
      <c r="G835" t="s">
        <v>193</v>
      </c>
      <c r="H835" s="53"/>
      <c r="I835">
        <v>101</v>
      </c>
      <c r="J835" t="s">
        <v>308</v>
      </c>
      <c r="K835">
        <v>3630</v>
      </c>
      <c r="L835" s="8">
        <v>3620</v>
      </c>
      <c r="M835" t="s">
        <v>348</v>
      </c>
      <c r="N835">
        <v>3000</v>
      </c>
      <c r="O835" t="s">
        <v>118</v>
      </c>
      <c r="P835">
        <v>11</v>
      </c>
      <c r="Q835" t="s">
        <v>509</v>
      </c>
      <c r="R835">
        <v>241</v>
      </c>
      <c r="S835" s="21">
        <v>2</v>
      </c>
      <c r="T835" s="21">
        <v>41</v>
      </c>
      <c r="U835" t="s">
        <v>445</v>
      </c>
      <c r="V835">
        <v>124</v>
      </c>
      <c r="W835" t="s">
        <v>510</v>
      </c>
      <c r="X835">
        <v>1</v>
      </c>
      <c r="Y835" t="s">
        <v>313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12528</v>
      </c>
      <c r="AU835" s="4">
        <v>0</v>
      </c>
      <c r="AV835" s="4">
        <v>0</v>
      </c>
      <c r="AW835" s="4">
        <v>0</v>
      </c>
      <c r="AX835" s="4">
        <v>0</v>
      </c>
      <c r="AZ835" s="4">
        <v>0</v>
      </c>
      <c r="BA835" s="4">
        <v>0</v>
      </c>
      <c r="BB835" s="4">
        <v>0</v>
      </c>
      <c r="BC835" s="4">
        <v>0</v>
      </c>
      <c r="BD835" s="4">
        <v>0</v>
      </c>
      <c r="BE835" s="4">
        <v>0</v>
      </c>
      <c r="BF835" s="4">
        <v>0</v>
      </c>
      <c r="BG835" s="4">
        <v>0</v>
      </c>
      <c r="BH835" s="4">
        <v>0</v>
      </c>
      <c r="BI835" s="4">
        <v>0</v>
      </c>
      <c r="BJ835" s="6">
        <v>0</v>
      </c>
      <c r="BK835" s="6">
        <v>0</v>
      </c>
      <c r="BQ835" s="4">
        <v>0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0</v>
      </c>
      <c r="BX835" s="9">
        <v>0</v>
      </c>
      <c r="BY835" s="9">
        <v>0</v>
      </c>
      <c r="BZ835" s="9">
        <v>0</v>
      </c>
      <c r="CA835" s="9">
        <v>0</v>
      </c>
      <c r="CB835" s="9">
        <v>0</v>
      </c>
      <c r="CC835" s="9">
        <v>0</v>
      </c>
      <c r="CD835" s="135">
        <v>0</v>
      </c>
      <c r="CE835" s="7">
        <f t="shared" ref="CE835:CE898" si="13">BQ835-CD835</f>
        <v>0</v>
      </c>
    </row>
    <row r="836" spans="1:83" hidden="1">
      <c r="A836">
        <v>111</v>
      </c>
      <c r="B836" t="s">
        <v>84</v>
      </c>
      <c r="C836">
        <v>141</v>
      </c>
      <c r="D836" t="s">
        <v>260</v>
      </c>
      <c r="E836">
        <v>386</v>
      </c>
      <c r="F836">
        <v>513750001</v>
      </c>
      <c r="G836" t="s">
        <v>148</v>
      </c>
      <c r="H836" s="53"/>
      <c r="I836">
        <v>101</v>
      </c>
      <c r="J836" t="s">
        <v>308</v>
      </c>
      <c r="K836">
        <v>3750</v>
      </c>
      <c r="L836" s="8">
        <v>3710</v>
      </c>
      <c r="M836" t="s">
        <v>337</v>
      </c>
      <c r="N836">
        <v>3000</v>
      </c>
      <c r="O836" t="s">
        <v>118</v>
      </c>
      <c r="P836">
        <v>13</v>
      </c>
      <c r="Q836" t="s">
        <v>353</v>
      </c>
      <c r="R836">
        <v>263</v>
      </c>
      <c r="S836" s="21">
        <v>2</v>
      </c>
      <c r="T836" s="21">
        <v>63</v>
      </c>
      <c r="U836" t="s">
        <v>354</v>
      </c>
      <c r="V836">
        <v>121</v>
      </c>
      <c r="W836" t="s">
        <v>312</v>
      </c>
      <c r="X836">
        <v>1</v>
      </c>
      <c r="Y836" t="s">
        <v>313</v>
      </c>
      <c r="Z836" s="4">
        <v>703.82</v>
      </c>
      <c r="AA836" s="4">
        <v>908.16</v>
      </c>
      <c r="AB836" s="4">
        <v>2297.75</v>
      </c>
      <c r="AC836" s="4">
        <v>899.12</v>
      </c>
      <c r="AD836" s="4">
        <v>3432.27</v>
      </c>
      <c r="AE836" s="4">
        <v>2657.33</v>
      </c>
      <c r="AF836" s="4">
        <v>2070.1999999999998</v>
      </c>
      <c r="AG836" s="4">
        <v>2530.98</v>
      </c>
      <c r="AH836" s="4">
        <v>5533.2</v>
      </c>
      <c r="AI836" s="4">
        <v>679.06</v>
      </c>
      <c r="AJ836" s="4">
        <v>2171.19</v>
      </c>
      <c r="AK836" s="4">
        <v>2171.19</v>
      </c>
      <c r="AM836" s="4">
        <v>-217.82</v>
      </c>
      <c r="AN836" s="4">
        <v>0</v>
      </c>
      <c r="AO836" s="4">
        <v>2784.53</v>
      </c>
      <c r="AP836" s="4">
        <v>0</v>
      </c>
      <c r="AQ836" s="4">
        <v>1152.1099999999999</v>
      </c>
      <c r="AR836" s="4">
        <v>0</v>
      </c>
      <c r="AS836" s="4">
        <v>3484.21</v>
      </c>
      <c r="AT836" s="4">
        <v>31.19</v>
      </c>
      <c r="AU836" s="4">
        <v>0</v>
      </c>
      <c r="AV836" s="4">
        <v>-3854.59</v>
      </c>
      <c r="AW836" s="4">
        <v>2013.18</v>
      </c>
      <c r="AX836" s="4">
        <v>0</v>
      </c>
      <c r="AZ836" s="4">
        <v>466</v>
      </c>
      <c r="BA836" s="4">
        <v>413</v>
      </c>
      <c r="BB836" s="4">
        <v>3472.96</v>
      </c>
      <c r="BC836" s="4">
        <v>2124.48</v>
      </c>
      <c r="BD836" s="4">
        <v>5483.5</v>
      </c>
      <c r="BE836" s="4">
        <v>2612.67</v>
      </c>
      <c r="BF836" s="4">
        <v>4606.0600000000004</v>
      </c>
      <c r="BG836" s="4">
        <v>3555.18</v>
      </c>
      <c r="BH836" s="4">
        <v>1007.27</v>
      </c>
      <c r="BI836" s="4">
        <v>624</v>
      </c>
      <c r="BJ836" s="6">
        <v>2436.5120000000002</v>
      </c>
      <c r="BK836" s="6">
        <v>2436.5120000000002</v>
      </c>
      <c r="BQ836" s="4">
        <v>30349.193472000003</v>
      </c>
      <c r="BR836" s="9">
        <v>483.70800000000003</v>
      </c>
      <c r="BS836" s="9">
        <v>428.69400000000002</v>
      </c>
      <c r="BT836" s="9">
        <v>3604.9324800000004</v>
      </c>
      <c r="BU836" s="9">
        <v>2205.2102399999999</v>
      </c>
      <c r="BV836" s="9">
        <v>5691.8730000000005</v>
      </c>
      <c r="BW836" s="9">
        <v>2711.9514600000002</v>
      </c>
      <c r="BX836" s="9">
        <v>4781.0902800000003</v>
      </c>
      <c r="BY836" s="9">
        <v>3690.27684</v>
      </c>
      <c r="BZ836" s="9">
        <v>1045.5462600000001</v>
      </c>
      <c r="CA836" s="9">
        <v>647.71199999999999</v>
      </c>
      <c r="CB836" s="9">
        <v>2529.0994560000004</v>
      </c>
      <c r="CC836" s="9">
        <v>2529.0994560000004</v>
      </c>
      <c r="CD836" s="135">
        <v>30349.193471999999</v>
      </c>
      <c r="CE836" s="7">
        <f t="shared" si="13"/>
        <v>0</v>
      </c>
    </row>
    <row r="837" spans="1:83" hidden="1">
      <c r="A837">
        <v>921</v>
      </c>
      <c r="B837" t="s">
        <v>454</v>
      </c>
      <c r="C837">
        <v>108</v>
      </c>
      <c r="D837" t="s">
        <v>455</v>
      </c>
      <c r="E837">
        <v>386</v>
      </c>
      <c r="F837">
        <v>513750001</v>
      </c>
      <c r="G837" t="s">
        <v>148</v>
      </c>
      <c r="H837" s="53"/>
      <c r="I837">
        <v>101</v>
      </c>
      <c r="J837" t="s">
        <v>308</v>
      </c>
      <c r="K837">
        <v>3750</v>
      </c>
      <c r="L837" s="8">
        <v>3710</v>
      </c>
      <c r="M837" t="s">
        <v>337</v>
      </c>
      <c r="N837">
        <v>3000</v>
      </c>
      <c r="O837" t="s">
        <v>118</v>
      </c>
      <c r="P837">
        <v>4</v>
      </c>
      <c r="Q837" t="s">
        <v>345</v>
      </c>
      <c r="R837">
        <v>132</v>
      </c>
      <c r="S837" s="21">
        <v>1</v>
      </c>
      <c r="T837" s="21">
        <v>32</v>
      </c>
      <c r="U837" t="s">
        <v>456</v>
      </c>
      <c r="V837">
        <v>121</v>
      </c>
      <c r="W837" t="s">
        <v>312</v>
      </c>
      <c r="X837">
        <v>1</v>
      </c>
      <c r="Y837" t="s">
        <v>313</v>
      </c>
      <c r="Z837" s="4">
        <v>103.2</v>
      </c>
      <c r="AA837" s="4">
        <v>123.84</v>
      </c>
      <c r="AB837" s="4">
        <v>1232.21</v>
      </c>
      <c r="AC837" s="4">
        <v>27158.11</v>
      </c>
      <c r="AD837" s="4">
        <v>20.64</v>
      </c>
      <c r="AE837" s="4">
        <v>256.97000000000003</v>
      </c>
      <c r="AF837" s="4">
        <v>0</v>
      </c>
      <c r="AG837" s="4">
        <v>67.08</v>
      </c>
      <c r="AH837" s="4">
        <v>0</v>
      </c>
      <c r="AI837" s="4">
        <v>0</v>
      </c>
      <c r="AJ837" s="4">
        <v>2896.2</v>
      </c>
      <c r="AK837" s="4">
        <v>2896.2</v>
      </c>
      <c r="AM837" s="4">
        <v>-103.2</v>
      </c>
      <c r="AN837" s="4">
        <v>536.16</v>
      </c>
      <c r="AO837" s="4">
        <v>-537.71</v>
      </c>
      <c r="AP837" s="4">
        <v>0</v>
      </c>
      <c r="AQ837" s="4">
        <v>-554</v>
      </c>
      <c r="AR837" s="4">
        <v>-6693.19</v>
      </c>
      <c r="AS837" s="4">
        <v>0</v>
      </c>
      <c r="AT837" s="4">
        <v>0</v>
      </c>
      <c r="AU837" s="4">
        <v>-3579.8</v>
      </c>
      <c r="AV837" s="4">
        <v>0</v>
      </c>
      <c r="AW837" s="4">
        <v>0</v>
      </c>
      <c r="AX837" s="4">
        <v>0</v>
      </c>
      <c r="AZ837" s="4">
        <v>0</v>
      </c>
      <c r="BA837" s="4">
        <v>660</v>
      </c>
      <c r="BB837" s="4">
        <v>375</v>
      </c>
      <c r="BC837" s="4">
        <v>0</v>
      </c>
      <c r="BD837" s="4">
        <v>573</v>
      </c>
      <c r="BE837" s="4">
        <v>50</v>
      </c>
      <c r="BF837" s="4">
        <v>75</v>
      </c>
      <c r="BG837" s="4">
        <v>377</v>
      </c>
      <c r="BH837" s="4">
        <v>1018</v>
      </c>
      <c r="BI837" s="4">
        <v>294</v>
      </c>
      <c r="BJ837" s="6">
        <v>342.2</v>
      </c>
      <c r="BK837" s="6">
        <v>342.2</v>
      </c>
      <c r="BQ837" s="4">
        <v>4262.4431999999997</v>
      </c>
      <c r="BR837" s="9">
        <v>0</v>
      </c>
      <c r="BS837" s="9">
        <v>685.08</v>
      </c>
      <c r="BT837" s="9">
        <v>389.25</v>
      </c>
      <c r="BU837" s="9">
        <v>0</v>
      </c>
      <c r="BV837" s="9">
        <v>594.774</v>
      </c>
      <c r="BW837" s="9">
        <v>51.9</v>
      </c>
      <c r="BX837" s="9">
        <v>77.849999999999994</v>
      </c>
      <c r="BY837" s="9">
        <v>391.32600000000002</v>
      </c>
      <c r="BZ837" s="9">
        <v>1056.684</v>
      </c>
      <c r="CA837" s="9">
        <v>305.17200000000003</v>
      </c>
      <c r="CB837" s="9">
        <v>355.20359999999999</v>
      </c>
      <c r="CC837" s="9">
        <v>355.20359999999999</v>
      </c>
      <c r="CD837" s="135">
        <v>4262.4431999999997</v>
      </c>
      <c r="CE837" s="7">
        <f t="shared" si="13"/>
        <v>0</v>
      </c>
    </row>
    <row r="838" spans="1:83" hidden="1">
      <c r="A838">
        <v>922</v>
      </c>
      <c r="B838" t="s">
        <v>458</v>
      </c>
      <c r="C838">
        <v>109</v>
      </c>
      <c r="D838" t="s">
        <v>459</v>
      </c>
      <c r="E838">
        <v>386</v>
      </c>
      <c r="F838">
        <v>513750001</v>
      </c>
      <c r="G838" t="s">
        <v>148</v>
      </c>
      <c r="H838" s="53"/>
      <c r="I838">
        <v>101</v>
      </c>
      <c r="J838" t="s">
        <v>308</v>
      </c>
      <c r="K838">
        <v>3750</v>
      </c>
      <c r="L838" s="8">
        <v>3710</v>
      </c>
      <c r="M838" t="s">
        <v>337</v>
      </c>
      <c r="N838">
        <v>3000</v>
      </c>
      <c r="O838" t="s">
        <v>118</v>
      </c>
      <c r="P838">
        <v>4</v>
      </c>
      <c r="Q838" t="s">
        <v>345</v>
      </c>
      <c r="R838">
        <v>135</v>
      </c>
      <c r="S838" s="21">
        <v>1</v>
      </c>
      <c r="T838" s="21">
        <v>35</v>
      </c>
      <c r="U838" t="s">
        <v>460</v>
      </c>
      <c r="V838">
        <v>121</v>
      </c>
      <c r="W838" t="s">
        <v>312</v>
      </c>
      <c r="X838">
        <v>1</v>
      </c>
      <c r="Y838" t="s">
        <v>313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40</v>
      </c>
      <c r="AS838" s="4">
        <v>0</v>
      </c>
      <c r="AT838" s="4">
        <v>0</v>
      </c>
      <c r="AU838" s="4">
        <v>0</v>
      </c>
      <c r="AV838" s="4">
        <v>0</v>
      </c>
      <c r="AW838" s="4">
        <v>0</v>
      </c>
      <c r="AX838" s="4">
        <v>0</v>
      </c>
      <c r="AZ838" s="4">
        <v>0</v>
      </c>
      <c r="BA838" s="4">
        <v>0</v>
      </c>
      <c r="BB838" s="4">
        <v>0</v>
      </c>
      <c r="BC838" s="4">
        <v>0</v>
      </c>
      <c r="BD838" s="4">
        <v>0</v>
      </c>
      <c r="BE838" s="4">
        <v>0</v>
      </c>
      <c r="BF838" s="4">
        <v>40</v>
      </c>
      <c r="BG838" s="4">
        <v>0</v>
      </c>
      <c r="BH838" s="4">
        <v>0</v>
      </c>
      <c r="BI838" s="4">
        <v>0</v>
      </c>
      <c r="BJ838" s="6">
        <v>4</v>
      </c>
      <c r="BK838" s="6">
        <v>4</v>
      </c>
      <c r="BQ838" s="4">
        <v>49.823999999999998</v>
      </c>
      <c r="BR838" s="9">
        <v>0</v>
      </c>
      <c r="BS838" s="9">
        <v>0</v>
      </c>
      <c r="BT838" s="9">
        <v>0</v>
      </c>
      <c r="BU838" s="9">
        <v>0</v>
      </c>
      <c r="BV838" s="9">
        <v>0</v>
      </c>
      <c r="BW838" s="9">
        <v>0</v>
      </c>
      <c r="BX838" s="9">
        <v>41.52</v>
      </c>
      <c r="BY838" s="9">
        <v>0</v>
      </c>
      <c r="BZ838" s="9">
        <v>0</v>
      </c>
      <c r="CA838" s="9">
        <v>0</v>
      </c>
      <c r="CB838" s="9">
        <v>4.1519999999999992</v>
      </c>
      <c r="CC838" s="9">
        <v>4.1519999999999992</v>
      </c>
      <c r="CD838" s="135">
        <v>49.824000000000005</v>
      </c>
      <c r="CE838" s="7">
        <f t="shared" si="13"/>
        <v>0</v>
      </c>
    </row>
    <row r="839" spans="1:83" hidden="1">
      <c r="A839">
        <v>931</v>
      </c>
      <c r="B839" t="s">
        <v>465</v>
      </c>
      <c r="C839">
        <v>111</v>
      </c>
      <c r="D839" t="s">
        <v>466</v>
      </c>
      <c r="E839">
        <v>386</v>
      </c>
      <c r="F839">
        <v>513750001</v>
      </c>
      <c r="G839" t="s">
        <v>148</v>
      </c>
      <c r="H839" s="53"/>
      <c r="I839">
        <v>101</v>
      </c>
      <c r="J839" t="s">
        <v>308</v>
      </c>
      <c r="K839">
        <v>3750</v>
      </c>
      <c r="L839" s="8">
        <v>3710</v>
      </c>
      <c r="M839" t="s">
        <v>337</v>
      </c>
      <c r="N839">
        <v>3000</v>
      </c>
      <c r="O839" t="s">
        <v>118</v>
      </c>
      <c r="P839">
        <v>5</v>
      </c>
      <c r="Q839" t="s">
        <v>467</v>
      </c>
      <c r="R839">
        <v>152</v>
      </c>
      <c r="S839" s="21">
        <v>1</v>
      </c>
      <c r="T839" s="21">
        <v>52</v>
      </c>
      <c r="U839" t="s">
        <v>468</v>
      </c>
      <c r="V839">
        <v>121</v>
      </c>
      <c r="W839" t="s">
        <v>312</v>
      </c>
      <c r="X839">
        <v>1</v>
      </c>
      <c r="Y839" t="s">
        <v>313</v>
      </c>
      <c r="Z839" s="4">
        <v>963.89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652.22</v>
      </c>
      <c r="AH839" s="4">
        <v>0</v>
      </c>
      <c r="AI839" s="4">
        <v>0</v>
      </c>
      <c r="AJ839" s="4">
        <v>161.61000000000001</v>
      </c>
      <c r="AK839" s="4">
        <v>161.61000000000001</v>
      </c>
      <c r="AM839" s="4">
        <v>-963.89</v>
      </c>
      <c r="AN839" s="4">
        <v>0</v>
      </c>
      <c r="AO839" s="4">
        <v>0</v>
      </c>
      <c r="AP839" s="4">
        <v>0</v>
      </c>
      <c r="AQ839" s="4">
        <v>805</v>
      </c>
      <c r="AR839" s="4">
        <v>313</v>
      </c>
      <c r="AS839" s="4">
        <v>626</v>
      </c>
      <c r="AT839" s="4">
        <v>0</v>
      </c>
      <c r="AU839" s="4">
        <v>1112.78</v>
      </c>
      <c r="AV839" s="4">
        <v>723</v>
      </c>
      <c r="AW839" s="4">
        <v>461.39</v>
      </c>
      <c r="AX839" s="4">
        <v>0</v>
      </c>
      <c r="AZ839" s="4">
        <v>0</v>
      </c>
      <c r="BA839" s="4">
        <v>0</v>
      </c>
      <c r="BB839" s="4">
        <v>0</v>
      </c>
      <c r="BC839" s="4">
        <v>0</v>
      </c>
      <c r="BD839" s="4">
        <v>805</v>
      </c>
      <c r="BE839" s="4">
        <v>313</v>
      </c>
      <c r="BF839" s="4">
        <v>313</v>
      </c>
      <c r="BG839" s="4">
        <v>313</v>
      </c>
      <c r="BH839" s="4">
        <v>1765</v>
      </c>
      <c r="BI839" s="4">
        <v>723</v>
      </c>
      <c r="BJ839" s="6">
        <v>423.2</v>
      </c>
      <c r="BK839" s="6">
        <v>423.2</v>
      </c>
      <c r="BQ839" s="4">
        <v>5271.3791999999994</v>
      </c>
      <c r="BR839" s="9">
        <v>0</v>
      </c>
      <c r="BS839" s="9">
        <v>0</v>
      </c>
      <c r="BT839" s="9">
        <v>0</v>
      </c>
      <c r="BU839" s="9">
        <v>0</v>
      </c>
      <c r="BV839" s="9">
        <v>835.58999999999992</v>
      </c>
      <c r="BW839" s="9">
        <v>324.89399999999995</v>
      </c>
      <c r="BX839" s="9">
        <v>324.89399999999995</v>
      </c>
      <c r="BY839" s="9">
        <v>324.89399999999995</v>
      </c>
      <c r="BZ839" s="9">
        <v>1832.07</v>
      </c>
      <c r="CA839" s="9">
        <v>750.47399999999993</v>
      </c>
      <c r="CB839" s="9">
        <v>439.28160000000003</v>
      </c>
      <c r="CC839" s="9">
        <v>439.28160000000003</v>
      </c>
      <c r="CD839" s="135">
        <v>5271.3792000000003</v>
      </c>
      <c r="CE839" s="7">
        <f t="shared" si="13"/>
        <v>0</v>
      </c>
    </row>
    <row r="840" spans="1:83" hidden="1">
      <c r="A840">
        <v>932</v>
      </c>
      <c r="B840" t="s">
        <v>477</v>
      </c>
      <c r="C840">
        <v>113</v>
      </c>
      <c r="D840" t="s">
        <v>478</v>
      </c>
      <c r="E840">
        <v>386</v>
      </c>
      <c r="F840">
        <v>513750001</v>
      </c>
      <c r="G840" t="s">
        <v>148</v>
      </c>
      <c r="H840" s="53"/>
      <c r="I840">
        <v>101</v>
      </c>
      <c r="J840" t="s">
        <v>308</v>
      </c>
      <c r="K840">
        <v>3750</v>
      </c>
      <c r="L840" s="8">
        <v>3710</v>
      </c>
      <c r="M840" t="s">
        <v>337</v>
      </c>
      <c r="N840">
        <v>3000</v>
      </c>
      <c r="O840" t="s">
        <v>118</v>
      </c>
      <c r="P840">
        <v>5</v>
      </c>
      <c r="Q840" t="s">
        <v>467</v>
      </c>
      <c r="R840">
        <v>152</v>
      </c>
      <c r="S840" s="21">
        <v>1</v>
      </c>
      <c r="T840" s="21">
        <v>52</v>
      </c>
      <c r="U840" t="s">
        <v>468</v>
      </c>
      <c r="V840">
        <v>121</v>
      </c>
      <c r="W840" t="s">
        <v>312</v>
      </c>
      <c r="X840">
        <v>1</v>
      </c>
      <c r="Y840" t="s">
        <v>313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M840" s="4">
        <v>0</v>
      </c>
      <c r="AN840" s="4">
        <v>119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0</v>
      </c>
      <c r="AU840" s="4">
        <v>0</v>
      </c>
      <c r="AV840" s="4">
        <v>0</v>
      </c>
      <c r="AW840" s="4">
        <v>0</v>
      </c>
      <c r="AX840" s="4">
        <v>0</v>
      </c>
      <c r="AZ840" s="4">
        <v>0</v>
      </c>
      <c r="BA840" s="4">
        <v>119</v>
      </c>
      <c r="BB840" s="4">
        <v>0</v>
      </c>
      <c r="BC840" s="4">
        <v>0</v>
      </c>
      <c r="BD840" s="4">
        <v>0</v>
      </c>
      <c r="BE840" s="4">
        <v>0</v>
      </c>
      <c r="BF840" s="4">
        <v>0</v>
      </c>
      <c r="BG840" s="4">
        <v>0</v>
      </c>
      <c r="BH840" s="4">
        <v>0</v>
      </c>
      <c r="BI840" s="4">
        <v>0</v>
      </c>
      <c r="BJ840" s="6">
        <v>11.9</v>
      </c>
      <c r="BK840" s="6">
        <v>11.9</v>
      </c>
      <c r="BQ840" s="4">
        <v>148.22640000000001</v>
      </c>
      <c r="BR840" s="9">
        <v>0</v>
      </c>
      <c r="BS840" s="9">
        <v>123.52200000000001</v>
      </c>
      <c r="BT840" s="9">
        <v>0</v>
      </c>
      <c r="BU840" s="9">
        <v>0</v>
      </c>
      <c r="BV840" s="9">
        <v>0</v>
      </c>
      <c r="BW840" s="9">
        <v>0</v>
      </c>
      <c r="BX840" s="9">
        <v>0</v>
      </c>
      <c r="BY840" s="9">
        <v>0</v>
      </c>
      <c r="BZ840" s="9">
        <v>0</v>
      </c>
      <c r="CA840" s="9">
        <v>0</v>
      </c>
      <c r="CB840" s="9">
        <v>12.3522</v>
      </c>
      <c r="CC840" s="9">
        <v>12.3522</v>
      </c>
      <c r="CD840" s="135">
        <v>148.22640000000001</v>
      </c>
      <c r="CE840" s="7">
        <f t="shared" si="13"/>
        <v>0</v>
      </c>
    </row>
    <row r="841" spans="1:83" hidden="1">
      <c r="A841">
        <v>941</v>
      </c>
      <c r="B841" t="s">
        <v>484</v>
      </c>
      <c r="C841">
        <v>116</v>
      </c>
      <c r="D841" t="s">
        <v>485</v>
      </c>
      <c r="E841">
        <v>386</v>
      </c>
      <c r="F841">
        <v>513750001</v>
      </c>
      <c r="G841" t="s">
        <v>148</v>
      </c>
      <c r="H841" s="53"/>
      <c r="I841">
        <v>101</v>
      </c>
      <c r="J841" t="s">
        <v>308</v>
      </c>
      <c r="K841">
        <v>3750</v>
      </c>
      <c r="L841" s="8">
        <v>3710</v>
      </c>
      <c r="M841" t="s">
        <v>337</v>
      </c>
      <c r="N841">
        <v>3000</v>
      </c>
      <c r="O841" t="s">
        <v>118</v>
      </c>
      <c r="P841">
        <v>8</v>
      </c>
      <c r="Q841" t="s">
        <v>486</v>
      </c>
      <c r="R841">
        <v>131</v>
      </c>
      <c r="S841" s="21">
        <v>1</v>
      </c>
      <c r="T841" s="21">
        <v>31</v>
      </c>
      <c r="U841" t="s">
        <v>449</v>
      </c>
      <c r="V841">
        <v>121</v>
      </c>
      <c r="W841" t="s">
        <v>312</v>
      </c>
      <c r="X841">
        <v>1</v>
      </c>
      <c r="Y841" t="s">
        <v>313</v>
      </c>
      <c r="Z841" s="4">
        <v>38811.46</v>
      </c>
      <c r="AA841" s="4">
        <v>6196.76</v>
      </c>
      <c r="AB841" s="4">
        <v>103.2</v>
      </c>
      <c r="AC841" s="4">
        <v>29649.360000000001</v>
      </c>
      <c r="AD841" s="4">
        <v>2977.32</v>
      </c>
      <c r="AE841" s="4">
        <v>61713.599999999999</v>
      </c>
      <c r="AF841" s="4">
        <v>11237.45</v>
      </c>
      <c r="AG841" s="4">
        <v>80207.039999999994</v>
      </c>
      <c r="AH841" s="4">
        <v>195.05</v>
      </c>
      <c r="AI841" s="4">
        <v>32629.78</v>
      </c>
      <c r="AJ841" s="4">
        <v>26372.1</v>
      </c>
      <c r="AK841" s="4">
        <v>26372.1</v>
      </c>
      <c r="AM841" s="4">
        <v>0</v>
      </c>
      <c r="AN841" s="4">
        <v>0</v>
      </c>
      <c r="AO841" s="4">
        <v>-5050.21</v>
      </c>
      <c r="AP841" s="4">
        <v>0</v>
      </c>
      <c r="AQ841" s="4">
        <v>-30384.05</v>
      </c>
      <c r="AR841" s="4">
        <v>-8478.5400000000009</v>
      </c>
      <c r="AS841" s="4">
        <v>-78005</v>
      </c>
      <c r="AT841" s="4">
        <v>-2320</v>
      </c>
      <c r="AU841" s="4">
        <v>19505.560000000001</v>
      </c>
      <c r="AV841" s="4">
        <v>3170.22</v>
      </c>
      <c r="AW841" s="4">
        <v>-1160</v>
      </c>
      <c r="AX841" s="4">
        <v>0</v>
      </c>
      <c r="AZ841" s="4">
        <v>9931</v>
      </c>
      <c r="BA841" s="4">
        <v>0</v>
      </c>
      <c r="BB841" s="4">
        <v>0</v>
      </c>
      <c r="BC841" s="4">
        <v>638</v>
      </c>
      <c r="BD841" s="4">
        <v>228</v>
      </c>
      <c r="BE841" s="4">
        <v>381</v>
      </c>
      <c r="BF841" s="4">
        <v>1584</v>
      </c>
      <c r="BG841" s="4">
        <v>64132</v>
      </c>
      <c r="BH841" s="4">
        <v>48432</v>
      </c>
      <c r="BI841" s="4">
        <v>36682</v>
      </c>
      <c r="BJ841" s="6">
        <v>16200.8</v>
      </c>
      <c r="BK841" s="6">
        <v>16200.8</v>
      </c>
      <c r="BQ841" s="4">
        <v>201797.16479999997</v>
      </c>
      <c r="BR841" s="9">
        <v>10308.377999999999</v>
      </c>
      <c r="BS841" s="9">
        <v>0</v>
      </c>
      <c r="BT841" s="9">
        <v>0</v>
      </c>
      <c r="BU841" s="9">
        <v>662.24400000000003</v>
      </c>
      <c r="BV841" s="9">
        <v>236.66400000000002</v>
      </c>
      <c r="BW841" s="9">
        <v>395.47800000000001</v>
      </c>
      <c r="BX841" s="9">
        <v>1644.192</v>
      </c>
      <c r="BY841" s="9">
        <v>66569.015999999989</v>
      </c>
      <c r="BZ841" s="9">
        <v>50272.415999999997</v>
      </c>
      <c r="CA841" s="9">
        <v>38075.915999999997</v>
      </c>
      <c r="CB841" s="9">
        <v>16816.430400000001</v>
      </c>
      <c r="CC841" s="9">
        <v>16816.430400000001</v>
      </c>
      <c r="CD841" s="135">
        <v>201797.1648</v>
      </c>
      <c r="CE841" s="7">
        <f t="shared" si="13"/>
        <v>0</v>
      </c>
    </row>
    <row r="842" spans="1:83" hidden="1">
      <c r="A842">
        <v>942</v>
      </c>
      <c r="B842" t="s">
        <v>487</v>
      </c>
      <c r="C842">
        <v>117</v>
      </c>
      <c r="D842" t="s">
        <v>488</v>
      </c>
      <c r="E842">
        <v>386</v>
      </c>
      <c r="F842">
        <v>513750001</v>
      </c>
      <c r="G842" t="s">
        <v>148</v>
      </c>
      <c r="H842" s="53"/>
      <c r="I842">
        <v>101</v>
      </c>
      <c r="J842" t="s">
        <v>308</v>
      </c>
      <c r="K842">
        <v>3750</v>
      </c>
      <c r="L842" s="8">
        <v>3710</v>
      </c>
      <c r="M842" t="s">
        <v>337</v>
      </c>
      <c r="N842">
        <v>3000</v>
      </c>
      <c r="O842" t="s">
        <v>118</v>
      </c>
      <c r="P842">
        <v>8</v>
      </c>
      <c r="Q842" t="s">
        <v>486</v>
      </c>
      <c r="R842">
        <v>183</v>
      </c>
      <c r="S842" s="21">
        <v>1</v>
      </c>
      <c r="T842" s="21">
        <v>83</v>
      </c>
      <c r="U842" t="s">
        <v>489</v>
      </c>
      <c r="V842">
        <v>121</v>
      </c>
      <c r="W842" t="s">
        <v>312</v>
      </c>
      <c r="X842">
        <v>1</v>
      </c>
      <c r="Y842" t="s">
        <v>313</v>
      </c>
      <c r="Z842" s="4">
        <v>281.74</v>
      </c>
      <c r="AA842" s="4">
        <v>98.04</v>
      </c>
      <c r="AB842" s="4">
        <v>396.29</v>
      </c>
      <c r="AC842" s="4">
        <v>0</v>
      </c>
      <c r="AD842" s="4">
        <v>0</v>
      </c>
      <c r="AE842" s="4">
        <v>72.239999999999995</v>
      </c>
      <c r="AF842" s="4">
        <v>562.44000000000005</v>
      </c>
      <c r="AG842" s="4">
        <v>474.72</v>
      </c>
      <c r="AH842" s="4">
        <v>468.53</v>
      </c>
      <c r="AI842" s="4">
        <v>813.22</v>
      </c>
      <c r="AJ842" s="4">
        <v>316.72000000000003</v>
      </c>
      <c r="AK842" s="4">
        <v>316.72000000000003</v>
      </c>
      <c r="AM842" s="4">
        <v>0</v>
      </c>
      <c r="AN842" s="4">
        <v>293.22000000000003</v>
      </c>
      <c r="AO842" s="4">
        <v>0</v>
      </c>
      <c r="AP842" s="4">
        <v>0</v>
      </c>
      <c r="AQ842" s="4">
        <v>427.71</v>
      </c>
      <c r="AR842" s="4">
        <v>0</v>
      </c>
      <c r="AS842" s="4">
        <v>0</v>
      </c>
      <c r="AT842" s="4">
        <v>0</v>
      </c>
      <c r="AU842" s="4">
        <v>0</v>
      </c>
      <c r="AV842" s="4">
        <v>0</v>
      </c>
      <c r="AW842" s="4">
        <v>-424.43</v>
      </c>
      <c r="AX842" s="4">
        <v>0</v>
      </c>
      <c r="AZ842" s="4">
        <v>0</v>
      </c>
      <c r="BA842" s="4">
        <v>673</v>
      </c>
      <c r="BB842" s="4">
        <v>0</v>
      </c>
      <c r="BC842" s="4">
        <v>0</v>
      </c>
      <c r="BD842" s="4">
        <v>824</v>
      </c>
      <c r="BE842" s="4">
        <v>0</v>
      </c>
      <c r="BF842" s="4">
        <v>0</v>
      </c>
      <c r="BG842" s="4">
        <v>0</v>
      </c>
      <c r="BH842" s="4">
        <v>1006</v>
      </c>
      <c r="BI842" s="4">
        <v>0</v>
      </c>
      <c r="BJ842" s="6">
        <v>250.3</v>
      </c>
      <c r="BK842" s="6">
        <v>250.3</v>
      </c>
      <c r="BQ842" s="4">
        <v>3117.7368000000006</v>
      </c>
      <c r="BR842" s="9">
        <v>0</v>
      </c>
      <c r="BS842" s="9">
        <v>698.57400000000007</v>
      </c>
      <c r="BT842" s="9">
        <v>0</v>
      </c>
      <c r="BU842" s="9">
        <v>0</v>
      </c>
      <c r="BV842" s="9">
        <v>855.31200000000001</v>
      </c>
      <c r="BW842" s="9">
        <v>0</v>
      </c>
      <c r="BX842" s="9">
        <v>0</v>
      </c>
      <c r="BY842" s="9">
        <v>0</v>
      </c>
      <c r="BZ842" s="9">
        <v>1044.2280000000001</v>
      </c>
      <c r="CA842" s="9">
        <v>0</v>
      </c>
      <c r="CB842" s="9">
        <v>259.81140000000005</v>
      </c>
      <c r="CC842" s="9">
        <v>259.81140000000005</v>
      </c>
      <c r="CD842" s="135">
        <v>3117.7368000000001</v>
      </c>
      <c r="CE842" s="7">
        <f t="shared" si="13"/>
        <v>0</v>
      </c>
    </row>
    <row r="843" spans="1:83" hidden="1">
      <c r="A843">
        <v>951</v>
      </c>
      <c r="B843" t="s">
        <v>491</v>
      </c>
      <c r="C843">
        <v>118</v>
      </c>
      <c r="D843" t="s">
        <v>178</v>
      </c>
      <c r="E843">
        <v>386</v>
      </c>
      <c r="F843">
        <v>513750001</v>
      </c>
      <c r="G843" t="s">
        <v>148</v>
      </c>
      <c r="H843" s="53"/>
      <c r="I843">
        <v>101</v>
      </c>
      <c r="J843" t="s">
        <v>308</v>
      </c>
      <c r="K843">
        <v>3750</v>
      </c>
      <c r="L843" s="8">
        <v>3710</v>
      </c>
      <c r="M843" t="s">
        <v>337</v>
      </c>
      <c r="N843">
        <v>3000</v>
      </c>
      <c r="O843" t="s">
        <v>118</v>
      </c>
      <c r="P843">
        <v>12</v>
      </c>
      <c r="Q843" t="s">
        <v>401</v>
      </c>
      <c r="R843">
        <v>221</v>
      </c>
      <c r="S843" s="21">
        <v>2</v>
      </c>
      <c r="T843" s="21">
        <v>21</v>
      </c>
      <c r="U843" t="s">
        <v>492</v>
      </c>
      <c r="V843">
        <v>128</v>
      </c>
      <c r="W843" t="s">
        <v>404</v>
      </c>
      <c r="X843">
        <v>1</v>
      </c>
      <c r="Y843" t="s">
        <v>313</v>
      </c>
      <c r="Z843" s="4">
        <v>0</v>
      </c>
      <c r="AA843" s="4">
        <v>0</v>
      </c>
      <c r="AB843" s="4">
        <v>360.17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36.020000000000003</v>
      </c>
      <c r="AK843" s="4">
        <v>36.020000000000003</v>
      </c>
      <c r="AM843" s="4">
        <v>0</v>
      </c>
      <c r="AN843" s="4">
        <v>0</v>
      </c>
      <c r="AO843" s="4">
        <v>0</v>
      </c>
      <c r="AP843" s="4">
        <v>0</v>
      </c>
      <c r="AQ843" s="4">
        <v>-22.17</v>
      </c>
      <c r="AR843" s="4">
        <v>0</v>
      </c>
      <c r="AS843" s="4">
        <v>0</v>
      </c>
      <c r="AT843" s="4">
        <v>0</v>
      </c>
      <c r="AU843" s="4">
        <v>0</v>
      </c>
      <c r="AV843" s="4">
        <v>0</v>
      </c>
      <c r="AW843" s="4">
        <v>0</v>
      </c>
      <c r="AX843" s="4">
        <v>0</v>
      </c>
      <c r="AZ843" s="4">
        <v>0</v>
      </c>
      <c r="BA843" s="4">
        <v>0</v>
      </c>
      <c r="BB843" s="4">
        <v>338</v>
      </c>
      <c r="BC843" s="4">
        <v>0</v>
      </c>
      <c r="BD843" s="4">
        <v>0</v>
      </c>
      <c r="BE843" s="4">
        <v>0</v>
      </c>
      <c r="BF843" s="4">
        <v>0</v>
      </c>
      <c r="BG843" s="4">
        <v>0</v>
      </c>
      <c r="BH843" s="4">
        <v>0</v>
      </c>
      <c r="BI843" s="4">
        <v>0</v>
      </c>
      <c r="BJ843" s="6">
        <v>33.799999999999997</v>
      </c>
      <c r="BK843" s="6">
        <v>33.799999999999997</v>
      </c>
      <c r="BQ843" s="4">
        <v>421.01280000000003</v>
      </c>
      <c r="BR843" s="9">
        <v>0</v>
      </c>
      <c r="BS843" s="9">
        <v>0</v>
      </c>
      <c r="BT843" s="9">
        <v>350.84399999999999</v>
      </c>
      <c r="BU843" s="9">
        <v>0</v>
      </c>
      <c r="BV843" s="9">
        <v>0</v>
      </c>
      <c r="BW843" s="9">
        <v>0</v>
      </c>
      <c r="BX843" s="9">
        <v>0</v>
      </c>
      <c r="BY843" s="9">
        <v>0</v>
      </c>
      <c r="BZ843" s="9">
        <v>0</v>
      </c>
      <c r="CA843" s="9">
        <v>0</v>
      </c>
      <c r="CB843" s="9">
        <v>35.084399999999995</v>
      </c>
      <c r="CC843" s="9">
        <v>35.084399999999995</v>
      </c>
      <c r="CD843" s="135">
        <v>421.01280000000003</v>
      </c>
      <c r="CE843" s="7">
        <f t="shared" si="13"/>
        <v>0</v>
      </c>
    </row>
    <row r="844" spans="1:83" hidden="1">
      <c r="A844">
        <v>962</v>
      </c>
      <c r="B844" t="s">
        <v>513</v>
      </c>
      <c r="C844">
        <v>126</v>
      </c>
      <c r="D844" t="s">
        <v>225</v>
      </c>
      <c r="E844">
        <v>386</v>
      </c>
      <c r="F844">
        <v>513750001</v>
      </c>
      <c r="G844" t="s">
        <v>148</v>
      </c>
      <c r="H844" s="53"/>
      <c r="I844">
        <v>101</v>
      </c>
      <c r="J844" t="s">
        <v>308</v>
      </c>
      <c r="K844">
        <v>3750</v>
      </c>
      <c r="L844" s="8">
        <v>3710</v>
      </c>
      <c r="M844" t="s">
        <v>337</v>
      </c>
      <c r="N844">
        <v>3000</v>
      </c>
      <c r="O844" t="s">
        <v>118</v>
      </c>
      <c r="P844">
        <v>11</v>
      </c>
      <c r="Q844" t="s">
        <v>509</v>
      </c>
      <c r="R844">
        <v>241</v>
      </c>
      <c r="S844" s="21">
        <v>2</v>
      </c>
      <c r="T844" s="21">
        <v>41</v>
      </c>
      <c r="U844" t="s">
        <v>445</v>
      </c>
      <c r="V844">
        <v>124</v>
      </c>
      <c r="W844" t="s">
        <v>510</v>
      </c>
      <c r="X844">
        <v>1</v>
      </c>
      <c r="Y844" t="s">
        <v>313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286</v>
      </c>
      <c r="AR844" s="4">
        <v>0</v>
      </c>
      <c r="AS844" s="4">
        <v>0</v>
      </c>
      <c r="AT844" s="4">
        <v>4727</v>
      </c>
      <c r="AU844" s="4">
        <v>430</v>
      </c>
      <c r="AV844" s="4">
        <v>0</v>
      </c>
      <c r="AW844" s="4">
        <v>0</v>
      </c>
      <c r="AX844" s="4">
        <v>0</v>
      </c>
      <c r="AZ844" s="4">
        <v>0</v>
      </c>
      <c r="BA844" s="4">
        <v>0</v>
      </c>
      <c r="BB844" s="4">
        <v>0</v>
      </c>
      <c r="BC844" s="4">
        <v>0</v>
      </c>
      <c r="BD844" s="4">
        <v>286</v>
      </c>
      <c r="BE844" s="4">
        <v>0</v>
      </c>
      <c r="BF844" s="4">
        <v>0</v>
      </c>
      <c r="BG844" s="4">
        <v>4727</v>
      </c>
      <c r="BH844" s="4">
        <v>430</v>
      </c>
      <c r="BI844" s="4">
        <v>0</v>
      </c>
      <c r="BJ844" s="6">
        <v>544.29999999999995</v>
      </c>
      <c r="BK844" s="6">
        <v>544.29999999999995</v>
      </c>
      <c r="BQ844" s="4">
        <v>6779.8008000000009</v>
      </c>
      <c r="BR844" s="9">
        <v>0</v>
      </c>
      <c r="BS844" s="9">
        <v>0</v>
      </c>
      <c r="BT844" s="9">
        <v>0</v>
      </c>
      <c r="BU844" s="9">
        <v>0</v>
      </c>
      <c r="BV844" s="9">
        <v>296.86800000000005</v>
      </c>
      <c r="BW844" s="9">
        <v>0</v>
      </c>
      <c r="BX844" s="9">
        <v>0</v>
      </c>
      <c r="BY844" s="9">
        <v>4906.6260000000011</v>
      </c>
      <c r="BZ844" s="9">
        <v>446.34000000000003</v>
      </c>
      <c r="CA844" s="9">
        <v>0</v>
      </c>
      <c r="CB844" s="9">
        <v>564.98339999999996</v>
      </c>
      <c r="CC844" s="9">
        <v>564.98339999999996</v>
      </c>
      <c r="CD844" s="135">
        <v>6779.8008000000018</v>
      </c>
      <c r="CE844" s="7">
        <f t="shared" si="13"/>
        <v>0</v>
      </c>
    </row>
    <row r="845" spans="1:83" hidden="1">
      <c r="A845">
        <v>972</v>
      </c>
      <c r="B845" t="s">
        <v>527</v>
      </c>
      <c r="C845">
        <v>132</v>
      </c>
      <c r="D845" t="s">
        <v>528</v>
      </c>
      <c r="E845">
        <v>386</v>
      </c>
      <c r="F845">
        <v>513750001</v>
      </c>
      <c r="G845" t="s">
        <v>148</v>
      </c>
      <c r="H845" s="53"/>
      <c r="I845">
        <v>101</v>
      </c>
      <c r="J845" t="s">
        <v>308</v>
      </c>
      <c r="K845">
        <v>3750</v>
      </c>
      <c r="L845" s="8">
        <v>3710</v>
      </c>
      <c r="M845" t="s">
        <v>337</v>
      </c>
      <c r="N845">
        <v>3000</v>
      </c>
      <c r="O845" t="s">
        <v>118</v>
      </c>
      <c r="P845">
        <v>9</v>
      </c>
      <c r="Q845" t="s">
        <v>422</v>
      </c>
      <c r="R845">
        <v>181</v>
      </c>
      <c r="S845" s="21">
        <v>1</v>
      </c>
      <c r="T845" s="21">
        <v>81</v>
      </c>
      <c r="U845" t="s">
        <v>523</v>
      </c>
      <c r="V845">
        <v>131</v>
      </c>
      <c r="W845" t="s">
        <v>524</v>
      </c>
      <c r="X845">
        <v>1</v>
      </c>
      <c r="Y845" t="s">
        <v>313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218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218</v>
      </c>
      <c r="BH845" s="4">
        <v>0</v>
      </c>
      <c r="BI845" s="4">
        <v>0</v>
      </c>
      <c r="BJ845" s="6">
        <v>21.8</v>
      </c>
      <c r="BK845" s="6">
        <v>21.8</v>
      </c>
      <c r="BQ845" s="4">
        <v>271.54080000000005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0</v>
      </c>
      <c r="BX845" s="9">
        <v>0</v>
      </c>
      <c r="BY845" s="9">
        <v>226.28400000000002</v>
      </c>
      <c r="BZ845" s="9">
        <v>0</v>
      </c>
      <c r="CA845" s="9">
        <v>0</v>
      </c>
      <c r="CB845" s="9">
        <v>22.628400000000003</v>
      </c>
      <c r="CC845" s="9">
        <v>22.628400000000003</v>
      </c>
      <c r="CD845" s="135">
        <v>271.54080000000005</v>
      </c>
      <c r="CE845" s="7">
        <f t="shared" si="13"/>
        <v>0</v>
      </c>
    </row>
    <row r="846" spans="1:83" hidden="1">
      <c r="A846">
        <v>981</v>
      </c>
      <c r="B846" t="s">
        <v>532</v>
      </c>
      <c r="C846">
        <v>134</v>
      </c>
      <c r="D846" t="s">
        <v>245</v>
      </c>
      <c r="E846">
        <v>386</v>
      </c>
      <c r="F846">
        <v>513750001</v>
      </c>
      <c r="G846" t="s">
        <v>148</v>
      </c>
      <c r="H846" s="53"/>
      <c r="I846">
        <v>101</v>
      </c>
      <c r="J846" t="s">
        <v>308</v>
      </c>
      <c r="K846">
        <v>3750</v>
      </c>
      <c r="L846" s="8">
        <v>3710</v>
      </c>
      <c r="M846" t="s">
        <v>337</v>
      </c>
      <c r="N846">
        <v>3000</v>
      </c>
      <c r="O846" t="s">
        <v>118</v>
      </c>
      <c r="P846">
        <v>6</v>
      </c>
      <c r="Q846" t="s">
        <v>533</v>
      </c>
      <c r="R846">
        <v>134</v>
      </c>
      <c r="S846" s="21">
        <v>1</v>
      </c>
      <c r="T846" s="21">
        <v>34</v>
      </c>
      <c r="U846" t="s">
        <v>534</v>
      </c>
      <c r="V846">
        <v>132</v>
      </c>
      <c r="W846" t="s">
        <v>535</v>
      </c>
      <c r="X846">
        <v>1</v>
      </c>
      <c r="Y846" t="s">
        <v>313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M846" s="4">
        <v>0</v>
      </c>
      <c r="AN846" s="4">
        <v>490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0</v>
      </c>
      <c r="AU846" s="4">
        <v>150</v>
      </c>
      <c r="AV846" s="4">
        <v>0</v>
      </c>
      <c r="AW846" s="4">
        <v>0</v>
      </c>
      <c r="AX846" s="4">
        <v>0</v>
      </c>
      <c r="AZ846" s="4">
        <v>0</v>
      </c>
      <c r="BA846" s="4">
        <v>490</v>
      </c>
      <c r="BB846" s="4">
        <v>0</v>
      </c>
      <c r="BC846" s="4">
        <v>0</v>
      </c>
      <c r="BD846" s="4">
        <v>0</v>
      </c>
      <c r="BE846" s="4">
        <v>0</v>
      </c>
      <c r="BF846" s="4">
        <v>0</v>
      </c>
      <c r="BG846" s="4">
        <v>0</v>
      </c>
      <c r="BH846" s="4">
        <v>150</v>
      </c>
      <c r="BI846" s="4">
        <v>0</v>
      </c>
      <c r="BJ846" s="6">
        <v>64</v>
      </c>
      <c r="BK846" s="6">
        <v>64</v>
      </c>
      <c r="BQ846" s="4">
        <v>797.18399999999997</v>
      </c>
      <c r="BR846" s="9">
        <v>0</v>
      </c>
      <c r="BS846" s="9">
        <v>508.62</v>
      </c>
      <c r="BT846" s="9">
        <v>0</v>
      </c>
      <c r="BU846" s="9">
        <v>0</v>
      </c>
      <c r="BV846" s="9">
        <v>0</v>
      </c>
      <c r="BW846" s="9">
        <v>0</v>
      </c>
      <c r="BX846" s="9">
        <v>0</v>
      </c>
      <c r="BY846" s="9">
        <v>0</v>
      </c>
      <c r="BZ846" s="9">
        <v>155.69999999999999</v>
      </c>
      <c r="CA846" s="9">
        <v>0</v>
      </c>
      <c r="CB846" s="9">
        <v>66.431999999999988</v>
      </c>
      <c r="CC846" s="9">
        <v>66.431999999999988</v>
      </c>
      <c r="CD846" s="135">
        <v>797.18399999999997</v>
      </c>
      <c r="CE846" s="7">
        <f t="shared" si="13"/>
        <v>0</v>
      </c>
    </row>
    <row r="847" spans="1:83" hidden="1">
      <c r="A847">
        <v>972</v>
      </c>
      <c r="B847" t="s">
        <v>527</v>
      </c>
      <c r="C847">
        <v>132</v>
      </c>
      <c r="D847" t="s">
        <v>528</v>
      </c>
      <c r="E847">
        <v>388</v>
      </c>
      <c r="F847">
        <v>513790001</v>
      </c>
      <c r="G847" t="s">
        <v>550</v>
      </c>
      <c r="H847" s="53"/>
      <c r="I847">
        <v>101</v>
      </c>
      <c r="J847" t="s">
        <v>308</v>
      </c>
      <c r="K847">
        <v>3790</v>
      </c>
      <c r="L847" s="8">
        <v>3710</v>
      </c>
      <c r="M847" t="s">
        <v>551</v>
      </c>
      <c r="N847">
        <v>3000</v>
      </c>
      <c r="O847" t="s">
        <v>118</v>
      </c>
      <c r="P847">
        <v>9</v>
      </c>
      <c r="Q847" t="s">
        <v>422</v>
      </c>
      <c r="R847">
        <v>181</v>
      </c>
      <c r="S847" s="21">
        <v>1</v>
      </c>
      <c r="T847" s="21">
        <v>81</v>
      </c>
      <c r="U847" t="s">
        <v>523</v>
      </c>
      <c r="V847">
        <v>131</v>
      </c>
      <c r="W847" t="s">
        <v>524</v>
      </c>
      <c r="X847">
        <v>1</v>
      </c>
      <c r="Y847" t="s">
        <v>313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9907.2099999999991</v>
      </c>
      <c r="AH847" s="4">
        <v>84211.22</v>
      </c>
      <c r="AI847" s="4">
        <v>0</v>
      </c>
      <c r="AJ847" s="4">
        <v>9411.84</v>
      </c>
      <c r="AK847" s="4">
        <v>9411.84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-6960</v>
      </c>
      <c r="AU847" s="4">
        <v>-77849.600000000006</v>
      </c>
      <c r="AV847" s="4">
        <v>-9308.83</v>
      </c>
      <c r="AW847" s="4">
        <v>-2368.9899999999998</v>
      </c>
      <c r="AX847" s="4">
        <v>0</v>
      </c>
      <c r="AZ847" s="4">
        <v>0</v>
      </c>
      <c r="BA847" s="4">
        <v>0</v>
      </c>
      <c r="BB847" s="4">
        <v>0</v>
      </c>
      <c r="BC847" s="4">
        <v>0</v>
      </c>
      <c r="BD847" s="4">
        <v>0</v>
      </c>
      <c r="BE847" s="4">
        <v>0</v>
      </c>
      <c r="BF847" s="4">
        <v>0</v>
      </c>
      <c r="BG847" s="4">
        <v>0</v>
      </c>
      <c r="BH847" s="4">
        <v>0</v>
      </c>
      <c r="BI847" s="4">
        <v>0</v>
      </c>
      <c r="BJ847" s="6">
        <v>0</v>
      </c>
      <c r="BK847" s="6">
        <v>0</v>
      </c>
      <c r="BQ847" s="4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0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</v>
      </c>
      <c r="CD847" s="135">
        <v>0</v>
      </c>
      <c r="CE847" s="7">
        <f t="shared" si="13"/>
        <v>0</v>
      </c>
    </row>
    <row r="848" spans="1:83" hidden="1">
      <c r="A848">
        <v>101</v>
      </c>
      <c r="B848" t="s">
        <v>306</v>
      </c>
      <c r="C848">
        <v>139</v>
      </c>
      <c r="D848" t="s">
        <v>307</v>
      </c>
      <c r="E848">
        <v>389</v>
      </c>
      <c r="F848">
        <v>513810001</v>
      </c>
      <c r="G848" t="s">
        <v>119</v>
      </c>
      <c r="H848" s="53"/>
      <c r="I848">
        <v>101</v>
      </c>
      <c r="J848" t="s">
        <v>308</v>
      </c>
      <c r="K848">
        <v>3810</v>
      </c>
      <c r="L848" s="8">
        <v>3810</v>
      </c>
      <c r="M848" t="s">
        <v>338</v>
      </c>
      <c r="N848">
        <v>3000</v>
      </c>
      <c r="O848" t="s">
        <v>118</v>
      </c>
      <c r="P848">
        <v>7</v>
      </c>
      <c r="Q848" t="s">
        <v>310</v>
      </c>
      <c r="R848">
        <v>171</v>
      </c>
      <c r="S848" s="21">
        <v>1</v>
      </c>
      <c r="T848" s="21">
        <v>71</v>
      </c>
      <c r="U848" t="s">
        <v>311</v>
      </c>
      <c r="V848">
        <v>121</v>
      </c>
      <c r="W848" t="s">
        <v>312</v>
      </c>
      <c r="X848">
        <v>1</v>
      </c>
      <c r="Y848" t="s">
        <v>313</v>
      </c>
      <c r="Z848" s="4">
        <v>0</v>
      </c>
      <c r="AA848" s="4">
        <v>0</v>
      </c>
      <c r="AB848" s="4">
        <v>588.71</v>
      </c>
      <c r="AC848" s="4">
        <v>0</v>
      </c>
      <c r="AD848" s="4">
        <v>0</v>
      </c>
      <c r="AE848" s="4">
        <v>0</v>
      </c>
      <c r="AF848" s="4">
        <v>0</v>
      </c>
      <c r="AG848" s="4">
        <v>10248.94</v>
      </c>
      <c r="AH848" s="4">
        <v>1256.24</v>
      </c>
      <c r="AI848" s="4">
        <v>0</v>
      </c>
      <c r="AJ848" s="4">
        <v>1209.3900000000001</v>
      </c>
      <c r="AK848" s="4">
        <v>1209.3900000000001</v>
      </c>
      <c r="AM848" s="4">
        <v>0</v>
      </c>
      <c r="AN848" s="4">
        <v>0</v>
      </c>
      <c r="AO848" s="4">
        <v>0</v>
      </c>
      <c r="AP848" s="4">
        <v>-588.71</v>
      </c>
      <c r="AQ848" s="4">
        <v>6171</v>
      </c>
      <c r="AR848" s="4">
        <v>0</v>
      </c>
      <c r="AS848" s="4">
        <v>0</v>
      </c>
      <c r="AT848" s="4">
        <v>-6250.25</v>
      </c>
      <c r="AU848" s="4">
        <v>0</v>
      </c>
      <c r="AV848" s="4">
        <v>-444.65</v>
      </c>
      <c r="AW848" s="4">
        <v>-6019.67</v>
      </c>
      <c r="AX848" s="4">
        <v>0</v>
      </c>
      <c r="AZ848" s="4">
        <v>0</v>
      </c>
      <c r="BA848" s="4">
        <v>0</v>
      </c>
      <c r="BB848" s="4">
        <v>0</v>
      </c>
      <c r="BC848" s="4">
        <v>0</v>
      </c>
      <c r="BD848" s="4">
        <v>0</v>
      </c>
      <c r="BE848" s="4">
        <v>6171</v>
      </c>
      <c r="BF848" s="4">
        <v>0</v>
      </c>
      <c r="BG848" s="4">
        <v>0</v>
      </c>
      <c r="BH848" s="4">
        <v>0</v>
      </c>
      <c r="BI848" s="4">
        <v>0</v>
      </c>
      <c r="BJ848" s="6">
        <v>617.1</v>
      </c>
      <c r="BK848" s="6">
        <v>617.1</v>
      </c>
      <c r="BQ848" s="4">
        <v>7686.597600000001</v>
      </c>
      <c r="BR848" s="9">
        <v>0</v>
      </c>
      <c r="BS848" s="9">
        <v>0</v>
      </c>
      <c r="BT848" s="9">
        <v>0</v>
      </c>
      <c r="BU848" s="9">
        <v>0</v>
      </c>
      <c r="BV848" s="9">
        <v>0</v>
      </c>
      <c r="BW848" s="9">
        <v>6405.4980000000005</v>
      </c>
      <c r="BX848" s="9">
        <v>0</v>
      </c>
      <c r="BY848" s="9">
        <v>0</v>
      </c>
      <c r="BZ848" s="9">
        <v>0</v>
      </c>
      <c r="CA848" s="9">
        <v>0</v>
      </c>
      <c r="CB848" s="9">
        <v>640.5498</v>
      </c>
      <c r="CC848" s="9">
        <v>640.5498</v>
      </c>
      <c r="CD848" s="135">
        <v>7686.5976000000001</v>
      </c>
      <c r="CE848" s="7">
        <f t="shared" si="13"/>
        <v>0</v>
      </c>
    </row>
    <row r="849" spans="1:83" hidden="1">
      <c r="A849">
        <v>102</v>
      </c>
      <c r="B849" t="s">
        <v>343</v>
      </c>
      <c r="C849">
        <v>140</v>
      </c>
      <c r="D849" t="s">
        <v>344</v>
      </c>
      <c r="E849">
        <v>389</v>
      </c>
      <c r="F849">
        <v>513810001</v>
      </c>
      <c r="G849" t="s">
        <v>119</v>
      </c>
      <c r="H849" s="53"/>
      <c r="I849">
        <v>101</v>
      </c>
      <c r="J849" t="s">
        <v>308</v>
      </c>
      <c r="K849">
        <v>3810</v>
      </c>
      <c r="L849" s="8">
        <v>3810</v>
      </c>
      <c r="M849" t="s">
        <v>338</v>
      </c>
      <c r="N849">
        <v>3000</v>
      </c>
      <c r="O849" t="s">
        <v>118</v>
      </c>
      <c r="P849">
        <v>4</v>
      </c>
      <c r="Q849" t="s">
        <v>345</v>
      </c>
      <c r="R849">
        <v>172</v>
      </c>
      <c r="S849" s="21">
        <v>1</v>
      </c>
      <c r="T849" s="21">
        <v>72</v>
      </c>
      <c r="U849" t="s">
        <v>281</v>
      </c>
      <c r="V849">
        <v>121</v>
      </c>
      <c r="W849" t="s">
        <v>312</v>
      </c>
      <c r="X849">
        <v>1</v>
      </c>
      <c r="Y849" t="s">
        <v>313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2156.88</v>
      </c>
      <c r="AJ849" s="4">
        <v>215.69</v>
      </c>
      <c r="AK849" s="4">
        <v>215.69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0</v>
      </c>
      <c r="AU849" s="4">
        <v>0</v>
      </c>
      <c r="AV849" s="4">
        <v>0</v>
      </c>
      <c r="AW849" s="4">
        <v>0</v>
      </c>
      <c r="AX849" s="4">
        <v>0</v>
      </c>
      <c r="AZ849" s="4">
        <v>0</v>
      </c>
      <c r="BA849" s="4">
        <v>0</v>
      </c>
      <c r="BB849" s="4">
        <v>0</v>
      </c>
      <c r="BC849" s="4">
        <v>0</v>
      </c>
      <c r="BD849" s="4">
        <v>0</v>
      </c>
      <c r="BE849" s="4">
        <v>0</v>
      </c>
      <c r="BF849" s="4">
        <v>0</v>
      </c>
      <c r="BG849" s="4">
        <v>0</v>
      </c>
      <c r="BH849" s="4">
        <v>0</v>
      </c>
      <c r="BI849" s="4">
        <v>0</v>
      </c>
      <c r="BJ849" s="6">
        <v>0</v>
      </c>
      <c r="BK849" s="6">
        <v>0</v>
      </c>
      <c r="BQ849" s="4"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0</v>
      </c>
      <c r="BX849" s="9">
        <v>0</v>
      </c>
      <c r="BY849" s="9">
        <v>0</v>
      </c>
      <c r="BZ849" s="9">
        <v>0</v>
      </c>
      <c r="CA849" s="9">
        <v>0</v>
      </c>
      <c r="CB849" s="9">
        <v>0</v>
      </c>
      <c r="CC849" s="9">
        <v>0</v>
      </c>
      <c r="CD849" s="135">
        <v>0</v>
      </c>
      <c r="CE849" s="7">
        <f t="shared" si="13"/>
        <v>0</v>
      </c>
    </row>
    <row r="850" spans="1:83" hidden="1">
      <c r="A850">
        <v>111</v>
      </c>
      <c r="B850" t="s">
        <v>84</v>
      </c>
      <c r="C850">
        <v>141</v>
      </c>
      <c r="D850" t="s">
        <v>260</v>
      </c>
      <c r="E850">
        <v>389</v>
      </c>
      <c r="F850">
        <v>513810001</v>
      </c>
      <c r="G850" t="s">
        <v>119</v>
      </c>
      <c r="H850" s="53"/>
      <c r="I850">
        <v>101</v>
      </c>
      <c r="J850" t="s">
        <v>308</v>
      </c>
      <c r="K850">
        <v>3810</v>
      </c>
      <c r="L850" s="8">
        <v>3810</v>
      </c>
      <c r="M850" t="s">
        <v>338</v>
      </c>
      <c r="N850">
        <v>3000</v>
      </c>
      <c r="O850" t="s">
        <v>118</v>
      </c>
      <c r="P850">
        <v>13</v>
      </c>
      <c r="Q850" t="s">
        <v>353</v>
      </c>
      <c r="R850">
        <v>263</v>
      </c>
      <c r="S850" s="21">
        <v>2</v>
      </c>
      <c r="T850" s="21">
        <v>63</v>
      </c>
      <c r="U850" t="s">
        <v>354</v>
      </c>
      <c r="V850">
        <v>121</v>
      </c>
      <c r="W850" t="s">
        <v>312</v>
      </c>
      <c r="X850">
        <v>1</v>
      </c>
      <c r="Y850" t="s">
        <v>313</v>
      </c>
      <c r="Z850" s="4">
        <v>0</v>
      </c>
      <c r="AA850" s="4">
        <v>0</v>
      </c>
      <c r="AB850" s="4">
        <v>3529.44</v>
      </c>
      <c r="AC850" s="4">
        <v>361.21</v>
      </c>
      <c r="AD850" s="4">
        <v>263.37</v>
      </c>
      <c r="AE850" s="4">
        <v>658.42</v>
      </c>
      <c r="AF850" s="4">
        <v>744.48</v>
      </c>
      <c r="AG850" s="4">
        <v>658.42</v>
      </c>
      <c r="AH850" s="4">
        <v>5642.36</v>
      </c>
      <c r="AI850" s="4">
        <v>0</v>
      </c>
      <c r="AJ850" s="4">
        <v>1185.77</v>
      </c>
      <c r="AK850" s="4">
        <v>1185.77</v>
      </c>
      <c r="AM850" s="4">
        <v>220.4</v>
      </c>
      <c r="AN850" s="4">
        <v>1240.01</v>
      </c>
      <c r="AO850" s="4">
        <v>0</v>
      </c>
      <c r="AP850" s="4">
        <v>-3041.67</v>
      </c>
      <c r="AQ850" s="4">
        <v>-183.45</v>
      </c>
      <c r="AR850" s="4">
        <v>0</v>
      </c>
      <c r="AS850" s="4">
        <v>2593.33</v>
      </c>
      <c r="AT850" s="4">
        <v>406.58</v>
      </c>
      <c r="AU850" s="4">
        <v>0</v>
      </c>
      <c r="AV850" s="4">
        <v>0</v>
      </c>
      <c r="AW850" s="4">
        <v>0</v>
      </c>
      <c r="AX850" s="4">
        <v>0</v>
      </c>
      <c r="AZ850" s="4">
        <v>220.4</v>
      </c>
      <c r="BA850" s="4">
        <v>1240</v>
      </c>
      <c r="BB850" s="4">
        <v>0</v>
      </c>
      <c r="BC850" s="4">
        <v>0</v>
      </c>
      <c r="BD850" s="4">
        <v>0</v>
      </c>
      <c r="BE850" s="4">
        <v>0</v>
      </c>
      <c r="BF850" s="4">
        <v>3742.14</v>
      </c>
      <c r="BG850" s="4">
        <v>2248</v>
      </c>
      <c r="BH850" s="4">
        <v>526</v>
      </c>
      <c r="BI850" s="4">
        <v>0</v>
      </c>
      <c r="BJ850" s="6">
        <v>797.654</v>
      </c>
      <c r="BK850" s="6">
        <v>797.654</v>
      </c>
      <c r="BQ850" s="4">
        <v>9935.5782240000008</v>
      </c>
      <c r="BR850" s="9">
        <v>228.77520000000004</v>
      </c>
      <c r="BS850" s="9">
        <v>1287.1200000000001</v>
      </c>
      <c r="BT850" s="9">
        <v>0</v>
      </c>
      <c r="BU850" s="9">
        <v>0</v>
      </c>
      <c r="BV850" s="9">
        <v>0</v>
      </c>
      <c r="BW850" s="9">
        <v>0</v>
      </c>
      <c r="BX850" s="9">
        <v>3884.34132</v>
      </c>
      <c r="BY850" s="9">
        <v>2333.424</v>
      </c>
      <c r="BZ850" s="9">
        <v>545.98800000000006</v>
      </c>
      <c r="CA850" s="9">
        <v>0</v>
      </c>
      <c r="CB850" s="9">
        <v>827.96485200000006</v>
      </c>
      <c r="CC850" s="9">
        <v>827.96485200000006</v>
      </c>
      <c r="CD850" s="135">
        <v>9935.5782240000008</v>
      </c>
      <c r="CE850" s="7">
        <f t="shared" si="13"/>
        <v>0</v>
      </c>
    </row>
    <row r="851" spans="1:83" hidden="1">
      <c r="A851">
        <v>921</v>
      </c>
      <c r="B851" t="s">
        <v>454</v>
      </c>
      <c r="C851">
        <v>108</v>
      </c>
      <c r="D851" t="s">
        <v>455</v>
      </c>
      <c r="E851">
        <v>389</v>
      </c>
      <c r="F851">
        <v>513810001</v>
      </c>
      <c r="G851" t="s">
        <v>119</v>
      </c>
      <c r="H851" s="53"/>
      <c r="I851">
        <v>101</v>
      </c>
      <c r="J851" t="s">
        <v>308</v>
      </c>
      <c r="K851">
        <v>3810</v>
      </c>
      <c r="L851" s="8">
        <v>3810</v>
      </c>
      <c r="M851" t="s">
        <v>338</v>
      </c>
      <c r="N851">
        <v>3000</v>
      </c>
      <c r="O851" t="s">
        <v>118</v>
      </c>
      <c r="P851">
        <v>4</v>
      </c>
      <c r="Q851" t="s">
        <v>345</v>
      </c>
      <c r="R851">
        <v>132</v>
      </c>
      <c r="S851" s="21">
        <v>1</v>
      </c>
      <c r="T851" s="21">
        <v>32</v>
      </c>
      <c r="U851" t="s">
        <v>456</v>
      </c>
      <c r="V851">
        <v>121</v>
      </c>
      <c r="W851" t="s">
        <v>312</v>
      </c>
      <c r="X851">
        <v>1</v>
      </c>
      <c r="Y851" t="s">
        <v>313</v>
      </c>
      <c r="Z851" s="4">
        <v>1436.54</v>
      </c>
      <c r="AA851" s="4">
        <v>2042.64</v>
      </c>
      <c r="AB851" s="4">
        <v>4050.19</v>
      </c>
      <c r="AC851" s="4">
        <v>2610.46</v>
      </c>
      <c r="AD851" s="4">
        <v>6487.98</v>
      </c>
      <c r="AE851" s="4">
        <v>4183.7299999999996</v>
      </c>
      <c r="AF851" s="4">
        <v>5222.95</v>
      </c>
      <c r="AG851" s="4">
        <v>6957.74</v>
      </c>
      <c r="AH851" s="4">
        <v>4309.63</v>
      </c>
      <c r="AI851" s="4">
        <v>2048.1</v>
      </c>
      <c r="AJ851" s="4">
        <v>3935</v>
      </c>
      <c r="AK851" s="4">
        <v>3935</v>
      </c>
      <c r="AM851" s="4">
        <v>1504.62</v>
      </c>
      <c r="AN851" s="4">
        <v>1997.62</v>
      </c>
      <c r="AO851" s="4">
        <v>2841.35</v>
      </c>
      <c r="AP851" s="4">
        <v>1715.54</v>
      </c>
      <c r="AQ851" s="4">
        <v>0</v>
      </c>
      <c r="AR851" s="4">
        <v>704.79</v>
      </c>
      <c r="AS851" s="4">
        <v>363.85</v>
      </c>
      <c r="AT851" s="4">
        <v>0</v>
      </c>
      <c r="AU851" s="4">
        <v>-1128</v>
      </c>
      <c r="AV851" s="4">
        <v>0</v>
      </c>
      <c r="AW851" s="4">
        <v>0</v>
      </c>
      <c r="AX851" s="4">
        <v>0</v>
      </c>
      <c r="AZ851" s="4">
        <v>2941.16</v>
      </c>
      <c r="BA851" s="4">
        <v>4040.26</v>
      </c>
      <c r="BB851" s="4">
        <v>6891.54</v>
      </c>
      <c r="BC851" s="4">
        <v>4326</v>
      </c>
      <c r="BD851" s="4">
        <v>5680.6</v>
      </c>
      <c r="BE851" s="4">
        <v>5695.9</v>
      </c>
      <c r="BF851" s="4">
        <v>4189</v>
      </c>
      <c r="BG851" s="4">
        <v>4859.97</v>
      </c>
      <c r="BH851" s="4">
        <v>2014.08</v>
      </c>
      <c r="BI851" s="4">
        <v>3877.92</v>
      </c>
      <c r="BJ851" s="6">
        <v>4451.643</v>
      </c>
      <c r="BK851" s="6">
        <v>4451.643</v>
      </c>
      <c r="BQ851" s="4">
        <v>55449.665208000006</v>
      </c>
      <c r="BR851" s="9">
        <v>3052.9240800000002</v>
      </c>
      <c r="BS851" s="9">
        <v>4193.7898800000012</v>
      </c>
      <c r="BT851" s="9">
        <v>7153.4185200000011</v>
      </c>
      <c r="BU851" s="9">
        <v>4490.3879999999999</v>
      </c>
      <c r="BV851" s="9">
        <v>5896.4628000000012</v>
      </c>
      <c r="BW851" s="9">
        <v>5912.3441999999995</v>
      </c>
      <c r="BX851" s="9">
        <v>4348.1820000000007</v>
      </c>
      <c r="BY851" s="9">
        <v>5044.6488600000012</v>
      </c>
      <c r="BZ851" s="9">
        <v>2090.6150400000001</v>
      </c>
      <c r="CA851" s="9">
        <v>4025.280960000001</v>
      </c>
      <c r="CB851" s="9">
        <v>4620.8054339999999</v>
      </c>
      <c r="CC851" s="9">
        <v>4620.8054339999999</v>
      </c>
      <c r="CD851" s="135">
        <v>55449.665208000013</v>
      </c>
      <c r="CE851" s="7">
        <f t="shared" si="13"/>
        <v>0</v>
      </c>
    </row>
    <row r="852" spans="1:83" hidden="1">
      <c r="A852">
        <v>924</v>
      </c>
      <c r="B852" t="s">
        <v>574</v>
      </c>
      <c r="C852">
        <v>159</v>
      </c>
      <c r="D852" t="s">
        <v>574</v>
      </c>
      <c r="E852">
        <v>389</v>
      </c>
      <c r="F852">
        <v>513810001</v>
      </c>
      <c r="G852" t="s">
        <v>119</v>
      </c>
      <c r="H852" s="53"/>
      <c r="I852">
        <v>101</v>
      </c>
      <c r="J852" t="s">
        <v>308</v>
      </c>
      <c r="K852">
        <v>3810</v>
      </c>
      <c r="L852" s="8">
        <v>3810</v>
      </c>
      <c r="M852" t="s">
        <v>338</v>
      </c>
      <c r="N852">
        <v>3000</v>
      </c>
      <c r="O852" t="s">
        <v>118</v>
      </c>
      <c r="P852">
        <v>4</v>
      </c>
      <c r="Q852" t="s">
        <v>345</v>
      </c>
      <c r="R852">
        <v>111</v>
      </c>
      <c r="S852" s="21">
        <v>1</v>
      </c>
      <c r="T852" s="21">
        <v>11</v>
      </c>
      <c r="U852" t="s">
        <v>438</v>
      </c>
      <c r="V852">
        <v>121</v>
      </c>
      <c r="W852" t="s">
        <v>312</v>
      </c>
      <c r="X852">
        <v>1</v>
      </c>
      <c r="Y852" t="s">
        <v>313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969</v>
      </c>
      <c r="AU852" s="4">
        <v>0</v>
      </c>
      <c r="AV852" s="4">
        <v>0</v>
      </c>
      <c r="AW852" s="4">
        <v>877</v>
      </c>
      <c r="AX852" s="4">
        <v>0</v>
      </c>
      <c r="AZ852" s="4">
        <v>0</v>
      </c>
      <c r="BA852" s="4">
        <v>0</v>
      </c>
      <c r="BB852" s="4">
        <v>0</v>
      </c>
      <c r="BC852" s="4">
        <v>0</v>
      </c>
      <c r="BD852" s="4">
        <v>0</v>
      </c>
      <c r="BE852" s="4">
        <v>0</v>
      </c>
      <c r="BF852" s="4">
        <v>0</v>
      </c>
      <c r="BG852" s="4">
        <v>969</v>
      </c>
      <c r="BH852" s="4">
        <v>0</v>
      </c>
      <c r="BI852" s="4">
        <v>0</v>
      </c>
      <c r="BJ852" s="6">
        <v>96.9</v>
      </c>
      <c r="BK852" s="6">
        <v>96.9</v>
      </c>
      <c r="BQ852" s="4">
        <v>1206.9864000000002</v>
      </c>
      <c r="BR852" s="9">
        <v>0</v>
      </c>
      <c r="BS852" s="9">
        <v>0</v>
      </c>
      <c r="BT852" s="9">
        <v>0</v>
      </c>
      <c r="BU852" s="9">
        <v>0</v>
      </c>
      <c r="BV852" s="9">
        <v>0</v>
      </c>
      <c r="BW852" s="9">
        <v>0</v>
      </c>
      <c r="BX852" s="9">
        <v>0</v>
      </c>
      <c r="BY852" s="9">
        <v>1005.822</v>
      </c>
      <c r="BZ852" s="9">
        <v>0</v>
      </c>
      <c r="CA852" s="9">
        <v>0</v>
      </c>
      <c r="CB852" s="9">
        <v>100.58220000000001</v>
      </c>
      <c r="CC852" s="9">
        <v>100.58220000000001</v>
      </c>
      <c r="CD852" s="135">
        <v>1206.9864</v>
      </c>
      <c r="CE852" s="7">
        <f t="shared" si="13"/>
        <v>0</v>
      </c>
    </row>
    <row r="853" spans="1:83" hidden="1">
      <c r="A853">
        <v>932</v>
      </c>
      <c r="B853" t="s">
        <v>477</v>
      </c>
      <c r="C853">
        <v>113</v>
      </c>
      <c r="D853" t="s">
        <v>478</v>
      </c>
      <c r="E853">
        <v>389</v>
      </c>
      <c r="F853">
        <v>513810001</v>
      </c>
      <c r="G853" t="s">
        <v>119</v>
      </c>
      <c r="H853" s="53"/>
      <c r="I853">
        <v>101</v>
      </c>
      <c r="J853" t="s">
        <v>308</v>
      </c>
      <c r="K853">
        <v>3810</v>
      </c>
      <c r="L853" s="8">
        <v>3810</v>
      </c>
      <c r="M853" t="s">
        <v>338</v>
      </c>
      <c r="N853">
        <v>3000</v>
      </c>
      <c r="O853" t="s">
        <v>118</v>
      </c>
      <c r="P853">
        <v>5</v>
      </c>
      <c r="Q853" t="s">
        <v>467</v>
      </c>
      <c r="R853">
        <v>152</v>
      </c>
      <c r="S853" s="21">
        <v>1</v>
      </c>
      <c r="T853" s="21">
        <v>52</v>
      </c>
      <c r="U853" t="s">
        <v>468</v>
      </c>
      <c r="V853">
        <v>121</v>
      </c>
      <c r="W853" t="s">
        <v>312</v>
      </c>
      <c r="X853">
        <v>1</v>
      </c>
      <c r="Y853" t="s">
        <v>313</v>
      </c>
      <c r="Z853" s="4">
        <v>0</v>
      </c>
      <c r="AA853" s="4">
        <v>0</v>
      </c>
      <c r="AB853" s="4">
        <v>0</v>
      </c>
      <c r="AC853" s="4">
        <v>0</v>
      </c>
      <c r="AD853" s="4">
        <v>3886.51</v>
      </c>
      <c r="AE853" s="4">
        <v>0</v>
      </c>
      <c r="AF853" s="4">
        <v>0</v>
      </c>
      <c r="AG853" s="4">
        <v>750.26</v>
      </c>
      <c r="AH853" s="4">
        <v>0</v>
      </c>
      <c r="AI853" s="4">
        <v>0</v>
      </c>
      <c r="AJ853" s="4">
        <v>463.68</v>
      </c>
      <c r="AK853" s="4">
        <v>463.68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0</v>
      </c>
      <c r="AU853" s="4">
        <v>0</v>
      </c>
      <c r="AV853" s="4">
        <v>0</v>
      </c>
      <c r="AW853" s="4">
        <v>0</v>
      </c>
      <c r="AX853" s="4">
        <v>0</v>
      </c>
      <c r="AZ853" s="4">
        <v>0</v>
      </c>
      <c r="BA853" s="4">
        <v>0</v>
      </c>
      <c r="BB853" s="4">
        <v>0</v>
      </c>
      <c r="BC853" s="4">
        <v>0</v>
      </c>
      <c r="BD853" s="4">
        <v>0</v>
      </c>
      <c r="BE853" s="4">
        <v>0</v>
      </c>
      <c r="BF853" s="4">
        <v>0</v>
      </c>
      <c r="BG853" s="4">
        <v>0</v>
      </c>
      <c r="BH853" s="4">
        <v>0</v>
      </c>
      <c r="BI853" s="4">
        <v>0</v>
      </c>
      <c r="BJ853" s="6">
        <v>0</v>
      </c>
      <c r="BK853" s="6">
        <v>0</v>
      </c>
      <c r="BQ853" s="4">
        <v>0</v>
      </c>
      <c r="BR853" s="9">
        <v>0</v>
      </c>
      <c r="BS853" s="9">
        <v>0</v>
      </c>
      <c r="BT853" s="9">
        <v>0</v>
      </c>
      <c r="BU853" s="9">
        <v>0</v>
      </c>
      <c r="BV853" s="9">
        <v>0</v>
      </c>
      <c r="BW853" s="9">
        <v>0</v>
      </c>
      <c r="BX853" s="9">
        <v>0</v>
      </c>
      <c r="BY853" s="9">
        <v>0</v>
      </c>
      <c r="BZ853" s="9">
        <v>0</v>
      </c>
      <c r="CA853" s="9">
        <v>0</v>
      </c>
      <c r="CB853" s="9">
        <v>0</v>
      </c>
      <c r="CC853" s="9">
        <v>0</v>
      </c>
      <c r="CD853" s="135">
        <v>0</v>
      </c>
      <c r="CE853" s="7">
        <f t="shared" si="13"/>
        <v>0</v>
      </c>
    </row>
    <row r="854" spans="1:83" hidden="1">
      <c r="A854">
        <v>941</v>
      </c>
      <c r="B854" t="s">
        <v>484</v>
      </c>
      <c r="C854">
        <v>116</v>
      </c>
      <c r="D854" t="s">
        <v>485</v>
      </c>
      <c r="E854">
        <v>389</v>
      </c>
      <c r="F854">
        <v>513810001</v>
      </c>
      <c r="G854" t="s">
        <v>119</v>
      </c>
      <c r="H854" s="53"/>
      <c r="I854">
        <v>101</v>
      </c>
      <c r="J854" t="s">
        <v>308</v>
      </c>
      <c r="K854">
        <v>3810</v>
      </c>
      <c r="L854" s="8">
        <v>3810</v>
      </c>
      <c r="M854" t="s">
        <v>338</v>
      </c>
      <c r="N854">
        <v>3000</v>
      </c>
      <c r="O854" t="s">
        <v>118</v>
      </c>
      <c r="P854">
        <v>8</v>
      </c>
      <c r="Q854" t="s">
        <v>486</v>
      </c>
      <c r="R854">
        <v>131</v>
      </c>
      <c r="S854" s="21">
        <v>1</v>
      </c>
      <c r="T854" s="21">
        <v>31</v>
      </c>
      <c r="U854" t="s">
        <v>449</v>
      </c>
      <c r="V854">
        <v>121</v>
      </c>
      <c r="W854" t="s">
        <v>312</v>
      </c>
      <c r="X854">
        <v>1</v>
      </c>
      <c r="Y854" t="s">
        <v>313</v>
      </c>
      <c r="Z854" s="4">
        <v>2797.75</v>
      </c>
      <c r="AA854" s="4">
        <v>12853.54</v>
      </c>
      <c r="AB854" s="4">
        <v>13368.53</v>
      </c>
      <c r="AC854" s="4">
        <v>918.48</v>
      </c>
      <c r="AD854" s="4">
        <v>11145.08</v>
      </c>
      <c r="AE854" s="4">
        <v>22523.23</v>
      </c>
      <c r="AF854" s="4">
        <v>20587.419999999998</v>
      </c>
      <c r="AG854" s="4">
        <v>4613.5600000000004</v>
      </c>
      <c r="AH854" s="4">
        <v>2696.62</v>
      </c>
      <c r="AI854" s="4">
        <v>12349.96</v>
      </c>
      <c r="AJ854" s="4">
        <v>10385.42</v>
      </c>
      <c r="AK854" s="4">
        <v>10385.42</v>
      </c>
      <c r="AM854" s="4">
        <v>3713.29</v>
      </c>
      <c r="AN854" s="4">
        <v>-672.01</v>
      </c>
      <c r="AO854" s="4">
        <v>-5240.01</v>
      </c>
      <c r="AP854" s="4">
        <v>9356.4599999999991</v>
      </c>
      <c r="AQ854" s="4">
        <v>0</v>
      </c>
      <c r="AR854" s="4">
        <v>9178.34</v>
      </c>
      <c r="AS854" s="4">
        <v>0</v>
      </c>
      <c r="AT854" s="4">
        <v>-1160</v>
      </c>
      <c r="AU854" s="4">
        <v>1633.95</v>
      </c>
      <c r="AV854" s="4">
        <v>0</v>
      </c>
      <c r="AW854" s="4">
        <v>0</v>
      </c>
      <c r="AX854" s="4">
        <v>0</v>
      </c>
      <c r="AZ854" s="4">
        <v>6163.04</v>
      </c>
      <c r="BA854" s="4">
        <v>5076</v>
      </c>
      <c r="BB854" s="4">
        <v>6538.99</v>
      </c>
      <c r="BC854" s="4">
        <v>7223</v>
      </c>
      <c r="BD854" s="4">
        <v>13430</v>
      </c>
      <c r="BE854" s="4">
        <v>30605.29</v>
      </c>
      <c r="BF854" s="4">
        <v>19477.8</v>
      </c>
      <c r="BG854" s="4">
        <v>3368</v>
      </c>
      <c r="BH854" s="4">
        <v>7880</v>
      </c>
      <c r="BI854" s="4">
        <v>7033.12</v>
      </c>
      <c r="BJ854" s="6">
        <v>10679.524000000001</v>
      </c>
      <c r="BK854" s="6">
        <v>10679.524000000001</v>
      </c>
      <c r="BQ854" s="4">
        <v>133024.15094400002</v>
      </c>
      <c r="BR854" s="9">
        <v>6397.2355200000002</v>
      </c>
      <c r="BS854" s="9">
        <v>5268.8879999999999</v>
      </c>
      <c r="BT854" s="9">
        <v>6787.4716200000003</v>
      </c>
      <c r="BU854" s="9">
        <v>7497.4740000000011</v>
      </c>
      <c r="BV854" s="9">
        <v>13940.340000000002</v>
      </c>
      <c r="BW854" s="9">
        <v>31768.291020000004</v>
      </c>
      <c r="BX854" s="9">
        <v>20217.956399999999</v>
      </c>
      <c r="BY854" s="9">
        <v>3495.9840000000004</v>
      </c>
      <c r="BZ854" s="9">
        <v>8179.4400000000005</v>
      </c>
      <c r="CA854" s="9">
        <v>7300.3785600000001</v>
      </c>
      <c r="CB854" s="9">
        <v>11085.345912000001</v>
      </c>
      <c r="CC854" s="9">
        <v>11085.345912000001</v>
      </c>
      <c r="CD854" s="135">
        <v>133024.15094399999</v>
      </c>
      <c r="CE854" s="7">
        <f t="shared" si="13"/>
        <v>0</v>
      </c>
    </row>
    <row r="855" spans="1:83" hidden="1">
      <c r="A855">
        <v>942</v>
      </c>
      <c r="B855" t="s">
        <v>487</v>
      </c>
      <c r="C855">
        <v>117</v>
      </c>
      <c r="D855" t="s">
        <v>488</v>
      </c>
      <c r="E855">
        <v>389</v>
      </c>
      <c r="F855">
        <v>513810001</v>
      </c>
      <c r="G855" t="s">
        <v>119</v>
      </c>
      <c r="H855" s="53"/>
      <c r="I855">
        <v>101</v>
      </c>
      <c r="J855" t="s">
        <v>308</v>
      </c>
      <c r="K855">
        <v>3810</v>
      </c>
      <c r="L855" s="8">
        <v>3810</v>
      </c>
      <c r="M855" t="s">
        <v>338</v>
      </c>
      <c r="N855">
        <v>3000</v>
      </c>
      <c r="O855" t="s">
        <v>118</v>
      </c>
      <c r="P855">
        <v>8</v>
      </c>
      <c r="Q855" t="s">
        <v>486</v>
      </c>
      <c r="R855">
        <v>183</v>
      </c>
      <c r="S855" s="21">
        <v>1</v>
      </c>
      <c r="T855" s="21">
        <v>83</v>
      </c>
      <c r="U855" t="s">
        <v>489</v>
      </c>
      <c r="V855">
        <v>121</v>
      </c>
      <c r="W855" t="s">
        <v>312</v>
      </c>
      <c r="X855">
        <v>1</v>
      </c>
      <c r="Y855" t="s">
        <v>313</v>
      </c>
      <c r="Z855" s="4">
        <v>0</v>
      </c>
      <c r="AA855" s="4">
        <v>0</v>
      </c>
      <c r="AB855" s="4">
        <v>0</v>
      </c>
      <c r="AC855" s="4">
        <v>0</v>
      </c>
      <c r="AD855" s="4">
        <v>511.87</v>
      </c>
      <c r="AE855" s="4">
        <v>0</v>
      </c>
      <c r="AF855" s="4">
        <v>0</v>
      </c>
      <c r="AG855" s="4">
        <v>963.89</v>
      </c>
      <c r="AH855" s="4">
        <v>0</v>
      </c>
      <c r="AI855" s="4">
        <v>0</v>
      </c>
      <c r="AJ855" s="4">
        <v>147.58000000000001</v>
      </c>
      <c r="AK855" s="4">
        <v>147.58000000000001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0</v>
      </c>
      <c r="AU855" s="4">
        <v>0</v>
      </c>
      <c r="AV855" s="4">
        <v>0</v>
      </c>
      <c r="AW855" s="4">
        <v>-1623.34</v>
      </c>
      <c r="AX855" s="4">
        <v>0</v>
      </c>
      <c r="AZ855" s="4">
        <v>0</v>
      </c>
      <c r="BA855" s="4">
        <v>0</v>
      </c>
      <c r="BB855" s="4">
        <v>0</v>
      </c>
      <c r="BC855" s="4">
        <v>0</v>
      </c>
      <c r="BD855" s="4">
        <v>0</v>
      </c>
      <c r="BE855" s="4">
        <v>0</v>
      </c>
      <c r="BF855" s="4">
        <v>0</v>
      </c>
      <c r="BG855" s="4">
        <v>0</v>
      </c>
      <c r="BH855" s="4">
        <v>0</v>
      </c>
      <c r="BI855" s="4">
        <v>0</v>
      </c>
      <c r="BJ855" s="6">
        <v>0</v>
      </c>
      <c r="BK855" s="6">
        <v>0</v>
      </c>
      <c r="BQ855" s="4">
        <v>0</v>
      </c>
      <c r="BR855" s="9">
        <v>0</v>
      </c>
      <c r="BS855" s="9">
        <v>0</v>
      </c>
      <c r="BT855" s="9">
        <v>0</v>
      </c>
      <c r="BU855" s="9">
        <v>0</v>
      </c>
      <c r="BV855" s="9">
        <v>0</v>
      </c>
      <c r="BW855" s="9">
        <v>0</v>
      </c>
      <c r="BX855" s="9">
        <v>0</v>
      </c>
      <c r="BY855" s="9">
        <v>0</v>
      </c>
      <c r="BZ855" s="9">
        <v>0</v>
      </c>
      <c r="CA855" s="9">
        <v>0</v>
      </c>
      <c r="CB855" s="9">
        <v>0</v>
      </c>
      <c r="CC855" s="9">
        <v>0</v>
      </c>
      <c r="CD855" s="135">
        <v>0</v>
      </c>
      <c r="CE855" s="7">
        <f t="shared" si="13"/>
        <v>0</v>
      </c>
    </row>
    <row r="856" spans="1:83" hidden="1">
      <c r="A856">
        <v>951</v>
      </c>
      <c r="B856" t="s">
        <v>491</v>
      </c>
      <c r="C856">
        <v>118</v>
      </c>
      <c r="D856" t="s">
        <v>178</v>
      </c>
      <c r="E856">
        <v>389</v>
      </c>
      <c r="F856">
        <v>513810001</v>
      </c>
      <c r="G856" t="s">
        <v>119</v>
      </c>
      <c r="H856" s="53"/>
      <c r="I856">
        <v>101</v>
      </c>
      <c r="J856" t="s">
        <v>308</v>
      </c>
      <c r="K856">
        <v>3810</v>
      </c>
      <c r="L856" s="8">
        <v>3810</v>
      </c>
      <c r="M856" t="s">
        <v>338</v>
      </c>
      <c r="N856">
        <v>3000</v>
      </c>
      <c r="O856" t="s">
        <v>118</v>
      </c>
      <c r="P856">
        <v>12</v>
      </c>
      <c r="Q856" t="s">
        <v>401</v>
      </c>
      <c r="R856">
        <v>221</v>
      </c>
      <c r="S856" s="21">
        <v>2</v>
      </c>
      <c r="T856" s="21">
        <v>21</v>
      </c>
      <c r="U856" t="s">
        <v>492</v>
      </c>
      <c r="V856">
        <v>128</v>
      </c>
      <c r="W856" t="s">
        <v>404</v>
      </c>
      <c r="X856">
        <v>1</v>
      </c>
      <c r="Y856" t="s">
        <v>313</v>
      </c>
      <c r="Z856" s="4">
        <v>0</v>
      </c>
      <c r="AA856" s="4">
        <v>0</v>
      </c>
      <c r="AB856" s="4">
        <v>1909.2</v>
      </c>
      <c r="AC856" s="4">
        <v>0</v>
      </c>
      <c r="AD856" s="4">
        <v>0</v>
      </c>
      <c r="AE856" s="4">
        <v>346.36</v>
      </c>
      <c r="AF856" s="4">
        <v>311.67</v>
      </c>
      <c r="AG856" s="4">
        <v>0</v>
      </c>
      <c r="AH856" s="4">
        <v>0</v>
      </c>
      <c r="AI856" s="4">
        <v>0</v>
      </c>
      <c r="AJ856" s="4">
        <v>256.72000000000003</v>
      </c>
      <c r="AK856" s="4">
        <v>256.72000000000003</v>
      </c>
      <c r="AM856" s="4">
        <v>0</v>
      </c>
      <c r="AN856" s="4">
        <v>1077.46</v>
      </c>
      <c r="AO856" s="4">
        <v>-1909.2</v>
      </c>
      <c r="AP856" s="4">
        <v>0</v>
      </c>
      <c r="AQ856" s="4">
        <v>0</v>
      </c>
      <c r="AR856" s="4">
        <v>0</v>
      </c>
      <c r="AS856" s="4">
        <v>0</v>
      </c>
      <c r="AT856" s="4">
        <v>-658.03</v>
      </c>
      <c r="AU856" s="4">
        <v>0</v>
      </c>
      <c r="AV856" s="4">
        <v>0</v>
      </c>
      <c r="AW856" s="4">
        <v>0</v>
      </c>
      <c r="AX856" s="4">
        <v>0</v>
      </c>
      <c r="AZ856" s="4">
        <v>0</v>
      </c>
      <c r="BA856" s="4">
        <v>1077.46</v>
      </c>
      <c r="BB856" s="4">
        <v>0</v>
      </c>
      <c r="BC856" s="4">
        <v>0</v>
      </c>
      <c r="BD856" s="4">
        <v>0</v>
      </c>
      <c r="BE856" s="4">
        <v>0</v>
      </c>
      <c r="BF856" s="4">
        <v>0</v>
      </c>
      <c r="BG856" s="4">
        <v>0</v>
      </c>
      <c r="BH856" s="4">
        <v>0</v>
      </c>
      <c r="BI856" s="4">
        <v>0</v>
      </c>
      <c r="BJ856" s="6">
        <v>107.74600000000001</v>
      </c>
      <c r="BK856" s="6">
        <v>107.74600000000001</v>
      </c>
      <c r="BQ856" s="4">
        <v>1342.0841760000003</v>
      </c>
      <c r="BR856" s="9">
        <v>0</v>
      </c>
      <c r="BS856" s="9">
        <v>1118.4034800000002</v>
      </c>
      <c r="BT856" s="9">
        <v>0</v>
      </c>
      <c r="BU856" s="9">
        <v>0</v>
      </c>
      <c r="BV856" s="9">
        <v>0</v>
      </c>
      <c r="BW856" s="9">
        <v>0</v>
      </c>
      <c r="BX856" s="9">
        <v>0</v>
      </c>
      <c r="BY856" s="9">
        <v>0</v>
      </c>
      <c r="BZ856" s="9">
        <v>0</v>
      </c>
      <c r="CA856" s="9">
        <v>0</v>
      </c>
      <c r="CB856" s="9">
        <v>111.84034800000002</v>
      </c>
      <c r="CC856" s="9">
        <v>111.84034800000002</v>
      </c>
      <c r="CD856" s="135">
        <v>1342.0841760000001</v>
      </c>
      <c r="CE856" s="7">
        <f t="shared" si="13"/>
        <v>0</v>
      </c>
    </row>
    <row r="857" spans="1:83" hidden="1">
      <c r="A857">
        <v>952</v>
      </c>
      <c r="B857" t="s">
        <v>498</v>
      </c>
      <c r="C857">
        <v>120</v>
      </c>
      <c r="D857" t="s">
        <v>499</v>
      </c>
      <c r="E857">
        <v>389</v>
      </c>
      <c r="F857">
        <v>513810001</v>
      </c>
      <c r="G857" t="s">
        <v>119</v>
      </c>
      <c r="H857" s="53"/>
      <c r="I857">
        <v>101</v>
      </c>
      <c r="J857" t="s">
        <v>308</v>
      </c>
      <c r="K857">
        <v>3810</v>
      </c>
      <c r="L857" s="8">
        <v>3810</v>
      </c>
      <c r="M857" t="s">
        <v>338</v>
      </c>
      <c r="N857">
        <v>3000</v>
      </c>
      <c r="O857" t="s">
        <v>118</v>
      </c>
      <c r="P857">
        <v>12</v>
      </c>
      <c r="Q857" t="s">
        <v>401</v>
      </c>
      <c r="R857">
        <v>222</v>
      </c>
      <c r="S857" s="21">
        <v>2</v>
      </c>
      <c r="T857" s="21">
        <v>22</v>
      </c>
      <c r="U857" t="s">
        <v>500</v>
      </c>
      <c r="V857">
        <v>125</v>
      </c>
      <c r="W857" t="s">
        <v>464</v>
      </c>
      <c r="X857">
        <v>1</v>
      </c>
      <c r="Y857" t="s">
        <v>313</v>
      </c>
      <c r="Z857" s="4">
        <v>0</v>
      </c>
      <c r="AA857" s="4">
        <v>0</v>
      </c>
      <c r="AB857" s="4">
        <v>1508.37</v>
      </c>
      <c r="AC857" s="4">
        <v>0</v>
      </c>
      <c r="AD857" s="4">
        <v>0</v>
      </c>
      <c r="AE857" s="4">
        <v>1091.77</v>
      </c>
      <c r="AF857" s="4">
        <v>0</v>
      </c>
      <c r="AG857" s="4">
        <v>2813.23</v>
      </c>
      <c r="AH857" s="4">
        <v>2681.55</v>
      </c>
      <c r="AI857" s="4">
        <v>1747.8</v>
      </c>
      <c r="AJ857" s="4">
        <v>984.27</v>
      </c>
      <c r="AK857" s="4">
        <v>984.27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0</v>
      </c>
      <c r="AU857" s="4">
        <v>0</v>
      </c>
      <c r="AV857" s="4">
        <v>0</v>
      </c>
      <c r="AW857" s="4">
        <v>0</v>
      </c>
      <c r="AX857" s="4">
        <v>0</v>
      </c>
      <c r="AZ857" s="4">
        <v>0</v>
      </c>
      <c r="BA857" s="4">
        <v>0</v>
      </c>
      <c r="BB857" s="4">
        <v>0</v>
      </c>
      <c r="BC857" s="4">
        <v>0</v>
      </c>
      <c r="BD857" s="4">
        <v>0</v>
      </c>
      <c r="BE857" s="4">
        <v>0</v>
      </c>
      <c r="BF857" s="4">
        <v>0</v>
      </c>
      <c r="BG857" s="4">
        <v>0</v>
      </c>
      <c r="BH857" s="4">
        <v>0</v>
      </c>
      <c r="BI857" s="4">
        <v>0</v>
      </c>
      <c r="BJ857" s="6">
        <v>0</v>
      </c>
      <c r="BK857" s="6">
        <v>0</v>
      </c>
      <c r="BQ857" s="4">
        <v>0</v>
      </c>
      <c r="BR857" s="9">
        <v>0</v>
      </c>
      <c r="BS857" s="9">
        <v>0</v>
      </c>
      <c r="BT857" s="9">
        <v>0</v>
      </c>
      <c r="BU857" s="9">
        <v>0</v>
      </c>
      <c r="BV857" s="9">
        <v>0</v>
      </c>
      <c r="BW857" s="9">
        <v>0</v>
      </c>
      <c r="BX857" s="9">
        <v>0</v>
      </c>
      <c r="BY857" s="9">
        <v>0</v>
      </c>
      <c r="BZ857" s="9">
        <v>0</v>
      </c>
      <c r="CA857" s="9">
        <v>0</v>
      </c>
      <c r="CB857" s="9">
        <v>0</v>
      </c>
      <c r="CC857" s="9">
        <v>0</v>
      </c>
      <c r="CD857" s="135">
        <v>0</v>
      </c>
      <c r="CE857" s="7">
        <f t="shared" si="13"/>
        <v>0</v>
      </c>
    </row>
    <row r="858" spans="1:83" hidden="1">
      <c r="A858">
        <v>961</v>
      </c>
      <c r="B858" t="s">
        <v>80</v>
      </c>
      <c r="C858">
        <v>124</v>
      </c>
      <c r="D858" t="s">
        <v>508</v>
      </c>
      <c r="E858">
        <v>389</v>
      </c>
      <c r="F858">
        <v>513810001</v>
      </c>
      <c r="G858" t="s">
        <v>119</v>
      </c>
      <c r="H858" s="53"/>
      <c r="I858">
        <v>101</v>
      </c>
      <c r="J858" t="s">
        <v>308</v>
      </c>
      <c r="K858">
        <v>3810</v>
      </c>
      <c r="L858" s="8">
        <v>3810</v>
      </c>
      <c r="M858" t="s">
        <v>338</v>
      </c>
      <c r="N858">
        <v>3000</v>
      </c>
      <c r="O858" t="s">
        <v>118</v>
      </c>
      <c r="P858">
        <v>11</v>
      </c>
      <c r="Q858" t="s">
        <v>509</v>
      </c>
      <c r="R858">
        <v>241</v>
      </c>
      <c r="S858" s="21">
        <v>2</v>
      </c>
      <c r="T858" s="21">
        <v>41</v>
      </c>
      <c r="U858" t="s">
        <v>445</v>
      </c>
      <c r="V858">
        <v>124</v>
      </c>
      <c r="W858" t="s">
        <v>510</v>
      </c>
      <c r="X858">
        <v>1</v>
      </c>
      <c r="Y858" t="s">
        <v>313</v>
      </c>
      <c r="Z858" s="4">
        <v>0</v>
      </c>
      <c r="AA858" s="4">
        <v>0</v>
      </c>
      <c r="AB858" s="4">
        <v>10656.43</v>
      </c>
      <c r="AC858" s="4">
        <v>2982.48</v>
      </c>
      <c r="AD858" s="4">
        <v>2873.09</v>
      </c>
      <c r="AE858" s="4">
        <v>0</v>
      </c>
      <c r="AF858" s="4">
        <v>0</v>
      </c>
      <c r="AG858" s="4">
        <v>0</v>
      </c>
      <c r="AH858" s="4">
        <v>0</v>
      </c>
      <c r="AI858" s="4">
        <v>3940.6</v>
      </c>
      <c r="AJ858" s="4">
        <v>2045.26</v>
      </c>
      <c r="AK858" s="4">
        <v>2045.26</v>
      </c>
      <c r="AM858" s="4">
        <v>0</v>
      </c>
      <c r="AN858" s="4">
        <v>5096</v>
      </c>
      <c r="AO858" s="4">
        <v>0</v>
      </c>
      <c r="AP858" s="4">
        <v>0</v>
      </c>
      <c r="AQ858" s="4">
        <v>-7368.38</v>
      </c>
      <c r="AR858" s="4">
        <v>0</v>
      </c>
      <c r="AS858" s="4">
        <v>0</v>
      </c>
      <c r="AT858" s="4">
        <v>-289.95</v>
      </c>
      <c r="AU858" s="4">
        <v>0</v>
      </c>
      <c r="AV858" s="4">
        <v>0</v>
      </c>
      <c r="AW858" s="4">
        <v>0</v>
      </c>
      <c r="AX858" s="4">
        <v>0</v>
      </c>
      <c r="AZ858" s="4">
        <v>0</v>
      </c>
      <c r="BA858" s="4">
        <v>5096</v>
      </c>
      <c r="BB858" s="4">
        <v>8302</v>
      </c>
      <c r="BC858" s="4">
        <v>0</v>
      </c>
      <c r="BD858" s="4">
        <v>0</v>
      </c>
      <c r="BE858" s="4">
        <v>0</v>
      </c>
      <c r="BF858" s="4">
        <v>0</v>
      </c>
      <c r="BG858" s="4">
        <v>0</v>
      </c>
      <c r="BH858" s="4">
        <v>0</v>
      </c>
      <c r="BI858" s="4">
        <v>0</v>
      </c>
      <c r="BJ858" s="6">
        <v>1339.8</v>
      </c>
      <c r="BK858" s="6">
        <v>1339.8</v>
      </c>
      <c r="BQ858" s="4">
        <v>16688.5488</v>
      </c>
      <c r="BR858" s="9">
        <v>0</v>
      </c>
      <c r="BS858" s="9">
        <v>5289.648000000001</v>
      </c>
      <c r="BT858" s="9">
        <v>8617.4760000000024</v>
      </c>
      <c r="BU858" s="9">
        <v>0</v>
      </c>
      <c r="BV858" s="9">
        <v>0</v>
      </c>
      <c r="BW858" s="9">
        <v>0</v>
      </c>
      <c r="BX858" s="9">
        <v>0</v>
      </c>
      <c r="BY858" s="9">
        <v>0</v>
      </c>
      <c r="BZ858" s="9">
        <v>0</v>
      </c>
      <c r="CA858" s="9">
        <v>0</v>
      </c>
      <c r="CB858" s="9">
        <v>1390.7124000000001</v>
      </c>
      <c r="CC858" s="9">
        <v>1390.7124000000001</v>
      </c>
      <c r="CD858" s="135">
        <v>16688.548800000004</v>
      </c>
      <c r="CE858" s="7">
        <f t="shared" si="13"/>
        <v>0</v>
      </c>
    </row>
    <row r="859" spans="1:83" hidden="1">
      <c r="A859">
        <v>963</v>
      </c>
      <c r="B859" t="s">
        <v>515</v>
      </c>
      <c r="C859">
        <v>127</v>
      </c>
      <c r="D859" t="s">
        <v>516</v>
      </c>
      <c r="E859">
        <v>389</v>
      </c>
      <c r="F859">
        <v>513810001</v>
      </c>
      <c r="G859" t="s">
        <v>119</v>
      </c>
      <c r="H859" s="53"/>
      <c r="I859">
        <v>101</v>
      </c>
      <c r="J859" t="s">
        <v>308</v>
      </c>
      <c r="K859">
        <v>3810</v>
      </c>
      <c r="L859" s="8">
        <v>3810</v>
      </c>
      <c r="M859" t="s">
        <v>338</v>
      </c>
      <c r="N859">
        <v>3000</v>
      </c>
      <c r="O859" t="s">
        <v>118</v>
      </c>
      <c r="P859">
        <v>13</v>
      </c>
      <c r="Q859" t="s">
        <v>353</v>
      </c>
      <c r="R859">
        <v>231</v>
      </c>
      <c r="S859" s="21">
        <v>2</v>
      </c>
      <c r="T859" s="21">
        <v>31</v>
      </c>
      <c r="U859" t="s">
        <v>517</v>
      </c>
      <c r="V859">
        <v>124</v>
      </c>
      <c r="W859" t="s">
        <v>510</v>
      </c>
      <c r="X859">
        <v>1</v>
      </c>
      <c r="Y859" t="s">
        <v>313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1699</v>
      </c>
      <c r="AU859" s="4">
        <v>0</v>
      </c>
      <c r="AV859" s="4">
        <v>0</v>
      </c>
      <c r="AW859" s="4">
        <v>0</v>
      </c>
      <c r="AX859" s="4">
        <v>0</v>
      </c>
      <c r="AZ859" s="4">
        <v>0</v>
      </c>
      <c r="BA859" s="4">
        <v>0</v>
      </c>
      <c r="BB859" s="4">
        <v>0</v>
      </c>
      <c r="BC859" s="4">
        <v>0</v>
      </c>
      <c r="BD859" s="4">
        <v>0</v>
      </c>
      <c r="BE859" s="4">
        <v>0</v>
      </c>
      <c r="BF859" s="4">
        <v>0</v>
      </c>
      <c r="BG859" s="4">
        <v>1699</v>
      </c>
      <c r="BH859" s="4">
        <v>0</v>
      </c>
      <c r="BI859" s="4">
        <v>0</v>
      </c>
      <c r="BJ859" s="6">
        <v>169.9</v>
      </c>
      <c r="BK859" s="6">
        <v>169.9</v>
      </c>
      <c r="BQ859" s="4">
        <v>2116.2744000000002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0</v>
      </c>
      <c r="BX859" s="9">
        <v>0</v>
      </c>
      <c r="BY859" s="9">
        <v>1763.5620000000001</v>
      </c>
      <c r="BZ859" s="9">
        <v>0</v>
      </c>
      <c r="CA859" s="9">
        <v>0</v>
      </c>
      <c r="CB859" s="9">
        <v>176.3562</v>
      </c>
      <c r="CC859" s="9">
        <v>176.3562</v>
      </c>
      <c r="CD859" s="135">
        <v>2116.2744000000002</v>
      </c>
      <c r="CE859" s="7">
        <f t="shared" si="13"/>
        <v>0</v>
      </c>
    </row>
    <row r="860" spans="1:83" hidden="1">
      <c r="A860">
        <v>965</v>
      </c>
      <c r="B860" t="s">
        <v>521</v>
      </c>
      <c r="C860">
        <v>129</v>
      </c>
      <c r="D860" t="s">
        <v>236</v>
      </c>
      <c r="E860">
        <v>389</v>
      </c>
      <c r="F860">
        <v>513810001</v>
      </c>
      <c r="G860" t="s">
        <v>119</v>
      </c>
      <c r="H860" s="53"/>
      <c r="I860">
        <v>101</v>
      </c>
      <c r="J860" t="s">
        <v>308</v>
      </c>
      <c r="K860">
        <v>3810</v>
      </c>
      <c r="L860" s="8">
        <v>3810</v>
      </c>
      <c r="M860" t="s">
        <v>338</v>
      </c>
      <c r="N860">
        <v>3000</v>
      </c>
      <c r="O860" t="s">
        <v>118</v>
      </c>
      <c r="P860">
        <v>11</v>
      </c>
      <c r="Q860" t="s">
        <v>509</v>
      </c>
      <c r="R860">
        <v>242</v>
      </c>
      <c r="S860" s="21">
        <v>2</v>
      </c>
      <c r="T860" s="21">
        <v>42</v>
      </c>
      <c r="U860" t="s">
        <v>283</v>
      </c>
      <c r="V860">
        <v>124</v>
      </c>
      <c r="W860" t="s">
        <v>510</v>
      </c>
      <c r="X860">
        <v>1</v>
      </c>
      <c r="Y860" t="s">
        <v>313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334.37</v>
      </c>
      <c r="AI860" s="4">
        <v>5437.61</v>
      </c>
      <c r="AJ860" s="4">
        <v>577.20000000000005</v>
      </c>
      <c r="AK860" s="4">
        <v>577.20000000000005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0</v>
      </c>
      <c r="AU860" s="4">
        <v>-334.37</v>
      </c>
      <c r="AV860" s="4">
        <v>0</v>
      </c>
      <c r="AW860" s="4">
        <v>-6014.81</v>
      </c>
      <c r="AX860" s="4">
        <v>0</v>
      </c>
      <c r="AZ860" s="4">
        <v>0</v>
      </c>
      <c r="BA860" s="4">
        <v>0</v>
      </c>
      <c r="BB860" s="4">
        <v>0</v>
      </c>
      <c r="BC860" s="4">
        <v>0</v>
      </c>
      <c r="BD860" s="4">
        <v>0</v>
      </c>
      <c r="BE860" s="4">
        <v>0</v>
      </c>
      <c r="BF860" s="4">
        <v>0</v>
      </c>
      <c r="BG860" s="4">
        <v>0</v>
      </c>
      <c r="BH860" s="4">
        <v>0</v>
      </c>
      <c r="BI860" s="4">
        <v>0</v>
      </c>
      <c r="BJ860" s="6">
        <v>0</v>
      </c>
      <c r="BK860" s="6">
        <v>0</v>
      </c>
      <c r="BQ860" s="4">
        <v>0</v>
      </c>
      <c r="BR860" s="9">
        <v>0</v>
      </c>
      <c r="BS860" s="9">
        <v>0</v>
      </c>
      <c r="BT860" s="9">
        <v>0</v>
      </c>
      <c r="BU860" s="9">
        <v>0</v>
      </c>
      <c r="BV860" s="9">
        <v>0</v>
      </c>
      <c r="BW860" s="9">
        <v>0</v>
      </c>
      <c r="BX860" s="9">
        <v>0</v>
      </c>
      <c r="BY860" s="9">
        <v>0</v>
      </c>
      <c r="BZ860" s="9">
        <v>0</v>
      </c>
      <c r="CA860" s="9">
        <v>0</v>
      </c>
      <c r="CB860" s="9">
        <v>0</v>
      </c>
      <c r="CC860" s="9">
        <v>0</v>
      </c>
      <c r="CD860" s="135">
        <v>0</v>
      </c>
      <c r="CE860" s="7">
        <f t="shared" si="13"/>
        <v>0</v>
      </c>
    </row>
    <row r="861" spans="1:83" hidden="1">
      <c r="A861">
        <v>972</v>
      </c>
      <c r="B861" t="s">
        <v>527</v>
      </c>
      <c r="C861">
        <v>132</v>
      </c>
      <c r="D861" t="s">
        <v>528</v>
      </c>
      <c r="E861">
        <v>389</v>
      </c>
      <c r="F861">
        <v>513810001</v>
      </c>
      <c r="G861" t="s">
        <v>119</v>
      </c>
      <c r="H861" s="53"/>
      <c r="I861">
        <v>101</v>
      </c>
      <c r="J861" t="s">
        <v>308</v>
      </c>
      <c r="K861">
        <v>3810</v>
      </c>
      <c r="L861" s="8">
        <v>3810</v>
      </c>
      <c r="M861" t="s">
        <v>338</v>
      </c>
      <c r="N861">
        <v>3000</v>
      </c>
      <c r="O861" t="s">
        <v>118</v>
      </c>
      <c r="P861">
        <v>9</v>
      </c>
      <c r="Q861" t="s">
        <v>422</v>
      </c>
      <c r="R861">
        <v>181</v>
      </c>
      <c r="S861" s="21">
        <v>1</v>
      </c>
      <c r="T861" s="21">
        <v>81</v>
      </c>
      <c r="U861" t="s">
        <v>523</v>
      </c>
      <c r="V861">
        <v>131</v>
      </c>
      <c r="W861" t="s">
        <v>524</v>
      </c>
      <c r="X861">
        <v>1</v>
      </c>
      <c r="Y861" t="s">
        <v>313</v>
      </c>
      <c r="Z861" s="4">
        <v>0</v>
      </c>
      <c r="AA861" s="4">
        <v>0</v>
      </c>
      <c r="AB861" s="4">
        <v>0</v>
      </c>
      <c r="AC861" s="4">
        <v>0</v>
      </c>
      <c r="AD861" s="4">
        <v>602.69000000000005</v>
      </c>
      <c r="AE861" s="4">
        <v>0</v>
      </c>
      <c r="AF861" s="4">
        <v>0</v>
      </c>
      <c r="AG861" s="4">
        <v>0</v>
      </c>
      <c r="AH861" s="4">
        <v>6257.02</v>
      </c>
      <c r="AI861" s="4">
        <v>0</v>
      </c>
      <c r="AJ861" s="4">
        <v>685.97</v>
      </c>
      <c r="AK861" s="4">
        <v>685.97</v>
      </c>
      <c r="AM861" s="4">
        <v>0</v>
      </c>
      <c r="AN861" s="4">
        <v>0</v>
      </c>
      <c r="AO861" s="4">
        <v>0</v>
      </c>
      <c r="AP861" s="4">
        <v>0</v>
      </c>
      <c r="AQ861" s="4">
        <v>-602.69000000000005</v>
      </c>
      <c r="AR861" s="4">
        <v>0</v>
      </c>
      <c r="AS861" s="4">
        <v>0</v>
      </c>
      <c r="AT861" s="4">
        <v>0</v>
      </c>
      <c r="AU861" s="4">
        <v>0</v>
      </c>
      <c r="AV861" s="4">
        <v>-6257.02</v>
      </c>
      <c r="AW861" s="4">
        <v>0</v>
      </c>
      <c r="AX861" s="4">
        <v>0</v>
      </c>
      <c r="AZ861" s="4">
        <v>0</v>
      </c>
      <c r="BA861" s="4">
        <v>0</v>
      </c>
      <c r="BB861" s="4">
        <v>0</v>
      </c>
      <c r="BC861" s="4">
        <v>0</v>
      </c>
      <c r="BD861" s="4">
        <v>0</v>
      </c>
      <c r="BE861" s="4">
        <v>0</v>
      </c>
      <c r="BF861" s="4">
        <v>0</v>
      </c>
      <c r="BG861" s="4">
        <v>0</v>
      </c>
      <c r="BH861" s="4">
        <v>0</v>
      </c>
      <c r="BI861" s="4">
        <v>0</v>
      </c>
      <c r="BJ861" s="6">
        <v>0</v>
      </c>
      <c r="BK861" s="6">
        <v>0</v>
      </c>
      <c r="BQ861" s="4"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0</v>
      </c>
      <c r="BX861" s="9">
        <v>0</v>
      </c>
      <c r="BY861" s="9">
        <v>0</v>
      </c>
      <c r="BZ861" s="9">
        <v>0</v>
      </c>
      <c r="CA861" s="9">
        <v>0</v>
      </c>
      <c r="CB861" s="9">
        <v>0</v>
      </c>
      <c r="CC861" s="9">
        <v>0</v>
      </c>
      <c r="CD861" s="135">
        <v>0</v>
      </c>
      <c r="CE861" s="7">
        <f t="shared" si="13"/>
        <v>0</v>
      </c>
    </row>
    <row r="862" spans="1:83" hidden="1">
      <c r="A862">
        <v>981</v>
      </c>
      <c r="B862" t="s">
        <v>532</v>
      </c>
      <c r="C862">
        <v>134</v>
      </c>
      <c r="D862" t="s">
        <v>245</v>
      </c>
      <c r="E862">
        <v>389</v>
      </c>
      <c r="F862">
        <v>513810001</v>
      </c>
      <c r="G862" t="s">
        <v>119</v>
      </c>
      <c r="H862" s="53"/>
      <c r="I862">
        <v>101</v>
      </c>
      <c r="J862" t="s">
        <v>308</v>
      </c>
      <c r="K862">
        <v>3810</v>
      </c>
      <c r="L862" s="8">
        <v>3810</v>
      </c>
      <c r="M862" t="s">
        <v>338</v>
      </c>
      <c r="N862">
        <v>3000</v>
      </c>
      <c r="O862" t="s">
        <v>118</v>
      </c>
      <c r="P862">
        <v>6</v>
      </c>
      <c r="Q862" t="s">
        <v>533</v>
      </c>
      <c r="R862">
        <v>134</v>
      </c>
      <c r="S862" s="21">
        <v>1</v>
      </c>
      <c r="T862" s="21">
        <v>34</v>
      </c>
      <c r="U862" t="s">
        <v>534</v>
      </c>
      <c r="V862">
        <v>132</v>
      </c>
      <c r="W862" t="s">
        <v>535</v>
      </c>
      <c r="X862">
        <v>1</v>
      </c>
      <c r="Y862" t="s">
        <v>313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1698.67</v>
      </c>
      <c r="AI862" s="4">
        <v>0</v>
      </c>
      <c r="AJ862" s="4">
        <v>169.87</v>
      </c>
      <c r="AK862" s="4">
        <v>169.87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150.35</v>
      </c>
      <c r="AS862" s="4">
        <v>0</v>
      </c>
      <c r="AT862" s="4">
        <v>0</v>
      </c>
      <c r="AU862" s="4">
        <v>0</v>
      </c>
      <c r="AV862" s="4">
        <v>-1698.67</v>
      </c>
      <c r="AW862" s="4">
        <v>0</v>
      </c>
      <c r="AX862" s="4">
        <v>0</v>
      </c>
      <c r="AZ862" s="4">
        <v>0</v>
      </c>
      <c r="BA862" s="4">
        <v>0</v>
      </c>
      <c r="BB862" s="4">
        <v>0</v>
      </c>
      <c r="BC862" s="4">
        <v>0</v>
      </c>
      <c r="BD862" s="4">
        <v>0</v>
      </c>
      <c r="BE862" s="4">
        <v>150.35</v>
      </c>
      <c r="BF862" s="4">
        <v>0</v>
      </c>
      <c r="BG862" s="4">
        <v>0</v>
      </c>
      <c r="BH862" s="4">
        <v>0</v>
      </c>
      <c r="BI862" s="4">
        <v>0</v>
      </c>
      <c r="BJ862" s="6">
        <v>15.035</v>
      </c>
      <c r="BK862" s="6">
        <v>15.035</v>
      </c>
      <c r="BQ862" s="4">
        <v>187.27596</v>
      </c>
      <c r="BR862" s="9">
        <v>0</v>
      </c>
      <c r="BS862" s="9">
        <v>0</v>
      </c>
      <c r="BT862" s="9">
        <v>0</v>
      </c>
      <c r="BU862" s="9">
        <v>0</v>
      </c>
      <c r="BV862" s="9">
        <v>0</v>
      </c>
      <c r="BW862" s="9">
        <v>156.0633</v>
      </c>
      <c r="BX862" s="9">
        <v>0</v>
      </c>
      <c r="BY862" s="9">
        <v>0</v>
      </c>
      <c r="BZ862" s="9">
        <v>0</v>
      </c>
      <c r="CA862" s="9">
        <v>0</v>
      </c>
      <c r="CB862" s="9">
        <v>15.606330000000002</v>
      </c>
      <c r="CC862" s="9">
        <v>15.606330000000002</v>
      </c>
      <c r="CD862" s="135">
        <v>187.27596000000003</v>
      </c>
      <c r="CE862" s="7">
        <f t="shared" si="13"/>
        <v>0</v>
      </c>
    </row>
    <row r="863" spans="1:83" hidden="1">
      <c r="A863">
        <v>991</v>
      </c>
      <c r="B863" t="s">
        <v>538</v>
      </c>
      <c r="C863">
        <v>136</v>
      </c>
      <c r="D863" t="s">
        <v>539</v>
      </c>
      <c r="E863">
        <v>389</v>
      </c>
      <c r="F863">
        <v>513810001</v>
      </c>
      <c r="G863" t="s">
        <v>119</v>
      </c>
      <c r="H863" s="53"/>
      <c r="I863">
        <v>101</v>
      </c>
      <c r="J863" t="s">
        <v>308</v>
      </c>
      <c r="K863">
        <v>3810</v>
      </c>
      <c r="L863" s="8">
        <v>3810</v>
      </c>
      <c r="M863" t="s">
        <v>338</v>
      </c>
      <c r="N863">
        <v>3000</v>
      </c>
      <c r="O863" t="s">
        <v>118</v>
      </c>
      <c r="P863">
        <v>10</v>
      </c>
      <c r="Q863" t="s">
        <v>540</v>
      </c>
      <c r="R863">
        <v>311</v>
      </c>
      <c r="S863" s="21">
        <v>3</v>
      </c>
      <c r="T863" s="21">
        <v>11</v>
      </c>
      <c r="U863" t="s">
        <v>463</v>
      </c>
      <c r="V863">
        <v>121</v>
      </c>
      <c r="W863" t="s">
        <v>312</v>
      </c>
      <c r="X863">
        <v>1</v>
      </c>
      <c r="Y863" t="s">
        <v>313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823.54</v>
      </c>
      <c r="AH863" s="4">
        <v>0</v>
      </c>
      <c r="AI863" s="4">
        <v>0</v>
      </c>
      <c r="AJ863" s="4">
        <v>82.35</v>
      </c>
      <c r="AK863" s="4">
        <v>82.35</v>
      </c>
      <c r="AM863" s="4">
        <v>0</v>
      </c>
      <c r="AN863" s="4">
        <v>0</v>
      </c>
      <c r="AO863" s="4">
        <v>918.58</v>
      </c>
      <c r="AP863" s="4">
        <v>0</v>
      </c>
      <c r="AQ863" s="4">
        <v>0</v>
      </c>
      <c r="AR863" s="4">
        <v>0</v>
      </c>
      <c r="AS863" s="4">
        <v>1615</v>
      </c>
      <c r="AT863" s="4">
        <v>0</v>
      </c>
      <c r="AU863" s="4">
        <v>0</v>
      </c>
      <c r="AV863" s="4">
        <v>0</v>
      </c>
      <c r="AW863" s="4">
        <v>0</v>
      </c>
      <c r="AX863" s="4">
        <v>0</v>
      </c>
      <c r="AZ863" s="4">
        <v>0</v>
      </c>
      <c r="BA863" s="4">
        <v>0</v>
      </c>
      <c r="BB863" s="4">
        <v>0</v>
      </c>
      <c r="BC863" s="4">
        <v>918.58</v>
      </c>
      <c r="BD863" s="4">
        <v>0</v>
      </c>
      <c r="BE863" s="4">
        <v>0</v>
      </c>
      <c r="BF863" s="4">
        <v>0</v>
      </c>
      <c r="BG863" s="4">
        <v>1615</v>
      </c>
      <c r="BH863" s="4">
        <v>0</v>
      </c>
      <c r="BI863" s="4">
        <v>0</v>
      </c>
      <c r="BJ863" s="6">
        <v>253.358</v>
      </c>
      <c r="BK863" s="6">
        <v>253.358</v>
      </c>
      <c r="BQ863" s="4">
        <v>3155.8272480000005</v>
      </c>
      <c r="BR863" s="9">
        <v>0</v>
      </c>
      <c r="BS863" s="9">
        <v>0</v>
      </c>
      <c r="BT863" s="9">
        <v>0</v>
      </c>
      <c r="BU863" s="9">
        <v>953.48604000000012</v>
      </c>
      <c r="BV863" s="9">
        <v>0</v>
      </c>
      <c r="BW863" s="9">
        <v>0</v>
      </c>
      <c r="BX863" s="9">
        <v>0</v>
      </c>
      <c r="BY863" s="9">
        <v>1676.3700000000001</v>
      </c>
      <c r="BZ863" s="9">
        <v>0</v>
      </c>
      <c r="CA863" s="9">
        <v>0</v>
      </c>
      <c r="CB863" s="9">
        <v>262.98560400000002</v>
      </c>
      <c r="CC863" s="9">
        <v>262.98560400000002</v>
      </c>
      <c r="CD863" s="135">
        <v>3155.8272480000001</v>
      </c>
      <c r="CE863" s="7">
        <f t="shared" si="13"/>
        <v>0</v>
      </c>
    </row>
    <row r="864" spans="1:83" s="120" customFormat="1" ht="14.25" hidden="1" customHeight="1" thickBot="1">
      <c r="A864" s="120">
        <v>992</v>
      </c>
      <c r="B864" s="120" t="s">
        <v>543</v>
      </c>
      <c r="C864" s="120">
        <v>137</v>
      </c>
      <c r="D864" s="120" t="s">
        <v>544</v>
      </c>
      <c r="E864" s="120">
        <v>389</v>
      </c>
      <c r="F864" s="120">
        <v>513810001</v>
      </c>
      <c r="G864" s="120" t="s">
        <v>119</v>
      </c>
      <c r="H864" s="121"/>
      <c r="I864" s="120">
        <v>101</v>
      </c>
      <c r="J864" s="120" t="s">
        <v>308</v>
      </c>
      <c r="K864" s="120">
        <v>3810</v>
      </c>
      <c r="L864" s="122">
        <v>3810</v>
      </c>
      <c r="M864" s="120" t="s">
        <v>338</v>
      </c>
      <c r="N864" s="120">
        <v>3000</v>
      </c>
      <c r="O864" s="120" t="s">
        <v>118</v>
      </c>
      <c r="P864" s="120">
        <v>10</v>
      </c>
      <c r="Q864" s="120" t="s">
        <v>540</v>
      </c>
      <c r="R864" s="120">
        <v>371</v>
      </c>
      <c r="S864" s="123">
        <v>3</v>
      </c>
      <c r="T864" s="123">
        <v>71</v>
      </c>
      <c r="U864" s="120" t="s">
        <v>545</v>
      </c>
      <c r="V864" s="120">
        <v>121</v>
      </c>
      <c r="W864" s="120" t="s">
        <v>312</v>
      </c>
      <c r="X864" s="120">
        <v>1</v>
      </c>
      <c r="Y864" s="120" t="s">
        <v>313</v>
      </c>
      <c r="Z864" s="22">
        <v>0</v>
      </c>
      <c r="AA864" s="22">
        <v>3089.4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  <c r="AH864" s="22">
        <v>0</v>
      </c>
      <c r="AI864" s="22">
        <v>0</v>
      </c>
      <c r="AJ864" s="22">
        <v>308.94</v>
      </c>
      <c r="AK864" s="22">
        <v>308.94</v>
      </c>
      <c r="AL864" s="22"/>
      <c r="AM864" s="22">
        <v>0</v>
      </c>
      <c r="AN864" s="22">
        <v>0</v>
      </c>
      <c r="AO864" s="22">
        <v>0</v>
      </c>
      <c r="AP864" s="22">
        <v>0</v>
      </c>
      <c r="AQ864" s="22">
        <v>0</v>
      </c>
      <c r="AR864" s="22">
        <v>0</v>
      </c>
      <c r="AS864" s="22">
        <v>0</v>
      </c>
      <c r="AT864" s="22">
        <v>0</v>
      </c>
      <c r="AU864" s="22">
        <v>0</v>
      </c>
      <c r="AV864" s="22">
        <v>0</v>
      </c>
      <c r="AW864" s="22">
        <v>0</v>
      </c>
      <c r="AX864" s="22">
        <v>0</v>
      </c>
      <c r="AZ864" s="22">
        <v>0</v>
      </c>
      <c r="BA864" s="22">
        <v>0</v>
      </c>
      <c r="BB864" s="22">
        <v>0</v>
      </c>
      <c r="BC864" s="22">
        <v>0</v>
      </c>
      <c r="BD864" s="22">
        <v>0</v>
      </c>
      <c r="BE864" s="22">
        <v>0</v>
      </c>
      <c r="BF864" s="22">
        <v>0</v>
      </c>
      <c r="BG864" s="22">
        <v>0</v>
      </c>
      <c r="BH864" s="22">
        <v>0</v>
      </c>
      <c r="BI864" s="22">
        <v>0</v>
      </c>
      <c r="BJ864" s="124">
        <v>0</v>
      </c>
      <c r="BK864" s="124">
        <v>0</v>
      </c>
      <c r="BL864" s="24"/>
      <c r="BM864" s="24"/>
      <c r="BQ864" s="22">
        <v>0</v>
      </c>
      <c r="BR864" s="24">
        <v>0</v>
      </c>
      <c r="BS864" s="24">
        <v>0</v>
      </c>
      <c r="BT864" s="24">
        <v>0</v>
      </c>
      <c r="BU864" s="24">
        <v>0</v>
      </c>
      <c r="BV864" s="24">
        <v>0</v>
      </c>
      <c r="BW864" s="24">
        <v>0</v>
      </c>
      <c r="BX864" s="24">
        <v>0</v>
      </c>
      <c r="BY864" s="24">
        <v>0</v>
      </c>
      <c r="BZ864" s="24">
        <v>0</v>
      </c>
      <c r="CA864" s="24">
        <v>0</v>
      </c>
      <c r="CB864" s="24">
        <v>0</v>
      </c>
      <c r="CC864" s="24">
        <v>0</v>
      </c>
      <c r="CD864" s="138">
        <v>0</v>
      </c>
      <c r="CE864" s="7">
        <f t="shared" si="13"/>
        <v>0</v>
      </c>
    </row>
    <row r="865" spans="1:83" hidden="1">
      <c r="A865">
        <v>921</v>
      </c>
      <c r="B865" t="s">
        <v>454</v>
      </c>
      <c r="C865">
        <v>108</v>
      </c>
      <c r="D865" t="s">
        <v>455</v>
      </c>
      <c r="E865">
        <v>392</v>
      </c>
      <c r="F865">
        <v>513810002</v>
      </c>
      <c r="G865" t="s">
        <v>149</v>
      </c>
      <c r="H865" s="53"/>
      <c r="I865">
        <v>101</v>
      </c>
      <c r="J865" t="s">
        <v>308</v>
      </c>
      <c r="K865">
        <v>3810</v>
      </c>
      <c r="L865" s="8">
        <v>3810</v>
      </c>
      <c r="M865" t="s">
        <v>338</v>
      </c>
      <c r="N865">
        <v>3000</v>
      </c>
      <c r="O865" t="s">
        <v>118</v>
      </c>
      <c r="P865">
        <v>4</v>
      </c>
      <c r="Q865" t="s">
        <v>345</v>
      </c>
      <c r="R865">
        <v>132</v>
      </c>
      <c r="S865" s="21">
        <v>1</v>
      </c>
      <c r="T865" s="21">
        <v>32</v>
      </c>
      <c r="U865" t="s">
        <v>456</v>
      </c>
      <c r="V865">
        <v>121</v>
      </c>
      <c r="W865" t="s">
        <v>312</v>
      </c>
      <c r="X865">
        <v>1</v>
      </c>
      <c r="Y865" t="s">
        <v>313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0</v>
      </c>
      <c r="AU865" s="4">
        <v>104349</v>
      </c>
      <c r="AV865" s="4">
        <v>-1483.31</v>
      </c>
      <c r="AW865" s="4">
        <v>-24359.72</v>
      </c>
      <c r="AX865" s="4">
        <v>0</v>
      </c>
      <c r="AZ865" s="4">
        <v>0</v>
      </c>
      <c r="BA865" s="4">
        <v>0</v>
      </c>
      <c r="BB865" s="4">
        <v>0</v>
      </c>
      <c r="BC865" s="4">
        <v>0</v>
      </c>
      <c r="BD865" s="4">
        <v>0</v>
      </c>
      <c r="BE865" s="4">
        <v>0</v>
      </c>
      <c r="BF865" s="4">
        <v>0</v>
      </c>
      <c r="BG865" s="4">
        <v>0</v>
      </c>
      <c r="BH865" s="4">
        <v>56645.120000000003</v>
      </c>
      <c r="BI865" s="4">
        <v>0</v>
      </c>
      <c r="BJ865" s="6">
        <v>5664.5120000000006</v>
      </c>
      <c r="BK865" s="6">
        <v>5664.5120000000006</v>
      </c>
      <c r="BQ865" s="4">
        <v>70557.161472000007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0</v>
      </c>
      <c r="BX865" s="9">
        <v>0</v>
      </c>
      <c r="BY865" s="9">
        <v>0</v>
      </c>
      <c r="BZ865" s="9">
        <v>58797.634560000006</v>
      </c>
      <c r="CA865" s="9">
        <v>0</v>
      </c>
      <c r="CB865" s="9">
        <v>5879.7634560000015</v>
      </c>
      <c r="CC865" s="9">
        <v>5879.7634560000015</v>
      </c>
      <c r="CD865" s="135">
        <v>70557.161472000007</v>
      </c>
      <c r="CE865" s="7">
        <f t="shared" si="13"/>
        <v>0</v>
      </c>
    </row>
    <row r="866" spans="1:83" hidden="1">
      <c r="A866">
        <v>942</v>
      </c>
      <c r="B866" t="s">
        <v>487</v>
      </c>
      <c r="C866">
        <v>117</v>
      </c>
      <c r="D866" t="s">
        <v>488</v>
      </c>
      <c r="E866">
        <v>392</v>
      </c>
      <c r="F866">
        <v>513810002</v>
      </c>
      <c r="G866" t="s">
        <v>149</v>
      </c>
      <c r="H866" s="53"/>
      <c r="I866">
        <v>101</v>
      </c>
      <c r="J866" t="s">
        <v>308</v>
      </c>
      <c r="K866">
        <v>3810</v>
      </c>
      <c r="L866" s="8">
        <v>3810</v>
      </c>
      <c r="M866" t="s">
        <v>338</v>
      </c>
      <c r="N866">
        <v>3000</v>
      </c>
      <c r="O866" t="s">
        <v>118</v>
      </c>
      <c r="P866">
        <v>8</v>
      </c>
      <c r="Q866" t="s">
        <v>486</v>
      </c>
      <c r="R866">
        <v>183</v>
      </c>
      <c r="S866" s="21">
        <v>1</v>
      </c>
      <c r="T866" s="21">
        <v>83</v>
      </c>
      <c r="U866" t="s">
        <v>489</v>
      </c>
      <c r="V866">
        <v>121</v>
      </c>
      <c r="W866" t="s">
        <v>312</v>
      </c>
      <c r="X866">
        <v>1</v>
      </c>
      <c r="Y866" t="s">
        <v>313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178406.79</v>
      </c>
      <c r="AI866" s="4">
        <v>389575.13</v>
      </c>
      <c r="AJ866" s="4">
        <v>56798.19</v>
      </c>
      <c r="AK866" s="4">
        <v>56798.19</v>
      </c>
      <c r="AM866" s="4">
        <v>59383.24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500000</v>
      </c>
      <c r="AU866" s="4">
        <v>-193031.92</v>
      </c>
      <c r="AV866" s="4">
        <v>-428270.2</v>
      </c>
      <c r="AW866" s="4">
        <v>-18518.189999999999</v>
      </c>
      <c r="AX866" s="4">
        <v>-55158.15</v>
      </c>
      <c r="AZ866" s="4">
        <v>59383.24</v>
      </c>
      <c r="BA866" s="4">
        <v>0</v>
      </c>
      <c r="BB866" s="4">
        <v>0</v>
      </c>
      <c r="BC866" s="4">
        <v>0</v>
      </c>
      <c r="BD866" s="4">
        <v>0</v>
      </c>
      <c r="BE866" s="4">
        <v>0</v>
      </c>
      <c r="BF866" s="4">
        <v>0</v>
      </c>
      <c r="BG866" s="4">
        <v>0</v>
      </c>
      <c r="BH866" s="4">
        <v>292399.8</v>
      </c>
      <c r="BI866" s="4">
        <v>142680</v>
      </c>
      <c r="BJ866" s="6">
        <v>49446.303999999996</v>
      </c>
      <c r="BK866" s="6">
        <v>49446.303999999996</v>
      </c>
      <c r="BQ866" s="4">
        <v>615903.16262399999</v>
      </c>
      <c r="BR866" s="9">
        <v>61639.803120000004</v>
      </c>
      <c r="BS866" s="9">
        <v>0</v>
      </c>
      <c r="BT866" s="9">
        <v>0</v>
      </c>
      <c r="BU866" s="9">
        <v>0</v>
      </c>
      <c r="BV866" s="9">
        <v>0</v>
      </c>
      <c r="BW866" s="9">
        <v>0</v>
      </c>
      <c r="BX866" s="9">
        <v>0</v>
      </c>
      <c r="BY866" s="9">
        <v>0</v>
      </c>
      <c r="BZ866" s="9">
        <v>303510.99240000005</v>
      </c>
      <c r="CA866" s="9">
        <v>148101.84000000003</v>
      </c>
      <c r="CB866" s="9">
        <v>51325.263552000004</v>
      </c>
      <c r="CC866" s="9">
        <v>51325.263552000004</v>
      </c>
      <c r="CD866" s="135">
        <v>615903.16262400011</v>
      </c>
      <c r="CE866" s="7">
        <f t="shared" si="13"/>
        <v>0</v>
      </c>
    </row>
    <row r="867" spans="1:83" hidden="1">
      <c r="A867">
        <v>961</v>
      </c>
      <c r="B867" t="s">
        <v>80</v>
      </c>
      <c r="C867">
        <v>124</v>
      </c>
      <c r="D867" t="s">
        <v>508</v>
      </c>
      <c r="E867">
        <v>392</v>
      </c>
      <c r="F867">
        <v>513810002</v>
      </c>
      <c r="G867" t="s">
        <v>149</v>
      </c>
      <c r="H867" s="53"/>
      <c r="I867">
        <v>101</v>
      </c>
      <c r="J867" t="s">
        <v>308</v>
      </c>
      <c r="K867">
        <v>3810</v>
      </c>
      <c r="L867" s="8">
        <v>3810</v>
      </c>
      <c r="M867" t="s">
        <v>338</v>
      </c>
      <c r="N867">
        <v>3000</v>
      </c>
      <c r="O867" t="s">
        <v>118</v>
      </c>
      <c r="P867">
        <v>11</v>
      </c>
      <c r="Q867" t="s">
        <v>509</v>
      </c>
      <c r="R867">
        <v>241</v>
      </c>
      <c r="S867" s="21">
        <v>2</v>
      </c>
      <c r="T867" s="21">
        <v>41</v>
      </c>
      <c r="U867" t="s">
        <v>445</v>
      </c>
      <c r="V867">
        <v>124</v>
      </c>
      <c r="W867" t="s">
        <v>510</v>
      </c>
      <c r="X867">
        <v>1</v>
      </c>
      <c r="Y867" t="s">
        <v>313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191539.20000000001</v>
      </c>
      <c r="AI867" s="4">
        <v>55533.77</v>
      </c>
      <c r="AJ867" s="4">
        <v>24707.3</v>
      </c>
      <c r="AK867" s="4">
        <v>24707.3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324905.57</v>
      </c>
      <c r="AU867" s="4">
        <v>-243309.49</v>
      </c>
      <c r="AV867" s="4">
        <v>-55533.77</v>
      </c>
      <c r="AW867" s="4">
        <v>-24707.3</v>
      </c>
      <c r="AX867" s="4">
        <v>-24707.3</v>
      </c>
      <c r="AZ867" s="4">
        <v>0</v>
      </c>
      <c r="BA867" s="4">
        <v>0</v>
      </c>
      <c r="BB867" s="4">
        <v>0</v>
      </c>
      <c r="BC867" s="4">
        <v>0</v>
      </c>
      <c r="BD867" s="4">
        <v>0</v>
      </c>
      <c r="BE867" s="4">
        <v>0</v>
      </c>
      <c r="BF867" s="4">
        <v>0</v>
      </c>
      <c r="BG867" s="4">
        <v>27840</v>
      </c>
      <c r="BH867" s="4">
        <v>213208</v>
      </c>
      <c r="BI867" s="4">
        <v>32087.279999999999</v>
      </c>
      <c r="BJ867" s="6">
        <v>27313.528000000002</v>
      </c>
      <c r="BK867" s="6">
        <v>27313.528000000002</v>
      </c>
      <c r="BQ867" s="4">
        <v>340217.30476800003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0</v>
      </c>
      <c r="BX867" s="9">
        <v>0</v>
      </c>
      <c r="BY867" s="9">
        <v>28897.920000000002</v>
      </c>
      <c r="BZ867" s="9">
        <v>221309.90400000001</v>
      </c>
      <c r="CA867" s="9">
        <v>33306.596640000003</v>
      </c>
      <c r="CB867" s="9">
        <v>28351.442064000006</v>
      </c>
      <c r="CC867" s="9">
        <v>28351.442064000006</v>
      </c>
      <c r="CD867" s="135">
        <v>340217.30476800003</v>
      </c>
      <c r="CE867" s="7">
        <f t="shared" si="13"/>
        <v>0</v>
      </c>
    </row>
    <row r="868" spans="1:83" s="120" customFormat="1" ht="15.75" hidden="1" thickBot="1">
      <c r="A868" s="120">
        <v>966</v>
      </c>
      <c r="B868" s="120" t="s">
        <v>750</v>
      </c>
      <c r="C868" s="120">
        <v>182</v>
      </c>
      <c r="D868" s="120" t="s">
        <v>751</v>
      </c>
      <c r="E868" s="120">
        <v>392</v>
      </c>
      <c r="F868" s="120">
        <v>513810002</v>
      </c>
      <c r="G868" s="120" t="s">
        <v>149</v>
      </c>
      <c r="H868" s="121"/>
      <c r="I868" s="120">
        <v>101</v>
      </c>
      <c r="J868" s="120" t="s">
        <v>308</v>
      </c>
      <c r="K868" s="120">
        <v>3810</v>
      </c>
      <c r="L868" s="122">
        <v>3810</v>
      </c>
      <c r="M868" s="120" t="s">
        <v>338</v>
      </c>
      <c r="N868" s="120">
        <v>3000</v>
      </c>
      <c r="O868" s="120" t="s">
        <v>118</v>
      </c>
      <c r="P868" s="120">
        <v>9</v>
      </c>
      <c r="Q868" s="120" t="s">
        <v>422</v>
      </c>
      <c r="R868" s="120">
        <v>241</v>
      </c>
      <c r="S868" s="123">
        <v>2</v>
      </c>
      <c r="T868" s="123">
        <v>41</v>
      </c>
      <c r="U868" s="120" t="s">
        <v>445</v>
      </c>
      <c r="V868" s="120">
        <v>124</v>
      </c>
      <c r="W868" s="120" t="s">
        <v>510</v>
      </c>
      <c r="X868" s="120">
        <v>1</v>
      </c>
      <c r="Y868" s="120" t="s">
        <v>313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  <c r="AH868" s="22">
        <v>0</v>
      </c>
      <c r="AI868" s="22">
        <v>0</v>
      </c>
      <c r="AJ868" s="22">
        <v>0</v>
      </c>
      <c r="AK868" s="22">
        <v>0</v>
      </c>
      <c r="AL868" s="22"/>
      <c r="AM868" s="22">
        <v>0</v>
      </c>
      <c r="AN868" s="22">
        <v>0</v>
      </c>
      <c r="AO868" s="22">
        <v>0</v>
      </c>
      <c r="AP868" s="22">
        <v>0</v>
      </c>
      <c r="AQ868" s="22">
        <v>0</v>
      </c>
      <c r="AR868" s="22">
        <v>0</v>
      </c>
      <c r="AS868" s="22">
        <v>0</v>
      </c>
      <c r="AT868" s="22">
        <v>0</v>
      </c>
      <c r="AU868" s="22">
        <v>716.88</v>
      </c>
      <c r="AV868" s="22">
        <v>0</v>
      </c>
      <c r="AW868" s="22">
        <v>0</v>
      </c>
      <c r="AX868" s="22">
        <v>0</v>
      </c>
      <c r="AZ868" s="22">
        <v>0</v>
      </c>
      <c r="BA868" s="22">
        <v>0</v>
      </c>
      <c r="BB868" s="22">
        <v>0</v>
      </c>
      <c r="BC868" s="22">
        <v>0</v>
      </c>
      <c r="BD868" s="22">
        <v>0</v>
      </c>
      <c r="BE868" s="22">
        <v>0</v>
      </c>
      <c r="BF868" s="22">
        <v>0</v>
      </c>
      <c r="BG868" s="22">
        <v>0</v>
      </c>
      <c r="BH868" s="22">
        <v>0</v>
      </c>
      <c r="BI868" s="22">
        <v>716.88</v>
      </c>
      <c r="BJ868" s="124">
        <v>71.688000000000002</v>
      </c>
      <c r="BK868" s="124">
        <v>71.688000000000002</v>
      </c>
      <c r="BL868" s="24"/>
      <c r="BM868" s="24"/>
      <c r="BQ868" s="22">
        <v>892.94572800000003</v>
      </c>
      <c r="BR868" s="24">
        <v>0</v>
      </c>
      <c r="BS868" s="24">
        <v>0</v>
      </c>
      <c r="BT868" s="24">
        <v>0</v>
      </c>
      <c r="BU868" s="24">
        <v>0</v>
      </c>
      <c r="BV868" s="24">
        <v>0</v>
      </c>
      <c r="BW868" s="24">
        <v>0</v>
      </c>
      <c r="BX868" s="24">
        <v>0</v>
      </c>
      <c r="BY868" s="24">
        <v>0</v>
      </c>
      <c r="BZ868" s="24">
        <v>0</v>
      </c>
      <c r="CA868" s="24">
        <v>744.12144000000001</v>
      </c>
      <c r="CB868" s="24">
        <v>74.412144000000012</v>
      </c>
      <c r="CC868" s="24">
        <v>74.412144000000012</v>
      </c>
      <c r="CD868" s="138">
        <v>892.94572800000003</v>
      </c>
      <c r="CE868" s="7">
        <f t="shared" si="13"/>
        <v>0</v>
      </c>
    </row>
    <row r="869" spans="1:83" hidden="1">
      <c r="A869">
        <v>101</v>
      </c>
      <c r="B869" t="s">
        <v>306</v>
      </c>
      <c r="C869">
        <v>139</v>
      </c>
      <c r="D869" t="s">
        <v>307</v>
      </c>
      <c r="E869">
        <v>393</v>
      </c>
      <c r="F869">
        <v>513810003</v>
      </c>
      <c r="G869" t="s">
        <v>136</v>
      </c>
      <c r="H869" s="53"/>
      <c r="I869">
        <v>101</v>
      </c>
      <c r="J869" t="s">
        <v>308</v>
      </c>
      <c r="K869">
        <v>3810</v>
      </c>
      <c r="L869" s="8">
        <v>3810</v>
      </c>
      <c r="M869" t="s">
        <v>338</v>
      </c>
      <c r="N869">
        <v>3000</v>
      </c>
      <c r="O869" t="s">
        <v>118</v>
      </c>
      <c r="P869">
        <v>7</v>
      </c>
      <c r="Q869" t="s">
        <v>310</v>
      </c>
      <c r="R869">
        <v>171</v>
      </c>
      <c r="S869" s="21">
        <v>1</v>
      </c>
      <c r="T869" s="21">
        <v>71</v>
      </c>
      <c r="U869" t="s">
        <v>311</v>
      </c>
      <c r="V869">
        <v>121</v>
      </c>
      <c r="W869" t="s">
        <v>312</v>
      </c>
      <c r="X869">
        <v>1</v>
      </c>
      <c r="Y869" t="s">
        <v>313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485</v>
      </c>
      <c r="AS869" s="4">
        <v>0.1</v>
      </c>
      <c r="AT869" s="4">
        <v>3502.4</v>
      </c>
      <c r="AU869" s="4">
        <v>0</v>
      </c>
      <c r="AV869" s="4">
        <v>0</v>
      </c>
      <c r="AW869" s="4">
        <v>0</v>
      </c>
      <c r="AX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485</v>
      </c>
      <c r="BG869" s="4">
        <v>3502.4</v>
      </c>
      <c r="BH869" s="4">
        <v>0</v>
      </c>
      <c r="BI869" s="4">
        <v>0</v>
      </c>
      <c r="BJ869" s="6">
        <v>398.74</v>
      </c>
      <c r="BK869" s="6">
        <v>398.74</v>
      </c>
      <c r="BQ869" s="4">
        <v>4966.7054400000006</v>
      </c>
      <c r="BR869" s="9">
        <v>0</v>
      </c>
      <c r="BS869" s="9">
        <v>0</v>
      </c>
      <c r="BT869" s="9">
        <v>0</v>
      </c>
      <c r="BU869" s="9">
        <v>0</v>
      </c>
      <c r="BV869" s="9">
        <v>0</v>
      </c>
      <c r="BW869" s="9">
        <v>0</v>
      </c>
      <c r="BX869" s="9">
        <v>503.43000000000006</v>
      </c>
      <c r="BY869" s="9">
        <v>3635.4912000000004</v>
      </c>
      <c r="BZ869" s="9">
        <v>0</v>
      </c>
      <c r="CA869" s="9">
        <v>0</v>
      </c>
      <c r="CB869" s="9">
        <v>413.89212000000003</v>
      </c>
      <c r="CC869" s="9">
        <v>413.89212000000003</v>
      </c>
      <c r="CD869" s="135">
        <v>4966.7054400000015</v>
      </c>
      <c r="CE869" s="7">
        <f t="shared" si="13"/>
        <v>0</v>
      </c>
    </row>
    <row r="870" spans="1:83" hidden="1">
      <c r="A870">
        <v>102</v>
      </c>
      <c r="B870" t="s">
        <v>343</v>
      </c>
      <c r="C870">
        <v>140</v>
      </c>
      <c r="D870" t="s">
        <v>344</v>
      </c>
      <c r="E870">
        <v>393</v>
      </c>
      <c r="F870">
        <v>513810003</v>
      </c>
      <c r="G870" t="s">
        <v>136</v>
      </c>
      <c r="H870" s="53"/>
      <c r="I870">
        <v>101</v>
      </c>
      <c r="J870" t="s">
        <v>308</v>
      </c>
      <c r="K870">
        <v>3810</v>
      </c>
      <c r="L870" s="8">
        <v>3810</v>
      </c>
      <c r="M870" t="s">
        <v>338</v>
      </c>
      <c r="N870">
        <v>3000</v>
      </c>
      <c r="O870" t="s">
        <v>118</v>
      </c>
      <c r="P870">
        <v>4</v>
      </c>
      <c r="Q870" t="s">
        <v>345</v>
      </c>
      <c r="R870">
        <v>172</v>
      </c>
      <c r="S870" s="21">
        <v>1</v>
      </c>
      <c r="T870" s="21">
        <v>72</v>
      </c>
      <c r="U870" t="s">
        <v>281</v>
      </c>
      <c r="V870">
        <v>121</v>
      </c>
      <c r="W870" t="s">
        <v>312</v>
      </c>
      <c r="X870">
        <v>1</v>
      </c>
      <c r="Y870" t="s">
        <v>313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0.08</v>
      </c>
      <c r="AS870" s="4">
        <v>0</v>
      </c>
      <c r="AT870" s="4">
        <v>0</v>
      </c>
      <c r="AU870" s="4">
        <v>0</v>
      </c>
      <c r="AV870" s="4">
        <v>0</v>
      </c>
      <c r="AW870" s="4">
        <v>0</v>
      </c>
      <c r="AX870" s="4">
        <v>0</v>
      </c>
      <c r="AZ870" s="4">
        <v>0</v>
      </c>
      <c r="BA870" s="4">
        <v>0</v>
      </c>
      <c r="BB870" s="4">
        <v>0</v>
      </c>
      <c r="BC870" s="4">
        <v>0</v>
      </c>
      <c r="BD870" s="4">
        <v>0</v>
      </c>
      <c r="BE870" s="4">
        <v>0</v>
      </c>
      <c r="BF870" s="4">
        <v>0</v>
      </c>
      <c r="BG870" s="4">
        <v>0</v>
      </c>
      <c r="BH870" s="4">
        <v>0</v>
      </c>
      <c r="BI870" s="4">
        <v>0</v>
      </c>
      <c r="BJ870" s="6">
        <v>0</v>
      </c>
      <c r="BK870" s="6">
        <v>0</v>
      </c>
      <c r="BQ870" s="4">
        <v>0</v>
      </c>
      <c r="BR870" s="9">
        <v>0</v>
      </c>
      <c r="BS870" s="9">
        <v>0</v>
      </c>
      <c r="BT870" s="9">
        <v>0</v>
      </c>
      <c r="BU870" s="9">
        <v>0</v>
      </c>
      <c r="BV870" s="9">
        <v>0</v>
      </c>
      <c r="BW870" s="9">
        <v>0</v>
      </c>
      <c r="BX870" s="9">
        <v>0</v>
      </c>
      <c r="BY870" s="9">
        <v>0</v>
      </c>
      <c r="BZ870" s="9">
        <v>0</v>
      </c>
      <c r="CA870" s="9">
        <v>0</v>
      </c>
      <c r="CB870" s="9">
        <v>0</v>
      </c>
      <c r="CC870" s="9">
        <v>0</v>
      </c>
      <c r="CD870" s="135">
        <v>0</v>
      </c>
      <c r="CE870" s="7">
        <f t="shared" si="13"/>
        <v>0</v>
      </c>
    </row>
    <row r="871" spans="1:83" hidden="1">
      <c r="A871">
        <v>111</v>
      </c>
      <c r="B871" t="s">
        <v>84</v>
      </c>
      <c r="C871">
        <v>141</v>
      </c>
      <c r="D871" t="s">
        <v>260</v>
      </c>
      <c r="E871">
        <v>393</v>
      </c>
      <c r="F871">
        <v>513810003</v>
      </c>
      <c r="G871" t="s">
        <v>136</v>
      </c>
      <c r="H871" s="53"/>
      <c r="I871">
        <v>101</v>
      </c>
      <c r="J871" t="s">
        <v>308</v>
      </c>
      <c r="K871">
        <v>3810</v>
      </c>
      <c r="L871" s="8">
        <v>3810</v>
      </c>
      <c r="M871" t="s">
        <v>338</v>
      </c>
      <c r="N871">
        <v>3000</v>
      </c>
      <c r="O871" t="s">
        <v>118</v>
      </c>
      <c r="P871">
        <v>13</v>
      </c>
      <c r="Q871" t="s">
        <v>353</v>
      </c>
      <c r="R871">
        <v>263</v>
      </c>
      <c r="S871" s="21">
        <v>2</v>
      </c>
      <c r="T871" s="21">
        <v>63</v>
      </c>
      <c r="U871" t="s">
        <v>354</v>
      </c>
      <c r="V871">
        <v>121</v>
      </c>
      <c r="W871" t="s">
        <v>312</v>
      </c>
      <c r="X871">
        <v>1</v>
      </c>
      <c r="Y871" t="s">
        <v>313</v>
      </c>
      <c r="Z871" s="4">
        <v>9129.9699999999993</v>
      </c>
      <c r="AA871" s="4">
        <v>1064.47</v>
      </c>
      <c r="AB871" s="4">
        <v>8426.17</v>
      </c>
      <c r="AC871" s="4">
        <v>3131.7</v>
      </c>
      <c r="AD871" s="4">
        <v>12359.4</v>
      </c>
      <c r="AE871" s="4">
        <v>12159.95</v>
      </c>
      <c r="AF871" s="4">
        <v>18117.78</v>
      </c>
      <c r="AG871" s="4">
        <v>13044.59</v>
      </c>
      <c r="AH871" s="4">
        <v>46964.58</v>
      </c>
      <c r="AI871" s="4">
        <v>8525.58</v>
      </c>
      <c r="AJ871" s="4">
        <v>13292.42</v>
      </c>
      <c r="AK871" s="4">
        <v>13292.42</v>
      </c>
      <c r="AM871" s="4">
        <v>5842.77</v>
      </c>
      <c r="AN871" s="4">
        <v>9096.65</v>
      </c>
      <c r="AO871" s="4">
        <v>9659.33</v>
      </c>
      <c r="AP871" s="4">
        <v>0</v>
      </c>
      <c r="AQ871" s="4">
        <v>0</v>
      </c>
      <c r="AR871" s="4">
        <v>8922.9699999999993</v>
      </c>
      <c r="AS871" s="4">
        <v>0</v>
      </c>
      <c r="AT871" s="4">
        <v>0</v>
      </c>
      <c r="AU871" s="4">
        <v>-3157.57</v>
      </c>
      <c r="AV871" s="4">
        <v>-2245.36</v>
      </c>
      <c r="AW871" s="4">
        <v>-24204.7</v>
      </c>
      <c r="AX871" s="4">
        <v>0</v>
      </c>
      <c r="AZ871" s="4">
        <v>9714.0400000000009</v>
      </c>
      <c r="BA871" s="4">
        <v>6312.7</v>
      </c>
      <c r="BB871" s="4">
        <v>25579.23</v>
      </c>
      <c r="BC871" s="4">
        <v>2752.34</v>
      </c>
      <c r="BD871" s="4">
        <v>4286.84</v>
      </c>
      <c r="BE871" s="4">
        <v>14697.9</v>
      </c>
      <c r="BF871" s="4">
        <v>31675.68</v>
      </c>
      <c r="BG871" s="4">
        <v>15786.82</v>
      </c>
      <c r="BH871" s="4">
        <v>22182.62</v>
      </c>
      <c r="BI871" s="4">
        <v>7877.55</v>
      </c>
      <c r="BJ871" s="6">
        <v>14086.571999999996</v>
      </c>
      <c r="BK871" s="6">
        <v>14086.571999999996</v>
      </c>
      <c r="BQ871" s="4">
        <v>175462.34083199996</v>
      </c>
      <c r="BR871" s="9">
        <v>10083.173520000002</v>
      </c>
      <c r="BS871" s="9">
        <v>6552.5826000000006</v>
      </c>
      <c r="BT871" s="9">
        <v>26551.240740000001</v>
      </c>
      <c r="BU871" s="9">
        <v>2856.9289200000003</v>
      </c>
      <c r="BV871" s="9">
        <v>4449.7399200000009</v>
      </c>
      <c r="BW871" s="9">
        <v>15256.4202</v>
      </c>
      <c r="BX871" s="9">
        <v>32879.355840000004</v>
      </c>
      <c r="BY871" s="9">
        <v>16386.719160000001</v>
      </c>
      <c r="BZ871" s="9">
        <v>23025.559560000002</v>
      </c>
      <c r="CA871" s="9">
        <v>8176.8969000000006</v>
      </c>
      <c r="CB871" s="9">
        <v>14621.861735999999</v>
      </c>
      <c r="CC871" s="9">
        <v>14621.861735999999</v>
      </c>
      <c r="CD871" s="135">
        <v>175462.34083199999</v>
      </c>
      <c r="CE871" s="7">
        <f t="shared" si="13"/>
        <v>0</v>
      </c>
    </row>
    <row r="872" spans="1:83" hidden="1">
      <c r="A872">
        <v>921</v>
      </c>
      <c r="B872" t="s">
        <v>454</v>
      </c>
      <c r="C872">
        <v>108</v>
      </c>
      <c r="D872" t="s">
        <v>455</v>
      </c>
      <c r="E872">
        <v>393</v>
      </c>
      <c r="F872">
        <v>513810003</v>
      </c>
      <c r="G872" t="s">
        <v>136</v>
      </c>
      <c r="H872" s="53"/>
      <c r="I872">
        <v>101</v>
      </c>
      <c r="J872" t="s">
        <v>308</v>
      </c>
      <c r="K872">
        <v>3810</v>
      </c>
      <c r="L872" s="8">
        <v>3810</v>
      </c>
      <c r="M872" t="s">
        <v>338</v>
      </c>
      <c r="N872">
        <v>3000</v>
      </c>
      <c r="O872" t="s">
        <v>118</v>
      </c>
      <c r="P872">
        <v>4</v>
      </c>
      <c r="Q872" t="s">
        <v>345</v>
      </c>
      <c r="R872">
        <v>132</v>
      </c>
      <c r="S872" s="21">
        <v>1</v>
      </c>
      <c r="T872" s="21">
        <v>32</v>
      </c>
      <c r="U872" t="s">
        <v>456</v>
      </c>
      <c r="V872">
        <v>121</v>
      </c>
      <c r="W872" t="s">
        <v>312</v>
      </c>
      <c r="X872">
        <v>1</v>
      </c>
      <c r="Y872" t="s">
        <v>313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1197.1199999999999</v>
      </c>
      <c r="AF872" s="4">
        <v>0</v>
      </c>
      <c r="AG872" s="4">
        <v>0</v>
      </c>
      <c r="AH872" s="4">
        <v>0</v>
      </c>
      <c r="AI872" s="4">
        <v>0</v>
      </c>
      <c r="AJ872" s="4">
        <v>119.71</v>
      </c>
      <c r="AK872" s="4">
        <v>119.71</v>
      </c>
      <c r="AM872" s="4">
        <v>0</v>
      </c>
      <c r="AN872" s="4">
        <v>0</v>
      </c>
      <c r="AO872" s="4">
        <v>0</v>
      </c>
      <c r="AP872" s="4">
        <v>0</v>
      </c>
      <c r="AQ872" s="4">
        <v>831</v>
      </c>
      <c r="AR872" s="4">
        <v>2185.86</v>
      </c>
      <c r="AS872" s="4">
        <v>1089.54</v>
      </c>
      <c r="AT872" s="4">
        <v>342.2</v>
      </c>
      <c r="AU872" s="4">
        <v>1128</v>
      </c>
      <c r="AV872" s="4">
        <v>0</v>
      </c>
      <c r="AW872" s="4">
        <v>0</v>
      </c>
      <c r="AX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2660</v>
      </c>
      <c r="BF872" s="4">
        <v>2643.52</v>
      </c>
      <c r="BG872" s="4">
        <v>342.2</v>
      </c>
      <c r="BH872" s="4">
        <v>1128</v>
      </c>
      <c r="BI872" s="4">
        <v>0</v>
      </c>
      <c r="BJ872" s="6">
        <v>677.37200000000007</v>
      </c>
      <c r="BK872" s="6">
        <v>677.37200000000007</v>
      </c>
      <c r="BQ872" s="4">
        <v>8437.3456320000005</v>
      </c>
      <c r="BR872" s="9">
        <v>0</v>
      </c>
      <c r="BS872" s="9">
        <v>0</v>
      </c>
      <c r="BT872" s="9">
        <v>0</v>
      </c>
      <c r="BU872" s="9">
        <v>0</v>
      </c>
      <c r="BV872" s="9">
        <v>0</v>
      </c>
      <c r="BW872" s="9">
        <v>2761.08</v>
      </c>
      <c r="BX872" s="9">
        <v>2743.9737599999999</v>
      </c>
      <c r="BY872" s="9">
        <v>355.20359999999994</v>
      </c>
      <c r="BZ872" s="9">
        <v>1170.864</v>
      </c>
      <c r="CA872" s="9">
        <v>0</v>
      </c>
      <c r="CB872" s="9">
        <v>703.11213599999996</v>
      </c>
      <c r="CC872" s="9">
        <v>703.11213599999996</v>
      </c>
      <c r="CD872" s="135">
        <v>8437.3456319999987</v>
      </c>
      <c r="CE872" s="7">
        <f t="shared" si="13"/>
        <v>0</v>
      </c>
    </row>
    <row r="873" spans="1:83" hidden="1">
      <c r="A873">
        <v>924</v>
      </c>
      <c r="B873" t="s">
        <v>574</v>
      </c>
      <c r="C873">
        <v>159</v>
      </c>
      <c r="D873" t="s">
        <v>574</v>
      </c>
      <c r="E873">
        <v>393</v>
      </c>
      <c r="F873">
        <v>513810003</v>
      </c>
      <c r="G873" t="s">
        <v>136</v>
      </c>
      <c r="H873" s="53"/>
      <c r="I873">
        <v>101</v>
      </c>
      <c r="J873" t="s">
        <v>308</v>
      </c>
      <c r="K873">
        <v>3810</v>
      </c>
      <c r="L873" s="8">
        <v>3810</v>
      </c>
      <c r="M873" t="s">
        <v>338</v>
      </c>
      <c r="N873">
        <v>3000</v>
      </c>
      <c r="O873" t="s">
        <v>118</v>
      </c>
      <c r="P873">
        <v>4</v>
      </c>
      <c r="Q873" t="s">
        <v>345</v>
      </c>
      <c r="R873">
        <v>111</v>
      </c>
      <c r="S873" s="21">
        <v>1</v>
      </c>
      <c r="T873" s="21">
        <v>11</v>
      </c>
      <c r="U873" t="s">
        <v>438</v>
      </c>
      <c r="V873">
        <v>121</v>
      </c>
      <c r="W873" t="s">
        <v>312</v>
      </c>
      <c r="X873">
        <v>1</v>
      </c>
      <c r="Y873" t="s">
        <v>313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M873" s="4">
        <v>0</v>
      </c>
      <c r="AN873" s="4">
        <v>0</v>
      </c>
      <c r="AO873" s="4">
        <v>5104</v>
      </c>
      <c r="AP873" s="4">
        <v>4898.68</v>
      </c>
      <c r="AQ873" s="4">
        <v>3804.82</v>
      </c>
      <c r="AR873" s="4">
        <v>5150.3999999999996</v>
      </c>
      <c r="AS873" s="4">
        <v>2299.98</v>
      </c>
      <c r="AT873" s="4">
        <v>0</v>
      </c>
      <c r="AU873" s="4">
        <v>142.51</v>
      </c>
      <c r="AV873" s="4">
        <v>0</v>
      </c>
      <c r="AW873" s="4">
        <v>0</v>
      </c>
      <c r="AX873" s="4">
        <v>0</v>
      </c>
      <c r="AZ873" s="4">
        <v>0</v>
      </c>
      <c r="BA873" s="4">
        <v>0</v>
      </c>
      <c r="BB873" s="4">
        <v>5104</v>
      </c>
      <c r="BC873" s="4">
        <v>4898.68</v>
      </c>
      <c r="BD873" s="4">
        <v>3804.8</v>
      </c>
      <c r="BE873" s="4">
        <v>5150.3999999999996</v>
      </c>
      <c r="BF873" s="4">
        <v>2200.0100000000002</v>
      </c>
      <c r="BG873" s="4">
        <v>0</v>
      </c>
      <c r="BH873" s="4">
        <v>242.5</v>
      </c>
      <c r="BI873" s="4">
        <v>0</v>
      </c>
      <c r="BJ873" s="6">
        <v>2140.0389999999998</v>
      </c>
      <c r="BK873" s="6">
        <v>2140.0389999999998</v>
      </c>
      <c r="BQ873" s="4">
        <v>26656.325784000001</v>
      </c>
      <c r="BR873" s="9">
        <v>0</v>
      </c>
      <c r="BS873" s="9">
        <v>0</v>
      </c>
      <c r="BT873" s="9">
        <v>5297.9519999999993</v>
      </c>
      <c r="BU873" s="9">
        <v>5084.8298400000003</v>
      </c>
      <c r="BV873" s="9">
        <v>3949.3824</v>
      </c>
      <c r="BW873" s="9">
        <v>5346.1151999999993</v>
      </c>
      <c r="BX873" s="9">
        <v>2283.6103800000005</v>
      </c>
      <c r="BY873" s="9">
        <v>0</v>
      </c>
      <c r="BZ873" s="9">
        <v>251.715</v>
      </c>
      <c r="CA873" s="9">
        <v>0</v>
      </c>
      <c r="CB873" s="9">
        <v>2221.3604819999996</v>
      </c>
      <c r="CC873" s="9">
        <v>2221.3604819999996</v>
      </c>
      <c r="CD873" s="135">
        <v>26656.325784000001</v>
      </c>
      <c r="CE873" s="7">
        <f t="shared" si="13"/>
        <v>0</v>
      </c>
    </row>
    <row r="874" spans="1:83" hidden="1">
      <c r="A874">
        <v>931</v>
      </c>
      <c r="B874" t="s">
        <v>465</v>
      </c>
      <c r="C874">
        <v>111</v>
      </c>
      <c r="D874" t="s">
        <v>466</v>
      </c>
      <c r="E874">
        <v>393</v>
      </c>
      <c r="F874">
        <v>513810003</v>
      </c>
      <c r="G874" t="s">
        <v>136</v>
      </c>
      <c r="H874" s="53"/>
      <c r="I874">
        <v>101</v>
      </c>
      <c r="J874" t="s">
        <v>308</v>
      </c>
      <c r="K874">
        <v>3810</v>
      </c>
      <c r="L874" s="8">
        <v>3810</v>
      </c>
      <c r="M874" t="s">
        <v>338</v>
      </c>
      <c r="N874">
        <v>3000</v>
      </c>
      <c r="O874" t="s">
        <v>118</v>
      </c>
      <c r="P874">
        <v>5</v>
      </c>
      <c r="Q874" t="s">
        <v>467</v>
      </c>
      <c r="R874">
        <v>152</v>
      </c>
      <c r="S874" s="21">
        <v>1</v>
      </c>
      <c r="T874" s="21">
        <v>52</v>
      </c>
      <c r="U874" t="s">
        <v>468</v>
      </c>
      <c r="V874">
        <v>121</v>
      </c>
      <c r="W874" t="s">
        <v>312</v>
      </c>
      <c r="X874">
        <v>1</v>
      </c>
      <c r="Y874" t="s">
        <v>313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M874" s="4">
        <v>872.3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0</v>
      </c>
      <c r="AU874" s="4">
        <v>0</v>
      </c>
      <c r="AV874" s="4">
        <v>0</v>
      </c>
      <c r="AW874" s="4">
        <v>0</v>
      </c>
      <c r="AX874" s="4">
        <v>0</v>
      </c>
      <c r="AZ874" s="4">
        <v>872.3</v>
      </c>
      <c r="BA874" s="4">
        <v>0</v>
      </c>
      <c r="BB874" s="4">
        <v>0</v>
      </c>
      <c r="BC874" s="4">
        <v>0</v>
      </c>
      <c r="BD874" s="4">
        <v>0</v>
      </c>
      <c r="BE874" s="4">
        <v>0</v>
      </c>
      <c r="BF874" s="4">
        <v>0</v>
      </c>
      <c r="BG874" s="4">
        <v>0</v>
      </c>
      <c r="BH874" s="4">
        <v>0</v>
      </c>
      <c r="BI874" s="4">
        <v>0</v>
      </c>
      <c r="BJ874" s="6">
        <v>87.22999999999999</v>
      </c>
      <c r="BK874" s="6">
        <v>87.22999999999999</v>
      </c>
      <c r="BQ874" s="4">
        <v>1086.5368800000001</v>
      </c>
      <c r="BR874" s="9">
        <v>905.44740000000002</v>
      </c>
      <c r="BS874" s="9">
        <v>0</v>
      </c>
      <c r="BT874" s="9">
        <v>0</v>
      </c>
      <c r="BU874" s="9">
        <v>0</v>
      </c>
      <c r="BV874" s="9">
        <v>0</v>
      </c>
      <c r="BW874" s="9">
        <v>0</v>
      </c>
      <c r="BX874" s="9">
        <v>0</v>
      </c>
      <c r="BY874" s="9">
        <v>0</v>
      </c>
      <c r="BZ874" s="9">
        <v>0</v>
      </c>
      <c r="CA874" s="9">
        <v>0</v>
      </c>
      <c r="CB874" s="9">
        <v>90.544740000000004</v>
      </c>
      <c r="CC874" s="9">
        <v>90.544740000000004</v>
      </c>
      <c r="CD874" s="135">
        <v>1086.5368800000001</v>
      </c>
      <c r="CE874" s="7">
        <f t="shared" si="13"/>
        <v>0</v>
      </c>
    </row>
    <row r="875" spans="1:83" hidden="1">
      <c r="A875">
        <v>932</v>
      </c>
      <c r="B875" t="s">
        <v>477</v>
      </c>
      <c r="C875">
        <v>113</v>
      </c>
      <c r="D875" t="s">
        <v>478</v>
      </c>
      <c r="E875">
        <v>393</v>
      </c>
      <c r="F875">
        <v>513810003</v>
      </c>
      <c r="G875" t="s">
        <v>136</v>
      </c>
      <c r="H875" s="53"/>
      <c r="I875">
        <v>101</v>
      </c>
      <c r="J875" t="s">
        <v>308</v>
      </c>
      <c r="K875">
        <v>3810</v>
      </c>
      <c r="L875" s="8">
        <v>3810</v>
      </c>
      <c r="M875" t="s">
        <v>338</v>
      </c>
      <c r="N875">
        <v>3000</v>
      </c>
      <c r="O875" t="s">
        <v>118</v>
      </c>
      <c r="P875">
        <v>5</v>
      </c>
      <c r="Q875" t="s">
        <v>467</v>
      </c>
      <c r="R875">
        <v>152</v>
      </c>
      <c r="S875" s="21">
        <v>1</v>
      </c>
      <c r="T875" s="21">
        <v>52</v>
      </c>
      <c r="U875" t="s">
        <v>468</v>
      </c>
      <c r="V875">
        <v>121</v>
      </c>
      <c r="W875" t="s">
        <v>312</v>
      </c>
      <c r="X875">
        <v>1</v>
      </c>
      <c r="Y875" t="s">
        <v>313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12500</v>
      </c>
      <c r="AS875" s="4">
        <v>0</v>
      </c>
      <c r="AT875" s="4">
        <v>0</v>
      </c>
      <c r="AU875" s="4">
        <v>0</v>
      </c>
      <c r="AV875" s="4">
        <v>0</v>
      </c>
      <c r="AW875" s="4">
        <v>0</v>
      </c>
      <c r="AX875" s="4">
        <v>0</v>
      </c>
      <c r="AZ875" s="4">
        <v>0</v>
      </c>
      <c r="BA875" s="4">
        <v>0</v>
      </c>
      <c r="BB875" s="4">
        <v>0</v>
      </c>
      <c r="BC875" s="4">
        <v>0</v>
      </c>
      <c r="BD875" s="4">
        <v>0</v>
      </c>
      <c r="BE875" s="4">
        <v>0</v>
      </c>
      <c r="BF875" s="4">
        <v>12500</v>
      </c>
      <c r="BG875" s="4">
        <v>0</v>
      </c>
      <c r="BH875" s="4">
        <v>0</v>
      </c>
      <c r="BI875" s="4">
        <v>0</v>
      </c>
      <c r="BJ875" s="6">
        <v>1250</v>
      </c>
      <c r="BK875" s="6">
        <v>1250</v>
      </c>
      <c r="BQ875" s="4">
        <v>15570</v>
      </c>
      <c r="BR875" s="9">
        <v>0</v>
      </c>
      <c r="BS875" s="9">
        <v>0</v>
      </c>
      <c r="BT875" s="9">
        <v>0</v>
      </c>
      <c r="BU875" s="9">
        <v>0</v>
      </c>
      <c r="BV875" s="9">
        <v>0</v>
      </c>
      <c r="BW875" s="9">
        <v>0</v>
      </c>
      <c r="BX875" s="9">
        <v>12975</v>
      </c>
      <c r="BY875" s="9">
        <v>0</v>
      </c>
      <c r="BZ875" s="9">
        <v>0</v>
      </c>
      <c r="CA875" s="9">
        <v>0</v>
      </c>
      <c r="CB875" s="9">
        <v>1297.5</v>
      </c>
      <c r="CC875" s="9">
        <v>1297.5</v>
      </c>
      <c r="CD875" s="135">
        <v>15570</v>
      </c>
      <c r="CE875" s="7">
        <f t="shared" si="13"/>
        <v>0</v>
      </c>
    </row>
    <row r="876" spans="1:83" hidden="1">
      <c r="A876">
        <v>941</v>
      </c>
      <c r="B876" t="s">
        <v>484</v>
      </c>
      <c r="C876">
        <v>116</v>
      </c>
      <c r="D876" t="s">
        <v>485</v>
      </c>
      <c r="E876">
        <v>393</v>
      </c>
      <c r="F876">
        <v>513810003</v>
      </c>
      <c r="G876" t="s">
        <v>136</v>
      </c>
      <c r="H876" s="53"/>
      <c r="I876">
        <v>101</v>
      </c>
      <c r="J876" t="s">
        <v>308</v>
      </c>
      <c r="K876">
        <v>3810</v>
      </c>
      <c r="L876" s="8">
        <v>3810</v>
      </c>
      <c r="M876" t="s">
        <v>338</v>
      </c>
      <c r="N876">
        <v>3000</v>
      </c>
      <c r="O876" t="s">
        <v>118</v>
      </c>
      <c r="P876">
        <v>8</v>
      </c>
      <c r="Q876" t="s">
        <v>486</v>
      </c>
      <c r="R876">
        <v>131</v>
      </c>
      <c r="S876" s="21">
        <v>1</v>
      </c>
      <c r="T876" s="21">
        <v>31</v>
      </c>
      <c r="U876" t="s">
        <v>449</v>
      </c>
      <c r="V876">
        <v>121</v>
      </c>
      <c r="W876" t="s">
        <v>312</v>
      </c>
      <c r="X876">
        <v>1</v>
      </c>
      <c r="Y876" t="s">
        <v>313</v>
      </c>
      <c r="Z876" s="4">
        <v>10295.23</v>
      </c>
      <c r="AA876" s="4">
        <v>1995.14</v>
      </c>
      <c r="AB876" s="4">
        <v>1436.54</v>
      </c>
      <c r="AC876" s="4">
        <v>0</v>
      </c>
      <c r="AD876" s="4">
        <v>2394.2399999999998</v>
      </c>
      <c r="AE876" s="4">
        <v>7200.26</v>
      </c>
      <c r="AF876" s="4">
        <v>598.55999999999995</v>
      </c>
      <c r="AG876" s="4">
        <v>2394.2399999999998</v>
      </c>
      <c r="AH876" s="4">
        <v>5985.6</v>
      </c>
      <c r="AI876" s="4">
        <v>1915.39</v>
      </c>
      <c r="AJ876" s="4">
        <v>3421.52</v>
      </c>
      <c r="AK876" s="4">
        <v>3421.52</v>
      </c>
      <c r="AM876" s="4">
        <v>-4821.32</v>
      </c>
      <c r="AN876" s="4">
        <v>4130.95</v>
      </c>
      <c r="AO876" s="4">
        <v>7147.46</v>
      </c>
      <c r="AP876" s="4">
        <v>0</v>
      </c>
      <c r="AQ876" s="4">
        <v>0</v>
      </c>
      <c r="AR876" s="4">
        <v>-1110</v>
      </c>
      <c r="AS876" s="4">
        <v>0</v>
      </c>
      <c r="AT876" s="4">
        <v>8452.7099999999991</v>
      </c>
      <c r="AU876" s="4">
        <v>0</v>
      </c>
      <c r="AV876" s="4">
        <v>0</v>
      </c>
      <c r="AW876" s="4">
        <v>1437.49</v>
      </c>
      <c r="AX876" s="4">
        <v>0</v>
      </c>
      <c r="AZ876" s="4">
        <v>0</v>
      </c>
      <c r="BA876" s="4">
        <v>11600</v>
      </c>
      <c r="BB876" s="4">
        <v>6728</v>
      </c>
      <c r="BC876" s="4">
        <v>1856</v>
      </c>
      <c r="BD876" s="4">
        <v>0</v>
      </c>
      <c r="BE876" s="4">
        <v>1000</v>
      </c>
      <c r="BF876" s="4">
        <v>2922.01</v>
      </c>
      <c r="BG876" s="4">
        <v>16008</v>
      </c>
      <c r="BH876" s="4">
        <v>0</v>
      </c>
      <c r="BI876" s="4">
        <v>4640</v>
      </c>
      <c r="BJ876" s="6">
        <v>4475.4009999999998</v>
      </c>
      <c r="BK876" s="6">
        <v>4475.4009999999998</v>
      </c>
      <c r="BQ876" s="4">
        <v>55745.594856000003</v>
      </c>
      <c r="BR876" s="9">
        <v>0</v>
      </c>
      <c r="BS876" s="9">
        <v>12040.800000000001</v>
      </c>
      <c r="BT876" s="9">
        <v>6983.6639999999998</v>
      </c>
      <c r="BU876" s="9">
        <v>1926.528</v>
      </c>
      <c r="BV876" s="9">
        <v>0</v>
      </c>
      <c r="BW876" s="9">
        <v>1038</v>
      </c>
      <c r="BX876" s="9">
        <v>3033.0463800000007</v>
      </c>
      <c r="BY876" s="9">
        <v>16616.304</v>
      </c>
      <c r="BZ876" s="9">
        <v>0</v>
      </c>
      <c r="CA876" s="9">
        <v>4816.3200000000006</v>
      </c>
      <c r="CB876" s="9">
        <v>4645.466238</v>
      </c>
      <c r="CC876" s="9">
        <v>4645.466238</v>
      </c>
      <c r="CD876" s="135">
        <v>55745.594856000003</v>
      </c>
      <c r="CE876" s="7">
        <f t="shared" si="13"/>
        <v>0</v>
      </c>
    </row>
    <row r="877" spans="1:83" hidden="1">
      <c r="A877">
        <v>942</v>
      </c>
      <c r="B877" t="s">
        <v>487</v>
      </c>
      <c r="C877">
        <v>117</v>
      </c>
      <c r="D877" t="s">
        <v>488</v>
      </c>
      <c r="E877">
        <v>393</v>
      </c>
      <c r="F877">
        <v>513810003</v>
      </c>
      <c r="G877" t="s">
        <v>136</v>
      </c>
      <c r="H877" s="53"/>
      <c r="I877">
        <v>101</v>
      </c>
      <c r="J877" t="s">
        <v>308</v>
      </c>
      <c r="K877">
        <v>3810</v>
      </c>
      <c r="L877" s="8">
        <v>3810</v>
      </c>
      <c r="M877" t="s">
        <v>338</v>
      </c>
      <c r="N877">
        <v>3000</v>
      </c>
      <c r="O877" t="s">
        <v>118</v>
      </c>
      <c r="P877">
        <v>8</v>
      </c>
      <c r="Q877" t="s">
        <v>486</v>
      </c>
      <c r="R877">
        <v>183</v>
      </c>
      <c r="S877" s="21">
        <v>1</v>
      </c>
      <c r="T877" s="21">
        <v>83</v>
      </c>
      <c r="U877" t="s">
        <v>489</v>
      </c>
      <c r="V877">
        <v>121</v>
      </c>
      <c r="W877" t="s">
        <v>312</v>
      </c>
      <c r="X877">
        <v>1</v>
      </c>
      <c r="Y877" t="s">
        <v>313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859.66</v>
      </c>
      <c r="AI877" s="4">
        <v>770.86</v>
      </c>
      <c r="AJ877" s="4">
        <v>163.05000000000001</v>
      </c>
      <c r="AK877" s="4">
        <v>163.05000000000001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0</v>
      </c>
      <c r="AU877" s="4">
        <v>0</v>
      </c>
      <c r="AV877" s="4">
        <v>-758.12</v>
      </c>
      <c r="AW877" s="4">
        <v>-1035.45</v>
      </c>
      <c r="AX877" s="4">
        <v>0</v>
      </c>
      <c r="AZ877" s="4">
        <v>0</v>
      </c>
      <c r="BA877" s="4">
        <v>0</v>
      </c>
      <c r="BB877" s="4">
        <v>0</v>
      </c>
      <c r="BC877" s="4">
        <v>0</v>
      </c>
      <c r="BD877" s="4">
        <v>0</v>
      </c>
      <c r="BE877" s="4">
        <v>0</v>
      </c>
      <c r="BF877" s="4">
        <v>0</v>
      </c>
      <c r="BG877" s="4">
        <v>0</v>
      </c>
      <c r="BH877" s="4">
        <v>0</v>
      </c>
      <c r="BI877" s="4">
        <v>0</v>
      </c>
      <c r="BJ877" s="6">
        <v>0</v>
      </c>
      <c r="BK877" s="6">
        <v>0</v>
      </c>
      <c r="BQ877" s="4">
        <v>0</v>
      </c>
      <c r="BR877" s="9">
        <v>0</v>
      </c>
      <c r="BS877" s="9">
        <v>0</v>
      </c>
      <c r="BT877" s="9">
        <v>0</v>
      </c>
      <c r="BU877" s="9">
        <v>0</v>
      </c>
      <c r="BV877" s="9">
        <v>0</v>
      </c>
      <c r="BW877" s="9">
        <v>0</v>
      </c>
      <c r="BX877" s="9">
        <v>0</v>
      </c>
      <c r="BY877" s="9">
        <v>0</v>
      </c>
      <c r="BZ877" s="9">
        <v>0</v>
      </c>
      <c r="CA877" s="9">
        <v>0</v>
      </c>
      <c r="CB877" s="9">
        <v>0</v>
      </c>
      <c r="CC877" s="9">
        <v>0</v>
      </c>
      <c r="CD877" s="135">
        <v>0</v>
      </c>
      <c r="CE877" s="7">
        <f t="shared" si="13"/>
        <v>0</v>
      </c>
    </row>
    <row r="878" spans="1:83" hidden="1">
      <c r="A878">
        <v>951</v>
      </c>
      <c r="B878" t="s">
        <v>491</v>
      </c>
      <c r="C878">
        <v>118</v>
      </c>
      <c r="D878" t="s">
        <v>178</v>
      </c>
      <c r="E878">
        <v>393</v>
      </c>
      <c r="F878">
        <v>513810003</v>
      </c>
      <c r="G878" t="s">
        <v>136</v>
      </c>
      <c r="H878" s="53"/>
      <c r="I878">
        <v>101</v>
      </c>
      <c r="J878" t="s">
        <v>308</v>
      </c>
      <c r="K878">
        <v>3810</v>
      </c>
      <c r="L878" s="8">
        <v>3810</v>
      </c>
      <c r="M878" t="s">
        <v>338</v>
      </c>
      <c r="N878">
        <v>3000</v>
      </c>
      <c r="O878" t="s">
        <v>118</v>
      </c>
      <c r="P878">
        <v>12</v>
      </c>
      <c r="Q878" t="s">
        <v>401</v>
      </c>
      <c r="R878">
        <v>221</v>
      </c>
      <c r="S878" s="21">
        <v>2</v>
      </c>
      <c r="T878" s="21">
        <v>21</v>
      </c>
      <c r="U878" t="s">
        <v>492</v>
      </c>
      <c r="V878">
        <v>128</v>
      </c>
      <c r="W878" t="s">
        <v>404</v>
      </c>
      <c r="X878">
        <v>1</v>
      </c>
      <c r="Y878" t="s">
        <v>313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822.32</v>
      </c>
      <c r="AH878" s="4">
        <v>0</v>
      </c>
      <c r="AI878" s="4">
        <v>0</v>
      </c>
      <c r="AJ878" s="4">
        <v>82.23</v>
      </c>
      <c r="AK878" s="4">
        <v>82.23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-822.32</v>
      </c>
      <c r="AU878" s="4">
        <v>0</v>
      </c>
      <c r="AV878" s="4">
        <v>0</v>
      </c>
      <c r="AW878" s="4">
        <v>0</v>
      </c>
      <c r="AX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0</v>
      </c>
      <c r="BF878" s="4">
        <v>0</v>
      </c>
      <c r="BG878" s="4">
        <v>0</v>
      </c>
      <c r="BH878" s="4">
        <v>0</v>
      </c>
      <c r="BI878" s="4">
        <v>0</v>
      </c>
      <c r="BJ878" s="6">
        <v>0</v>
      </c>
      <c r="BK878" s="6">
        <v>0</v>
      </c>
      <c r="BQ878" s="4">
        <v>0</v>
      </c>
      <c r="BR878" s="9">
        <v>0</v>
      </c>
      <c r="BS878" s="9">
        <v>0</v>
      </c>
      <c r="BT878" s="9">
        <v>0</v>
      </c>
      <c r="BU878" s="9">
        <v>0</v>
      </c>
      <c r="BV878" s="9">
        <v>0</v>
      </c>
      <c r="BW878" s="9">
        <v>0</v>
      </c>
      <c r="BX878" s="9">
        <v>0</v>
      </c>
      <c r="BY878" s="9">
        <v>0</v>
      </c>
      <c r="BZ878" s="9">
        <v>0</v>
      </c>
      <c r="CA878" s="9">
        <v>0</v>
      </c>
      <c r="CB878" s="9">
        <v>0</v>
      </c>
      <c r="CC878" s="9">
        <v>0</v>
      </c>
      <c r="CD878" s="135">
        <v>0</v>
      </c>
      <c r="CE878" s="7">
        <f t="shared" si="13"/>
        <v>0</v>
      </c>
    </row>
    <row r="879" spans="1:83" hidden="1">
      <c r="A879">
        <v>954</v>
      </c>
      <c r="B879" t="s">
        <v>502</v>
      </c>
      <c r="C879">
        <v>122</v>
      </c>
      <c r="D879" t="s">
        <v>503</v>
      </c>
      <c r="E879">
        <v>393</v>
      </c>
      <c r="F879">
        <v>513810003</v>
      </c>
      <c r="G879" t="s">
        <v>136</v>
      </c>
      <c r="H879" s="53"/>
      <c r="I879">
        <v>101</v>
      </c>
      <c r="J879" t="s">
        <v>308</v>
      </c>
      <c r="K879">
        <v>3810</v>
      </c>
      <c r="L879" s="8">
        <v>3810</v>
      </c>
      <c r="M879" t="s">
        <v>338</v>
      </c>
      <c r="N879">
        <v>3000</v>
      </c>
      <c r="O879" t="s">
        <v>118</v>
      </c>
      <c r="P879">
        <v>12</v>
      </c>
      <c r="Q879" t="s">
        <v>401</v>
      </c>
      <c r="R879">
        <v>226</v>
      </c>
      <c r="S879" s="21">
        <v>2</v>
      </c>
      <c r="T879" s="21">
        <v>26</v>
      </c>
      <c r="U879" t="s">
        <v>504</v>
      </c>
      <c r="V879">
        <v>121</v>
      </c>
      <c r="W879" t="s">
        <v>312</v>
      </c>
      <c r="X879">
        <v>1</v>
      </c>
      <c r="Y879" t="s">
        <v>313</v>
      </c>
      <c r="Z879" s="4">
        <v>0</v>
      </c>
      <c r="AA879" s="4">
        <v>3766.8</v>
      </c>
      <c r="AB879" s="4">
        <v>0</v>
      </c>
      <c r="AC879" s="4">
        <v>0</v>
      </c>
      <c r="AD879" s="4">
        <v>0</v>
      </c>
      <c r="AE879" s="4">
        <v>0</v>
      </c>
      <c r="AF879" s="4">
        <v>1207.44</v>
      </c>
      <c r="AG879" s="4">
        <v>0</v>
      </c>
      <c r="AH879" s="4">
        <v>0</v>
      </c>
      <c r="AI879" s="4">
        <v>0</v>
      </c>
      <c r="AJ879" s="4">
        <v>497.42</v>
      </c>
      <c r="AK879" s="4">
        <v>497.42</v>
      </c>
      <c r="AM879" s="4">
        <v>0</v>
      </c>
      <c r="AN879" s="4">
        <v>-3766.8</v>
      </c>
      <c r="AO879" s="4">
        <v>0</v>
      </c>
      <c r="AP879" s="4">
        <v>0</v>
      </c>
      <c r="AQ879" s="4">
        <v>0</v>
      </c>
      <c r="AR879" s="4">
        <v>110200</v>
      </c>
      <c r="AS879" s="4">
        <v>-489.83</v>
      </c>
      <c r="AT879" s="4">
        <v>-717.61</v>
      </c>
      <c r="AU879" s="4">
        <v>0</v>
      </c>
      <c r="AV879" s="4">
        <v>0</v>
      </c>
      <c r="AW879" s="4">
        <v>-497.42</v>
      </c>
      <c r="AX879" s="4">
        <v>0</v>
      </c>
      <c r="AZ879" s="4">
        <v>0</v>
      </c>
      <c r="BA879" s="4">
        <v>0</v>
      </c>
      <c r="BB879" s="4">
        <v>0</v>
      </c>
      <c r="BC879" s="4">
        <v>0</v>
      </c>
      <c r="BD879" s="4">
        <v>0</v>
      </c>
      <c r="BE879" s="4">
        <v>110200</v>
      </c>
      <c r="BF879" s="4">
        <v>0</v>
      </c>
      <c r="BG879" s="4">
        <v>0</v>
      </c>
      <c r="BH879" s="4">
        <v>0</v>
      </c>
      <c r="BI879" s="4">
        <v>0</v>
      </c>
      <c r="BJ879" s="6">
        <v>11020</v>
      </c>
      <c r="BK879" s="6">
        <v>11020</v>
      </c>
      <c r="BQ879" s="4">
        <v>137265.12</v>
      </c>
      <c r="BR879" s="9">
        <v>0</v>
      </c>
      <c r="BS879" s="9">
        <v>0</v>
      </c>
      <c r="BT879" s="9">
        <v>0</v>
      </c>
      <c r="BU879" s="9">
        <v>0</v>
      </c>
      <c r="BV879" s="9">
        <v>0</v>
      </c>
      <c r="BW879" s="9">
        <v>114387.6</v>
      </c>
      <c r="BX879" s="9">
        <v>0</v>
      </c>
      <c r="BY879" s="9">
        <v>0</v>
      </c>
      <c r="BZ879" s="9">
        <v>0</v>
      </c>
      <c r="CA879" s="9">
        <v>0</v>
      </c>
      <c r="CB879" s="9">
        <v>11438.759999999998</v>
      </c>
      <c r="CC879" s="9">
        <v>11438.759999999998</v>
      </c>
      <c r="CD879" s="135">
        <v>137265.12</v>
      </c>
      <c r="CE879" s="7">
        <f t="shared" si="13"/>
        <v>0</v>
      </c>
    </row>
    <row r="880" spans="1:83" s="120" customFormat="1" ht="15.75" hidden="1" thickBot="1">
      <c r="A880" s="120">
        <v>961</v>
      </c>
      <c r="B880" s="120" t="s">
        <v>80</v>
      </c>
      <c r="C880" s="120">
        <v>124</v>
      </c>
      <c r="D880" s="120" t="s">
        <v>508</v>
      </c>
      <c r="E880" s="120">
        <v>393</v>
      </c>
      <c r="F880" s="120">
        <v>513810003</v>
      </c>
      <c r="G880" s="120" t="s">
        <v>136</v>
      </c>
      <c r="H880" s="121"/>
      <c r="I880" s="120">
        <v>101</v>
      </c>
      <c r="J880" s="120" t="s">
        <v>308</v>
      </c>
      <c r="K880" s="120">
        <v>3810</v>
      </c>
      <c r="L880" s="122">
        <v>3810</v>
      </c>
      <c r="M880" s="120" t="s">
        <v>338</v>
      </c>
      <c r="N880" s="120">
        <v>3000</v>
      </c>
      <c r="O880" s="120" t="s">
        <v>118</v>
      </c>
      <c r="P880" s="120">
        <v>11</v>
      </c>
      <c r="Q880" s="120" t="s">
        <v>509</v>
      </c>
      <c r="R880" s="120">
        <v>241</v>
      </c>
      <c r="S880" s="123">
        <v>2</v>
      </c>
      <c r="T880" s="123">
        <v>41</v>
      </c>
      <c r="U880" s="120" t="s">
        <v>445</v>
      </c>
      <c r="V880" s="120">
        <v>124</v>
      </c>
      <c r="W880" s="120" t="s">
        <v>510</v>
      </c>
      <c r="X880" s="120">
        <v>1</v>
      </c>
      <c r="Y880" s="120" t="s">
        <v>313</v>
      </c>
      <c r="Z880" s="22">
        <v>0</v>
      </c>
      <c r="AA880" s="22">
        <v>0</v>
      </c>
      <c r="AB880" s="22">
        <v>3099.87</v>
      </c>
      <c r="AC880" s="22">
        <v>0</v>
      </c>
      <c r="AD880" s="22">
        <v>0</v>
      </c>
      <c r="AE880" s="22">
        <v>12582.14</v>
      </c>
      <c r="AF880" s="22">
        <v>14891.76</v>
      </c>
      <c r="AG880" s="22">
        <v>52567.47</v>
      </c>
      <c r="AH880" s="22">
        <v>1289.79</v>
      </c>
      <c r="AI880" s="22">
        <v>4925.9399999999996</v>
      </c>
      <c r="AJ880" s="22">
        <v>8935.7000000000007</v>
      </c>
      <c r="AK880" s="22">
        <v>8935.7000000000007</v>
      </c>
      <c r="AL880" s="22"/>
      <c r="AM880" s="22">
        <v>1004.28</v>
      </c>
      <c r="AN880" s="22">
        <v>2089.6799999999998</v>
      </c>
      <c r="AO880" s="22">
        <v>0</v>
      </c>
      <c r="AP880" s="22">
        <v>0</v>
      </c>
      <c r="AQ880" s="22">
        <v>-1515.67</v>
      </c>
      <c r="AR880" s="22">
        <v>0</v>
      </c>
      <c r="AS880" s="22">
        <v>-788.8</v>
      </c>
      <c r="AT880" s="22">
        <v>-29574.25</v>
      </c>
      <c r="AU880" s="22">
        <v>-31798.02</v>
      </c>
      <c r="AV880" s="22">
        <v>0</v>
      </c>
      <c r="AW880" s="22">
        <v>0</v>
      </c>
      <c r="AX880" s="22">
        <v>0</v>
      </c>
      <c r="AZ880" s="22">
        <v>1004.28</v>
      </c>
      <c r="BA880" s="22">
        <v>2089.6799999999998</v>
      </c>
      <c r="BB880" s="22">
        <v>218.2</v>
      </c>
      <c r="BC880" s="22">
        <v>1366</v>
      </c>
      <c r="BD880" s="22">
        <v>0</v>
      </c>
      <c r="BE880" s="22">
        <v>0</v>
      </c>
      <c r="BF880" s="22">
        <v>10528</v>
      </c>
      <c r="BG880" s="22">
        <v>6563.86</v>
      </c>
      <c r="BH880" s="22">
        <v>0</v>
      </c>
      <c r="BI880" s="22">
        <v>2078.23</v>
      </c>
      <c r="BJ880" s="124">
        <v>2384.8249999999998</v>
      </c>
      <c r="BK880" s="124">
        <v>2384.8249999999998</v>
      </c>
      <c r="BL880" s="24"/>
      <c r="BM880" s="24"/>
      <c r="BQ880" s="22">
        <v>29705.380200000003</v>
      </c>
      <c r="BR880" s="24">
        <v>1042.4426400000002</v>
      </c>
      <c r="BS880" s="24">
        <v>2169.0878399999997</v>
      </c>
      <c r="BT880" s="24">
        <v>226.49160000000001</v>
      </c>
      <c r="BU880" s="24">
        <v>1417.9080000000001</v>
      </c>
      <c r="BV880" s="24">
        <v>0</v>
      </c>
      <c r="BW880" s="24">
        <v>0</v>
      </c>
      <c r="BX880" s="24">
        <v>10928.064</v>
      </c>
      <c r="BY880" s="24">
        <v>6813.2866800000002</v>
      </c>
      <c r="BZ880" s="24">
        <v>0</v>
      </c>
      <c r="CA880" s="24">
        <v>2157.2027400000002</v>
      </c>
      <c r="CB880" s="24">
        <v>2475.4483500000001</v>
      </c>
      <c r="CC880" s="24">
        <v>2475.4483500000001</v>
      </c>
      <c r="CD880" s="138">
        <v>29705.3802</v>
      </c>
      <c r="CE880" s="7">
        <f t="shared" si="13"/>
        <v>0</v>
      </c>
    </row>
    <row r="881" spans="1:83" hidden="1">
      <c r="A881">
        <v>961</v>
      </c>
      <c r="B881" t="s">
        <v>80</v>
      </c>
      <c r="C881">
        <v>124</v>
      </c>
      <c r="D881" t="s">
        <v>508</v>
      </c>
      <c r="E881">
        <v>571</v>
      </c>
      <c r="F881">
        <v>513810004</v>
      </c>
      <c r="G881" t="s">
        <v>747</v>
      </c>
      <c r="H881" s="53"/>
      <c r="I881">
        <v>101</v>
      </c>
      <c r="J881" t="s">
        <v>308</v>
      </c>
      <c r="K881">
        <v>3810</v>
      </c>
      <c r="L881" s="8">
        <v>3810</v>
      </c>
      <c r="M881" t="s">
        <v>338</v>
      </c>
      <c r="N881">
        <v>3000</v>
      </c>
      <c r="O881" t="s">
        <v>118</v>
      </c>
      <c r="P881">
        <v>11</v>
      </c>
      <c r="Q881" t="s">
        <v>509</v>
      </c>
      <c r="R881">
        <v>241</v>
      </c>
      <c r="S881" s="21">
        <v>2</v>
      </c>
      <c r="T881" s="21">
        <v>41</v>
      </c>
      <c r="U881" t="s">
        <v>445</v>
      </c>
      <c r="V881">
        <v>124</v>
      </c>
      <c r="W881" t="s">
        <v>510</v>
      </c>
      <c r="X881">
        <v>1</v>
      </c>
      <c r="Y881" t="s">
        <v>313</v>
      </c>
      <c r="Z881" s="4">
        <v>114344.36</v>
      </c>
      <c r="AA881" s="4">
        <v>29803.75</v>
      </c>
      <c r="AB881" s="4">
        <v>22625.57</v>
      </c>
      <c r="AC881" s="4">
        <v>6464.45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17323.810000000001</v>
      </c>
      <c r="AK881" s="4">
        <v>17323.810000000001</v>
      </c>
      <c r="AM881" s="4">
        <v>-78032.820000000007</v>
      </c>
      <c r="AN881" s="4">
        <v>-52323.34</v>
      </c>
      <c r="AO881" s="4">
        <v>-18077.61</v>
      </c>
      <c r="AP881" s="4">
        <v>0</v>
      </c>
      <c r="AQ881" s="4">
        <v>0</v>
      </c>
      <c r="AR881" s="4">
        <v>0</v>
      </c>
      <c r="AS881" s="4">
        <v>-7388.04</v>
      </c>
      <c r="AT881" s="4">
        <v>0</v>
      </c>
      <c r="AU881" s="4">
        <v>-17416.32</v>
      </c>
      <c r="AV881" s="4">
        <v>0</v>
      </c>
      <c r="AW881" s="4">
        <v>0</v>
      </c>
      <c r="AX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6">
        <v>0</v>
      </c>
      <c r="BK881" s="6">
        <v>0</v>
      </c>
      <c r="BQ881" s="4"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0</v>
      </c>
      <c r="BX881" s="9">
        <v>0</v>
      </c>
      <c r="BY881" s="9">
        <v>0</v>
      </c>
      <c r="BZ881" s="9">
        <v>0</v>
      </c>
      <c r="CA881" s="9">
        <v>0</v>
      </c>
      <c r="CB881" s="9">
        <v>0</v>
      </c>
      <c r="CC881" s="9">
        <v>0</v>
      </c>
      <c r="CD881" s="135">
        <v>0</v>
      </c>
      <c r="CE881" s="7">
        <f t="shared" si="13"/>
        <v>0</v>
      </c>
    </row>
    <row r="882" spans="1:83" s="120" customFormat="1" ht="15.75" hidden="1" thickBot="1">
      <c r="A882" s="120">
        <v>961</v>
      </c>
      <c r="B882" s="120" t="s">
        <v>80</v>
      </c>
      <c r="C882" s="120">
        <v>124</v>
      </c>
      <c r="D882" s="120" t="s">
        <v>508</v>
      </c>
      <c r="E882" s="120">
        <v>396</v>
      </c>
      <c r="F882" s="120">
        <v>513820001</v>
      </c>
      <c r="G882" s="120" t="s">
        <v>210</v>
      </c>
      <c r="H882" s="121"/>
      <c r="I882" s="120">
        <v>101</v>
      </c>
      <c r="J882" s="120" t="s">
        <v>308</v>
      </c>
      <c r="K882" s="120">
        <v>3820</v>
      </c>
      <c r="L882" s="122">
        <v>3810</v>
      </c>
      <c r="M882" s="120" t="s">
        <v>365</v>
      </c>
      <c r="N882" s="120">
        <v>3000</v>
      </c>
      <c r="O882" s="120" t="s">
        <v>118</v>
      </c>
      <c r="P882" s="120">
        <v>11</v>
      </c>
      <c r="Q882" s="120" t="s">
        <v>509</v>
      </c>
      <c r="R882" s="120">
        <v>241</v>
      </c>
      <c r="S882" s="123">
        <v>2</v>
      </c>
      <c r="T882" s="123">
        <v>41</v>
      </c>
      <c r="U882" s="120" t="s">
        <v>445</v>
      </c>
      <c r="V882" s="120">
        <v>124</v>
      </c>
      <c r="W882" s="120" t="s">
        <v>510</v>
      </c>
      <c r="X882" s="120">
        <v>1</v>
      </c>
      <c r="Y882" s="120" t="s">
        <v>313</v>
      </c>
      <c r="Z882" s="22">
        <v>41731.93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4173.1899999999996</v>
      </c>
      <c r="AK882" s="22">
        <v>4173.1899999999996</v>
      </c>
      <c r="AL882" s="22"/>
      <c r="AM882" s="22">
        <v>13052.07</v>
      </c>
      <c r="AN882" s="22">
        <v>0</v>
      </c>
      <c r="AO882" s="22">
        <v>0</v>
      </c>
      <c r="AP882" s="22">
        <v>0</v>
      </c>
      <c r="AQ882" s="22">
        <v>0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2">
        <v>0</v>
      </c>
      <c r="AZ882" s="22">
        <v>52000</v>
      </c>
      <c r="BA882" s="22">
        <v>2784</v>
      </c>
      <c r="BB882" s="22">
        <v>0</v>
      </c>
      <c r="BC882" s="22">
        <v>0</v>
      </c>
      <c r="BD882" s="22">
        <v>0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124">
        <v>5478.4</v>
      </c>
      <c r="BK882" s="124">
        <v>5478.4</v>
      </c>
      <c r="BL882" s="24"/>
      <c r="BM882" s="24"/>
      <c r="BQ882" s="22">
        <v>68238.950400000002</v>
      </c>
      <c r="BR882" s="24">
        <v>53976</v>
      </c>
      <c r="BS882" s="24">
        <v>2889.7920000000004</v>
      </c>
      <c r="BT882" s="24">
        <v>0</v>
      </c>
      <c r="BU882" s="24">
        <v>0</v>
      </c>
      <c r="BV882" s="24">
        <v>0</v>
      </c>
      <c r="BW882" s="24">
        <v>0</v>
      </c>
      <c r="BX882" s="24">
        <v>0</v>
      </c>
      <c r="BY882" s="24">
        <v>0</v>
      </c>
      <c r="BZ882" s="24">
        <v>0</v>
      </c>
      <c r="CA882" s="24">
        <v>0</v>
      </c>
      <c r="CB882" s="24">
        <v>5686.5792000000001</v>
      </c>
      <c r="CC882" s="24">
        <v>5686.5792000000001</v>
      </c>
      <c r="CD882" s="138">
        <v>68238.950400000002</v>
      </c>
      <c r="CE882" s="7">
        <f t="shared" si="13"/>
        <v>0</v>
      </c>
    </row>
    <row r="883" spans="1:83" hidden="1">
      <c r="A883">
        <v>111</v>
      </c>
      <c r="B883" t="s">
        <v>84</v>
      </c>
      <c r="C883">
        <v>141</v>
      </c>
      <c r="D883" t="s">
        <v>260</v>
      </c>
      <c r="E883">
        <v>397</v>
      </c>
      <c r="F883">
        <v>513820003</v>
      </c>
      <c r="G883" t="s">
        <v>211</v>
      </c>
      <c r="H883" s="53"/>
      <c r="I883">
        <v>101</v>
      </c>
      <c r="J883" t="s">
        <v>308</v>
      </c>
      <c r="K883">
        <v>3820</v>
      </c>
      <c r="L883" s="8">
        <v>3810</v>
      </c>
      <c r="M883" t="s">
        <v>365</v>
      </c>
      <c r="N883">
        <v>3000</v>
      </c>
      <c r="O883" t="s">
        <v>118</v>
      </c>
      <c r="P883">
        <v>13</v>
      </c>
      <c r="Q883" t="s">
        <v>353</v>
      </c>
      <c r="R883">
        <v>263</v>
      </c>
      <c r="S883" s="21">
        <v>2</v>
      </c>
      <c r="T883" s="21">
        <v>63</v>
      </c>
      <c r="U883" t="s">
        <v>354</v>
      </c>
      <c r="V883">
        <v>121</v>
      </c>
      <c r="W883" t="s">
        <v>312</v>
      </c>
      <c r="X883">
        <v>1</v>
      </c>
      <c r="Y883" t="s">
        <v>313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842.55</v>
      </c>
      <c r="AF883" s="4">
        <v>0</v>
      </c>
      <c r="AG883" s="4">
        <v>0</v>
      </c>
      <c r="AH883" s="4">
        <v>0</v>
      </c>
      <c r="AI883" s="4">
        <v>0</v>
      </c>
      <c r="AJ883" s="4">
        <v>84.25</v>
      </c>
      <c r="AK883" s="4">
        <v>84.25</v>
      </c>
      <c r="AM883" s="4">
        <v>0</v>
      </c>
      <c r="AN883" s="4">
        <v>0</v>
      </c>
      <c r="AO883" s="4">
        <v>0</v>
      </c>
      <c r="AP883" s="4">
        <v>0</v>
      </c>
      <c r="AQ883" s="4">
        <v>6519.03</v>
      </c>
      <c r="AR883" s="4">
        <v>-653.52</v>
      </c>
      <c r="AS883" s="4">
        <v>0</v>
      </c>
      <c r="AT883" s="4">
        <v>0</v>
      </c>
      <c r="AU883" s="4">
        <v>0</v>
      </c>
      <c r="AV883" s="4">
        <v>0</v>
      </c>
      <c r="AW883" s="4">
        <v>-273.27999999999997</v>
      </c>
      <c r="AX883" s="4">
        <v>0</v>
      </c>
      <c r="AZ883" s="4">
        <v>0</v>
      </c>
      <c r="BA883" s="4">
        <v>0</v>
      </c>
      <c r="BB883" s="4">
        <v>0</v>
      </c>
      <c r="BC883" s="4">
        <v>0</v>
      </c>
      <c r="BD883" s="4">
        <v>6519.03</v>
      </c>
      <c r="BE883" s="4">
        <v>0</v>
      </c>
      <c r="BF883" s="4">
        <v>0</v>
      </c>
      <c r="BG883" s="4">
        <v>0</v>
      </c>
      <c r="BH883" s="4">
        <v>0</v>
      </c>
      <c r="BI883" s="4">
        <v>0</v>
      </c>
      <c r="BJ883" s="6">
        <v>651.90300000000002</v>
      </c>
      <c r="BK883" s="6">
        <v>651.90300000000002</v>
      </c>
      <c r="BQ883" s="4">
        <v>8120.1037680000009</v>
      </c>
      <c r="BR883" s="9">
        <v>0</v>
      </c>
      <c r="BS883" s="9">
        <v>0</v>
      </c>
      <c r="BT883" s="9">
        <v>0</v>
      </c>
      <c r="BU883" s="9">
        <v>0</v>
      </c>
      <c r="BV883" s="9">
        <v>6766.7531399999998</v>
      </c>
      <c r="BW883" s="9">
        <v>0</v>
      </c>
      <c r="BX883" s="9">
        <v>0</v>
      </c>
      <c r="BY883" s="9">
        <v>0</v>
      </c>
      <c r="BZ883" s="9">
        <v>0</v>
      </c>
      <c r="CA883" s="9">
        <v>0</v>
      </c>
      <c r="CB883" s="9">
        <v>676.67531400000007</v>
      </c>
      <c r="CC883" s="9">
        <v>676.67531400000007</v>
      </c>
      <c r="CD883" s="135">
        <v>8120.1037679999999</v>
      </c>
      <c r="CE883" s="7">
        <f t="shared" si="13"/>
        <v>0</v>
      </c>
    </row>
    <row r="884" spans="1:83" hidden="1">
      <c r="A884">
        <v>924</v>
      </c>
      <c r="B884" t="s">
        <v>574</v>
      </c>
      <c r="C884">
        <v>159</v>
      </c>
      <c r="D884" t="s">
        <v>574</v>
      </c>
      <c r="E884">
        <v>397</v>
      </c>
      <c r="F884">
        <v>513820003</v>
      </c>
      <c r="G884" t="s">
        <v>211</v>
      </c>
      <c r="H884" s="53"/>
      <c r="I884">
        <v>101</v>
      </c>
      <c r="J884" t="s">
        <v>308</v>
      </c>
      <c r="K884">
        <v>3820</v>
      </c>
      <c r="L884" s="8">
        <v>3810</v>
      </c>
      <c r="M884" t="s">
        <v>365</v>
      </c>
      <c r="N884">
        <v>3000</v>
      </c>
      <c r="O884" t="s">
        <v>118</v>
      </c>
      <c r="P884">
        <v>4</v>
      </c>
      <c r="Q884" t="s">
        <v>345</v>
      </c>
      <c r="R884">
        <v>111</v>
      </c>
      <c r="S884" s="21">
        <v>1</v>
      </c>
      <c r="T884" s="21">
        <v>11</v>
      </c>
      <c r="U884" t="s">
        <v>438</v>
      </c>
      <c r="V884">
        <v>121</v>
      </c>
      <c r="W884" t="s">
        <v>312</v>
      </c>
      <c r="X884">
        <v>1</v>
      </c>
      <c r="Y884" t="s">
        <v>313</v>
      </c>
      <c r="Z884" s="4">
        <v>0</v>
      </c>
      <c r="AA884" s="4">
        <v>0</v>
      </c>
      <c r="AB884" s="4">
        <v>0</v>
      </c>
      <c r="AC884" s="4">
        <v>0</v>
      </c>
      <c r="AD884" s="4">
        <v>37924.76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3792.48</v>
      </c>
      <c r="AK884" s="4">
        <v>3792.48</v>
      </c>
      <c r="AM884" s="4">
        <v>0</v>
      </c>
      <c r="AN884" s="4">
        <v>0</v>
      </c>
      <c r="AO884" s="4">
        <v>0</v>
      </c>
      <c r="AP884" s="4">
        <v>50000.01</v>
      </c>
      <c r="AQ884" s="4">
        <v>-5054.8</v>
      </c>
      <c r="AR884" s="4">
        <v>-5150.3999999999996</v>
      </c>
      <c r="AS884" s="4">
        <v>-2868.76</v>
      </c>
      <c r="AT884" s="4">
        <v>-28419.74</v>
      </c>
      <c r="AU884" s="4">
        <v>0</v>
      </c>
      <c r="AV884" s="4">
        <v>-2563.09</v>
      </c>
      <c r="AW884" s="4">
        <v>0</v>
      </c>
      <c r="AX884" s="4">
        <v>0</v>
      </c>
      <c r="AZ884" s="4">
        <v>0</v>
      </c>
      <c r="BA884" s="4">
        <v>0</v>
      </c>
      <c r="BB884" s="4">
        <v>0</v>
      </c>
      <c r="BC884" s="4">
        <v>0</v>
      </c>
      <c r="BD884" s="4">
        <v>41905</v>
      </c>
      <c r="BE884" s="4">
        <v>0</v>
      </c>
      <c r="BF884" s="4">
        <v>0</v>
      </c>
      <c r="BG884" s="4">
        <v>0</v>
      </c>
      <c r="BH884" s="4">
        <v>0</v>
      </c>
      <c r="BI884" s="4">
        <v>0</v>
      </c>
      <c r="BJ884" s="6">
        <v>4190.5</v>
      </c>
      <c r="BK884" s="6">
        <v>4190.5</v>
      </c>
      <c r="BQ884" s="4">
        <v>52196.868000000002</v>
      </c>
      <c r="BR884" s="9">
        <v>0</v>
      </c>
      <c r="BS884" s="9">
        <v>0</v>
      </c>
      <c r="BT884" s="9">
        <v>0</v>
      </c>
      <c r="BU884" s="9">
        <v>0</v>
      </c>
      <c r="BV884" s="9">
        <v>43497.390000000007</v>
      </c>
      <c r="BW884" s="9">
        <v>0</v>
      </c>
      <c r="BX884" s="9">
        <v>0</v>
      </c>
      <c r="BY884" s="9">
        <v>0</v>
      </c>
      <c r="BZ884" s="9">
        <v>0</v>
      </c>
      <c r="CA884" s="9">
        <v>0</v>
      </c>
      <c r="CB884" s="9">
        <v>4349.7389999999996</v>
      </c>
      <c r="CC884" s="9">
        <v>4349.7389999999996</v>
      </c>
      <c r="CD884" s="135">
        <v>52196.868000000009</v>
      </c>
      <c r="CE884" s="7">
        <f t="shared" si="13"/>
        <v>0</v>
      </c>
    </row>
    <row r="885" spans="1:83" hidden="1">
      <c r="A885">
        <v>942</v>
      </c>
      <c r="B885" t="s">
        <v>487</v>
      </c>
      <c r="C885">
        <v>117</v>
      </c>
      <c r="D885" t="s">
        <v>488</v>
      </c>
      <c r="E885">
        <v>397</v>
      </c>
      <c r="F885">
        <v>513820003</v>
      </c>
      <c r="G885" t="s">
        <v>211</v>
      </c>
      <c r="H885" s="53"/>
      <c r="I885">
        <v>101</v>
      </c>
      <c r="J885" t="s">
        <v>308</v>
      </c>
      <c r="K885">
        <v>3820</v>
      </c>
      <c r="L885" s="8">
        <v>3810</v>
      </c>
      <c r="M885" t="s">
        <v>365</v>
      </c>
      <c r="N885">
        <v>3000</v>
      </c>
      <c r="O885" t="s">
        <v>118</v>
      </c>
      <c r="P885">
        <v>8</v>
      </c>
      <c r="Q885" t="s">
        <v>486</v>
      </c>
      <c r="R885">
        <v>183</v>
      </c>
      <c r="S885" s="21">
        <v>1</v>
      </c>
      <c r="T885" s="21">
        <v>83</v>
      </c>
      <c r="U885" t="s">
        <v>489</v>
      </c>
      <c r="V885">
        <v>121</v>
      </c>
      <c r="W885" t="s">
        <v>312</v>
      </c>
      <c r="X885">
        <v>1</v>
      </c>
      <c r="Y885" t="s">
        <v>313</v>
      </c>
      <c r="Z885" s="4">
        <v>0</v>
      </c>
      <c r="AA885" s="4">
        <v>0</v>
      </c>
      <c r="AB885" s="4">
        <v>0</v>
      </c>
      <c r="AC885" s="4">
        <v>0</v>
      </c>
      <c r="AD885" s="4">
        <v>688.34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68.83</v>
      </c>
      <c r="AK885" s="4">
        <v>68.83</v>
      </c>
      <c r="AM885" s="4">
        <v>0</v>
      </c>
      <c r="AN885" s="4">
        <v>0</v>
      </c>
      <c r="AO885" s="4">
        <v>0</v>
      </c>
      <c r="AP885" s="4">
        <v>0</v>
      </c>
      <c r="AQ885" s="4">
        <v>51511.66</v>
      </c>
      <c r="AR885" s="4">
        <v>0</v>
      </c>
      <c r="AS885" s="4">
        <v>0</v>
      </c>
      <c r="AT885" s="4">
        <v>0</v>
      </c>
      <c r="AU885" s="4">
        <v>0</v>
      </c>
      <c r="AV885" s="4">
        <v>0</v>
      </c>
      <c r="AW885" s="4">
        <v>-68.83</v>
      </c>
      <c r="AX885" s="4">
        <v>0</v>
      </c>
      <c r="AZ885" s="4">
        <v>0</v>
      </c>
      <c r="BA885" s="4">
        <v>0</v>
      </c>
      <c r="BB885" s="4">
        <v>0</v>
      </c>
      <c r="BC885" s="4">
        <v>0</v>
      </c>
      <c r="BD885" s="4">
        <v>0</v>
      </c>
      <c r="BE885" s="4">
        <v>52200</v>
      </c>
      <c r="BF885" s="4">
        <v>0</v>
      </c>
      <c r="BG885" s="4">
        <v>0</v>
      </c>
      <c r="BH885" s="4">
        <v>0</v>
      </c>
      <c r="BI885" s="4">
        <v>0</v>
      </c>
      <c r="BJ885" s="6">
        <v>5220</v>
      </c>
      <c r="BK885" s="6">
        <v>5220</v>
      </c>
      <c r="BQ885" s="4">
        <v>65020.32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54183.6</v>
      </c>
      <c r="BX885" s="9">
        <v>0</v>
      </c>
      <c r="BY885" s="9">
        <v>0</v>
      </c>
      <c r="BZ885" s="9">
        <v>0</v>
      </c>
      <c r="CA885" s="9">
        <v>0</v>
      </c>
      <c r="CB885" s="9">
        <v>5418.36</v>
      </c>
      <c r="CC885" s="9">
        <v>5418.36</v>
      </c>
      <c r="CD885" s="135">
        <v>65020.32</v>
      </c>
      <c r="CE885" s="7">
        <f t="shared" si="13"/>
        <v>0</v>
      </c>
    </row>
    <row r="886" spans="1:83" hidden="1">
      <c r="A886">
        <v>954</v>
      </c>
      <c r="B886" t="s">
        <v>502</v>
      </c>
      <c r="C886">
        <v>122</v>
      </c>
      <c r="D886" t="s">
        <v>503</v>
      </c>
      <c r="E886">
        <v>397</v>
      </c>
      <c r="F886">
        <v>513820003</v>
      </c>
      <c r="G886" t="s">
        <v>211</v>
      </c>
      <c r="H886" s="53"/>
      <c r="I886">
        <v>101</v>
      </c>
      <c r="J886" t="s">
        <v>308</v>
      </c>
      <c r="K886">
        <v>3820</v>
      </c>
      <c r="L886" s="8">
        <v>3810</v>
      </c>
      <c r="M886" t="s">
        <v>365</v>
      </c>
      <c r="N886">
        <v>3000</v>
      </c>
      <c r="O886" t="s">
        <v>118</v>
      </c>
      <c r="P886">
        <v>12</v>
      </c>
      <c r="Q886" t="s">
        <v>401</v>
      </c>
      <c r="R886">
        <v>226</v>
      </c>
      <c r="S886" s="21">
        <v>2</v>
      </c>
      <c r="T886" s="21">
        <v>26</v>
      </c>
      <c r="U886" t="s">
        <v>504</v>
      </c>
      <c r="V886">
        <v>121</v>
      </c>
      <c r="W886" t="s">
        <v>312</v>
      </c>
      <c r="X886">
        <v>1</v>
      </c>
      <c r="Y886" t="s">
        <v>313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1857.6</v>
      </c>
      <c r="AG886" s="4">
        <v>0</v>
      </c>
      <c r="AH886" s="4">
        <v>0</v>
      </c>
      <c r="AI886" s="4">
        <v>0</v>
      </c>
      <c r="AJ886" s="4">
        <v>185.76</v>
      </c>
      <c r="AK886" s="4">
        <v>185.76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-1344.21</v>
      </c>
      <c r="AT886" s="4">
        <v>-513.39</v>
      </c>
      <c r="AU886" s="4">
        <v>0</v>
      </c>
      <c r="AV886" s="4">
        <v>0</v>
      </c>
      <c r="AW886" s="4">
        <v>-185.76</v>
      </c>
      <c r="AX886" s="4">
        <v>0</v>
      </c>
      <c r="AZ886" s="4">
        <v>0</v>
      </c>
      <c r="BA886" s="4">
        <v>0</v>
      </c>
      <c r="BB886" s="4">
        <v>0</v>
      </c>
      <c r="BC886" s="4">
        <v>0</v>
      </c>
      <c r="BD886" s="4">
        <v>0</v>
      </c>
      <c r="BE886" s="4">
        <v>0</v>
      </c>
      <c r="BF886" s="4">
        <v>0</v>
      </c>
      <c r="BG886" s="4">
        <v>0</v>
      </c>
      <c r="BH886" s="4">
        <v>0</v>
      </c>
      <c r="BI886" s="4">
        <v>0</v>
      </c>
      <c r="BJ886" s="6">
        <v>0</v>
      </c>
      <c r="BK886" s="6">
        <v>0</v>
      </c>
      <c r="BQ886" s="4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0</v>
      </c>
      <c r="BX886" s="9">
        <v>0</v>
      </c>
      <c r="BY886" s="9">
        <v>0</v>
      </c>
      <c r="BZ886" s="9">
        <v>0</v>
      </c>
      <c r="CA886" s="9">
        <v>0</v>
      </c>
      <c r="CB886" s="9">
        <v>0</v>
      </c>
      <c r="CC886" s="9">
        <v>0</v>
      </c>
      <c r="CD886" s="135">
        <v>0</v>
      </c>
      <c r="CE886" s="7">
        <f t="shared" si="13"/>
        <v>0</v>
      </c>
    </row>
    <row r="887" spans="1:83" hidden="1">
      <c r="A887">
        <v>961</v>
      </c>
      <c r="B887" t="s">
        <v>80</v>
      </c>
      <c r="C887">
        <v>124</v>
      </c>
      <c r="D887" t="s">
        <v>508</v>
      </c>
      <c r="E887">
        <v>397</v>
      </c>
      <c r="F887">
        <v>513820003</v>
      </c>
      <c r="G887" t="s">
        <v>211</v>
      </c>
      <c r="H887" s="53"/>
      <c r="I887">
        <v>101</v>
      </c>
      <c r="J887" t="s">
        <v>308</v>
      </c>
      <c r="K887">
        <v>3820</v>
      </c>
      <c r="L887" s="8">
        <v>3810</v>
      </c>
      <c r="M887" t="s">
        <v>365</v>
      </c>
      <c r="N887">
        <v>3000</v>
      </c>
      <c r="O887" t="s">
        <v>118</v>
      </c>
      <c r="P887">
        <v>11</v>
      </c>
      <c r="Q887" t="s">
        <v>509</v>
      </c>
      <c r="R887">
        <v>241</v>
      </c>
      <c r="S887" s="21">
        <v>2</v>
      </c>
      <c r="T887" s="21">
        <v>41</v>
      </c>
      <c r="U887" t="s">
        <v>445</v>
      </c>
      <c r="V887">
        <v>124</v>
      </c>
      <c r="W887" t="s">
        <v>510</v>
      </c>
      <c r="X887">
        <v>1</v>
      </c>
      <c r="Y887" t="s">
        <v>313</v>
      </c>
      <c r="Z887" s="4">
        <v>0</v>
      </c>
      <c r="AA887" s="4">
        <v>0</v>
      </c>
      <c r="AB887" s="4">
        <v>0</v>
      </c>
      <c r="AC887" s="4">
        <v>0</v>
      </c>
      <c r="AD887" s="4">
        <v>30565.67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3056.57</v>
      </c>
      <c r="AK887" s="4">
        <v>3056.57</v>
      </c>
      <c r="AM887" s="4">
        <v>0</v>
      </c>
      <c r="AN887" s="4">
        <v>0</v>
      </c>
      <c r="AO887" s="4">
        <v>0</v>
      </c>
      <c r="AP887" s="4">
        <v>0</v>
      </c>
      <c r="AQ887" s="4">
        <v>-21365.67</v>
      </c>
      <c r="AR887" s="4">
        <v>11621.01</v>
      </c>
      <c r="AS887" s="4">
        <v>135.72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9200</v>
      </c>
      <c r="BE887" s="4">
        <v>11621.01</v>
      </c>
      <c r="BF887" s="4">
        <v>0</v>
      </c>
      <c r="BG887" s="4">
        <v>135.72</v>
      </c>
      <c r="BH887" s="4">
        <v>0</v>
      </c>
      <c r="BI887" s="4">
        <v>0</v>
      </c>
      <c r="BJ887" s="6">
        <v>2095.6730000000002</v>
      </c>
      <c r="BK887" s="6">
        <v>2095.6730000000002</v>
      </c>
      <c r="BQ887" s="4">
        <v>26103.702888000003</v>
      </c>
      <c r="BR887" s="9">
        <v>0</v>
      </c>
      <c r="BS887" s="9">
        <v>0</v>
      </c>
      <c r="BT887" s="9">
        <v>0</v>
      </c>
      <c r="BU887" s="9">
        <v>0</v>
      </c>
      <c r="BV887" s="9">
        <v>9549.6</v>
      </c>
      <c r="BW887" s="9">
        <v>12062.608380000001</v>
      </c>
      <c r="BX887" s="9">
        <v>0</v>
      </c>
      <c r="BY887" s="9">
        <v>140.87736000000001</v>
      </c>
      <c r="BZ887" s="9">
        <v>0</v>
      </c>
      <c r="CA887" s="9">
        <v>0</v>
      </c>
      <c r="CB887" s="9">
        <v>2175.3085740000006</v>
      </c>
      <c r="CC887" s="9">
        <v>2175.3085740000006</v>
      </c>
      <c r="CD887" s="135">
        <v>26103.702888000007</v>
      </c>
      <c r="CE887" s="7">
        <f t="shared" si="13"/>
        <v>0</v>
      </c>
    </row>
    <row r="888" spans="1:83" hidden="1">
      <c r="A888">
        <v>111</v>
      </c>
      <c r="B888" t="s">
        <v>84</v>
      </c>
      <c r="C888">
        <v>141</v>
      </c>
      <c r="D888" t="s">
        <v>260</v>
      </c>
      <c r="E888">
        <v>398</v>
      </c>
      <c r="F888">
        <v>513820004</v>
      </c>
      <c r="G888" t="s">
        <v>266</v>
      </c>
      <c r="H888" s="53"/>
      <c r="I888">
        <v>101</v>
      </c>
      <c r="J888" t="s">
        <v>308</v>
      </c>
      <c r="K888">
        <v>3820</v>
      </c>
      <c r="L888" s="8">
        <v>3810</v>
      </c>
      <c r="M888" t="s">
        <v>365</v>
      </c>
      <c r="N888">
        <v>3000</v>
      </c>
      <c r="O888" t="s">
        <v>118</v>
      </c>
      <c r="P888">
        <v>13</v>
      </c>
      <c r="Q888" t="s">
        <v>353</v>
      </c>
      <c r="R888">
        <v>263</v>
      </c>
      <c r="S888" s="21">
        <v>2</v>
      </c>
      <c r="T888" s="21">
        <v>63</v>
      </c>
      <c r="U888" t="s">
        <v>354</v>
      </c>
      <c r="V888">
        <v>121</v>
      </c>
      <c r="W888" t="s">
        <v>312</v>
      </c>
      <c r="X888">
        <v>1</v>
      </c>
      <c r="Y888" t="s">
        <v>313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M888" s="4">
        <v>0</v>
      </c>
      <c r="AN888" s="4">
        <v>0</v>
      </c>
      <c r="AO888" s="4">
        <v>0</v>
      </c>
      <c r="AP888" s="4">
        <v>0</v>
      </c>
      <c r="AQ888" s="4">
        <v>1885.3</v>
      </c>
      <c r="AR888" s="4">
        <v>0</v>
      </c>
      <c r="AS888" s="4">
        <v>0</v>
      </c>
      <c r="AT888" s="4">
        <v>0</v>
      </c>
      <c r="AU888" s="4">
        <v>0</v>
      </c>
      <c r="AV888" s="4">
        <v>0</v>
      </c>
      <c r="AW888" s="4">
        <v>0</v>
      </c>
      <c r="AX888" s="4">
        <v>0</v>
      </c>
      <c r="AZ888" s="4">
        <v>0</v>
      </c>
      <c r="BA888" s="4">
        <v>0</v>
      </c>
      <c r="BB888" s="4">
        <v>0</v>
      </c>
      <c r="BC888" s="4">
        <v>0</v>
      </c>
      <c r="BD888" s="4">
        <v>1885.3</v>
      </c>
      <c r="BE888" s="4">
        <v>0</v>
      </c>
      <c r="BF888" s="4">
        <v>0</v>
      </c>
      <c r="BG888" s="4">
        <v>0</v>
      </c>
      <c r="BH888" s="4">
        <v>0</v>
      </c>
      <c r="BI888" s="4">
        <v>0</v>
      </c>
      <c r="BJ888" s="6">
        <v>188.53</v>
      </c>
      <c r="BK888" s="6">
        <v>188.53</v>
      </c>
      <c r="BQ888" s="4">
        <v>2348.3296800000003</v>
      </c>
      <c r="BR888" s="9">
        <v>0</v>
      </c>
      <c r="BS888" s="9">
        <v>0</v>
      </c>
      <c r="BT888" s="9">
        <v>0</v>
      </c>
      <c r="BU888" s="9">
        <v>0</v>
      </c>
      <c r="BV888" s="9">
        <v>1956.9414000000002</v>
      </c>
      <c r="BW888" s="9">
        <v>0</v>
      </c>
      <c r="BX888" s="9">
        <v>0</v>
      </c>
      <c r="BY888" s="9">
        <v>0</v>
      </c>
      <c r="BZ888" s="9">
        <v>0</v>
      </c>
      <c r="CA888" s="9">
        <v>0</v>
      </c>
      <c r="CB888" s="9">
        <v>195.69414</v>
      </c>
      <c r="CC888" s="9">
        <v>195.69414</v>
      </c>
      <c r="CD888" s="135">
        <v>2348.3296800000003</v>
      </c>
      <c r="CE888" s="7">
        <f t="shared" si="13"/>
        <v>0</v>
      </c>
    </row>
    <row r="889" spans="1:83" hidden="1">
      <c r="A889">
        <v>942</v>
      </c>
      <c r="B889" t="s">
        <v>487</v>
      </c>
      <c r="C889">
        <v>117</v>
      </c>
      <c r="D889" t="s">
        <v>488</v>
      </c>
      <c r="E889">
        <v>398</v>
      </c>
      <c r="F889">
        <v>513820004</v>
      </c>
      <c r="G889" t="s">
        <v>266</v>
      </c>
      <c r="H889" s="53"/>
      <c r="I889">
        <v>101</v>
      </c>
      <c r="J889" t="s">
        <v>308</v>
      </c>
      <c r="K889">
        <v>3820</v>
      </c>
      <c r="L889" s="8">
        <v>3810</v>
      </c>
      <c r="M889" t="s">
        <v>365</v>
      </c>
      <c r="N889">
        <v>3000</v>
      </c>
      <c r="O889" t="s">
        <v>118</v>
      </c>
      <c r="P889">
        <v>8</v>
      </c>
      <c r="Q889" t="s">
        <v>486</v>
      </c>
      <c r="R889">
        <v>183</v>
      </c>
      <c r="S889" s="21">
        <v>1</v>
      </c>
      <c r="T889" s="21">
        <v>83</v>
      </c>
      <c r="U889" t="s">
        <v>489</v>
      </c>
      <c r="V889">
        <v>121</v>
      </c>
      <c r="W889" t="s">
        <v>312</v>
      </c>
      <c r="X889">
        <v>1</v>
      </c>
      <c r="Y889" t="s">
        <v>313</v>
      </c>
      <c r="Z889" s="4">
        <v>0</v>
      </c>
      <c r="AA889" s="4">
        <v>0</v>
      </c>
      <c r="AB889" s="4">
        <v>0</v>
      </c>
      <c r="AC889" s="4">
        <v>0</v>
      </c>
      <c r="AD889" s="4">
        <v>90186.48</v>
      </c>
      <c r="AE889" s="4">
        <v>3591.36</v>
      </c>
      <c r="AF889" s="4">
        <v>0</v>
      </c>
      <c r="AG889" s="4">
        <v>0</v>
      </c>
      <c r="AH889" s="4">
        <v>0</v>
      </c>
      <c r="AI889" s="4">
        <v>0</v>
      </c>
      <c r="AJ889" s="4">
        <v>9377.7800000000007</v>
      </c>
      <c r="AK889" s="4">
        <v>9377.7800000000007</v>
      </c>
      <c r="AM889" s="4">
        <v>0</v>
      </c>
      <c r="AN889" s="4">
        <v>0</v>
      </c>
      <c r="AO889" s="4">
        <v>0</v>
      </c>
      <c r="AP889" s="4">
        <v>0</v>
      </c>
      <c r="AQ889" s="4">
        <v>29293.52</v>
      </c>
      <c r="AR889" s="4">
        <v>0</v>
      </c>
      <c r="AS889" s="4">
        <v>0</v>
      </c>
      <c r="AT889" s="4">
        <v>0</v>
      </c>
      <c r="AU889" s="4">
        <v>0</v>
      </c>
      <c r="AV889" s="4">
        <v>-3591.36</v>
      </c>
      <c r="AW889" s="4">
        <v>-9377.7800000000007</v>
      </c>
      <c r="AX889" s="4">
        <v>0</v>
      </c>
      <c r="AZ889" s="4">
        <v>0</v>
      </c>
      <c r="BA889" s="4">
        <v>0</v>
      </c>
      <c r="BB889" s="4">
        <v>0</v>
      </c>
      <c r="BC889" s="4">
        <v>0</v>
      </c>
      <c r="BD889" s="4">
        <v>119480</v>
      </c>
      <c r="BE889" s="4">
        <v>0</v>
      </c>
      <c r="BF889" s="4">
        <v>0</v>
      </c>
      <c r="BG889" s="4">
        <v>0</v>
      </c>
      <c r="BH889" s="4">
        <v>0</v>
      </c>
      <c r="BI889" s="4">
        <v>0</v>
      </c>
      <c r="BJ889" s="6">
        <v>11948</v>
      </c>
      <c r="BK889" s="6">
        <v>11948</v>
      </c>
      <c r="BQ889" s="26">
        <v>0</v>
      </c>
      <c r="BR889" s="9">
        <v>0</v>
      </c>
      <c r="BS889" s="9">
        <v>0</v>
      </c>
      <c r="BT889" s="9">
        <v>0</v>
      </c>
      <c r="BU889" s="9">
        <v>0</v>
      </c>
      <c r="BV889" s="9">
        <v>0</v>
      </c>
      <c r="BW889" s="9">
        <v>0</v>
      </c>
      <c r="BX889" s="9">
        <v>0</v>
      </c>
      <c r="BY889" s="9">
        <v>0</v>
      </c>
      <c r="BZ889" s="9">
        <v>0</v>
      </c>
      <c r="CA889" s="9">
        <v>0</v>
      </c>
      <c r="CB889" s="9">
        <v>0</v>
      </c>
      <c r="CC889" s="9">
        <v>0</v>
      </c>
      <c r="CD889" s="135">
        <v>0</v>
      </c>
      <c r="CE889" s="7">
        <f t="shared" si="13"/>
        <v>0</v>
      </c>
    </row>
    <row r="890" spans="1:83" s="120" customFormat="1" ht="15.75" hidden="1" thickBot="1">
      <c r="A890" s="120">
        <v>961</v>
      </c>
      <c r="B890" s="120" t="s">
        <v>80</v>
      </c>
      <c r="C890" s="120">
        <v>124</v>
      </c>
      <c r="D890" s="120" t="s">
        <v>508</v>
      </c>
      <c r="E890" s="120">
        <v>398</v>
      </c>
      <c r="F890" s="120">
        <v>513820004</v>
      </c>
      <c r="G890" s="120" t="s">
        <v>266</v>
      </c>
      <c r="H890" s="121"/>
      <c r="I890" s="120">
        <v>101</v>
      </c>
      <c r="J890" s="120" t="s">
        <v>308</v>
      </c>
      <c r="K890" s="120">
        <v>3820</v>
      </c>
      <c r="L890" s="122">
        <v>3810</v>
      </c>
      <c r="M890" s="120" t="s">
        <v>365</v>
      </c>
      <c r="N890" s="120">
        <v>3000</v>
      </c>
      <c r="O890" s="120" t="s">
        <v>118</v>
      </c>
      <c r="P890" s="120">
        <v>11</v>
      </c>
      <c r="Q890" s="120" t="s">
        <v>509</v>
      </c>
      <c r="R890" s="120">
        <v>241</v>
      </c>
      <c r="S890" s="123">
        <v>2</v>
      </c>
      <c r="T890" s="123">
        <v>41</v>
      </c>
      <c r="U890" s="120" t="s">
        <v>445</v>
      </c>
      <c r="V890" s="120">
        <v>124</v>
      </c>
      <c r="W890" s="120" t="s">
        <v>510</v>
      </c>
      <c r="X890" s="120">
        <v>1</v>
      </c>
      <c r="Y890" s="120" t="s">
        <v>313</v>
      </c>
      <c r="Z890" s="22">
        <v>0</v>
      </c>
      <c r="AA890" s="22">
        <v>0</v>
      </c>
      <c r="AB890" s="22">
        <v>0</v>
      </c>
      <c r="AC890" s="22">
        <v>0</v>
      </c>
      <c r="AD890" s="22">
        <v>451112.48</v>
      </c>
      <c r="AE890" s="22">
        <v>21266.42</v>
      </c>
      <c r="AF890" s="22">
        <v>10732.8</v>
      </c>
      <c r="AG890" s="22">
        <v>0</v>
      </c>
      <c r="AH890" s="22">
        <v>0</v>
      </c>
      <c r="AI890" s="22">
        <v>0</v>
      </c>
      <c r="AJ890" s="22">
        <v>48311.17</v>
      </c>
      <c r="AK890" s="22">
        <v>48311.17</v>
      </c>
      <c r="AL890" s="22"/>
      <c r="AM890" s="22">
        <v>0</v>
      </c>
      <c r="AN890" s="22">
        <v>54752</v>
      </c>
      <c r="AO890" s="22">
        <v>21</v>
      </c>
      <c r="AP890" s="22">
        <v>500000</v>
      </c>
      <c r="AQ890" s="22">
        <v>-381874.16</v>
      </c>
      <c r="AR890" s="22">
        <v>0</v>
      </c>
      <c r="AS890" s="22">
        <v>0</v>
      </c>
      <c r="AT890" s="22">
        <v>0</v>
      </c>
      <c r="AU890" s="22">
        <v>-3007.75</v>
      </c>
      <c r="AV890" s="22">
        <v>0</v>
      </c>
      <c r="AW890" s="22">
        <v>-47952.46</v>
      </c>
      <c r="AX890" s="22">
        <v>-40000</v>
      </c>
      <c r="AZ890" s="22">
        <v>0</v>
      </c>
      <c r="BA890" s="22">
        <v>54752</v>
      </c>
      <c r="BB890" s="22">
        <v>0</v>
      </c>
      <c r="BC890" s="22">
        <v>220370</v>
      </c>
      <c r="BD890" s="22">
        <v>305921.3</v>
      </c>
      <c r="BE890" s="22">
        <v>42968</v>
      </c>
      <c r="BF890" s="22">
        <v>15576.19</v>
      </c>
      <c r="BG890" s="22">
        <v>13415.28</v>
      </c>
      <c r="BH890" s="22">
        <v>0</v>
      </c>
      <c r="BI890" s="22">
        <v>0</v>
      </c>
      <c r="BJ890" s="124">
        <v>65300.277000000002</v>
      </c>
      <c r="BK890" s="124">
        <v>65300.277000000002</v>
      </c>
      <c r="BL890" s="24"/>
      <c r="BM890" s="24"/>
      <c r="BQ890" s="133">
        <v>0</v>
      </c>
      <c r="BR890" s="24">
        <v>0</v>
      </c>
      <c r="BS890" s="24">
        <v>0</v>
      </c>
      <c r="BT890" s="24">
        <v>0</v>
      </c>
      <c r="BU890" s="24">
        <v>0</v>
      </c>
      <c r="BV890" s="24">
        <v>0</v>
      </c>
      <c r="BW890" s="24">
        <v>0</v>
      </c>
      <c r="BX890" s="24">
        <v>0</v>
      </c>
      <c r="BY890" s="24">
        <v>0</v>
      </c>
      <c r="BZ890" s="24">
        <v>0</v>
      </c>
      <c r="CA890" s="24">
        <v>0</v>
      </c>
      <c r="CB890" s="24">
        <v>0</v>
      </c>
      <c r="CC890" s="24">
        <v>0</v>
      </c>
      <c r="CD890" s="138">
        <v>0</v>
      </c>
      <c r="CE890" s="7">
        <f t="shared" si="13"/>
        <v>0</v>
      </c>
    </row>
    <row r="891" spans="1:83" hidden="1">
      <c r="A891">
        <v>101</v>
      </c>
      <c r="B891" t="s">
        <v>306</v>
      </c>
      <c r="C891">
        <v>139</v>
      </c>
      <c r="D891" t="s">
        <v>307</v>
      </c>
      <c r="E891">
        <v>399</v>
      </c>
      <c r="F891">
        <v>513820005</v>
      </c>
      <c r="G891" t="s">
        <v>212</v>
      </c>
      <c r="H891" s="53"/>
      <c r="I891">
        <v>101</v>
      </c>
      <c r="J891" t="s">
        <v>308</v>
      </c>
      <c r="K891">
        <v>3820</v>
      </c>
      <c r="L891" s="8">
        <v>3810</v>
      </c>
      <c r="M891" t="s">
        <v>365</v>
      </c>
      <c r="N891">
        <v>3000</v>
      </c>
      <c r="O891" t="s">
        <v>118</v>
      </c>
      <c r="P891">
        <v>7</v>
      </c>
      <c r="Q891" t="s">
        <v>310</v>
      </c>
      <c r="R891">
        <v>171</v>
      </c>
      <c r="S891" s="21">
        <v>1</v>
      </c>
      <c r="T891" s="21">
        <v>71</v>
      </c>
      <c r="U891" t="s">
        <v>311</v>
      </c>
      <c r="V891">
        <v>121</v>
      </c>
      <c r="W891" t="s">
        <v>312</v>
      </c>
      <c r="X891">
        <v>1</v>
      </c>
      <c r="Y891" t="s">
        <v>313</v>
      </c>
      <c r="Z891" s="4">
        <v>0</v>
      </c>
      <c r="AA891" s="4">
        <v>0</v>
      </c>
      <c r="AB891" s="4">
        <v>1238.4000000000001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123.84</v>
      </c>
      <c r="AK891" s="4">
        <v>123.84</v>
      </c>
      <c r="AM891" s="4">
        <v>91493.99</v>
      </c>
      <c r="AN891" s="4">
        <v>0</v>
      </c>
      <c r="AO891" s="4">
        <v>0</v>
      </c>
      <c r="AP891" s="4">
        <v>0</v>
      </c>
      <c r="AQ891" s="4">
        <v>0</v>
      </c>
      <c r="AR891" s="4">
        <v>-1238.4000000000001</v>
      </c>
      <c r="AS891" s="4">
        <v>0</v>
      </c>
      <c r="AT891" s="4">
        <v>0</v>
      </c>
      <c r="AU891" s="4">
        <v>0</v>
      </c>
      <c r="AV891" s="4">
        <v>0</v>
      </c>
      <c r="AW891" s="4">
        <v>-123.84</v>
      </c>
      <c r="AX891" s="4">
        <v>0</v>
      </c>
      <c r="AZ891" s="4">
        <v>91493.99</v>
      </c>
      <c r="BA891" s="4">
        <v>0</v>
      </c>
      <c r="BB891" s="4">
        <v>0</v>
      </c>
      <c r="BC891" s="4">
        <v>0</v>
      </c>
      <c r="BD891" s="4">
        <v>0</v>
      </c>
      <c r="BE891" s="4">
        <v>0</v>
      </c>
      <c r="BF891" s="4">
        <v>0</v>
      </c>
      <c r="BG891" s="4">
        <v>0</v>
      </c>
      <c r="BH891" s="4">
        <v>0</v>
      </c>
      <c r="BI891" s="4">
        <v>0</v>
      </c>
      <c r="BJ891" s="6">
        <v>9149.3990000000013</v>
      </c>
      <c r="BK891" s="6">
        <v>9149.3990000000013</v>
      </c>
      <c r="BQ891" s="4">
        <v>113964.91394400001</v>
      </c>
      <c r="BR891" s="9">
        <v>94970.761620000005</v>
      </c>
      <c r="BS891" s="9">
        <v>0</v>
      </c>
      <c r="BT891" s="9">
        <v>0</v>
      </c>
      <c r="BU891" s="9">
        <v>0</v>
      </c>
      <c r="BV891" s="9">
        <v>0</v>
      </c>
      <c r="BW891" s="9">
        <v>0</v>
      </c>
      <c r="BX891" s="9">
        <v>0</v>
      </c>
      <c r="BY891" s="9">
        <v>0</v>
      </c>
      <c r="BZ891" s="9">
        <v>0</v>
      </c>
      <c r="CA891" s="9">
        <v>0</v>
      </c>
      <c r="CB891" s="9">
        <v>9497.0761620000012</v>
      </c>
      <c r="CC891" s="9">
        <v>9497.0761620000012</v>
      </c>
      <c r="CD891" s="135">
        <v>113964.913944</v>
      </c>
      <c r="CE891" s="7">
        <f t="shared" si="13"/>
        <v>0</v>
      </c>
    </row>
    <row r="892" spans="1:83" hidden="1">
      <c r="A892">
        <v>111</v>
      </c>
      <c r="B892" t="s">
        <v>84</v>
      </c>
      <c r="C892">
        <v>141</v>
      </c>
      <c r="D892" t="s">
        <v>260</v>
      </c>
      <c r="E892">
        <v>399</v>
      </c>
      <c r="F892">
        <v>513820005</v>
      </c>
      <c r="G892" t="s">
        <v>212</v>
      </c>
      <c r="H892" s="53"/>
      <c r="I892">
        <v>101</v>
      </c>
      <c r="J892" t="s">
        <v>308</v>
      </c>
      <c r="K892">
        <v>3820</v>
      </c>
      <c r="L892" s="8">
        <v>3810</v>
      </c>
      <c r="M892" t="s">
        <v>365</v>
      </c>
      <c r="N892">
        <v>3000</v>
      </c>
      <c r="O892" t="s">
        <v>118</v>
      </c>
      <c r="P892">
        <v>13</v>
      </c>
      <c r="Q892" t="s">
        <v>353</v>
      </c>
      <c r="R892">
        <v>263</v>
      </c>
      <c r="S892" s="21">
        <v>2</v>
      </c>
      <c r="T892" s="21">
        <v>63</v>
      </c>
      <c r="U892" t="s">
        <v>354</v>
      </c>
      <c r="V892">
        <v>121</v>
      </c>
      <c r="W892" t="s">
        <v>312</v>
      </c>
      <c r="X892">
        <v>1</v>
      </c>
      <c r="Y892" t="s">
        <v>313</v>
      </c>
      <c r="Z892" s="4">
        <v>0</v>
      </c>
      <c r="AA892" s="4">
        <v>274.51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27.45</v>
      </c>
      <c r="AK892" s="4">
        <v>27.45</v>
      </c>
      <c r="AM892" s="4">
        <v>2103.41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0</v>
      </c>
      <c r="AU892" s="4">
        <v>0</v>
      </c>
      <c r="AV892" s="4">
        <v>0</v>
      </c>
      <c r="AW892" s="4">
        <v>0</v>
      </c>
      <c r="AX892" s="4">
        <v>0</v>
      </c>
      <c r="AZ892" s="4">
        <v>2103.41</v>
      </c>
      <c r="BA892" s="4">
        <v>0</v>
      </c>
      <c r="BB892" s="4">
        <v>0</v>
      </c>
      <c r="BC892" s="4">
        <v>0</v>
      </c>
      <c r="BD892" s="4">
        <v>0</v>
      </c>
      <c r="BE892" s="4">
        <v>0</v>
      </c>
      <c r="BF892" s="4">
        <v>0</v>
      </c>
      <c r="BG892" s="4">
        <v>0</v>
      </c>
      <c r="BH892" s="4">
        <v>0</v>
      </c>
      <c r="BI892" s="4">
        <v>0</v>
      </c>
      <c r="BJ892" s="6">
        <v>210.34099999999998</v>
      </c>
      <c r="BK892" s="6">
        <v>210.34099999999998</v>
      </c>
      <c r="BQ892" s="4">
        <v>2620.0074959999997</v>
      </c>
      <c r="BR892" s="9">
        <v>2183.3395799999998</v>
      </c>
      <c r="BS892" s="9">
        <v>0</v>
      </c>
      <c r="BT892" s="9">
        <v>0</v>
      </c>
      <c r="BU892" s="9">
        <v>0</v>
      </c>
      <c r="BV892" s="9">
        <v>0</v>
      </c>
      <c r="BW892" s="9">
        <v>0</v>
      </c>
      <c r="BX892" s="9">
        <v>0</v>
      </c>
      <c r="BY892" s="9">
        <v>0</v>
      </c>
      <c r="BZ892" s="9">
        <v>0</v>
      </c>
      <c r="CA892" s="9">
        <v>0</v>
      </c>
      <c r="CB892" s="9">
        <v>218.333958</v>
      </c>
      <c r="CC892" s="9">
        <v>218.333958</v>
      </c>
      <c r="CD892" s="135">
        <v>2620.0074960000002</v>
      </c>
      <c r="CE892" s="7">
        <f t="shared" si="13"/>
        <v>0</v>
      </c>
    </row>
    <row r="893" spans="1:83" hidden="1">
      <c r="A893">
        <v>921</v>
      </c>
      <c r="B893" t="s">
        <v>454</v>
      </c>
      <c r="C893">
        <v>108</v>
      </c>
      <c r="D893" t="s">
        <v>455</v>
      </c>
      <c r="E893">
        <v>399</v>
      </c>
      <c r="F893">
        <v>513820005</v>
      </c>
      <c r="G893" t="s">
        <v>212</v>
      </c>
      <c r="H893" s="53"/>
      <c r="I893">
        <v>101</v>
      </c>
      <c r="J893" t="s">
        <v>308</v>
      </c>
      <c r="K893">
        <v>3820</v>
      </c>
      <c r="L893" s="8">
        <v>3810</v>
      </c>
      <c r="M893" t="s">
        <v>365</v>
      </c>
      <c r="N893">
        <v>3000</v>
      </c>
      <c r="O893" t="s">
        <v>118</v>
      </c>
      <c r="P893">
        <v>4</v>
      </c>
      <c r="Q893" t="s">
        <v>345</v>
      </c>
      <c r="R893">
        <v>132</v>
      </c>
      <c r="S893" s="21">
        <v>1</v>
      </c>
      <c r="T893" s="21">
        <v>32</v>
      </c>
      <c r="U893" t="s">
        <v>456</v>
      </c>
      <c r="V893">
        <v>121</v>
      </c>
      <c r="W893" t="s">
        <v>312</v>
      </c>
      <c r="X893">
        <v>1</v>
      </c>
      <c r="Y893" t="s">
        <v>313</v>
      </c>
      <c r="Z893" s="4">
        <v>14680.2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1468.02</v>
      </c>
      <c r="AK893" s="4">
        <v>1468.02</v>
      </c>
      <c r="AM893" s="4">
        <v>-3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AU893" s="4">
        <v>0</v>
      </c>
      <c r="AV893" s="4">
        <v>0</v>
      </c>
      <c r="AW893" s="4">
        <v>0</v>
      </c>
      <c r="AX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0</v>
      </c>
      <c r="BE893" s="4">
        <v>0</v>
      </c>
      <c r="BF893" s="4">
        <v>0</v>
      </c>
      <c r="BG893" s="4">
        <v>0</v>
      </c>
      <c r="BH893" s="4">
        <v>0</v>
      </c>
      <c r="BI893" s="4">
        <v>0</v>
      </c>
      <c r="BJ893" s="6">
        <v>0</v>
      </c>
      <c r="BK893" s="6">
        <v>0</v>
      </c>
      <c r="BQ893" s="4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0</v>
      </c>
      <c r="BX893" s="9">
        <v>0</v>
      </c>
      <c r="BY893" s="9">
        <v>0</v>
      </c>
      <c r="BZ893" s="9">
        <v>0</v>
      </c>
      <c r="CA893" s="9">
        <v>0</v>
      </c>
      <c r="CB893" s="9">
        <v>0</v>
      </c>
      <c r="CC893" s="9">
        <v>0</v>
      </c>
      <c r="CD893" s="135">
        <v>0</v>
      </c>
      <c r="CE893" s="7">
        <f t="shared" si="13"/>
        <v>0</v>
      </c>
    </row>
    <row r="894" spans="1:83" hidden="1">
      <c r="A894">
        <v>924</v>
      </c>
      <c r="B894" t="s">
        <v>574</v>
      </c>
      <c r="C894">
        <v>159</v>
      </c>
      <c r="D894" t="s">
        <v>574</v>
      </c>
      <c r="E894">
        <v>399</v>
      </c>
      <c r="F894">
        <v>513820005</v>
      </c>
      <c r="G894" t="s">
        <v>212</v>
      </c>
      <c r="H894" s="53"/>
      <c r="I894">
        <v>101</v>
      </c>
      <c r="J894" t="s">
        <v>308</v>
      </c>
      <c r="K894">
        <v>3820</v>
      </c>
      <c r="L894" s="8">
        <v>3810</v>
      </c>
      <c r="M894" t="s">
        <v>365</v>
      </c>
      <c r="N894">
        <v>3000</v>
      </c>
      <c r="O894" t="s">
        <v>118</v>
      </c>
      <c r="P894">
        <v>4</v>
      </c>
      <c r="Q894" t="s">
        <v>345</v>
      </c>
      <c r="R894">
        <v>111</v>
      </c>
      <c r="S894" s="21">
        <v>1</v>
      </c>
      <c r="T894" s="21">
        <v>11</v>
      </c>
      <c r="U894" t="s">
        <v>438</v>
      </c>
      <c r="V894">
        <v>121</v>
      </c>
      <c r="W894" t="s">
        <v>312</v>
      </c>
      <c r="X894">
        <v>1</v>
      </c>
      <c r="Y894" t="s">
        <v>313</v>
      </c>
      <c r="Z894" s="4">
        <v>0</v>
      </c>
      <c r="AA894" s="4">
        <v>0</v>
      </c>
      <c r="AB894" s="4">
        <v>35197.199999999997</v>
      </c>
      <c r="AC894" s="4">
        <v>147369.60000000001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18256.68</v>
      </c>
      <c r="AK894" s="4">
        <v>18256.68</v>
      </c>
      <c r="AM894" s="4">
        <v>29384</v>
      </c>
      <c r="AN894" s="4">
        <v>2213.19</v>
      </c>
      <c r="AO894" s="4">
        <v>-34000</v>
      </c>
      <c r="AP894" s="4">
        <v>-146000</v>
      </c>
      <c r="AQ894" s="4">
        <v>0</v>
      </c>
      <c r="AR894" s="4">
        <v>-771.6</v>
      </c>
      <c r="AS894" s="4">
        <v>324.64999999999998</v>
      </c>
      <c r="AT894" s="4">
        <v>0</v>
      </c>
      <c r="AU894" s="4">
        <v>0</v>
      </c>
      <c r="AV894" s="4">
        <v>0</v>
      </c>
      <c r="AW894" s="4">
        <v>-16000</v>
      </c>
      <c r="AX894" s="4">
        <v>-18000</v>
      </c>
      <c r="AZ894" s="4">
        <v>9084</v>
      </c>
      <c r="BA894" s="4">
        <v>22513.19</v>
      </c>
      <c r="BB894" s="4">
        <v>0</v>
      </c>
      <c r="BC894" s="4">
        <v>0</v>
      </c>
      <c r="BD894" s="4">
        <v>0</v>
      </c>
      <c r="BE894" s="4">
        <v>0</v>
      </c>
      <c r="BF894" s="4">
        <v>2110</v>
      </c>
      <c r="BG894" s="4">
        <v>0</v>
      </c>
      <c r="BH894" s="4">
        <v>0</v>
      </c>
      <c r="BI894" s="4">
        <v>0</v>
      </c>
      <c r="BJ894" s="6">
        <v>3370.7190000000001</v>
      </c>
      <c r="BK894" s="6">
        <v>3370.7190000000001</v>
      </c>
      <c r="BQ894" s="4">
        <v>41985.675863999997</v>
      </c>
      <c r="BR894" s="9">
        <v>9429.1920000000009</v>
      </c>
      <c r="BS894" s="9">
        <v>23368.691219999997</v>
      </c>
      <c r="BT894" s="9">
        <v>0</v>
      </c>
      <c r="BU894" s="9">
        <v>0</v>
      </c>
      <c r="BV894" s="9">
        <v>0</v>
      </c>
      <c r="BW894" s="9">
        <v>0</v>
      </c>
      <c r="BX894" s="9">
        <v>2190.1799999999998</v>
      </c>
      <c r="BY894" s="9">
        <v>0</v>
      </c>
      <c r="BZ894" s="9">
        <v>0</v>
      </c>
      <c r="CA894" s="9">
        <v>0</v>
      </c>
      <c r="CB894" s="9">
        <v>3498.8063220000004</v>
      </c>
      <c r="CC894" s="9">
        <v>3498.8063220000004</v>
      </c>
      <c r="CD894" s="135">
        <v>41985.675864000004</v>
      </c>
      <c r="CE894" s="7">
        <f t="shared" si="13"/>
        <v>0</v>
      </c>
    </row>
    <row r="895" spans="1:83" hidden="1">
      <c r="A895">
        <v>941</v>
      </c>
      <c r="B895" t="s">
        <v>484</v>
      </c>
      <c r="C895">
        <v>116</v>
      </c>
      <c r="D895" t="s">
        <v>485</v>
      </c>
      <c r="E895">
        <v>399</v>
      </c>
      <c r="F895">
        <v>513820005</v>
      </c>
      <c r="G895" t="s">
        <v>212</v>
      </c>
      <c r="H895" s="53"/>
      <c r="I895">
        <v>101</v>
      </c>
      <c r="J895" t="s">
        <v>308</v>
      </c>
      <c r="K895">
        <v>3820</v>
      </c>
      <c r="L895" s="8">
        <v>3810</v>
      </c>
      <c r="M895" t="s">
        <v>365</v>
      </c>
      <c r="N895">
        <v>3000</v>
      </c>
      <c r="O895" t="s">
        <v>118</v>
      </c>
      <c r="P895">
        <v>8</v>
      </c>
      <c r="Q895" t="s">
        <v>486</v>
      </c>
      <c r="R895">
        <v>131</v>
      </c>
      <c r="S895" s="21">
        <v>1</v>
      </c>
      <c r="T895" s="21">
        <v>31</v>
      </c>
      <c r="U895" t="s">
        <v>449</v>
      </c>
      <c r="V895">
        <v>121</v>
      </c>
      <c r="W895" t="s">
        <v>312</v>
      </c>
      <c r="X895">
        <v>1</v>
      </c>
      <c r="Y895" t="s">
        <v>313</v>
      </c>
      <c r="Z895" s="4">
        <v>0</v>
      </c>
      <c r="AA895" s="4">
        <v>5027.8999999999996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502.79</v>
      </c>
      <c r="AK895" s="4">
        <v>502.79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0</v>
      </c>
      <c r="AU895" s="4">
        <v>0</v>
      </c>
      <c r="AV895" s="4">
        <v>0</v>
      </c>
      <c r="AW895" s="4">
        <v>0</v>
      </c>
      <c r="AX895" s="4">
        <v>0</v>
      </c>
      <c r="AZ895" s="4">
        <v>0</v>
      </c>
      <c r="BA895" s="4">
        <v>0</v>
      </c>
      <c r="BB895" s="4">
        <v>0</v>
      </c>
      <c r="BC895" s="4">
        <v>0</v>
      </c>
      <c r="BD895" s="4">
        <v>0</v>
      </c>
      <c r="BE895" s="4">
        <v>0</v>
      </c>
      <c r="BF895" s="4">
        <v>0</v>
      </c>
      <c r="BG895" s="4">
        <v>0</v>
      </c>
      <c r="BH895" s="4">
        <v>0</v>
      </c>
      <c r="BI895" s="4">
        <v>0</v>
      </c>
      <c r="BJ895" s="6">
        <v>0</v>
      </c>
      <c r="BK895" s="6">
        <v>0</v>
      </c>
      <c r="BQ895" s="4">
        <v>0</v>
      </c>
      <c r="BR895" s="9">
        <v>0</v>
      </c>
      <c r="BS895" s="9">
        <v>0</v>
      </c>
      <c r="BT895" s="9">
        <v>0</v>
      </c>
      <c r="BU895" s="9">
        <v>0</v>
      </c>
      <c r="BV895" s="9">
        <v>0</v>
      </c>
      <c r="BW895" s="9">
        <v>0</v>
      </c>
      <c r="BX895" s="9">
        <v>0</v>
      </c>
      <c r="BY895" s="9">
        <v>0</v>
      </c>
      <c r="BZ895" s="9">
        <v>0</v>
      </c>
      <c r="CA895" s="9">
        <v>0</v>
      </c>
      <c r="CB895" s="9">
        <v>0</v>
      </c>
      <c r="CC895" s="9">
        <v>0</v>
      </c>
      <c r="CD895" s="135">
        <v>0</v>
      </c>
      <c r="CE895" s="7">
        <f t="shared" si="13"/>
        <v>0</v>
      </c>
    </row>
    <row r="896" spans="1:83" hidden="1">
      <c r="A896">
        <v>942</v>
      </c>
      <c r="B896" t="s">
        <v>487</v>
      </c>
      <c r="C896">
        <v>117</v>
      </c>
      <c r="D896" t="s">
        <v>488</v>
      </c>
      <c r="E896">
        <v>399</v>
      </c>
      <c r="F896">
        <v>513820005</v>
      </c>
      <c r="G896" t="s">
        <v>212</v>
      </c>
      <c r="H896" s="53"/>
      <c r="I896">
        <v>101</v>
      </c>
      <c r="J896" t="s">
        <v>308</v>
      </c>
      <c r="K896">
        <v>3820</v>
      </c>
      <c r="L896" s="8">
        <v>3810</v>
      </c>
      <c r="M896" t="s">
        <v>365</v>
      </c>
      <c r="N896">
        <v>3000</v>
      </c>
      <c r="O896" t="s">
        <v>118</v>
      </c>
      <c r="P896">
        <v>8</v>
      </c>
      <c r="Q896" t="s">
        <v>486</v>
      </c>
      <c r="R896">
        <v>183</v>
      </c>
      <c r="S896" s="21">
        <v>1</v>
      </c>
      <c r="T896" s="21">
        <v>83</v>
      </c>
      <c r="U896" t="s">
        <v>489</v>
      </c>
      <c r="V896">
        <v>121</v>
      </c>
      <c r="W896" t="s">
        <v>312</v>
      </c>
      <c r="X896">
        <v>1</v>
      </c>
      <c r="Y896" t="s">
        <v>313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M896" s="4">
        <v>75400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Z896" s="4">
        <v>75400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  <c r="BF896" s="4">
        <v>0</v>
      </c>
      <c r="BG896" s="4">
        <v>0</v>
      </c>
      <c r="BH896" s="4">
        <v>0</v>
      </c>
      <c r="BI896" s="4">
        <v>0</v>
      </c>
      <c r="BJ896" s="6">
        <v>7540</v>
      </c>
      <c r="BK896" s="6">
        <v>7540</v>
      </c>
      <c r="BQ896" s="4">
        <v>93918.24</v>
      </c>
      <c r="BR896" s="9">
        <v>78265.200000000012</v>
      </c>
      <c r="BS896" s="9">
        <v>0</v>
      </c>
      <c r="BT896" s="9">
        <v>0</v>
      </c>
      <c r="BU896" s="9">
        <v>0</v>
      </c>
      <c r="BV896" s="9">
        <v>0</v>
      </c>
      <c r="BW896" s="9">
        <v>0</v>
      </c>
      <c r="BX896" s="9">
        <v>0</v>
      </c>
      <c r="BY896" s="9">
        <v>0</v>
      </c>
      <c r="BZ896" s="9">
        <v>0</v>
      </c>
      <c r="CA896" s="9">
        <v>0</v>
      </c>
      <c r="CB896" s="9">
        <v>7826.52</v>
      </c>
      <c r="CC896" s="9">
        <v>7826.52</v>
      </c>
      <c r="CD896" s="135">
        <v>93918.24000000002</v>
      </c>
      <c r="CE896" s="7">
        <f t="shared" si="13"/>
        <v>0</v>
      </c>
    </row>
    <row r="897" spans="1:83" hidden="1">
      <c r="A897">
        <v>961</v>
      </c>
      <c r="B897" t="s">
        <v>80</v>
      </c>
      <c r="C897">
        <v>124</v>
      </c>
      <c r="D897" t="s">
        <v>508</v>
      </c>
      <c r="E897">
        <v>399</v>
      </c>
      <c r="F897">
        <v>513820005</v>
      </c>
      <c r="G897" t="s">
        <v>212</v>
      </c>
      <c r="H897" s="53"/>
      <c r="I897">
        <v>101</v>
      </c>
      <c r="J897" t="s">
        <v>308</v>
      </c>
      <c r="K897">
        <v>3820</v>
      </c>
      <c r="L897" s="8">
        <v>3810</v>
      </c>
      <c r="M897" t="s">
        <v>365</v>
      </c>
      <c r="N897">
        <v>3000</v>
      </c>
      <c r="O897" t="s">
        <v>118</v>
      </c>
      <c r="P897">
        <v>11</v>
      </c>
      <c r="Q897" t="s">
        <v>509</v>
      </c>
      <c r="R897">
        <v>241</v>
      </c>
      <c r="S897" s="21">
        <v>2</v>
      </c>
      <c r="T897" s="21">
        <v>41</v>
      </c>
      <c r="U897" t="s">
        <v>445</v>
      </c>
      <c r="V897">
        <v>124</v>
      </c>
      <c r="W897" t="s">
        <v>510</v>
      </c>
      <c r="X897">
        <v>1</v>
      </c>
      <c r="Y897" t="s">
        <v>313</v>
      </c>
      <c r="Z897" s="4">
        <v>35502.949999999997</v>
      </c>
      <c r="AA897" s="4">
        <v>23648.38</v>
      </c>
      <c r="AB897" s="4">
        <v>9576.9599999999991</v>
      </c>
      <c r="AC897" s="4">
        <v>0</v>
      </c>
      <c r="AD897" s="4">
        <v>61920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13064.83</v>
      </c>
      <c r="AK897" s="4">
        <v>13064.83</v>
      </c>
      <c r="AM897" s="4">
        <v>145049.89000000001</v>
      </c>
      <c r="AN897" s="4">
        <v>200000</v>
      </c>
      <c r="AO897" s="4">
        <v>33577.660000000003</v>
      </c>
      <c r="AP897" s="4">
        <v>0</v>
      </c>
      <c r="AQ897" s="4">
        <v>0</v>
      </c>
      <c r="AR897" s="4">
        <v>0</v>
      </c>
      <c r="AS897" s="4">
        <v>0</v>
      </c>
      <c r="AT897" s="4">
        <v>0</v>
      </c>
      <c r="AU897" s="4">
        <v>0</v>
      </c>
      <c r="AV897" s="4">
        <v>0</v>
      </c>
      <c r="AW897" s="4">
        <v>91959.54</v>
      </c>
      <c r="AX897" s="4">
        <v>-7493.99</v>
      </c>
      <c r="AZ897" s="4">
        <v>179876.84</v>
      </c>
      <c r="BA897" s="4">
        <v>183738.2</v>
      </c>
      <c r="BB897" s="4">
        <v>38210.400000000001</v>
      </c>
      <c r="BC897" s="4">
        <v>7200</v>
      </c>
      <c r="BD897" s="4">
        <v>0</v>
      </c>
      <c r="BE897" s="4">
        <v>0</v>
      </c>
      <c r="BF897" s="4">
        <v>8880</v>
      </c>
      <c r="BG897" s="4">
        <v>0</v>
      </c>
      <c r="BH897" s="4">
        <v>0</v>
      </c>
      <c r="BI897" s="4">
        <v>0</v>
      </c>
      <c r="BJ897" s="6">
        <v>41790.544000000009</v>
      </c>
      <c r="BK897" s="6">
        <v>41790.544000000009</v>
      </c>
      <c r="BQ897" s="4">
        <v>520543.01606400008</v>
      </c>
      <c r="BR897" s="9">
        <v>186712.15992000001</v>
      </c>
      <c r="BS897" s="9">
        <v>190720.25160000002</v>
      </c>
      <c r="BT897" s="9">
        <v>39662.395200000006</v>
      </c>
      <c r="BU897" s="9">
        <v>7473.6</v>
      </c>
      <c r="BV897" s="9">
        <v>0</v>
      </c>
      <c r="BW897" s="9">
        <v>0</v>
      </c>
      <c r="BX897" s="9">
        <v>9217.44</v>
      </c>
      <c r="BY897" s="9">
        <v>0</v>
      </c>
      <c r="BZ897" s="9">
        <v>0</v>
      </c>
      <c r="CA897" s="9">
        <v>0</v>
      </c>
      <c r="CB897" s="9">
        <v>43378.584672000012</v>
      </c>
      <c r="CC897" s="9">
        <v>43378.584672000012</v>
      </c>
      <c r="CD897" s="135">
        <v>520543.01606400008</v>
      </c>
      <c r="CE897" s="7">
        <f t="shared" si="13"/>
        <v>0</v>
      </c>
    </row>
    <row r="898" spans="1:83" s="120" customFormat="1" ht="15.75" hidden="1" thickBot="1">
      <c r="A898" s="120">
        <v>965</v>
      </c>
      <c r="B898" s="120" t="s">
        <v>521</v>
      </c>
      <c r="C898" s="120">
        <v>129</v>
      </c>
      <c r="D898" s="120" t="s">
        <v>236</v>
      </c>
      <c r="E898" s="120">
        <v>399</v>
      </c>
      <c r="F898" s="120">
        <v>513820005</v>
      </c>
      <c r="G898" s="120" t="s">
        <v>212</v>
      </c>
      <c r="H898" s="121"/>
      <c r="I898" s="120">
        <v>101</v>
      </c>
      <c r="J898" s="120" t="s">
        <v>308</v>
      </c>
      <c r="K898" s="120">
        <v>3820</v>
      </c>
      <c r="L898" s="122">
        <v>3810</v>
      </c>
      <c r="M898" s="120" t="s">
        <v>365</v>
      </c>
      <c r="N898" s="120">
        <v>3000</v>
      </c>
      <c r="O898" s="120" t="s">
        <v>118</v>
      </c>
      <c r="P898" s="120">
        <v>11</v>
      </c>
      <c r="Q898" s="120" t="s">
        <v>509</v>
      </c>
      <c r="R898" s="120">
        <v>242</v>
      </c>
      <c r="S898" s="123">
        <v>2</v>
      </c>
      <c r="T898" s="123">
        <v>42</v>
      </c>
      <c r="U898" s="120" t="s">
        <v>283</v>
      </c>
      <c r="V898" s="120">
        <v>124</v>
      </c>
      <c r="W898" s="120" t="s">
        <v>510</v>
      </c>
      <c r="X898" s="120">
        <v>1</v>
      </c>
      <c r="Y898" s="120" t="s">
        <v>313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/>
      <c r="AM898" s="22">
        <v>0</v>
      </c>
      <c r="AN898" s="22">
        <v>23409</v>
      </c>
      <c r="AO898" s="22">
        <v>510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-255</v>
      </c>
      <c r="AV898" s="22">
        <v>0</v>
      </c>
      <c r="AW898" s="22">
        <v>0</v>
      </c>
      <c r="AX898" s="22">
        <v>0</v>
      </c>
      <c r="AZ898" s="22">
        <v>0</v>
      </c>
      <c r="BA898" s="22">
        <v>0</v>
      </c>
      <c r="BB898" s="22">
        <v>0</v>
      </c>
      <c r="BC898" s="22">
        <v>23664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124">
        <v>2366.4</v>
      </c>
      <c r="BK898" s="124">
        <v>2366.4</v>
      </c>
      <c r="BL898" s="24"/>
      <c r="BM898" s="24"/>
      <c r="BQ898" s="22">
        <v>29475.878400000005</v>
      </c>
      <c r="BR898" s="24">
        <v>0</v>
      </c>
      <c r="BS898" s="24">
        <v>0</v>
      </c>
      <c r="BT898" s="24">
        <v>0</v>
      </c>
      <c r="BU898" s="24">
        <v>24563.232000000004</v>
      </c>
      <c r="BV898" s="24">
        <v>0</v>
      </c>
      <c r="BW898" s="24">
        <v>0</v>
      </c>
      <c r="BX898" s="24">
        <v>0</v>
      </c>
      <c r="BY898" s="24">
        <v>0</v>
      </c>
      <c r="BZ898" s="24">
        <v>0</v>
      </c>
      <c r="CA898" s="24">
        <v>0</v>
      </c>
      <c r="CB898" s="24">
        <v>2456.3232000000003</v>
      </c>
      <c r="CC898" s="24">
        <v>2456.3232000000003</v>
      </c>
      <c r="CD898" s="138">
        <v>29475.878400000001</v>
      </c>
      <c r="CE898" s="7">
        <f t="shared" si="13"/>
        <v>0</v>
      </c>
    </row>
    <row r="899" spans="1:83" hidden="1">
      <c r="A899">
        <v>111</v>
      </c>
      <c r="B899" t="s">
        <v>84</v>
      </c>
      <c r="C899">
        <v>141</v>
      </c>
      <c r="D899" t="s">
        <v>260</v>
      </c>
      <c r="E899">
        <v>401</v>
      </c>
      <c r="F899">
        <v>513820007</v>
      </c>
      <c r="G899" t="s">
        <v>83</v>
      </c>
      <c r="H899" s="53"/>
      <c r="I899">
        <v>101</v>
      </c>
      <c r="J899" t="s">
        <v>308</v>
      </c>
      <c r="K899">
        <v>3820</v>
      </c>
      <c r="L899" s="8">
        <v>3810</v>
      </c>
      <c r="M899" t="s">
        <v>365</v>
      </c>
      <c r="N899">
        <v>3000</v>
      </c>
      <c r="O899" t="s">
        <v>118</v>
      </c>
      <c r="P899">
        <v>13</v>
      </c>
      <c r="Q899" t="s">
        <v>353</v>
      </c>
      <c r="R899">
        <v>263</v>
      </c>
      <c r="S899" s="21">
        <v>2</v>
      </c>
      <c r="T899" s="21">
        <v>63</v>
      </c>
      <c r="U899" t="s">
        <v>354</v>
      </c>
      <c r="V899">
        <v>121</v>
      </c>
      <c r="W899" t="s">
        <v>312</v>
      </c>
      <c r="X899">
        <v>1</v>
      </c>
      <c r="Y899" t="s">
        <v>313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1418.3</v>
      </c>
      <c r="AF899" s="4">
        <v>0</v>
      </c>
      <c r="AG899" s="4">
        <v>0</v>
      </c>
      <c r="AH899" s="4">
        <v>0</v>
      </c>
      <c r="AI899" s="4">
        <v>0</v>
      </c>
      <c r="AJ899" s="4">
        <v>141.83000000000001</v>
      </c>
      <c r="AK899" s="4">
        <v>141.83000000000001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925.29</v>
      </c>
      <c r="AS899" s="4">
        <v>0</v>
      </c>
      <c r="AT899" s="4">
        <v>0</v>
      </c>
      <c r="AU899" s="4">
        <v>0</v>
      </c>
      <c r="AV899" s="4">
        <v>0</v>
      </c>
      <c r="AW899" s="4">
        <v>-141.83000000000001</v>
      </c>
      <c r="AX899" s="4">
        <v>0</v>
      </c>
      <c r="AZ899" s="4">
        <v>0</v>
      </c>
      <c r="BA899" s="4">
        <v>0</v>
      </c>
      <c r="BB899" s="4">
        <v>0</v>
      </c>
      <c r="BC899" s="4">
        <v>0</v>
      </c>
      <c r="BD899" s="4">
        <v>0</v>
      </c>
      <c r="BE899" s="4">
        <v>0</v>
      </c>
      <c r="BF899" s="4">
        <v>2343.59</v>
      </c>
      <c r="BG899" s="4">
        <v>0</v>
      </c>
      <c r="BH899" s="4">
        <v>0</v>
      </c>
      <c r="BI899" s="4">
        <v>0</v>
      </c>
      <c r="BJ899" s="6">
        <v>234.35900000000001</v>
      </c>
      <c r="BK899" s="6">
        <v>234.35900000000001</v>
      </c>
      <c r="BQ899" s="4">
        <v>2919.1757040000002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0</v>
      </c>
      <c r="BX899" s="9">
        <v>2432.6464200000005</v>
      </c>
      <c r="BY899" s="9">
        <v>0</v>
      </c>
      <c r="BZ899" s="9">
        <v>0</v>
      </c>
      <c r="CA899" s="9">
        <v>0</v>
      </c>
      <c r="CB899" s="9">
        <v>243.26464200000004</v>
      </c>
      <c r="CC899" s="9">
        <v>243.26464200000004</v>
      </c>
      <c r="CD899" s="135">
        <v>2919.1757040000007</v>
      </c>
      <c r="CE899" s="7">
        <f t="shared" ref="CE899:CE962" si="14">BQ899-CD899</f>
        <v>0</v>
      </c>
    </row>
    <row r="900" spans="1:83" hidden="1">
      <c r="A900">
        <v>961</v>
      </c>
      <c r="B900" t="s">
        <v>80</v>
      </c>
      <c r="C900">
        <v>124</v>
      </c>
      <c r="D900" t="s">
        <v>508</v>
      </c>
      <c r="E900">
        <v>401</v>
      </c>
      <c r="F900">
        <v>513820007</v>
      </c>
      <c r="G900" t="s">
        <v>83</v>
      </c>
      <c r="H900" s="53"/>
      <c r="I900">
        <v>101</v>
      </c>
      <c r="J900" t="s">
        <v>308</v>
      </c>
      <c r="K900">
        <v>3820</v>
      </c>
      <c r="L900" s="8">
        <v>3810</v>
      </c>
      <c r="M900" t="s">
        <v>365</v>
      </c>
      <c r="N900">
        <v>3000</v>
      </c>
      <c r="O900" t="s">
        <v>118</v>
      </c>
      <c r="P900">
        <v>11</v>
      </c>
      <c r="Q900" t="s">
        <v>509</v>
      </c>
      <c r="R900">
        <v>241</v>
      </c>
      <c r="S900" s="21">
        <v>2</v>
      </c>
      <c r="T900" s="21">
        <v>41</v>
      </c>
      <c r="U900" t="s">
        <v>445</v>
      </c>
      <c r="V900">
        <v>124</v>
      </c>
      <c r="W900" t="s">
        <v>510</v>
      </c>
      <c r="X900">
        <v>1</v>
      </c>
      <c r="Y900" t="s">
        <v>313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51393.56</v>
      </c>
      <c r="AF900" s="4">
        <v>0</v>
      </c>
      <c r="AG900" s="4">
        <v>0</v>
      </c>
      <c r="AH900" s="4">
        <v>0</v>
      </c>
      <c r="AI900" s="4">
        <v>0</v>
      </c>
      <c r="AJ900" s="4">
        <v>5139.3599999999997</v>
      </c>
      <c r="AK900" s="4">
        <v>5139.3599999999997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43543.33</v>
      </c>
      <c r="AS900" s="4">
        <v>0</v>
      </c>
      <c r="AT900" s="4">
        <v>0</v>
      </c>
      <c r="AU900" s="4">
        <v>0</v>
      </c>
      <c r="AV900" s="4">
        <v>0</v>
      </c>
      <c r="AW900" s="4">
        <v>0</v>
      </c>
      <c r="AX900" s="4">
        <v>0</v>
      </c>
      <c r="AZ900" s="4">
        <v>0</v>
      </c>
      <c r="BA900" s="4">
        <v>0</v>
      </c>
      <c r="BB900" s="4">
        <v>0</v>
      </c>
      <c r="BC900" s="4">
        <v>0</v>
      </c>
      <c r="BD900" s="4">
        <v>0</v>
      </c>
      <c r="BE900" s="4">
        <v>52418.45</v>
      </c>
      <c r="BF900" s="4">
        <v>0</v>
      </c>
      <c r="BG900" s="4">
        <v>0</v>
      </c>
      <c r="BH900" s="4">
        <v>0</v>
      </c>
      <c r="BI900" s="4">
        <v>0</v>
      </c>
      <c r="BJ900" s="6">
        <v>5241.8449999999993</v>
      </c>
      <c r="BK900" s="6">
        <v>5241.8449999999993</v>
      </c>
      <c r="BQ900" s="4">
        <v>65292.421320000001</v>
      </c>
      <c r="BR900" s="9">
        <v>0</v>
      </c>
      <c r="BS900" s="9">
        <v>0</v>
      </c>
      <c r="BT900" s="9">
        <v>0</v>
      </c>
      <c r="BU900" s="9">
        <v>0</v>
      </c>
      <c r="BV900" s="9">
        <v>0</v>
      </c>
      <c r="BW900" s="9">
        <v>54410.3511</v>
      </c>
      <c r="BX900" s="9">
        <v>0</v>
      </c>
      <c r="BY900" s="9">
        <v>0</v>
      </c>
      <c r="BZ900" s="9">
        <v>0</v>
      </c>
      <c r="CA900" s="9">
        <v>0</v>
      </c>
      <c r="CB900" s="9">
        <v>5441.0351099999998</v>
      </c>
      <c r="CC900" s="9">
        <v>5441.0351099999998</v>
      </c>
      <c r="CD900" s="135">
        <v>65292.421319999994</v>
      </c>
      <c r="CE900" s="7">
        <f t="shared" si="14"/>
        <v>0</v>
      </c>
    </row>
    <row r="901" spans="1:83" hidden="1">
      <c r="A901">
        <v>961</v>
      </c>
      <c r="B901" t="s">
        <v>80</v>
      </c>
      <c r="C901">
        <v>124</v>
      </c>
      <c r="D901" t="s">
        <v>508</v>
      </c>
      <c r="E901">
        <v>403</v>
      </c>
      <c r="F901">
        <v>513820010</v>
      </c>
      <c r="G901" t="s">
        <v>229</v>
      </c>
      <c r="H901" s="53"/>
      <c r="I901">
        <v>101</v>
      </c>
      <c r="J901" t="s">
        <v>308</v>
      </c>
      <c r="K901">
        <v>3820</v>
      </c>
      <c r="L901" s="8">
        <v>3810</v>
      </c>
      <c r="M901" t="s">
        <v>365</v>
      </c>
      <c r="N901">
        <v>3000</v>
      </c>
      <c r="O901" t="s">
        <v>118</v>
      </c>
      <c r="P901">
        <v>11</v>
      </c>
      <c r="Q901" t="s">
        <v>509</v>
      </c>
      <c r="R901">
        <v>241</v>
      </c>
      <c r="S901" s="21">
        <v>2</v>
      </c>
      <c r="T901" s="21">
        <v>41</v>
      </c>
      <c r="U901" t="s">
        <v>445</v>
      </c>
      <c r="V901">
        <v>124</v>
      </c>
      <c r="W901" t="s">
        <v>510</v>
      </c>
      <c r="X901">
        <v>1</v>
      </c>
      <c r="Y901" t="s">
        <v>313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M901" s="4">
        <v>0</v>
      </c>
      <c r="AN901" s="4">
        <v>1160</v>
      </c>
      <c r="AO901" s="4">
        <v>0</v>
      </c>
      <c r="AP901" s="4">
        <v>0</v>
      </c>
      <c r="AQ901" s="4">
        <v>3706.79</v>
      </c>
      <c r="AR901" s="4">
        <v>0</v>
      </c>
      <c r="AS901" s="4">
        <v>870</v>
      </c>
      <c r="AT901" s="4">
        <v>0</v>
      </c>
      <c r="AU901" s="4">
        <v>0</v>
      </c>
      <c r="AV901" s="4">
        <v>0</v>
      </c>
      <c r="AW901" s="4">
        <v>0</v>
      </c>
      <c r="AX901" s="4">
        <v>0</v>
      </c>
      <c r="AZ901" s="4">
        <v>0</v>
      </c>
      <c r="BA901" s="4">
        <v>1160</v>
      </c>
      <c r="BB901" s="4">
        <v>0</v>
      </c>
      <c r="BC901" s="4">
        <v>0</v>
      </c>
      <c r="BD901" s="4">
        <v>3706.79</v>
      </c>
      <c r="BE901" s="4">
        <v>0</v>
      </c>
      <c r="BF901" s="4">
        <v>0</v>
      </c>
      <c r="BG901" s="4">
        <v>870</v>
      </c>
      <c r="BH901" s="4">
        <v>0</v>
      </c>
      <c r="BI901" s="4">
        <v>0</v>
      </c>
      <c r="BJ901" s="6">
        <v>573.67899999999997</v>
      </c>
      <c r="BK901" s="6">
        <v>573.67899999999997</v>
      </c>
      <c r="BQ901" s="4">
        <v>7145.7456240000001</v>
      </c>
      <c r="BR901" s="9">
        <v>0</v>
      </c>
      <c r="BS901" s="9">
        <v>1204.08</v>
      </c>
      <c r="BT901" s="9">
        <v>0</v>
      </c>
      <c r="BU901" s="9">
        <v>0</v>
      </c>
      <c r="BV901" s="9">
        <v>3847.6480200000001</v>
      </c>
      <c r="BW901" s="9">
        <v>0</v>
      </c>
      <c r="BX901" s="9">
        <v>0</v>
      </c>
      <c r="BY901" s="9">
        <v>903.06000000000006</v>
      </c>
      <c r="BZ901" s="9">
        <v>0</v>
      </c>
      <c r="CA901" s="9">
        <v>0</v>
      </c>
      <c r="CB901" s="9">
        <v>595.47880199999997</v>
      </c>
      <c r="CC901" s="9">
        <v>595.47880199999997</v>
      </c>
      <c r="CD901" s="135">
        <v>7145.7456240000001</v>
      </c>
      <c r="CE901" s="7">
        <f t="shared" si="14"/>
        <v>0</v>
      </c>
    </row>
    <row r="902" spans="1:83" hidden="1">
      <c r="A902">
        <v>962</v>
      </c>
      <c r="B902" t="s">
        <v>513</v>
      </c>
      <c r="C902">
        <v>126</v>
      </c>
      <c r="D902" t="s">
        <v>225</v>
      </c>
      <c r="E902">
        <v>403</v>
      </c>
      <c r="F902">
        <v>513820010</v>
      </c>
      <c r="G902" t="s">
        <v>229</v>
      </c>
      <c r="H902" s="53"/>
      <c r="I902">
        <v>101</v>
      </c>
      <c r="J902" t="s">
        <v>308</v>
      </c>
      <c r="K902">
        <v>3820</v>
      </c>
      <c r="L902" s="8">
        <v>3810</v>
      </c>
      <c r="M902" t="s">
        <v>365</v>
      </c>
      <c r="N902">
        <v>3000</v>
      </c>
      <c r="O902" t="s">
        <v>118</v>
      </c>
      <c r="P902">
        <v>11</v>
      </c>
      <c r="Q902" t="s">
        <v>509</v>
      </c>
      <c r="R902">
        <v>241</v>
      </c>
      <c r="S902" s="21">
        <v>2</v>
      </c>
      <c r="T902" s="21">
        <v>41</v>
      </c>
      <c r="U902" t="s">
        <v>445</v>
      </c>
      <c r="V902">
        <v>124</v>
      </c>
      <c r="W902" t="s">
        <v>510</v>
      </c>
      <c r="X902">
        <v>1</v>
      </c>
      <c r="Y902" t="s">
        <v>313</v>
      </c>
      <c r="Z902" s="4">
        <v>998.97</v>
      </c>
      <c r="AA902" s="4">
        <v>1433.19</v>
      </c>
      <c r="AB902" s="4">
        <v>0</v>
      </c>
      <c r="AC902" s="4">
        <v>0</v>
      </c>
      <c r="AD902" s="4">
        <v>3446.88</v>
      </c>
      <c r="AE902" s="4">
        <v>5746.18</v>
      </c>
      <c r="AF902" s="4">
        <v>328.6</v>
      </c>
      <c r="AG902" s="4">
        <v>0</v>
      </c>
      <c r="AH902" s="4">
        <v>2188.8200000000002</v>
      </c>
      <c r="AI902" s="4">
        <v>0</v>
      </c>
      <c r="AJ902" s="4">
        <v>1414.26</v>
      </c>
      <c r="AK902" s="4">
        <v>1414.26</v>
      </c>
      <c r="AM902" s="4">
        <v>-998.97</v>
      </c>
      <c r="AN902" s="4">
        <v>-985.7</v>
      </c>
      <c r="AO902" s="4">
        <v>3544.85</v>
      </c>
      <c r="AP902" s="4">
        <v>0</v>
      </c>
      <c r="AQ902" s="4">
        <v>0</v>
      </c>
      <c r="AR902" s="4">
        <v>-4546.5600000000004</v>
      </c>
      <c r="AS902" s="4">
        <v>663.4</v>
      </c>
      <c r="AT902" s="4">
        <v>0</v>
      </c>
      <c r="AU902" s="4">
        <v>388.06</v>
      </c>
      <c r="AV902" s="4">
        <v>2417.85</v>
      </c>
      <c r="AW902" s="4">
        <v>498.66</v>
      </c>
      <c r="AX902" s="4">
        <v>0</v>
      </c>
      <c r="AZ902" s="4">
        <v>0</v>
      </c>
      <c r="BA902" s="4">
        <v>2876.95</v>
      </c>
      <c r="BB902" s="4">
        <v>2212.04</v>
      </c>
      <c r="BC902" s="4">
        <v>0</v>
      </c>
      <c r="BD902" s="4">
        <v>1200</v>
      </c>
      <c r="BE902" s="4">
        <v>600</v>
      </c>
      <c r="BF902" s="4">
        <v>0</v>
      </c>
      <c r="BG902" s="4">
        <v>5618.8</v>
      </c>
      <c r="BH902" s="4">
        <v>774</v>
      </c>
      <c r="BI902" s="4">
        <v>3068.13</v>
      </c>
      <c r="BJ902" s="6">
        <v>1634.9920000000002</v>
      </c>
      <c r="BK902" s="6">
        <v>1634.9920000000002</v>
      </c>
      <c r="BQ902" s="4">
        <v>20365.460352000002</v>
      </c>
      <c r="BR902" s="9">
        <v>0</v>
      </c>
      <c r="BS902" s="9">
        <v>2986.2740999999996</v>
      </c>
      <c r="BT902" s="9">
        <v>2296.0975199999998</v>
      </c>
      <c r="BU902" s="9">
        <v>0</v>
      </c>
      <c r="BV902" s="9">
        <v>1245.5999999999999</v>
      </c>
      <c r="BW902" s="9">
        <v>622.79999999999995</v>
      </c>
      <c r="BX902" s="9">
        <v>0</v>
      </c>
      <c r="BY902" s="9">
        <v>5832.3144000000002</v>
      </c>
      <c r="BZ902" s="9">
        <v>803.41200000000003</v>
      </c>
      <c r="CA902" s="9">
        <v>3184.7189400000002</v>
      </c>
      <c r="CB902" s="9">
        <v>1697.1216960000002</v>
      </c>
      <c r="CC902" s="9">
        <v>1697.1216960000002</v>
      </c>
      <c r="CD902" s="135">
        <v>20365.460352000002</v>
      </c>
      <c r="CE902" s="7">
        <f t="shared" si="14"/>
        <v>0</v>
      </c>
    </row>
    <row r="903" spans="1:83" hidden="1">
      <c r="A903">
        <v>111</v>
      </c>
      <c r="B903" t="s">
        <v>84</v>
      </c>
      <c r="C903">
        <v>141</v>
      </c>
      <c r="D903" t="s">
        <v>260</v>
      </c>
      <c r="E903">
        <v>404</v>
      </c>
      <c r="F903">
        <v>513820012</v>
      </c>
      <c r="G903" t="s">
        <v>213</v>
      </c>
      <c r="H903" s="53"/>
      <c r="I903">
        <v>101</v>
      </c>
      <c r="J903" t="s">
        <v>308</v>
      </c>
      <c r="K903">
        <v>3820</v>
      </c>
      <c r="L903" s="8">
        <v>3810</v>
      </c>
      <c r="M903" t="s">
        <v>365</v>
      </c>
      <c r="N903">
        <v>3000</v>
      </c>
      <c r="O903" t="s">
        <v>118</v>
      </c>
      <c r="P903">
        <v>13</v>
      </c>
      <c r="Q903" t="s">
        <v>353</v>
      </c>
      <c r="R903">
        <v>263</v>
      </c>
      <c r="S903" s="21">
        <v>2</v>
      </c>
      <c r="T903" s="21">
        <v>63</v>
      </c>
      <c r="U903" t="s">
        <v>354</v>
      </c>
      <c r="V903">
        <v>121</v>
      </c>
      <c r="W903" t="s">
        <v>312</v>
      </c>
      <c r="X903">
        <v>1</v>
      </c>
      <c r="Y903" t="s">
        <v>313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2711.3</v>
      </c>
      <c r="AT903" s="4">
        <v>0</v>
      </c>
      <c r="AU903" s="4">
        <v>0</v>
      </c>
      <c r="AV903" s="4">
        <v>0</v>
      </c>
      <c r="AW903" s="4">
        <v>0</v>
      </c>
      <c r="AX903" s="4">
        <v>0</v>
      </c>
      <c r="AZ903" s="4">
        <v>0</v>
      </c>
      <c r="BA903" s="4">
        <v>0</v>
      </c>
      <c r="BB903" s="4">
        <v>0</v>
      </c>
      <c r="BC903" s="4">
        <v>0</v>
      </c>
      <c r="BD903" s="4">
        <v>0</v>
      </c>
      <c r="BE903" s="4">
        <v>0</v>
      </c>
      <c r="BF903" s="4">
        <v>2711.3</v>
      </c>
      <c r="BG903" s="4">
        <v>0</v>
      </c>
      <c r="BH903" s="4">
        <v>0</v>
      </c>
      <c r="BI903" s="4">
        <v>0</v>
      </c>
      <c r="BJ903" s="6">
        <v>271.13</v>
      </c>
      <c r="BK903" s="6">
        <v>271.13</v>
      </c>
      <c r="BQ903" s="4">
        <v>3377.1952800000004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0</v>
      </c>
      <c r="BX903" s="9">
        <v>2814.3294000000001</v>
      </c>
      <c r="BY903" s="9">
        <v>0</v>
      </c>
      <c r="BZ903" s="9">
        <v>0</v>
      </c>
      <c r="CA903" s="9">
        <v>0</v>
      </c>
      <c r="CB903" s="9">
        <v>281.43293999999997</v>
      </c>
      <c r="CC903" s="9">
        <v>281.43293999999997</v>
      </c>
      <c r="CD903" s="135">
        <v>3377.1952800000004</v>
      </c>
      <c r="CE903" s="7">
        <f t="shared" si="14"/>
        <v>0</v>
      </c>
    </row>
    <row r="904" spans="1:83" hidden="1">
      <c r="A904">
        <v>954</v>
      </c>
      <c r="B904" t="s">
        <v>502</v>
      </c>
      <c r="C904">
        <v>122</v>
      </c>
      <c r="D904" t="s">
        <v>503</v>
      </c>
      <c r="E904">
        <v>404</v>
      </c>
      <c r="F904">
        <v>513820012</v>
      </c>
      <c r="G904" t="s">
        <v>213</v>
      </c>
      <c r="H904" s="53"/>
      <c r="I904">
        <v>101</v>
      </c>
      <c r="J904" t="s">
        <v>308</v>
      </c>
      <c r="K904">
        <v>3820</v>
      </c>
      <c r="L904" s="8">
        <v>3810</v>
      </c>
      <c r="M904" t="s">
        <v>365</v>
      </c>
      <c r="N904">
        <v>3000</v>
      </c>
      <c r="O904" t="s">
        <v>118</v>
      </c>
      <c r="P904">
        <v>12</v>
      </c>
      <c r="Q904" t="s">
        <v>401</v>
      </c>
      <c r="R904">
        <v>226</v>
      </c>
      <c r="S904" s="21">
        <v>2</v>
      </c>
      <c r="T904" s="21">
        <v>26</v>
      </c>
      <c r="U904" t="s">
        <v>504</v>
      </c>
      <c r="V904">
        <v>121</v>
      </c>
      <c r="W904" t="s">
        <v>312</v>
      </c>
      <c r="X904">
        <v>1</v>
      </c>
      <c r="Y904" t="s">
        <v>313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0</v>
      </c>
      <c r="AU904" s="4">
        <v>0</v>
      </c>
      <c r="AV904" s="4">
        <v>3897.6</v>
      </c>
      <c r="AW904" s="4">
        <v>0</v>
      </c>
      <c r="AX904" s="4">
        <v>0</v>
      </c>
      <c r="AZ904" s="4">
        <v>0</v>
      </c>
      <c r="BA904" s="4">
        <v>0</v>
      </c>
      <c r="BB904" s="4">
        <v>0</v>
      </c>
      <c r="BC904" s="4">
        <v>0</v>
      </c>
      <c r="BD904" s="4">
        <v>0</v>
      </c>
      <c r="BE904" s="4">
        <v>0</v>
      </c>
      <c r="BF904" s="4">
        <v>0</v>
      </c>
      <c r="BG904" s="4">
        <v>0</v>
      </c>
      <c r="BH904" s="4">
        <v>0</v>
      </c>
      <c r="BI904" s="4">
        <v>3897.6</v>
      </c>
      <c r="BJ904" s="6">
        <v>389.76</v>
      </c>
      <c r="BK904" s="6">
        <v>389.76</v>
      </c>
      <c r="BQ904" s="4">
        <v>4854.8505599999999</v>
      </c>
      <c r="BR904" s="9">
        <v>0</v>
      </c>
      <c r="BS904" s="9">
        <v>0</v>
      </c>
      <c r="BT904" s="9">
        <v>0</v>
      </c>
      <c r="BU904" s="9">
        <v>0</v>
      </c>
      <c r="BV904" s="9">
        <v>0</v>
      </c>
      <c r="BW904" s="9">
        <v>0</v>
      </c>
      <c r="BX904" s="9">
        <v>0</v>
      </c>
      <c r="BY904" s="9">
        <v>0</v>
      </c>
      <c r="BZ904" s="9">
        <v>0</v>
      </c>
      <c r="CA904" s="9">
        <v>4045.7087999999999</v>
      </c>
      <c r="CB904" s="9">
        <v>404.57087999999999</v>
      </c>
      <c r="CC904" s="9">
        <v>404.57087999999999</v>
      </c>
      <c r="CD904" s="135">
        <v>4854.8505599999999</v>
      </c>
      <c r="CE904" s="7">
        <f t="shared" si="14"/>
        <v>0</v>
      </c>
    </row>
    <row r="905" spans="1:83" s="120" customFormat="1" ht="15.75" hidden="1" thickBot="1">
      <c r="A905" s="120">
        <v>961</v>
      </c>
      <c r="B905" s="120" t="s">
        <v>80</v>
      </c>
      <c r="C905" s="120">
        <v>124</v>
      </c>
      <c r="D905" s="120" t="s">
        <v>508</v>
      </c>
      <c r="E905" s="120">
        <v>404</v>
      </c>
      <c r="F905" s="120">
        <v>513820012</v>
      </c>
      <c r="G905" s="120" t="s">
        <v>213</v>
      </c>
      <c r="H905" s="121"/>
      <c r="I905" s="120">
        <v>101</v>
      </c>
      <c r="J905" s="120" t="s">
        <v>308</v>
      </c>
      <c r="K905" s="120">
        <v>3820</v>
      </c>
      <c r="L905" s="122">
        <v>3810</v>
      </c>
      <c r="M905" s="120" t="s">
        <v>365</v>
      </c>
      <c r="N905" s="120">
        <v>3000</v>
      </c>
      <c r="O905" s="120" t="s">
        <v>118</v>
      </c>
      <c r="P905" s="120">
        <v>11</v>
      </c>
      <c r="Q905" s="120" t="s">
        <v>509</v>
      </c>
      <c r="R905" s="120">
        <v>241</v>
      </c>
      <c r="S905" s="123">
        <v>2</v>
      </c>
      <c r="T905" s="123">
        <v>41</v>
      </c>
      <c r="U905" s="120" t="s">
        <v>445</v>
      </c>
      <c r="V905" s="120">
        <v>124</v>
      </c>
      <c r="W905" s="120" t="s">
        <v>510</v>
      </c>
      <c r="X905" s="120">
        <v>1</v>
      </c>
      <c r="Y905" s="120" t="s">
        <v>313</v>
      </c>
      <c r="Z905" s="22">
        <v>0</v>
      </c>
      <c r="AA905" s="22">
        <v>0</v>
      </c>
      <c r="AB905" s="22">
        <v>4070.21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  <c r="AH905" s="22">
        <v>0</v>
      </c>
      <c r="AI905" s="22">
        <v>17337.599999999999</v>
      </c>
      <c r="AJ905" s="22">
        <v>2140.7800000000002</v>
      </c>
      <c r="AK905" s="22">
        <v>2140.7800000000002</v>
      </c>
      <c r="AL905" s="22"/>
      <c r="AM905" s="22">
        <v>12760</v>
      </c>
      <c r="AN905" s="22">
        <v>7192</v>
      </c>
      <c r="AO905" s="22">
        <v>0</v>
      </c>
      <c r="AP905" s="22">
        <v>0</v>
      </c>
      <c r="AQ905" s="22">
        <v>0</v>
      </c>
      <c r="AR905" s="22">
        <v>0</v>
      </c>
      <c r="AS905" s="22">
        <v>0</v>
      </c>
      <c r="AT905" s="22">
        <v>0</v>
      </c>
      <c r="AU905" s="22">
        <v>0</v>
      </c>
      <c r="AV905" s="22">
        <v>-1497.81</v>
      </c>
      <c r="AW905" s="22">
        <v>1223.22</v>
      </c>
      <c r="AX905" s="22">
        <v>0</v>
      </c>
      <c r="AZ905" s="22">
        <v>5800</v>
      </c>
      <c r="BA905" s="22">
        <v>14152</v>
      </c>
      <c r="BB905" s="22">
        <v>0</v>
      </c>
      <c r="BC905" s="22">
        <v>0</v>
      </c>
      <c r="BD905" s="22">
        <v>0</v>
      </c>
      <c r="BE905" s="22">
        <v>0</v>
      </c>
      <c r="BF905" s="22">
        <v>0</v>
      </c>
      <c r="BG905" s="22">
        <v>2320</v>
      </c>
      <c r="BH905" s="22">
        <v>0</v>
      </c>
      <c r="BI905" s="22">
        <v>0</v>
      </c>
      <c r="BJ905" s="124">
        <v>2227.1999999999998</v>
      </c>
      <c r="BK905" s="124">
        <v>2227.1999999999998</v>
      </c>
      <c r="BL905" s="24"/>
      <c r="BM905" s="24"/>
      <c r="BQ905" s="22">
        <v>27742.003200000003</v>
      </c>
      <c r="BR905" s="24">
        <v>6020.4</v>
      </c>
      <c r="BS905" s="24">
        <v>14689.776</v>
      </c>
      <c r="BT905" s="24">
        <v>0</v>
      </c>
      <c r="BU905" s="24">
        <v>0</v>
      </c>
      <c r="BV905" s="24">
        <v>0</v>
      </c>
      <c r="BW905" s="24">
        <v>0</v>
      </c>
      <c r="BX905" s="24">
        <v>0</v>
      </c>
      <c r="BY905" s="24">
        <v>2408.1600000000003</v>
      </c>
      <c r="BZ905" s="24">
        <v>0</v>
      </c>
      <c r="CA905" s="24">
        <v>0</v>
      </c>
      <c r="CB905" s="24">
        <v>2311.8335999999999</v>
      </c>
      <c r="CC905" s="24">
        <v>2311.8335999999999</v>
      </c>
      <c r="CD905" s="138">
        <v>27742.003199999999</v>
      </c>
      <c r="CE905" s="7">
        <f t="shared" si="14"/>
        <v>0</v>
      </c>
    </row>
    <row r="906" spans="1:83" hidden="1">
      <c r="A906">
        <v>111</v>
      </c>
      <c r="B906" t="s">
        <v>84</v>
      </c>
      <c r="C906">
        <v>141</v>
      </c>
      <c r="D906" t="s">
        <v>260</v>
      </c>
      <c r="E906">
        <v>405</v>
      </c>
      <c r="F906">
        <v>513820013</v>
      </c>
      <c r="G906" t="s">
        <v>214</v>
      </c>
      <c r="H906" s="53"/>
      <c r="I906">
        <v>101</v>
      </c>
      <c r="J906" t="s">
        <v>308</v>
      </c>
      <c r="K906">
        <v>3820</v>
      </c>
      <c r="L906" s="8">
        <v>3810</v>
      </c>
      <c r="M906" t="s">
        <v>365</v>
      </c>
      <c r="N906">
        <v>3000</v>
      </c>
      <c r="O906" t="s">
        <v>118</v>
      </c>
      <c r="P906">
        <v>13</v>
      </c>
      <c r="Q906" t="s">
        <v>353</v>
      </c>
      <c r="R906">
        <v>263</v>
      </c>
      <c r="S906" s="21">
        <v>2</v>
      </c>
      <c r="T906" s="21">
        <v>63</v>
      </c>
      <c r="U906" t="s">
        <v>354</v>
      </c>
      <c r="V906">
        <v>121</v>
      </c>
      <c r="W906" t="s">
        <v>312</v>
      </c>
      <c r="X906">
        <v>1</v>
      </c>
      <c r="Y906" t="s">
        <v>313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0</v>
      </c>
      <c r="AU906" s="4">
        <v>0</v>
      </c>
      <c r="AV906" s="4">
        <v>2245.36</v>
      </c>
      <c r="AW906" s="4">
        <v>0</v>
      </c>
      <c r="AX906" s="4">
        <v>0</v>
      </c>
      <c r="AZ906" s="4">
        <v>0</v>
      </c>
      <c r="BA906" s="4">
        <v>0</v>
      </c>
      <c r="BB906" s="4">
        <v>0</v>
      </c>
      <c r="BC906" s="4">
        <v>0</v>
      </c>
      <c r="BD906" s="4">
        <v>0</v>
      </c>
      <c r="BE906" s="4">
        <v>0</v>
      </c>
      <c r="BF906" s="4">
        <v>0</v>
      </c>
      <c r="BG906" s="4">
        <v>0</v>
      </c>
      <c r="BH906" s="4">
        <v>0</v>
      </c>
      <c r="BI906" s="4">
        <v>2245.36</v>
      </c>
      <c r="BJ906" s="6">
        <v>224.536</v>
      </c>
      <c r="BK906" s="6">
        <v>224.536</v>
      </c>
      <c r="BQ906" s="4">
        <v>2796.8204160000005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0</v>
      </c>
      <c r="BX906" s="9">
        <v>0</v>
      </c>
      <c r="BY906" s="9">
        <v>0</v>
      </c>
      <c r="BZ906" s="9">
        <v>0</v>
      </c>
      <c r="CA906" s="9">
        <v>2330.6836800000001</v>
      </c>
      <c r="CB906" s="9">
        <v>233.06836800000002</v>
      </c>
      <c r="CC906" s="9">
        <v>233.06836800000002</v>
      </c>
      <c r="CD906" s="135">
        <v>2796.8204160000005</v>
      </c>
      <c r="CE906" s="7">
        <f t="shared" si="14"/>
        <v>0</v>
      </c>
    </row>
    <row r="907" spans="1:83" hidden="1">
      <c r="A907">
        <v>942</v>
      </c>
      <c r="B907" t="s">
        <v>487</v>
      </c>
      <c r="C907">
        <v>117</v>
      </c>
      <c r="D907" t="s">
        <v>488</v>
      </c>
      <c r="E907">
        <v>405</v>
      </c>
      <c r="F907">
        <v>513820013</v>
      </c>
      <c r="G907" t="s">
        <v>214</v>
      </c>
      <c r="H907" s="53"/>
      <c r="I907">
        <v>101</v>
      </c>
      <c r="J907" t="s">
        <v>308</v>
      </c>
      <c r="K907">
        <v>3820</v>
      </c>
      <c r="L907" s="8">
        <v>3810</v>
      </c>
      <c r="M907" t="s">
        <v>365</v>
      </c>
      <c r="N907">
        <v>3000</v>
      </c>
      <c r="O907" t="s">
        <v>118</v>
      </c>
      <c r="P907">
        <v>8</v>
      </c>
      <c r="Q907" t="s">
        <v>486</v>
      </c>
      <c r="R907">
        <v>183</v>
      </c>
      <c r="S907" s="21">
        <v>1</v>
      </c>
      <c r="T907" s="21">
        <v>83</v>
      </c>
      <c r="U907" t="s">
        <v>489</v>
      </c>
      <c r="V907">
        <v>121</v>
      </c>
      <c r="W907" t="s">
        <v>312</v>
      </c>
      <c r="X907">
        <v>1</v>
      </c>
      <c r="Y907" t="s">
        <v>313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0</v>
      </c>
      <c r="AU907" s="4">
        <v>0</v>
      </c>
      <c r="AV907" s="4">
        <v>65540</v>
      </c>
      <c r="AW907" s="4">
        <v>0</v>
      </c>
      <c r="AX907" s="4">
        <v>0</v>
      </c>
      <c r="AZ907" s="4">
        <v>0</v>
      </c>
      <c r="BA907" s="4">
        <v>0</v>
      </c>
      <c r="BB907" s="4">
        <v>0</v>
      </c>
      <c r="BC907" s="4">
        <v>0</v>
      </c>
      <c r="BD907" s="4">
        <v>0</v>
      </c>
      <c r="BE907" s="4">
        <v>0</v>
      </c>
      <c r="BF907" s="4">
        <v>0</v>
      </c>
      <c r="BG907" s="4">
        <v>0</v>
      </c>
      <c r="BH907" s="4">
        <v>0</v>
      </c>
      <c r="BI907" s="4">
        <v>0</v>
      </c>
      <c r="BJ907" s="6">
        <v>0</v>
      </c>
      <c r="BK907" s="6">
        <v>0</v>
      </c>
      <c r="BQ907" s="4">
        <v>0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0</v>
      </c>
      <c r="BX907" s="9">
        <v>0</v>
      </c>
      <c r="BY907" s="9">
        <v>0</v>
      </c>
      <c r="BZ907" s="9">
        <v>0</v>
      </c>
      <c r="CA907" s="9">
        <v>0</v>
      </c>
      <c r="CB907" s="9">
        <v>0</v>
      </c>
      <c r="CC907" s="9">
        <v>0</v>
      </c>
      <c r="CD907" s="135">
        <v>0</v>
      </c>
      <c r="CE907" s="7">
        <f t="shared" si="14"/>
        <v>0</v>
      </c>
    </row>
    <row r="908" spans="1:83" hidden="1">
      <c r="A908">
        <v>961</v>
      </c>
      <c r="B908" t="s">
        <v>80</v>
      </c>
      <c r="C908">
        <v>124</v>
      </c>
      <c r="D908" t="s">
        <v>508</v>
      </c>
      <c r="E908">
        <v>405</v>
      </c>
      <c r="F908">
        <v>513820013</v>
      </c>
      <c r="G908" t="s">
        <v>214</v>
      </c>
      <c r="H908" s="53"/>
      <c r="I908">
        <v>101</v>
      </c>
      <c r="J908" t="s">
        <v>308</v>
      </c>
      <c r="K908">
        <v>3820</v>
      </c>
      <c r="L908" s="8">
        <v>3810</v>
      </c>
      <c r="M908" t="s">
        <v>365</v>
      </c>
      <c r="N908">
        <v>3000</v>
      </c>
      <c r="O908" t="s">
        <v>118</v>
      </c>
      <c r="P908">
        <v>11</v>
      </c>
      <c r="Q908" t="s">
        <v>509</v>
      </c>
      <c r="R908">
        <v>241</v>
      </c>
      <c r="S908" s="21">
        <v>2</v>
      </c>
      <c r="T908" s="21">
        <v>41</v>
      </c>
      <c r="U908" t="s">
        <v>445</v>
      </c>
      <c r="V908">
        <v>124</v>
      </c>
      <c r="W908" t="s">
        <v>510</v>
      </c>
      <c r="X908">
        <v>1</v>
      </c>
      <c r="Y908" t="s">
        <v>313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86365.95</v>
      </c>
      <c r="AH908" s="4">
        <v>606872.97</v>
      </c>
      <c r="AI908" s="4">
        <v>140094.04999999999</v>
      </c>
      <c r="AJ908" s="4">
        <v>83333.3</v>
      </c>
      <c r="AK908" s="4">
        <v>83333.3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29000</v>
      </c>
      <c r="AT908" s="4">
        <v>-5</v>
      </c>
      <c r="AU908" s="4">
        <v>678605.99</v>
      </c>
      <c r="AV908" s="4">
        <v>-128594.04</v>
      </c>
      <c r="AW908" s="4">
        <v>-83333.3</v>
      </c>
      <c r="AX908" s="4">
        <v>-83333.3</v>
      </c>
      <c r="AZ908" s="4">
        <v>0</v>
      </c>
      <c r="BA908" s="4">
        <v>0</v>
      </c>
      <c r="BB908" s="4">
        <v>0</v>
      </c>
      <c r="BC908" s="4">
        <v>0</v>
      </c>
      <c r="BD908" s="4">
        <v>0</v>
      </c>
      <c r="BE908" s="4">
        <v>0</v>
      </c>
      <c r="BF908" s="4">
        <v>29000</v>
      </c>
      <c r="BG908" s="4">
        <v>0</v>
      </c>
      <c r="BH908" s="4">
        <v>1313720</v>
      </c>
      <c r="BI908" s="4">
        <v>67121.98</v>
      </c>
      <c r="BJ908" s="6">
        <v>140984.198</v>
      </c>
      <c r="BK908" s="6">
        <v>140984.198</v>
      </c>
      <c r="BQ908" s="26">
        <v>0</v>
      </c>
      <c r="BR908" s="9">
        <v>0</v>
      </c>
      <c r="BS908" s="9">
        <v>0</v>
      </c>
      <c r="BT908" s="9">
        <v>0</v>
      </c>
      <c r="BU908" s="9">
        <v>0</v>
      </c>
      <c r="BV908" s="9">
        <v>0</v>
      </c>
      <c r="BW908" s="9">
        <v>0</v>
      </c>
      <c r="BX908" s="9">
        <v>0</v>
      </c>
      <c r="BY908" s="9">
        <v>0</v>
      </c>
      <c r="BZ908" s="9">
        <v>0</v>
      </c>
      <c r="CA908" s="9">
        <v>0</v>
      </c>
      <c r="CB908" s="9">
        <v>0</v>
      </c>
      <c r="CC908" s="9">
        <v>0</v>
      </c>
      <c r="CD908" s="135">
        <v>0</v>
      </c>
      <c r="CE908" s="7">
        <f t="shared" si="14"/>
        <v>0</v>
      </c>
    </row>
    <row r="909" spans="1:83" s="120" customFormat="1" ht="15.75" hidden="1" thickBot="1">
      <c r="A909" s="120">
        <v>965</v>
      </c>
      <c r="B909" s="120" t="s">
        <v>521</v>
      </c>
      <c r="C909" s="120">
        <v>129</v>
      </c>
      <c r="D909" s="120" t="s">
        <v>236</v>
      </c>
      <c r="E909" s="120">
        <v>405</v>
      </c>
      <c r="F909" s="120">
        <v>513820013</v>
      </c>
      <c r="G909" s="120" t="s">
        <v>214</v>
      </c>
      <c r="H909" s="121"/>
      <c r="I909" s="120">
        <v>101</v>
      </c>
      <c r="J909" s="120" t="s">
        <v>308</v>
      </c>
      <c r="K909" s="120">
        <v>3820</v>
      </c>
      <c r="L909" s="122">
        <v>3810</v>
      </c>
      <c r="M909" s="120" t="s">
        <v>365</v>
      </c>
      <c r="N909" s="120">
        <v>3000</v>
      </c>
      <c r="O909" s="120" t="s">
        <v>118</v>
      </c>
      <c r="P909" s="120">
        <v>11</v>
      </c>
      <c r="Q909" s="120" t="s">
        <v>509</v>
      </c>
      <c r="R909" s="120">
        <v>242</v>
      </c>
      <c r="S909" s="123">
        <v>2</v>
      </c>
      <c r="T909" s="123">
        <v>42</v>
      </c>
      <c r="U909" s="120" t="s">
        <v>283</v>
      </c>
      <c r="V909" s="120">
        <v>124</v>
      </c>
      <c r="W909" s="120" t="s">
        <v>510</v>
      </c>
      <c r="X909" s="120">
        <v>1</v>
      </c>
      <c r="Y909" s="120" t="s">
        <v>313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  <c r="AH909" s="22">
        <v>0</v>
      </c>
      <c r="AI909" s="22">
        <v>0</v>
      </c>
      <c r="AJ909" s="22">
        <v>0</v>
      </c>
      <c r="AK909" s="22">
        <v>0</v>
      </c>
      <c r="AL909" s="22"/>
      <c r="AM909" s="22">
        <v>0</v>
      </c>
      <c r="AN909" s="22">
        <v>0</v>
      </c>
      <c r="AO909" s="22">
        <v>0</v>
      </c>
      <c r="AP909" s="22">
        <v>0</v>
      </c>
      <c r="AQ909" s="22">
        <v>0</v>
      </c>
      <c r="AR909" s="22">
        <v>0</v>
      </c>
      <c r="AS909" s="22">
        <v>0</v>
      </c>
      <c r="AT909" s="22">
        <v>0</v>
      </c>
      <c r="AU909" s="22">
        <v>696</v>
      </c>
      <c r="AV909" s="22">
        <v>0</v>
      </c>
      <c r="AW909" s="22">
        <v>0</v>
      </c>
      <c r="AX909" s="22">
        <v>0</v>
      </c>
      <c r="AZ909" s="22">
        <v>0</v>
      </c>
      <c r="BA909" s="22">
        <v>0</v>
      </c>
      <c r="BB909" s="22">
        <v>0</v>
      </c>
      <c r="BC909" s="22">
        <v>0</v>
      </c>
      <c r="BD909" s="22">
        <v>0</v>
      </c>
      <c r="BE909" s="22">
        <v>0</v>
      </c>
      <c r="BF909" s="22">
        <v>0</v>
      </c>
      <c r="BG909" s="22">
        <v>0</v>
      </c>
      <c r="BH909" s="22">
        <v>0</v>
      </c>
      <c r="BI909" s="22">
        <v>696</v>
      </c>
      <c r="BJ909" s="124">
        <v>69.599999999999994</v>
      </c>
      <c r="BK909" s="124">
        <v>69.599999999999994</v>
      </c>
      <c r="BL909" s="24"/>
      <c r="BM909" s="24"/>
      <c r="BQ909" s="22">
        <v>866.93760000000009</v>
      </c>
      <c r="BR909" s="24">
        <v>0</v>
      </c>
      <c r="BS909" s="24">
        <v>0</v>
      </c>
      <c r="BT909" s="24">
        <v>0</v>
      </c>
      <c r="BU909" s="24">
        <v>0</v>
      </c>
      <c r="BV909" s="24">
        <v>0</v>
      </c>
      <c r="BW909" s="24">
        <v>0</v>
      </c>
      <c r="BX909" s="24">
        <v>0</v>
      </c>
      <c r="BY909" s="24">
        <v>0</v>
      </c>
      <c r="BZ909" s="24">
        <v>0</v>
      </c>
      <c r="CA909" s="24">
        <v>722.44799999999998</v>
      </c>
      <c r="CB909" s="24">
        <v>72.244799999999998</v>
      </c>
      <c r="CC909" s="24">
        <v>72.244799999999998</v>
      </c>
      <c r="CD909" s="138">
        <v>866.93759999999997</v>
      </c>
      <c r="CE909" s="7">
        <f t="shared" si="14"/>
        <v>0</v>
      </c>
    </row>
    <row r="910" spans="1:83" s="125" customFormat="1" ht="15.75" hidden="1" thickBot="1">
      <c r="A910" s="125">
        <v>961</v>
      </c>
      <c r="B910" s="125" t="s">
        <v>80</v>
      </c>
      <c r="C910" s="125">
        <v>124</v>
      </c>
      <c r="D910" s="125" t="s">
        <v>508</v>
      </c>
      <c r="E910" s="125">
        <v>406</v>
      </c>
      <c r="F910" s="125">
        <v>513820016</v>
      </c>
      <c r="G910" s="125" t="s">
        <v>215</v>
      </c>
      <c r="H910" s="126"/>
      <c r="I910" s="125">
        <v>101</v>
      </c>
      <c r="J910" s="125" t="s">
        <v>308</v>
      </c>
      <c r="K910" s="125">
        <v>3820</v>
      </c>
      <c r="L910" s="127">
        <v>3810</v>
      </c>
      <c r="M910" s="125" t="s">
        <v>365</v>
      </c>
      <c r="N910" s="125">
        <v>3000</v>
      </c>
      <c r="O910" s="125" t="s">
        <v>118</v>
      </c>
      <c r="P910" s="125">
        <v>11</v>
      </c>
      <c r="Q910" s="125" t="s">
        <v>509</v>
      </c>
      <c r="R910" s="125">
        <v>241</v>
      </c>
      <c r="S910" s="128">
        <v>2</v>
      </c>
      <c r="T910" s="128">
        <v>41</v>
      </c>
      <c r="U910" s="125" t="s">
        <v>445</v>
      </c>
      <c r="V910" s="125">
        <v>124</v>
      </c>
      <c r="W910" s="125" t="s">
        <v>510</v>
      </c>
      <c r="X910" s="125">
        <v>1</v>
      </c>
      <c r="Y910" s="125" t="s">
        <v>313</v>
      </c>
      <c r="Z910" s="129">
        <v>0</v>
      </c>
      <c r="AA910" s="129">
        <v>0</v>
      </c>
      <c r="AB910" s="129">
        <v>0</v>
      </c>
      <c r="AC910" s="129">
        <v>0</v>
      </c>
      <c r="AD910" s="129">
        <v>3451.01</v>
      </c>
      <c r="AE910" s="129">
        <v>38434.19</v>
      </c>
      <c r="AF910" s="129">
        <v>0</v>
      </c>
      <c r="AG910" s="129">
        <v>0</v>
      </c>
      <c r="AH910" s="129">
        <v>0</v>
      </c>
      <c r="AI910" s="129">
        <v>0</v>
      </c>
      <c r="AJ910" s="129">
        <v>4188.5200000000004</v>
      </c>
      <c r="AK910" s="129">
        <v>4188.5200000000004</v>
      </c>
      <c r="AL910" s="129"/>
      <c r="AM910" s="129">
        <v>0</v>
      </c>
      <c r="AN910" s="129">
        <v>0</v>
      </c>
      <c r="AO910" s="129">
        <v>0</v>
      </c>
      <c r="AP910" s="129">
        <v>0</v>
      </c>
      <c r="AQ910" s="129">
        <v>0</v>
      </c>
      <c r="AR910" s="129">
        <v>0</v>
      </c>
      <c r="AS910" s="129">
        <v>0</v>
      </c>
      <c r="AT910" s="129">
        <v>-27840</v>
      </c>
      <c r="AU910" s="129">
        <v>0</v>
      </c>
      <c r="AV910" s="129">
        <v>0</v>
      </c>
      <c r="AW910" s="129">
        <v>0</v>
      </c>
      <c r="AX910" s="129">
        <v>0</v>
      </c>
      <c r="AZ910" s="129">
        <v>0</v>
      </c>
      <c r="BA910" s="129">
        <v>0</v>
      </c>
      <c r="BB910" s="129">
        <v>0</v>
      </c>
      <c r="BC910" s="129">
        <v>0</v>
      </c>
      <c r="BD910" s="129">
        <v>0</v>
      </c>
      <c r="BE910" s="129">
        <v>1505</v>
      </c>
      <c r="BF910" s="129">
        <v>4176</v>
      </c>
      <c r="BG910" s="129">
        <v>0</v>
      </c>
      <c r="BH910" s="129">
        <v>1658.02</v>
      </c>
      <c r="BI910" s="129">
        <v>1002</v>
      </c>
      <c r="BJ910" s="130">
        <v>834.10200000000009</v>
      </c>
      <c r="BK910" s="130">
        <v>834.10200000000009</v>
      </c>
      <c r="BL910" s="131"/>
      <c r="BM910" s="131"/>
      <c r="BQ910" s="129">
        <v>10389.574512000003</v>
      </c>
      <c r="BR910" s="131">
        <v>0</v>
      </c>
      <c r="BS910" s="131">
        <v>0</v>
      </c>
      <c r="BT910" s="131">
        <v>0</v>
      </c>
      <c r="BU910" s="131">
        <v>0</v>
      </c>
      <c r="BV910" s="131">
        <v>0</v>
      </c>
      <c r="BW910" s="131">
        <v>1562.1900000000003</v>
      </c>
      <c r="BX910" s="131">
        <v>4334.6880000000001</v>
      </c>
      <c r="BY910" s="131">
        <v>0</v>
      </c>
      <c r="BZ910" s="131">
        <v>1721.0247600000002</v>
      </c>
      <c r="CA910" s="131">
        <v>1040.076</v>
      </c>
      <c r="CB910" s="131">
        <v>865.7978760000002</v>
      </c>
      <c r="CC910" s="131">
        <v>865.7978760000002</v>
      </c>
      <c r="CD910" s="139">
        <v>10389.574512000003</v>
      </c>
      <c r="CE910" s="7">
        <f t="shared" si="14"/>
        <v>0</v>
      </c>
    </row>
    <row r="911" spans="1:83" hidden="1">
      <c r="A911">
        <v>921</v>
      </c>
      <c r="B911" t="s">
        <v>454</v>
      </c>
      <c r="C911">
        <v>108</v>
      </c>
      <c r="D911" t="s">
        <v>455</v>
      </c>
      <c r="E911">
        <v>407</v>
      </c>
      <c r="F911">
        <v>513820017</v>
      </c>
      <c r="G911" t="s">
        <v>150</v>
      </c>
      <c r="H911" s="53"/>
      <c r="I911">
        <v>101</v>
      </c>
      <c r="J911" t="s">
        <v>308</v>
      </c>
      <c r="K911">
        <v>3820</v>
      </c>
      <c r="L911" s="8">
        <v>3810</v>
      </c>
      <c r="M911" t="s">
        <v>365</v>
      </c>
      <c r="N911">
        <v>3000</v>
      </c>
      <c r="O911" t="s">
        <v>118</v>
      </c>
      <c r="P911">
        <v>4</v>
      </c>
      <c r="Q911" t="s">
        <v>345</v>
      </c>
      <c r="R911">
        <v>132</v>
      </c>
      <c r="S911" s="21">
        <v>1</v>
      </c>
      <c r="T911" s="21">
        <v>32</v>
      </c>
      <c r="U911" t="s">
        <v>456</v>
      </c>
      <c r="V911">
        <v>121</v>
      </c>
      <c r="W911" t="s">
        <v>312</v>
      </c>
      <c r="X911">
        <v>1</v>
      </c>
      <c r="Y911" t="s">
        <v>313</v>
      </c>
      <c r="Z911" s="4">
        <v>7158.78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715.88</v>
      </c>
      <c r="AK911" s="4">
        <v>715.88</v>
      </c>
      <c r="AM911" s="4">
        <v>20000</v>
      </c>
      <c r="AN911" s="4">
        <v>-6</v>
      </c>
      <c r="AO911" s="4">
        <v>0</v>
      </c>
      <c r="AP911" s="4">
        <v>0</v>
      </c>
      <c r="AQ911" s="4">
        <v>-7219.69</v>
      </c>
      <c r="AR911" s="4">
        <v>-3369.1</v>
      </c>
      <c r="AS911" s="4">
        <v>0</v>
      </c>
      <c r="AT911" s="4">
        <v>0</v>
      </c>
      <c r="AU911" s="4">
        <v>0</v>
      </c>
      <c r="AV911" s="4">
        <v>-2703.27</v>
      </c>
      <c r="AW911" s="4">
        <v>0</v>
      </c>
      <c r="AX911" s="4">
        <v>0</v>
      </c>
      <c r="AZ911" s="4">
        <v>7400.8</v>
      </c>
      <c r="BA911" s="4">
        <v>0</v>
      </c>
      <c r="BB911" s="4">
        <v>0</v>
      </c>
      <c r="BC911" s="4">
        <v>0</v>
      </c>
      <c r="BD911" s="4">
        <v>0</v>
      </c>
      <c r="BE911" s="4">
        <v>0</v>
      </c>
      <c r="BF911" s="4">
        <v>0</v>
      </c>
      <c r="BG911" s="4">
        <v>0</v>
      </c>
      <c r="BH911" s="4">
        <v>0</v>
      </c>
      <c r="BI911" s="4">
        <v>0</v>
      </c>
      <c r="BJ911" s="6">
        <v>740.08</v>
      </c>
      <c r="BK911" s="6">
        <v>740.08</v>
      </c>
      <c r="BQ911" s="4">
        <v>9218.4364800000021</v>
      </c>
      <c r="BR911" s="9">
        <v>7682.0304000000015</v>
      </c>
      <c r="BS911" s="9">
        <v>0</v>
      </c>
      <c r="BT911" s="9">
        <v>0</v>
      </c>
      <c r="BU911" s="9">
        <v>0</v>
      </c>
      <c r="BV911" s="9">
        <v>0</v>
      </c>
      <c r="BW911" s="9">
        <v>0</v>
      </c>
      <c r="BX911" s="9">
        <v>0</v>
      </c>
      <c r="BY911" s="9">
        <v>0</v>
      </c>
      <c r="BZ911" s="9">
        <v>0</v>
      </c>
      <c r="CA911" s="9">
        <v>0</v>
      </c>
      <c r="CB911" s="9">
        <v>768.2030400000001</v>
      </c>
      <c r="CC911" s="9">
        <v>768.2030400000001</v>
      </c>
      <c r="CD911" s="135">
        <v>9218.4364800000021</v>
      </c>
      <c r="CE911" s="7">
        <f t="shared" si="14"/>
        <v>0</v>
      </c>
    </row>
    <row r="912" spans="1:83" hidden="1">
      <c r="A912">
        <v>942</v>
      </c>
      <c r="B912" t="s">
        <v>487</v>
      </c>
      <c r="C912">
        <v>117</v>
      </c>
      <c r="D912" t="s">
        <v>488</v>
      </c>
      <c r="E912">
        <v>407</v>
      </c>
      <c r="F912">
        <v>513820017</v>
      </c>
      <c r="G912" t="s">
        <v>150</v>
      </c>
      <c r="H912" s="53"/>
      <c r="I912">
        <v>101</v>
      </c>
      <c r="J912" t="s">
        <v>308</v>
      </c>
      <c r="K912">
        <v>3820</v>
      </c>
      <c r="L912" s="8">
        <v>3810</v>
      </c>
      <c r="M912" t="s">
        <v>365</v>
      </c>
      <c r="N912">
        <v>3000</v>
      </c>
      <c r="O912" t="s">
        <v>118</v>
      </c>
      <c r="P912">
        <v>8</v>
      </c>
      <c r="Q912" t="s">
        <v>486</v>
      </c>
      <c r="R912">
        <v>183</v>
      </c>
      <c r="S912" s="21">
        <v>1</v>
      </c>
      <c r="T912" s="21">
        <v>83</v>
      </c>
      <c r="U912" t="s">
        <v>489</v>
      </c>
      <c r="V912">
        <v>121</v>
      </c>
      <c r="W912" t="s">
        <v>312</v>
      </c>
      <c r="X912">
        <v>1</v>
      </c>
      <c r="Y912" t="s">
        <v>313</v>
      </c>
      <c r="Z912" s="4">
        <v>0</v>
      </c>
      <c r="AA912" s="4">
        <v>0</v>
      </c>
      <c r="AB912" s="4">
        <v>215943.69</v>
      </c>
      <c r="AC912" s="4">
        <v>0</v>
      </c>
      <c r="AD912" s="4">
        <v>97907.89</v>
      </c>
      <c r="AE912" s="4">
        <v>11971.2</v>
      </c>
      <c r="AF912" s="4">
        <v>0</v>
      </c>
      <c r="AG912" s="4">
        <v>0</v>
      </c>
      <c r="AH912" s="4">
        <v>0</v>
      </c>
      <c r="AI912" s="4">
        <v>0</v>
      </c>
      <c r="AJ912" s="4">
        <v>32582.28</v>
      </c>
      <c r="AK912" s="4">
        <v>32582.28</v>
      </c>
      <c r="AM912" s="4">
        <v>0</v>
      </c>
      <c r="AN912" s="4">
        <v>0</v>
      </c>
      <c r="AO912" s="4">
        <v>335521.11</v>
      </c>
      <c r="AP912" s="4">
        <v>261985.14</v>
      </c>
      <c r="AQ912" s="4">
        <v>-180503.97</v>
      </c>
      <c r="AR912" s="4">
        <v>-44507.37</v>
      </c>
      <c r="AS912" s="4">
        <v>-4088.94</v>
      </c>
      <c r="AT912" s="4">
        <v>-20360.54</v>
      </c>
      <c r="AU912" s="4">
        <v>-1056.94</v>
      </c>
      <c r="AV912" s="4">
        <v>-55006.48</v>
      </c>
      <c r="AW912" s="4">
        <v>-32582.28</v>
      </c>
      <c r="AX912" s="4">
        <v>-30000</v>
      </c>
      <c r="AZ912" s="4">
        <v>0</v>
      </c>
      <c r="BA912" s="4">
        <v>0</v>
      </c>
      <c r="BB912" s="4">
        <v>233044</v>
      </c>
      <c r="BC912" s="4">
        <v>236500.8</v>
      </c>
      <c r="BD912" s="4">
        <v>143260</v>
      </c>
      <c r="BE912" s="4">
        <v>0</v>
      </c>
      <c r="BF912" s="4">
        <v>0</v>
      </c>
      <c r="BG912" s="4">
        <v>4999.99</v>
      </c>
      <c r="BH912" s="4">
        <v>0</v>
      </c>
      <c r="BI912" s="4">
        <v>0</v>
      </c>
      <c r="BJ912" s="6">
        <v>61780.479000000007</v>
      </c>
      <c r="BK912" s="6">
        <v>61780.479000000007</v>
      </c>
      <c r="BQ912" s="26">
        <v>0</v>
      </c>
      <c r="BR912" s="9">
        <v>0</v>
      </c>
      <c r="BS912" s="9">
        <v>0</v>
      </c>
      <c r="BT912" s="9">
        <v>0</v>
      </c>
      <c r="BU912" s="9">
        <v>0</v>
      </c>
      <c r="BV912" s="9">
        <v>0</v>
      </c>
      <c r="BW912" s="9">
        <v>0</v>
      </c>
      <c r="BX912" s="9">
        <v>0</v>
      </c>
      <c r="BY912" s="9">
        <v>0</v>
      </c>
      <c r="BZ912" s="9">
        <v>0</v>
      </c>
      <c r="CA912" s="9">
        <v>0</v>
      </c>
      <c r="CB912" s="9">
        <v>0</v>
      </c>
      <c r="CC912" s="9">
        <v>0</v>
      </c>
      <c r="CD912" s="135">
        <v>0</v>
      </c>
      <c r="CE912" s="7">
        <f t="shared" si="14"/>
        <v>0</v>
      </c>
    </row>
    <row r="913" spans="1:83" hidden="1">
      <c r="A913">
        <v>954</v>
      </c>
      <c r="B913" t="s">
        <v>502</v>
      </c>
      <c r="C913">
        <v>122</v>
      </c>
      <c r="D913" t="s">
        <v>503</v>
      </c>
      <c r="E913">
        <v>407</v>
      </c>
      <c r="F913">
        <v>513820017</v>
      </c>
      <c r="G913" t="s">
        <v>150</v>
      </c>
      <c r="H913" s="53"/>
      <c r="I913">
        <v>101</v>
      </c>
      <c r="J913" t="s">
        <v>308</v>
      </c>
      <c r="K913">
        <v>3820</v>
      </c>
      <c r="L913" s="8">
        <v>3810</v>
      </c>
      <c r="M913" t="s">
        <v>365</v>
      </c>
      <c r="N913">
        <v>3000</v>
      </c>
      <c r="O913" t="s">
        <v>118</v>
      </c>
      <c r="P913">
        <v>12</v>
      </c>
      <c r="Q913" t="s">
        <v>401</v>
      </c>
      <c r="R913">
        <v>226</v>
      </c>
      <c r="S913" s="21">
        <v>2</v>
      </c>
      <c r="T913" s="21">
        <v>26</v>
      </c>
      <c r="U913" t="s">
        <v>504</v>
      </c>
      <c r="V913">
        <v>121</v>
      </c>
      <c r="W913" t="s">
        <v>312</v>
      </c>
      <c r="X913">
        <v>1</v>
      </c>
      <c r="Y913" t="s">
        <v>313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M913" s="4">
        <v>0</v>
      </c>
      <c r="AN913" s="4">
        <v>0</v>
      </c>
      <c r="AO913" s="4">
        <v>0</v>
      </c>
      <c r="AP913" s="4">
        <v>11832</v>
      </c>
      <c r="AQ913" s="4">
        <v>0</v>
      </c>
      <c r="AR913" s="4">
        <v>0</v>
      </c>
      <c r="AS913" s="4">
        <v>0</v>
      </c>
      <c r="AT913" s="4">
        <v>0</v>
      </c>
      <c r="AU913" s="4">
        <v>0</v>
      </c>
      <c r="AV913" s="4">
        <v>0</v>
      </c>
      <c r="AW913" s="4">
        <v>0</v>
      </c>
      <c r="AX913" s="4">
        <v>0</v>
      </c>
      <c r="AZ913" s="4">
        <v>0</v>
      </c>
      <c r="BA913" s="4">
        <v>0</v>
      </c>
      <c r="BB913" s="4">
        <v>0</v>
      </c>
      <c r="BC913" s="4">
        <v>0</v>
      </c>
      <c r="BD913" s="4">
        <v>11832</v>
      </c>
      <c r="BE913" s="4">
        <v>0</v>
      </c>
      <c r="BF913" s="4">
        <v>0</v>
      </c>
      <c r="BG913" s="4">
        <v>0</v>
      </c>
      <c r="BH913" s="4">
        <v>0</v>
      </c>
      <c r="BI913" s="4">
        <v>0</v>
      </c>
      <c r="BJ913" s="6">
        <v>1183.2</v>
      </c>
      <c r="BK913" s="6">
        <v>1183.2</v>
      </c>
      <c r="BQ913" s="4">
        <v>14737.939200000003</v>
      </c>
      <c r="BR913" s="9">
        <v>0</v>
      </c>
      <c r="BS913" s="9">
        <v>0</v>
      </c>
      <c r="BT913" s="9">
        <v>0</v>
      </c>
      <c r="BU913" s="9">
        <v>0</v>
      </c>
      <c r="BV913" s="9">
        <v>12281.616000000002</v>
      </c>
      <c r="BW913" s="9">
        <v>0</v>
      </c>
      <c r="BX913" s="9">
        <v>0</v>
      </c>
      <c r="BY913" s="9">
        <v>0</v>
      </c>
      <c r="BZ913" s="9">
        <v>0</v>
      </c>
      <c r="CA913" s="9">
        <v>0</v>
      </c>
      <c r="CB913" s="9">
        <v>1228.1616000000001</v>
      </c>
      <c r="CC913" s="9">
        <v>1228.1616000000001</v>
      </c>
      <c r="CD913" s="135">
        <v>14737.939200000001</v>
      </c>
      <c r="CE913" s="7">
        <f t="shared" si="14"/>
        <v>0</v>
      </c>
    </row>
    <row r="914" spans="1:83" hidden="1">
      <c r="A914">
        <v>961</v>
      </c>
      <c r="B914" t="s">
        <v>80</v>
      </c>
      <c r="C914">
        <v>124</v>
      </c>
      <c r="D914" t="s">
        <v>508</v>
      </c>
      <c r="E914">
        <v>407</v>
      </c>
      <c r="F914">
        <v>513820017</v>
      </c>
      <c r="G914" t="s">
        <v>150</v>
      </c>
      <c r="H914" s="53"/>
      <c r="I914">
        <v>101</v>
      </c>
      <c r="J914" t="s">
        <v>308</v>
      </c>
      <c r="K914">
        <v>3820</v>
      </c>
      <c r="L914" s="8">
        <v>3810</v>
      </c>
      <c r="M914" t="s">
        <v>365</v>
      </c>
      <c r="N914">
        <v>3000</v>
      </c>
      <c r="O914" t="s">
        <v>118</v>
      </c>
      <c r="P914">
        <v>11</v>
      </c>
      <c r="Q914" t="s">
        <v>509</v>
      </c>
      <c r="R914">
        <v>241</v>
      </c>
      <c r="S914" s="21">
        <v>2</v>
      </c>
      <c r="T914" s="21">
        <v>41</v>
      </c>
      <c r="U914" t="s">
        <v>445</v>
      </c>
      <c r="V914">
        <v>124</v>
      </c>
      <c r="W914" t="s">
        <v>510</v>
      </c>
      <c r="X914">
        <v>1</v>
      </c>
      <c r="Y914" t="s">
        <v>313</v>
      </c>
      <c r="Z914" s="4">
        <v>0</v>
      </c>
      <c r="AA914" s="4">
        <v>0</v>
      </c>
      <c r="AB914" s="4">
        <v>1253063.83</v>
      </c>
      <c r="AC914" s="4">
        <v>23448.41</v>
      </c>
      <c r="AD914" s="4">
        <v>7836.05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128434.83</v>
      </c>
      <c r="AK914" s="4">
        <v>128434.83</v>
      </c>
      <c r="AM914" s="4">
        <v>0</v>
      </c>
      <c r="AN914" s="4">
        <v>400000</v>
      </c>
      <c r="AO914" s="4">
        <v>-1030000</v>
      </c>
      <c r="AP914" s="4">
        <v>-32546.14</v>
      </c>
      <c r="AQ914" s="4">
        <v>-141340.06</v>
      </c>
      <c r="AR914" s="4">
        <v>-109669.3</v>
      </c>
      <c r="AS914" s="4">
        <v>-50715.199999999997</v>
      </c>
      <c r="AT914" s="4">
        <v>0</v>
      </c>
      <c r="AU914" s="4">
        <v>-14460.9</v>
      </c>
      <c r="AV914" s="4">
        <v>0</v>
      </c>
      <c r="AW914" s="4">
        <v>-114500</v>
      </c>
      <c r="AX914" s="4">
        <v>-76213.350000000006</v>
      </c>
      <c r="AZ914" s="4">
        <v>0</v>
      </c>
      <c r="BA914" s="4">
        <v>14700</v>
      </c>
      <c r="BB914" s="4">
        <v>175503.69</v>
      </c>
      <c r="BC914" s="4">
        <v>103812</v>
      </c>
      <c r="BD914" s="4">
        <v>8860</v>
      </c>
      <c r="BE914" s="4">
        <v>0</v>
      </c>
      <c r="BF914" s="4">
        <v>0</v>
      </c>
      <c r="BG914" s="4">
        <v>2541</v>
      </c>
      <c r="BH914" s="4">
        <v>0</v>
      </c>
      <c r="BI914" s="4">
        <v>0</v>
      </c>
      <c r="BJ914" s="6">
        <v>30541.669000000002</v>
      </c>
      <c r="BK914" s="6">
        <v>30541.669000000002</v>
      </c>
      <c r="BQ914" s="26">
        <v>0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0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</v>
      </c>
      <c r="CD914" s="135">
        <v>0</v>
      </c>
      <c r="CE914" s="7">
        <f t="shared" si="14"/>
        <v>0</v>
      </c>
    </row>
    <row r="915" spans="1:83" s="120" customFormat="1" ht="15.75" hidden="1" thickBot="1">
      <c r="A915" s="120">
        <v>965</v>
      </c>
      <c r="B915" s="120" t="s">
        <v>521</v>
      </c>
      <c r="C915" s="120">
        <v>129</v>
      </c>
      <c r="D915" s="120" t="s">
        <v>236</v>
      </c>
      <c r="E915" s="120">
        <v>407</v>
      </c>
      <c r="F915" s="120">
        <v>513820017</v>
      </c>
      <c r="G915" s="120" t="s">
        <v>150</v>
      </c>
      <c r="H915" s="121"/>
      <c r="I915" s="120">
        <v>101</v>
      </c>
      <c r="J915" s="120" t="s">
        <v>308</v>
      </c>
      <c r="K915" s="120">
        <v>3820</v>
      </c>
      <c r="L915" s="122">
        <v>3810</v>
      </c>
      <c r="M915" s="120" t="s">
        <v>365</v>
      </c>
      <c r="N915" s="120">
        <v>3000</v>
      </c>
      <c r="O915" s="120" t="s">
        <v>118</v>
      </c>
      <c r="P915" s="120">
        <v>11</v>
      </c>
      <c r="Q915" s="120" t="s">
        <v>509</v>
      </c>
      <c r="R915" s="120">
        <v>242</v>
      </c>
      <c r="S915" s="123">
        <v>2</v>
      </c>
      <c r="T915" s="123">
        <v>42</v>
      </c>
      <c r="U915" s="120" t="s">
        <v>283</v>
      </c>
      <c r="V915" s="120">
        <v>124</v>
      </c>
      <c r="W915" s="120" t="s">
        <v>510</v>
      </c>
      <c r="X915" s="120">
        <v>1</v>
      </c>
      <c r="Y915" s="120" t="s">
        <v>313</v>
      </c>
      <c r="Z915" s="22">
        <v>0</v>
      </c>
      <c r="AA915" s="22">
        <v>0</v>
      </c>
      <c r="AB915" s="22">
        <v>41899.199999999997</v>
      </c>
      <c r="AC915" s="22">
        <v>7437.62</v>
      </c>
      <c r="AD915" s="22">
        <v>0</v>
      </c>
      <c r="AE915" s="22">
        <v>0</v>
      </c>
      <c r="AF915" s="22">
        <v>0</v>
      </c>
      <c r="AG915" s="22">
        <v>0</v>
      </c>
      <c r="AH915" s="22">
        <v>0</v>
      </c>
      <c r="AI915" s="22">
        <v>0</v>
      </c>
      <c r="AJ915" s="22">
        <v>4933.68</v>
      </c>
      <c r="AK915" s="22">
        <v>4933.68</v>
      </c>
      <c r="AL915" s="22"/>
      <c r="AM915" s="22">
        <v>0</v>
      </c>
      <c r="AN915" s="22">
        <v>0</v>
      </c>
      <c r="AO915" s="22">
        <v>0</v>
      </c>
      <c r="AP915" s="22">
        <v>0</v>
      </c>
      <c r="AQ915" s="22">
        <v>-3444.78</v>
      </c>
      <c r="AR915" s="22">
        <v>-174</v>
      </c>
      <c r="AS915" s="22">
        <v>-1514.76</v>
      </c>
      <c r="AT915" s="22">
        <v>0</v>
      </c>
      <c r="AU915" s="22">
        <v>0</v>
      </c>
      <c r="AV915" s="22">
        <v>-43953.34</v>
      </c>
      <c r="AW915" s="22">
        <v>-5183.62</v>
      </c>
      <c r="AX915" s="22">
        <v>0</v>
      </c>
      <c r="AZ915" s="22">
        <v>0</v>
      </c>
      <c r="BA915" s="22">
        <v>0</v>
      </c>
      <c r="BB915" s="22">
        <v>0</v>
      </c>
      <c r="BC915" s="22">
        <v>0</v>
      </c>
      <c r="BD915" s="22">
        <v>0</v>
      </c>
      <c r="BE915" s="22">
        <v>0</v>
      </c>
      <c r="BF915" s="22">
        <v>0</v>
      </c>
      <c r="BG915" s="22">
        <v>0</v>
      </c>
      <c r="BH915" s="22">
        <v>0</v>
      </c>
      <c r="BI915" s="22">
        <v>0</v>
      </c>
      <c r="BJ915" s="124">
        <v>0</v>
      </c>
      <c r="BK915" s="124">
        <v>0</v>
      </c>
      <c r="BL915" s="24"/>
      <c r="BM915" s="24"/>
      <c r="BQ915" s="22">
        <v>0</v>
      </c>
      <c r="BR915" s="24">
        <v>0</v>
      </c>
      <c r="BS915" s="24">
        <v>0</v>
      </c>
      <c r="BT915" s="24">
        <v>0</v>
      </c>
      <c r="BU915" s="24">
        <v>0</v>
      </c>
      <c r="BV915" s="24">
        <v>0</v>
      </c>
      <c r="BW915" s="24">
        <v>0</v>
      </c>
      <c r="BX915" s="24">
        <v>0</v>
      </c>
      <c r="BY915" s="24">
        <v>0</v>
      </c>
      <c r="BZ915" s="24">
        <v>0</v>
      </c>
      <c r="CA915" s="24">
        <v>0</v>
      </c>
      <c r="CB915" s="24">
        <v>0</v>
      </c>
      <c r="CC915" s="24">
        <v>0</v>
      </c>
      <c r="CD915" s="138">
        <v>0</v>
      </c>
      <c r="CE915" s="7">
        <f t="shared" si="14"/>
        <v>0</v>
      </c>
    </row>
    <row r="916" spans="1:83" hidden="1">
      <c r="A916">
        <v>961</v>
      </c>
      <c r="B916" t="s">
        <v>80</v>
      </c>
      <c r="C916">
        <v>124</v>
      </c>
      <c r="D916" t="s">
        <v>508</v>
      </c>
      <c r="E916">
        <v>541</v>
      </c>
      <c r="F916">
        <v>513820018</v>
      </c>
      <c r="G916" t="s">
        <v>713</v>
      </c>
      <c r="H916" s="53"/>
      <c r="I916">
        <v>101</v>
      </c>
      <c r="J916" t="s">
        <v>308</v>
      </c>
      <c r="K916">
        <v>3820</v>
      </c>
      <c r="L916" s="8">
        <v>3810</v>
      </c>
      <c r="M916" t="s">
        <v>365</v>
      </c>
      <c r="N916">
        <v>3000</v>
      </c>
      <c r="O916" t="s">
        <v>118</v>
      </c>
      <c r="P916">
        <v>11</v>
      </c>
      <c r="Q916" t="s">
        <v>509</v>
      </c>
      <c r="R916">
        <v>241</v>
      </c>
      <c r="S916" s="21">
        <v>2</v>
      </c>
      <c r="T916" s="21">
        <v>41</v>
      </c>
      <c r="U916" t="s">
        <v>445</v>
      </c>
      <c r="V916">
        <v>124</v>
      </c>
      <c r="W916" t="s">
        <v>510</v>
      </c>
      <c r="X916">
        <v>1</v>
      </c>
      <c r="Y916" t="s">
        <v>313</v>
      </c>
      <c r="Z916" s="4">
        <v>0</v>
      </c>
      <c r="AA916" s="4">
        <v>3000000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0</v>
      </c>
      <c r="AU916" s="4">
        <v>0</v>
      </c>
      <c r="AV916" s="4">
        <v>0</v>
      </c>
      <c r="AW916" s="4">
        <v>0</v>
      </c>
      <c r="AX916" s="4">
        <v>0</v>
      </c>
      <c r="AZ916" s="4">
        <v>0</v>
      </c>
      <c r="BA916" s="4">
        <v>1715000</v>
      </c>
      <c r="BB916" s="4">
        <v>1285000</v>
      </c>
      <c r="BC916" s="4">
        <v>0</v>
      </c>
      <c r="BD916" s="4">
        <v>0</v>
      </c>
      <c r="BE916" s="4">
        <v>0</v>
      </c>
      <c r="BF916" s="4">
        <v>0</v>
      </c>
      <c r="BG916" s="4">
        <v>0</v>
      </c>
      <c r="BH916" s="4">
        <v>0</v>
      </c>
      <c r="BI916" s="4">
        <v>0</v>
      </c>
      <c r="BJ916" s="6">
        <v>300000</v>
      </c>
      <c r="BK916" s="6">
        <v>300000</v>
      </c>
      <c r="BQ916" s="6">
        <v>0</v>
      </c>
      <c r="BR916" s="9">
        <v>0</v>
      </c>
      <c r="BS916" s="9">
        <v>0</v>
      </c>
      <c r="BT916" s="9">
        <v>0</v>
      </c>
      <c r="BU916" s="9">
        <v>0</v>
      </c>
      <c r="BV916" s="9">
        <v>0</v>
      </c>
      <c r="BW916" s="9">
        <v>0</v>
      </c>
      <c r="BX916" s="9">
        <v>0</v>
      </c>
      <c r="BY916" s="9">
        <v>0</v>
      </c>
      <c r="BZ916" s="9">
        <v>0</v>
      </c>
      <c r="CA916" s="9">
        <v>0</v>
      </c>
      <c r="CB916" s="9">
        <v>0</v>
      </c>
      <c r="CC916" s="9">
        <v>0</v>
      </c>
      <c r="CD916" s="135">
        <v>0</v>
      </c>
      <c r="CE916" s="7">
        <f t="shared" si="14"/>
        <v>0</v>
      </c>
    </row>
    <row r="917" spans="1:83" hidden="1">
      <c r="A917">
        <v>961</v>
      </c>
      <c r="B917" t="s">
        <v>80</v>
      </c>
      <c r="C917">
        <v>124</v>
      </c>
      <c r="D917" t="s">
        <v>508</v>
      </c>
      <c r="E917">
        <v>408</v>
      </c>
      <c r="F917">
        <v>513820019</v>
      </c>
      <c r="G917" t="s">
        <v>216</v>
      </c>
      <c r="H917" s="53"/>
      <c r="I917">
        <v>101</v>
      </c>
      <c r="J917" t="s">
        <v>308</v>
      </c>
      <c r="K917">
        <v>3820</v>
      </c>
      <c r="L917" s="8">
        <v>3810</v>
      </c>
      <c r="M917" t="s">
        <v>365</v>
      </c>
      <c r="N917">
        <v>3000</v>
      </c>
      <c r="O917" t="s">
        <v>118</v>
      </c>
      <c r="P917">
        <v>11</v>
      </c>
      <c r="Q917" t="s">
        <v>509</v>
      </c>
      <c r="R917">
        <v>241</v>
      </c>
      <c r="S917" s="21">
        <v>2</v>
      </c>
      <c r="T917" s="21">
        <v>41</v>
      </c>
      <c r="U917" t="s">
        <v>445</v>
      </c>
      <c r="V917">
        <v>124</v>
      </c>
      <c r="W917" t="s">
        <v>510</v>
      </c>
      <c r="X917">
        <v>1</v>
      </c>
      <c r="Y917" t="s">
        <v>313</v>
      </c>
      <c r="Z917" s="4">
        <v>0</v>
      </c>
      <c r="AA917" s="4">
        <v>0</v>
      </c>
      <c r="AB917" s="4">
        <v>7541.86</v>
      </c>
      <c r="AC917" s="4">
        <v>0</v>
      </c>
      <c r="AD917" s="4">
        <v>36120</v>
      </c>
      <c r="AE917" s="4">
        <v>3229.08</v>
      </c>
      <c r="AF917" s="4">
        <v>0</v>
      </c>
      <c r="AG917" s="4">
        <v>0</v>
      </c>
      <c r="AH917" s="4">
        <v>1527.36</v>
      </c>
      <c r="AI917" s="4">
        <v>2930.2</v>
      </c>
      <c r="AJ917" s="4">
        <v>5134.8500000000004</v>
      </c>
      <c r="AK917" s="4">
        <v>5134.8500000000004</v>
      </c>
      <c r="AM917" s="4">
        <v>1160</v>
      </c>
      <c r="AN917" s="4">
        <v>6200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-19800</v>
      </c>
      <c r="AU917" s="4">
        <v>150.75</v>
      </c>
      <c r="AV917" s="4">
        <v>264342.53999999998</v>
      </c>
      <c r="AW917" s="4">
        <v>0</v>
      </c>
      <c r="AX917" s="4">
        <v>0</v>
      </c>
      <c r="AZ917" s="4">
        <v>1160</v>
      </c>
      <c r="BA917" s="4">
        <v>0</v>
      </c>
      <c r="BB917" s="4">
        <v>6200</v>
      </c>
      <c r="BC917" s="4">
        <v>0</v>
      </c>
      <c r="BD917" s="4">
        <v>10927.2</v>
      </c>
      <c r="BE917" s="4">
        <v>3822</v>
      </c>
      <c r="BF917" s="4">
        <v>0</v>
      </c>
      <c r="BG917" s="4">
        <v>0</v>
      </c>
      <c r="BH917" s="4">
        <v>0</v>
      </c>
      <c r="BI917" s="4">
        <v>214042.38</v>
      </c>
      <c r="BJ917" s="6">
        <v>23615.158000000003</v>
      </c>
      <c r="BK917" s="6">
        <v>23615.158000000003</v>
      </c>
      <c r="BQ917" s="4">
        <v>294150.40804800001</v>
      </c>
      <c r="BR917" s="9">
        <v>1204.08</v>
      </c>
      <c r="BS917" s="9">
        <v>0</v>
      </c>
      <c r="BT917" s="9">
        <v>6435.6</v>
      </c>
      <c r="BU917" s="9">
        <v>0</v>
      </c>
      <c r="BV917" s="9">
        <v>11342.4336</v>
      </c>
      <c r="BW917" s="9">
        <v>3967.2360000000003</v>
      </c>
      <c r="BX917" s="9">
        <v>0</v>
      </c>
      <c r="BY917" s="9">
        <v>0</v>
      </c>
      <c r="BZ917" s="9">
        <v>0</v>
      </c>
      <c r="CA917" s="9">
        <v>222175.99043999999</v>
      </c>
      <c r="CB917" s="9">
        <v>24512.534004000005</v>
      </c>
      <c r="CC917" s="9">
        <v>24512.534004000005</v>
      </c>
      <c r="CD917" s="135">
        <v>294150.40804800001</v>
      </c>
      <c r="CE917" s="7">
        <f t="shared" si="14"/>
        <v>0</v>
      </c>
    </row>
    <row r="918" spans="1:83" hidden="1">
      <c r="A918">
        <v>965</v>
      </c>
      <c r="B918" t="s">
        <v>521</v>
      </c>
      <c r="C918">
        <v>129</v>
      </c>
      <c r="D918" t="s">
        <v>236</v>
      </c>
      <c r="E918">
        <v>408</v>
      </c>
      <c r="F918">
        <v>513820019</v>
      </c>
      <c r="G918" t="s">
        <v>216</v>
      </c>
      <c r="H918" s="53"/>
      <c r="I918">
        <v>101</v>
      </c>
      <c r="J918" t="s">
        <v>308</v>
      </c>
      <c r="K918">
        <v>3820</v>
      </c>
      <c r="L918" s="8">
        <v>3810</v>
      </c>
      <c r="M918" t="s">
        <v>365</v>
      </c>
      <c r="N918">
        <v>3000</v>
      </c>
      <c r="O918" t="s">
        <v>118</v>
      </c>
      <c r="P918">
        <v>11</v>
      </c>
      <c r="Q918" t="s">
        <v>509</v>
      </c>
      <c r="R918">
        <v>242</v>
      </c>
      <c r="S918" s="21">
        <v>2</v>
      </c>
      <c r="T918" s="21">
        <v>42</v>
      </c>
      <c r="U918" t="s">
        <v>283</v>
      </c>
      <c r="V918">
        <v>124</v>
      </c>
      <c r="W918" t="s">
        <v>510</v>
      </c>
      <c r="X918">
        <v>1</v>
      </c>
      <c r="Y918" t="s">
        <v>313</v>
      </c>
      <c r="Z918" s="4">
        <v>0</v>
      </c>
      <c r="AA918" s="4">
        <v>7167.24</v>
      </c>
      <c r="AB918" s="4">
        <v>61202.74</v>
      </c>
      <c r="AC918" s="4">
        <v>18555.36</v>
      </c>
      <c r="AD918" s="4">
        <v>51711.87</v>
      </c>
      <c r="AE918" s="4">
        <v>1013.24</v>
      </c>
      <c r="AF918" s="4">
        <v>8990.64</v>
      </c>
      <c r="AG918" s="4">
        <v>5159.99</v>
      </c>
      <c r="AH918" s="4">
        <v>247.68</v>
      </c>
      <c r="AI918" s="4">
        <v>0</v>
      </c>
      <c r="AJ918" s="4">
        <v>15404.88</v>
      </c>
      <c r="AK918" s="4">
        <v>15404.88</v>
      </c>
      <c r="AM918" s="4">
        <v>0</v>
      </c>
      <c r="AN918" s="4">
        <v>38967.19</v>
      </c>
      <c r="AO918" s="4">
        <v>-510</v>
      </c>
      <c r="AP918" s="4">
        <v>0</v>
      </c>
      <c r="AQ918" s="4">
        <v>0</v>
      </c>
      <c r="AR918" s="4">
        <v>0</v>
      </c>
      <c r="AS918" s="4">
        <v>0</v>
      </c>
      <c r="AT918" s="4">
        <v>0</v>
      </c>
      <c r="AU918" s="4">
        <v>0</v>
      </c>
      <c r="AV918" s="4">
        <v>42678.13</v>
      </c>
      <c r="AW918" s="4">
        <v>32182.720000000001</v>
      </c>
      <c r="AX918" s="4">
        <v>0</v>
      </c>
      <c r="AZ918" s="4">
        <v>0</v>
      </c>
      <c r="BA918" s="4">
        <v>43326</v>
      </c>
      <c r="BB918" s="4">
        <v>29930.99</v>
      </c>
      <c r="BC918" s="4">
        <v>18501.900000000001</v>
      </c>
      <c r="BD918" s="4">
        <v>2460.6</v>
      </c>
      <c r="BE918" s="4">
        <v>928</v>
      </c>
      <c r="BF918" s="4">
        <v>18291.599999999999</v>
      </c>
      <c r="BG918" s="4">
        <v>1566</v>
      </c>
      <c r="BH918" s="4">
        <v>0</v>
      </c>
      <c r="BI918" s="4">
        <v>21172.99</v>
      </c>
      <c r="BJ918" s="6">
        <v>13617.808000000001</v>
      </c>
      <c r="BK918" s="6">
        <v>13617.808000000001</v>
      </c>
      <c r="BQ918" s="4">
        <v>169623.416448</v>
      </c>
      <c r="BR918" s="9">
        <v>0</v>
      </c>
      <c r="BS918" s="9">
        <v>44972.387999999999</v>
      </c>
      <c r="BT918" s="9">
        <v>31068.367620000001</v>
      </c>
      <c r="BU918" s="9">
        <v>19204.9722</v>
      </c>
      <c r="BV918" s="9">
        <v>2554.1028000000001</v>
      </c>
      <c r="BW918" s="9">
        <v>963.26400000000001</v>
      </c>
      <c r="BX918" s="9">
        <v>18986.680799999998</v>
      </c>
      <c r="BY918" s="9">
        <v>1625.508</v>
      </c>
      <c r="BZ918" s="9">
        <v>0</v>
      </c>
      <c r="CA918" s="9">
        <v>21977.563620000001</v>
      </c>
      <c r="CB918" s="9">
        <v>14135.284704000002</v>
      </c>
      <c r="CC918" s="9">
        <v>14135.284704000002</v>
      </c>
      <c r="CD918" s="135">
        <v>169623.41644799997</v>
      </c>
      <c r="CE918" s="7">
        <f t="shared" si="14"/>
        <v>0</v>
      </c>
    </row>
    <row r="919" spans="1:83" s="120" customFormat="1" ht="15.75" hidden="1" thickBot="1">
      <c r="A919" s="120">
        <v>966</v>
      </c>
      <c r="B919" s="120" t="s">
        <v>750</v>
      </c>
      <c r="C919" s="120">
        <v>182</v>
      </c>
      <c r="D919" s="120" t="s">
        <v>751</v>
      </c>
      <c r="E919" s="120">
        <v>408</v>
      </c>
      <c r="F919" s="120">
        <v>513820019</v>
      </c>
      <c r="G919" s="120" t="s">
        <v>216</v>
      </c>
      <c r="H919" s="121"/>
      <c r="I919" s="120">
        <v>101</v>
      </c>
      <c r="J919" s="120" t="s">
        <v>308</v>
      </c>
      <c r="K919" s="120">
        <v>3820</v>
      </c>
      <c r="L919" s="122">
        <v>3810</v>
      </c>
      <c r="M919" s="120" t="s">
        <v>365</v>
      </c>
      <c r="N919" s="120">
        <v>3000</v>
      </c>
      <c r="O919" s="120" t="s">
        <v>118</v>
      </c>
      <c r="P919" s="120">
        <v>9</v>
      </c>
      <c r="Q919" s="120" t="s">
        <v>422</v>
      </c>
      <c r="R919" s="120">
        <v>241</v>
      </c>
      <c r="S919" s="123">
        <v>2</v>
      </c>
      <c r="T919" s="123">
        <v>41</v>
      </c>
      <c r="U919" s="120" t="s">
        <v>445</v>
      </c>
      <c r="V919" s="120">
        <v>124</v>
      </c>
      <c r="W919" s="120" t="s">
        <v>510</v>
      </c>
      <c r="X919" s="120">
        <v>1</v>
      </c>
      <c r="Y919" s="120" t="s">
        <v>313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  <c r="AH919" s="22">
        <v>0</v>
      </c>
      <c r="AI919" s="22">
        <v>0</v>
      </c>
      <c r="AJ919" s="22">
        <v>0</v>
      </c>
      <c r="AK919" s="22">
        <v>0</v>
      </c>
      <c r="AL919" s="22"/>
      <c r="AM919" s="22">
        <v>0</v>
      </c>
      <c r="AN919" s="22">
        <v>0</v>
      </c>
      <c r="AO919" s="22">
        <v>0</v>
      </c>
      <c r="AP919" s="22">
        <v>0</v>
      </c>
      <c r="AQ919" s="22">
        <v>0</v>
      </c>
      <c r="AR919" s="22">
        <v>0</v>
      </c>
      <c r="AS919" s="22">
        <v>1149.72</v>
      </c>
      <c r="AT919" s="22">
        <v>0</v>
      </c>
      <c r="AU919" s="22">
        <v>0</v>
      </c>
      <c r="AV919" s="22">
        <v>22144.83</v>
      </c>
      <c r="AW919" s="22">
        <v>0</v>
      </c>
      <c r="AX919" s="22">
        <v>0</v>
      </c>
      <c r="AZ919" s="22">
        <v>0</v>
      </c>
      <c r="BA919" s="22">
        <v>0</v>
      </c>
      <c r="BB919" s="22">
        <v>0</v>
      </c>
      <c r="BC919" s="22">
        <v>0</v>
      </c>
      <c r="BD919" s="22">
        <v>0</v>
      </c>
      <c r="BE919" s="22">
        <v>0</v>
      </c>
      <c r="BF919" s="22">
        <v>1149.72</v>
      </c>
      <c r="BG919" s="22">
        <v>0</v>
      </c>
      <c r="BH919" s="22">
        <v>0</v>
      </c>
      <c r="BI919" s="22">
        <v>0</v>
      </c>
      <c r="BJ919" s="124">
        <v>114.97200000000001</v>
      </c>
      <c r="BK919" s="124">
        <v>114.97200000000001</v>
      </c>
      <c r="BL919" s="24"/>
      <c r="BM919" s="24"/>
      <c r="BQ919" s="22">
        <v>1432.091232</v>
      </c>
      <c r="BR919" s="24">
        <v>0</v>
      </c>
      <c r="BS919" s="24">
        <v>0</v>
      </c>
      <c r="BT919" s="24">
        <v>0</v>
      </c>
      <c r="BU919" s="24">
        <v>0</v>
      </c>
      <c r="BV919" s="24">
        <v>0</v>
      </c>
      <c r="BW919" s="24">
        <v>0</v>
      </c>
      <c r="BX919" s="24">
        <v>1193.4093600000001</v>
      </c>
      <c r="BY919" s="24">
        <v>0</v>
      </c>
      <c r="BZ919" s="24">
        <v>0</v>
      </c>
      <c r="CA919" s="24">
        <v>0</v>
      </c>
      <c r="CB919" s="24">
        <v>119.34093600000001</v>
      </c>
      <c r="CC919" s="24">
        <v>119.34093600000001</v>
      </c>
      <c r="CD919" s="138">
        <v>1432.0912320000002</v>
      </c>
      <c r="CE919" s="7">
        <f t="shared" si="14"/>
        <v>0</v>
      </c>
    </row>
    <row r="920" spans="1:83" hidden="1">
      <c r="A920">
        <v>942</v>
      </c>
      <c r="B920" t="s">
        <v>487</v>
      </c>
      <c r="C920">
        <v>117</v>
      </c>
      <c r="D920" t="s">
        <v>488</v>
      </c>
      <c r="E920">
        <v>409</v>
      </c>
      <c r="F920">
        <v>513820020</v>
      </c>
      <c r="G920" t="s">
        <v>217</v>
      </c>
      <c r="H920" s="53"/>
      <c r="I920">
        <v>101</v>
      </c>
      <c r="J920" t="s">
        <v>308</v>
      </c>
      <c r="K920">
        <v>3820</v>
      </c>
      <c r="L920" s="8">
        <v>3810</v>
      </c>
      <c r="M920" t="s">
        <v>365</v>
      </c>
      <c r="N920">
        <v>3000</v>
      </c>
      <c r="O920" t="s">
        <v>118</v>
      </c>
      <c r="P920">
        <v>8</v>
      </c>
      <c r="Q920" t="s">
        <v>486</v>
      </c>
      <c r="R920">
        <v>183</v>
      </c>
      <c r="S920" s="21">
        <v>1</v>
      </c>
      <c r="T920" s="21">
        <v>83</v>
      </c>
      <c r="U920" t="s">
        <v>489</v>
      </c>
      <c r="V920">
        <v>121</v>
      </c>
      <c r="W920" t="s">
        <v>312</v>
      </c>
      <c r="X920">
        <v>1</v>
      </c>
      <c r="Y920" t="s">
        <v>313</v>
      </c>
      <c r="Z920" s="4">
        <v>0</v>
      </c>
      <c r="AA920" s="4">
        <v>0</v>
      </c>
      <c r="AB920" s="4">
        <v>0</v>
      </c>
      <c r="AC920" s="4">
        <v>0</v>
      </c>
      <c r="AD920" s="4">
        <v>101180.58</v>
      </c>
      <c r="AE920" s="4">
        <v>35913.599999999999</v>
      </c>
      <c r="AF920" s="4">
        <v>0</v>
      </c>
      <c r="AG920" s="4">
        <v>0</v>
      </c>
      <c r="AH920" s="4">
        <v>0</v>
      </c>
      <c r="AI920" s="4">
        <v>0</v>
      </c>
      <c r="AJ920" s="4">
        <v>13709.42</v>
      </c>
      <c r="AK920" s="4">
        <v>13709.42</v>
      </c>
      <c r="AM920" s="4">
        <v>0</v>
      </c>
      <c r="AN920" s="4">
        <v>0</v>
      </c>
      <c r="AO920" s="4">
        <v>0</v>
      </c>
      <c r="AP920" s="4">
        <v>0</v>
      </c>
      <c r="AQ920" s="4">
        <v>-4686.67</v>
      </c>
      <c r="AR920" s="4">
        <v>-1617</v>
      </c>
      <c r="AS920" s="4">
        <v>0</v>
      </c>
      <c r="AT920" s="4">
        <v>0</v>
      </c>
      <c r="AU920" s="4">
        <v>0</v>
      </c>
      <c r="AV920" s="4">
        <v>-35670.51</v>
      </c>
      <c r="AW920" s="4">
        <v>-13709.42</v>
      </c>
      <c r="AX920" s="4">
        <v>0</v>
      </c>
      <c r="AZ920" s="4">
        <v>0</v>
      </c>
      <c r="BA920" s="4">
        <v>0</v>
      </c>
      <c r="BB920" s="4">
        <v>0</v>
      </c>
      <c r="BC920" s="4">
        <v>0</v>
      </c>
      <c r="BD920" s="4">
        <v>0</v>
      </c>
      <c r="BE920" s="4">
        <v>95120</v>
      </c>
      <c r="BF920" s="4">
        <v>0</v>
      </c>
      <c r="BG920" s="4">
        <v>0</v>
      </c>
      <c r="BH920" s="4">
        <v>0</v>
      </c>
      <c r="BI920" s="4">
        <v>0</v>
      </c>
      <c r="BJ920" s="6">
        <v>9512</v>
      </c>
      <c r="BK920" s="6">
        <v>9512</v>
      </c>
      <c r="BQ920" s="4">
        <v>118481.47200000001</v>
      </c>
      <c r="BR920" s="9">
        <v>0</v>
      </c>
      <c r="BS920" s="9">
        <v>0</v>
      </c>
      <c r="BT920" s="9">
        <v>0</v>
      </c>
      <c r="BU920" s="9">
        <v>0</v>
      </c>
      <c r="BV920" s="9">
        <v>0</v>
      </c>
      <c r="BW920" s="9">
        <v>98734.560000000012</v>
      </c>
      <c r="BX920" s="9">
        <v>0</v>
      </c>
      <c r="BY920" s="9">
        <v>0</v>
      </c>
      <c r="BZ920" s="9">
        <v>0</v>
      </c>
      <c r="CA920" s="9">
        <v>0</v>
      </c>
      <c r="CB920" s="9">
        <v>9873.4560000000001</v>
      </c>
      <c r="CC920" s="9">
        <v>9873.4560000000001</v>
      </c>
      <c r="CD920" s="135">
        <v>118481.47200000002</v>
      </c>
      <c r="CE920" s="7">
        <f t="shared" si="14"/>
        <v>0</v>
      </c>
    </row>
    <row r="921" spans="1:83" s="120" customFormat="1" ht="15.75" hidden="1" thickBot="1">
      <c r="A921" s="120">
        <v>961</v>
      </c>
      <c r="B921" s="120" t="s">
        <v>80</v>
      </c>
      <c r="C921" s="120">
        <v>124</v>
      </c>
      <c r="D921" s="120" t="s">
        <v>508</v>
      </c>
      <c r="E921" s="120">
        <v>409</v>
      </c>
      <c r="F921" s="120">
        <v>513820020</v>
      </c>
      <c r="G921" s="120" t="s">
        <v>217</v>
      </c>
      <c r="H921" s="121"/>
      <c r="I921" s="120">
        <v>101</v>
      </c>
      <c r="J921" s="120" t="s">
        <v>308</v>
      </c>
      <c r="K921" s="120">
        <v>3820</v>
      </c>
      <c r="L921" s="122">
        <v>3810</v>
      </c>
      <c r="M921" s="120" t="s">
        <v>365</v>
      </c>
      <c r="N921" s="120">
        <v>3000</v>
      </c>
      <c r="O921" s="120" t="s">
        <v>118</v>
      </c>
      <c r="P921" s="120">
        <v>11</v>
      </c>
      <c r="Q921" s="120" t="s">
        <v>509</v>
      </c>
      <c r="R921" s="120">
        <v>241</v>
      </c>
      <c r="S921" s="123">
        <v>2</v>
      </c>
      <c r="T921" s="123">
        <v>41</v>
      </c>
      <c r="U921" s="120" t="s">
        <v>445</v>
      </c>
      <c r="V921" s="120">
        <v>124</v>
      </c>
      <c r="W921" s="120" t="s">
        <v>510</v>
      </c>
      <c r="X921" s="120">
        <v>1</v>
      </c>
      <c r="Y921" s="120" t="s">
        <v>313</v>
      </c>
      <c r="Z921" s="22">
        <v>0</v>
      </c>
      <c r="AA921" s="22">
        <v>0</v>
      </c>
      <c r="AB921" s="22">
        <v>0</v>
      </c>
      <c r="AC921" s="22">
        <v>0</v>
      </c>
      <c r="AD921" s="22">
        <v>566808.05000000005</v>
      </c>
      <c r="AE921" s="22">
        <v>23001.42</v>
      </c>
      <c r="AF921" s="22">
        <v>40791.86</v>
      </c>
      <c r="AG921" s="22">
        <v>0</v>
      </c>
      <c r="AH921" s="22">
        <v>0</v>
      </c>
      <c r="AI921" s="22">
        <v>0</v>
      </c>
      <c r="AJ921" s="22">
        <v>63060.13</v>
      </c>
      <c r="AK921" s="22">
        <v>63060.13</v>
      </c>
      <c r="AL921" s="22"/>
      <c r="AM921" s="22">
        <v>0</v>
      </c>
      <c r="AN921" s="22">
        <v>0</v>
      </c>
      <c r="AO921" s="22">
        <v>5</v>
      </c>
      <c r="AP921" s="22">
        <v>200000</v>
      </c>
      <c r="AQ921" s="22">
        <v>-248255.05</v>
      </c>
      <c r="AR921" s="22">
        <v>22639.61</v>
      </c>
      <c r="AS921" s="22">
        <v>0</v>
      </c>
      <c r="AT921" s="22">
        <v>21730.639999999999</v>
      </c>
      <c r="AU921" s="22">
        <v>0</v>
      </c>
      <c r="AV921" s="22">
        <v>0</v>
      </c>
      <c r="AW921" s="22">
        <v>-63060.13</v>
      </c>
      <c r="AX921" s="22">
        <v>-60000</v>
      </c>
      <c r="AZ921" s="22">
        <v>0</v>
      </c>
      <c r="BA921" s="22">
        <v>0</v>
      </c>
      <c r="BB921" s="22">
        <v>0</v>
      </c>
      <c r="BC921" s="22">
        <v>24148.3</v>
      </c>
      <c r="BD921" s="22">
        <v>494407.7</v>
      </c>
      <c r="BE921" s="22">
        <v>37121</v>
      </c>
      <c r="BF921" s="22">
        <v>32642.53</v>
      </c>
      <c r="BG921" s="22">
        <v>38400</v>
      </c>
      <c r="BH921" s="22">
        <v>0</v>
      </c>
      <c r="BI921" s="22">
        <v>0</v>
      </c>
      <c r="BJ921" s="124">
        <v>62671.953000000001</v>
      </c>
      <c r="BK921" s="124">
        <v>62671.953000000001</v>
      </c>
      <c r="BL921" s="24"/>
      <c r="BM921" s="24"/>
      <c r="BQ921" s="22">
        <v>780641.84656800004</v>
      </c>
      <c r="BR921" s="24">
        <v>0</v>
      </c>
      <c r="BS921" s="24">
        <v>0</v>
      </c>
      <c r="BT921" s="24">
        <v>0</v>
      </c>
      <c r="BU921" s="24">
        <v>25065.935400000002</v>
      </c>
      <c r="BV921" s="24">
        <v>513195.19260000007</v>
      </c>
      <c r="BW921" s="24">
        <v>38531.598000000005</v>
      </c>
      <c r="BX921" s="24">
        <v>33882.94614</v>
      </c>
      <c r="BY921" s="24">
        <v>39859.200000000004</v>
      </c>
      <c r="BZ921" s="24">
        <v>0</v>
      </c>
      <c r="CA921" s="24">
        <v>0</v>
      </c>
      <c r="CB921" s="24">
        <v>65053.487214000008</v>
      </c>
      <c r="CC921" s="24">
        <v>65053.487214000008</v>
      </c>
      <c r="CD921" s="138">
        <v>780641.84656799992</v>
      </c>
      <c r="CE921" s="7">
        <f t="shared" si="14"/>
        <v>0</v>
      </c>
    </row>
    <row r="922" spans="1:83" hidden="1">
      <c r="A922">
        <v>942</v>
      </c>
      <c r="B922" t="s">
        <v>487</v>
      </c>
      <c r="C922">
        <v>117</v>
      </c>
      <c r="D922" t="s">
        <v>488</v>
      </c>
      <c r="E922">
        <v>410</v>
      </c>
      <c r="F922">
        <v>513820021</v>
      </c>
      <c r="G922" t="s">
        <v>542</v>
      </c>
      <c r="H922" s="53"/>
      <c r="I922">
        <v>101</v>
      </c>
      <c r="J922" t="s">
        <v>308</v>
      </c>
      <c r="K922">
        <v>3820</v>
      </c>
      <c r="L922" s="8">
        <v>3810</v>
      </c>
      <c r="M922" t="s">
        <v>365</v>
      </c>
      <c r="N922">
        <v>3000</v>
      </c>
      <c r="O922" t="s">
        <v>118</v>
      </c>
      <c r="P922">
        <v>8</v>
      </c>
      <c r="Q922" t="s">
        <v>486</v>
      </c>
      <c r="R922">
        <v>183</v>
      </c>
      <c r="S922" s="21">
        <v>1</v>
      </c>
      <c r="T922" s="21">
        <v>83</v>
      </c>
      <c r="U922" t="s">
        <v>489</v>
      </c>
      <c r="V922">
        <v>121</v>
      </c>
      <c r="W922" t="s">
        <v>312</v>
      </c>
      <c r="X922">
        <v>1</v>
      </c>
      <c r="Y922" t="s">
        <v>313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M922" s="4">
        <v>0</v>
      </c>
      <c r="AN922" s="4">
        <v>111360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0</v>
      </c>
      <c r="AU922" s="4">
        <v>0</v>
      </c>
      <c r="AV922" s="4">
        <v>0</v>
      </c>
      <c r="AW922" s="4">
        <v>0</v>
      </c>
      <c r="AX922" s="4">
        <v>0</v>
      </c>
      <c r="AZ922" s="4">
        <v>0</v>
      </c>
      <c r="BA922" s="4">
        <v>111360</v>
      </c>
      <c r="BB922" s="4">
        <v>0</v>
      </c>
      <c r="BC922" s="4">
        <v>0</v>
      </c>
      <c r="BD922" s="4">
        <v>0</v>
      </c>
      <c r="BE922" s="4">
        <v>0</v>
      </c>
      <c r="BF922" s="4">
        <v>0</v>
      </c>
      <c r="BG922" s="4">
        <v>0</v>
      </c>
      <c r="BH922" s="4">
        <v>0</v>
      </c>
      <c r="BI922" s="4">
        <v>0</v>
      </c>
      <c r="BJ922" s="6">
        <v>11136</v>
      </c>
      <c r="BK922" s="6">
        <v>11136</v>
      </c>
      <c r="BQ922" s="4">
        <v>138710.016</v>
      </c>
      <c r="BR922" s="9">
        <v>0</v>
      </c>
      <c r="BS922" s="9">
        <v>115591.68000000001</v>
      </c>
      <c r="BT922" s="9">
        <v>0</v>
      </c>
      <c r="BU922" s="9">
        <v>0</v>
      </c>
      <c r="BV922" s="9">
        <v>0</v>
      </c>
      <c r="BW922" s="9">
        <v>0</v>
      </c>
      <c r="BX922" s="9">
        <v>0</v>
      </c>
      <c r="BY922" s="9">
        <v>0</v>
      </c>
      <c r="BZ922" s="9">
        <v>0</v>
      </c>
      <c r="CA922" s="9">
        <v>0</v>
      </c>
      <c r="CB922" s="9">
        <v>11559.168</v>
      </c>
      <c r="CC922" s="9">
        <v>11559.168</v>
      </c>
      <c r="CD922" s="135">
        <v>138710.016</v>
      </c>
      <c r="CE922" s="7">
        <f t="shared" si="14"/>
        <v>0</v>
      </c>
    </row>
    <row r="923" spans="1:83" hidden="1">
      <c r="A923">
        <v>972</v>
      </c>
      <c r="B923" t="s">
        <v>527</v>
      </c>
      <c r="C923">
        <v>132</v>
      </c>
      <c r="D923" t="s">
        <v>528</v>
      </c>
      <c r="E923">
        <v>410</v>
      </c>
      <c r="F923">
        <v>513820021</v>
      </c>
      <c r="G923" t="s">
        <v>542</v>
      </c>
      <c r="H923" s="53"/>
      <c r="I923">
        <v>101</v>
      </c>
      <c r="J923" t="s">
        <v>308</v>
      </c>
      <c r="K923">
        <v>3820</v>
      </c>
      <c r="L923" s="8">
        <v>3810</v>
      </c>
      <c r="M923" t="s">
        <v>365</v>
      </c>
      <c r="N923">
        <v>3000</v>
      </c>
      <c r="O923" t="s">
        <v>118</v>
      </c>
      <c r="P923">
        <v>9</v>
      </c>
      <c r="Q923" t="s">
        <v>422</v>
      </c>
      <c r="R923">
        <v>181</v>
      </c>
      <c r="S923" s="21">
        <v>1</v>
      </c>
      <c r="T923" s="21">
        <v>81</v>
      </c>
      <c r="U923" t="s">
        <v>523</v>
      </c>
      <c r="V923">
        <v>131</v>
      </c>
      <c r="W923" t="s">
        <v>524</v>
      </c>
      <c r="X923">
        <v>1</v>
      </c>
      <c r="Y923" t="s">
        <v>313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334.37</v>
      </c>
      <c r="AJ923" s="4">
        <v>33.44</v>
      </c>
      <c r="AK923" s="4">
        <v>33.44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0</v>
      </c>
      <c r="AU923" s="4">
        <v>0</v>
      </c>
      <c r="AV923" s="4">
        <v>-334.37</v>
      </c>
      <c r="AW923" s="4">
        <v>-33.44</v>
      </c>
      <c r="AX923" s="4">
        <v>0</v>
      </c>
      <c r="AZ923" s="4">
        <v>0</v>
      </c>
      <c r="BA923" s="4">
        <v>0</v>
      </c>
      <c r="BB923" s="4">
        <v>0</v>
      </c>
      <c r="BC923" s="4">
        <v>0</v>
      </c>
      <c r="BD923" s="4">
        <v>0</v>
      </c>
      <c r="BE923" s="4">
        <v>0</v>
      </c>
      <c r="BF923" s="4">
        <v>0</v>
      </c>
      <c r="BG923" s="4">
        <v>0</v>
      </c>
      <c r="BH923" s="4">
        <v>0</v>
      </c>
      <c r="BI923" s="4">
        <v>0</v>
      </c>
      <c r="BJ923" s="6">
        <v>0</v>
      </c>
      <c r="BK923" s="6">
        <v>0</v>
      </c>
      <c r="BQ923" s="4">
        <v>0</v>
      </c>
      <c r="BR923" s="9">
        <v>0</v>
      </c>
      <c r="BS923" s="9">
        <v>0</v>
      </c>
      <c r="BT923" s="9">
        <v>0</v>
      </c>
      <c r="BU923" s="9">
        <v>0</v>
      </c>
      <c r="BV923" s="9">
        <v>0</v>
      </c>
      <c r="BW923" s="9">
        <v>0</v>
      </c>
      <c r="BX923" s="9">
        <v>0</v>
      </c>
      <c r="BY923" s="9">
        <v>0</v>
      </c>
      <c r="BZ923" s="9">
        <v>0</v>
      </c>
      <c r="CA923" s="9">
        <v>0</v>
      </c>
      <c r="CB923" s="9">
        <v>0</v>
      </c>
      <c r="CC923" s="9">
        <v>0</v>
      </c>
      <c r="CD923" s="135">
        <v>0</v>
      </c>
      <c r="CE923" s="7">
        <f t="shared" si="14"/>
        <v>0</v>
      </c>
    </row>
    <row r="924" spans="1:83" hidden="1">
      <c r="A924">
        <v>991</v>
      </c>
      <c r="B924" t="s">
        <v>538</v>
      </c>
      <c r="C924">
        <v>136</v>
      </c>
      <c r="D924" t="s">
        <v>539</v>
      </c>
      <c r="E924">
        <v>410</v>
      </c>
      <c r="F924">
        <v>513820021</v>
      </c>
      <c r="G924" t="s">
        <v>542</v>
      </c>
      <c r="H924" s="53"/>
      <c r="I924">
        <v>101</v>
      </c>
      <c r="J924" t="s">
        <v>308</v>
      </c>
      <c r="K924">
        <v>3820</v>
      </c>
      <c r="L924" s="8">
        <v>3810</v>
      </c>
      <c r="M924" t="s">
        <v>365</v>
      </c>
      <c r="N924">
        <v>3000</v>
      </c>
      <c r="O924" t="s">
        <v>118</v>
      </c>
      <c r="P924">
        <v>10</v>
      </c>
      <c r="Q924" t="s">
        <v>540</v>
      </c>
      <c r="R924">
        <v>311</v>
      </c>
      <c r="S924" s="21">
        <v>3</v>
      </c>
      <c r="T924" s="21">
        <v>11</v>
      </c>
      <c r="U924" t="s">
        <v>463</v>
      </c>
      <c r="V924">
        <v>121</v>
      </c>
      <c r="W924" t="s">
        <v>312</v>
      </c>
      <c r="X924">
        <v>1</v>
      </c>
      <c r="Y924" t="s">
        <v>313</v>
      </c>
      <c r="Z924" s="4">
        <v>72814.820000000007</v>
      </c>
      <c r="AA924" s="4">
        <v>78911.34</v>
      </c>
      <c r="AB924" s="4">
        <v>3268.14</v>
      </c>
      <c r="AC924" s="4">
        <v>2915.4</v>
      </c>
      <c r="AD924" s="4">
        <v>0</v>
      </c>
      <c r="AE924" s="4">
        <v>0</v>
      </c>
      <c r="AF924" s="4">
        <v>7900.99</v>
      </c>
      <c r="AG924" s="4">
        <v>0</v>
      </c>
      <c r="AH924" s="4">
        <v>0</v>
      </c>
      <c r="AI924" s="4">
        <v>0</v>
      </c>
      <c r="AJ924" s="4">
        <v>16581.07</v>
      </c>
      <c r="AK924" s="4">
        <v>16581.07</v>
      </c>
      <c r="AM924" s="4">
        <v>0</v>
      </c>
      <c r="AN924" s="4">
        <v>-733.58</v>
      </c>
      <c r="AO924" s="4">
        <v>0</v>
      </c>
      <c r="AP924" s="4">
        <v>0</v>
      </c>
      <c r="AQ924" s="4">
        <v>0</v>
      </c>
      <c r="AR924" s="4">
        <v>-2</v>
      </c>
      <c r="AS924" s="4">
        <v>5800.11</v>
      </c>
      <c r="AT924" s="4">
        <v>0</v>
      </c>
      <c r="AU924" s="4">
        <v>0</v>
      </c>
      <c r="AV924" s="4">
        <v>0</v>
      </c>
      <c r="AW924" s="4">
        <v>0</v>
      </c>
      <c r="AX924" s="4">
        <v>-5010</v>
      </c>
      <c r="AZ924" s="4">
        <v>0</v>
      </c>
      <c r="BA924" s="4">
        <v>102276.81</v>
      </c>
      <c r="BB924" s="4">
        <v>24674</v>
      </c>
      <c r="BC924" s="4">
        <v>1314</v>
      </c>
      <c r="BD924" s="4">
        <v>0</v>
      </c>
      <c r="BE924" s="4">
        <v>0</v>
      </c>
      <c r="BF924" s="4">
        <v>11553.6</v>
      </c>
      <c r="BG924" s="4">
        <v>4120.01</v>
      </c>
      <c r="BH924" s="4">
        <v>0</v>
      </c>
      <c r="BI924" s="4">
        <v>0</v>
      </c>
      <c r="BJ924" s="6">
        <v>14393.842000000001</v>
      </c>
      <c r="BK924" s="6">
        <v>14393.842000000001</v>
      </c>
      <c r="BQ924" s="4">
        <v>179289.69595200004</v>
      </c>
      <c r="BR924" s="9">
        <v>0</v>
      </c>
      <c r="BS924" s="9">
        <v>106163.32878000001</v>
      </c>
      <c r="BT924" s="9">
        <v>25611.612000000005</v>
      </c>
      <c r="BU924" s="9">
        <v>1363.932</v>
      </c>
      <c r="BV924" s="9">
        <v>0</v>
      </c>
      <c r="BW924" s="9">
        <v>0</v>
      </c>
      <c r="BX924" s="9">
        <v>11992.636800000002</v>
      </c>
      <c r="BY924" s="9">
        <v>4276.5703800000001</v>
      </c>
      <c r="BZ924" s="9">
        <v>0</v>
      </c>
      <c r="CA924" s="9">
        <v>0</v>
      </c>
      <c r="CB924" s="9">
        <v>14940.807996000003</v>
      </c>
      <c r="CC924" s="9">
        <v>14940.807996000003</v>
      </c>
      <c r="CD924" s="135">
        <v>179289.69595199998</v>
      </c>
      <c r="CE924" s="7">
        <f t="shared" si="14"/>
        <v>0</v>
      </c>
    </row>
    <row r="925" spans="1:83" s="120" customFormat="1" ht="15.75" hidden="1" thickBot="1">
      <c r="A925" s="120">
        <v>992</v>
      </c>
      <c r="B925" s="120" t="s">
        <v>543</v>
      </c>
      <c r="C925" s="120">
        <v>137</v>
      </c>
      <c r="D925" s="120" t="s">
        <v>544</v>
      </c>
      <c r="E925" s="120">
        <v>410</v>
      </c>
      <c r="F925" s="120">
        <v>513820021</v>
      </c>
      <c r="G925" s="120" t="s">
        <v>542</v>
      </c>
      <c r="H925" s="121"/>
      <c r="I925" s="120">
        <v>101</v>
      </c>
      <c r="J925" s="120" t="s">
        <v>308</v>
      </c>
      <c r="K925" s="120">
        <v>3820</v>
      </c>
      <c r="L925" s="122">
        <v>3810</v>
      </c>
      <c r="M925" s="120" t="s">
        <v>365</v>
      </c>
      <c r="N925" s="120">
        <v>3000</v>
      </c>
      <c r="O925" s="120" t="s">
        <v>118</v>
      </c>
      <c r="P925" s="120">
        <v>10</v>
      </c>
      <c r="Q925" s="120" t="s">
        <v>540</v>
      </c>
      <c r="R925" s="120">
        <v>371</v>
      </c>
      <c r="S925" s="123">
        <v>3</v>
      </c>
      <c r="T925" s="123">
        <v>71</v>
      </c>
      <c r="U925" s="120" t="s">
        <v>545</v>
      </c>
      <c r="V925" s="120">
        <v>121</v>
      </c>
      <c r="W925" s="120" t="s">
        <v>312</v>
      </c>
      <c r="X925" s="120">
        <v>1</v>
      </c>
      <c r="Y925" s="120" t="s">
        <v>313</v>
      </c>
      <c r="Z925" s="22">
        <v>20695.810000000001</v>
      </c>
      <c r="AA925" s="22">
        <v>0</v>
      </c>
      <c r="AB925" s="22">
        <v>0</v>
      </c>
      <c r="AC925" s="22">
        <v>0</v>
      </c>
      <c r="AD925" s="22">
        <v>1739.22</v>
      </c>
      <c r="AE925" s="22">
        <v>0</v>
      </c>
      <c r="AF925" s="22">
        <v>0</v>
      </c>
      <c r="AG925" s="22">
        <v>0</v>
      </c>
      <c r="AH925" s="22">
        <v>0</v>
      </c>
      <c r="AI925" s="22">
        <v>0</v>
      </c>
      <c r="AJ925" s="22">
        <v>2243.5</v>
      </c>
      <c r="AK925" s="22">
        <v>2243.5</v>
      </c>
      <c r="AL925" s="22"/>
      <c r="AM925" s="22">
        <v>0</v>
      </c>
      <c r="AN925" s="22">
        <v>0</v>
      </c>
      <c r="AO925" s="22">
        <v>0</v>
      </c>
      <c r="AP925" s="22">
        <v>0</v>
      </c>
      <c r="AQ925" s="22">
        <v>0</v>
      </c>
      <c r="AR925" s="22">
        <v>0</v>
      </c>
      <c r="AS925" s="22">
        <v>0</v>
      </c>
      <c r="AT925" s="22">
        <v>0</v>
      </c>
      <c r="AU925" s="22">
        <v>0</v>
      </c>
      <c r="AV925" s="22">
        <v>0</v>
      </c>
      <c r="AW925" s="22">
        <v>0</v>
      </c>
      <c r="AX925" s="22">
        <v>0</v>
      </c>
      <c r="AZ925" s="22">
        <v>0</v>
      </c>
      <c r="BA925" s="22">
        <v>0</v>
      </c>
      <c r="BB925" s="22">
        <v>0</v>
      </c>
      <c r="BC925" s="22">
        <v>0</v>
      </c>
      <c r="BD925" s="22">
        <v>0</v>
      </c>
      <c r="BE925" s="22">
        <v>0</v>
      </c>
      <c r="BF925" s="22">
        <v>0</v>
      </c>
      <c r="BG925" s="22">
        <v>0</v>
      </c>
      <c r="BH925" s="22">
        <v>0</v>
      </c>
      <c r="BI925" s="22">
        <v>0</v>
      </c>
      <c r="BJ925" s="124">
        <v>0</v>
      </c>
      <c r="BK925" s="124">
        <v>0</v>
      </c>
      <c r="BL925" s="24"/>
      <c r="BM925" s="24"/>
      <c r="BQ925" s="22">
        <v>0</v>
      </c>
      <c r="BR925" s="24">
        <v>0</v>
      </c>
      <c r="BS925" s="24">
        <v>0</v>
      </c>
      <c r="BT925" s="24">
        <v>0</v>
      </c>
      <c r="BU925" s="24">
        <v>0</v>
      </c>
      <c r="BV925" s="24">
        <v>0</v>
      </c>
      <c r="BW925" s="24">
        <v>0</v>
      </c>
      <c r="BX925" s="24">
        <v>0</v>
      </c>
      <c r="BY925" s="24">
        <v>0</v>
      </c>
      <c r="BZ925" s="24">
        <v>0</v>
      </c>
      <c r="CA925" s="24">
        <v>0</v>
      </c>
      <c r="CB925" s="24">
        <v>0</v>
      </c>
      <c r="CC925" s="24">
        <v>0</v>
      </c>
      <c r="CD925" s="138">
        <v>0</v>
      </c>
      <c r="CE925" s="7">
        <f t="shared" si="14"/>
        <v>0</v>
      </c>
    </row>
    <row r="926" spans="1:83" s="120" customFormat="1" ht="15.75" hidden="1" thickBot="1">
      <c r="A926" s="120">
        <v>931</v>
      </c>
      <c r="B926" s="120" t="s">
        <v>465</v>
      </c>
      <c r="C926" s="120">
        <v>111</v>
      </c>
      <c r="D926" s="120" t="s">
        <v>466</v>
      </c>
      <c r="E926" s="120">
        <v>411</v>
      </c>
      <c r="F926" s="120">
        <v>513820022</v>
      </c>
      <c r="G926" s="120" t="s">
        <v>166</v>
      </c>
      <c r="H926" s="121"/>
      <c r="I926" s="120">
        <v>101</v>
      </c>
      <c r="J926" s="120" t="s">
        <v>308</v>
      </c>
      <c r="K926" s="120">
        <v>3820</v>
      </c>
      <c r="L926" s="122">
        <v>3810</v>
      </c>
      <c r="M926" s="120" t="s">
        <v>365</v>
      </c>
      <c r="N926" s="120">
        <v>3000</v>
      </c>
      <c r="O926" s="120" t="s">
        <v>118</v>
      </c>
      <c r="P926" s="120">
        <v>5</v>
      </c>
      <c r="Q926" s="120" t="s">
        <v>467</v>
      </c>
      <c r="R926" s="120">
        <v>152</v>
      </c>
      <c r="S926" s="123">
        <v>1</v>
      </c>
      <c r="T926" s="123">
        <v>52</v>
      </c>
      <c r="U926" s="120" t="s">
        <v>468</v>
      </c>
      <c r="V926" s="120">
        <v>121</v>
      </c>
      <c r="W926" s="120" t="s">
        <v>312</v>
      </c>
      <c r="X926" s="120">
        <v>1</v>
      </c>
      <c r="Y926" s="120" t="s">
        <v>313</v>
      </c>
      <c r="Z926" s="22">
        <v>0</v>
      </c>
      <c r="AA926" s="22">
        <v>0</v>
      </c>
      <c r="AB926" s="22">
        <v>244480.8</v>
      </c>
      <c r="AC926" s="22">
        <v>5160</v>
      </c>
      <c r="AD926" s="22">
        <v>0</v>
      </c>
      <c r="AE926" s="22">
        <v>0</v>
      </c>
      <c r="AF926" s="22">
        <v>0</v>
      </c>
      <c r="AG926" s="22">
        <v>0</v>
      </c>
      <c r="AH926" s="22">
        <v>0</v>
      </c>
      <c r="AI926" s="22">
        <v>0</v>
      </c>
      <c r="AJ926" s="22">
        <v>24964.080000000002</v>
      </c>
      <c r="AK926" s="22">
        <v>24964.080000000002</v>
      </c>
      <c r="AL926" s="22"/>
      <c r="AM926" s="22">
        <v>280900</v>
      </c>
      <c r="AN926" s="22">
        <v>0</v>
      </c>
      <c r="AO926" s="22">
        <v>-244480.8</v>
      </c>
      <c r="AP926" s="22">
        <v>4840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-16295.12</v>
      </c>
      <c r="AX926" s="22">
        <v>-24964.080000000002</v>
      </c>
      <c r="AZ926" s="22">
        <v>280900</v>
      </c>
      <c r="BA926" s="22">
        <v>0</v>
      </c>
      <c r="BB926" s="22">
        <v>0</v>
      </c>
      <c r="BC926" s="22">
        <v>10000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0</v>
      </c>
      <c r="BJ926" s="124">
        <v>29090</v>
      </c>
      <c r="BK926" s="124">
        <v>29090</v>
      </c>
      <c r="BL926" s="24"/>
      <c r="BM926" s="24"/>
      <c r="BQ926" s="22">
        <v>362345.04000000004</v>
      </c>
      <c r="BR926" s="24">
        <v>291574.2</v>
      </c>
      <c r="BS926" s="24">
        <v>0</v>
      </c>
      <c r="BT926" s="24">
        <v>0</v>
      </c>
      <c r="BU926" s="24">
        <v>10380.000000000002</v>
      </c>
      <c r="BV926" s="24">
        <v>0</v>
      </c>
      <c r="BW926" s="24">
        <v>0</v>
      </c>
      <c r="BX926" s="24">
        <v>0</v>
      </c>
      <c r="BY926" s="24">
        <v>0</v>
      </c>
      <c r="BZ926" s="24">
        <v>0</v>
      </c>
      <c r="CA926" s="24">
        <v>0</v>
      </c>
      <c r="CB926" s="24">
        <v>30195.420000000002</v>
      </c>
      <c r="CC926" s="24">
        <v>30195.420000000002</v>
      </c>
      <c r="CD926" s="138">
        <v>362345.04</v>
      </c>
      <c r="CE926" s="7">
        <f t="shared" si="14"/>
        <v>0</v>
      </c>
    </row>
    <row r="927" spans="1:83" hidden="1">
      <c r="A927">
        <v>961</v>
      </c>
      <c r="B927" t="s">
        <v>80</v>
      </c>
      <c r="C927">
        <v>124</v>
      </c>
      <c r="D927" t="s">
        <v>508</v>
      </c>
      <c r="E927">
        <v>488</v>
      </c>
      <c r="F927">
        <v>513820023</v>
      </c>
      <c r="G927" t="s">
        <v>589</v>
      </c>
      <c r="H927" s="53"/>
      <c r="I927">
        <v>101</v>
      </c>
      <c r="J927" t="s">
        <v>308</v>
      </c>
      <c r="K927">
        <v>3820</v>
      </c>
      <c r="L927" s="8">
        <v>3810</v>
      </c>
      <c r="M927" t="s">
        <v>365</v>
      </c>
      <c r="N927">
        <v>3000</v>
      </c>
      <c r="O927" t="s">
        <v>118</v>
      </c>
      <c r="P927">
        <v>11</v>
      </c>
      <c r="Q927" t="s">
        <v>509</v>
      </c>
      <c r="R927">
        <v>241</v>
      </c>
      <c r="S927" s="21">
        <v>2</v>
      </c>
      <c r="T927" s="21">
        <v>41</v>
      </c>
      <c r="U927" t="s">
        <v>445</v>
      </c>
      <c r="V927">
        <v>124</v>
      </c>
      <c r="W927" t="s">
        <v>510</v>
      </c>
      <c r="X927">
        <v>1</v>
      </c>
      <c r="Y927" t="s">
        <v>313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27039.599999999999</v>
      </c>
      <c r="AU927" s="4">
        <v>0</v>
      </c>
      <c r="AV927" s="4">
        <v>0</v>
      </c>
      <c r="AW927" s="4">
        <v>0</v>
      </c>
      <c r="AX927" s="4">
        <v>0</v>
      </c>
      <c r="AZ927" s="4">
        <v>0</v>
      </c>
      <c r="BA927" s="4">
        <v>0</v>
      </c>
      <c r="BB927" s="4">
        <v>0</v>
      </c>
      <c r="BC927" s="4">
        <v>0</v>
      </c>
      <c r="BD927" s="4">
        <v>0</v>
      </c>
      <c r="BE927" s="4">
        <v>0</v>
      </c>
      <c r="BF927" s="4">
        <v>0</v>
      </c>
      <c r="BG927" s="4">
        <v>27039.599999999999</v>
      </c>
      <c r="BH927" s="4">
        <v>0</v>
      </c>
      <c r="BI927" s="4">
        <v>0</v>
      </c>
      <c r="BJ927" s="6">
        <v>2703.96</v>
      </c>
      <c r="BK927" s="6">
        <v>2703.96</v>
      </c>
      <c r="BQ927" s="4">
        <v>33680.525759999997</v>
      </c>
      <c r="BR927" s="9">
        <v>0</v>
      </c>
      <c r="BS927" s="9">
        <v>0</v>
      </c>
      <c r="BT927" s="9">
        <v>0</v>
      </c>
      <c r="BU927" s="9">
        <v>0</v>
      </c>
      <c r="BV927" s="9">
        <v>0</v>
      </c>
      <c r="BW927" s="9">
        <v>0</v>
      </c>
      <c r="BX927" s="9">
        <v>0</v>
      </c>
      <c r="BY927" s="9">
        <v>28067.104799999997</v>
      </c>
      <c r="BZ927" s="9">
        <v>0</v>
      </c>
      <c r="CA927" s="9">
        <v>0</v>
      </c>
      <c r="CB927" s="9">
        <v>2806.7104800000002</v>
      </c>
      <c r="CC927" s="9">
        <v>2806.7104800000002</v>
      </c>
      <c r="CD927" s="135">
        <v>33680.525759999997</v>
      </c>
      <c r="CE927" s="7">
        <f t="shared" si="14"/>
        <v>0</v>
      </c>
    </row>
    <row r="928" spans="1:83" hidden="1">
      <c r="A928">
        <v>111</v>
      </c>
      <c r="B928" t="s">
        <v>84</v>
      </c>
      <c r="C928">
        <v>141</v>
      </c>
      <c r="D928" t="s">
        <v>260</v>
      </c>
      <c r="E928">
        <v>412</v>
      </c>
      <c r="F928">
        <v>513820024</v>
      </c>
      <c r="G928" t="s">
        <v>267</v>
      </c>
      <c r="H928" s="53"/>
      <c r="I928">
        <v>101</v>
      </c>
      <c r="J928" t="s">
        <v>308</v>
      </c>
      <c r="K928">
        <v>3820</v>
      </c>
      <c r="L928" s="8">
        <v>3810</v>
      </c>
      <c r="M928" t="s">
        <v>365</v>
      </c>
      <c r="N928">
        <v>3000</v>
      </c>
      <c r="O928" t="s">
        <v>118</v>
      </c>
      <c r="P928">
        <v>13</v>
      </c>
      <c r="Q928" t="s">
        <v>353</v>
      </c>
      <c r="R928">
        <v>263</v>
      </c>
      <c r="S928" s="21">
        <v>2</v>
      </c>
      <c r="T928" s="21">
        <v>63</v>
      </c>
      <c r="U928" t="s">
        <v>354</v>
      </c>
      <c r="V928">
        <v>121</v>
      </c>
      <c r="W928" t="s">
        <v>312</v>
      </c>
      <c r="X928">
        <v>1</v>
      </c>
      <c r="Y928" t="s">
        <v>313</v>
      </c>
      <c r="Z928" s="4">
        <v>0</v>
      </c>
      <c r="AA928" s="4">
        <v>2262.48</v>
      </c>
      <c r="AB928" s="4">
        <v>14679.97</v>
      </c>
      <c r="AC928" s="4">
        <v>12417.52</v>
      </c>
      <c r="AD928" s="4">
        <v>6715.11</v>
      </c>
      <c r="AE928" s="4">
        <v>9266.0499999999993</v>
      </c>
      <c r="AF928" s="4">
        <v>16082.82</v>
      </c>
      <c r="AG928" s="4">
        <v>7008.08</v>
      </c>
      <c r="AH928" s="4">
        <v>29976.25</v>
      </c>
      <c r="AI928" s="4">
        <v>12654.59</v>
      </c>
      <c r="AJ928" s="4">
        <v>11106.29</v>
      </c>
      <c r="AK928" s="4">
        <v>11106.29</v>
      </c>
      <c r="AM928" s="4">
        <v>18446.8</v>
      </c>
      <c r="AN928" s="4">
        <v>17411.310000000001</v>
      </c>
      <c r="AO928" s="4">
        <v>113056.95</v>
      </c>
      <c r="AP928" s="4">
        <v>0</v>
      </c>
      <c r="AQ928" s="4">
        <v>1765.86</v>
      </c>
      <c r="AR928" s="4">
        <v>48851.68</v>
      </c>
      <c r="AS928" s="4">
        <v>44818.19</v>
      </c>
      <c r="AT928" s="4">
        <v>16188.34</v>
      </c>
      <c r="AU928" s="4">
        <v>21206.28</v>
      </c>
      <c r="AV928" s="4">
        <v>4137.59</v>
      </c>
      <c r="AW928" s="4">
        <v>0</v>
      </c>
      <c r="AX928" s="4">
        <v>0</v>
      </c>
      <c r="AZ928" s="4">
        <v>1046.8</v>
      </c>
      <c r="BA928" s="4">
        <v>32041.32</v>
      </c>
      <c r="BB928" s="4">
        <v>130481.31</v>
      </c>
      <c r="BC928" s="4">
        <v>2288.08</v>
      </c>
      <c r="BD928" s="4">
        <v>16938.490000000002</v>
      </c>
      <c r="BE928" s="4">
        <v>60288.2</v>
      </c>
      <c r="BF928" s="4">
        <v>47610.54</v>
      </c>
      <c r="BG928" s="4">
        <v>38276.42</v>
      </c>
      <c r="BH928" s="4">
        <v>47932.53</v>
      </c>
      <c r="BI928" s="4">
        <v>13802.5</v>
      </c>
      <c r="BJ928" s="6">
        <v>39070.618999999992</v>
      </c>
      <c r="BK928" s="6">
        <v>39070.618999999992</v>
      </c>
      <c r="BQ928" s="4">
        <v>486663.63026399998</v>
      </c>
      <c r="BR928" s="9">
        <v>1086.5784000000001</v>
      </c>
      <c r="BS928" s="9">
        <v>33258.890160000003</v>
      </c>
      <c r="BT928" s="9">
        <v>135439.59978000002</v>
      </c>
      <c r="BU928" s="9">
        <v>2375.0270400000004</v>
      </c>
      <c r="BV928" s="9">
        <v>17582.152620000001</v>
      </c>
      <c r="BW928" s="9">
        <v>62579.151599999997</v>
      </c>
      <c r="BX928" s="9">
        <v>49419.740519999999</v>
      </c>
      <c r="BY928" s="9">
        <v>39730.92396</v>
      </c>
      <c r="BZ928" s="9">
        <v>49753.966140000004</v>
      </c>
      <c r="CA928" s="9">
        <v>14326.995000000001</v>
      </c>
      <c r="CB928" s="9">
        <v>40555.302521999998</v>
      </c>
      <c r="CC928" s="9">
        <v>40555.302521999998</v>
      </c>
      <c r="CD928" s="135">
        <v>486663.63026399992</v>
      </c>
      <c r="CE928" s="7">
        <f t="shared" si="14"/>
        <v>0</v>
      </c>
    </row>
    <row r="929" spans="1:83" hidden="1">
      <c r="A929">
        <v>942</v>
      </c>
      <c r="B929" t="s">
        <v>487</v>
      </c>
      <c r="C929">
        <v>117</v>
      </c>
      <c r="D929" t="s">
        <v>488</v>
      </c>
      <c r="E929">
        <v>412</v>
      </c>
      <c r="F929">
        <v>513820024</v>
      </c>
      <c r="G929" t="s">
        <v>267</v>
      </c>
      <c r="H929" s="53"/>
      <c r="I929">
        <v>101</v>
      </c>
      <c r="J929" t="s">
        <v>308</v>
      </c>
      <c r="K929">
        <v>3820</v>
      </c>
      <c r="L929" s="8">
        <v>3810</v>
      </c>
      <c r="M929" t="s">
        <v>365</v>
      </c>
      <c r="N929">
        <v>3000</v>
      </c>
      <c r="O929" t="s">
        <v>118</v>
      </c>
      <c r="P929">
        <v>8</v>
      </c>
      <c r="Q929" t="s">
        <v>486</v>
      </c>
      <c r="R929">
        <v>183</v>
      </c>
      <c r="S929" s="21">
        <v>1</v>
      </c>
      <c r="T929" s="21">
        <v>83</v>
      </c>
      <c r="U929" t="s">
        <v>489</v>
      </c>
      <c r="V929">
        <v>121</v>
      </c>
      <c r="W929" t="s">
        <v>312</v>
      </c>
      <c r="X929">
        <v>1</v>
      </c>
      <c r="Y929" t="s">
        <v>313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M929" s="4">
        <v>0</v>
      </c>
      <c r="AN929" s="4">
        <v>53200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0</v>
      </c>
      <c r="AU929" s="4">
        <v>0</v>
      </c>
      <c r="AV929" s="4">
        <v>0</v>
      </c>
      <c r="AW929" s="4">
        <v>-1000</v>
      </c>
      <c r="AX929" s="4">
        <v>0</v>
      </c>
      <c r="AZ929" s="4">
        <v>0</v>
      </c>
      <c r="BA929" s="4">
        <v>52200</v>
      </c>
      <c r="BB929" s="4">
        <v>0</v>
      </c>
      <c r="BC929" s="4">
        <v>0</v>
      </c>
      <c r="BD929" s="4">
        <v>0</v>
      </c>
      <c r="BE929" s="4">
        <v>0</v>
      </c>
      <c r="BF929" s="4">
        <v>0</v>
      </c>
      <c r="BG929" s="4">
        <v>0</v>
      </c>
      <c r="BH929" s="4">
        <v>0</v>
      </c>
      <c r="BI929" s="4">
        <v>0</v>
      </c>
      <c r="BJ929" s="6">
        <v>5220</v>
      </c>
      <c r="BK929" s="6">
        <v>5220</v>
      </c>
      <c r="BQ929" s="4">
        <v>65020.32</v>
      </c>
      <c r="BR929" s="9">
        <v>0</v>
      </c>
      <c r="BS929" s="9">
        <v>54183.6</v>
      </c>
      <c r="BT929" s="9">
        <v>0</v>
      </c>
      <c r="BU929" s="9">
        <v>0</v>
      </c>
      <c r="BV929" s="9">
        <v>0</v>
      </c>
      <c r="BW929" s="9">
        <v>0</v>
      </c>
      <c r="BX929" s="9">
        <v>0</v>
      </c>
      <c r="BY929" s="9">
        <v>0</v>
      </c>
      <c r="BZ929" s="9">
        <v>0</v>
      </c>
      <c r="CA929" s="9">
        <v>0</v>
      </c>
      <c r="CB929" s="9">
        <v>5418.36</v>
      </c>
      <c r="CC929" s="9">
        <v>5418.36</v>
      </c>
      <c r="CD929" s="135">
        <v>65020.32</v>
      </c>
      <c r="CE929" s="7">
        <f t="shared" si="14"/>
        <v>0</v>
      </c>
    </row>
    <row r="930" spans="1:83" hidden="1">
      <c r="A930">
        <v>952</v>
      </c>
      <c r="B930" t="s">
        <v>498</v>
      </c>
      <c r="C930">
        <v>120</v>
      </c>
      <c r="D930" t="s">
        <v>499</v>
      </c>
      <c r="E930">
        <v>413</v>
      </c>
      <c r="F930">
        <v>513820025</v>
      </c>
      <c r="G930" t="s">
        <v>194</v>
      </c>
      <c r="H930" s="53"/>
      <c r="I930">
        <v>101</v>
      </c>
      <c r="J930" t="s">
        <v>308</v>
      </c>
      <c r="K930">
        <v>3820</v>
      </c>
      <c r="L930" s="8">
        <v>3810</v>
      </c>
      <c r="M930" t="s">
        <v>365</v>
      </c>
      <c r="N930">
        <v>3000</v>
      </c>
      <c r="O930" t="s">
        <v>118</v>
      </c>
      <c r="P930">
        <v>12</v>
      </c>
      <c r="Q930" t="s">
        <v>401</v>
      </c>
      <c r="R930">
        <v>222</v>
      </c>
      <c r="S930" s="21">
        <v>2</v>
      </c>
      <c r="T930" s="21">
        <v>22</v>
      </c>
      <c r="U930" t="s">
        <v>500</v>
      </c>
      <c r="V930">
        <v>125</v>
      </c>
      <c r="W930" t="s">
        <v>464</v>
      </c>
      <c r="X930">
        <v>1</v>
      </c>
      <c r="Y930" t="s">
        <v>313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24328.68</v>
      </c>
      <c r="AS930" s="4">
        <v>0</v>
      </c>
      <c r="AT930" s="4">
        <v>0</v>
      </c>
      <c r="AU930" s="4">
        <v>0</v>
      </c>
      <c r="AV930" s="4">
        <v>0</v>
      </c>
      <c r="AW930" s="4">
        <v>0</v>
      </c>
      <c r="AX930" s="4">
        <v>0</v>
      </c>
      <c r="AZ930" s="4">
        <v>0</v>
      </c>
      <c r="BA930" s="4">
        <v>0</v>
      </c>
      <c r="BB930" s="4">
        <v>0</v>
      </c>
      <c r="BC930" s="4">
        <v>0</v>
      </c>
      <c r="BD930" s="4">
        <v>0</v>
      </c>
      <c r="BE930" s="4">
        <v>16081</v>
      </c>
      <c r="BF930" s="4">
        <v>6454</v>
      </c>
      <c r="BG930" s="4">
        <v>0</v>
      </c>
      <c r="BH930" s="4">
        <v>0</v>
      </c>
      <c r="BI930" s="4">
        <v>0</v>
      </c>
      <c r="BJ930" s="6">
        <v>2253.5</v>
      </c>
      <c r="BK930" s="6">
        <v>2253.5</v>
      </c>
      <c r="BQ930" s="4">
        <v>28069.596000000001</v>
      </c>
      <c r="BR930" s="9">
        <v>0</v>
      </c>
      <c r="BS930" s="9">
        <v>0</v>
      </c>
      <c r="BT930" s="9">
        <v>0</v>
      </c>
      <c r="BU930" s="9">
        <v>0</v>
      </c>
      <c r="BV930" s="9">
        <v>0</v>
      </c>
      <c r="BW930" s="9">
        <v>16692.078000000001</v>
      </c>
      <c r="BX930" s="9">
        <v>6699.2520000000004</v>
      </c>
      <c r="BY930" s="9">
        <v>0</v>
      </c>
      <c r="BZ930" s="9">
        <v>0</v>
      </c>
      <c r="CA930" s="9">
        <v>0</v>
      </c>
      <c r="CB930" s="9">
        <v>2339.1329999999998</v>
      </c>
      <c r="CC930" s="9">
        <v>2339.1329999999998</v>
      </c>
      <c r="CD930" s="135">
        <v>28069.596000000005</v>
      </c>
      <c r="CE930" s="7">
        <f t="shared" si="14"/>
        <v>0</v>
      </c>
    </row>
    <row r="931" spans="1:83" hidden="1">
      <c r="A931">
        <v>991</v>
      </c>
      <c r="B931" t="s">
        <v>538</v>
      </c>
      <c r="C931">
        <v>136</v>
      </c>
      <c r="D931" t="s">
        <v>539</v>
      </c>
      <c r="E931">
        <v>414</v>
      </c>
      <c r="F931">
        <v>513820026</v>
      </c>
      <c r="G931" t="s">
        <v>248</v>
      </c>
      <c r="H931" s="53"/>
      <c r="I931">
        <v>101</v>
      </c>
      <c r="J931" t="s">
        <v>308</v>
      </c>
      <c r="K931">
        <v>3820</v>
      </c>
      <c r="L931" s="8">
        <v>3810</v>
      </c>
      <c r="M931" t="s">
        <v>365</v>
      </c>
      <c r="N931">
        <v>3000</v>
      </c>
      <c r="O931" t="s">
        <v>118</v>
      </c>
      <c r="P931">
        <v>10</v>
      </c>
      <c r="Q931" t="s">
        <v>540</v>
      </c>
      <c r="R931">
        <v>311</v>
      </c>
      <c r="S931" s="21">
        <v>3</v>
      </c>
      <c r="T931" s="21">
        <v>11</v>
      </c>
      <c r="U931" t="s">
        <v>463</v>
      </c>
      <c r="V931">
        <v>121</v>
      </c>
      <c r="W931" t="s">
        <v>312</v>
      </c>
      <c r="X931">
        <v>1</v>
      </c>
      <c r="Y931" t="s">
        <v>313</v>
      </c>
      <c r="Z931" s="4">
        <v>0</v>
      </c>
      <c r="AA931" s="4">
        <v>0</v>
      </c>
      <c r="AB931" s="4">
        <v>0</v>
      </c>
      <c r="AC931" s="4">
        <v>0</v>
      </c>
      <c r="AD931" s="4">
        <v>4668.7700000000004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466.88</v>
      </c>
      <c r="AK931" s="4">
        <v>466.88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-2341.0100000000002</v>
      </c>
      <c r="AT931" s="4">
        <v>-1455.18</v>
      </c>
      <c r="AU931" s="4">
        <v>0</v>
      </c>
      <c r="AV931" s="4">
        <v>0</v>
      </c>
      <c r="AW931" s="4">
        <v>0</v>
      </c>
      <c r="AX931" s="4">
        <v>0</v>
      </c>
      <c r="AZ931" s="4">
        <v>0</v>
      </c>
      <c r="BA931" s="4">
        <v>0</v>
      </c>
      <c r="BB931" s="4">
        <v>0</v>
      </c>
      <c r="BC931" s="4">
        <v>0</v>
      </c>
      <c r="BD931" s="4">
        <v>0</v>
      </c>
      <c r="BE931" s="4">
        <v>0</v>
      </c>
      <c r="BF931" s="4">
        <v>0</v>
      </c>
      <c r="BG931" s="4">
        <v>0</v>
      </c>
      <c r="BH931" s="4">
        <v>0</v>
      </c>
      <c r="BI931" s="4">
        <v>0</v>
      </c>
      <c r="BJ931" s="6">
        <v>0</v>
      </c>
      <c r="BK931" s="6">
        <v>0</v>
      </c>
      <c r="BQ931" s="4">
        <v>0</v>
      </c>
      <c r="BR931" s="9">
        <v>0</v>
      </c>
      <c r="BS931" s="9">
        <v>0</v>
      </c>
      <c r="BT931" s="9">
        <v>0</v>
      </c>
      <c r="BU931" s="9">
        <v>0</v>
      </c>
      <c r="BV931" s="9">
        <v>0</v>
      </c>
      <c r="BW931" s="9">
        <v>0</v>
      </c>
      <c r="BX931" s="9">
        <v>0</v>
      </c>
      <c r="BY931" s="9">
        <v>0</v>
      </c>
      <c r="BZ931" s="9">
        <v>0</v>
      </c>
      <c r="CA931" s="9">
        <v>0</v>
      </c>
      <c r="CB931" s="9">
        <v>0</v>
      </c>
      <c r="CC931" s="9">
        <v>0</v>
      </c>
      <c r="CD931" s="135">
        <v>0</v>
      </c>
      <c r="CE931" s="7">
        <f t="shared" si="14"/>
        <v>0</v>
      </c>
    </row>
    <row r="932" spans="1:83" hidden="1">
      <c r="A932">
        <v>941</v>
      </c>
      <c r="B932" t="s">
        <v>484</v>
      </c>
      <c r="C932">
        <v>116</v>
      </c>
      <c r="D932" t="s">
        <v>485</v>
      </c>
      <c r="E932">
        <v>416</v>
      </c>
      <c r="F932">
        <v>513820028</v>
      </c>
      <c r="G932" t="s">
        <v>233</v>
      </c>
      <c r="H932" s="53"/>
      <c r="I932">
        <v>101</v>
      </c>
      <c r="J932" t="s">
        <v>308</v>
      </c>
      <c r="K932">
        <v>3820</v>
      </c>
      <c r="L932" s="8">
        <v>3810</v>
      </c>
      <c r="M932" t="s">
        <v>365</v>
      </c>
      <c r="N932">
        <v>3000</v>
      </c>
      <c r="O932" t="s">
        <v>118</v>
      </c>
      <c r="P932">
        <v>8</v>
      </c>
      <c r="Q932" t="s">
        <v>486</v>
      </c>
      <c r="R932">
        <v>131</v>
      </c>
      <c r="S932" s="21">
        <v>1</v>
      </c>
      <c r="T932" s="21">
        <v>31</v>
      </c>
      <c r="U932" t="s">
        <v>449</v>
      </c>
      <c r="V932">
        <v>121</v>
      </c>
      <c r="W932" t="s">
        <v>312</v>
      </c>
      <c r="X932">
        <v>1</v>
      </c>
      <c r="Y932" t="s">
        <v>313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3248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3248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6">
        <v>324.8</v>
      </c>
      <c r="BK932" s="6">
        <v>324.8</v>
      </c>
      <c r="BQ932" s="4">
        <v>4045.7088000000003</v>
      </c>
      <c r="BR932" s="9">
        <v>0</v>
      </c>
      <c r="BS932" s="9">
        <v>0</v>
      </c>
      <c r="BT932" s="9">
        <v>0</v>
      </c>
      <c r="BU932" s="9">
        <v>0</v>
      </c>
      <c r="BV932" s="9">
        <v>3371.424</v>
      </c>
      <c r="BW932" s="9">
        <v>0</v>
      </c>
      <c r="BX932" s="9">
        <v>0</v>
      </c>
      <c r="BY932" s="9">
        <v>0</v>
      </c>
      <c r="BZ932" s="9">
        <v>0</v>
      </c>
      <c r="CA932" s="9">
        <v>0</v>
      </c>
      <c r="CB932" s="9">
        <v>337.14240000000001</v>
      </c>
      <c r="CC932" s="9">
        <v>337.14240000000001</v>
      </c>
      <c r="CD932" s="135">
        <v>4045.7088000000003</v>
      </c>
      <c r="CE932" s="7">
        <f t="shared" si="14"/>
        <v>0</v>
      </c>
    </row>
    <row r="933" spans="1:83" hidden="1">
      <c r="A933">
        <v>964</v>
      </c>
      <c r="B933" t="s">
        <v>518</v>
      </c>
      <c r="C933">
        <v>128</v>
      </c>
      <c r="D933" t="s">
        <v>519</v>
      </c>
      <c r="E933">
        <v>416</v>
      </c>
      <c r="F933">
        <v>513820028</v>
      </c>
      <c r="G933" t="s">
        <v>233</v>
      </c>
      <c r="H933" s="53"/>
      <c r="I933">
        <v>101</v>
      </c>
      <c r="J933" t="s">
        <v>308</v>
      </c>
      <c r="K933">
        <v>3820</v>
      </c>
      <c r="L933" s="8">
        <v>3810</v>
      </c>
      <c r="M933" t="s">
        <v>365</v>
      </c>
      <c r="N933">
        <v>3000</v>
      </c>
      <c r="O933" t="s">
        <v>118</v>
      </c>
      <c r="P933">
        <v>11</v>
      </c>
      <c r="Q933" t="s">
        <v>509</v>
      </c>
      <c r="R933">
        <v>256</v>
      </c>
      <c r="S933" s="21">
        <v>2</v>
      </c>
      <c r="T933" s="21">
        <v>56</v>
      </c>
      <c r="U933" t="s">
        <v>520</v>
      </c>
      <c r="V933">
        <v>121</v>
      </c>
      <c r="W933" t="s">
        <v>312</v>
      </c>
      <c r="X933">
        <v>1</v>
      </c>
      <c r="Y933" t="s">
        <v>313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2196.38</v>
      </c>
      <c r="AF933" s="4">
        <v>0</v>
      </c>
      <c r="AG933" s="4">
        <v>1436.54</v>
      </c>
      <c r="AH933" s="4">
        <v>0</v>
      </c>
      <c r="AI933" s="4">
        <v>0</v>
      </c>
      <c r="AJ933" s="4">
        <v>363.29</v>
      </c>
      <c r="AK933" s="4">
        <v>363.29</v>
      </c>
      <c r="AM933" s="4">
        <v>23715</v>
      </c>
      <c r="AN933" s="4">
        <v>0</v>
      </c>
      <c r="AO933" s="4">
        <v>36761.339999999997</v>
      </c>
      <c r="AP933" s="4">
        <v>0</v>
      </c>
      <c r="AQ933" s="4">
        <v>0</v>
      </c>
      <c r="AR933" s="4">
        <v>-557.16999999999996</v>
      </c>
      <c r="AS933" s="4">
        <v>0</v>
      </c>
      <c r="AT933" s="4">
        <v>-6368.46</v>
      </c>
      <c r="AU933" s="4">
        <v>0</v>
      </c>
      <c r="AV933" s="4">
        <v>0</v>
      </c>
      <c r="AW933" s="4">
        <v>0</v>
      </c>
      <c r="AX933" s="4">
        <v>0</v>
      </c>
      <c r="AZ933" s="4">
        <v>0</v>
      </c>
      <c r="BA933" s="4">
        <v>23715</v>
      </c>
      <c r="BB933" s="4">
        <v>1961.34</v>
      </c>
      <c r="BC933" s="4">
        <v>0</v>
      </c>
      <c r="BD933" s="4">
        <v>0</v>
      </c>
      <c r="BE933" s="4">
        <v>0</v>
      </c>
      <c r="BF933" s="4">
        <v>0</v>
      </c>
      <c r="BG933" s="4">
        <v>0</v>
      </c>
      <c r="BH933" s="4">
        <v>0</v>
      </c>
      <c r="BI933" s="4">
        <v>0</v>
      </c>
      <c r="BJ933" s="6">
        <v>2567.634</v>
      </c>
      <c r="BK933" s="6">
        <v>2567.634</v>
      </c>
      <c r="BQ933" s="4">
        <v>31982.449104000003</v>
      </c>
      <c r="BR933" s="9">
        <v>0</v>
      </c>
      <c r="BS933" s="9">
        <v>24616.170000000002</v>
      </c>
      <c r="BT933" s="9">
        <v>2035.8709200000001</v>
      </c>
      <c r="BU933" s="9">
        <v>0</v>
      </c>
      <c r="BV933" s="9">
        <v>0</v>
      </c>
      <c r="BW933" s="9">
        <v>0</v>
      </c>
      <c r="BX933" s="9">
        <v>0</v>
      </c>
      <c r="BY933" s="9">
        <v>0</v>
      </c>
      <c r="BZ933" s="9">
        <v>0</v>
      </c>
      <c r="CA933" s="9">
        <v>0</v>
      </c>
      <c r="CB933" s="9">
        <v>2665.2040919999999</v>
      </c>
      <c r="CC933" s="9">
        <v>2665.2040919999999</v>
      </c>
      <c r="CD933" s="135">
        <v>31982.449104000003</v>
      </c>
      <c r="CE933" s="7">
        <f t="shared" si="14"/>
        <v>0</v>
      </c>
    </row>
    <row r="934" spans="1:83" hidden="1">
      <c r="A934">
        <v>111</v>
      </c>
      <c r="B934" t="s">
        <v>84</v>
      </c>
      <c r="C934">
        <v>141</v>
      </c>
      <c r="D934" t="s">
        <v>260</v>
      </c>
      <c r="E934">
        <v>420</v>
      </c>
      <c r="F934">
        <v>513820033</v>
      </c>
      <c r="G934" t="s">
        <v>232</v>
      </c>
      <c r="H934" s="53"/>
      <c r="I934">
        <v>101</v>
      </c>
      <c r="J934" t="s">
        <v>308</v>
      </c>
      <c r="K934">
        <v>3820</v>
      </c>
      <c r="L934" s="8">
        <v>3810</v>
      </c>
      <c r="M934" t="s">
        <v>365</v>
      </c>
      <c r="N934">
        <v>3000</v>
      </c>
      <c r="O934" t="s">
        <v>118</v>
      </c>
      <c r="P934">
        <v>13</v>
      </c>
      <c r="Q934" t="s">
        <v>353</v>
      </c>
      <c r="R934">
        <v>263</v>
      </c>
      <c r="S934" s="21">
        <v>2</v>
      </c>
      <c r="T934" s="21">
        <v>63</v>
      </c>
      <c r="U934" t="s">
        <v>354</v>
      </c>
      <c r="V934">
        <v>121</v>
      </c>
      <c r="W934" t="s">
        <v>312</v>
      </c>
      <c r="X934">
        <v>1</v>
      </c>
      <c r="Y934" t="s">
        <v>313</v>
      </c>
      <c r="Z934" s="4">
        <v>1352.54</v>
      </c>
      <c r="AA934" s="4">
        <v>12112.77</v>
      </c>
      <c r="AB934" s="4">
        <v>82.56</v>
      </c>
      <c r="AC934" s="4">
        <v>0</v>
      </c>
      <c r="AD934" s="4">
        <v>0</v>
      </c>
      <c r="AE934" s="4">
        <v>0</v>
      </c>
      <c r="AF934" s="4">
        <v>1114.18</v>
      </c>
      <c r="AG934" s="4">
        <v>726.84</v>
      </c>
      <c r="AH934" s="4">
        <v>0</v>
      </c>
      <c r="AI934" s="4">
        <v>4577.6400000000003</v>
      </c>
      <c r="AJ934" s="4">
        <v>1996.65</v>
      </c>
      <c r="AK934" s="4">
        <v>1996.65</v>
      </c>
      <c r="AM934" s="4">
        <v>-1352.54</v>
      </c>
      <c r="AN934" s="4">
        <v>-9483.81</v>
      </c>
      <c r="AO934" s="4">
        <v>-2007.62</v>
      </c>
      <c r="AP934" s="4">
        <v>0</v>
      </c>
      <c r="AQ934" s="4">
        <v>-703.9</v>
      </c>
      <c r="AR934" s="4">
        <v>0</v>
      </c>
      <c r="AS934" s="4">
        <v>1067.8</v>
      </c>
      <c r="AT934" s="4">
        <v>0</v>
      </c>
      <c r="AU934" s="4">
        <v>0</v>
      </c>
      <c r="AV934" s="4">
        <v>-2856.86</v>
      </c>
      <c r="AW934" s="4">
        <v>0</v>
      </c>
      <c r="AX934" s="4">
        <v>0</v>
      </c>
      <c r="AZ934" s="4">
        <v>0</v>
      </c>
      <c r="BA934" s="4">
        <v>0</v>
      </c>
      <c r="BB934" s="4">
        <v>0</v>
      </c>
      <c r="BC934" s="4">
        <v>0</v>
      </c>
      <c r="BD934" s="4">
        <v>0</v>
      </c>
      <c r="BE934" s="4">
        <v>0</v>
      </c>
      <c r="BF934" s="4">
        <v>2181.98</v>
      </c>
      <c r="BG934" s="4">
        <v>0</v>
      </c>
      <c r="BH934" s="4">
        <v>0</v>
      </c>
      <c r="BI934" s="4">
        <v>0</v>
      </c>
      <c r="BJ934" s="6">
        <v>218.19800000000001</v>
      </c>
      <c r="BK934" s="6">
        <v>218.19800000000001</v>
      </c>
      <c r="BQ934" s="4">
        <v>2717.874288</v>
      </c>
      <c r="BR934" s="9">
        <v>0</v>
      </c>
      <c r="BS934" s="9">
        <v>0</v>
      </c>
      <c r="BT934" s="9">
        <v>0</v>
      </c>
      <c r="BU934" s="9">
        <v>0</v>
      </c>
      <c r="BV934" s="9">
        <v>0</v>
      </c>
      <c r="BW934" s="9">
        <v>0</v>
      </c>
      <c r="BX934" s="9">
        <v>2264.8952400000003</v>
      </c>
      <c r="BY934" s="9">
        <v>0</v>
      </c>
      <c r="BZ934" s="9">
        <v>0</v>
      </c>
      <c r="CA934" s="9">
        <v>0</v>
      </c>
      <c r="CB934" s="9">
        <v>226.48952400000002</v>
      </c>
      <c r="CC934" s="9">
        <v>226.48952400000002</v>
      </c>
      <c r="CD934" s="135">
        <v>2717.8742880000004</v>
      </c>
      <c r="CE934" s="7">
        <f t="shared" si="14"/>
        <v>0</v>
      </c>
    </row>
    <row r="935" spans="1:83" hidden="1">
      <c r="A935">
        <v>963</v>
      </c>
      <c r="B935" t="s">
        <v>515</v>
      </c>
      <c r="C935">
        <v>127</v>
      </c>
      <c r="D935" t="s">
        <v>516</v>
      </c>
      <c r="E935">
        <v>420</v>
      </c>
      <c r="F935">
        <v>513820033</v>
      </c>
      <c r="G935" t="s">
        <v>232</v>
      </c>
      <c r="H935" s="53"/>
      <c r="I935">
        <v>101</v>
      </c>
      <c r="J935" t="s">
        <v>308</v>
      </c>
      <c r="K935">
        <v>3820</v>
      </c>
      <c r="L935" s="8">
        <v>3810</v>
      </c>
      <c r="M935" t="s">
        <v>365</v>
      </c>
      <c r="N935">
        <v>3000</v>
      </c>
      <c r="O935" t="s">
        <v>118</v>
      </c>
      <c r="P935">
        <v>13</v>
      </c>
      <c r="Q935" t="s">
        <v>353</v>
      </c>
      <c r="R935">
        <v>231</v>
      </c>
      <c r="S935" s="21">
        <v>2</v>
      </c>
      <c r="T935" s="21">
        <v>31</v>
      </c>
      <c r="U935" t="s">
        <v>517</v>
      </c>
      <c r="V935">
        <v>124</v>
      </c>
      <c r="W935" t="s">
        <v>510</v>
      </c>
      <c r="X935">
        <v>1</v>
      </c>
      <c r="Y935" t="s">
        <v>313</v>
      </c>
      <c r="Z935" s="4">
        <v>0</v>
      </c>
      <c r="AA935" s="4">
        <v>3721.46</v>
      </c>
      <c r="AB935" s="4">
        <v>97077.01</v>
      </c>
      <c r="AC935" s="4">
        <v>6726.36</v>
      </c>
      <c r="AD935" s="4">
        <v>3019.27</v>
      </c>
      <c r="AE935" s="4">
        <v>2827.05</v>
      </c>
      <c r="AF935" s="4">
        <v>0</v>
      </c>
      <c r="AG935" s="4">
        <v>14835</v>
      </c>
      <c r="AH935" s="4">
        <v>7194.96</v>
      </c>
      <c r="AI935" s="4">
        <v>3986.1</v>
      </c>
      <c r="AJ935" s="4">
        <v>13938.72</v>
      </c>
      <c r="AK935" s="4">
        <v>13938.72</v>
      </c>
      <c r="AM935" s="4">
        <v>0</v>
      </c>
      <c r="AN935" s="4">
        <v>36580.449999999997</v>
      </c>
      <c r="AO935" s="4">
        <v>-5726</v>
      </c>
      <c r="AP935" s="4">
        <v>0</v>
      </c>
      <c r="AQ935" s="4">
        <v>-4367.05</v>
      </c>
      <c r="AR935" s="4">
        <v>0</v>
      </c>
      <c r="AS935" s="4">
        <v>0</v>
      </c>
      <c r="AT935" s="4">
        <v>-1045</v>
      </c>
      <c r="AU935" s="4">
        <v>0</v>
      </c>
      <c r="AV935" s="4">
        <v>-24540.49</v>
      </c>
      <c r="AW935" s="4">
        <v>0</v>
      </c>
      <c r="AX935" s="4">
        <v>0</v>
      </c>
      <c r="AZ935" s="4">
        <v>0</v>
      </c>
      <c r="BA935" s="4">
        <v>4036.31</v>
      </c>
      <c r="BB935" s="4">
        <v>37651.01</v>
      </c>
      <c r="BC935" s="4">
        <v>1160</v>
      </c>
      <c r="BD935" s="4">
        <v>4950</v>
      </c>
      <c r="BE935" s="4">
        <v>0</v>
      </c>
      <c r="BF935" s="4">
        <v>4125</v>
      </c>
      <c r="BG935" s="4">
        <v>4950</v>
      </c>
      <c r="BH935" s="4">
        <v>37781</v>
      </c>
      <c r="BI935" s="4">
        <v>0</v>
      </c>
      <c r="BJ935" s="6">
        <v>9465.3320000000003</v>
      </c>
      <c r="BK935" s="6">
        <v>9465.3320000000003</v>
      </c>
      <c r="BQ935" s="4">
        <v>117900.175392</v>
      </c>
      <c r="BR935" s="9">
        <v>0</v>
      </c>
      <c r="BS935" s="9">
        <v>4189.6897799999997</v>
      </c>
      <c r="BT935" s="9">
        <v>39081.748380000005</v>
      </c>
      <c r="BU935" s="9">
        <v>1204.0800000000002</v>
      </c>
      <c r="BV935" s="9">
        <v>5138.1000000000004</v>
      </c>
      <c r="BW935" s="9">
        <v>0</v>
      </c>
      <c r="BX935" s="9">
        <v>4281.75</v>
      </c>
      <c r="BY935" s="9">
        <v>5138.1000000000004</v>
      </c>
      <c r="BZ935" s="9">
        <v>39216.678000000007</v>
      </c>
      <c r="CA935" s="9">
        <v>0</v>
      </c>
      <c r="CB935" s="9">
        <v>9825.0146160000022</v>
      </c>
      <c r="CC935" s="9">
        <v>9825.0146160000022</v>
      </c>
      <c r="CD935" s="135">
        <v>117900.175392</v>
      </c>
      <c r="CE935" s="7">
        <f t="shared" si="14"/>
        <v>0</v>
      </c>
    </row>
    <row r="936" spans="1:83" hidden="1">
      <c r="A936">
        <v>924</v>
      </c>
      <c r="B936" t="s">
        <v>574</v>
      </c>
      <c r="C936">
        <v>159</v>
      </c>
      <c r="D936" t="s">
        <v>574</v>
      </c>
      <c r="E936">
        <v>421</v>
      </c>
      <c r="F936">
        <v>513820034</v>
      </c>
      <c r="G936" t="s">
        <v>575</v>
      </c>
      <c r="H936" s="53"/>
      <c r="I936">
        <v>101</v>
      </c>
      <c r="J936" t="s">
        <v>308</v>
      </c>
      <c r="K936">
        <v>3820</v>
      </c>
      <c r="L936" s="8">
        <v>3810</v>
      </c>
      <c r="M936" t="s">
        <v>365</v>
      </c>
      <c r="N936">
        <v>3000</v>
      </c>
      <c r="O936" t="s">
        <v>118</v>
      </c>
      <c r="P936">
        <v>4</v>
      </c>
      <c r="Q936" t="s">
        <v>345</v>
      </c>
      <c r="R936">
        <v>111</v>
      </c>
      <c r="S936" s="21">
        <v>1</v>
      </c>
      <c r="T936" s="21">
        <v>11</v>
      </c>
      <c r="U936" t="s">
        <v>438</v>
      </c>
      <c r="V936">
        <v>121</v>
      </c>
      <c r="W936" t="s">
        <v>312</v>
      </c>
      <c r="X936">
        <v>1</v>
      </c>
      <c r="Y936" t="s">
        <v>313</v>
      </c>
      <c r="Z936" s="4">
        <v>0</v>
      </c>
      <c r="AA936" s="4">
        <v>0</v>
      </c>
      <c r="AB936" s="4">
        <v>0</v>
      </c>
      <c r="AC936" s="4">
        <v>5148.95</v>
      </c>
      <c r="AD936" s="4">
        <v>2037.71</v>
      </c>
      <c r="AE936" s="4">
        <v>10638.18</v>
      </c>
      <c r="AF936" s="4">
        <v>2173.3200000000002</v>
      </c>
      <c r="AG936" s="4">
        <v>3638.88</v>
      </c>
      <c r="AH936" s="4">
        <v>8671.2999999999993</v>
      </c>
      <c r="AI936" s="4">
        <v>0</v>
      </c>
      <c r="AJ936" s="4">
        <v>3230.83</v>
      </c>
      <c r="AK936" s="4">
        <v>3230.83</v>
      </c>
      <c r="AM936" s="4">
        <v>0</v>
      </c>
      <c r="AN936" s="4">
        <v>0</v>
      </c>
      <c r="AO936" s="4">
        <v>0</v>
      </c>
      <c r="AP936" s="4">
        <v>-4898.68</v>
      </c>
      <c r="AQ936" s="4">
        <v>0</v>
      </c>
      <c r="AR936" s="4">
        <v>-12926.16</v>
      </c>
      <c r="AS936" s="4">
        <v>304.83999999999997</v>
      </c>
      <c r="AT936" s="4">
        <v>-969</v>
      </c>
      <c r="AU936" s="4">
        <v>-2228.19</v>
      </c>
      <c r="AV936" s="4">
        <v>0</v>
      </c>
      <c r="AW936" s="4">
        <v>0</v>
      </c>
      <c r="AX936" s="4">
        <v>0</v>
      </c>
      <c r="AZ936" s="4">
        <v>0</v>
      </c>
      <c r="BA936" s="4">
        <v>0</v>
      </c>
      <c r="BB936" s="4">
        <v>0</v>
      </c>
      <c r="BC936" s="4">
        <v>0</v>
      </c>
      <c r="BD936" s="4">
        <v>0</v>
      </c>
      <c r="BE936" s="4">
        <v>0</v>
      </c>
      <c r="BF936" s="4">
        <v>2478.16</v>
      </c>
      <c r="BG936" s="4">
        <v>1198.93</v>
      </c>
      <c r="BH936" s="4">
        <v>2349.08</v>
      </c>
      <c r="BI936" s="4">
        <v>2302.6999999999998</v>
      </c>
      <c r="BJ936" s="6">
        <v>832.88699999999994</v>
      </c>
      <c r="BK936" s="6">
        <v>832.88699999999994</v>
      </c>
      <c r="BQ936" s="4">
        <v>10374.440472</v>
      </c>
      <c r="BR936" s="9">
        <v>0</v>
      </c>
      <c r="BS936" s="9">
        <v>0</v>
      </c>
      <c r="BT936" s="9">
        <v>0</v>
      </c>
      <c r="BU936" s="9">
        <v>0</v>
      </c>
      <c r="BV936" s="9">
        <v>0</v>
      </c>
      <c r="BW936" s="9">
        <v>0</v>
      </c>
      <c r="BX936" s="9">
        <v>2572.3300800000002</v>
      </c>
      <c r="BY936" s="9">
        <v>1244.4893400000001</v>
      </c>
      <c r="BZ936" s="9">
        <v>2438.3450399999997</v>
      </c>
      <c r="CA936" s="9">
        <v>2390.2025999999996</v>
      </c>
      <c r="CB936" s="9">
        <v>864.53670599999998</v>
      </c>
      <c r="CC936" s="9">
        <v>864.53670599999998</v>
      </c>
      <c r="CD936" s="135">
        <v>10374.440472000002</v>
      </c>
      <c r="CE936" s="7">
        <f t="shared" si="14"/>
        <v>0</v>
      </c>
    </row>
    <row r="937" spans="1:83" hidden="1">
      <c r="A937">
        <v>101</v>
      </c>
      <c r="B937" t="s">
        <v>306</v>
      </c>
      <c r="C937">
        <v>139</v>
      </c>
      <c r="D937" t="s">
        <v>307</v>
      </c>
      <c r="E937">
        <v>484</v>
      </c>
      <c r="F937">
        <v>513820035</v>
      </c>
      <c r="G937" t="s">
        <v>552</v>
      </c>
      <c r="H937" s="53"/>
      <c r="I937">
        <v>101</v>
      </c>
      <c r="J937" t="s">
        <v>308</v>
      </c>
      <c r="K937">
        <v>3820</v>
      </c>
      <c r="L937" s="8">
        <v>3810</v>
      </c>
      <c r="M937" t="s">
        <v>365</v>
      </c>
      <c r="N937">
        <v>3000</v>
      </c>
      <c r="O937" t="s">
        <v>118</v>
      </c>
      <c r="P937">
        <v>7</v>
      </c>
      <c r="Q937" t="s">
        <v>310</v>
      </c>
      <c r="R937">
        <v>171</v>
      </c>
      <c r="S937" s="21">
        <v>1</v>
      </c>
      <c r="T937" s="21">
        <v>71</v>
      </c>
      <c r="U937" t="s">
        <v>311</v>
      </c>
      <c r="V937">
        <v>121</v>
      </c>
      <c r="W937" t="s">
        <v>312</v>
      </c>
      <c r="X937">
        <v>1</v>
      </c>
      <c r="Y937" t="s">
        <v>313</v>
      </c>
      <c r="Z937" s="4">
        <v>0</v>
      </c>
      <c r="AA937" s="4">
        <v>5717.28</v>
      </c>
      <c r="AB937" s="4">
        <v>1197.1199999999999</v>
      </c>
      <c r="AC937" s="4">
        <v>0</v>
      </c>
      <c r="AD937" s="4">
        <v>0</v>
      </c>
      <c r="AE937" s="4">
        <v>0</v>
      </c>
      <c r="AF937" s="4">
        <v>0</v>
      </c>
      <c r="AG937" s="4">
        <v>1346.76</v>
      </c>
      <c r="AH937" s="4">
        <v>0</v>
      </c>
      <c r="AI937" s="4">
        <v>0</v>
      </c>
      <c r="AJ937" s="4">
        <v>826.12</v>
      </c>
      <c r="AK937" s="4">
        <v>826.12</v>
      </c>
      <c r="AM937" s="4">
        <v>0</v>
      </c>
      <c r="AN937" s="4">
        <v>0</v>
      </c>
      <c r="AO937" s="4">
        <v>-2020</v>
      </c>
      <c r="AP937" s="4">
        <v>0</v>
      </c>
      <c r="AQ937" s="4">
        <v>-4894.3999999999996</v>
      </c>
      <c r="AR937" s="4">
        <v>0</v>
      </c>
      <c r="AS937" s="4">
        <v>0</v>
      </c>
      <c r="AT937" s="4">
        <v>-1346.76</v>
      </c>
      <c r="AU937" s="4">
        <v>0</v>
      </c>
      <c r="AV937" s="4">
        <v>0</v>
      </c>
      <c r="AW937" s="4">
        <v>1406.88</v>
      </c>
      <c r="AX937" s="4">
        <v>0</v>
      </c>
      <c r="AZ937" s="4">
        <v>0</v>
      </c>
      <c r="BA937" s="4">
        <v>0</v>
      </c>
      <c r="BB937" s="4">
        <v>0</v>
      </c>
      <c r="BC937" s="4">
        <v>0</v>
      </c>
      <c r="BD937" s="4">
        <v>0</v>
      </c>
      <c r="BE937" s="4">
        <v>0</v>
      </c>
      <c r="BF937" s="4">
        <v>0</v>
      </c>
      <c r="BG937" s="4">
        <v>0</v>
      </c>
      <c r="BH937" s="4">
        <v>0</v>
      </c>
      <c r="BI937" s="4">
        <v>0</v>
      </c>
      <c r="BJ937" s="6">
        <v>0</v>
      </c>
      <c r="BK937" s="6">
        <v>0</v>
      </c>
      <c r="BQ937" s="4">
        <v>0</v>
      </c>
      <c r="BR937" s="9">
        <v>0</v>
      </c>
      <c r="BS937" s="9">
        <v>0</v>
      </c>
      <c r="BT937" s="9">
        <v>0</v>
      </c>
      <c r="BU937" s="9">
        <v>0</v>
      </c>
      <c r="BV937" s="9">
        <v>0</v>
      </c>
      <c r="BW937" s="9">
        <v>0</v>
      </c>
      <c r="BX937" s="9">
        <v>0</v>
      </c>
      <c r="BY937" s="9">
        <v>0</v>
      </c>
      <c r="BZ937" s="9">
        <v>0</v>
      </c>
      <c r="CA937" s="9">
        <v>0</v>
      </c>
      <c r="CB937" s="9">
        <v>0</v>
      </c>
      <c r="CC937" s="9">
        <v>0</v>
      </c>
      <c r="CD937" s="135">
        <v>0</v>
      </c>
      <c r="CE937" s="7">
        <f t="shared" si="14"/>
        <v>0</v>
      </c>
    </row>
    <row r="938" spans="1:83" hidden="1">
      <c r="A938">
        <v>101</v>
      </c>
      <c r="B938" t="s">
        <v>306</v>
      </c>
      <c r="C938">
        <v>139</v>
      </c>
      <c r="D938" t="s">
        <v>307</v>
      </c>
      <c r="E938">
        <v>422</v>
      </c>
      <c r="F938">
        <v>513850001</v>
      </c>
      <c r="G938" t="s">
        <v>218</v>
      </c>
      <c r="H938" s="53"/>
      <c r="I938">
        <v>101</v>
      </c>
      <c r="J938" t="s">
        <v>308</v>
      </c>
      <c r="K938">
        <v>3850</v>
      </c>
      <c r="L938" s="8">
        <v>3810</v>
      </c>
      <c r="M938" t="s">
        <v>511</v>
      </c>
      <c r="N938">
        <v>3000</v>
      </c>
      <c r="O938" t="s">
        <v>118</v>
      </c>
      <c r="P938">
        <v>7</v>
      </c>
      <c r="Q938" t="s">
        <v>310</v>
      </c>
      <c r="R938">
        <v>171</v>
      </c>
      <c r="S938" s="21">
        <v>1</v>
      </c>
      <c r="T938" s="21">
        <v>71</v>
      </c>
      <c r="U938" t="s">
        <v>311</v>
      </c>
      <c r="V938">
        <v>121</v>
      </c>
      <c r="W938" t="s">
        <v>312</v>
      </c>
      <c r="X938">
        <v>1</v>
      </c>
      <c r="Y938" t="s">
        <v>313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6192</v>
      </c>
      <c r="AJ938" s="4">
        <v>619.20000000000005</v>
      </c>
      <c r="AK938" s="4">
        <v>619.20000000000005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-2893.81</v>
      </c>
      <c r="AW938" s="4">
        <v>-3917.39</v>
      </c>
      <c r="AX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0</v>
      </c>
      <c r="BG938" s="4">
        <v>0</v>
      </c>
      <c r="BH938" s="4">
        <v>0</v>
      </c>
      <c r="BI938" s="4">
        <v>0</v>
      </c>
      <c r="BJ938" s="6">
        <v>0</v>
      </c>
      <c r="BK938" s="6">
        <v>0</v>
      </c>
      <c r="BQ938" s="4">
        <v>0</v>
      </c>
      <c r="BR938" s="9">
        <v>0</v>
      </c>
      <c r="BS938" s="9">
        <v>0</v>
      </c>
      <c r="BT938" s="9">
        <v>0</v>
      </c>
      <c r="BU938" s="9">
        <v>0</v>
      </c>
      <c r="BV938" s="9">
        <v>0</v>
      </c>
      <c r="BW938" s="9">
        <v>0</v>
      </c>
      <c r="BX938" s="9">
        <v>0</v>
      </c>
      <c r="BY938" s="9">
        <v>0</v>
      </c>
      <c r="BZ938" s="9">
        <v>0</v>
      </c>
      <c r="CA938" s="9">
        <v>0</v>
      </c>
      <c r="CB938" s="9">
        <v>0</v>
      </c>
      <c r="CC938" s="9">
        <v>0</v>
      </c>
      <c r="CD938" s="135">
        <v>0</v>
      </c>
      <c r="CE938" s="7">
        <f t="shared" si="14"/>
        <v>0</v>
      </c>
    </row>
    <row r="939" spans="1:83" hidden="1">
      <c r="A939">
        <v>941</v>
      </c>
      <c r="B939" t="s">
        <v>484</v>
      </c>
      <c r="C939">
        <v>116</v>
      </c>
      <c r="D939" t="s">
        <v>485</v>
      </c>
      <c r="E939">
        <v>422</v>
      </c>
      <c r="F939">
        <v>513850001</v>
      </c>
      <c r="G939" t="s">
        <v>218</v>
      </c>
      <c r="H939" s="53"/>
      <c r="I939">
        <v>101</v>
      </c>
      <c r="J939" t="s">
        <v>308</v>
      </c>
      <c r="K939">
        <v>3850</v>
      </c>
      <c r="L939" s="8">
        <v>3810</v>
      </c>
      <c r="M939" t="s">
        <v>511</v>
      </c>
      <c r="N939">
        <v>3000</v>
      </c>
      <c r="O939" t="s">
        <v>118</v>
      </c>
      <c r="P939">
        <v>8</v>
      </c>
      <c r="Q939" t="s">
        <v>486</v>
      </c>
      <c r="R939">
        <v>131</v>
      </c>
      <c r="S939" s="21">
        <v>1</v>
      </c>
      <c r="T939" s="21">
        <v>31</v>
      </c>
      <c r="U939" t="s">
        <v>449</v>
      </c>
      <c r="V939">
        <v>121</v>
      </c>
      <c r="W939" t="s">
        <v>312</v>
      </c>
      <c r="X939">
        <v>1</v>
      </c>
      <c r="Y939" t="s">
        <v>313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3205.19</v>
      </c>
      <c r="AI939" s="4">
        <v>0</v>
      </c>
      <c r="AJ939" s="4">
        <v>320.52</v>
      </c>
      <c r="AK939" s="4">
        <v>320.52</v>
      </c>
      <c r="AM939" s="4">
        <v>0</v>
      </c>
      <c r="AN939" s="4">
        <v>0</v>
      </c>
      <c r="AO939" s="4">
        <v>6445.48</v>
      </c>
      <c r="AP939" s="4">
        <v>0</v>
      </c>
      <c r="AQ939" s="4">
        <v>0</v>
      </c>
      <c r="AR939" s="4">
        <v>0</v>
      </c>
      <c r="AS939" s="4">
        <v>0</v>
      </c>
      <c r="AT939" s="4">
        <v>0</v>
      </c>
      <c r="AU939" s="4">
        <v>-1633.95</v>
      </c>
      <c r="AV939" s="4">
        <v>0</v>
      </c>
      <c r="AW939" s="4">
        <v>5996.24</v>
      </c>
      <c r="AX939" s="4">
        <v>0</v>
      </c>
      <c r="AZ939" s="4">
        <v>0</v>
      </c>
      <c r="BA939" s="4">
        <v>0</v>
      </c>
      <c r="BB939" s="4">
        <v>5240.01</v>
      </c>
      <c r="BC939" s="4">
        <v>1205.47</v>
      </c>
      <c r="BD939" s="4">
        <v>0</v>
      </c>
      <c r="BE939" s="4">
        <v>0</v>
      </c>
      <c r="BF939" s="4">
        <v>0</v>
      </c>
      <c r="BG939" s="4">
        <v>0</v>
      </c>
      <c r="BH939" s="4">
        <v>0</v>
      </c>
      <c r="BI939" s="4">
        <v>0</v>
      </c>
      <c r="BJ939" s="6">
        <v>644.548</v>
      </c>
      <c r="BK939" s="6">
        <v>644.548</v>
      </c>
      <c r="BQ939" s="4">
        <v>8028.4898880000001</v>
      </c>
      <c r="BR939" s="9">
        <v>0</v>
      </c>
      <c r="BS939" s="9">
        <v>0</v>
      </c>
      <c r="BT939" s="9">
        <v>5439.1303799999996</v>
      </c>
      <c r="BU939" s="9">
        <v>1251.2778600000001</v>
      </c>
      <c r="BV939" s="9">
        <v>0</v>
      </c>
      <c r="BW939" s="9">
        <v>0</v>
      </c>
      <c r="BX939" s="9">
        <v>0</v>
      </c>
      <c r="BY939" s="9">
        <v>0</v>
      </c>
      <c r="BZ939" s="9">
        <v>0</v>
      </c>
      <c r="CA939" s="9">
        <v>0</v>
      </c>
      <c r="CB939" s="9">
        <v>669.04082399999993</v>
      </c>
      <c r="CC939" s="9">
        <v>669.04082399999993</v>
      </c>
      <c r="CD939" s="135">
        <v>8028.4898879999992</v>
      </c>
      <c r="CE939" s="7">
        <f t="shared" si="14"/>
        <v>0</v>
      </c>
    </row>
    <row r="940" spans="1:83" hidden="1">
      <c r="A940">
        <v>101</v>
      </c>
      <c r="B940" t="s">
        <v>306</v>
      </c>
      <c r="C940">
        <v>139</v>
      </c>
      <c r="D940" t="s">
        <v>307</v>
      </c>
      <c r="E940">
        <v>423</v>
      </c>
      <c r="F940">
        <v>513910001</v>
      </c>
      <c r="G940" t="s">
        <v>737</v>
      </c>
      <c r="H940" s="53"/>
      <c r="I940">
        <v>101</v>
      </c>
      <c r="J940" t="s">
        <v>308</v>
      </c>
      <c r="K940">
        <v>3910</v>
      </c>
      <c r="L940" s="8">
        <v>3920</v>
      </c>
      <c r="M940" t="s">
        <v>738</v>
      </c>
      <c r="N940">
        <v>3000</v>
      </c>
      <c r="O940" t="s">
        <v>118</v>
      </c>
      <c r="P940">
        <v>7</v>
      </c>
      <c r="Q940" t="s">
        <v>310</v>
      </c>
      <c r="R940">
        <v>171</v>
      </c>
      <c r="S940" s="21">
        <v>1</v>
      </c>
      <c r="T940" s="21">
        <v>71</v>
      </c>
      <c r="U940" t="s">
        <v>311</v>
      </c>
      <c r="V940">
        <v>121</v>
      </c>
      <c r="W940" t="s">
        <v>312</v>
      </c>
      <c r="X940">
        <v>1</v>
      </c>
      <c r="Y940" t="s">
        <v>313</v>
      </c>
      <c r="Z940" s="4">
        <v>4788.4799999999996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21672</v>
      </c>
      <c r="AH940" s="4">
        <v>0</v>
      </c>
      <c r="AI940" s="4">
        <v>0</v>
      </c>
      <c r="AJ940" s="4">
        <v>2646.05</v>
      </c>
      <c r="AK940" s="4">
        <v>2646.05</v>
      </c>
      <c r="AM940" s="4">
        <v>-4788.4799999999996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-21672</v>
      </c>
      <c r="AU940" s="4">
        <v>0</v>
      </c>
      <c r="AV940" s="4">
        <v>0</v>
      </c>
      <c r="AW940" s="4">
        <v>-2646.05</v>
      </c>
      <c r="AX940" s="4">
        <v>0</v>
      </c>
      <c r="AZ940" s="4">
        <v>0</v>
      </c>
      <c r="BA940" s="4">
        <v>0</v>
      </c>
      <c r="BB940" s="4">
        <v>0</v>
      </c>
      <c r="BC940" s="4">
        <v>0</v>
      </c>
      <c r="BD940" s="4">
        <v>0</v>
      </c>
      <c r="BE940" s="4">
        <v>0</v>
      </c>
      <c r="BF940" s="4">
        <v>0</v>
      </c>
      <c r="BG940" s="4">
        <v>0</v>
      </c>
      <c r="BH940" s="4">
        <v>0</v>
      </c>
      <c r="BI940" s="4">
        <v>0</v>
      </c>
      <c r="BJ940" s="6">
        <v>0</v>
      </c>
      <c r="BK940" s="6">
        <v>0</v>
      </c>
      <c r="BQ940" s="4">
        <v>0</v>
      </c>
      <c r="BR940" s="9">
        <v>0</v>
      </c>
      <c r="BS940" s="9">
        <v>0</v>
      </c>
      <c r="BT940" s="9">
        <v>0</v>
      </c>
      <c r="BU940" s="9">
        <v>0</v>
      </c>
      <c r="BV940" s="9">
        <v>0</v>
      </c>
      <c r="BW940" s="9">
        <v>0</v>
      </c>
      <c r="BX940" s="9">
        <v>0</v>
      </c>
      <c r="BY940" s="9">
        <v>0</v>
      </c>
      <c r="BZ940" s="9">
        <v>0</v>
      </c>
      <c r="CA940" s="9">
        <v>0</v>
      </c>
      <c r="CB940" s="9">
        <v>0</v>
      </c>
      <c r="CC940" s="9">
        <v>0</v>
      </c>
      <c r="CD940" s="135">
        <v>0</v>
      </c>
      <c r="CE940" s="7">
        <f t="shared" si="14"/>
        <v>0</v>
      </c>
    </row>
    <row r="941" spans="1:83" hidden="1">
      <c r="A941">
        <v>111</v>
      </c>
      <c r="B941" t="s">
        <v>84</v>
      </c>
      <c r="C941">
        <v>141</v>
      </c>
      <c r="D941" t="s">
        <v>260</v>
      </c>
      <c r="E941">
        <v>423</v>
      </c>
      <c r="F941">
        <v>513910001</v>
      </c>
      <c r="G941" t="s">
        <v>737</v>
      </c>
      <c r="H941" s="53"/>
      <c r="I941">
        <v>101</v>
      </c>
      <c r="J941" t="s">
        <v>308</v>
      </c>
      <c r="K941">
        <v>3910</v>
      </c>
      <c r="L941" s="8">
        <v>3920</v>
      </c>
      <c r="M941" t="s">
        <v>738</v>
      </c>
      <c r="N941">
        <v>3000</v>
      </c>
      <c r="O941" t="s">
        <v>118</v>
      </c>
      <c r="P941">
        <v>13</v>
      </c>
      <c r="Q941" t="s">
        <v>353</v>
      </c>
      <c r="R941">
        <v>263</v>
      </c>
      <c r="S941" s="21">
        <v>2</v>
      </c>
      <c r="T941" s="21">
        <v>63</v>
      </c>
      <c r="U941" t="s">
        <v>354</v>
      </c>
      <c r="V941">
        <v>121</v>
      </c>
      <c r="W941" t="s">
        <v>312</v>
      </c>
      <c r="X941">
        <v>1</v>
      </c>
      <c r="Y941" t="s">
        <v>313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M941" s="4">
        <v>0</v>
      </c>
      <c r="AN941" s="4">
        <v>928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Z941" s="4">
        <v>0</v>
      </c>
      <c r="BA941" s="4">
        <v>928</v>
      </c>
      <c r="BB941" s="4">
        <v>0</v>
      </c>
      <c r="BC941" s="4">
        <v>0</v>
      </c>
      <c r="BD941" s="4">
        <v>0</v>
      </c>
      <c r="BE941" s="4">
        <v>0</v>
      </c>
      <c r="BF941" s="4">
        <v>0</v>
      </c>
      <c r="BG941" s="4">
        <v>0</v>
      </c>
      <c r="BH941" s="4">
        <v>0</v>
      </c>
      <c r="BI941" s="4">
        <v>0</v>
      </c>
      <c r="BJ941" s="6">
        <v>92.8</v>
      </c>
      <c r="BK941" s="6">
        <v>92.8</v>
      </c>
      <c r="BQ941" s="4">
        <v>1155.9168</v>
      </c>
      <c r="BR941" s="9">
        <v>0</v>
      </c>
      <c r="BS941" s="9">
        <v>963.26400000000001</v>
      </c>
      <c r="BT941" s="9">
        <v>0</v>
      </c>
      <c r="BU941" s="9">
        <v>0</v>
      </c>
      <c r="BV941" s="9">
        <v>0</v>
      </c>
      <c r="BW941" s="9">
        <v>0</v>
      </c>
      <c r="BX941" s="9">
        <v>0</v>
      </c>
      <c r="BY941" s="9">
        <v>0</v>
      </c>
      <c r="BZ941" s="9">
        <v>0</v>
      </c>
      <c r="CA941" s="9">
        <v>0</v>
      </c>
      <c r="CB941" s="9">
        <v>96.326400000000007</v>
      </c>
      <c r="CC941" s="9">
        <v>96.326400000000007</v>
      </c>
      <c r="CD941" s="135">
        <v>1155.9168</v>
      </c>
      <c r="CE941" s="7">
        <f t="shared" si="14"/>
        <v>0</v>
      </c>
    </row>
    <row r="942" spans="1:83" hidden="1">
      <c r="A942">
        <v>911</v>
      </c>
      <c r="B942" t="s">
        <v>447</v>
      </c>
      <c r="C942">
        <v>107</v>
      </c>
      <c r="D942" t="s">
        <v>120</v>
      </c>
      <c r="E942">
        <v>423</v>
      </c>
      <c r="F942">
        <v>513910001</v>
      </c>
      <c r="G942" t="s">
        <v>737</v>
      </c>
      <c r="H942" s="53"/>
      <c r="I942">
        <v>101</v>
      </c>
      <c r="J942" t="s">
        <v>308</v>
      </c>
      <c r="K942">
        <v>3910</v>
      </c>
      <c r="L942" s="8">
        <v>3920</v>
      </c>
      <c r="M942" t="s">
        <v>738</v>
      </c>
      <c r="N942">
        <v>3000</v>
      </c>
      <c r="O942" t="s">
        <v>118</v>
      </c>
      <c r="P942">
        <v>1</v>
      </c>
      <c r="Q942" t="s">
        <v>448</v>
      </c>
      <c r="R942">
        <v>131</v>
      </c>
      <c r="S942" s="21">
        <v>1</v>
      </c>
      <c r="T942" s="21">
        <v>31</v>
      </c>
      <c r="U942" t="s">
        <v>449</v>
      </c>
      <c r="V942">
        <v>121</v>
      </c>
      <c r="W942" t="s">
        <v>312</v>
      </c>
      <c r="X942">
        <v>1</v>
      </c>
      <c r="Y942" t="s">
        <v>313</v>
      </c>
      <c r="Z942" s="4">
        <v>0</v>
      </c>
      <c r="AA942" s="4">
        <v>0</v>
      </c>
      <c r="AB942" s="4">
        <v>18576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1857.6</v>
      </c>
      <c r="AK942" s="4">
        <v>1857.6</v>
      </c>
      <c r="AM942" s="4">
        <v>0</v>
      </c>
      <c r="AN942" s="4">
        <v>0</v>
      </c>
      <c r="AO942" s="4">
        <v>0</v>
      </c>
      <c r="AP942" s="4">
        <v>-18576</v>
      </c>
      <c r="AQ942" s="4">
        <v>0</v>
      </c>
      <c r="AR942" s="4">
        <v>0</v>
      </c>
      <c r="AS942" s="4">
        <v>0</v>
      </c>
      <c r="AT942" s="4">
        <v>0</v>
      </c>
      <c r="AU942" s="4">
        <v>0</v>
      </c>
      <c r="AV942" s="4">
        <v>0</v>
      </c>
      <c r="AW942" s="4">
        <v>0</v>
      </c>
      <c r="AX942" s="4">
        <v>0</v>
      </c>
      <c r="AZ942" s="4">
        <v>0</v>
      </c>
      <c r="BA942" s="4">
        <v>0</v>
      </c>
      <c r="BB942" s="4">
        <v>0</v>
      </c>
      <c r="BC942" s="4">
        <v>0</v>
      </c>
      <c r="BD942" s="4">
        <v>0</v>
      </c>
      <c r="BE942" s="4">
        <v>0</v>
      </c>
      <c r="BF942" s="4">
        <v>0</v>
      </c>
      <c r="BG942" s="4">
        <v>0</v>
      </c>
      <c r="BH942" s="4">
        <v>0</v>
      </c>
      <c r="BI942" s="4">
        <v>0</v>
      </c>
      <c r="BJ942" s="6">
        <v>0</v>
      </c>
      <c r="BK942" s="6">
        <v>0</v>
      </c>
      <c r="BQ942" s="4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0</v>
      </c>
      <c r="BX942" s="9">
        <v>0</v>
      </c>
      <c r="BY942" s="9">
        <v>0</v>
      </c>
      <c r="BZ942" s="9">
        <v>0</v>
      </c>
      <c r="CA942" s="9">
        <v>0</v>
      </c>
      <c r="CB942" s="9">
        <v>0</v>
      </c>
      <c r="CC942" s="9">
        <v>0</v>
      </c>
      <c r="CD942" s="135">
        <v>0</v>
      </c>
      <c r="CE942" s="7">
        <f t="shared" si="14"/>
        <v>0</v>
      </c>
    </row>
    <row r="943" spans="1:83" hidden="1">
      <c r="A943">
        <v>961</v>
      </c>
      <c r="B943" t="s">
        <v>80</v>
      </c>
      <c r="C943">
        <v>124</v>
      </c>
      <c r="D943" t="s">
        <v>508</v>
      </c>
      <c r="E943">
        <v>423</v>
      </c>
      <c r="F943">
        <v>513910001</v>
      </c>
      <c r="G943" t="s">
        <v>737</v>
      </c>
      <c r="H943" s="53"/>
      <c r="I943">
        <v>101</v>
      </c>
      <c r="J943" t="s">
        <v>308</v>
      </c>
      <c r="K943">
        <v>3910</v>
      </c>
      <c r="L943" s="8">
        <v>3920</v>
      </c>
      <c r="M943" t="s">
        <v>738</v>
      </c>
      <c r="N943">
        <v>3000</v>
      </c>
      <c r="O943" t="s">
        <v>118</v>
      </c>
      <c r="P943">
        <v>11</v>
      </c>
      <c r="Q943" t="s">
        <v>509</v>
      </c>
      <c r="R943">
        <v>241</v>
      </c>
      <c r="S943" s="21">
        <v>2</v>
      </c>
      <c r="T943" s="21">
        <v>41</v>
      </c>
      <c r="U943" t="s">
        <v>445</v>
      </c>
      <c r="V943">
        <v>124</v>
      </c>
      <c r="W943" t="s">
        <v>510</v>
      </c>
      <c r="X943">
        <v>1</v>
      </c>
      <c r="Y943" t="s">
        <v>313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M943" s="4">
        <v>18000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0</v>
      </c>
      <c r="AU943" s="4">
        <v>0</v>
      </c>
      <c r="AV943" s="4">
        <v>0</v>
      </c>
      <c r="AW943" s="4">
        <v>0</v>
      </c>
      <c r="AX943" s="4">
        <v>0</v>
      </c>
      <c r="AZ943" s="4">
        <v>18000</v>
      </c>
      <c r="BA943" s="4">
        <v>0</v>
      </c>
      <c r="BB943" s="4">
        <v>0</v>
      </c>
      <c r="BC943" s="4">
        <v>0</v>
      </c>
      <c r="BD943" s="4">
        <v>0</v>
      </c>
      <c r="BE943" s="4">
        <v>0</v>
      </c>
      <c r="BF943" s="4">
        <v>0</v>
      </c>
      <c r="BG943" s="4">
        <v>0</v>
      </c>
      <c r="BH943" s="4">
        <v>0</v>
      </c>
      <c r="BI943" s="4">
        <v>0</v>
      </c>
      <c r="BJ943" s="6">
        <v>1800</v>
      </c>
      <c r="BK943" s="6">
        <v>1800</v>
      </c>
      <c r="BQ943" s="4">
        <v>22420.799999999999</v>
      </c>
      <c r="BR943" s="9">
        <v>18684</v>
      </c>
      <c r="BS943" s="9">
        <v>0</v>
      </c>
      <c r="BT943" s="9">
        <v>0</v>
      </c>
      <c r="BU943" s="9">
        <v>0</v>
      </c>
      <c r="BV943" s="9">
        <v>0</v>
      </c>
      <c r="BW943" s="9">
        <v>0</v>
      </c>
      <c r="BX943" s="9">
        <v>0</v>
      </c>
      <c r="BY943" s="9">
        <v>0</v>
      </c>
      <c r="BZ943" s="9">
        <v>0</v>
      </c>
      <c r="CA943" s="9">
        <v>0</v>
      </c>
      <c r="CB943" s="9">
        <v>1868.3999999999999</v>
      </c>
      <c r="CC943" s="9">
        <v>1868.3999999999999</v>
      </c>
      <c r="CD943" s="135">
        <v>22420.800000000003</v>
      </c>
      <c r="CE943" s="7">
        <f t="shared" si="14"/>
        <v>0</v>
      </c>
    </row>
    <row r="944" spans="1:83" hidden="1">
      <c r="A944">
        <v>101</v>
      </c>
      <c r="B944" t="s">
        <v>306</v>
      </c>
      <c r="C944">
        <v>139</v>
      </c>
      <c r="D944" t="s">
        <v>307</v>
      </c>
      <c r="E944">
        <v>424</v>
      </c>
      <c r="F944">
        <v>513920001</v>
      </c>
      <c r="G944" t="s">
        <v>195</v>
      </c>
      <c r="H944" s="53"/>
      <c r="I944">
        <v>101</v>
      </c>
      <c r="J944" t="s">
        <v>308</v>
      </c>
      <c r="K944">
        <v>3920</v>
      </c>
      <c r="L944" s="8">
        <v>3920</v>
      </c>
      <c r="M944" t="s">
        <v>339</v>
      </c>
      <c r="N944">
        <v>3000</v>
      </c>
      <c r="O944" t="s">
        <v>118</v>
      </c>
      <c r="P944">
        <v>7</v>
      </c>
      <c r="Q944" t="s">
        <v>310</v>
      </c>
      <c r="R944">
        <v>171</v>
      </c>
      <c r="S944" s="21">
        <v>1</v>
      </c>
      <c r="T944" s="21">
        <v>71</v>
      </c>
      <c r="U944" t="s">
        <v>311</v>
      </c>
      <c r="V944">
        <v>121</v>
      </c>
      <c r="W944" t="s">
        <v>312</v>
      </c>
      <c r="X944">
        <v>1</v>
      </c>
      <c r="Y944" t="s">
        <v>313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55335.38</v>
      </c>
      <c r="AJ944" s="4">
        <v>5533.54</v>
      </c>
      <c r="AK944" s="4">
        <v>5533.54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0</v>
      </c>
      <c r="AU944" s="4">
        <v>0</v>
      </c>
      <c r="AV944" s="4">
        <v>0</v>
      </c>
      <c r="AW944" s="4">
        <v>-33224.26</v>
      </c>
      <c r="AX944" s="4">
        <v>0</v>
      </c>
      <c r="AZ944" s="4">
        <v>0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0</v>
      </c>
      <c r="BG944" s="4">
        <v>0</v>
      </c>
      <c r="BH944" s="4">
        <v>0</v>
      </c>
      <c r="BI944" s="4">
        <v>0</v>
      </c>
      <c r="BJ944" s="6">
        <v>0</v>
      </c>
      <c r="BK944" s="6">
        <v>0</v>
      </c>
      <c r="BQ944" s="4">
        <v>0</v>
      </c>
      <c r="BR944" s="9">
        <v>0</v>
      </c>
      <c r="BS944" s="9">
        <v>0</v>
      </c>
      <c r="BT944" s="9">
        <v>0</v>
      </c>
      <c r="BU944" s="9">
        <v>0</v>
      </c>
      <c r="BV944" s="9">
        <v>0</v>
      </c>
      <c r="BW944" s="9">
        <v>0</v>
      </c>
      <c r="BX944" s="9">
        <v>0</v>
      </c>
      <c r="BY944" s="9">
        <v>0</v>
      </c>
      <c r="BZ944" s="9">
        <v>0</v>
      </c>
      <c r="CA944" s="9">
        <v>0</v>
      </c>
      <c r="CB944" s="9">
        <v>0</v>
      </c>
      <c r="CC944" s="9">
        <v>0</v>
      </c>
      <c r="CD944" s="135">
        <v>0</v>
      </c>
      <c r="CE944" s="7">
        <f t="shared" si="14"/>
        <v>0</v>
      </c>
    </row>
    <row r="945" spans="1:83" hidden="1">
      <c r="A945">
        <v>102</v>
      </c>
      <c r="B945" t="s">
        <v>343</v>
      </c>
      <c r="C945">
        <v>140</v>
      </c>
      <c r="D945" t="s">
        <v>344</v>
      </c>
      <c r="E945">
        <v>424</v>
      </c>
      <c r="F945">
        <v>513920001</v>
      </c>
      <c r="G945" t="s">
        <v>195</v>
      </c>
      <c r="H945" s="53"/>
      <c r="I945">
        <v>101</v>
      </c>
      <c r="J945" t="s">
        <v>308</v>
      </c>
      <c r="K945">
        <v>3920</v>
      </c>
      <c r="L945" s="8">
        <v>3920</v>
      </c>
      <c r="M945" t="s">
        <v>339</v>
      </c>
      <c r="N945">
        <v>3000</v>
      </c>
      <c r="O945" t="s">
        <v>118</v>
      </c>
      <c r="P945">
        <v>4</v>
      </c>
      <c r="Q945" t="s">
        <v>345</v>
      </c>
      <c r="R945">
        <v>172</v>
      </c>
      <c r="S945" s="21">
        <v>1</v>
      </c>
      <c r="T945" s="21">
        <v>72</v>
      </c>
      <c r="U945" t="s">
        <v>281</v>
      </c>
      <c r="V945">
        <v>121</v>
      </c>
      <c r="W945" t="s">
        <v>312</v>
      </c>
      <c r="X945">
        <v>1</v>
      </c>
      <c r="Y945" t="s">
        <v>313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0</v>
      </c>
      <c r="AU945" s="4">
        <v>0</v>
      </c>
      <c r="AV945" s="4">
        <v>4395</v>
      </c>
      <c r="AW945" s="4">
        <v>0</v>
      </c>
      <c r="AX945" s="4">
        <v>0</v>
      </c>
      <c r="AZ945" s="4">
        <v>0</v>
      </c>
      <c r="BA945" s="4">
        <v>0</v>
      </c>
      <c r="BB945" s="4">
        <v>0</v>
      </c>
      <c r="BC945" s="4">
        <v>0</v>
      </c>
      <c r="BD945" s="4">
        <v>0</v>
      </c>
      <c r="BE945" s="4">
        <v>0</v>
      </c>
      <c r="BF945" s="4">
        <v>0</v>
      </c>
      <c r="BG945" s="4">
        <v>0</v>
      </c>
      <c r="BH945" s="4">
        <v>0</v>
      </c>
      <c r="BI945" s="4">
        <v>4395</v>
      </c>
      <c r="BJ945" s="6">
        <v>439.5</v>
      </c>
      <c r="BK945" s="6">
        <v>439.5</v>
      </c>
      <c r="BQ945" s="4">
        <v>5474.4120000000003</v>
      </c>
      <c r="BR945" s="9">
        <v>0</v>
      </c>
      <c r="BS945" s="9">
        <v>0</v>
      </c>
      <c r="BT945" s="9">
        <v>0</v>
      </c>
      <c r="BU945" s="9">
        <v>0</v>
      </c>
      <c r="BV945" s="9">
        <v>0</v>
      </c>
      <c r="BW945" s="9">
        <v>0</v>
      </c>
      <c r="BX945" s="9">
        <v>0</v>
      </c>
      <c r="BY945" s="9">
        <v>0</v>
      </c>
      <c r="BZ945" s="9">
        <v>0</v>
      </c>
      <c r="CA945" s="9">
        <v>4562.01</v>
      </c>
      <c r="CB945" s="9">
        <v>456.20100000000002</v>
      </c>
      <c r="CC945" s="9">
        <v>456.20100000000002</v>
      </c>
      <c r="CD945" s="135">
        <v>5474.4120000000003</v>
      </c>
      <c r="CE945" s="7">
        <f t="shared" si="14"/>
        <v>0</v>
      </c>
    </row>
    <row r="946" spans="1:83" hidden="1">
      <c r="A946">
        <v>111</v>
      </c>
      <c r="B946" t="s">
        <v>84</v>
      </c>
      <c r="C946">
        <v>141</v>
      </c>
      <c r="D946" t="s">
        <v>260</v>
      </c>
      <c r="E946">
        <v>424</v>
      </c>
      <c r="F946">
        <v>513920001</v>
      </c>
      <c r="G946" t="s">
        <v>195</v>
      </c>
      <c r="H946" s="53"/>
      <c r="I946">
        <v>101</v>
      </c>
      <c r="J946" t="s">
        <v>308</v>
      </c>
      <c r="K946">
        <v>3920</v>
      </c>
      <c r="L946" s="8">
        <v>3920</v>
      </c>
      <c r="M946" t="s">
        <v>339</v>
      </c>
      <c r="N946">
        <v>3000</v>
      </c>
      <c r="O946" t="s">
        <v>118</v>
      </c>
      <c r="P946">
        <v>13</v>
      </c>
      <c r="Q946" t="s">
        <v>353</v>
      </c>
      <c r="R946">
        <v>263</v>
      </c>
      <c r="S946" s="21">
        <v>2</v>
      </c>
      <c r="T946" s="21">
        <v>63</v>
      </c>
      <c r="U946" t="s">
        <v>354</v>
      </c>
      <c r="V946">
        <v>121</v>
      </c>
      <c r="W946" t="s">
        <v>312</v>
      </c>
      <c r="X946">
        <v>1</v>
      </c>
      <c r="Y946" t="s">
        <v>313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16101.26</v>
      </c>
      <c r="AF946" s="4">
        <v>0</v>
      </c>
      <c r="AG946" s="4">
        <v>0</v>
      </c>
      <c r="AH946" s="4">
        <v>0</v>
      </c>
      <c r="AI946" s="4">
        <v>0</v>
      </c>
      <c r="AJ946" s="4">
        <v>1610.13</v>
      </c>
      <c r="AK946" s="4">
        <v>1610.13</v>
      </c>
      <c r="AM946" s="4">
        <v>0</v>
      </c>
      <c r="AN946" s="4">
        <v>0</v>
      </c>
      <c r="AO946" s="4">
        <v>0</v>
      </c>
      <c r="AP946" s="4">
        <v>0</v>
      </c>
      <c r="AQ946" s="4">
        <v>5187</v>
      </c>
      <c r="AR946" s="4">
        <v>0</v>
      </c>
      <c r="AS946" s="4">
        <v>-16101.26</v>
      </c>
      <c r="AT946" s="4">
        <v>0</v>
      </c>
      <c r="AU946" s="4">
        <v>0</v>
      </c>
      <c r="AV946" s="4">
        <v>0</v>
      </c>
      <c r="AW946" s="4">
        <v>-1610.13</v>
      </c>
      <c r="AX946" s="4">
        <v>0</v>
      </c>
      <c r="AZ946" s="4">
        <v>0</v>
      </c>
      <c r="BA946" s="4">
        <v>0</v>
      </c>
      <c r="BB946" s="4">
        <v>0</v>
      </c>
      <c r="BC946" s="4">
        <v>0</v>
      </c>
      <c r="BD946" s="4">
        <v>0</v>
      </c>
      <c r="BE946" s="4">
        <v>5187</v>
      </c>
      <c r="BF946" s="4">
        <v>0</v>
      </c>
      <c r="BG946" s="4">
        <v>0</v>
      </c>
      <c r="BH946" s="4">
        <v>0</v>
      </c>
      <c r="BI946" s="4">
        <v>0</v>
      </c>
      <c r="BJ946" s="6">
        <v>518.70000000000005</v>
      </c>
      <c r="BK946" s="6">
        <v>518.70000000000005</v>
      </c>
      <c r="BQ946" s="4">
        <v>6460.9272000000001</v>
      </c>
      <c r="BR946" s="9">
        <v>0</v>
      </c>
      <c r="BS946" s="9">
        <v>0</v>
      </c>
      <c r="BT946" s="9">
        <v>0</v>
      </c>
      <c r="BU946" s="9">
        <v>0</v>
      </c>
      <c r="BV946" s="9">
        <v>0</v>
      </c>
      <c r="BW946" s="9">
        <v>5384.1060000000007</v>
      </c>
      <c r="BX946" s="9">
        <v>0</v>
      </c>
      <c r="BY946" s="9">
        <v>0</v>
      </c>
      <c r="BZ946" s="9">
        <v>0</v>
      </c>
      <c r="CA946" s="9">
        <v>0</v>
      </c>
      <c r="CB946" s="9">
        <v>538.41060000000004</v>
      </c>
      <c r="CC946" s="9">
        <v>538.41060000000004</v>
      </c>
      <c r="CD946" s="135">
        <v>6460.927200000001</v>
      </c>
      <c r="CE946" s="7">
        <f t="shared" si="14"/>
        <v>0</v>
      </c>
    </row>
    <row r="947" spans="1:83" hidden="1">
      <c r="A947">
        <v>921</v>
      </c>
      <c r="B947" t="s">
        <v>454</v>
      </c>
      <c r="C947">
        <v>108</v>
      </c>
      <c r="D947" t="s">
        <v>455</v>
      </c>
      <c r="E947">
        <v>424</v>
      </c>
      <c r="F947">
        <v>513920001</v>
      </c>
      <c r="G947" t="s">
        <v>195</v>
      </c>
      <c r="H947" s="53"/>
      <c r="I947">
        <v>101</v>
      </c>
      <c r="J947" t="s">
        <v>308</v>
      </c>
      <c r="K947">
        <v>3920</v>
      </c>
      <c r="L947" s="8">
        <v>3920</v>
      </c>
      <c r="M947" t="s">
        <v>339</v>
      </c>
      <c r="N947">
        <v>3000</v>
      </c>
      <c r="O947" t="s">
        <v>118</v>
      </c>
      <c r="P947">
        <v>4</v>
      </c>
      <c r="Q947" t="s">
        <v>345</v>
      </c>
      <c r="R947">
        <v>132</v>
      </c>
      <c r="S947" s="21">
        <v>1</v>
      </c>
      <c r="T947" s="21">
        <v>32</v>
      </c>
      <c r="U947" t="s">
        <v>456</v>
      </c>
      <c r="V947">
        <v>121</v>
      </c>
      <c r="W947" t="s">
        <v>312</v>
      </c>
      <c r="X947">
        <v>1</v>
      </c>
      <c r="Y947" t="s">
        <v>313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1443.8</v>
      </c>
      <c r="AU947" s="4">
        <v>2343.1999999999998</v>
      </c>
      <c r="AV947" s="4">
        <v>0</v>
      </c>
      <c r="AW947" s="4">
        <v>0</v>
      </c>
      <c r="AX947" s="4">
        <v>0</v>
      </c>
      <c r="AZ947" s="4">
        <v>0</v>
      </c>
      <c r="BA947" s="4">
        <v>0</v>
      </c>
      <c r="BB947" s="4">
        <v>0</v>
      </c>
      <c r="BC947" s="4">
        <v>0</v>
      </c>
      <c r="BD947" s="4">
        <v>0</v>
      </c>
      <c r="BE947" s="4">
        <v>0</v>
      </c>
      <c r="BF947" s="4">
        <v>0</v>
      </c>
      <c r="BG947" s="4">
        <v>0</v>
      </c>
      <c r="BH947" s="4">
        <v>3787</v>
      </c>
      <c r="BI947" s="4">
        <v>0</v>
      </c>
      <c r="BJ947" s="6">
        <v>378.7</v>
      </c>
      <c r="BK947" s="6">
        <v>378.7</v>
      </c>
      <c r="BQ947" s="4">
        <v>4717.0871999999999</v>
      </c>
      <c r="BR947" s="9">
        <v>0</v>
      </c>
      <c r="BS947" s="9">
        <v>0</v>
      </c>
      <c r="BT947" s="9">
        <v>0</v>
      </c>
      <c r="BU947" s="9">
        <v>0</v>
      </c>
      <c r="BV947" s="9">
        <v>0</v>
      </c>
      <c r="BW947" s="9">
        <v>0</v>
      </c>
      <c r="BX947" s="9">
        <v>0</v>
      </c>
      <c r="BY947" s="9">
        <v>0</v>
      </c>
      <c r="BZ947" s="9">
        <v>3930.9059999999999</v>
      </c>
      <c r="CA947" s="9">
        <v>0</v>
      </c>
      <c r="CB947" s="9">
        <v>393.09060000000005</v>
      </c>
      <c r="CC947" s="9">
        <v>393.09060000000005</v>
      </c>
      <c r="CD947" s="135">
        <v>4717.0872000000008</v>
      </c>
      <c r="CE947" s="7">
        <f t="shared" si="14"/>
        <v>0</v>
      </c>
    </row>
    <row r="948" spans="1:83" hidden="1">
      <c r="A948">
        <v>932</v>
      </c>
      <c r="B948" t="s">
        <v>477</v>
      </c>
      <c r="C948">
        <v>113</v>
      </c>
      <c r="D948" t="s">
        <v>478</v>
      </c>
      <c r="E948">
        <v>428</v>
      </c>
      <c r="F948">
        <v>513920003</v>
      </c>
      <c r="G948" t="s">
        <v>192</v>
      </c>
      <c r="H948" s="53"/>
      <c r="I948">
        <v>101</v>
      </c>
      <c r="J948" t="s">
        <v>308</v>
      </c>
      <c r="K948">
        <v>3920</v>
      </c>
      <c r="L948" s="8">
        <v>3920</v>
      </c>
      <c r="M948" t="s">
        <v>339</v>
      </c>
      <c r="N948">
        <v>3000</v>
      </c>
      <c r="O948" t="s">
        <v>118</v>
      </c>
      <c r="P948">
        <v>5</v>
      </c>
      <c r="Q948" t="s">
        <v>467</v>
      </c>
      <c r="R948">
        <v>152</v>
      </c>
      <c r="S948" s="21">
        <v>1</v>
      </c>
      <c r="T948" s="21">
        <v>52</v>
      </c>
      <c r="U948" t="s">
        <v>468</v>
      </c>
      <c r="V948">
        <v>121</v>
      </c>
      <c r="W948" t="s">
        <v>312</v>
      </c>
      <c r="X948">
        <v>1</v>
      </c>
      <c r="Y948" t="s">
        <v>313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298.25</v>
      </c>
      <c r="AF948" s="4">
        <v>0</v>
      </c>
      <c r="AG948" s="4">
        <v>0</v>
      </c>
      <c r="AH948" s="4">
        <v>0</v>
      </c>
      <c r="AI948" s="4">
        <v>0</v>
      </c>
      <c r="AJ948" s="4">
        <v>29.82</v>
      </c>
      <c r="AK948" s="4">
        <v>29.82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0</v>
      </c>
      <c r="AU948" s="4">
        <v>0</v>
      </c>
      <c r="AV948" s="4">
        <v>0</v>
      </c>
      <c r="AW948" s="4">
        <v>0</v>
      </c>
      <c r="AX948" s="4">
        <v>0</v>
      </c>
      <c r="AZ948" s="4">
        <v>0</v>
      </c>
      <c r="BA948" s="4">
        <v>0</v>
      </c>
      <c r="BB948" s="4">
        <v>0</v>
      </c>
      <c r="BC948" s="4">
        <v>0</v>
      </c>
      <c r="BD948" s="4">
        <v>0</v>
      </c>
      <c r="BE948" s="4">
        <v>0</v>
      </c>
      <c r="BF948" s="4">
        <v>0</v>
      </c>
      <c r="BG948" s="4">
        <v>0</v>
      </c>
      <c r="BH948" s="4">
        <v>0</v>
      </c>
      <c r="BI948" s="4">
        <v>0</v>
      </c>
      <c r="BJ948" s="6">
        <v>0</v>
      </c>
      <c r="BK948" s="6">
        <v>0</v>
      </c>
      <c r="BQ948" s="4">
        <v>0</v>
      </c>
      <c r="BR948" s="9">
        <v>0</v>
      </c>
      <c r="BS948" s="9">
        <v>0</v>
      </c>
      <c r="BT948" s="9">
        <v>0</v>
      </c>
      <c r="BU948" s="9">
        <v>0</v>
      </c>
      <c r="BV948" s="9">
        <v>0</v>
      </c>
      <c r="BW948" s="9">
        <v>0</v>
      </c>
      <c r="BX948" s="9">
        <v>0</v>
      </c>
      <c r="BY948" s="9">
        <v>0</v>
      </c>
      <c r="BZ948" s="9">
        <v>0</v>
      </c>
      <c r="CA948" s="9">
        <v>0</v>
      </c>
      <c r="CB948" s="9">
        <v>0</v>
      </c>
      <c r="CC948" s="9">
        <v>0</v>
      </c>
      <c r="CD948" s="135">
        <v>0</v>
      </c>
      <c r="CE948" s="7">
        <f t="shared" si="14"/>
        <v>0</v>
      </c>
    </row>
    <row r="949" spans="1:83" hidden="1">
      <c r="A949">
        <v>952</v>
      </c>
      <c r="B949" t="s">
        <v>498</v>
      </c>
      <c r="C949">
        <v>120</v>
      </c>
      <c r="D949" t="s">
        <v>499</v>
      </c>
      <c r="E949">
        <v>428</v>
      </c>
      <c r="F949">
        <v>513920003</v>
      </c>
      <c r="G949" t="s">
        <v>192</v>
      </c>
      <c r="H949" s="53"/>
      <c r="I949">
        <v>101</v>
      </c>
      <c r="J949" t="s">
        <v>308</v>
      </c>
      <c r="K949">
        <v>3920</v>
      </c>
      <c r="L949" s="8">
        <v>3920</v>
      </c>
      <c r="M949" t="s">
        <v>339</v>
      </c>
      <c r="N949">
        <v>3000</v>
      </c>
      <c r="O949" t="s">
        <v>118</v>
      </c>
      <c r="P949">
        <v>12</v>
      </c>
      <c r="Q949" t="s">
        <v>401</v>
      </c>
      <c r="R949">
        <v>222</v>
      </c>
      <c r="S949" s="21">
        <v>2</v>
      </c>
      <c r="T949" s="21">
        <v>22</v>
      </c>
      <c r="U949" t="s">
        <v>500</v>
      </c>
      <c r="V949">
        <v>125</v>
      </c>
      <c r="W949" t="s">
        <v>464</v>
      </c>
      <c r="X949">
        <v>1</v>
      </c>
      <c r="Y949" t="s">
        <v>313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496.39</v>
      </c>
      <c r="AG949" s="4">
        <v>0</v>
      </c>
      <c r="AH949" s="4">
        <v>0</v>
      </c>
      <c r="AI949" s="4">
        <v>0</v>
      </c>
      <c r="AJ949" s="4">
        <v>49.64</v>
      </c>
      <c r="AK949" s="4">
        <v>49.64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0</v>
      </c>
      <c r="AU949" s="4">
        <v>0</v>
      </c>
      <c r="AV949" s="4">
        <v>0</v>
      </c>
      <c r="AW949" s="4">
        <v>0</v>
      </c>
      <c r="AX949" s="4">
        <v>0</v>
      </c>
      <c r="AZ949" s="4">
        <v>0</v>
      </c>
      <c r="BA949" s="4">
        <v>0</v>
      </c>
      <c r="BB949" s="4">
        <v>0</v>
      </c>
      <c r="BC949" s="4">
        <v>0</v>
      </c>
      <c r="BD949" s="4">
        <v>0</v>
      </c>
      <c r="BE949" s="4">
        <v>0</v>
      </c>
      <c r="BF949" s="4">
        <v>0</v>
      </c>
      <c r="BG949" s="4">
        <v>0</v>
      </c>
      <c r="BH949" s="4">
        <v>0</v>
      </c>
      <c r="BI949" s="4">
        <v>0</v>
      </c>
      <c r="BJ949" s="6">
        <v>0</v>
      </c>
      <c r="BK949" s="6">
        <v>0</v>
      </c>
      <c r="BQ949" s="4">
        <v>0</v>
      </c>
      <c r="BR949" s="9">
        <v>0</v>
      </c>
      <c r="BS949" s="9">
        <v>0</v>
      </c>
      <c r="BT949" s="9">
        <v>0</v>
      </c>
      <c r="BU949" s="9">
        <v>0</v>
      </c>
      <c r="BV949" s="9">
        <v>0</v>
      </c>
      <c r="BW949" s="9">
        <v>0</v>
      </c>
      <c r="BX949" s="9">
        <v>0</v>
      </c>
      <c r="BY949" s="9">
        <v>0</v>
      </c>
      <c r="BZ949" s="9">
        <v>0</v>
      </c>
      <c r="CA949" s="9">
        <v>0</v>
      </c>
      <c r="CB949" s="9">
        <v>0</v>
      </c>
      <c r="CC949" s="9">
        <v>0</v>
      </c>
      <c r="CD949" s="135">
        <v>0</v>
      </c>
      <c r="CE949" s="7">
        <f t="shared" si="14"/>
        <v>0</v>
      </c>
    </row>
    <row r="950" spans="1:83" hidden="1">
      <c r="A950">
        <v>931</v>
      </c>
      <c r="B950" t="s">
        <v>465</v>
      </c>
      <c r="C950">
        <v>111</v>
      </c>
      <c r="D950" t="s">
        <v>466</v>
      </c>
      <c r="E950">
        <v>429</v>
      </c>
      <c r="F950">
        <v>513940001</v>
      </c>
      <c r="G950" t="s">
        <v>470</v>
      </c>
      <c r="H950" s="53"/>
      <c r="I950">
        <v>101</v>
      </c>
      <c r="J950" t="s">
        <v>308</v>
      </c>
      <c r="K950">
        <v>3940</v>
      </c>
      <c r="L950" s="8">
        <v>3920</v>
      </c>
      <c r="M950" t="s">
        <v>471</v>
      </c>
      <c r="N950">
        <v>3000</v>
      </c>
      <c r="O950" t="s">
        <v>118</v>
      </c>
      <c r="P950">
        <v>5</v>
      </c>
      <c r="Q950" t="s">
        <v>467</v>
      </c>
      <c r="R950">
        <v>152</v>
      </c>
      <c r="S950" s="21">
        <v>1</v>
      </c>
      <c r="T950" s="21">
        <v>52</v>
      </c>
      <c r="U950" t="s">
        <v>468</v>
      </c>
      <c r="V950">
        <v>121</v>
      </c>
      <c r="W950" t="s">
        <v>312</v>
      </c>
      <c r="X950">
        <v>1</v>
      </c>
      <c r="Y950" t="s">
        <v>313</v>
      </c>
      <c r="Z950" s="4">
        <v>0</v>
      </c>
      <c r="AA950" s="4">
        <v>0</v>
      </c>
      <c r="AB950" s="4">
        <v>424565.55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42456.56</v>
      </c>
      <c r="AK950" s="4">
        <v>42456.56</v>
      </c>
      <c r="AM950" s="4">
        <v>0</v>
      </c>
      <c r="AN950" s="4">
        <v>0</v>
      </c>
      <c r="AO950" s="4">
        <v>-226283.27</v>
      </c>
      <c r="AP950" s="4">
        <v>-4897</v>
      </c>
      <c r="AQ950" s="4">
        <v>-39511.89</v>
      </c>
      <c r="AR950" s="4">
        <v>-8071.61</v>
      </c>
      <c r="AS950" s="4">
        <v>0</v>
      </c>
      <c r="AT950" s="4">
        <v>-41135.279999999999</v>
      </c>
      <c r="AU950" s="4">
        <v>0</v>
      </c>
      <c r="AV950" s="4">
        <v>-39534.57</v>
      </c>
      <c r="AW950" s="4">
        <v>0</v>
      </c>
      <c r="AX950" s="4">
        <v>-30000</v>
      </c>
      <c r="AZ950" s="4">
        <v>0</v>
      </c>
      <c r="BA950" s="4">
        <v>0</v>
      </c>
      <c r="BB950" s="4">
        <v>0</v>
      </c>
      <c r="BC950" s="4">
        <v>0</v>
      </c>
      <c r="BD950" s="4">
        <v>0</v>
      </c>
      <c r="BE950" s="4">
        <v>0</v>
      </c>
      <c r="BF950" s="4">
        <v>0</v>
      </c>
      <c r="BG950" s="4">
        <v>0</v>
      </c>
      <c r="BH950" s="4">
        <v>0</v>
      </c>
      <c r="BI950" s="4">
        <v>0</v>
      </c>
      <c r="BJ950" s="6">
        <v>0</v>
      </c>
      <c r="BK950" s="6">
        <v>0</v>
      </c>
      <c r="BQ950" s="4">
        <v>0</v>
      </c>
      <c r="BR950" s="9">
        <v>0</v>
      </c>
      <c r="BS950" s="9">
        <v>0</v>
      </c>
      <c r="BT950" s="9">
        <v>0</v>
      </c>
      <c r="BU950" s="9">
        <v>0</v>
      </c>
      <c r="BV950" s="9">
        <v>0</v>
      </c>
      <c r="BW950" s="9">
        <v>0</v>
      </c>
      <c r="BX950" s="9">
        <v>0</v>
      </c>
      <c r="BY950" s="9">
        <v>0</v>
      </c>
      <c r="BZ950" s="9">
        <v>0</v>
      </c>
      <c r="CA950" s="9">
        <v>0</v>
      </c>
      <c r="CB950" s="9">
        <v>0</v>
      </c>
      <c r="CC950" s="9">
        <v>0</v>
      </c>
      <c r="CD950" s="135">
        <v>0</v>
      </c>
      <c r="CE950" s="7">
        <f t="shared" si="14"/>
        <v>0</v>
      </c>
    </row>
    <row r="951" spans="1:83" hidden="1">
      <c r="A951">
        <v>942</v>
      </c>
      <c r="B951" t="s">
        <v>487</v>
      </c>
      <c r="C951">
        <v>117</v>
      </c>
      <c r="D951" t="s">
        <v>488</v>
      </c>
      <c r="E951">
        <v>430</v>
      </c>
      <c r="F951">
        <v>513950001</v>
      </c>
      <c r="G951" t="s">
        <v>784</v>
      </c>
      <c r="H951" s="53"/>
      <c r="I951">
        <v>101</v>
      </c>
      <c r="J951" t="s">
        <v>308</v>
      </c>
      <c r="K951">
        <v>3950</v>
      </c>
      <c r="L951" s="8">
        <v>3920</v>
      </c>
      <c r="M951" t="s">
        <v>472</v>
      </c>
      <c r="N951">
        <v>3000</v>
      </c>
      <c r="O951" t="s">
        <v>118</v>
      </c>
      <c r="P951">
        <v>8</v>
      </c>
      <c r="Q951" t="s">
        <v>486</v>
      </c>
      <c r="R951">
        <v>183</v>
      </c>
      <c r="S951" s="21">
        <v>1</v>
      </c>
      <c r="T951" s="21">
        <v>83</v>
      </c>
      <c r="U951" t="s">
        <v>489</v>
      </c>
      <c r="V951">
        <v>121</v>
      </c>
      <c r="W951" t="s">
        <v>312</v>
      </c>
      <c r="X951">
        <v>1</v>
      </c>
      <c r="Y951" t="s">
        <v>313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0</v>
      </c>
      <c r="AU951" s="4">
        <v>0</v>
      </c>
      <c r="AV951" s="4">
        <v>-8726</v>
      </c>
      <c r="AW951" s="4">
        <v>0</v>
      </c>
      <c r="AX951" s="4">
        <v>0</v>
      </c>
      <c r="AZ951" s="4">
        <v>0</v>
      </c>
      <c r="BA951" s="4">
        <v>0</v>
      </c>
      <c r="BB951" s="4">
        <v>0</v>
      </c>
      <c r="BC951" s="4">
        <v>0</v>
      </c>
      <c r="BD951" s="4">
        <v>0</v>
      </c>
      <c r="BE951" s="4">
        <v>0</v>
      </c>
      <c r="BF951" s="4">
        <v>0</v>
      </c>
      <c r="BG951" s="4">
        <v>0</v>
      </c>
      <c r="BH951" s="4">
        <v>0</v>
      </c>
      <c r="BI951" s="4">
        <v>-8726</v>
      </c>
      <c r="BJ951" s="6">
        <v>-872.6</v>
      </c>
      <c r="BK951" s="6">
        <v>-872.6</v>
      </c>
      <c r="BQ951" s="4">
        <v>-10869.105600000001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0</v>
      </c>
      <c r="BX951" s="9">
        <v>0</v>
      </c>
      <c r="BY951" s="9">
        <v>0</v>
      </c>
      <c r="BZ951" s="9">
        <v>0</v>
      </c>
      <c r="CA951" s="9">
        <v>-9057.5879999999997</v>
      </c>
      <c r="CB951" s="9">
        <v>-905.75880000000006</v>
      </c>
      <c r="CC951" s="9">
        <v>-905.75880000000006</v>
      </c>
      <c r="CD951" s="135">
        <v>-10869.105599999999</v>
      </c>
      <c r="CE951" s="7">
        <f t="shared" si="14"/>
        <v>0</v>
      </c>
    </row>
    <row r="952" spans="1:83" hidden="1">
      <c r="A952">
        <v>101</v>
      </c>
      <c r="B952" t="s">
        <v>306</v>
      </c>
      <c r="C952">
        <v>139</v>
      </c>
      <c r="D952" t="s">
        <v>307</v>
      </c>
      <c r="E952">
        <v>431</v>
      </c>
      <c r="F952">
        <v>513960001</v>
      </c>
      <c r="G952" t="s">
        <v>240</v>
      </c>
      <c r="H952" s="53"/>
      <c r="I952">
        <v>101</v>
      </c>
      <c r="J952" t="s">
        <v>308</v>
      </c>
      <c r="K952">
        <v>3960</v>
      </c>
      <c r="L952" s="8">
        <v>3920</v>
      </c>
      <c r="M952" t="s">
        <v>340</v>
      </c>
      <c r="N952">
        <v>3000</v>
      </c>
      <c r="O952" t="s">
        <v>118</v>
      </c>
      <c r="P952">
        <v>7</v>
      </c>
      <c r="Q952" t="s">
        <v>310</v>
      </c>
      <c r="R952">
        <v>171</v>
      </c>
      <c r="S952" s="21">
        <v>1</v>
      </c>
      <c r="T952" s="21">
        <v>71</v>
      </c>
      <c r="U952" t="s">
        <v>311</v>
      </c>
      <c r="V952">
        <v>121</v>
      </c>
      <c r="W952" t="s">
        <v>312</v>
      </c>
      <c r="X952">
        <v>1</v>
      </c>
      <c r="Y952" t="s">
        <v>313</v>
      </c>
      <c r="Z952" s="4">
        <v>0</v>
      </c>
      <c r="AA952" s="4">
        <v>0</v>
      </c>
      <c r="AB952" s="4">
        <v>11857.68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1185.77</v>
      </c>
      <c r="AK952" s="4">
        <v>1185.77</v>
      </c>
      <c r="AM952" s="4">
        <v>0</v>
      </c>
      <c r="AN952" s="4">
        <v>0</v>
      </c>
      <c r="AO952" s="4">
        <v>-1254.8</v>
      </c>
      <c r="AP952" s="4">
        <v>-10602.88</v>
      </c>
      <c r="AQ952" s="4">
        <v>0</v>
      </c>
      <c r="AR952" s="4">
        <v>18560</v>
      </c>
      <c r="AS952" s="4">
        <v>0</v>
      </c>
      <c r="AT952" s="4">
        <v>0</v>
      </c>
      <c r="AU952" s="4">
        <v>0</v>
      </c>
      <c r="AV952" s="4">
        <v>0</v>
      </c>
      <c r="AW952" s="4">
        <v>-1185.77</v>
      </c>
      <c r="AX952" s="4">
        <v>0</v>
      </c>
      <c r="AZ952" s="4">
        <v>0</v>
      </c>
      <c r="BA952" s="4">
        <v>0</v>
      </c>
      <c r="BB952" s="4">
        <v>0</v>
      </c>
      <c r="BC952" s="4">
        <v>0</v>
      </c>
      <c r="BD952" s="4">
        <v>0</v>
      </c>
      <c r="BE952" s="4">
        <v>0</v>
      </c>
      <c r="BF952" s="4">
        <v>18560</v>
      </c>
      <c r="BG952" s="4">
        <v>0</v>
      </c>
      <c r="BH952" s="4">
        <v>0</v>
      </c>
      <c r="BI952" s="4">
        <v>0</v>
      </c>
      <c r="BJ952" s="6">
        <v>1856</v>
      </c>
      <c r="BK952" s="6">
        <v>1856</v>
      </c>
      <c r="BQ952" s="4">
        <v>23118.335999999999</v>
      </c>
      <c r="BR952" s="9">
        <v>0</v>
      </c>
      <c r="BS952" s="9">
        <v>0</v>
      </c>
      <c r="BT952" s="9">
        <v>0</v>
      </c>
      <c r="BU952" s="9">
        <v>0</v>
      </c>
      <c r="BV952" s="9">
        <v>0</v>
      </c>
      <c r="BW952" s="9">
        <v>0</v>
      </c>
      <c r="BX952" s="9">
        <v>19265.28</v>
      </c>
      <c r="BY952" s="9">
        <v>0</v>
      </c>
      <c r="BZ952" s="9">
        <v>0</v>
      </c>
      <c r="CA952" s="9">
        <v>0</v>
      </c>
      <c r="CB952" s="9">
        <v>1926.5279999999998</v>
      </c>
      <c r="CC952" s="9">
        <v>1926.5279999999998</v>
      </c>
      <c r="CD952" s="135">
        <v>23118.335999999996</v>
      </c>
      <c r="CE952" s="7">
        <f t="shared" si="14"/>
        <v>0</v>
      </c>
    </row>
    <row r="953" spans="1:83" hidden="1">
      <c r="A953">
        <v>931</v>
      </c>
      <c r="B953" t="s">
        <v>465</v>
      </c>
      <c r="C953">
        <v>111</v>
      </c>
      <c r="D953" t="s">
        <v>466</v>
      </c>
      <c r="E953">
        <v>433</v>
      </c>
      <c r="F953">
        <v>513980001</v>
      </c>
      <c r="G953" t="s">
        <v>164</v>
      </c>
      <c r="H953" s="53"/>
      <c r="I953">
        <v>101</v>
      </c>
      <c r="J953" t="s">
        <v>308</v>
      </c>
      <c r="K953">
        <v>3980</v>
      </c>
      <c r="L953" s="8">
        <v>3920</v>
      </c>
      <c r="M953" t="s">
        <v>473</v>
      </c>
      <c r="N953">
        <v>3000</v>
      </c>
      <c r="O953" t="s">
        <v>118</v>
      </c>
      <c r="P953">
        <v>5</v>
      </c>
      <c r="Q953" t="s">
        <v>467</v>
      </c>
      <c r="R953">
        <v>152</v>
      </c>
      <c r="S953" s="21">
        <v>1</v>
      </c>
      <c r="T953" s="21">
        <v>52</v>
      </c>
      <c r="U953" t="s">
        <v>468</v>
      </c>
      <c r="V953">
        <v>121</v>
      </c>
      <c r="W953" t="s">
        <v>312</v>
      </c>
      <c r="X953">
        <v>1</v>
      </c>
      <c r="Y953" t="s">
        <v>313</v>
      </c>
      <c r="Z953" s="4">
        <v>534670.93999999994</v>
      </c>
      <c r="AA953" s="4">
        <v>207440.26</v>
      </c>
      <c r="AB953" s="4">
        <v>208286.5</v>
      </c>
      <c r="AC953" s="4">
        <v>228240.22</v>
      </c>
      <c r="AD953" s="4">
        <v>206320.54</v>
      </c>
      <c r="AE953" s="4">
        <v>206203.92</v>
      </c>
      <c r="AF953" s="4">
        <v>212586.84</v>
      </c>
      <c r="AG953" s="4">
        <v>219260.78</v>
      </c>
      <c r="AH953" s="4">
        <v>202895.33</v>
      </c>
      <c r="AI953" s="4">
        <v>202002.65</v>
      </c>
      <c r="AJ953" s="4">
        <v>242790.8</v>
      </c>
      <c r="AK953" s="4">
        <v>242790.8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4">
        <v>0</v>
      </c>
      <c r="AX953" s="4">
        <v>-54355.81</v>
      </c>
      <c r="AZ953" s="4">
        <v>390594</v>
      </c>
      <c r="BA953" s="4">
        <v>209181</v>
      </c>
      <c r="BB953" s="4">
        <v>202415</v>
      </c>
      <c r="BC953" s="4">
        <v>228222</v>
      </c>
      <c r="BD953" s="4">
        <v>199903</v>
      </c>
      <c r="BE953" s="4">
        <v>242797</v>
      </c>
      <c r="BF953" s="4">
        <v>221289</v>
      </c>
      <c r="BG953" s="4">
        <v>230666</v>
      </c>
      <c r="BH953" s="4">
        <v>215375</v>
      </c>
      <c r="BI953" s="4">
        <v>231829</v>
      </c>
      <c r="BJ953" s="6">
        <v>237227.1</v>
      </c>
      <c r="BK953" s="6">
        <v>237227.1</v>
      </c>
      <c r="BQ953" s="4">
        <v>2954900.7576000001</v>
      </c>
      <c r="BR953" s="9">
        <v>405436.57199999999</v>
      </c>
      <c r="BS953" s="9">
        <v>217129.878</v>
      </c>
      <c r="BT953" s="9">
        <v>210106.77</v>
      </c>
      <c r="BU953" s="9">
        <v>236894.43599999999</v>
      </c>
      <c r="BV953" s="9">
        <v>207499.31400000001</v>
      </c>
      <c r="BW953" s="9">
        <v>252023.28599999999</v>
      </c>
      <c r="BX953" s="9">
        <v>229697.98200000002</v>
      </c>
      <c r="BY953" s="9">
        <v>239431.30799999999</v>
      </c>
      <c r="BZ953" s="9">
        <v>223559.25</v>
      </c>
      <c r="CA953" s="9">
        <v>240638.50200000001</v>
      </c>
      <c r="CB953" s="9">
        <v>246241.7298</v>
      </c>
      <c r="CC953" s="9">
        <v>246241.7298</v>
      </c>
      <c r="CD953" s="135">
        <v>2954900.7575999997</v>
      </c>
      <c r="CE953" s="7">
        <f t="shared" si="14"/>
        <v>0</v>
      </c>
    </row>
    <row r="954" spans="1:83" s="27" customFormat="1" ht="15.75" hidden="1" thickBot="1">
      <c r="A954" s="27">
        <v>911</v>
      </c>
      <c r="B954" s="27" t="s">
        <v>447</v>
      </c>
      <c r="C954" s="27">
        <v>107</v>
      </c>
      <c r="D954" s="27" t="s">
        <v>120</v>
      </c>
      <c r="E954" s="27">
        <v>440</v>
      </c>
      <c r="F954" s="27">
        <v>524110002</v>
      </c>
      <c r="G954" s="27" t="s">
        <v>138</v>
      </c>
      <c r="H954" s="113"/>
      <c r="I954" s="27">
        <v>101</v>
      </c>
      <c r="J954" s="27" t="s">
        <v>308</v>
      </c>
      <c r="K954" s="27">
        <v>4410</v>
      </c>
      <c r="L954" s="98">
        <v>4410</v>
      </c>
      <c r="M954" s="27" t="s">
        <v>341</v>
      </c>
      <c r="N954" s="27">
        <v>4000</v>
      </c>
      <c r="O954" s="27" t="s">
        <v>137</v>
      </c>
      <c r="P954" s="27">
        <v>1</v>
      </c>
      <c r="Q954" s="27" t="s">
        <v>448</v>
      </c>
      <c r="R954" s="27">
        <v>131</v>
      </c>
      <c r="S954" s="99">
        <v>1</v>
      </c>
      <c r="T954" s="99">
        <v>31</v>
      </c>
      <c r="U954" s="27" t="s">
        <v>449</v>
      </c>
      <c r="V954" s="27">
        <v>121</v>
      </c>
      <c r="W954" s="27" t="s">
        <v>312</v>
      </c>
      <c r="X954" s="27">
        <v>1</v>
      </c>
      <c r="Y954" s="27" t="s">
        <v>313</v>
      </c>
      <c r="Z954" s="56">
        <v>0</v>
      </c>
      <c r="AA954" s="56">
        <v>0</v>
      </c>
      <c r="AB954" s="56">
        <v>0</v>
      </c>
      <c r="AC954" s="56">
        <v>0</v>
      </c>
      <c r="AD954" s="56">
        <v>0</v>
      </c>
      <c r="AE954" s="56">
        <v>0</v>
      </c>
      <c r="AF954" s="56">
        <v>0</v>
      </c>
      <c r="AG954" s="56">
        <v>0</v>
      </c>
      <c r="AH954" s="56">
        <v>0</v>
      </c>
      <c r="AI954" s="56">
        <v>0</v>
      </c>
      <c r="AJ954" s="56">
        <v>0</v>
      </c>
      <c r="AK954" s="56">
        <v>0</v>
      </c>
      <c r="AL954" s="56"/>
      <c r="AM954" s="56">
        <v>0</v>
      </c>
      <c r="AN954" s="56">
        <v>0</v>
      </c>
      <c r="AO954" s="56">
        <v>0</v>
      </c>
      <c r="AP954" s="56">
        <v>0</v>
      </c>
      <c r="AQ954" s="56">
        <v>0</v>
      </c>
      <c r="AR954" s="56">
        <v>0</v>
      </c>
      <c r="AS954" s="56">
        <v>0</v>
      </c>
      <c r="AT954" s="56">
        <v>0</v>
      </c>
      <c r="AU954" s="56">
        <v>18000</v>
      </c>
      <c r="AV954" s="56">
        <v>0</v>
      </c>
      <c r="AW954" s="56">
        <v>0</v>
      </c>
      <c r="AX954" s="56">
        <v>0</v>
      </c>
      <c r="AZ954" s="56">
        <v>0</v>
      </c>
      <c r="BA954" s="56">
        <v>0</v>
      </c>
      <c r="BB954" s="56">
        <v>0</v>
      </c>
      <c r="BC954" s="56">
        <v>0</v>
      </c>
      <c r="BD954" s="56">
        <v>0</v>
      </c>
      <c r="BE954" s="56">
        <v>0</v>
      </c>
      <c r="BF954" s="56">
        <v>0</v>
      </c>
      <c r="BG954" s="56">
        <v>0</v>
      </c>
      <c r="BH954" s="56">
        <v>18000</v>
      </c>
      <c r="BI954" s="56">
        <v>0</v>
      </c>
      <c r="BJ954" s="73">
        <v>1800</v>
      </c>
      <c r="BK954" s="73">
        <v>1800</v>
      </c>
      <c r="BL954" s="33"/>
      <c r="BM954" s="33"/>
      <c r="BQ954" s="56">
        <v>22420.799999999999</v>
      </c>
      <c r="BR954" s="33">
        <v>0</v>
      </c>
      <c r="BS954" s="33">
        <v>0</v>
      </c>
      <c r="BT954" s="33">
        <v>0</v>
      </c>
      <c r="BU954" s="33">
        <v>0</v>
      </c>
      <c r="BV954" s="33">
        <v>0</v>
      </c>
      <c r="BW954" s="33">
        <v>0</v>
      </c>
      <c r="BX954" s="33">
        <v>0</v>
      </c>
      <c r="BY954" s="33">
        <v>0</v>
      </c>
      <c r="BZ954" s="33">
        <v>18684</v>
      </c>
      <c r="CA954" s="33">
        <v>0</v>
      </c>
      <c r="CB954" s="33">
        <v>1868.3999999999999</v>
      </c>
      <c r="CC954" s="33">
        <v>1868.3999999999999</v>
      </c>
      <c r="CD954" s="136">
        <v>22420.800000000003</v>
      </c>
      <c r="CE954" s="7">
        <f t="shared" si="14"/>
        <v>0</v>
      </c>
    </row>
    <row r="955" spans="1:83" hidden="1">
      <c r="A955">
        <v>961</v>
      </c>
      <c r="B955" t="s">
        <v>80</v>
      </c>
      <c r="C955">
        <v>124</v>
      </c>
      <c r="D955" t="s">
        <v>508</v>
      </c>
      <c r="E955">
        <v>600</v>
      </c>
      <c r="F955">
        <v>524110003</v>
      </c>
      <c r="G955" t="s">
        <v>748</v>
      </c>
      <c r="H955" s="53"/>
      <c r="I955">
        <v>101</v>
      </c>
      <c r="J955" t="s">
        <v>308</v>
      </c>
      <c r="K955">
        <v>4410</v>
      </c>
      <c r="L955" s="8">
        <v>4410</v>
      </c>
      <c r="M955" t="s">
        <v>341</v>
      </c>
      <c r="N955">
        <v>4000</v>
      </c>
      <c r="O955" t="s">
        <v>137</v>
      </c>
      <c r="P955">
        <v>11</v>
      </c>
      <c r="Q955" t="s">
        <v>509</v>
      </c>
      <c r="R955">
        <v>241</v>
      </c>
      <c r="S955" s="21">
        <v>2</v>
      </c>
      <c r="T955" s="21">
        <v>41</v>
      </c>
      <c r="U955" t="s">
        <v>445</v>
      </c>
      <c r="V955">
        <v>124</v>
      </c>
      <c r="W955" t="s">
        <v>510</v>
      </c>
      <c r="X955">
        <v>1</v>
      </c>
      <c r="Y955" t="s">
        <v>313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339283.62</v>
      </c>
      <c r="AI955" s="4">
        <v>9098.11</v>
      </c>
      <c r="AJ955" s="4">
        <v>34838.17</v>
      </c>
      <c r="AK955" s="4">
        <v>34838.17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357015.35</v>
      </c>
      <c r="AS955" s="4">
        <v>24314</v>
      </c>
      <c r="AT955" s="4">
        <v>0</v>
      </c>
      <c r="AU955" s="4">
        <v>-339283.62</v>
      </c>
      <c r="AV955" s="4">
        <v>-8510.81</v>
      </c>
      <c r="AW955" s="4">
        <v>-34838.17</v>
      </c>
      <c r="AX955" s="4">
        <v>0</v>
      </c>
      <c r="AZ955" s="4">
        <v>0</v>
      </c>
      <c r="BA955" s="4">
        <v>0</v>
      </c>
      <c r="BB955" s="4">
        <v>0</v>
      </c>
      <c r="BC955" s="4">
        <v>0</v>
      </c>
      <c r="BD955" s="4">
        <v>0</v>
      </c>
      <c r="BE955" s="4">
        <v>0</v>
      </c>
      <c r="BF955" s="4">
        <v>22504</v>
      </c>
      <c r="BG955" s="4">
        <v>1810</v>
      </c>
      <c r="BH955" s="4">
        <v>0</v>
      </c>
      <c r="BI955" s="4">
        <v>0</v>
      </c>
      <c r="BJ955" s="6">
        <v>2431.4</v>
      </c>
      <c r="BK955" s="6">
        <v>2431.4</v>
      </c>
      <c r="BQ955" s="4">
        <v>30285.518400000004</v>
      </c>
      <c r="BR955" s="9">
        <v>0</v>
      </c>
      <c r="BS955" s="9">
        <v>0</v>
      </c>
      <c r="BT955" s="9">
        <v>0</v>
      </c>
      <c r="BU955" s="9">
        <v>0</v>
      </c>
      <c r="BV955" s="9">
        <v>0</v>
      </c>
      <c r="BW955" s="9">
        <v>0</v>
      </c>
      <c r="BX955" s="9">
        <v>23359.152000000002</v>
      </c>
      <c r="BY955" s="9">
        <v>1878.78</v>
      </c>
      <c r="BZ955" s="9">
        <v>0</v>
      </c>
      <c r="CA955" s="9">
        <v>0</v>
      </c>
      <c r="CB955" s="9">
        <v>2523.7932000000001</v>
      </c>
      <c r="CC955" s="9">
        <v>2523.7932000000001</v>
      </c>
      <c r="CD955" s="135">
        <v>30285.518400000001</v>
      </c>
      <c r="CE955" s="7">
        <f t="shared" si="14"/>
        <v>0</v>
      </c>
    </row>
    <row r="956" spans="1:83" hidden="1">
      <c r="A956">
        <v>941</v>
      </c>
      <c r="B956" t="s">
        <v>484</v>
      </c>
      <c r="C956">
        <v>116</v>
      </c>
      <c r="D956" t="s">
        <v>485</v>
      </c>
      <c r="E956">
        <v>441</v>
      </c>
      <c r="F956">
        <v>524110004</v>
      </c>
      <c r="G956" t="s">
        <v>176</v>
      </c>
      <c r="H956" s="53"/>
      <c r="I956">
        <v>101</v>
      </c>
      <c r="J956" t="s">
        <v>308</v>
      </c>
      <c r="K956">
        <v>4410</v>
      </c>
      <c r="L956" s="8">
        <v>4410</v>
      </c>
      <c r="M956" t="s">
        <v>341</v>
      </c>
      <c r="N956">
        <v>4000</v>
      </c>
      <c r="O956" t="s">
        <v>137</v>
      </c>
      <c r="P956">
        <v>8</v>
      </c>
      <c r="Q956" t="s">
        <v>486</v>
      </c>
      <c r="R956">
        <v>131</v>
      </c>
      <c r="S956" s="21">
        <v>1</v>
      </c>
      <c r="T956" s="21">
        <v>31</v>
      </c>
      <c r="U956" t="s">
        <v>449</v>
      </c>
      <c r="V956">
        <v>121</v>
      </c>
      <c r="W956" t="s">
        <v>312</v>
      </c>
      <c r="X956">
        <v>1</v>
      </c>
      <c r="Y956" t="s">
        <v>313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5160</v>
      </c>
      <c r="AG956" s="4">
        <v>0</v>
      </c>
      <c r="AH956" s="4">
        <v>0</v>
      </c>
      <c r="AI956" s="4">
        <v>0</v>
      </c>
      <c r="AJ956" s="4">
        <v>516</v>
      </c>
      <c r="AK956" s="4">
        <v>516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6">
        <v>0</v>
      </c>
      <c r="BK956" s="6">
        <v>0</v>
      </c>
      <c r="BQ956" s="4">
        <v>0</v>
      </c>
      <c r="BR956" s="9">
        <v>0</v>
      </c>
      <c r="BS956" s="9">
        <v>0</v>
      </c>
      <c r="BT956" s="9">
        <v>0</v>
      </c>
      <c r="BU956" s="9">
        <v>0</v>
      </c>
      <c r="BV956" s="9">
        <v>0</v>
      </c>
      <c r="BW956" s="9">
        <v>0</v>
      </c>
      <c r="BX956" s="9">
        <v>0</v>
      </c>
      <c r="BY956" s="9">
        <v>0</v>
      </c>
      <c r="BZ956" s="9">
        <v>0</v>
      </c>
      <c r="CA956" s="9">
        <v>0</v>
      </c>
      <c r="CB956" s="9">
        <v>0</v>
      </c>
      <c r="CC956" s="9">
        <v>0</v>
      </c>
      <c r="CD956" s="135">
        <v>0</v>
      </c>
      <c r="CE956" s="7">
        <f t="shared" si="14"/>
        <v>0</v>
      </c>
    </row>
    <row r="957" spans="1:83" hidden="1">
      <c r="A957">
        <v>962</v>
      </c>
      <c r="B957" t="s">
        <v>513</v>
      </c>
      <c r="C957">
        <v>126</v>
      </c>
      <c r="D957" t="s">
        <v>225</v>
      </c>
      <c r="E957">
        <v>441</v>
      </c>
      <c r="F957">
        <v>524110004</v>
      </c>
      <c r="G957" t="s">
        <v>176</v>
      </c>
      <c r="H957" s="53"/>
      <c r="I957">
        <v>101</v>
      </c>
      <c r="J957" t="s">
        <v>308</v>
      </c>
      <c r="K957">
        <v>4410</v>
      </c>
      <c r="L957" s="8">
        <v>4410</v>
      </c>
      <c r="M957" t="s">
        <v>341</v>
      </c>
      <c r="N957">
        <v>4000</v>
      </c>
      <c r="O957" t="s">
        <v>137</v>
      </c>
      <c r="P957">
        <v>11</v>
      </c>
      <c r="Q957" t="s">
        <v>509</v>
      </c>
      <c r="R957">
        <v>241</v>
      </c>
      <c r="S957" s="21">
        <v>2</v>
      </c>
      <c r="T957" s="21">
        <v>41</v>
      </c>
      <c r="U957" t="s">
        <v>445</v>
      </c>
      <c r="V957">
        <v>124</v>
      </c>
      <c r="W957" t="s">
        <v>510</v>
      </c>
      <c r="X957">
        <v>1</v>
      </c>
      <c r="Y957" t="s">
        <v>313</v>
      </c>
      <c r="Z957" s="4">
        <v>0</v>
      </c>
      <c r="AA957" s="4">
        <v>0</v>
      </c>
      <c r="AB957" s="4">
        <v>0</v>
      </c>
      <c r="AC957" s="4">
        <v>0</v>
      </c>
      <c r="AD957" s="4">
        <v>5160</v>
      </c>
      <c r="AE957" s="4">
        <v>14448</v>
      </c>
      <c r="AF957" s="4">
        <v>0</v>
      </c>
      <c r="AG957" s="4">
        <v>5160</v>
      </c>
      <c r="AH957" s="4">
        <v>10320</v>
      </c>
      <c r="AI957" s="4">
        <v>0</v>
      </c>
      <c r="AJ957" s="4">
        <v>3508.8</v>
      </c>
      <c r="AK957" s="4">
        <v>3508.8</v>
      </c>
      <c r="AM957" s="4">
        <v>0</v>
      </c>
      <c r="AN957" s="4">
        <v>5000</v>
      </c>
      <c r="AO957" s="4">
        <v>0</v>
      </c>
      <c r="AP957" s="4">
        <v>15000</v>
      </c>
      <c r="AQ957" s="4">
        <v>-4618.7</v>
      </c>
      <c r="AR957" s="4">
        <v>0</v>
      </c>
      <c r="AS957" s="4">
        <v>-1565.06</v>
      </c>
      <c r="AT957" s="4">
        <v>0</v>
      </c>
      <c r="AU957" s="4">
        <v>-326.2</v>
      </c>
      <c r="AV957" s="4">
        <v>-1152.5999999999999</v>
      </c>
      <c r="AW957" s="4">
        <v>0</v>
      </c>
      <c r="AX957" s="4">
        <v>0</v>
      </c>
      <c r="AZ957" s="4">
        <v>0</v>
      </c>
      <c r="BA957" s="4">
        <v>5000</v>
      </c>
      <c r="BB957" s="4">
        <v>0</v>
      </c>
      <c r="BC957" s="4">
        <v>0</v>
      </c>
      <c r="BD957" s="4">
        <v>15000</v>
      </c>
      <c r="BE957" s="4">
        <v>0</v>
      </c>
      <c r="BF957" s="4">
        <v>10000</v>
      </c>
      <c r="BG957" s="4">
        <v>0</v>
      </c>
      <c r="BH957" s="4">
        <v>0</v>
      </c>
      <c r="BI957" s="4">
        <v>6000</v>
      </c>
      <c r="BJ957" s="6">
        <v>3600</v>
      </c>
      <c r="BK957" s="6">
        <v>3600</v>
      </c>
      <c r="BQ957" s="4">
        <v>44841.599999999999</v>
      </c>
      <c r="BR957" s="9">
        <v>0</v>
      </c>
      <c r="BS957" s="9">
        <v>5190</v>
      </c>
      <c r="BT957" s="9">
        <v>0</v>
      </c>
      <c r="BU957" s="9">
        <v>0</v>
      </c>
      <c r="BV957" s="9">
        <v>15569.999999999998</v>
      </c>
      <c r="BW957" s="9">
        <v>0</v>
      </c>
      <c r="BX957" s="9">
        <v>10380</v>
      </c>
      <c r="BY957" s="9">
        <v>0</v>
      </c>
      <c r="BZ957" s="9">
        <v>0</v>
      </c>
      <c r="CA957" s="9">
        <v>6228</v>
      </c>
      <c r="CB957" s="9">
        <v>3736.7999999999997</v>
      </c>
      <c r="CC957" s="9">
        <v>3736.7999999999997</v>
      </c>
      <c r="CD957" s="135">
        <v>44841.600000000006</v>
      </c>
      <c r="CE957" s="7">
        <f t="shared" si="14"/>
        <v>0</v>
      </c>
    </row>
    <row r="958" spans="1:83" hidden="1">
      <c r="A958">
        <v>964</v>
      </c>
      <c r="B958" t="s">
        <v>518</v>
      </c>
      <c r="C958">
        <v>128</v>
      </c>
      <c r="D958" t="s">
        <v>519</v>
      </c>
      <c r="E958">
        <v>441</v>
      </c>
      <c r="F958">
        <v>524110004</v>
      </c>
      <c r="G958" t="s">
        <v>176</v>
      </c>
      <c r="H958" s="53"/>
      <c r="I958">
        <v>101</v>
      </c>
      <c r="J958" t="s">
        <v>308</v>
      </c>
      <c r="K958">
        <v>4410</v>
      </c>
      <c r="L958" s="8">
        <v>4410</v>
      </c>
      <c r="M958" t="s">
        <v>341</v>
      </c>
      <c r="N958">
        <v>4000</v>
      </c>
      <c r="O958" t="s">
        <v>137</v>
      </c>
      <c r="P958">
        <v>11</v>
      </c>
      <c r="Q958" t="s">
        <v>509</v>
      </c>
      <c r="R958">
        <v>256</v>
      </c>
      <c r="S958" s="21">
        <v>2</v>
      </c>
      <c r="T958" s="21">
        <v>56</v>
      </c>
      <c r="U958" t="s">
        <v>520</v>
      </c>
      <c r="V958">
        <v>121</v>
      </c>
      <c r="W958" t="s">
        <v>312</v>
      </c>
      <c r="X958">
        <v>1</v>
      </c>
      <c r="Y958" t="s">
        <v>313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10320</v>
      </c>
      <c r="AH958" s="4">
        <v>0</v>
      </c>
      <c r="AI958" s="4">
        <v>0</v>
      </c>
      <c r="AJ958" s="4">
        <v>1032</v>
      </c>
      <c r="AK958" s="4">
        <v>1032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-8571.8799999999992</v>
      </c>
      <c r="AU958" s="4">
        <v>0</v>
      </c>
      <c r="AV958" s="4">
        <v>0</v>
      </c>
      <c r="AW958" s="4">
        <v>0</v>
      </c>
      <c r="AX958" s="4">
        <v>0</v>
      </c>
      <c r="AZ958" s="4">
        <v>0</v>
      </c>
      <c r="BA958" s="4">
        <v>0</v>
      </c>
      <c r="BB958" s="4">
        <v>0</v>
      </c>
      <c r="BC958" s="4">
        <v>0</v>
      </c>
      <c r="BD958" s="4">
        <v>0</v>
      </c>
      <c r="BE958" s="4">
        <v>0</v>
      </c>
      <c r="BF958" s="4">
        <v>0</v>
      </c>
      <c r="BG958" s="4">
        <v>0</v>
      </c>
      <c r="BH958" s="4">
        <v>0</v>
      </c>
      <c r="BI958" s="4">
        <v>0</v>
      </c>
      <c r="BJ958" s="6">
        <v>0</v>
      </c>
      <c r="BK958" s="6">
        <v>0</v>
      </c>
      <c r="BQ958" s="4">
        <v>0</v>
      </c>
      <c r="BR958" s="9">
        <v>0</v>
      </c>
      <c r="BS958" s="9">
        <v>0</v>
      </c>
      <c r="BT958" s="9">
        <v>0</v>
      </c>
      <c r="BU958" s="9">
        <v>0</v>
      </c>
      <c r="BV958" s="9">
        <v>0</v>
      </c>
      <c r="BW958" s="9">
        <v>0</v>
      </c>
      <c r="BX958" s="9">
        <v>0</v>
      </c>
      <c r="BY958" s="9">
        <v>0</v>
      </c>
      <c r="BZ958" s="9">
        <v>0</v>
      </c>
      <c r="CA958" s="9">
        <v>0</v>
      </c>
      <c r="CB958" s="9">
        <v>0</v>
      </c>
      <c r="CC958" s="9">
        <v>0</v>
      </c>
      <c r="CD958" s="135">
        <v>0</v>
      </c>
      <c r="CE958" s="7">
        <f t="shared" si="14"/>
        <v>0</v>
      </c>
    </row>
    <row r="959" spans="1:83" hidden="1">
      <c r="A959">
        <v>111</v>
      </c>
      <c r="B959" t="s">
        <v>84</v>
      </c>
      <c r="C959">
        <v>141</v>
      </c>
      <c r="D959" t="s">
        <v>260</v>
      </c>
      <c r="E959">
        <v>442</v>
      </c>
      <c r="F959">
        <v>524110005</v>
      </c>
      <c r="G959" t="s">
        <v>139</v>
      </c>
      <c r="H959" s="53"/>
      <c r="I959">
        <v>101</v>
      </c>
      <c r="J959" t="s">
        <v>308</v>
      </c>
      <c r="K959">
        <v>4410</v>
      </c>
      <c r="L959" s="8">
        <v>4410</v>
      </c>
      <c r="M959" t="s">
        <v>341</v>
      </c>
      <c r="N959">
        <v>4000</v>
      </c>
      <c r="O959" t="s">
        <v>137</v>
      </c>
      <c r="P959">
        <v>13</v>
      </c>
      <c r="Q959" t="s">
        <v>353</v>
      </c>
      <c r="R959">
        <v>263</v>
      </c>
      <c r="S959" s="21">
        <v>2</v>
      </c>
      <c r="T959" s="21">
        <v>63</v>
      </c>
      <c r="U959" t="s">
        <v>354</v>
      </c>
      <c r="V959">
        <v>121</v>
      </c>
      <c r="W959" t="s">
        <v>312</v>
      </c>
      <c r="X959">
        <v>1</v>
      </c>
      <c r="Y959" t="s">
        <v>313</v>
      </c>
      <c r="Z959" s="4">
        <v>18044.11</v>
      </c>
      <c r="AA959" s="4">
        <v>0</v>
      </c>
      <c r="AB959" s="4">
        <v>0</v>
      </c>
      <c r="AC959" s="4">
        <v>0</v>
      </c>
      <c r="AD959" s="4">
        <v>32376.52</v>
      </c>
      <c r="AE959" s="4">
        <v>32658.98</v>
      </c>
      <c r="AF959" s="4">
        <v>0</v>
      </c>
      <c r="AG959" s="4">
        <v>25669.040000000001</v>
      </c>
      <c r="AH959" s="4">
        <v>31313.15</v>
      </c>
      <c r="AI959" s="4">
        <v>0</v>
      </c>
      <c r="AJ959" s="4">
        <v>14006.18</v>
      </c>
      <c r="AK959" s="4">
        <v>14006.18</v>
      </c>
      <c r="AM959" s="4">
        <v>-18044.11</v>
      </c>
      <c r="AN959" s="4">
        <v>0</v>
      </c>
      <c r="AO959" s="4">
        <v>30678.2</v>
      </c>
      <c r="AP959" s="4">
        <v>0</v>
      </c>
      <c r="AQ959" s="4">
        <v>0</v>
      </c>
      <c r="AR959" s="4">
        <v>-14500</v>
      </c>
      <c r="AS959" s="4">
        <v>-1624</v>
      </c>
      <c r="AT959" s="4">
        <v>-4306.59</v>
      </c>
      <c r="AU959" s="4">
        <v>-12702</v>
      </c>
      <c r="AV959" s="4">
        <v>0</v>
      </c>
      <c r="AW959" s="4">
        <v>-12403.64</v>
      </c>
      <c r="AX959" s="4">
        <v>0</v>
      </c>
      <c r="AZ959" s="4">
        <v>0</v>
      </c>
      <c r="BA959" s="4">
        <v>0</v>
      </c>
      <c r="BB959" s="4">
        <v>30678.2</v>
      </c>
      <c r="BC959" s="4">
        <v>0</v>
      </c>
      <c r="BD959" s="4">
        <v>0</v>
      </c>
      <c r="BE959" s="4">
        <v>32019.4</v>
      </c>
      <c r="BF959" s="4">
        <v>0</v>
      </c>
      <c r="BG959" s="4">
        <v>20489</v>
      </c>
      <c r="BH959" s="4">
        <v>0</v>
      </c>
      <c r="BI959" s="4">
        <v>0</v>
      </c>
      <c r="BJ959" s="6">
        <v>8318.66</v>
      </c>
      <c r="BK959" s="6">
        <v>8318.66</v>
      </c>
      <c r="BQ959" s="4">
        <v>103617.22896000002</v>
      </c>
      <c r="BR959" s="9">
        <v>0</v>
      </c>
      <c r="BS959" s="9">
        <v>0</v>
      </c>
      <c r="BT959" s="9">
        <v>31843.971600000004</v>
      </c>
      <c r="BU959" s="9">
        <v>0</v>
      </c>
      <c r="BV959" s="9">
        <v>0</v>
      </c>
      <c r="BW959" s="9">
        <v>33236.137200000005</v>
      </c>
      <c r="BX959" s="9">
        <v>0</v>
      </c>
      <c r="BY959" s="9">
        <v>21267.582000000002</v>
      </c>
      <c r="BZ959" s="9">
        <v>0</v>
      </c>
      <c r="CA959" s="9">
        <v>0</v>
      </c>
      <c r="CB959" s="9">
        <v>8634.76908</v>
      </c>
      <c r="CC959" s="9">
        <v>8634.76908</v>
      </c>
      <c r="CD959" s="135">
        <v>103617.22896000001</v>
      </c>
      <c r="CE959" s="7">
        <f t="shared" si="14"/>
        <v>0</v>
      </c>
    </row>
    <row r="960" spans="1:83" hidden="1">
      <c r="A960">
        <v>101</v>
      </c>
      <c r="B960" t="s">
        <v>306</v>
      </c>
      <c r="C960">
        <v>139</v>
      </c>
      <c r="D960" t="s">
        <v>307</v>
      </c>
      <c r="E960">
        <v>443</v>
      </c>
      <c r="F960">
        <v>524110006</v>
      </c>
      <c r="G960" t="s">
        <v>140</v>
      </c>
      <c r="H960" s="53"/>
      <c r="I960">
        <v>101</v>
      </c>
      <c r="J960" t="s">
        <v>308</v>
      </c>
      <c r="K960">
        <v>4410</v>
      </c>
      <c r="L960" s="8">
        <v>4410</v>
      </c>
      <c r="M960" t="s">
        <v>341</v>
      </c>
      <c r="N960">
        <v>4000</v>
      </c>
      <c r="O960" t="s">
        <v>137</v>
      </c>
      <c r="P960">
        <v>7</v>
      </c>
      <c r="Q960" t="s">
        <v>310</v>
      </c>
      <c r="R960">
        <v>171</v>
      </c>
      <c r="S960" s="21">
        <v>1</v>
      </c>
      <c r="T960" s="21">
        <v>71</v>
      </c>
      <c r="U960" t="s">
        <v>311</v>
      </c>
      <c r="V960">
        <v>121</v>
      </c>
      <c r="W960" t="s">
        <v>312</v>
      </c>
      <c r="X960">
        <v>1</v>
      </c>
      <c r="Y960" t="s">
        <v>313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10000</v>
      </c>
      <c r="AR960" s="4">
        <v>0</v>
      </c>
      <c r="AS960" s="4">
        <v>0</v>
      </c>
      <c r="AT960" s="4">
        <v>0</v>
      </c>
      <c r="AU960" s="4">
        <v>0</v>
      </c>
      <c r="AV960" s="4">
        <v>0</v>
      </c>
      <c r="AW960" s="4">
        <v>0</v>
      </c>
      <c r="AX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10000</v>
      </c>
      <c r="BE960" s="4">
        <v>0</v>
      </c>
      <c r="BF960" s="4">
        <v>0</v>
      </c>
      <c r="BG960" s="4">
        <v>0</v>
      </c>
      <c r="BH960" s="4">
        <v>0</v>
      </c>
      <c r="BI960" s="4">
        <v>0</v>
      </c>
      <c r="BJ960" s="6">
        <v>1000</v>
      </c>
      <c r="BK960" s="6">
        <v>1000</v>
      </c>
      <c r="BQ960" s="4">
        <v>12456</v>
      </c>
      <c r="BR960" s="9">
        <v>0</v>
      </c>
      <c r="BS960" s="9">
        <v>0</v>
      </c>
      <c r="BT960" s="9">
        <v>0</v>
      </c>
      <c r="BU960" s="9">
        <v>0</v>
      </c>
      <c r="BV960" s="9">
        <v>10380</v>
      </c>
      <c r="BW960" s="9">
        <v>0</v>
      </c>
      <c r="BX960" s="9">
        <v>0</v>
      </c>
      <c r="BY960" s="9">
        <v>0</v>
      </c>
      <c r="BZ960" s="9">
        <v>0</v>
      </c>
      <c r="CA960" s="9">
        <v>0</v>
      </c>
      <c r="CB960" s="9">
        <v>1038</v>
      </c>
      <c r="CC960" s="9">
        <v>1038</v>
      </c>
      <c r="CD960" s="135">
        <v>12456</v>
      </c>
      <c r="CE960" s="7">
        <f t="shared" si="14"/>
        <v>0</v>
      </c>
    </row>
    <row r="961" spans="1:83" hidden="1">
      <c r="A961">
        <v>111</v>
      </c>
      <c r="B961" t="s">
        <v>84</v>
      </c>
      <c r="C961">
        <v>141</v>
      </c>
      <c r="D961" t="s">
        <v>260</v>
      </c>
      <c r="E961">
        <v>443</v>
      </c>
      <c r="F961">
        <v>524110006</v>
      </c>
      <c r="G961" t="s">
        <v>140</v>
      </c>
      <c r="H961" s="53"/>
      <c r="I961">
        <v>101</v>
      </c>
      <c r="J961" t="s">
        <v>308</v>
      </c>
      <c r="K961">
        <v>4410</v>
      </c>
      <c r="L961" s="8">
        <v>4410</v>
      </c>
      <c r="M961" t="s">
        <v>341</v>
      </c>
      <c r="N961">
        <v>4000</v>
      </c>
      <c r="O961" t="s">
        <v>137</v>
      </c>
      <c r="P961">
        <v>13</v>
      </c>
      <c r="Q961" t="s">
        <v>353</v>
      </c>
      <c r="R961">
        <v>263</v>
      </c>
      <c r="S961" s="21">
        <v>2</v>
      </c>
      <c r="T961" s="21">
        <v>63</v>
      </c>
      <c r="U961" t="s">
        <v>354</v>
      </c>
      <c r="V961">
        <v>121</v>
      </c>
      <c r="W961" t="s">
        <v>312</v>
      </c>
      <c r="X961">
        <v>1</v>
      </c>
      <c r="Y961" t="s">
        <v>313</v>
      </c>
      <c r="Z961" s="4">
        <v>11379.86</v>
      </c>
      <c r="AA961" s="4">
        <v>9905.7900000000009</v>
      </c>
      <c r="AB961" s="4">
        <v>33812.120000000003</v>
      </c>
      <c r="AC961" s="4">
        <v>6741.9</v>
      </c>
      <c r="AD961" s="4">
        <v>16759.75</v>
      </c>
      <c r="AE961" s="4">
        <v>15930.75</v>
      </c>
      <c r="AF961" s="4">
        <v>24796.06</v>
      </c>
      <c r="AG961" s="4">
        <v>12474.04</v>
      </c>
      <c r="AH961" s="4">
        <v>10382.84</v>
      </c>
      <c r="AI961" s="4">
        <v>15493.13</v>
      </c>
      <c r="AJ961" s="4">
        <v>15767.62</v>
      </c>
      <c r="AK961" s="4">
        <v>15767.62</v>
      </c>
      <c r="AM961" s="4">
        <v>-7635.86</v>
      </c>
      <c r="AN961" s="4">
        <v>0</v>
      </c>
      <c r="AO961" s="4">
        <v>-14890.63</v>
      </c>
      <c r="AP961" s="4">
        <v>0</v>
      </c>
      <c r="AQ961" s="4">
        <v>-5218</v>
      </c>
      <c r="AR961" s="4">
        <v>0</v>
      </c>
      <c r="AS961" s="4">
        <v>0</v>
      </c>
      <c r="AT961" s="4">
        <v>0</v>
      </c>
      <c r="AU961" s="4">
        <v>0</v>
      </c>
      <c r="AV961" s="4">
        <v>-1</v>
      </c>
      <c r="AW961" s="4">
        <v>0</v>
      </c>
      <c r="AX961" s="4">
        <v>0</v>
      </c>
      <c r="AZ961" s="4">
        <v>3744</v>
      </c>
      <c r="BA961" s="4">
        <v>2184</v>
      </c>
      <c r="BB961" s="4">
        <v>6615</v>
      </c>
      <c r="BC961" s="4">
        <v>0</v>
      </c>
      <c r="BD961" s="4">
        <v>12499.58</v>
      </c>
      <c r="BE961" s="4">
        <v>22466.39</v>
      </c>
      <c r="BF961" s="4">
        <v>10906.24</v>
      </c>
      <c r="BG961" s="4">
        <v>6056.6</v>
      </c>
      <c r="BH961" s="4">
        <v>16923</v>
      </c>
      <c r="BI961" s="4">
        <v>22404.83</v>
      </c>
      <c r="BJ961" s="6">
        <v>10379.964</v>
      </c>
      <c r="BK961" s="6">
        <v>10379.964</v>
      </c>
      <c r="BQ961" s="4">
        <v>129292.831584</v>
      </c>
      <c r="BR961" s="9">
        <v>3886.2719999999999</v>
      </c>
      <c r="BS961" s="9">
        <v>2266.9920000000002</v>
      </c>
      <c r="BT961" s="9">
        <v>6866.37</v>
      </c>
      <c r="BU961" s="9">
        <v>0</v>
      </c>
      <c r="BV961" s="9">
        <v>12974.564040000001</v>
      </c>
      <c r="BW961" s="9">
        <v>23320.112819999998</v>
      </c>
      <c r="BX961" s="9">
        <v>11320.677119999998</v>
      </c>
      <c r="BY961" s="9">
        <v>6286.7508000000007</v>
      </c>
      <c r="BZ961" s="9">
        <v>17566.073999999997</v>
      </c>
      <c r="CA961" s="9">
        <v>23256.213540000001</v>
      </c>
      <c r="CB961" s="9">
        <v>10774.402631999999</v>
      </c>
      <c r="CC961" s="9">
        <v>10774.402631999999</v>
      </c>
      <c r="CD961" s="135">
        <v>129292.83158399999</v>
      </c>
      <c r="CE961" s="7">
        <f t="shared" si="14"/>
        <v>0</v>
      </c>
    </row>
    <row r="962" spans="1:83" hidden="1">
      <c r="A962">
        <v>941</v>
      </c>
      <c r="B962" t="s">
        <v>484</v>
      </c>
      <c r="C962">
        <v>116</v>
      </c>
      <c r="D962" t="s">
        <v>485</v>
      </c>
      <c r="E962">
        <v>443</v>
      </c>
      <c r="F962">
        <v>524110006</v>
      </c>
      <c r="G962" t="s">
        <v>140</v>
      </c>
      <c r="H962" s="53"/>
      <c r="I962">
        <v>101</v>
      </c>
      <c r="J962" t="s">
        <v>308</v>
      </c>
      <c r="K962">
        <v>4410</v>
      </c>
      <c r="L962" s="8">
        <v>4410</v>
      </c>
      <c r="M962" t="s">
        <v>341</v>
      </c>
      <c r="N962">
        <v>4000</v>
      </c>
      <c r="O962" t="s">
        <v>137</v>
      </c>
      <c r="P962">
        <v>8</v>
      </c>
      <c r="Q962" t="s">
        <v>486</v>
      </c>
      <c r="R962">
        <v>131</v>
      </c>
      <c r="S962" s="21">
        <v>1</v>
      </c>
      <c r="T962" s="21">
        <v>31</v>
      </c>
      <c r="U962" t="s">
        <v>449</v>
      </c>
      <c r="V962">
        <v>121</v>
      </c>
      <c r="W962" t="s">
        <v>312</v>
      </c>
      <c r="X962">
        <v>1</v>
      </c>
      <c r="Y962" t="s">
        <v>313</v>
      </c>
      <c r="Z962" s="4">
        <v>13416</v>
      </c>
      <c r="AA962" s="4">
        <v>30031.200000000001</v>
      </c>
      <c r="AB962" s="4">
        <v>0</v>
      </c>
      <c r="AC962" s="4">
        <v>18576</v>
      </c>
      <c r="AD962" s="4">
        <v>19298.400000000001</v>
      </c>
      <c r="AE962" s="4">
        <v>18067.22</v>
      </c>
      <c r="AF962" s="4">
        <v>11661.6</v>
      </c>
      <c r="AG962" s="4">
        <v>3508.8</v>
      </c>
      <c r="AH962" s="4">
        <v>20180.759999999998</v>
      </c>
      <c r="AI962" s="4">
        <v>10797.82</v>
      </c>
      <c r="AJ962" s="4">
        <v>14553.78</v>
      </c>
      <c r="AK962" s="4">
        <v>14553.78</v>
      </c>
      <c r="AM962" s="4">
        <v>0</v>
      </c>
      <c r="AN962" s="4">
        <v>0</v>
      </c>
      <c r="AO962" s="4">
        <v>-6612.82</v>
      </c>
      <c r="AP962" s="4">
        <v>0</v>
      </c>
      <c r="AQ962" s="4">
        <v>0</v>
      </c>
      <c r="AR962" s="4">
        <v>0</v>
      </c>
      <c r="AS962" s="4">
        <v>-3314.46</v>
      </c>
      <c r="AT962" s="4">
        <v>0</v>
      </c>
      <c r="AU962" s="4">
        <v>0</v>
      </c>
      <c r="AV962" s="4">
        <v>-32900</v>
      </c>
      <c r="AW962" s="4">
        <v>0</v>
      </c>
      <c r="AX962" s="4">
        <v>0</v>
      </c>
      <c r="AZ962" s="4">
        <v>0</v>
      </c>
      <c r="BA962" s="4">
        <v>5000</v>
      </c>
      <c r="BB962" s="4">
        <v>1000</v>
      </c>
      <c r="BC962" s="4">
        <v>25236.79</v>
      </c>
      <c r="BD962" s="4">
        <v>3700</v>
      </c>
      <c r="BE962" s="4">
        <v>9000</v>
      </c>
      <c r="BF962" s="4">
        <v>19000</v>
      </c>
      <c r="BG962" s="4">
        <v>1056</v>
      </c>
      <c r="BH962" s="4">
        <v>3435</v>
      </c>
      <c r="BI962" s="4">
        <v>0</v>
      </c>
      <c r="BJ962" s="6">
        <v>6742.7790000000005</v>
      </c>
      <c r="BK962" s="6">
        <v>6742.7790000000005</v>
      </c>
      <c r="BQ962" s="4">
        <v>83988.055223999996</v>
      </c>
      <c r="BR962" s="9">
        <v>0</v>
      </c>
      <c r="BS962" s="9">
        <v>5190</v>
      </c>
      <c r="BT962" s="9">
        <v>1038</v>
      </c>
      <c r="BU962" s="9">
        <v>26195.78802</v>
      </c>
      <c r="BV962" s="9">
        <v>3840.6</v>
      </c>
      <c r="BW962" s="9">
        <v>9342</v>
      </c>
      <c r="BX962" s="9">
        <v>19722</v>
      </c>
      <c r="BY962" s="9">
        <v>1096.1279999999999</v>
      </c>
      <c r="BZ962" s="9">
        <v>3565.53</v>
      </c>
      <c r="CA962" s="9">
        <v>0</v>
      </c>
      <c r="CB962" s="9">
        <v>6999.0046020000009</v>
      </c>
      <c r="CC962" s="9">
        <v>6999.0046020000009</v>
      </c>
      <c r="CD962" s="135">
        <v>83988.055223999996</v>
      </c>
      <c r="CE962" s="7">
        <f t="shared" si="14"/>
        <v>0</v>
      </c>
    </row>
    <row r="963" spans="1:83" hidden="1">
      <c r="A963">
        <v>954</v>
      </c>
      <c r="B963" t="s">
        <v>502</v>
      </c>
      <c r="C963">
        <v>122</v>
      </c>
      <c r="D963" t="s">
        <v>503</v>
      </c>
      <c r="E963">
        <v>443</v>
      </c>
      <c r="F963">
        <v>524110006</v>
      </c>
      <c r="G963" t="s">
        <v>140</v>
      </c>
      <c r="H963" s="53"/>
      <c r="I963">
        <v>101</v>
      </c>
      <c r="J963" t="s">
        <v>308</v>
      </c>
      <c r="K963">
        <v>4410</v>
      </c>
      <c r="L963" s="8">
        <v>4410</v>
      </c>
      <c r="M963" t="s">
        <v>341</v>
      </c>
      <c r="N963">
        <v>4000</v>
      </c>
      <c r="O963" t="s">
        <v>137</v>
      </c>
      <c r="P963">
        <v>12</v>
      </c>
      <c r="Q963" t="s">
        <v>401</v>
      </c>
      <c r="R963">
        <v>226</v>
      </c>
      <c r="S963" s="21">
        <v>2</v>
      </c>
      <c r="T963" s="21">
        <v>26</v>
      </c>
      <c r="U963" t="s">
        <v>504</v>
      </c>
      <c r="V963">
        <v>121</v>
      </c>
      <c r="W963" t="s">
        <v>312</v>
      </c>
      <c r="X963">
        <v>1</v>
      </c>
      <c r="Y963" t="s">
        <v>313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6356.87</v>
      </c>
      <c r="AI963" s="4">
        <v>794.64</v>
      </c>
      <c r="AJ963" s="4">
        <v>715.15</v>
      </c>
      <c r="AK963" s="4">
        <v>715.15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0</v>
      </c>
      <c r="AU963" s="4">
        <v>0</v>
      </c>
      <c r="AV963" s="4">
        <v>-7151.51</v>
      </c>
      <c r="AW963" s="4">
        <v>-179.87</v>
      </c>
      <c r="AX963" s="4">
        <v>0</v>
      </c>
      <c r="AZ963" s="4">
        <v>0</v>
      </c>
      <c r="BA963" s="4">
        <v>0</v>
      </c>
      <c r="BB963" s="4">
        <v>0</v>
      </c>
      <c r="BC963" s="4">
        <v>0</v>
      </c>
      <c r="BD963" s="4">
        <v>0</v>
      </c>
      <c r="BE963" s="4">
        <v>0</v>
      </c>
      <c r="BF963" s="4">
        <v>0</v>
      </c>
      <c r="BG963" s="4">
        <v>0</v>
      </c>
      <c r="BH963" s="4">
        <v>0</v>
      </c>
      <c r="BI963" s="4">
        <v>0</v>
      </c>
      <c r="BJ963" s="6">
        <v>0</v>
      </c>
      <c r="BK963" s="6">
        <v>0</v>
      </c>
      <c r="BQ963" s="4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0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0</v>
      </c>
      <c r="CD963" s="135">
        <v>0</v>
      </c>
      <c r="CE963" s="7">
        <f t="shared" ref="CE963:CE1026" si="15">BQ963-CD963</f>
        <v>0</v>
      </c>
    </row>
    <row r="964" spans="1:83" hidden="1">
      <c r="A964">
        <v>962</v>
      </c>
      <c r="B964" t="s">
        <v>513</v>
      </c>
      <c r="C964">
        <v>126</v>
      </c>
      <c r="D964" t="s">
        <v>225</v>
      </c>
      <c r="E964">
        <v>443</v>
      </c>
      <c r="F964">
        <v>524110006</v>
      </c>
      <c r="G964" t="s">
        <v>140</v>
      </c>
      <c r="H964" s="53"/>
      <c r="I964">
        <v>101</v>
      </c>
      <c r="J964" t="s">
        <v>308</v>
      </c>
      <c r="K964">
        <v>4410</v>
      </c>
      <c r="L964" s="8">
        <v>4410</v>
      </c>
      <c r="M964" t="s">
        <v>341</v>
      </c>
      <c r="N964">
        <v>4000</v>
      </c>
      <c r="O964" t="s">
        <v>137</v>
      </c>
      <c r="P964">
        <v>11</v>
      </c>
      <c r="Q964" t="s">
        <v>509</v>
      </c>
      <c r="R964">
        <v>241</v>
      </c>
      <c r="S964" s="21">
        <v>2</v>
      </c>
      <c r="T964" s="21">
        <v>41</v>
      </c>
      <c r="U964" t="s">
        <v>445</v>
      </c>
      <c r="V964">
        <v>124</v>
      </c>
      <c r="W964" t="s">
        <v>510</v>
      </c>
      <c r="X964">
        <v>1</v>
      </c>
      <c r="Y964" t="s">
        <v>313</v>
      </c>
      <c r="Z964" s="4">
        <v>0</v>
      </c>
      <c r="AA964" s="4">
        <v>0</v>
      </c>
      <c r="AB964" s="4">
        <v>2580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258</v>
      </c>
      <c r="AK964" s="4">
        <v>258</v>
      </c>
      <c r="AM964" s="4">
        <v>0</v>
      </c>
      <c r="AN964" s="4">
        <v>0</v>
      </c>
      <c r="AO964" s="4">
        <v>-1764.55</v>
      </c>
      <c r="AP964" s="4">
        <v>0</v>
      </c>
      <c r="AQ964" s="4">
        <v>-815.45</v>
      </c>
      <c r="AR964" s="4">
        <v>0</v>
      </c>
      <c r="AS964" s="4">
        <v>0</v>
      </c>
      <c r="AT964" s="4">
        <v>0</v>
      </c>
      <c r="AU964" s="4">
        <v>0</v>
      </c>
      <c r="AV964" s="4">
        <v>0</v>
      </c>
      <c r="AW964" s="4">
        <v>0</v>
      </c>
      <c r="AX964" s="4">
        <v>0</v>
      </c>
      <c r="AZ964" s="4">
        <v>0</v>
      </c>
      <c r="BA964" s="4">
        <v>0</v>
      </c>
      <c r="BB964" s="4">
        <v>0</v>
      </c>
      <c r="BC964" s="4">
        <v>0</v>
      </c>
      <c r="BD964" s="4">
        <v>0</v>
      </c>
      <c r="BE964" s="4">
        <v>0</v>
      </c>
      <c r="BF964" s="4">
        <v>0</v>
      </c>
      <c r="BG964" s="4">
        <v>0</v>
      </c>
      <c r="BH964" s="4">
        <v>0</v>
      </c>
      <c r="BI964" s="4">
        <v>0</v>
      </c>
      <c r="BJ964" s="6">
        <v>0</v>
      </c>
      <c r="BK964" s="6">
        <v>0</v>
      </c>
      <c r="BQ964" s="4">
        <v>0</v>
      </c>
      <c r="BR964" s="9">
        <v>0</v>
      </c>
      <c r="BS964" s="9">
        <v>0</v>
      </c>
      <c r="BT964" s="9">
        <v>0</v>
      </c>
      <c r="BU964" s="9">
        <v>0</v>
      </c>
      <c r="BV964" s="9">
        <v>0</v>
      </c>
      <c r="BW964" s="9">
        <v>0</v>
      </c>
      <c r="BX964" s="9">
        <v>0</v>
      </c>
      <c r="BY964" s="9">
        <v>0</v>
      </c>
      <c r="BZ964" s="9">
        <v>0</v>
      </c>
      <c r="CA964" s="9">
        <v>0</v>
      </c>
      <c r="CB964" s="9">
        <v>0</v>
      </c>
      <c r="CC964" s="9">
        <v>0</v>
      </c>
      <c r="CD964" s="135">
        <v>0</v>
      </c>
      <c r="CE964" s="7">
        <f t="shared" si="15"/>
        <v>0</v>
      </c>
    </row>
    <row r="965" spans="1:83" hidden="1">
      <c r="A965">
        <v>972</v>
      </c>
      <c r="B965" t="s">
        <v>527</v>
      </c>
      <c r="C965">
        <v>132</v>
      </c>
      <c r="D965" t="s">
        <v>528</v>
      </c>
      <c r="E965">
        <v>443</v>
      </c>
      <c r="F965">
        <v>524110006</v>
      </c>
      <c r="G965" t="s">
        <v>140</v>
      </c>
      <c r="H965" s="53"/>
      <c r="I965">
        <v>101</v>
      </c>
      <c r="J965" t="s">
        <v>308</v>
      </c>
      <c r="K965">
        <v>4410</v>
      </c>
      <c r="L965" s="8">
        <v>4410</v>
      </c>
      <c r="M965" t="s">
        <v>341</v>
      </c>
      <c r="N965">
        <v>4000</v>
      </c>
      <c r="O965" t="s">
        <v>137</v>
      </c>
      <c r="P965">
        <v>9</v>
      </c>
      <c r="Q965" t="s">
        <v>422</v>
      </c>
      <c r="R965">
        <v>181</v>
      </c>
      <c r="S965" s="21">
        <v>1</v>
      </c>
      <c r="T965" s="21">
        <v>81</v>
      </c>
      <c r="U965" t="s">
        <v>523</v>
      </c>
      <c r="V965">
        <v>131</v>
      </c>
      <c r="W965" t="s">
        <v>524</v>
      </c>
      <c r="X965">
        <v>1</v>
      </c>
      <c r="Y965" t="s">
        <v>313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1500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1500</v>
      </c>
      <c r="BF965" s="4">
        <v>0</v>
      </c>
      <c r="BG965" s="4">
        <v>0</v>
      </c>
      <c r="BH965" s="4">
        <v>0</v>
      </c>
      <c r="BI965" s="4">
        <v>0</v>
      </c>
      <c r="BJ965" s="6">
        <v>150</v>
      </c>
      <c r="BK965" s="6">
        <v>150</v>
      </c>
      <c r="BQ965" s="4">
        <v>1868.4</v>
      </c>
      <c r="BR965" s="9">
        <v>0</v>
      </c>
      <c r="BS965" s="9">
        <v>0</v>
      </c>
      <c r="BT965" s="9">
        <v>0</v>
      </c>
      <c r="BU965" s="9">
        <v>0</v>
      </c>
      <c r="BV965" s="9">
        <v>0</v>
      </c>
      <c r="BW965" s="9">
        <v>1557.0000000000002</v>
      </c>
      <c r="BX965" s="9">
        <v>0</v>
      </c>
      <c r="BY965" s="9">
        <v>0</v>
      </c>
      <c r="BZ965" s="9">
        <v>0</v>
      </c>
      <c r="CA965" s="9">
        <v>0</v>
      </c>
      <c r="CB965" s="9">
        <v>155.69999999999999</v>
      </c>
      <c r="CC965" s="9">
        <v>155.69999999999999</v>
      </c>
      <c r="CD965" s="135">
        <v>1868.4000000000003</v>
      </c>
      <c r="CE965" s="7">
        <f t="shared" si="15"/>
        <v>0</v>
      </c>
    </row>
    <row r="966" spans="1:83" hidden="1">
      <c r="A966">
        <v>101</v>
      </c>
      <c r="B966" t="s">
        <v>306</v>
      </c>
      <c r="C966">
        <v>139</v>
      </c>
      <c r="D966" t="s">
        <v>307</v>
      </c>
      <c r="E966">
        <v>445</v>
      </c>
      <c r="F966">
        <v>524110008</v>
      </c>
      <c r="G966" t="s">
        <v>730</v>
      </c>
      <c r="H966" s="53"/>
      <c r="I966">
        <v>101</v>
      </c>
      <c r="J966" t="s">
        <v>308</v>
      </c>
      <c r="K966">
        <v>4410</v>
      </c>
      <c r="L966" s="8">
        <v>4410</v>
      </c>
      <c r="M966" t="s">
        <v>341</v>
      </c>
      <c r="N966">
        <v>4000</v>
      </c>
      <c r="O966" t="s">
        <v>137</v>
      </c>
      <c r="P966">
        <v>7</v>
      </c>
      <c r="Q966" t="s">
        <v>310</v>
      </c>
      <c r="R966">
        <v>171</v>
      </c>
      <c r="S966" s="21">
        <v>1</v>
      </c>
      <c r="T966" s="21">
        <v>71</v>
      </c>
      <c r="U966" t="s">
        <v>311</v>
      </c>
      <c r="V966">
        <v>121</v>
      </c>
      <c r="W966" t="s">
        <v>312</v>
      </c>
      <c r="X966">
        <v>1</v>
      </c>
      <c r="Y966" t="s">
        <v>313</v>
      </c>
      <c r="Z966" s="4">
        <v>0</v>
      </c>
      <c r="AA966" s="4">
        <v>15613.13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1561.31</v>
      </c>
      <c r="AK966" s="4">
        <v>1561.31</v>
      </c>
      <c r="AM966" s="4">
        <v>0</v>
      </c>
      <c r="AN966" s="4">
        <v>-1.9</v>
      </c>
      <c r="AO966" s="4">
        <v>-9865.98</v>
      </c>
      <c r="AP966" s="4">
        <v>0</v>
      </c>
      <c r="AQ966" s="4">
        <v>-4169.3500000000004</v>
      </c>
      <c r="AR966" s="4">
        <v>-1575.9</v>
      </c>
      <c r="AS966" s="4">
        <v>0</v>
      </c>
      <c r="AT966" s="4">
        <v>0</v>
      </c>
      <c r="AU966" s="4">
        <v>0</v>
      </c>
      <c r="AV966" s="4">
        <v>0</v>
      </c>
      <c r="AW966" s="4">
        <v>-1561.31</v>
      </c>
      <c r="AX966" s="4">
        <v>0</v>
      </c>
      <c r="AZ966" s="4">
        <v>0</v>
      </c>
      <c r="BA966" s="4">
        <v>0</v>
      </c>
      <c r="BB966" s="4">
        <v>0</v>
      </c>
      <c r="BC966" s="4">
        <v>0</v>
      </c>
      <c r="BD966" s="4">
        <v>0</v>
      </c>
      <c r="BE966" s="4">
        <v>0</v>
      </c>
      <c r="BF966" s="4">
        <v>0</v>
      </c>
      <c r="BG966" s="4">
        <v>0</v>
      </c>
      <c r="BH966" s="4">
        <v>0</v>
      </c>
      <c r="BI966" s="4">
        <v>0</v>
      </c>
      <c r="BJ966" s="6">
        <v>0</v>
      </c>
      <c r="BK966" s="6">
        <v>0</v>
      </c>
      <c r="BQ966" s="4">
        <v>0</v>
      </c>
      <c r="BR966" s="9">
        <v>0</v>
      </c>
      <c r="BS966" s="9">
        <v>0</v>
      </c>
      <c r="BT966" s="9">
        <v>0</v>
      </c>
      <c r="BU966" s="9">
        <v>0</v>
      </c>
      <c r="BV966" s="9">
        <v>0</v>
      </c>
      <c r="BW966" s="9">
        <v>0</v>
      </c>
      <c r="BX966" s="9">
        <v>0</v>
      </c>
      <c r="BY966" s="9">
        <v>0</v>
      </c>
      <c r="BZ966" s="9">
        <v>0</v>
      </c>
      <c r="CA966" s="9">
        <v>0</v>
      </c>
      <c r="CB966" s="9">
        <v>0</v>
      </c>
      <c r="CC966" s="9">
        <v>0</v>
      </c>
      <c r="CD966" s="135">
        <v>0</v>
      </c>
      <c r="CE966" s="7">
        <f t="shared" si="15"/>
        <v>0</v>
      </c>
    </row>
    <row r="967" spans="1:83" hidden="1">
      <c r="A967">
        <v>111</v>
      </c>
      <c r="B967" t="s">
        <v>84</v>
      </c>
      <c r="C967">
        <v>141</v>
      </c>
      <c r="D967" t="s">
        <v>260</v>
      </c>
      <c r="E967">
        <v>445</v>
      </c>
      <c r="F967">
        <v>524110008</v>
      </c>
      <c r="G967" t="s">
        <v>730</v>
      </c>
      <c r="H967" s="53"/>
      <c r="I967">
        <v>101</v>
      </c>
      <c r="J967" t="s">
        <v>308</v>
      </c>
      <c r="K967">
        <v>4410</v>
      </c>
      <c r="L967" s="8">
        <v>4410</v>
      </c>
      <c r="M967" t="s">
        <v>341</v>
      </c>
      <c r="N967">
        <v>4000</v>
      </c>
      <c r="O967" t="s">
        <v>137</v>
      </c>
      <c r="P967">
        <v>13</v>
      </c>
      <c r="Q967" t="s">
        <v>353</v>
      </c>
      <c r="R967">
        <v>263</v>
      </c>
      <c r="S967" s="21">
        <v>2</v>
      </c>
      <c r="T967" s="21">
        <v>63</v>
      </c>
      <c r="U967" t="s">
        <v>354</v>
      </c>
      <c r="V967">
        <v>121</v>
      </c>
      <c r="W967" t="s">
        <v>312</v>
      </c>
      <c r="X967">
        <v>1</v>
      </c>
      <c r="Y967" t="s">
        <v>313</v>
      </c>
      <c r="Z967" s="4">
        <v>0</v>
      </c>
      <c r="AA967" s="4">
        <v>0</v>
      </c>
      <c r="AB967" s="4">
        <v>0</v>
      </c>
      <c r="AC967" s="4">
        <v>0</v>
      </c>
      <c r="AD967" s="4">
        <v>944.28</v>
      </c>
      <c r="AE967" s="4">
        <v>0</v>
      </c>
      <c r="AF967" s="4">
        <v>1441.18</v>
      </c>
      <c r="AG967" s="4">
        <v>0</v>
      </c>
      <c r="AH967" s="4">
        <v>0</v>
      </c>
      <c r="AI967" s="4">
        <v>0</v>
      </c>
      <c r="AJ967" s="4">
        <v>238.55</v>
      </c>
      <c r="AK967" s="4">
        <v>238.55</v>
      </c>
      <c r="AM967" s="4">
        <v>1206.98</v>
      </c>
      <c r="AN967" s="4">
        <v>0</v>
      </c>
      <c r="AO967" s="4">
        <v>0</v>
      </c>
      <c r="AP967" s="4">
        <v>0</v>
      </c>
      <c r="AQ967" s="4">
        <v>-944.28</v>
      </c>
      <c r="AR967" s="4">
        <v>0</v>
      </c>
      <c r="AS967" s="4">
        <v>0</v>
      </c>
      <c r="AT967" s="4">
        <v>0</v>
      </c>
      <c r="AU967" s="4">
        <v>0</v>
      </c>
      <c r="AV967" s="4">
        <v>0</v>
      </c>
      <c r="AW967" s="4">
        <v>-408</v>
      </c>
      <c r="AX967" s="4">
        <v>0</v>
      </c>
      <c r="AZ967" s="4">
        <v>0</v>
      </c>
      <c r="BA967" s="4">
        <v>1206.98</v>
      </c>
      <c r="BB967" s="4">
        <v>0</v>
      </c>
      <c r="BC967" s="4">
        <v>0</v>
      </c>
      <c r="BD967" s="4">
        <v>0</v>
      </c>
      <c r="BE967" s="4">
        <v>0</v>
      </c>
      <c r="BF967" s="4">
        <v>0</v>
      </c>
      <c r="BG967" s="4">
        <v>0</v>
      </c>
      <c r="BH967" s="4">
        <v>0</v>
      </c>
      <c r="BI967" s="4">
        <v>0</v>
      </c>
      <c r="BJ967" s="6">
        <v>120.69800000000001</v>
      </c>
      <c r="BK967" s="6">
        <v>120.69800000000001</v>
      </c>
      <c r="BQ967" s="4">
        <v>1503.4142880000002</v>
      </c>
      <c r="BR967" s="9">
        <v>0</v>
      </c>
      <c r="BS967" s="9">
        <v>1252.8452400000001</v>
      </c>
      <c r="BT967" s="9">
        <v>0</v>
      </c>
      <c r="BU967" s="9">
        <v>0</v>
      </c>
      <c r="BV967" s="9">
        <v>0</v>
      </c>
      <c r="BW967" s="9">
        <v>0</v>
      </c>
      <c r="BX967" s="9">
        <v>0</v>
      </c>
      <c r="BY967" s="9">
        <v>0</v>
      </c>
      <c r="BZ967" s="9">
        <v>0</v>
      </c>
      <c r="CA967" s="9">
        <v>0</v>
      </c>
      <c r="CB967" s="9">
        <v>125.284524</v>
      </c>
      <c r="CC967" s="9">
        <v>125.284524</v>
      </c>
      <c r="CD967" s="135">
        <v>1503.4142879999999</v>
      </c>
      <c r="CE967" s="7">
        <f t="shared" si="15"/>
        <v>0</v>
      </c>
    </row>
    <row r="968" spans="1:83" hidden="1">
      <c r="A968">
        <v>941</v>
      </c>
      <c r="B968" t="s">
        <v>484</v>
      </c>
      <c r="C968">
        <v>116</v>
      </c>
      <c r="D968" t="s">
        <v>485</v>
      </c>
      <c r="E968">
        <v>445</v>
      </c>
      <c r="F968">
        <v>524110008</v>
      </c>
      <c r="G968" t="s">
        <v>730</v>
      </c>
      <c r="H968" s="53"/>
      <c r="I968">
        <v>101</v>
      </c>
      <c r="J968" t="s">
        <v>308</v>
      </c>
      <c r="K968">
        <v>4410</v>
      </c>
      <c r="L968" s="8">
        <v>4410</v>
      </c>
      <c r="M968" t="s">
        <v>341</v>
      </c>
      <c r="N968">
        <v>4000</v>
      </c>
      <c r="O968" t="s">
        <v>137</v>
      </c>
      <c r="P968">
        <v>8</v>
      </c>
      <c r="Q968" t="s">
        <v>486</v>
      </c>
      <c r="R968">
        <v>131</v>
      </c>
      <c r="S968" s="21">
        <v>1</v>
      </c>
      <c r="T968" s="21">
        <v>31</v>
      </c>
      <c r="U968" t="s">
        <v>449</v>
      </c>
      <c r="V968">
        <v>121</v>
      </c>
      <c r="W968" t="s">
        <v>312</v>
      </c>
      <c r="X968">
        <v>1</v>
      </c>
      <c r="Y968" t="s">
        <v>313</v>
      </c>
      <c r="Z968" s="4">
        <v>0</v>
      </c>
      <c r="AA968" s="4">
        <v>0</v>
      </c>
      <c r="AB968" s="4">
        <v>0</v>
      </c>
      <c r="AC968" s="4">
        <v>0</v>
      </c>
      <c r="AD968" s="4">
        <v>12523.32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1252.33</v>
      </c>
      <c r="AK968" s="4">
        <v>1252.33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-422.12</v>
      </c>
      <c r="AT968" s="4">
        <v>0</v>
      </c>
      <c r="AU968" s="4">
        <v>0</v>
      </c>
      <c r="AV968" s="4">
        <v>0</v>
      </c>
      <c r="AW968" s="4">
        <v>0</v>
      </c>
      <c r="AX968" s="4">
        <v>0</v>
      </c>
      <c r="AZ968" s="4">
        <v>0</v>
      </c>
      <c r="BA968" s="4">
        <v>0</v>
      </c>
      <c r="BB968" s="4">
        <v>0</v>
      </c>
      <c r="BC968" s="4">
        <v>0</v>
      </c>
      <c r="BD968" s="4">
        <v>0</v>
      </c>
      <c r="BE968" s="4">
        <v>0</v>
      </c>
      <c r="BF968" s="4">
        <v>0</v>
      </c>
      <c r="BG968" s="4">
        <v>10119</v>
      </c>
      <c r="BH968" s="4">
        <v>0</v>
      </c>
      <c r="BI968" s="4">
        <v>0</v>
      </c>
      <c r="BJ968" s="6">
        <v>1011.9</v>
      </c>
      <c r="BK968" s="6">
        <v>1011.9</v>
      </c>
      <c r="BQ968" s="4">
        <v>12604.2264</v>
      </c>
      <c r="BR968" s="9">
        <v>0</v>
      </c>
      <c r="BS968" s="9">
        <v>0</v>
      </c>
      <c r="BT968" s="9">
        <v>0</v>
      </c>
      <c r="BU968" s="9">
        <v>0</v>
      </c>
      <c r="BV968" s="9">
        <v>0</v>
      </c>
      <c r="BW968" s="9">
        <v>0</v>
      </c>
      <c r="BX968" s="9">
        <v>0</v>
      </c>
      <c r="BY968" s="9">
        <v>10503.522000000001</v>
      </c>
      <c r="BZ968" s="9">
        <v>0</v>
      </c>
      <c r="CA968" s="9">
        <v>0</v>
      </c>
      <c r="CB968" s="9">
        <v>1050.3522</v>
      </c>
      <c r="CC968" s="9">
        <v>1050.3522</v>
      </c>
      <c r="CD968" s="135">
        <v>12604.2264</v>
      </c>
      <c r="CE968" s="7">
        <f t="shared" si="15"/>
        <v>0</v>
      </c>
    </row>
    <row r="969" spans="1:83" hidden="1">
      <c r="A969">
        <v>951</v>
      </c>
      <c r="B969" t="s">
        <v>491</v>
      </c>
      <c r="C969">
        <v>118</v>
      </c>
      <c r="D969" t="s">
        <v>178</v>
      </c>
      <c r="E969">
        <v>445</v>
      </c>
      <c r="F969">
        <v>524110008</v>
      </c>
      <c r="G969" t="s">
        <v>730</v>
      </c>
      <c r="H969" s="53"/>
      <c r="I969">
        <v>101</v>
      </c>
      <c r="J969" t="s">
        <v>308</v>
      </c>
      <c r="K969">
        <v>4410</v>
      </c>
      <c r="L969" s="8">
        <v>4410</v>
      </c>
      <c r="M969" t="s">
        <v>341</v>
      </c>
      <c r="N969">
        <v>4000</v>
      </c>
      <c r="O969" t="s">
        <v>137</v>
      </c>
      <c r="P969">
        <v>12</v>
      </c>
      <c r="Q969" t="s">
        <v>401</v>
      </c>
      <c r="R969">
        <v>221</v>
      </c>
      <c r="S969" s="21">
        <v>2</v>
      </c>
      <c r="T969" s="21">
        <v>21</v>
      </c>
      <c r="U969" t="s">
        <v>492</v>
      </c>
      <c r="V969">
        <v>128</v>
      </c>
      <c r="W969" t="s">
        <v>404</v>
      </c>
      <c r="X969">
        <v>1</v>
      </c>
      <c r="Y969" t="s">
        <v>313</v>
      </c>
      <c r="Z969" s="4">
        <v>11971.2</v>
      </c>
      <c r="AA969" s="4">
        <v>0</v>
      </c>
      <c r="AB969" s="4">
        <v>8916.48</v>
      </c>
      <c r="AC969" s="4">
        <v>13712.7</v>
      </c>
      <c r="AD969" s="4">
        <v>18988.8</v>
      </c>
      <c r="AE969" s="4">
        <v>0</v>
      </c>
      <c r="AF969" s="4">
        <v>29117.95</v>
      </c>
      <c r="AG969" s="4">
        <v>0</v>
      </c>
      <c r="AH969" s="4">
        <v>0</v>
      </c>
      <c r="AI969" s="4">
        <v>0</v>
      </c>
      <c r="AJ969" s="4">
        <v>8270.7099999999991</v>
      </c>
      <c r="AK969" s="4">
        <v>8270.7099999999991</v>
      </c>
      <c r="AM969" s="4">
        <v>-84.9</v>
      </c>
      <c r="AN969" s="4">
        <v>-1181.31</v>
      </c>
      <c r="AO969" s="4">
        <v>55598.38</v>
      </c>
      <c r="AP969" s="4">
        <v>0</v>
      </c>
      <c r="AQ969" s="4">
        <v>0</v>
      </c>
      <c r="AR969" s="4">
        <v>0</v>
      </c>
      <c r="AS969" s="4">
        <v>-29755.56</v>
      </c>
      <c r="AT969" s="4">
        <v>-2405.0300000000002</v>
      </c>
      <c r="AU969" s="4">
        <v>0</v>
      </c>
      <c r="AV969" s="4">
        <v>0</v>
      </c>
      <c r="AW969" s="4">
        <v>0</v>
      </c>
      <c r="AX969" s="4">
        <v>0</v>
      </c>
      <c r="AZ969" s="4">
        <v>0</v>
      </c>
      <c r="BA969" s="4">
        <v>0</v>
      </c>
      <c r="BB969" s="4">
        <v>0</v>
      </c>
      <c r="BC969" s="4">
        <v>0</v>
      </c>
      <c r="BD969" s="4">
        <v>56468.11</v>
      </c>
      <c r="BE969" s="4">
        <v>40724.1</v>
      </c>
      <c r="BF969" s="4">
        <v>7682.5</v>
      </c>
      <c r="BG969" s="4">
        <v>0</v>
      </c>
      <c r="BH969" s="4">
        <v>0</v>
      </c>
      <c r="BI969" s="4">
        <v>0</v>
      </c>
      <c r="BJ969" s="6">
        <v>10487.471</v>
      </c>
      <c r="BK969" s="6">
        <v>10487.471</v>
      </c>
      <c r="BQ969" s="4">
        <v>130631.93877600001</v>
      </c>
      <c r="BR969" s="9">
        <v>0</v>
      </c>
      <c r="BS969" s="9">
        <v>0</v>
      </c>
      <c r="BT969" s="9">
        <v>0</v>
      </c>
      <c r="BU969" s="9">
        <v>0</v>
      </c>
      <c r="BV969" s="9">
        <v>58613.898180000004</v>
      </c>
      <c r="BW969" s="9">
        <v>42271.6158</v>
      </c>
      <c r="BX969" s="9">
        <v>7974.4350000000004</v>
      </c>
      <c r="BY969" s="9">
        <v>0</v>
      </c>
      <c r="BZ969" s="9">
        <v>0</v>
      </c>
      <c r="CA969" s="9">
        <v>0</v>
      </c>
      <c r="CB969" s="9">
        <v>10885.994898000001</v>
      </c>
      <c r="CC969" s="9">
        <v>10885.994898000001</v>
      </c>
      <c r="CD969" s="135">
        <v>130631.93877600001</v>
      </c>
      <c r="CE969" s="7">
        <f t="shared" si="15"/>
        <v>0</v>
      </c>
    </row>
    <row r="970" spans="1:83">
      <c r="A970">
        <v>954</v>
      </c>
      <c r="B970" t="s">
        <v>502</v>
      </c>
      <c r="C970">
        <v>122</v>
      </c>
      <c r="D970" t="s">
        <v>503</v>
      </c>
      <c r="E970">
        <v>445</v>
      </c>
      <c r="F970">
        <v>524110008</v>
      </c>
      <c r="G970" t="s">
        <v>730</v>
      </c>
      <c r="H970" s="53"/>
      <c r="I970">
        <v>101</v>
      </c>
      <c r="J970" t="s">
        <v>308</v>
      </c>
      <c r="K970">
        <v>4410</v>
      </c>
      <c r="L970" s="8">
        <v>4410</v>
      </c>
      <c r="M970" t="s">
        <v>341</v>
      </c>
      <c r="N970">
        <v>4000</v>
      </c>
      <c r="O970" t="s">
        <v>137</v>
      </c>
      <c r="P970">
        <v>12</v>
      </c>
      <c r="Q970" t="s">
        <v>401</v>
      </c>
      <c r="R970">
        <v>226</v>
      </c>
      <c r="S970" s="21">
        <v>2</v>
      </c>
      <c r="T970" s="21">
        <v>26</v>
      </c>
      <c r="U970" t="s">
        <v>504</v>
      </c>
      <c r="V970">
        <v>121</v>
      </c>
      <c r="W970" t="s">
        <v>312</v>
      </c>
      <c r="X970">
        <v>1</v>
      </c>
      <c r="Y970" t="s">
        <v>313</v>
      </c>
      <c r="Z970" s="4">
        <v>49931.88</v>
      </c>
      <c r="AA970" s="4">
        <v>5668.68</v>
      </c>
      <c r="AB970" s="4">
        <v>160959.76999999999</v>
      </c>
      <c r="AC970" s="4">
        <v>0</v>
      </c>
      <c r="AD970" s="4">
        <v>210445.67</v>
      </c>
      <c r="AE970" s="4">
        <v>184269.16</v>
      </c>
      <c r="AF970" s="4">
        <v>5548.22</v>
      </c>
      <c r="AG970" s="4">
        <v>0</v>
      </c>
      <c r="AH970" s="4">
        <v>211890.24</v>
      </c>
      <c r="AI970" s="4">
        <v>-169991.04000000001</v>
      </c>
      <c r="AJ970" s="4">
        <v>65872.259999999995</v>
      </c>
      <c r="AK970" s="4">
        <v>65872.259999999995</v>
      </c>
      <c r="AM970" s="4">
        <v>-49930.879999999997</v>
      </c>
      <c r="AN970" s="4">
        <v>-5514.14</v>
      </c>
      <c r="AO970" s="4">
        <v>120766.69</v>
      </c>
      <c r="AP970" s="4">
        <v>75000.14</v>
      </c>
      <c r="AQ970" s="4">
        <v>93648.26</v>
      </c>
      <c r="AR970" s="4">
        <v>-30460.16</v>
      </c>
      <c r="AS970" s="4">
        <v>16804.810000000001</v>
      </c>
      <c r="AT970" s="4">
        <v>0</v>
      </c>
      <c r="AU970" s="4">
        <v>-52348.7</v>
      </c>
      <c r="AV970" s="4">
        <v>63279.78</v>
      </c>
      <c r="AW970" s="4">
        <v>-65872.259999999995</v>
      </c>
      <c r="AX970" s="4">
        <v>-65000</v>
      </c>
      <c r="AZ970" s="4">
        <v>0</v>
      </c>
      <c r="BA970" s="4">
        <v>0</v>
      </c>
      <c r="BB970" s="4">
        <v>281880</v>
      </c>
      <c r="BC970" s="4">
        <v>0</v>
      </c>
      <c r="BD970" s="4">
        <v>304094</v>
      </c>
      <c r="BE970" s="4">
        <v>0</v>
      </c>
      <c r="BF970" s="4">
        <v>215940</v>
      </c>
      <c r="BG970" s="4">
        <v>0</v>
      </c>
      <c r="BH970" s="4">
        <v>0</v>
      </c>
      <c r="BI970" s="4">
        <v>0</v>
      </c>
      <c r="BJ970" s="6">
        <v>80191.399999999994</v>
      </c>
      <c r="BK970" s="6">
        <v>80191.399999999994</v>
      </c>
      <c r="BQ970" s="6">
        <v>436158.07840000011</v>
      </c>
      <c r="BR970" s="9">
        <v>0</v>
      </c>
      <c r="BS970" s="9">
        <v>0</v>
      </c>
      <c r="BT970" s="9">
        <v>155812.13467389773</v>
      </c>
      <c r="BU970" s="9">
        <v>0</v>
      </c>
      <c r="BV970" s="9">
        <v>168091.15680972132</v>
      </c>
      <c r="BW970" s="9">
        <v>0</v>
      </c>
      <c r="BX970" s="9">
        <v>119363.10614971432</v>
      </c>
      <c r="BY970" s="9">
        <v>0</v>
      </c>
      <c r="BZ970" s="9">
        <v>0</v>
      </c>
      <c r="CA970" s="9">
        <v>0</v>
      </c>
      <c r="CB970" s="9">
        <v>44326.63976333334</v>
      </c>
      <c r="CC970" s="9">
        <f>44326.6397633333-95762</f>
        <v>-51435.360236666696</v>
      </c>
      <c r="CD970" s="135">
        <v>531919.67716000008</v>
      </c>
      <c r="CE970" s="7">
        <f t="shared" si="15"/>
        <v>-95761.598759999964</v>
      </c>
    </row>
    <row r="971" spans="1:83" hidden="1">
      <c r="A971">
        <v>961</v>
      </c>
      <c r="B971" t="s">
        <v>80</v>
      </c>
      <c r="C971">
        <v>124</v>
      </c>
      <c r="D971" t="s">
        <v>508</v>
      </c>
      <c r="E971">
        <v>445</v>
      </c>
      <c r="F971">
        <v>524110008</v>
      </c>
      <c r="G971" t="s">
        <v>730</v>
      </c>
      <c r="H971" s="53"/>
      <c r="I971">
        <v>101</v>
      </c>
      <c r="J971" t="s">
        <v>308</v>
      </c>
      <c r="K971">
        <v>4410</v>
      </c>
      <c r="L971" s="8">
        <v>4410</v>
      </c>
      <c r="M971" t="s">
        <v>341</v>
      </c>
      <c r="N971">
        <v>4000</v>
      </c>
      <c r="O971" t="s">
        <v>137</v>
      </c>
      <c r="P971">
        <v>11</v>
      </c>
      <c r="Q971" t="s">
        <v>509</v>
      </c>
      <c r="R971">
        <v>241</v>
      </c>
      <c r="S971" s="21">
        <v>2</v>
      </c>
      <c r="T971" s="21">
        <v>41</v>
      </c>
      <c r="U971" t="s">
        <v>445</v>
      </c>
      <c r="V971">
        <v>124</v>
      </c>
      <c r="W971" t="s">
        <v>510</v>
      </c>
      <c r="X971">
        <v>1</v>
      </c>
      <c r="Y971" t="s">
        <v>313</v>
      </c>
      <c r="Z971" s="4">
        <v>13023.31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1302.33</v>
      </c>
      <c r="AK971" s="4">
        <v>1302.33</v>
      </c>
      <c r="AM971" s="4">
        <v>-10268.07</v>
      </c>
      <c r="AN971" s="4">
        <v>-2089.6799999999998</v>
      </c>
      <c r="AO971" s="4">
        <v>-2</v>
      </c>
      <c r="AP971" s="4">
        <v>0</v>
      </c>
      <c r="AQ971" s="4">
        <v>-663.56</v>
      </c>
      <c r="AR971" s="4">
        <v>0</v>
      </c>
      <c r="AS971" s="4">
        <v>0</v>
      </c>
      <c r="AT971" s="4">
        <v>0</v>
      </c>
      <c r="AU971" s="4">
        <v>0</v>
      </c>
      <c r="AV971" s="4">
        <v>0</v>
      </c>
      <c r="AW971" s="4">
        <v>0</v>
      </c>
      <c r="AX971" s="4">
        <v>0</v>
      </c>
      <c r="AZ971" s="4">
        <v>0</v>
      </c>
      <c r="BA971" s="4">
        <v>0</v>
      </c>
      <c r="BB971" s="4">
        <v>0</v>
      </c>
      <c r="BC971" s="4">
        <v>0</v>
      </c>
      <c r="BD971" s="4">
        <v>0</v>
      </c>
      <c r="BE971" s="4">
        <v>0</v>
      </c>
      <c r="BF971" s="4">
        <v>0</v>
      </c>
      <c r="BG971" s="4">
        <v>0</v>
      </c>
      <c r="BH971" s="4">
        <v>0</v>
      </c>
      <c r="BI971" s="4">
        <v>0</v>
      </c>
      <c r="BJ971" s="6">
        <v>0</v>
      </c>
      <c r="BK971" s="6">
        <v>0</v>
      </c>
      <c r="BQ971" s="4">
        <v>0</v>
      </c>
      <c r="BR971" s="9">
        <v>0</v>
      </c>
      <c r="BS971" s="9">
        <v>0</v>
      </c>
      <c r="BT971" s="9">
        <v>0</v>
      </c>
      <c r="BU971" s="9">
        <v>0</v>
      </c>
      <c r="BV971" s="9">
        <v>0</v>
      </c>
      <c r="BW971" s="9">
        <v>0</v>
      </c>
      <c r="BX971" s="9">
        <v>0</v>
      </c>
      <c r="BY971" s="9">
        <v>0</v>
      </c>
      <c r="BZ971" s="9">
        <v>0</v>
      </c>
      <c r="CA971" s="9">
        <v>0</v>
      </c>
      <c r="CB971" s="9">
        <v>0</v>
      </c>
      <c r="CC971" s="9">
        <v>0</v>
      </c>
      <c r="CD971" s="135">
        <v>0</v>
      </c>
      <c r="CE971" s="7">
        <f t="shared" si="15"/>
        <v>0</v>
      </c>
    </row>
    <row r="972" spans="1:83" hidden="1">
      <c r="A972">
        <v>991</v>
      </c>
      <c r="B972" t="s">
        <v>538</v>
      </c>
      <c r="C972">
        <v>136</v>
      </c>
      <c r="D972" t="s">
        <v>539</v>
      </c>
      <c r="E972">
        <v>445</v>
      </c>
      <c r="F972">
        <v>524110008</v>
      </c>
      <c r="G972" t="s">
        <v>730</v>
      </c>
      <c r="H972" s="53"/>
      <c r="I972">
        <v>101</v>
      </c>
      <c r="J972" t="s">
        <v>308</v>
      </c>
      <c r="K972">
        <v>4410</v>
      </c>
      <c r="L972" s="8">
        <v>4410</v>
      </c>
      <c r="M972" t="s">
        <v>341</v>
      </c>
      <c r="N972">
        <v>4000</v>
      </c>
      <c r="O972" t="s">
        <v>137</v>
      </c>
      <c r="P972">
        <v>10</v>
      </c>
      <c r="Q972" t="s">
        <v>540</v>
      </c>
      <c r="R972">
        <v>311</v>
      </c>
      <c r="S972" s="21">
        <v>3</v>
      </c>
      <c r="T972" s="21">
        <v>11</v>
      </c>
      <c r="U972" t="s">
        <v>463</v>
      </c>
      <c r="V972">
        <v>121</v>
      </c>
      <c r="W972" t="s">
        <v>312</v>
      </c>
      <c r="X972">
        <v>1</v>
      </c>
      <c r="Y972" t="s">
        <v>313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1689.31</v>
      </c>
      <c r="AT972" s="4">
        <v>0</v>
      </c>
      <c r="AU972" s="4">
        <v>0</v>
      </c>
      <c r="AV972" s="4">
        <v>20670</v>
      </c>
      <c r="AW972" s="4">
        <v>0</v>
      </c>
      <c r="AX972" s="4">
        <v>0</v>
      </c>
      <c r="AZ972" s="4">
        <v>0</v>
      </c>
      <c r="BA972" s="4">
        <v>0</v>
      </c>
      <c r="BB972" s="4">
        <v>0</v>
      </c>
      <c r="BC972" s="4">
        <v>0</v>
      </c>
      <c r="BD972" s="4">
        <v>0</v>
      </c>
      <c r="BE972" s="4">
        <v>0</v>
      </c>
      <c r="BF972" s="4">
        <v>1689.31</v>
      </c>
      <c r="BG972" s="4">
        <v>0</v>
      </c>
      <c r="BH972" s="4">
        <v>0</v>
      </c>
      <c r="BI972" s="4">
        <v>0</v>
      </c>
      <c r="BJ972" s="6">
        <v>168.93099999999998</v>
      </c>
      <c r="BK972" s="6">
        <v>168.93099999999998</v>
      </c>
      <c r="BQ972" s="4">
        <v>2104.2045360000002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0</v>
      </c>
      <c r="BX972" s="9">
        <v>1753.50378</v>
      </c>
      <c r="BY972" s="9">
        <v>0</v>
      </c>
      <c r="BZ972" s="9">
        <v>0</v>
      </c>
      <c r="CA972" s="9">
        <v>0</v>
      </c>
      <c r="CB972" s="9">
        <v>175.35037800000001</v>
      </c>
      <c r="CC972" s="9">
        <v>175.35037800000001</v>
      </c>
      <c r="CD972" s="135">
        <v>2104.2045360000002</v>
      </c>
      <c r="CE972" s="7">
        <f t="shared" si="15"/>
        <v>0</v>
      </c>
    </row>
    <row r="973" spans="1:83" hidden="1">
      <c r="A973">
        <v>962</v>
      </c>
      <c r="B973" t="s">
        <v>513</v>
      </c>
      <c r="C973">
        <v>126</v>
      </c>
      <c r="D973" t="s">
        <v>225</v>
      </c>
      <c r="E973">
        <v>447</v>
      </c>
      <c r="F973">
        <v>524110011</v>
      </c>
      <c r="G973" t="s">
        <v>230</v>
      </c>
      <c r="H973" s="53"/>
      <c r="I973">
        <v>101</v>
      </c>
      <c r="J973" t="s">
        <v>308</v>
      </c>
      <c r="K973">
        <v>4410</v>
      </c>
      <c r="L973" s="8">
        <v>4410</v>
      </c>
      <c r="M973" t="s">
        <v>341</v>
      </c>
      <c r="N973">
        <v>4000</v>
      </c>
      <c r="O973" t="s">
        <v>137</v>
      </c>
      <c r="P973">
        <v>11</v>
      </c>
      <c r="Q973" t="s">
        <v>509</v>
      </c>
      <c r="R973">
        <v>241</v>
      </c>
      <c r="S973" s="21">
        <v>2</v>
      </c>
      <c r="T973" s="21">
        <v>41</v>
      </c>
      <c r="U973" t="s">
        <v>445</v>
      </c>
      <c r="V973">
        <v>124</v>
      </c>
      <c r="W973" t="s">
        <v>510</v>
      </c>
      <c r="X973">
        <v>1</v>
      </c>
      <c r="Y973" t="s">
        <v>313</v>
      </c>
      <c r="Z973" s="4">
        <v>0</v>
      </c>
      <c r="AA973" s="4">
        <v>0</v>
      </c>
      <c r="AB973" s="4">
        <v>0</v>
      </c>
      <c r="AC973" s="4">
        <v>0</v>
      </c>
      <c r="AD973" s="4">
        <v>13826.74</v>
      </c>
      <c r="AE973" s="4">
        <v>3950.5</v>
      </c>
      <c r="AF973" s="4">
        <v>0</v>
      </c>
      <c r="AG973" s="4">
        <v>0</v>
      </c>
      <c r="AH973" s="4">
        <v>16298.79</v>
      </c>
      <c r="AI973" s="4">
        <v>0</v>
      </c>
      <c r="AJ973" s="4">
        <v>3407.6</v>
      </c>
      <c r="AK973" s="4">
        <v>3407.6</v>
      </c>
      <c r="AM973" s="4">
        <v>0</v>
      </c>
      <c r="AN973" s="4">
        <v>0</v>
      </c>
      <c r="AO973" s="4">
        <v>90480</v>
      </c>
      <c r="AP973" s="4">
        <v>0</v>
      </c>
      <c r="AQ973" s="4">
        <v>0</v>
      </c>
      <c r="AR973" s="4">
        <v>0</v>
      </c>
      <c r="AS973" s="4">
        <v>45541.36</v>
      </c>
      <c r="AT973" s="4">
        <v>31436</v>
      </c>
      <c r="AU973" s="4">
        <v>-1051.8699999999999</v>
      </c>
      <c r="AV973" s="4">
        <v>40549.08</v>
      </c>
      <c r="AW973" s="4">
        <v>-3407.6</v>
      </c>
      <c r="AX973" s="4">
        <v>0</v>
      </c>
      <c r="AZ973" s="4">
        <v>0</v>
      </c>
      <c r="BA973" s="4">
        <v>0</v>
      </c>
      <c r="BB973" s="4">
        <v>0</v>
      </c>
      <c r="BC973" s="4">
        <v>45240</v>
      </c>
      <c r="BD973" s="4">
        <v>0</v>
      </c>
      <c r="BE973" s="4">
        <v>0</v>
      </c>
      <c r="BF973" s="4">
        <v>63318.6</v>
      </c>
      <c r="BG973" s="4">
        <v>0</v>
      </c>
      <c r="BH973" s="4">
        <v>0</v>
      </c>
      <c r="BI973" s="4">
        <v>55796</v>
      </c>
      <c r="BJ973" s="6">
        <v>16435.46</v>
      </c>
      <c r="BK973" s="6">
        <v>16435.46</v>
      </c>
      <c r="BQ973" s="4">
        <v>204720.08976</v>
      </c>
      <c r="BR973" s="9">
        <v>0</v>
      </c>
      <c r="BS973" s="9">
        <v>0</v>
      </c>
      <c r="BT973" s="9">
        <v>0</v>
      </c>
      <c r="BU973" s="9">
        <v>46959.12</v>
      </c>
      <c r="BV973" s="9">
        <v>0</v>
      </c>
      <c r="BW973" s="9">
        <v>0</v>
      </c>
      <c r="BX973" s="9">
        <v>65724.7068</v>
      </c>
      <c r="BY973" s="9">
        <v>0</v>
      </c>
      <c r="BZ973" s="9">
        <v>0</v>
      </c>
      <c r="CA973" s="9">
        <v>57916.248</v>
      </c>
      <c r="CB973" s="9">
        <v>17060.00748</v>
      </c>
      <c r="CC973" s="9">
        <v>17060.00748</v>
      </c>
      <c r="CD973" s="135">
        <v>204720.08976</v>
      </c>
      <c r="CE973" s="7">
        <f t="shared" si="15"/>
        <v>0</v>
      </c>
    </row>
    <row r="974" spans="1:83" hidden="1">
      <c r="A974">
        <v>962</v>
      </c>
      <c r="B974" t="s">
        <v>513</v>
      </c>
      <c r="C974">
        <v>126</v>
      </c>
      <c r="D974" t="s">
        <v>225</v>
      </c>
      <c r="E974">
        <v>448</v>
      </c>
      <c r="F974">
        <v>524110013</v>
      </c>
      <c r="G974" t="s">
        <v>749</v>
      </c>
      <c r="H974" s="53"/>
      <c r="I974">
        <v>101</v>
      </c>
      <c r="J974" t="s">
        <v>308</v>
      </c>
      <c r="K974">
        <v>4410</v>
      </c>
      <c r="L974" s="8">
        <v>4410</v>
      </c>
      <c r="M974" t="s">
        <v>341</v>
      </c>
      <c r="N974">
        <v>4000</v>
      </c>
      <c r="O974" t="s">
        <v>137</v>
      </c>
      <c r="P974">
        <v>11</v>
      </c>
      <c r="Q974" t="s">
        <v>509</v>
      </c>
      <c r="R974">
        <v>241</v>
      </c>
      <c r="S974" s="21">
        <v>2</v>
      </c>
      <c r="T974" s="21">
        <v>41</v>
      </c>
      <c r="U974" t="s">
        <v>445</v>
      </c>
      <c r="V974">
        <v>124</v>
      </c>
      <c r="W974" t="s">
        <v>510</v>
      </c>
      <c r="X974">
        <v>1</v>
      </c>
      <c r="Y974" t="s">
        <v>313</v>
      </c>
      <c r="Z974" s="4">
        <v>0</v>
      </c>
      <c r="AA974" s="4">
        <v>0</v>
      </c>
      <c r="AB974" s="4">
        <v>0</v>
      </c>
      <c r="AC974" s="4">
        <v>9288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928.8</v>
      </c>
      <c r="AK974" s="4">
        <v>928.8</v>
      </c>
      <c r="AM974" s="4">
        <v>2032.49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0</v>
      </c>
      <c r="AU974" s="4">
        <v>0</v>
      </c>
      <c r="AV974" s="4">
        <v>0</v>
      </c>
      <c r="AW974" s="4">
        <v>0</v>
      </c>
      <c r="AX974" s="4">
        <v>0</v>
      </c>
      <c r="AZ974" s="4">
        <v>2032.49</v>
      </c>
      <c r="BA974" s="4">
        <v>0</v>
      </c>
      <c r="BB974" s="4">
        <v>0</v>
      </c>
      <c r="BC974" s="4">
        <v>0</v>
      </c>
      <c r="BD974" s="4">
        <v>0</v>
      </c>
      <c r="BE974" s="4">
        <v>0</v>
      </c>
      <c r="BF974" s="4">
        <v>0</v>
      </c>
      <c r="BG974" s="4">
        <v>0</v>
      </c>
      <c r="BH974" s="4">
        <v>0</v>
      </c>
      <c r="BI974" s="4">
        <v>0</v>
      </c>
      <c r="BJ974" s="6">
        <v>203.249</v>
      </c>
      <c r="BK974" s="6">
        <v>203.249</v>
      </c>
      <c r="BQ974" s="4">
        <v>2531.6695439999999</v>
      </c>
      <c r="BR974" s="9">
        <v>2109.72462</v>
      </c>
      <c r="BS974" s="9">
        <v>0</v>
      </c>
      <c r="BT974" s="9">
        <v>0</v>
      </c>
      <c r="BU974" s="9">
        <v>0</v>
      </c>
      <c r="BV974" s="9">
        <v>0</v>
      </c>
      <c r="BW974" s="9">
        <v>0</v>
      </c>
      <c r="BX974" s="9">
        <v>0</v>
      </c>
      <c r="BY974" s="9">
        <v>0</v>
      </c>
      <c r="BZ974" s="9">
        <v>0</v>
      </c>
      <c r="CA974" s="9">
        <v>0</v>
      </c>
      <c r="CB974" s="9">
        <v>210.97246200000001</v>
      </c>
      <c r="CC974" s="9">
        <v>210.97246200000001</v>
      </c>
      <c r="CD974" s="135">
        <v>2531.6695440000003</v>
      </c>
      <c r="CE974" s="7">
        <f t="shared" si="15"/>
        <v>0</v>
      </c>
    </row>
    <row r="975" spans="1:83" hidden="1">
      <c r="A975">
        <v>964</v>
      </c>
      <c r="B975" t="s">
        <v>518</v>
      </c>
      <c r="C975">
        <v>128</v>
      </c>
      <c r="D975" t="s">
        <v>519</v>
      </c>
      <c r="E975">
        <v>449</v>
      </c>
      <c r="F975">
        <v>524110015</v>
      </c>
      <c r="G975" t="s">
        <v>231</v>
      </c>
      <c r="H975" s="53"/>
      <c r="I975">
        <v>101</v>
      </c>
      <c r="J975" t="s">
        <v>308</v>
      </c>
      <c r="K975">
        <v>4410</v>
      </c>
      <c r="L975" s="8">
        <v>4410</v>
      </c>
      <c r="M975" t="s">
        <v>341</v>
      </c>
      <c r="N975">
        <v>4000</v>
      </c>
      <c r="O975" t="s">
        <v>137</v>
      </c>
      <c r="P975">
        <v>11</v>
      </c>
      <c r="Q975" t="s">
        <v>509</v>
      </c>
      <c r="R975">
        <v>256</v>
      </c>
      <c r="S975" s="21">
        <v>2</v>
      </c>
      <c r="T975" s="21">
        <v>56</v>
      </c>
      <c r="U975" t="s">
        <v>520</v>
      </c>
      <c r="V975">
        <v>121</v>
      </c>
      <c r="W975" t="s">
        <v>312</v>
      </c>
      <c r="X975">
        <v>1</v>
      </c>
      <c r="Y975" t="s">
        <v>313</v>
      </c>
      <c r="Z975" s="4">
        <v>0</v>
      </c>
      <c r="AA975" s="4">
        <v>0</v>
      </c>
      <c r="AB975" s="4">
        <v>0</v>
      </c>
      <c r="AC975" s="4">
        <v>0</v>
      </c>
      <c r="AD975" s="4">
        <v>1625.4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162.54</v>
      </c>
      <c r="AK975" s="4">
        <v>162.54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0</v>
      </c>
      <c r="AU975" s="4">
        <v>0</v>
      </c>
      <c r="AV975" s="4">
        <v>0</v>
      </c>
      <c r="AW975" s="4">
        <v>0</v>
      </c>
      <c r="AX975" s="4">
        <v>0</v>
      </c>
      <c r="AZ975" s="4">
        <v>0</v>
      </c>
      <c r="BA975" s="4">
        <v>0</v>
      </c>
      <c r="BB975" s="4">
        <v>0</v>
      </c>
      <c r="BC975" s="4">
        <v>0</v>
      </c>
      <c r="BD975" s="4">
        <v>0</v>
      </c>
      <c r="BE975" s="4">
        <v>0</v>
      </c>
      <c r="BF975" s="4">
        <v>0</v>
      </c>
      <c r="BG975" s="4">
        <v>0</v>
      </c>
      <c r="BH975" s="4">
        <v>0</v>
      </c>
      <c r="BI975" s="4">
        <v>0</v>
      </c>
      <c r="BJ975" s="6">
        <v>0</v>
      </c>
      <c r="BK975" s="6">
        <v>0</v>
      </c>
      <c r="BQ975" s="4"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0</v>
      </c>
      <c r="BX975" s="9">
        <v>0</v>
      </c>
      <c r="BY975" s="9">
        <v>0</v>
      </c>
      <c r="BZ975" s="9">
        <v>0</v>
      </c>
      <c r="CA975" s="9">
        <v>0</v>
      </c>
      <c r="CB975" s="9">
        <v>0</v>
      </c>
      <c r="CC975" s="9">
        <v>0</v>
      </c>
      <c r="CD975" s="135">
        <v>0</v>
      </c>
      <c r="CE975" s="7">
        <f t="shared" si="15"/>
        <v>0</v>
      </c>
    </row>
    <row r="976" spans="1:83" hidden="1">
      <c r="A976">
        <v>111</v>
      </c>
      <c r="B976" t="s">
        <v>84</v>
      </c>
      <c r="C976">
        <v>141</v>
      </c>
      <c r="D976" t="s">
        <v>260</v>
      </c>
      <c r="E976">
        <v>450</v>
      </c>
      <c r="F976">
        <v>524110016</v>
      </c>
      <c r="G976" t="s">
        <v>165</v>
      </c>
      <c r="H976" s="53"/>
      <c r="I976">
        <v>101</v>
      </c>
      <c r="J976" t="s">
        <v>308</v>
      </c>
      <c r="K976">
        <v>4410</v>
      </c>
      <c r="L976" s="8">
        <v>4410</v>
      </c>
      <c r="M976" t="s">
        <v>341</v>
      </c>
      <c r="N976">
        <v>4000</v>
      </c>
      <c r="O976" t="s">
        <v>137</v>
      </c>
      <c r="P976">
        <v>13</v>
      </c>
      <c r="Q976" t="s">
        <v>353</v>
      </c>
      <c r="R976">
        <v>263</v>
      </c>
      <c r="S976" s="21">
        <v>2</v>
      </c>
      <c r="T976" s="21">
        <v>63</v>
      </c>
      <c r="U976" t="s">
        <v>354</v>
      </c>
      <c r="V976">
        <v>121</v>
      </c>
      <c r="W976" t="s">
        <v>312</v>
      </c>
      <c r="X976">
        <v>1</v>
      </c>
      <c r="Y976" t="s">
        <v>313</v>
      </c>
      <c r="Z976" s="4">
        <v>11764.8</v>
      </c>
      <c r="AA976" s="4">
        <v>11764.8</v>
      </c>
      <c r="AB976" s="4">
        <v>24613.82</v>
      </c>
      <c r="AC976" s="4">
        <v>8204.4</v>
      </c>
      <c r="AD976" s="4">
        <v>14086.8</v>
      </c>
      <c r="AE976" s="4">
        <v>11764.8</v>
      </c>
      <c r="AF976" s="4">
        <v>11764.8</v>
      </c>
      <c r="AG976" s="4">
        <v>11764.8</v>
      </c>
      <c r="AH976" s="4">
        <v>11764.8</v>
      </c>
      <c r="AI976" s="4">
        <v>11764.8</v>
      </c>
      <c r="AJ976" s="4">
        <v>12925.86</v>
      </c>
      <c r="AK976" s="4">
        <v>12925.86</v>
      </c>
      <c r="AM976" s="4">
        <v>94288.54</v>
      </c>
      <c r="AN976" s="4">
        <v>-5029.17</v>
      </c>
      <c r="AO976" s="4">
        <v>-24991.37</v>
      </c>
      <c r="AP976" s="4">
        <v>-8000</v>
      </c>
      <c r="AQ976" s="4">
        <v>-14000</v>
      </c>
      <c r="AR976" s="4">
        <v>-10000</v>
      </c>
      <c r="AS976" s="4">
        <v>-11000</v>
      </c>
      <c r="AT976" s="4">
        <v>-11387.67</v>
      </c>
      <c r="AU976" s="4">
        <v>-10000</v>
      </c>
      <c r="AV976" s="4">
        <v>-10000</v>
      </c>
      <c r="AW976" s="4">
        <v>8000</v>
      </c>
      <c r="AX976" s="4">
        <v>-12000</v>
      </c>
      <c r="AZ976" s="4">
        <v>11400</v>
      </c>
      <c r="BA976" s="4">
        <v>11400</v>
      </c>
      <c r="BB976" s="4">
        <v>17100</v>
      </c>
      <c r="BC976" s="4">
        <v>5700</v>
      </c>
      <c r="BD976" s="4">
        <v>11400</v>
      </c>
      <c r="BE976" s="4">
        <v>11400</v>
      </c>
      <c r="BF976" s="4">
        <v>11400</v>
      </c>
      <c r="BG976" s="4">
        <v>11400</v>
      </c>
      <c r="BH976" s="4">
        <v>11400</v>
      </c>
      <c r="BI976" s="4">
        <v>11400</v>
      </c>
      <c r="BJ976" s="6">
        <v>11400</v>
      </c>
      <c r="BK976" s="6">
        <v>11400</v>
      </c>
      <c r="BQ976" s="4">
        <v>141998.39999999999</v>
      </c>
      <c r="BR976" s="9">
        <v>11833.199999999999</v>
      </c>
      <c r="BS976" s="9">
        <v>11833.199999999999</v>
      </c>
      <c r="BT976" s="9">
        <v>17749.8</v>
      </c>
      <c r="BU976" s="9">
        <v>5916.5999999999995</v>
      </c>
      <c r="BV976" s="9">
        <v>11833.199999999999</v>
      </c>
      <c r="BW976" s="9">
        <v>11833.199999999999</v>
      </c>
      <c r="BX976" s="9">
        <v>11833.199999999999</v>
      </c>
      <c r="BY976" s="9">
        <v>11833.199999999999</v>
      </c>
      <c r="BZ976" s="9">
        <v>11833.199999999999</v>
      </c>
      <c r="CA976" s="9">
        <v>11833.199999999999</v>
      </c>
      <c r="CB976" s="9">
        <v>11833.199999999999</v>
      </c>
      <c r="CC976" s="9">
        <v>11833.199999999999</v>
      </c>
      <c r="CD976" s="135">
        <v>141998.39999999999</v>
      </c>
      <c r="CE976" s="7">
        <f t="shared" si="15"/>
        <v>0</v>
      </c>
    </row>
    <row r="977" spans="1:83" hidden="1">
      <c r="A977">
        <v>954</v>
      </c>
      <c r="B977" t="s">
        <v>502</v>
      </c>
      <c r="C977">
        <v>122</v>
      </c>
      <c r="D977" t="s">
        <v>503</v>
      </c>
      <c r="E977">
        <v>450</v>
      </c>
      <c r="F977">
        <v>524110016</v>
      </c>
      <c r="G977" t="s">
        <v>165</v>
      </c>
      <c r="H977" s="53"/>
      <c r="I977">
        <v>101</v>
      </c>
      <c r="J977" t="s">
        <v>308</v>
      </c>
      <c r="K977">
        <v>4410</v>
      </c>
      <c r="L977" s="8">
        <v>4410</v>
      </c>
      <c r="M977" t="s">
        <v>341</v>
      </c>
      <c r="N977">
        <v>4000</v>
      </c>
      <c r="O977" t="s">
        <v>137</v>
      </c>
      <c r="P977">
        <v>12</v>
      </c>
      <c r="Q977" t="s">
        <v>401</v>
      </c>
      <c r="R977">
        <v>226</v>
      </c>
      <c r="S977" s="21">
        <v>2</v>
      </c>
      <c r="T977" s="21">
        <v>26</v>
      </c>
      <c r="U977" t="s">
        <v>504</v>
      </c>
      <c r="V977">
        <v>121</v>
      </c>
      <c r="W977" t="s">
        <v>312</v>
      </c>
      <c r="X977">
        <v>1</v>
      </c>
      <c r="Y977" t="s">
        <v>313</v>
      </c>
      <c r="Z977" s="4">
        <v>20640</v>
      </c>
      <c r="AA977" s="4">
        <v>20640</v>
      </c>
      <c r="AB977" s="4">
        <v>27864</v>
      </c>
      <c r="AC977" s="4">
        <v>9288</v>
      </c>
      <c r="AD977" s="4">
        <v>18576</v>
      </c>
      <c r="AE977" s="4">
        <v>18576</v>
      </c>
      <c r="AF977" s="4">
        <v>18576</v>
      </c>
      <c r="AG977" s="4">
        <v>18576</v>
      </c>
      <c r="AH977" s="4">
        <v>18576</v>
      </c>
      <c r="AI977" s="4">
        <v>18576</v>
      </c>
      <c r="AJ977" s="4">
        <v>18988.8</v>
      </c>
      <c r="AK977" s="4">
        <v>18988.8</v>
      </c>
      <c r="AM977" s="4">
        <v>99996.77</v>
      </c>
      <c r="AN977" s="4">
        <v>-32571.1</v>
      </c>
      <c r="AO977" s="4">
        <v>-3983.22</v>
      </c>
      <c r="AP977" s="4">
        <v>0</v>
      </c>
      <c r="AQ977" s="4">
        <v>0</v>
      </c>
      <c r="AR977" s="4">
        <v>-9019.92</v>
      </c>
      <c r="AS977" s="4">
        <v>-10500</v>
      </c>
      <c r="AT977" s="4">
        <v>-27455</v>
      </c>
      <c r="AU977" s="4">
        <v>-18000</v>
      </c>
      <c r="AV977" s="4">
        <v>77818.990000000005</v>
      </c>
      <c r="AW977" s="4">
        <v>-18000</v>
      </c>
      <c r="AX977" s="4">
        <v>-18500</v>
      </c>
      <c r="AZ977" s="4">
        <v>18000</v>
      </c>
      <c r="BA977" s="4">
        <v>18000</v>
      </c>
      <c r="BB977" s="4">
        <v>27000</v>
      </c>
      <c r="BC977" s="4">
        <v>9000</v>
      </c>
      <c r="BD977" s="4">
        <v>18000</v>
      </c>
      <c r="BE977" s="4">
        <v>18000</v>
      </c>
      <c r="BF977" s="4">
        <v>18000</v>
      </c>
      <c r="BG977" s="4">
        <v>18000</v>
      </c>
      <c r="BH977" s="4">
        <v>18000</v>
      </c>
      <c r="BI977" s="4">
        <v>18000</v>
      </c>
      <c r="BJ977" s="6">
        <v>18000</v>
      </c>
      <c r="BK977" s="6">
        <v>18000</v>
      </c>
      <c r="BQ977" s="4">
        <v>224208</v>
      </c>
      <c r="BR977" s="9">
        <v>18684</v>
      </c>
      <c r="BS977" s="9">
        <v>18684</v>
      </c>
      <c r="BT977" s="9">
        <v>28026</v>
      </c>
      <c r="BU977" s="9">
        <v>9342</v>
      </c>
      <c r="BV977" s="9">
        <v>18684</v>
      </c>
      <c r="BW977" s="9">
        <v>18684</v>
      </c>
      <c r="BX977" s="9">
        <v>18684</v>
      </c>
      <c r="BY977" s="9">
        <v>18684</v>
      </c>
      <c r="BZ977" s="9">
        <v>18684</v>
      </c>
      <c r="CA977" s="9">
        <v>18684</v>
      </c>
      <c r="CB977" s="9">
        <v>18684</v>
      </c>
      <c r="CC977" s="9">
        <v>18684</v>
      </c>
      <c r="CD977" s="135">
        <v>224208</v>
      </c>
      <c r="CE977" s="7">
        <f t="shared" si="15"/>
        <v>0</v>
      </c>
    </row>
    <row r="978" spans="1:83" hidden="1">
      <c r="A978">
        <v>965</v>
      </c>
      <c r="B978" t="s">
        <v>521</v>
      </c>
      <c r="C978">
        <v>129</v>
      </c>
      <c r="D978" t="s">
        <v>236</v>
      </c>
      <c r="E978">
        <v>450</v>
      </c>
      <c r="F978">
        <v>524110016</v>
      </c>
      <c r="G978" t="s">
        <v>165</v>
      </c>
      <c r="H978" s="53"/>
      <c r="I978">
        <v>101</v>
      </c>
      <c r="J978" t="s">
        <v>308</v>
      </c>
      <c r="K978">
        <v>4410</v>
      </c>
      <c r="L978" s="8">
        <v>4410</v>
      </c>
      <c r="M978" t="s">
        <v>341</v>
      </c>
      <c r="N978">
        <v>4000</v>
      </c>
      <c r="O978" t="s">
        <v>137</v>
      </c>
      <c r="P978">
        <v>11</v>
      </c>
      <c r="Q978" t="s">
        <v>509</v>
      </c>
      <c r="R978">
        <v>242</v>
      </c>
      <c r="S978" s="21">
        <v>2</v>
      </c>
      <c r="T978" s="21">
        <v>42</v>
      </c>
      <c r="U978" t="s">
        <v>283</v>
      </c>
      <c r="V978">
        <v>124</v>
      </c>
      <c r="W978" t="s">
        <v>510</v>
      </c>
      <c r="X978">
        <v>1</v>
      </c>
      <c r="Y978" t="s">
        <v>313</v>
      </c>
      <c r="Z978" s="4">
        <v>0</v>
      </c>
      <c r="AA978" s="4">
        <v>0</v>
      </c>
      <c r="AB978" s="4">
        <v>0</v>
      </c>
      <c r="AC978" s="4">
        <v>0</v>
      </c>
      <c r="AD978" s="4">
        <v>3096</v>
      </c>
      <c r="AE978" s="4">
        <v>3096</v>
      </c>
      <c r="AF978" s="4">
        <v>3096</v>
      </c>
      <c r="AG978" s="4">
        <v>3096</v>
      </c>
      <c r="AH978" s="4">
        <v>3096</v>
      </c>
      <c r="AI978" s="4">
        <v>3096</v>
      </c>
      <c r="AJ978" s="4">
        <v>1857.6</v>
      </c>
      <c r="AK978" s="4">
        <v>1857.6</v>
      </c>
      <c r="AM978" s="4">
        <v>30000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0</v>
      </c>
      <c r="AU978" s="4">
        <v>0</v>
      </c>
      <c r="AV978" s="4">
        <v>0</v>
      </c>
      <c r="AW978" s="4">
        <v>0</v>
      </c>
      <c r="AX978" s="4">
        <v>0</v>
      </c>
      <c r="AZ978" s="4">
        <v>3000</v>
      </c>
      <c r="BA978" s="4">
        <v>3000</v>
      </c>
      <c r="BB978" s="4">
        <v>4500</v>
      </c>
      <c r="BC978" s="4">
        <v>1500</v>
      </c>
      <c r="BD978" s="4">
        <v>3000</v>
      </c>
      <c r="BE978" s="4">
        <v>3000</v>
      </c>
      <c r="BF978" s="4">
        <v>3000</v>
      </c>
      <c r="BG978" s="4">
        <v>3000</v>
      </c>
      <c r="BH978" s="4">
        <v>3000</v>
      </c>
      <c r="BI978" s="4">
        <v>3000</v>
      </c>
      <c r="BJ978" s="6">
        <v>3000</v>
      </c>
      <c r="BK978" s="6">
        <v>3000</v>
      </c>
      <c r="BQ978" s="4">
        <v>37368</v>
      </c>
      <c r="BR978" s="9">
        <v>3114</v>
      </c>
      <c r="BS978" s="9">
        <v>3114</v>
      </c>
      <c r="BT978" s="9">
        <v>4671</v>
      </c>
      <c r="BU978" s="9">
        <v>1557</v>
      </c>
      <c r="BV978" s="9">
        <v>3114</v>
      </c>
      <c r="BW978" s="9">
        <v>3114</v>
      </c>
      <c r="BX978" s="9">
        <v>3114</v>
      </c>
      <c r="BY978" s="9">
        <v>3114</v>
      </c>
      <c r="BZ978" s="9">
        <v>3114</v>
      </c>
      <c r="CA978" s="9">
        <v>3114</v>
      </c>
      <c r="CB978" s="9">
        <v>3114</v>
      </c>
      <c r="CC978" s="9">
        <v>3114</v>
      </c>
      <c r="CD978" s="135">
        <v>37368</v>
      </c>
      <c r="CE978" s="7">
        <f t="shared" si="15"/>
        <v>0</v>
      </c>
    </row>
    <row r="979" spans="1:83" hidden="1">
      <c r="A979">
        <v>961</v>
      </c>
      <c r="B979" t="s">
        <v>80</v>
      </c>
      <c r="C979">
        <v>124</v>
      </c>
      <c r="D979" t="s">
        <v>508</v>
      </c>
      <c r="E979">
        <v>451</v>
      </c>
      <c r="F979">
        <v>524110017</v>
      </c>
      <c r="G979" t="s">
        <v>220</v>
      </c>
      <c r="H979" s="53"/>
      <c r="I979">
        <v>101</v>
      </c>
      <c r="J979" t="s">
        <v>308</v>
      </c>
      <c r="K979">
        <v>4410</v>
      </c>
      <c r="L979" s="8">
        <v>4410</v>
      </c>
      <c r="M979" t="s">
        <v>341</v>
      </c>
      <c r="N979">
        <v>4000</v>
      </c>
      <c r="O979" t="s">
        <v>137</v>
      </c>
      <c r="P979">
        <v>11</v>
      </c>
      <c r="Q979" t="s">
        <v>509</v>
      </c>
      <c r="R979">
        <v>241</v>
      </c>
      <c r="S979" s="21">
        <v>2</v>
      </c>
      <c r="T979" s="21">
        <v>41</v>
      </c>
      <c r="U979" t="s">
        <v>445</v>
      </c>
      <c r="V979">
        <v>124</v>
      </c>
      <c r="W979" t="s">
        <v>510</v>
      </c>
      <c r="X979">
        <v>1</v>
      </c>
      <c r="Y979" t="s">
        <v>313</v>
      </c>
      <c r="Z979" s="4">
        <v>8668.7999999999993</v>
      </c>
      <c r="AA979" s="4">
        <v>9752.4</v>
      </c>
      <c r="AB979" s="4">
        <v>19762.8</v>
      </c>
      <c r="AC979" s="4">
        <v>3999</v>
      </c>
      <c r="AD979" s="4">
        <v>16795.8</v>
      </c>
      <c r="AE979" s="4">
        <v>15996</v>
      </c>
      <c r="AF979" s="4">
        <v>8797.7999999999993</v>
      </c>
      <c r="AG979" s="4">
        <v>2399.4</v>
      </c>
      <c r="AH979" s="4">
        <v>19195.2</v>
      </c>
      <c r="AI979" s="4">
        <v>16795.8</v>
      </c>
      <c r="AJ979" s="4">
        <v>12216.3</v>
      </c>
      <c r="AK979" s="4">
        <v>12216.3</v>
      </c>
      <c r="AM979" s="4">
        <v>100000</v>
      </c>
      <c r="AN979" s="4">
        <v>-2160</v>
      </c>
      <c r="AO979" s="4">
        <v>-7500</v>
      </c>
      <c r="AP979" s="4">
        <v>-3500</v>
      </c>
      <c r="AQ979" s="4">
        <v>-15000</v>
      </c>
      <c r="AR979" s="4">
        <v>-15000</v>
      </c>
      <c r="AS979" s="4">
        <v>-8000</v>
      </c>
      <c r="AT979" s="4">
        <v>0</v>
      </c>
      <c r="AU979" s="4">
        <v>-15000</v>
      </c>
      <c r="AV979" s="4">
        <v>-15000</v>
      </c>
      <c r="AW979" s="4">
        <v>-10000</v>
      </c>
      <c r="AX979" s="4">
        <v>-10000</v>
      </c>
      <c r="AZ979" s="4">
        <v>17050</v>
      </c>
      <c r="BA979" s="4">
        <v>14725</v>
      </c>
      <c r="BB979" s="4">
        <v>17825</v>
      </c>
      <c r="BC979" s="4">
        <v>7750</v>
      </c>
      <c r="BD979" s="4">
        <v>17825</v>
      </c>
      <c r="BE979" s="4">
        <v>19375</v>
      </c>
      <c r="BF979" s="4">
        <v>775</v>
      </c>
      <c r="BG979" s="4">
        <v>3100</v>
      </c>
      <c r="BH979" s="4">
        <v>15500</v>
      </c>
      <c r="BI979" s="4">
        <v>16275</v>
      </c>
      <c r="BJ979" s="6">
        <v>13020</v>
      </c>
      <c r="BK979" s="6">
        <v>13020</v>
      </c>
      <c r="BQ979" s="4">
        <v>162177.12</v>
      </c>
      <c r="BR979" s="9">
        <v>17697.899999999998</v>
      </c>
      <c r="BS979" s="9">
        <v>15284.55</v>
      </c>
      <c r="BT979" s="9">
        <v>18502.349999999999</v>
      </c>
      <c r="BU979" s="9">
        <v>8044.4999999999991</v>
      </c>
      <c r="BV979" s="9">
        <v>18502.349999999999</v>
      </c>
      <c r="BW979" s="9">
        <v>20111.25</v>
      </c>
      <c r="BX979" s="9">
        <v>804.44999999999993</v>
      </c>
      <c r="BY979" s="9">
        <v>3217.7999999999997</v>
      </c>
      <c r="BZ979" s="9">
        <v>16088.999999999998</v>
      </c>
      <c r="CA979" s="9">
        <v>16893.45</v>
      </c>
      <c r="CB979" s="9">
        <v>13514.759999999998</v>
      </c>
      <c r="CC979" s="9">
        <v>13514.759999999998</v>
      </c>
      <c r="CD979" s="135">
        <v>162177.12000000002</v>
      </c>
      <c r="CE979" s="7">
        <f t="shared" si="15"/>
        <v>0</v>
      </c>
    </row>
    <row r="980" spans="1:83" hidden="1">
      <c r="A980">
        <v>921</v>
      </c>
      <c r="B980" t="s">
        <v>454</v>
      </c>
      <c r="C980">
        <v>108</v>
      </c>
      <c r="D980" t="s">
        <v>455</v>
      </c>
      <c r="E980">
        <v>452</v>
      </c>
      <c r="F980">
        <v>524110018</v>
      </c>
      <c r="G980" t="s">
        <v>151</v>
      </c>
      <c r="H980" s="53"/>
      <c r="I980">
        <v>101</v>
      </c>
      <c r="J980" t="s">
        <v>308</v>
      </c>
      <c r="K980">
        <v>4410</v>
      </c>
      <c r="L980" s="8">
        <v>4410</v>
      </c>
      <c r="M980" t="s">
        <v>341</v>
      </c>
      <c r="N980">
        <v>4000</v>
      </c>
      <c r="O980" t="s">
        <v>137</v>
      </c>
      <c r="P980">
        <v>4</v>
      </c>
      <c r="Q980" t="s">
        <v>345</v>
      </c>
      <c r="R980">
        <v>132</v>
      </c>
      <c r="S980" s="21">
        <v>1</v>
      </c>
      <c r="T980" s="21">
        <v>32</v>
      </c>
      <c r="U980" t="s">
        <v>456</v>
      </c>
      <c r="V980">
        <v>121</v>
      </c>
      <c r="W980" t="s">
        <v>312</v>
      </c>
      <c r="X980">
        <v>1</v>
      </c>
      <c r="Y980" t="s">
        <v>313</v>
      </c>
      <c r="Z980" s="4">
        <v>58824</v>
      </c>
      <c r="AA980" s="4">
        <v>58824</v>
      </c>
      <c r="AB980" s="4">
        <v>58824</v>
      </c>
      <c r="AC980" s="4">
        <v>58824</v>
      </c>
      <c r="AD980" s="4">
        <v>59856</v>
      </c>
      <c r="AE980" s="4">
        <v>59856</v>
      </c>
      <c r="AF980" s="4">
        <v>59856</v>
      </c>
      <c r="AG980" s="4">
        <v>59856</v>
      </c>
      <c r="AH980" s="4">
        <v>60888</v>
      </c>
      <c r="AI980" s="4">
        <v>60888</v>
      </c>
      <c r="AJ980" s="4">
        <v>59649.599999999999</v>
      </c>
      <c r="AK980" s="4">
        <v>59649.599999999999</v>
      </c>
      <c r="AM980" s="4">
        <v>61616</v>
      </c>
      <c r="AN980" s="4">
        <v>0</v>
      </c>
      <c r="AO980" s="4">
        <v>0</v>
      </c>
      <c r="AP980" s="4">
        <v>0</v>
      </c>
      <c r="AQ980" s="4">
        <v>0</v>
      </c>
      <c r="AR980" s="4">
        <v>-508.65</v>
      </c>
      <c r="AS980" s="4">
        <v>0</v>
      </c>
      <c r="AT980" s="4">
        <v>0</v>
      </c>
      <c r="AU980" s="4">
        <v>0</v>
      </c>
      <c r="AV980" s="4">
        <v>0</v>
      </c>
      <c r="AW980" s="4">
        <v>-41000</v>
      </c>
      <c r="AX980" s="4">
        <v>-59000</v>
      </c>
      <c r="AZ980" s="4">
        <v>59000</v>
      </c>
      <c r="BA980" s="4">
        <v>60000</v>
      </c>
      <c r="BB980" s="4">
        <v>60000</v>
      </c>
      <c r="BC980" s="4">
        <v>62000</v>
      </c>
      <c r="BD980" s="4">
        <v>62000</v>
      </c>
      <c r="BE980" s="4">
        <v>62000</v>
      </c>
      <c r="BF980" s="4">
        <v>62000</v>
      </c>
      <c r="BG980" s="4">
        <v>62000</v>
      </c>
      <c r="BH980" s="4">
        <v>62000</v>
      </c>
      <c r="BI980" s="4">
        <v>62000</v>
      </c>
      <c r="BJ980" s="6">
        <v>61300</v>
      </c>
      <c r="BK980" s="6">
        <v>61300</v>
      </c>
      <c r="BQ980" s="4">
        <v>763552.8</v>
      </c>
      <c r="BR980" s="9">
        <v>61242</v>
      </c>
      <c r="BS980" s="9">
        <v>62280.000000000007</v>
      </c>
      <c r="BT980" s="9">
        <v>62280.000000000007</v>
      </c>
      <c r="BU980" s="9">
        <v>64356</v>
      </c>
      <c r="BV980" s="9">
        <v>64356</v>
      </c>
      <c r="BW980" s="9">
        <v>64356</v>
      </c>
      <c r="BX980" s="9">
        <v>64356</v>
      </c>
      <c r="BY980" s="9">
        <v>64356</v>
      </c>
      <c r="BZ980" s="9">
        <v>64356</v>
      </c>
      <c r="CA980" s="9">
        <v>64356</v>
      </c>
      <c r="CB980" s="9">
        <v>63629.4</v>
      </c>
      <c r="CC980" s="9">
        <v>63629.4</v>
      </c>
      <c r="CD980" s="135">
        <v>763552.8</v>
      </c>
      <c r="CE980" s="7">
        <f t="shared" si="15"/>
        <v>0</v>
      </c>
    </row>
    <row r="981" spans="1:83" hidden="1">
      <c r="A981">
        <v>111</v>
      </c>
      <c r="B981" t="s">
        <v>84</v>
      </c>
      <c r="C981">
        <v>141</v>
      </c>
      <c r="D981" t="s">
        <v>260</v>
      </c>
      <c r="E981">
        <v>454</v>
      </c>
      <c r="F981">
        <v>524110020</v>
      </c>
      <c r="G981" t="s">
        <v>554</v>
      </c>
      <c r="H981" s="53"/>
      <c r="I981">
        <v>101</v>
      </c>
      <c r="J981" t="s">
        <v>308</v>
      </c>
      <c r="K981">
        <v>4410</v>
      </c>
      <c r="L981" s="8">
        <v>4410</v>
      </c>
      <c r="M981" t="s">
        <v>341</v>
      </c>
      <c r="N981">
        <v>4000</v>
      </c>
      <c r="O981" t="s">
        <v>137</v>
      </c>
      <c r="P981">
        <v>13</v>
      </c>
      <c r="Q981" t="s">
        <v>353</v>
      </c>
      <c r="R981">
        <v>263</v>
      </c>
      <c r="S981" s="21">
        <v>2</v>
      </c>
      <c r="T981" s="21">
        <v>63</v>
      </c>
      <c r="U981" t="s">
        <v>354</v>
      </c>
      <c r="V981">
        <v>121</v>
      </c>
      <c r="W981" t="s">
        <v>312</v>
      </c>
      <c r="X981">
        <v>1</v>
      </c>
      <c r="Y981" t="s">
        <v>313</v>
      </c>
      <c r="Z981" s="4">
        <v>61220.92</v>
      </c>
      <c r="AA981" s="4">
        <v>0</v>
      </c>
      <c r="AB981" s="4">
        <v>180376.47</v>
      </c>
      <c r="AC981" s="4">
        <v>0</v>
      </c>
      <c r="AD981" s="4">
        <v>82481.820000000007</v>
      </c>
      <c r="AE981" s="4">
        <v>128647.51</v>
      </c>
      <c r="AF981" s="4">
        <v>106017.36</v>
      </c>
      <c r="AG981" s="4">
        <v>107473.31</v>
      </c>
      <c r="AH981" s="4">
        <v>139092.04999999999</v>
      </c>
      <c r="AI981" s="4">
        <v>159008.13</v>
      </c>
      <c r="AJ981" s="4">
        <v>96431.76</v>
      </c>
      <c r="AK981" s="4">
        <v>96431.76</v>
      </c>
      <c r="AM981" s="4">
        <v>309187.21000000002</v>
      </c>
      <c r="AN981" s="4">
        <v>87348.29</v>
      </c>
      <c r="AO981" s="4">
        <v>-61089.18</v>
      </c>
      <c r="AP981" s="4">
        <v>100000</v>
      </c>
      <c r="AQ981" s="4">
        <v>-522</v>
      </c>
      <c r="AR981" s="4">
        <v>-118921.75</v>
      </c>
      <c r="AS981" s="4">
        <v>-10503.05</v>
      </c>
      <c r="AT981" s="4">
        <v>21449.69</v>
      </c>
      <c r="AU981" s="4">
        <v>49000</v>
      </c>
      <c r="AV981" s="4">
        <v>-41962.98</v>
      </c>
      <c r="AW981" s="4">
        <v>111496.24</v>
      </c>
      <c r="AX981" s="4">
        <v>-95000</v>
      </c>
      <c r="AZ981" s="4">
        <v>178629.25</v>
      </c>
      <c r="BA981" s="4">
        <v>250523.5</v>
      </c>
      <c r="BB981" s="4">
        <v>130888.85</v>
      </c>
      <c r="BC981" s="4">
        <v>0</v>
      </c>
      <c r="BD981" s="4">
        <v>0</v>
      </c>
      <c r="BE981" s="4">
        <v>0</v>
      </c>
      <c r="BF981" s="4">
        <v>304202</v>
      </c>
      <c r="BG981" s="4">
        <v>128923</v>
      </c>
      <c r="BH981" s="4">
        <v>177142.2</v>
      </c>
      <c r="BI981" s="4">
        <v>127995</v>
      </c>
      <c r="BJ981" s="6">
        <v>129830.38</v>
      </c>
      <c r="BK981" s="6">
        <v>129830.38</v>
      </c>
      <c r="BQ981" s="9">
        <v>1617167.21328</v>
      </c>
      <c r="BR981" s="9">
        <v>185417.16149999999</v>
      </c>
      <c r="BS981" s="9">
        <v>260043.39300000001</v>
      </c>
      <c r="BT981" s="9">
        <v>135862.6263</v>
      </c>
      <c r="BU981" s="9">
        <v>0</v>
      </c>
      <c r="BV981" s="9">
        <v>0</v>
      </c>
      <c r="BW981" s="9">
        <v>0</v>
      </c>
      <c r="BX981" s="9">
        <v>315761.67599999998</v>
      </c>
      <c r="BY981" s="9">
        <v>133822.07399999999</v>
      </c>
      <c r="BZ981" s="9">
        <v>183873.6036</v>
      </c>
      <c r="CA981" s="9">
        <v>132858.81</v>
      </c>
      <c r="CB981" s="9">
        <v>134763.93443999998</v>
      </c>
      <c r="CC981" s="9">
        <v>134763.93443999998</v>
      </c>
      <c r="CD981" s="135">
        <v>1617167.21328</v>
      </c>
      <c r="CE981" s="7">
        <f t="shared" si="15"/>
        <v>0</v>
      </c>
    </row>
    <row r="982" spans="1:83" hidden="1">
      <c r="A982">
        <v>111</v>
      </c>
      <c r="B982" t="s">
        <v>84</v>
      </c>
      <c r="C982">
        <v>141</v>
      </c>
      <c r="D982" t="s">
        <v>260</v>
      </c>
      <c r="E982">
        <v>637</v>
      </c>
      <c r="F982">
        <v>524110020</v>
      </c>
      <c r="G982" t="s">
        <v>554</v>
      </c>
      <c r="H982" s="53"/>
      <c r="I982">
        <v>601</v>
      </c>
      <c r="J982" t="s">
        <v>389</v>
      </c>
      <c r="K982">
        <v>4410</v>
      </c>
      <c r="L982" s="8">
        <v>4410</v>
      </c>
      <c r="M982" t="s">
        <v>341</v>
      </c>
      <c r="N982">
        <v>4000</v>
      </c>
      <c r="O982" t="s">
        <v>137</v>
      </c>
      <c r="P982">
        <v>13</v>
      </c>
      <c r="Q982" t="s">
        <v>353</v>
      </c>
      <c r="R982">
        <v>263</v>
      </c>
      <c r="S982" s="21">
        <v>2</v>
      </c>
      <c r="T982" s="21">
        <v>63</v>
      </c>
      <c r="U982" t="s">
        <v>354</v>
      </c>
      <c r="V982">
        <v>121</v>
      </c>
      <c r="W982" t="s">
        <v>312</v>
      </c>
      <c r="X982">
        <v>1</v>
      </c>
      <c r="Y982" t="s">
        <v>313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177193</v>
      </c>
      <c r="AR982" s="4">
        <v>0</v>
      </c>
      <c r="AS982" s="4">
        <v>0</v>
      </c>
      <c r="AT982" s="4">
        <v>0</v>
      </c>
      <c r="AU982" s="4">
        <v>0</v>
      </c>
      <c r="AV982" s="4">
        <v>0</v>
      </c>
      <c r="AW982" s="4">
        <v>0</v>
      </c>
      <c r="AX982" s="4">
        <v>0</v>
      </c>
      <c r="AZ982" s="4">
        <v>0</v>
      </c>
      <c r="BA982" s="4">
        <v>0</v>
      </c>
      <c r="BB982" s="4">
        <v>0</v>
      </c>
      <c r="BC982" s="4">
        <v>0</v>
      </c>
      <c r="BD982" s="4">
        <v>0</v>
      </c>
      <c r="BE982" s="4">
        <v>177193</v>
      </c>
      <c r="BF982" s="4">
        <v>0</v>
      </c>
      <c r="BG982" s="4">
        <v>0</v>
      </c>
      <c r="BH982" s="4">
        <v>0</v>
      </c>
      <c r="BI982" s="4">
        <v>0</v>
      </c>
      <c r="BJ982" s="6">
        <v>17719.3</v>
      </c>
      <c r="BK982" s="6">
        <v>17719.3</v>
      </c>
      <c r="BQ982" s="4">
        <v>220711.60079999999</v>
      </c>
      <c r="BR982" s="9">
        <v>0</v>
      </c>
      <c r="BS982" s="9">
        <v>0</v>
      </c>
      <c r="BT982" s="9">
        <v>0</v>
      </c>
      <c r="BU982" s="9">
        <v>0</v>
      </c>
      <c r="BV982" s="9">
        <v>0</v>
      </c>
      <c r="BW982" s="9">
        <v>183926.334</v>
      </c>
      <c r="BX982" s="9">
        <v>0</v>
      </c>
      <c r="BY982" s="9">
        <v>0</v>
      </c>
      <c r="BZ982" s="9">
        <v>0</v>
      </c>
      <c r="CA982" s="9">
        <v>0</v>
      </c>
      <c r="CB982" s="9">
        <v>18392.633400000002</v>
      </c>
      <c r="CC982" s="9">
        <v>18392.633400000002</v>
      </c>
      <c r="CD982" s="135">
        <v>220711.60079999999</v>
      </c>
      <c r="CE982" s="7">
        <f t="shared" si="15"/>
        <v>0</v>
      </c>
    </row>
    <row r="983" spans="1:83" hidden="1">
      <c r="A983">
        <v>101</v>
      </c>
      <c r="B983" t="s">
        <v>306</v>
      </c>
      <c r="C983">
        <v>139</v>
      </c>
      <c r="D983" t="s">
        <v>307</v>
      </c>
      <c r="E983">
        <v>547</v>
      </c>
      <c r="F983">
        <v>524110021</v>
      </c>
      <c r="G983" t="s">
        <v>689</v>
      </c>
      <c r="H983" s="53"/>
      <c r="I983">
        <v>101</v>
      </c>
      <c r="J983" t="s">
        <v>308</v>
      </c>
      <c r="K983">
        <v>4410</v>
      </c>
      <c r="L983" s="8">
        <v>4410</v>
      </c>
      <c r="M983" t="s">
        <v>341</v>
      </c>
      <c r="N983">
        <v>4000</v>
      </c>
      <c r="O983" t="s">
        <v>137</v>
      </c>
      <c r="P983">
        <v>7</v>
      </c>
      <c r="Q983" t="s">
        <v>310</v>
      </c>
      <c r="R983">
        <v>171</v>
      </c>
      <c r="S983" s="21">
        <v>1</v>
      </c>
      <c r="T983" s="21">
        <v>71</v>
      </c>
      <c r="U983" t="s">
        <v>311</v>
      </c>
      <c r="V983">
        <v>121</v>
      </c>
      <c r="W983" t="s">
        <v>312</v>
      </c>
      <c r="X983">
        <v>1</v>
      </c>
      <c r="Y983" t="s">
        <v>313</v>
      </c>
      <c r="Z983" s="4">
        <v>14365.44</v>
      </c>
      <c r="AA983" s="4">
        <v>0</v>
      </c>
      <c r="AB983" s="4">
        <v>14365.44</v>
      </c>
      <c r="AC983" s="4">
        <v>9032.27</v>
      </c>
      <c r="AD983" s="4">
        <v>14365.44</v>
      </c>
      <c r="AE983" s="4">
        <v>0</v>
      </c>
      <c r="AF983" s="4">
        <v>16161.12</v>
      </c>
      <c r="AG983" s="4">
        <v>0</v>
      </c>
      <c r="AH983" s="4">
        <v>0</v>
      </c>
      <c r="AI983" s="4">
        <v>0</v>
      </c>
      <c r="AJ983" s="4">
        <v>6828.97</v>
      </c>
      <c r="AK983" s="4">
        <v>6828.97</v>
      </c>
      <c r="AM983" s="4">
        <v>-14365.44</v>
      </c>
      <c r="AN983" s="4">
        <v>0</v>
      </c>
      <c r="AO983" s="4">
        <v>-4161.4799999999996</v>
      </c>
      <c r="AP983" s="4">
        <v>-19236.23</v>
      </c>
      <c r="AQ983" s="4">
        <v>-14365.44</v>
      </c>
      <c r="AR983" s="4">
        <v>0</v>
      </c>
      <c r="AS983" s="4">
        <v>-1174.9000000000001</v>
      </c>
      <c r="AT983" s="4">
        <v>-14986.22</v>
      </c>
      <c r="AU983" s="4">
        <v>0</v>
      </c>
      <c r="AV983" s="4">
        <v>0</v>
      </c>
      <c r="AW983" s="4">
        <v>-6828.97</v>
      </c>
      <c r="AX983" s="4">
        <v>0</v>
      </c>
      <c r="AZ983" s="4">
        <v>0</v>
      </c>
      <c r="BA983" s="4">
        <v>0</v>
      </c>
      <c r="BB983" s="4">
        <v>0</v>
      </c>
      <c r="BC983" s="4">
        <v>0</v>
      </c>
      <c r="BD983" s="4">
        <v>0</v>
      </c>
      <c r="BE983" s="4">
        <v>0</v>
      </c>
      <c r="BF983" s="4">
        <v>0</v>
      </c>
      <c r="BG983" s="4">
        <v>0</v>
      </c>
      <c r="BH983" s="4">
        <v>0</v>
      </c>
      <c r="BI983" s="4">
        <v>0</v>
      </c>
      <c r="BJ983" s="6">
        <v>0</v>
      </c>
      <c r="BK983" s="6">
        <v>0</v>
      </c>
      <c r="BQ983" s="4">
        <v>0</v>
      </c>
      <c r="BR983" s="9">
        <v>0</v>
      </c>
      <c r="BS983" s="9">
        <v>0</v>
      </c>
      <c r="BT983" s="9">
        <v>0</v>
      </c>
      <c r="BU983" s="9">
        <v>0</v>
      </c>
      <c r="BV983" s="9">
        <v>0</v>
      </c>
      <c r="BW983" s="9">
        <v>0</v>
      </c>
      <c r="BX983" s="9">
        <v>0</v>
      </c>
      <c r="BY983" s="9">
        <v>0</v>
      </c>
      <c r="BZ983" s="9">
        <v>0</v>
      </c>
      <c r="CA983" s="9">
        <v>0</v>
      </c>
      <c r="CB983" s="9">
        <v>0</v>
      </c>
      <c r="CC983" s="9">
        <v>0</v>
      </c>
      <c r="CD983" s="135">
        <v>0</v>
      </c>
      <c r="CE983" s="7">
        <f t="shared" si="15"/>
        <v>0</v>
      </c>
    </row>
    <row r="984" spans="1:83" hidden="1">
      <c r="A984">
        <v>102</v>
      </c>
      <c r="B984" t="s">
        <v>343</v>
      </c>
      <c r="C984">
        <v>140</v>
      </c>
      <c r="D984" t="s">
        <v>344</v>
      </c>
      <c r="E984">
        <v>547</v>
      </c>
      <c r="F984">
        <v>524110021</v>
      </c>
      <c r="G984" t="s">
        <v>689</v>
      </c>
      <c r="H984" s="53"/>
      <c r="I984">
        <v>101</v>
      </c>
      <c r="J984" t="s">
        <v>308</v>
      </c>
      <c r="K984">
        <v>4410</v>
      </c>
      <c r="L984" s="8">
        <v>4410</v>
      </c>
      <c r="M984" t="s">
        <v>341</v>
      </c>
      <c r="N984">
        <v>4000</v>
      </c>
      <c r="O984" t="s">
        <v>137</v>
      </c>
      <c r="P984">
        <v>4</v>
      </c>
      <c r="Q984" t="s">
        <v>345</v>
      </c>
      <c r="R984">
        <v>172</v>
      </c>
      <c r="S984" s="21">
        <v>1</v>
      </c>
      <c r="T984" s="21">
        <v>72</v>
      </c>
      <c r="U984" t="s">
        <v>281</v>
      </c>
      <c r="V984">
        <v>121</v>
      </c>
      <c r="W984" t="s">
        <v>312</v>
      </c>
      <c r="X984">
        <v>1</v>
      </c>
      <c r="Y984" t="s">
        <v>313</v>
      </c>
      <c r="Z984" s="4">
        <v>0</v>
      </c>
      <c r="AA984" s="4">
        <v>7182.72</v>
      </c>
      <c r="AB984" s="4">
        <v>0</v>
      </c>
      <c r="AC984" s="4">
        <v>0</v>
      </c>
      <c r="AD984" s="4">
        <v>29880.12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3706.28</v>
      </c>
      <c r="AK984" s="4">
        <v>3706.28</v>
      </c>
      <c r="AM984" s="4">
        <v>0</v>
      </c>
      <c r="AN984" s="4">
        <v>-5736.98</v>
      </c>
      <c r="AO984" s="4">
        <v>-1445.73</v>
      </c>
      <c r="AP984" s="4">
        <v>0</v>
      </c>
      <c r="AQ984" s="4">
        <v>0</v>
      </c>
      <c r="AR984" s="4">
        <v>-3072.19</v>
      </c>
      <c r="AS984" s="4">
        <v>-16983.64</v>
      </c>
      <c r="AT984" s="4">
        <v>0</v>
      </c>
      <c r="AU984" s="4">
        <v>0</v>
      </c>
      <c r="AV984" s="4">
        <v>-6860.12</v>
      </c>
      <c r="AW984" s="4">
        <v>0</v>
      </c>
      <c r="AX984" s="4">
        <v>0</v>
      </c>
      <c r="AZ984" s="4">
        <v>0</v>
      </c>
      <c r="BA984" s="4">
        <v>0</v>
      </c>
      <c r="BB984" s="4">
        <v>0</v>
      </c>
      <c r="BC984" s="4">
        <v>0</v>
      </c>
      <c r="BD984" s="4">
        <v>0</v>
      </c>
      <c r="BE984" s="4">
        <v>0</v>
      </c>
      <c r="BF984" s="4">
        <v>0</v>
      </c>
      <c r="BG984" s="4">
        <v>0</v>
      </c>
      <c r="BH984" s="4">
        <v>0</v>
      </c>
      <c r="BI984" s="4">
        <v>0</v>
      </c>
      <c r="BJ984" s="6">
        <v>0</v>
      </c>
      <c r="BK984" s="6">
        <v>0</v>
      </c>
      <c r="BQ984" s="4">
        <v>0</v>
      </c>
      <c r="BR984" s="9">
        <v>0</v>
      </c>
      <c r="BS984" s="9">
        <v>0</v>
      </c>
      <c r="BT984" s="9">
        <v>0</v>
      </c>
      <c r="BU984" s="9">
        <v>0</v>
      </c>
      <c r="BV984" s="9">
        <v>0</v>
      </c>
      <c r="BW984" s="9">
        <v>0</v>
      </c>
      <c r="BX984" s="9">
        <v>0</v>
      </c>
      <c r="BY984" s="9">
        <v>0</v>
      </c>
      <c r="BZ984" s="9">
        <v>0</v>
      </c>
      <c r="CA984" s="9">
        <v>0</v>
      </c>
      <c r="CB984" s="9">
        <v>0</v>
      </c>
      <c r="CC984" s="9">
        <v>0</v>
      </c>
      <c r="CD984" s="135">
        <v>0</v>
      </c>
      <c r="CE984" s="7">
        <f t="shared" si="15"/>
        <v>0</v>
      </c>
    </row>
    <row r="985" spans="1:83" hidden="1">
      <c r="A985">
        <v>111</v>
      </c>
      <c r="B985" t="s">
        <v>84</v>
      </c>
      <c r="C985">
        <v>141</v>
      </c>
      <c r="D985" t="s">
        <v>260</v>
      </c>
      <c r="E985">
        <v>547</v>
      </c>
      <c r="F985">
        <v>524110021</v>
      </c>
      <c r="G985" t="s">
        <v>689</v>
      </c>
      <c r="H985" s="53"/>
      <c r="I985">
        <v>101</v>
      </c>
      <c r="J985" t="s">
        <v>308</v>
      </c>
      <c r="K985">
        <v>4410</v>
      </c>
      <c r="L985" s="8">
        <v>4410</v>
      </c>
      <c r="M985" t="s">
        <v>341</v>
      </c>
      <c r="N985">
        <v>4000</v>
      </c>
      <c r="O985" t="s">
        <v>137</v>
      </c>
      <c r="P985">
        <v>13</v>
      </c>
      <c r="Q985" t="s">
        <v>353</v>
      </c>
      <c r="R985">
        <v>263</v>
      </c>
      <c r="S985" s="21">
        <v>2</v>
      </c>
      <c r="T985" s="21">
        <v>63</v>
      </c>
      <c r="U985" t="s">
        <v>354</v>
      </c>
      <c r="V985">
        <v>121</v>
      </c>
      <c r="W985" t="s">
        <v>312</v>
      </c>
      <c r="X985">
        <v>1</v>
      </c>
      <c r="Y985" t="s">
        <v>313</v>
      </c>
      <c r="Z985" s="4">
        <v>0</v>
      </c>
      <c r="AA985" s="4">
        <v>8728.4500000000007</v>
      </c>
      <c r="AB985" s="4">
        <v>0</v>
      </c>
      <c r="AC985" s="4">
        <v>8169.22</v>
      </c>
      <c r="AD985" s="4">
        <v>1073.28</v>
      </c>
      <c r="AE985" s="4">
        <v>0</v>
      </c>
      <c r="AF985" s="4">
        <v>8366.5</v>
      </c>
      <c r="AG985" s="4">
        <v>8789.48</v>
      </c>
      <c r="AH985" s="4">
        <v>0</v>
      </c>
      <c r="AI985" s="4">
        <v>0</v>
      </c>
      <c r="AJ985" s="4">
        <v>3512.69</v>
      </c>
      <c r="AK985" s="4">
        <v>3512.69</v>
      </c>
      <c r="AM985" s="4">
        <v>0</v>
      </c>
      <c r="AN985" s="4">
        <v>-8571.7999999999993</v>
      </c>
      <c r="AO985" s="4">
        <v>0</v>
      </c>
      <c r="AP985" s="4">
        <v>0</v>
      </c>
      <c r="AQ985" s="4">
        <v>-9399.15</v>
      </c>
      <c r="AR985" s="4">
        <v>0</v>
      </c>
      <c r="AS985" s="4">
        <v>0</v>
      </c>
      <c r="AT985" s="4">
        <v>-12324.56</v>
      </c>
      <c r="AU985" s="4">
        <v>0</v>
      </c>
      <c r="AV985" s="4">
        <v>-1280.73</v>
      </c>
      <c r="AW985" s="4">
        <v>0</v>
      </c>
      <c r="AX985" s="4">
        <v>0</v>
      </c>
      <c r="AZ985" s="4">
        <v>0</v>
      </c>
      <c r="BA985" s="4">
        <v>0</v>
      </c>
      <c r="BB985" s="4">
        <v>0</v>
      </c>
      <c r="BC985" s="4">
        <v>0</v>
      </c>
      <c r="BD985" s="4">
        <v>0</v>
      </c>
      <c r="BE985" s="4">
        <v>0</v>
      </c>
      <c r="BF985" s="4">
        <v>0</v>
      </c>
      <c r="BG985" s="4">
        <v>0</v>
      </c>
      <c r="BH985" s="4">
        <v>0</v>
      </c>
      <c r="BI985" s="4">
        <v>0</v>
      </c>
      <c r="BJ985" s="6">
        <v>0</v>
      </c>
      <c r="BK985" s="6">
        <v>0</v>
      </c>
      <c r="BQ985" s="4">
        <v>0</v>
      </c>
      <c r="BR985" s="9">
        <v>0</v>
      </c>
      <c r="BS985" s="9">
        <v>0</v>
      </c>
      <c r="BT985" s="9">
        <v>0</v>
      </c>
      <c r="BU985" s="9">
        <v>0</v>
      </c>
      <c r="BV985" s="9">
        <v>0</v>
      </c>
      <c r="BW985" s="9">
        <v>0</v>
      </c>
      <c r="BX985" s="9">
        <v>0</v>
      </c>
      <c r="BY985" s="9">
        <v>0</v>
      </c>
      <c r="BZ985" s="9">
        <v>0</v>
      </c>
      <c r="CA985" s="9">
        <v>0</v>
      </c>
      <c r="CB985" s="9">
        <v>0</v>
      </c>
      <c r="CC985" s="9">
        <v>0</v>
      </c>
      <c r="CD985" s="135">
        <v>0</v>
      </c>
      <c r="CE985" s="7">
        <f t="shared" si="15"/>
        <v>0</v>
      </c>
    </row>
    <row r="986" spans="1:83" hidden="1">
      <c r="A986">
        <v>954</v>
      </c>
      <c r="B986" t="s">
        <v>502</v>
      </c>
      <c r="C986">
        <v>122</v>
      </c>
      <c r="D986" t="s">
        <v>503</v>
      </c>
      <c r="E986">
        <v>547</v>
      </c>
      <c r="F986">
        <v>524110021</v>
      </c>
      <c r="G986" t="s">
        <v>689</v>
      </c>
      <c r="H986" s="53"/>
      <c r="I986">
        <v>101</v>
      </c>
      <c r="J986" t="s">
        <v>308</v>
      </c>
      <c r="K986">
        <v>4410</v>
      </c>
      <c r="L986" s="8">
        <v>4410</v>
      </c>
      <c r="M986" t="s">
        <v>341</v>
      </c>
      <c r="N986">
        <v>4000</v>
      </c>
      <c r="O986" t="s">
        <v>137</v>
      </c>
      <c r="P986">
        <v>12</v>
      </c>
      <c r="Q986" t="s">
        <v>401</v>
      </c>
      <c r="R986">
        <v>226</v>
      </c>
      <c r="S986" s="21">
        <v>2</v>
      </c>
      <c r="T986" s="21">
        <v>26</v>
      </c>
      <c r="U986" t="s">
        <v>504</v>
      </c>
      <c r="V986">
        <v>121</v>
      </c>
      <c r="W986" t="s">
        <v>312</v>
      </c>
      <c r="X986">
        <v>1</v>
      </c>
      <c r="Y986" t="s">
        <v>313</v>
      </c>
      <c r="Z986" s="4">
        <v>0</v>
      </c>
      <c r="AA986" s="4">
        <v>14365.44</v>
      </c>
      <c r="AB986" s="4">
        <v>14365.44</v>
      </c>
      <c r="AC986" s="4">
        <v>9032.27</v>
      </c>
      <c r="AD986" s="4">
        <v>14365.44</v>
      </c>
      <c r="AE986" s="4">
        <v>0</v>
      </c>
      <c r="AF986" s="4">
        <v>8080.56</v>
      </c>
      <c r="AG986" s="4">
        <v>0</v>
      </c>
      <c r="AH986" s="4">
        <v>0</v>
      </c>
      <c r="AI986" s="4">
        <v>0</v>
      </c>
      <c r="AJ986" s="4">
        <v>6020.92</v>
      </c>
      <c r="AK986" s="4">
        <v>6020.92</v>
      </c>
      <c r="AM986" s="4">
        <v>0</v>
      </c>
      <c r="AN986" s="4">
        <v>-14359.43</v>
      </c>
      <c r="AO986" s="4">
        <v>-14371.45</v>
      </c>
      <c r="AP986" s="4">
        <v>-9032.27</v>
      </c>
      <c r="AQ986" s="4">
        <v>-14365.44</v>
      </c>
      <c r="AR986" s="4">
        <v>0</v>
      </c>
      <c r="AS986" s="4">
        <v>-8080.56</v>
      </c>
      <c r="AT986" s="4">
        <v>0</v>
      </c>
      <c r="AU986" s="4">
        <v>0</v>
      </c>
      <c r="AV986" s="4">
        <v>0</v>
      </c>
      <c r="AW986" s="4">
        <v>-6020.92</v>
      </c>
      <c r="AX986" s="4">
        <v>0</v>
      </c>
      <c r="AZ986" s="4">
        <v>0</v>
      </c>
      <c r="BA986" s="4">
        <v>0</v>
      </c>
      <c r="BB986" s="4">
        <v>0</v>
      </c>
      <c r="BC986" s="4">
        <v>0</v>
      </c>
      <c r="BD986" s="4">
        <v>0</v>
      </c>
      <c r="BE986" s="4">
        <v>0</v>
      </c>
      <c r="BF986" s="4">
        <v>0</v>
      </c>
      <c r="BG986" s="4">
        <v>0</v>
      </c>
      <c r="BH986" s="4">
        <v>0</v>
      </c>
      <c r="BI986" s="4">
        <v>0</v>
      </c>
      <c r="BJ986" s="6">
        <v>0</v>
      </c>
      <c r="BK986" s="6">
        <v>0</v>
      </c>
      <c r="BQ986" s="4"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0</v>
      </c>
      <c r="BX986" s="9">
        <v>0</v>
      </c>
      <c r="BY986" s="9">
        <v>0</v>
      </c>
      <c r="BZ986" s="9">
        <v>0</v>
      </c>
      <c r="CA986" s="9">
        <v>0</v>
      </c>
      <c r="CB986" s="9">
        <v>0</v>
      </c>
      <c r="CC986" s="9">
        <v>0</v>
      </c>
      <c r="CD986" s="135">
        <v>0</v>
      </c>
      <c r="CE986" s="7">
        <f t="shared" si="15"/>
        <v>0</v>
      </c>
    </row>
    <row r="987" spans="1:83" hidden="1">
      <c r="A987">
        <v>961</v>
      </c>
      <c r="B987" t="s">
        <v>80</v>
      </c>
      <c r="C987">
        <v>124</v>
      </c>
      <c r="D987" t="s">
        <v>508</v>
      </c>
      <c r="E987">
        <v>547</v>
      </c>
      <c r="F987">
        <v>524110021</v>
      </c>
      <c r="G987" t="s">
        <v>689</v>
      </c>
      <c r="H987" s="53"/>
      <c r="I987">
        <v>101</v>
      </c>
      <c r="J987" t="s">
        <v>308</v>
      </c>
      <c r="K987">
        <v>4410</v>
      </c>
      <c r="L987" s="8">
        <v>4410</v>
      </c>
      <c r="M987" t="s">
        <v>341</v>
      </c>
      <c r="N987">
        <v>4000</v>
      </c>
      <c r="O987" t="s">
        <v>137</v>
      </c>
      <c r="P987">
        <v>11</v>
      </c>
      <c r="Q987" t="s">
        <v>509</v>
      </c>
      <c r="R987">
        <v>241</v>
      </c>
      <c r="S987" s="21">
        <v>2</v>
      </c>
      <c r="T987" s="21">
        <v>41</v>
      </c>
      <c r="U987" t="s">
        <v>445</v>
      </c>
      <c r="V987">
        <v>124</v>
      </c>
      <c r="W987" t="s">
        <v>510</v>
      </c>
      <c r="X987">
        <v>1</v>
      </c>
      <c r="Y987" t="s">
        <v>313</v>
      </c>
      <c r="Z987" s="4">
        <v>0</v>
      </c>
      <c r="AA987" s="4">
        <v>4788.4799999999996</v>
      </c>
      <c r="AB987" s="4">
        <v>335.4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512.39</v>
      </c>
      <c r="AK987" s="4">
        <v>512.39</v>
      </c>
      <c r="AM987" s="4">
        <v>0</v>
      </c>
      <c r="AN987" s="4">
        <v>-4640</v>
      </c>
      <c r="AO987" s="4">
        <v>0</v>
      </c>
      <c r="AP987" s="4">
        <v>0</v>
      </c>
      <c r="AQ987" s="4">
        <v>-483.88</v>
      </c>
      <c r="AR987" s="4">
        <v>0</v>
      </c>
      <c r="AS987" s="4">
        <v>0</v>
      </c>
      <c r="AT987" s="4">
        <v>0</v>
      </c>
      <c r="AU987" s="4">
        <v>0</v>
      </c>
      <c r="AV987" s="4">
        <v>0</v>
      </c>
      <c r="AW987" s="4">
        <v>0</v>
      </c>
      <c r="AX987" s="4">
        <v>0</v>
      </c>
      <c r="AZ987" s="4">
        <v>0</v>
      </c>
      <c r="BA987" s="4">
        <v>0</v>
      </c>
      <c r="BB987" s="4">
        <v>0</v>
      </c>
      <c r="BC987" s="4">
        <v>0</v>
      </c>
      <c r="BD987" s="4">
        <v>0</v>
      </c>
      <c r="BE987" s="4">
        <v>0</v>
      </c>
      <c r="BF987" s="4">
        <v>0</v>
      </c>
      <c r="BG987" s="4">
        <v>0</v>
      </c>
      <c r="BH987" s="4">
        <v>0</v>
      </c>
      <c r="BI987" s="4">
        <v>0</v>
      </c>
      <c r="BJ987" s="6">
        <v>0</v>
      </c>
      <c r="BK987" s="6">
        <v>0</v>
      </c>
      <c r="BQ987" s="4">
        <v>0</v>
      </c>
      <c r="BR987" s="9">
        <v>0</v>
      </c>
      <c r="BS987" s="9">
        <v>0</v>
      </c>
      <c r="BT987" s="9">
        <v>0</v>
      </c>
      <c r="BU987" s="9">
        <v>0</v>
      </c>
      <c r="BV987" s="9">
        <v>0</v>
      </c>
      <c r="BW987" s="9">
        <v>0</v>
      </c>
      <c r="BX987" s="9">
        <v>0</v>
      </c>
      <c r="BY987" s="9">
        <v>0</v>
      </c>
      <c r="BZ987" s="9">
        <v>0</v>
      </c>
      <c r="CA987" s="9">
        <v>0</v>
      </c>
      <c r="CB987" s="9">
        <v>0</v>
      </c>
      <c r="CC987" s="9">
        <v>0</v>
      </c>
      <c r="CD987" s="135">
        <v>0</v>
      </c>
      <c r="CE987" s="7">
        <f t="shared" si="15"/>
        <v>0</v>
      </c>
    </row>
    <row r="988" spans="1:83" hidden="1">
      <c r="A988">
        <v>963</v>
      </c>
      <c r="B988" t="s">
        <v>515</v>
      </c>
      <c r="C988">
        <v>127</v>
      </c>
      <c r="D988" t="s">
        <v>516</v>
      </c>
      <c r="E988">
        <v>547</v>
      </c>
      <c r="F988">
        <v>524110021</v>
      </c>
      <c r="G988" t="s">
        <v>689</v>
      </c>
      <c r="H988" s="53"/>
      <c r="I988">
        <v>101</v>
      </c>
      <c r="J988" t="s">
        <v>308</v>
      </c>
      <c r="K988">
        <v>4410</v>
      </c>
      <c r="L988" s="8">
        <v>4410</v>
      </c>
      <c r="M988" t="s">
        <v>341</v>
      </c>
      <c r="N988">
        <v>4000</v>
      </c>
      <c r="O988" t="s">
        <v>137</v>
      </c>
      <c r="P988">
        <v>13</v>
      </c>
      <c r="Q988" t="s">
        <v>353</v>
      </c>
      <c r="R988">
        <v>231</v>
      </c>
      <c r="S988" s="21">
        <v>2</v>
      </c>
      <c r="T988" s="21">
        <v>31</v>
      </c>
      <c r="U988" t="s">
        <v>517</v>
      </c>
      <c r="V988">
        <v>124</v>
      </c>
      <c r="W988" t="s">
        <v>510</v>
      </c>
      <c r="X988">
        <v>1</v>
      </c>
      <c r="Y988" t="s">
        <v>313</v>
      </c>
      <c r="Z988" s="4">
        <v>0</v>
      </c>
      <c r="AA988" s="4">
        <v>43520.29</v>
      </c>
      <c r="AB988" s="4">
        <v>7538.08</v>
      </c>
      <c r="AC988" s="4">
        <v>0</v>
      </c>
      <c r="AD988" s="4">
        <v>1074.92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5213.33</v>
      </c>
      <c r="AK988" s="4">
        <v>5213.33</v>
      </c>
      <c r="AM988" s="4">
        <v>0</v>
      </c>
      <c r="AN988" s="4">
        <v>-43520.29</v>
      </c>
      <c r="AO988" s="4">
        <v>0</v>
      </c>
      <c r="AP988" s="4">
        <v>-440</v>
      </c>
      <c r="AQ988" s="4">
        <v>0</v>
      </c>
      <c r="AR988" s="4">
        <v>0</v>
      </c>
      <c r="AS988" s="4">
        <v>0</v>
      </c>
      <c r="AT988" s="4">
        <v>0</v>
      </c>
      <c r="AU988" s="4">
        <v>0</v>
      </c>
      <c r="AV988" s="4">
        <v>-8173</v>
      </c>
      <c r="AW988" s="4">
        <v>0</v>
      </c>
      <c r="AX988" s="4">
        <v>0</v>
      </c>
      <c r="AZ988" s="4">
        <v>0</v>
      </c>
      <c r="BA988" s="4">
        <v>0</v>
      </c>
      <c r="BB988" s="4">
        <v>0</v>
      </c>
      <c r="BC988" s="4">
        <v>0</v>
      </c>
      <c r="BD988" s="4">
        <v>0</v>
      </c>
      <c r="BE988" s="4">
        <v>0</v>
      </c>
      <c r="BF988" s="4">
        <v>0</v>
      </c>
      <c r="BG988" s="4">
        <v>0</v>
      </c>
      <c r="BH988" s="4">
        <v>0</v>
      </c>
      <c r="BI988" s="4">
        <v>0</v>
      </c>
      <c r="BJ988" s="6">
        <v>0</v>
      </c>
      <c r="BK988" s="6">
        <v>0</v>
      </c>
      <c r="BQ988" s="4">
        <v>0</v>
      </c>
      <c r="BR988" s="9">
        <v>0</v>
      </c>
      <c r="BS988" s="9">
        <v>0</v>
      </c>
      <c r="BT988" s="9">
        <v>0</v>
      </c>
      <c r="BU988" s="9">
        <v>0</v>
      </c>
      <c r="BV988" s="9">
        <v>0</v>
      </c>
      <c r="BW988" s="9">
        <v>0</v>
      </c>
      <c r="BX988" s="9">
        <v>0</v>
      </c>
      <c r="BY988" s="9">
        <v>0</v>
      </c>
      <c r="BZ988" s="9">
        <v>0</v>
      </c>
      <c r="CA988" s="9">
        <v>0</v>
      </c>
      <c r="CB988" s="9">
        <v>0</v>
      </c>
      <c r="CC988" s="9">
        <v>0</v>
      </c>
      <c r="CD988" s="135">
        <v>0</v>
      </c>
      <c r="CE988" s="7">
        <f t="shared" si="15"/>
        <v>0</v>
      </c>
    </row>
    <row r="989" spans="1:83" hidden="1">
      <c r="A989">
        <v>972</v>
      </c>
      <c r="B989" t="s">
        <v>527</v>
      </c>
      <c r="C989">
        <v>132</v>
      </c>
      <c r="D989" t="s">
        <v>528</v>
      </c>
      <c r="E989">
        <v>547</v>
      </c>
      <c r="F989">
        <v>524110021</v>
      </c>
      <c r="G989" t="s">
        <v>689</v>
      </c>
      <c r="H989" s="53"/>
      <c r="I989">
        <v>101</v>
      </c>
      <c r="J989" t="s">
        <v>308</v>
      </c>
      <c r="K989">
        <v>4410</v>
      </c>
      <c r="L989" s="8">
        <v>4410</v>
      </c>
      <c r="M989" t="s">
        <v>341</v>
      </c>
      <c r="N989">
        <v>4000</v>
      </c>
      <c r="O989" t="s">
        <v>137</v>
      </c>
      <c r="P989">
        <v>9</v>
      </c>
      <c r="Q989" t="s">
        <v>422</v>
      </c>
      <c r="R989">
        <v>181</v>
      </c>
      <c r="S989" s="21">
        <v>1</v>
      </c>
      <c r="T989" s="21">
        <v>81</v>
      </c>
      <c r="U989" t="s">
        <v>523</v>
      </c>
      <c r="V989">
        <v>131</v>
      </c>
      <c r="W989" t="s">
        <v>524</v>
      </c>
      <c r="X989">
        <v>1</v>
      </c>
      <c r="Y989" t="s">
        <v>313</v>
      </c>
      <c r="Z989" s="4">
        <v>0</v>
      </c>
      <c r="AA989" s="4">
        <v>0</v>
      </c>
      <c r="AB989" s="4">
        <v>15514.68</v>
      </c>
      <c r="AC989" s="4">
        <v>0</v>
      </c>
      <c r="AD989" s="4">
        <v>2394.2399999999998</v>
      </c>
      <c r="AE989" s="4">
        <v>7182.72</v>
      </c>
      <c r="AF989" s="4">
        <v>0</v>
      </c>
      <c r="AG989" s="4">
        <v>0</v>
      </c>
      <c r="AH989" s="4">
        <v>0</v>
      </c>
      <c r="AI989" s="4">
        <v>0</v>
      </c>
      <c r="AJ989" s="4">
        <v>2509.16</v>
      </c>
      <c r="AK989" s="4">
        <v>2509.16</v>
      </c>
      <c r="AM989" s="4">
        <v>0</v>
      </c>
      <c r="AN989" s="4">
        <v>0</v>
      </c>
      <c r="AO989" s="4">
        <v>-8017.62</v>
      </c>
      <c r="AP989" s="4">
        <v>-6351.9</v>
      </c>
      <c r="AQ989" s="4">
        <v>-3539.4</v>
      </c>
      <c r="AR989" s="4">
        <v>-7182.72</v>
      </c>
      <c r="AS989" s="4">
        <v>0</v>
      </c>
      <c r="AT989" s="4">
        <v>0</v>
      </c>
      <c r="AU989" s="4">
        <v>0</v>
      </c>
      <c r="AV989" s="4">
        <v>0</v>
      </c>
      <c r="AW989" s="4">
        <v>-2509.16</v>
      </c>
      <c r="AX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6">
        <v>0</v>
      </c>
      <c r="BK989" s="6">
        <v>0</v>
      </c>
      <c r="BQ989" s="4">
        <v>0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0</v>
      </c>
      <c r="BX989" s="9">
        <v>0</v>
      </c>
      <c r="BY989" s="9">
        <v>0</v>
      </c>
      <c r="BZ989" s="9">
        <v>0</v>
      </c>
      <c r="CA989" s="9">
        <v>0</v>
      </c>
      <c r="CB989" s="9">
        <v>0</v>
      </c>
      <c r="CC989" s="9">
        <v>0</v>
      </c>
      <c r="CD989" s="135">
        <v>0</v>
      </c>
      <c r="CE989" s="7">
        <f t="shared" si="15"/>
        <v>0</v>
      </c>
    </row>
    <row r="990" spans="1:83" hidden="1">
      <c r="A990">
        <v>964</v>
      </c>
      <c r="B990" t="s">
        <v>518</v>
      </c>
      <c r="C990">
        <v>128</v>
      </c>
      <c r="D990" t="s">
        <v>519</v>
      </c>
      <c r="E990">
        <v>456</v>
      </c>
      <c r="F990">
        <v>524210002</v>
      </c>
      <c r="G990" t="s">
        <v>221</v>
      </c>
      <c r="H990" s="53"/>
      <c r="I990">
        <v>101</v>
      </c>
      <c r="J990" t="s">
        <v>308</v>
      </c>
      <c r="K990">
        <v>4420</v>
      </c>
      <c r="L990" s="8">
        <v>4410</v>
      </c>
      <c r="M990" t="s">
        <v>512</v>
      </c>
      <c r="N990">
        <v>4000</v>
      </c>
      <c r="O990" t="s">
        <v>137</v>
      </c>
      <c r="P990">
        <v>11</v>
      </c>
      <c r="Q990" t="s">
        <v>509</v>
      </c>
      <c r="R990">
        <v>256</v>
      </c>
      <c r="S990" s="21">
        <v>2</v>
      </c>
      <c r="T990" s="21">
        <v>56</v>
      </c>
      <c r="U990" t="s">
        <v>520</v>
      </c>
      <c r="V990">
        <v>121</v>
      </c>
      <c r="W990" t="s">
        <v>312</v>
      </c>
      <c r="X990">
        <v>1</v>
      </c>
      <c r="Y990" t="s">
        <v>313</v>
      </c>
      <c r="Z990" s="4">
        <v>0</v>
      </c>
      <c r="AA990" s="4">
        <v>0</v>
      </c>
      <c r="AB990" s="4">
        <v>0</v>
      </c>
      <c r="AC990" s="4">
        <v>221467.2</v>
      </c>
      <c r="AD990" s="4">
        <v>0</v>
      </c>
      <c r="AE990" s="4">
        <v>144480</v>
      </c>
      <c r="AF990" s="4">
        <v>0</v>
      </c>
      <c r="AG990" s="4">
        <v>0</v>
      </c>
      <c r="AH990" s="4">
        <v>0</v>
      </c>
      <c r="AI990" s="4">
        <v>144480</v>
      </c>
      <c r="AJ990" s="4">
        <v>51042.720000000001</v>
      </c>
      <c r="AK990" s="4">
        <v>51042.720000000001</v>
      </c>
      <c r="AM990" s="4">
        <v>140000</v>
      </c>
      <c r="AN990" s="4">
        <v>-900.01</v>
      </c>
      <c r="AO990" s="4">
        <v>256000.01</v>
      </c>
      <c r="AP990" s="4">
        <v>-100000</v>
      </c>
      <c r="AQ990" s="4">
        <v>0</v>
      </c>
      <c r="AR990" s="4">
        <v>-90000</v>
      </c>
      <c r="AS990" s="4">
        <v>0</v>
      </c>
      <c r="AT990" s="4">
        <v>0</v>
      </c>
      <c r="AU990" s="4">
        <v>0</v>
      </c>
      <c r="AV990" s="4">
        <v>-121127.2</v>
      </c>
      <c r="AW990" s="4">
        <v>-61048</v>
      </c>
      <c r="AX990" s="4">
        <v>-50000</v>
      </c>
      <c r="AZ990" s="4">
        <v>140000</v>
      </c>
      <c r="BA990" s="4">
        <v>-24900</v>
      </c>
      <c r="BB990" s="4">
        <v>0</v>
      </c>
      <c r="BC990" s="4">
        <v>280000</v>
      </c>
      <c r="BD990" s="4">
        <v>-47400</v>
      </c>
      <c r="BE990" s="4">
        <v>106700</v>
      </c>
      <c r="BF990" s="4">
        <v>0</v>
      </c>
      <c r="BG990" s="4">
        <v>0</v>
      </c>
      <c r="BH990" s="4">
        <v>0</v>
      </c>
      <c r="BI990" s="4">
        <v>109300</v>
      </c>
      <c r="BJ990" s="6">
        <v>56370</v>
      </c>
      <c r="BK990" s="6">
        <v>56370</v>
      </c>
      <c r="BQ990" s="4">
        <v>702144.72</v>
      </c>
      <c r="BR990" s="9">
        <v>145320</v>
      </c>
      <c r="BS990" s="9">
        <v>-25846.199999999997</v>
      </c>
      <c r="BT990" s="9">
        <v>0</v>
      </c>
      <c r="BU990" s="9">
        <v>290640</v>
      </c>
      <c r="BV990" s="9">
        <v>-49201.2</v>
      </c>
      <c r="BW990" s="9">
        <v>110754.59999999999</v>
      </c>
      <c r="BX990" s="9">
        <v>0</v>
      </c>
      <c r="BY990" s="9">
        <v>0</v>
      </c>
      <c r="BZ990" s="9">
        <v>0</v>
      </c>
      <c r="CA990" s="9">
        <v>113453.4</v>
      </c>
      <c r="CB990" s="9">
        <v>58512.06</v>
      </c>
      <c r="CC990" s="9">
        <v>58512.06</v>
      </c>
      <c r="CD990" s="135">
        <v>702144.72</v>
      </c>
      <c r="CE990" s="7">
        <f t="shared" si="15"/>
        <v>0</v>
      </c>
    </row>
    <row r="991" spans="1:83" hidden="1">
      <c r="A991">
        <v>954</v>
      </c>
      <c r="B991" t="s">
        <v>502</v>
      </c>
      <c r="C991">
        <v>122</v>
      </c>
      <c r="D991" t="s">
        <v>503</v>
      </c>
      <c r="E991">
        <v>457</v>
      </c>
      <c r="F991">
        <v>524310001</v>
      </c>
      <c r="G991" t="s">
        <v>837</v>
      </c>
      <c r="H991" s="53"/>
      <c r="I991">
        <v>101</v>
      </c>
      <c r="J991" t="s">
        <v>308</v>
      </c>
      <c r="K991">
        <v>4430</v>
      </c>
      <c r="L991" s="8">
        <v>4410</v>
      </c>
      <c r="M991" t="s">
        <v>342</v>
      </c>
      <c r="N991">
        <v>4000</v>
      </c>
      <c r="O991" t="s">
        <v>137</v>
      </c>
      <c r="P991">
        <v>12</v>
      </c>
      <c r="Q991" t="s">
        <v>401</v>
      </c>
      <c r="R991">
        <v>226</v>
      </c>
      <c r="S991" s="21">
        <v>2</v>
      </c>
      <c r="T991" s="21">
        <v>26</v>
      </c>
      <c r="U991" t="s">
        <v>504</v>
      </c>
      <c r="V991">
        <v>121</v>
      </c>
      <c r="W991" t="s">
        <v>312</v>
      </c>
      <c r="X991">
        <v>1</v>
      </c>
      <c r="Y991" t="s">
        <v>313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7000</v>
      </c>
      <c r="AU991" s="4">
        <v>0</v>
      </c>
      <c r="AV991" s="4">
        <v>0</v>
      </c>
      <c r="AW991" s="4">
        <v>0</v>
      </c>
      <c r="AX991" s="4">
        <v>0</v>
      </c>
      <c r="AZ991" s="4">
        <v>0</v>
      </c>
      <c r="BA991" s="4">
        <v>0</v>
      </c>
      <c r="BB991" s="4">
        <v>0</v>
      </c>
      <c r="BC991" s="4">
        <v>0</v>
      </c>
      <c r="BD991" s="4">
        <v>0</v>
      </c>
      <c r="BE991" s="4">
        <v>0</v>
      </c>
      <c r="BF991" s="4">
        <v>0</v>
      </c>
      <c r="BG991" s="4">
        <v>7000</v>
      </c>
      <c r="BH991" s="4">
        <v>0</v>
      </c>
      <c r="BI991" s="4">
        <v>0</v>
      </c>
      <c r="BJ991" s="6">
        <v>700</v>
      </c>
      <c r="BK991" s="6">
        <v>700</v>
      </c>
      <c r="BQ991" s="4">
        <v>8719.2000000000007</v>
      </c>
      <c r="BR991" s="9">
        <v>0</v>
      </c>
      <c r="BS991" s="9">
        <v>0</v>
      </c>
      <c r="BT991" s="9">
        <v>0</v>
      </c>
      <c r="BU991" s="9">
        <v>0</v>
      </c>
      <c r="BV991" s="9">
        <v>0</v>
      </c>
      <c r="BW991" s="9">
        <v>0</v>
      </c>
      <c r="BX991" s="9">
        <v>0</v>
      </c>
      <c r="BY991" s="9">
        <v>7266.0000000000009</v>
      </c>
      <c r="BZ991" s="9">
        <v>0</v>
      </c>
      <c r="CA991" s="9">
        <v>0</v>
      </c>
      <c r="CB991" s="9">
        <v>726.6</v>
      </c>
      <c r="CC991" s="9">
        <v>726.6</v>
      </c>
      <c r="CD991" s="135">
        <v>8719.2000000000007</v>
      </c>
      <c r="CE991" s="7">
        <f t="shared" si="15"/>
        <v>0</v>
      </c>
    </row>
    <row r="992" spans="1:83" hidden="1">
      <c r="A992">
        <v>964</v>
      </c>
      <c r="B992" t="s">
        <v>518</v>
      </c>
      <c r="C992">
        <v>128</v>
      </c>
      <c r="D992" t="s">
        <v>519</v>
      </c>
      <c r="E992">
        <v>457</v>
      </c>
      <c r="F992">
        <v>524310001</v>
      </c>
      <c r="G992" t="s">
        <v>837</v>
      </c>
      <c r="H992" s="53"/>
      <c r="I992">
        <v>101</v>
      </c>
      <c r="J992" t="s">
        <v>308</v>
      </c>
      <c r="K992">
        <v>4430</v>
      </c>
      <c r="L992" s="8">
        <v>4410</v>
      </c>
      <c r="M992" t="s">
        <v>342</v>
      </c>
      <c r="N992">
        <v>4000</v>
      </c>
      <c r="O992" t="s">
        <v>137</v>
      </c>
      <c r="P992">
        <v>11</v>
      </c>
      <c r="Q992" t="s">
        <v>509</v>
      </c>
      <c r="R992">
        <v>256</v>
      </c>
      <c r="S992" s="21">
        <v>2</v>
      </c>
      <c r="T992" s="21">
        <v>56</v>
      </c>
      <c r="U992" t="s">
        <v>520</v>
      </c>
      <c r="V992">
        <v>121</v>
      </c>
      <c r="W992" t="s">
        <v>312</v>
      </c>
      <c r="X992">
        <v>1</v>
      </c>
      <c r="Y992" t="s">
        <v>313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26386.34</v>
      </c>
      <c r="AU992" s="4">
        <v>0</v>
      </c>
      <c r="AV992" s="4">
        <v>1</v>
      </c>
      <c r="AW992" s="4">
        <v>11055</v>
      </c>
      <c r="AX992" s="4">
        <v>0</v>
      </c>
      <c r="AZ992" s="4">
        <v>0</v>
      </c>
      <c r="BA992" s="4">
        <v>0</v>
      </c>
      <c r="BB992" s="4">
        <v>0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4247.6400000000003</v>
      </c>
      <c r="BI992" s="4">
        <v>11439</v>
      </c>
      <c r="BJ992" s="6">
        <v>1568.664</v>
      </c>
      <c r="BK992" s="6">
        <v>1568.664</v>
      </c>
      <c r="BQ992" s="4">
        <v>19539.278784000002</v>
      </c>
      <c r="BR992" s="9">
        <v>0</v>
      </c>
      <c r="BS992" s="9">
        <v>0</v>
      </c>
      <c r="BT992" s="9">
        <v>0</v>
      </c>
      <c r="BU992" s="9">
        <v>0</v>
      </c>
      <c r="BV992" s="9">
        <v>0</v>
      </c>
      <c r="BW992" s="9">
        <v>0</v>
      </c>
      <c r="BX992" s="9">
        <v>0</v>
      </c>
      <c r="BY992" s="9">
        <v>0</v>
      </c>
      <c r="BZ992" s="9">
        <v>4409.0503200000003</v>
      </c>
      <c r="CA992" s="9">
        <v>11873.682000000001</v>
      </c>
      <c r="CB992" s="9">
        <v>1628.273232</v>
      </c>
      <c r="CC992" s="9">
        <v>1628.273232</v>
      </c>
      <c r="CD992" s="135">
        <v>19539.278784000002</v>
      </c>
      <c r="CE992" s="7">
        <f t="shared" si="15"/>
        <v>0</v>
      </c>
    </row>
    <row r="993" spans="1:83" hidden="1">
      <c r="A993">
        <v>964</v>
      </c>
      <c r="B993" t="s">
        <v>518</v>
      </c>
      <c r="C993">
        <v>128</v>
      </c>
      <c r="D993" t="s">
        <v>519</v>
      </c>
      <c r="E993">
        <v>458</v>
      </c>
      <c r="F993">
        <v>524310002</v>
      </c>
      <c r="G993" t="s">
        <v>676</v>
      </c>
      <c r="H993" s="53"/>
      <c r="I993">
        <v>101</v>
      </c>
      <c r="J993" t="s">
        <v>308</v>
      </c>
      <c r="K993">
        <v>4430</v>
      </c>
      <c r="L993" s="8">
        <v>4410</v>
      </c>
      <c r="M993" t="s">
        <v>342</v>
      </c>
      <c r="N993">
        <v>4000</v>
      </c>
      <c r="O993" t="s">
        <v>137</v>
      </c>
      <c r="P993">
        <v>11</v>
      </c>
      <c r="Q993" t="s">
        <v>509</v>
      </c>
      <c r="R993">
        <v>256</v>
      </c>
      <c r="S993" s="21">
        <v>2</v>
      </c>
      <c r="T993" s="21">
        <v>56</v>
      </c>
      <c r="U993" t="s">
        <v>520</v>
      </c>
      <c r="V993">
        <v>121</v>
      </c>
      <c r="W993" t="s">
        <v>312</v>
      </c>
      <c r="X993">
        <v>1</v>
      </c>
      <c r="Y993" t="s">
        <v>313</v>
      </c>
      <c r="Z993" s="4">
        <v>0</v>
      </c>
      <c r="AA993" s="4">
        <v>0</v>
      </c>
      <c r="AB993" s="4">
        <v>0</v>
      </c>
      <c r="AC993" s="4">
        <v>0</v>
      </c>
      <c r="AD993" s="4">
        <v>145.68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14.57</v>
      </c>
      <c r="AK993" s="4">
        <v>14.57</v>
      </c>
      <c r="AM993" s="4">
        <v>0</v>
      </c>
      <c r="AN993" s="4">
        <v>0</v>
      </c>
      <c r="AO993" s="4">
        <v>0</v>
      </c>
      <c r="AP993" s="4">
        <v>0</v>
      </c>
      <c r="AQ993" s="4">
        <v>-120</v>
      </c>
      <c r="AR993" s="4">
        <v>0</v>
      </c>
      <c r="AS993" s="4">
        <v>0</v>
      </c>
      <c r="AT993" s="4">
        <v>-1</v>
      </c>
      <c r="AU993" s="4">
        <v>0</v>
      </c>
      <c r="AV993" s="4">
        <v>0</v>
      </c>
      <c r="AW993" s="4">
        <v>-2</v>
      </c>
      <c r="AX993" s="4">
        <v>0</v>
      </c>
      <c r="AZ993" s="4">
        <v>0</v>
      </c>
      <c r="BA993" s="4">
        <v>0</v>
      </c>
      <c r="BB993" s="4">
        <v>0</v>
      </c>
      <c r="BC993" s="4">
        <v>0</v>
      </c>
      <c r="BD993" s="4">
        <v>0</v>
      </c>
      <c r="BE993" s="4">
        <v>0</v>
      </c>
      <c r="BF993" s="4">
        <v>0</v>
      </c>
      <c r="BG993" s="4">
        <v>0</v>
      </c>
      <c r="BH993" s="4">
        <v>0</v>
      </c>
      <c r="BI993" s="4">
        <v>0</v>
      </c>
      <c r="BJ993" s="6">
        <v>0</v>
      </c>
      <c r="BK993" s="6">
        <v>0</v>
      </c>
      <c r="BQ993" s="4">
        <v>0</v>
      </c>
      <c r="BR993" s="9">
        <v>0</v>
      </c>
      <c r="BS993" s="9">
        <v>0</v>
      </c>
      <c r="BT993" s="9">
        <v>0</v>
      </c>
      <c r="BU993" s="9">
        <v>0</v>
      </c>
      <c r="BV993" s="9">
        <v>0</v>
      </c>
      <c r="BW993" s="9">
        <v>0</v>
      </c>
      <c r="BX993" s="9">
        <v>0</v>
      </c>
      <c r="BY993" s="9">
        <v>0</v>
      </c>
      <c r="BZ993" s="9">
        <v>0</v>
      </c>
      <c r="CA993" s="9">
        <v>0</v>
      </c>
      <c r="CB993" s="9">
        <v>0</v>
      </c>
      <c r="CC993" s="9">
        <v>0</v>
      </c>
      <c r="CD993" s="135">
        <v>0</v>
      </c>
      <c r="CE993" s="7">
        <f t="shared" si="15"/>
        <v>0</v>
      </c>
    </row>
    <row r="994" spans="1:83" hidden="1">
      <c r="A994">
        <v>964</v>
      </c>
      <c r="B994" t="s">
        <v>518</v>
      </c>
      <c r="C994">
        <v>128</v>
      </c>
      <c r="D994" t="s">
        <v>519</v>
      </c>
      <c r="E994">
        <v>459</v>
      </c>
      <c r="F994">
        <v>524310003</v>
      </c>
      <c r="G994" t="s">
        <v>142</v>
      </c>
      <c r="H994" s="53"/>
      <c r="I994">
        <v>101</v>
      </c>
      <c r="J994" t="s">
        <v>308</v>
      </c>
      <c r="K994">
        <v>4430</v>
      </c>
      <c r="L994" s="8">
        <v>4410</v>
      </c>
      <c r="M994" t="s">
        <v>342</v>
      </c>
      <c r="N994">
        <v>4000</v>
      </c>
      <c r="O994" t="s">
        <v>137</v>
      </c>
      <c r="P994">
        <v>11</v>
      </c>
      <c r="Q994" t="s">
        <v>509</v>
      </c>
      <c r="R994">
        <v>256</v>
      </c>
      <c r="S994" s="21">
        <v>2</v>
      </c>
      <c r="T994" s="21">
        <v>56</v>
      </c>
      <c r="U994" t="s">
        <v>520</v>
      </c>
      <c r="V994">
        <v>121</v>
      </c>
      <c r="W994" t="s">
        <v>312</v>
      </c>
      <c r="X994">
        <v>1</v>
      </c>
      <c r="Y994" t="s">
        <v>313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89083.78</v>
      </c>
      <c r="AF994" s="4">
        <v>0</v>
      </c>
      <c r="AG994" s="4">
        <v>0</v>
      </c>
      <c r="AH994" s="4">
        <v>0</v>
      </c>
      <c r="AI994" s="4">
        <v>0</v>
      </c>
      <c r="AJ994" s="4">
        <v>8908.3799999999992</v>
      </c>
      <c r="AK994" s="4">
        <v>8908.3799999999992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0</v>
      </c>
      <c r="AU994" s="4">
        <v>0</v>
      </c>
      <c r="AV994" s="4">
        <v>-18872.8</v>
      </c>
      <c r="AW994" s="4">
        <v>-7</v>
      </c>
      <c r="AX994" s="4">
        <v>0</v>
      </c>
      <c r="AZ994" s="4">
        <v>0</v>
      </c>
      <c r="BA994" s="4">
        <v>0</v>
      </c>
      <c r="BB994" s="4">
        <v>0</v>
      </c>
      <c r="BC994" s="4">
        <v>0</v>
      </c>
      <c r="BD994" s="4">
        <v>0</v>
      </c>
      <c r="BE994" s="4">
        <v>0</v>
      </c>
      <c r="BF994" s="4">
        <v>0</v>
      </c>
      <c r="BG994" s="4">
        <v>0</v>
      </c>
      <c r="BH994" s="4">
        <v>0</v>
      </c>
      <c r="BI994" s="4">
        <v>0</v>
      </c>
      <c r="BJ994" s="6">
        <v>0</v>
      </c>
      <c r="BK994" s="6">
        <v>0</v>
      </c>
      <c r="BQ994" s="4">
        <v>0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0</v>
      </c>
      <c r="BX994" s="9">
        <v>0</v>
      </c>
      <c r="BY994" s="9">
        <v>0</v>
      </c>
      <c r="BZ994" s="9">
        <v>0</v>
      </c>
      <c r="CA994" s="9">
        <v>0</v>
      </c>
      <c r="CB994" s="9">
        <v>0</v>
      </c>
      <c r="CC994" s="9">
        <v>0</v>
      </c>
      <c r="CD994" s="135">
        <v>0</v>
      </c>
      <c r="CE994" s="7">
        <f t="shared" si="15"/>
        <v>0</v>
      </c>
    </row>
    <row r="995" spans="1:83" hidden="1">
      <c r="A995">
        <v>942</v>
      </c>
      <c r="B995" t="s">
        <v>487</v>
      </c>
      <c r="C995">
        <v>117</v>
      </c>
      <c r="D995" t="s">
        <v>488</v>
      </c>
      <c r="E995">
        <v>460</v>
      </c>
      <c r="F995">
        <v>524310004</v>
      </c>
      <c r="G995" t="s">
        <v>234</v>
      </c>
      <c r="H995" s="53"/>
      <c r="I995">
        <v>101</v>
      </c>
      <c r="J995" t="s">
        <v>308</v>
      </c>
      <c r="K995">
        <v>4430</v>
      </c>
      <c r="L995" s="8">
        <v>4410</v>
      </c>
      <c r="M995" t="s">
        <v>342</v>
      </c>
      <c r="N995">
        <v>4000</v>
      </c>
      <c r="O995" t="s">
        <v>137</v>
      </c>
      <c r="P995">
        <v>8</v>
      </c>
      <c r="Q995" t="s">
        <v>486</v>
      </c>
      <c r="R995">
        <v>183</v>
      </c>
      <c r="S995" s="21">
        <v>1</v>
      </c>
      <c r="T995" s="21">
        <v>83</v>
      </c>
      <c r="U995" t="s">
        <v>489</v>
      </c>
      <c r="V995">
        <v>121</v>
      </c>
      <c r="W995" t="s">
        <v>312</v>
      </c>
      <c r="X995">
        <v>1</v>
      </c>
      <c r="Y995" t="s">
        <v>313</v>
      </c>
      <c r="Z995" s="4">
        <v>0</v>
      </c>
      <c r="AA995" s="4">
        <v>0</v>
      </c>
      <c r="AB995" s="4">
        <v>0</v>
      </c>
      <c r="AC995" s="4">
        <v>0</v>
      </c>
      <c r="AD995" s="4">
        <v>14365.44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1436.54</v>
      </c>
      <c r="AK995" s="4">
        <v>1436.54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0</v>
      </c>
      <c r="AU995" s="4">
        <v>0</v>
      </c>
      <c r="AV995" s="4">
        <v>-14365.44</v>
      </c>
      <c r="AW995" s="4">
        <v>-1436.54</v>
      </c>
      <c r="AX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0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6">
        <v>0</v>
      </c>
      <c r="BK995" s="6">
        <v>0</v>
      </c>
      <c r="BQ995" s="4">
        <v>0</v>
      </c>
      <c r="BR995" s="9">
        <v>0</v>
      </c>
      <c r="BS995" s="9">
        <v>0</v>
      </c>
      <c r="BT995" s="9">
        <v>0</v>
      </c>
      <c r="BU995" s="9">
        <v>0</v>
      </c>
      <c r="BV995" s="9">
        <v>0</v>
      </c>
      <c r="BW995" s="9">
        <v>0</v>
      </c>
      <c r="BX995" s="9">
        <v>0</v>
      </c>
      <c r="BY995" s="9">
        <v>0</v>
      </c>
      <c r="BZ995" s="9">
        <v>0</v>
      </c>
      <c r="CA995" s="9">
        <v>0</v>
      </c>
      <c r="CB995" s="9">
        <v>0</v>
      </c>
      <c r="CC995" s="9">
        <v>0</v>
      </c>
      <c r="CD995" s="135">
        <v>0</v>
      </c>
      <c r="CE995" s="7">
        <f t="shared" si="15"/>
        <v>0</v>
      </c>
    </row>
    <row r="996" spans="1:83" hidden="1">
      <c r="A996">
        <v>964</v>
      </c>
      <c r="B996" t="s">
        <v>518</v>
      </c>
      <c r="C996">
        <v>128</v>
      </c>
      <c r="D996" t="s">
        <v>519</v>
      </c>
      <c r="E996">
        <v>461</v>
      </c>
      <c r="F996">
        <v>524310005</v>
      </c>
      <c r="G996" t="s">
        <v>235</v>
      </c>
      <c r="H996" s="53"/>
      <c r="I996">
        <v>101</v>
      </c>
      <c r="J996" t="s">
        <v>308</v>
      </c>
      <c r="K996">
        <v>4430</v>
      </c>
      <c r="L996" s="8">
        <v>4410</v>
      </c>
      <c r="M996" t="s">
        <v>342</v>
      </c>
      <c r="N996">
        <v>4000</v>
      </c>
      <c r="O996" t="s">
        <v>137</v>
      </c>
      <c r="P996">
        <v>11</v>
      </c>
      <c r="Q996" t="s">
        <v>509</v>
      </c>
      <c r="R996">
        <v>256</v>
      </c>
      <c r="S996" s="21">
        <v>2</v>
      </c>
      <c r="T996" s="21">
        <v>56</v>
      </c>
      <c r="U996" t="s">
        <v>520</v>
      </c>
      <c r="V996">
        <v>121</v>
      </c>
      <c r="W996" t="s">
        <v>312</v>
      </c>
      <c r="X996">
        <v>1</v>
      </c>
      <c r="Y996" t="s">
        <v>313</v>
      </c>
      <c r="Z996" s="4">
        <v>0</v>
      </c>
      <c r="AA996" s="4">
        <v>11731.78</v>
      </c>
      <c r="AB996" s="4">
        <v>8243.6200000000008</v>
      </c>
      <c r="AC996" s="4">
        <v>837.98</v>
      </c>
      <c r="AD996" s="4">
        <v>0</v>
      </c>
      <c r="AE996" s="4">
        <v>1651.2</v>
      </c>
      <c r="AF996" s="4">
        <v>3096</v>
      </c>
      <c r="AG996" s="4">
        <v>4173.28</v>
      </c>
      <c r="AH996" s="4">
        <v>1393.2</v>
      </c>
      <c r="AI996" s="4">
        <v>2707.89</v>
      </c>
      <c r="AJ996" s="4">
        <v>3383.49</v>
      </c>
      <c r="AK996" s="4">
        <v>3383.49</v>
      </c>
      <c r="AM996" s="4">
        <v>4533</v>
      </c>
      <c r="AN996" s="4">
        <v>0</v>
      </c>
      <c r="AO996" s="4">
        <v>-1263.01</v>
      </c>
      <c r="AP996" s="4">
        <v>-5348.34</v>
      </c>
      <c r="AQ996" s="4">
        <v>0</v>
      </c>
      <c r="AR996" s="4">
        <v>0</v>
      </c>
      <c r="AS996" s="4">
        <v>0</v>
      </c>
      <c r="AT996" s="4">
        <v>-4</v>
      </c>
      <c r="AU996" s="4">
        <v>0</v>
      </c>
      <c r="AV996" s="4">
        <v>-1</v>
      </c>
      <c r="AW996" s="4">
        <v>0</v>
      </c>
      <c r="AX996" s="4">
        <v>0</v>
      </c>
      <c r="AZ996" s="4">
        <v>4533</v>
      </c>
      <c r="BA996" s="4">
        <v>0</v>
      </c>
      <c r="BB996" s="4">
        <v>0</v>
      </c>
      <c r="BC996" s="4">
        <v>0</v>
      </c>
      <c r="BD996" s="4">
        <v>0</v>
      </c>
      <c r="BE996" s="4">
        <v>0</v>
      </c>
      <c r="BF996" s="4">
        <v>0</v>
      </c>
      <c r="BG996" s="4">
        <v>0</v>
      </c>
      <c r="BH996" s="4">
        <v>0</v>
      </c>
      <c r="BI996" s="4">
        <v>0</v>
      </c>
      <c r="BJ996" s="6">
        <v>453.3</v>
      </c>
      <c r="BK996" s="6">
        <v>453.3</v>
      </c>
      <c r="BQ996" s="4">
        <v>5646.3048000000008</v>
      </c>
      <c r="BR996" s="9">
        <v>4705.2539999999999</v>
      </c>
      <c r="BS996" s="9">
        <v>0</v>
      </c>
      <c r="BT996" s="9">
        <v>0</v>
      </c>
      <c r="BU996" s="9">
        <v>0</v>
      </c>
      <c r="BV996" s="9">
        <v>0</v>
      </c>
      <c r="BW996" s="9">
        <v>0</v>
      </c>
      <c r="BX996" s="9">
        <v>0</v>
      </c>
      <c r="BY996" s="9">
        <v>0</v>
      </c>
      <c r="BZ996" s="9">
        <v>0</v>
      </c>
      <c r="CA996" s="9">
        <v>0</v>
      </c>
      <c r="CB996" s="9">
        <v>470.52540000000005</v>
      </c>
      <c r="CC996" s="9">
        <v>470.52540000000005</v>
      </c>
      <c r="CD996" s="135">
        <v>5646.3048000000008</v>
      </c>
      <c r="CE996" s="7">
        <f t="shared" si="15"/>
        <v>0</v>
      </c>
    </row>
    <row r="997" spans="1:83" hidden="1">
      <c r="A997">
        <v>941</v>
      </c>
      <c r="B997" t="s">
        <v>484</v>
      </c>
      <c r="C997">
        <v>116</v>
      </c>
      <c r="D997" t="s">
        <v>485</v>
      </c>
      <c r="E997">
        <v>462</v>
      </c>
      <c r="F997">
        <v>524310006</v>
      </c>
      <c r="G997" t="s">
        <v>222</v>
      </c>
      <c r="H997" s="53"/>
      <c r="I997">
        <v>101</v>
      </c>
      <c r="J997" t="s">
        <v>308</v>
      </c>
      <c r="K997">
        <v>4430</v>
      </c>
      <c r="L997" s="8">
        <v>4410</v>
      </c>
      <c r="M997" t="s">
        <v>342</v>
      </c>
      <c r="N997">
        <v>4000</v>
      </c>
      <c r="O997" t="s">
        <v>137</v>
      </c>
      <c r="P997">
        <v>8</v>
      </c>
      <c r="Q997" t="s">
        <v>486</v>
      </c>
      <c r="R997">
        <v>131</v>
      </c>
      <c r="S997" s="21">
        <v>1</v>
      </c>
      <c r="T997" s="21">
        <v>31</v>
      </c>
      <c r="U997" t="s">
        <v>449</v>
      </c>
      <c r="V997">
        <v>121</v>
      </c>
      <c r="W997" t="s">
        <v>312</v>
      </c>
      <c r="X997">
        <v>1</v>
      </c>
      <c r="Y997" t="s">
        <v>313</v>
      </c>
      <c r="Z997" s="4">
        <v>0</v>
      </c>
      <c r="AA997" s="4">
        <v>0</v>
      </c>
      <c r="AB997" s="4">
        <v>0</v>
      </c>
      <c r="AC997" s="4">
        <v>0</v>
      </c>
      <c r="AD997" s="4">
        <v>10262.209999999999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1026.22</v>
      </c>
      <c r="AK997" s="4">
        <v>1026.22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-1468</v>
      </c>
      <c r="AS997" s="4">
        <v>0</v>
      </c>
      <c r="AT997" s="4">
        <v>0</v>
      </c>
      <c r="AU997" s="4">
        <v>0</v>
      </c>
      <c r="AV997" s="4">
        <v>-8794.2099999999991</v>
      </c>
      <c r="AW997" s="4">
        <v>-1026.22</v>
      </c>
      <c r="AX997" s="4">
        <v>0</v>
      </c>
      <c r="AZ997" s="4">
        <v>0</v>
      </c>
      <c r="BA997" s="4">
        <v>0</v>
      </c>
      <c r="BB997" s="4">
        <v>0</v>
      </c>
      <c r="BC997" s="4">
        <v>0</v>
      </c>
      <c r="BD997" s="4">
        <v>0</v>
      </c>
      <c r="BE997" s="4">
        <v>0</v>
      </c>
      <c r="BF997" s="4">
        <v>0</v>
      </c>
      <c r="BG997" s="4">
        <v>0</v>
      </c>
      <c r="BH997" s="4">
        <v>0</v>
      </c>
      <c r="BI997" s="4">
        <v>0</v>
      </c>
      <c r="BJ997" s="6">
        <v>0</v>
      </c>
      <c r="BK997" s="6">
        <v>0</v>
      </c>
      <c r="BQ997" s="4">
        <v>0</v>
      </c>
      <c r="BR997" s="9">
        <v>0</v>
      </c>
      <c r="BS997" s="9">
        <v>0</v>
      </c>
      <c r="BT997" s="9">
        <v>0</v>
      </c>
      <c r="BU997" s="9">
        <v>0</v>
      </c>
      <c r="BV997" s="9">
        <v>0</v>
      </c>
      <c r="BW997" s="9">
        <v>0</v>
      </c>
      <c r="BX997" s="9">
        <v>0</v>
      </c>
      <c r="BY997" s="9">
        <v>0</v>
      </c>
      <c r="BZ997" s="9">
        <v>0</v>
      </c>
      <c r="CA997" s="9">
        <v>0</v>
      </c>
      <c r="CB997" s="9">
        <v>0</v>
      </c>
      <c r="CC997" s="9">
        <v>0</v>
      </c>
      <c r="CD997" s="135">
        <v>0</v>
      </c>
      <c r="CE997" s="7">
        <f t="shared" si="15"/>
        <v>0</v>
      </c>
    </row>
    <row r="998" spans="1:83" hidden="1">
      <c r="A998">
        <v>964</v>
      </c>
      <c r="B998" t="s">
        <v>518</v>
      </c>
      <c r="C998">
        <v>128</v>
      </c>
      <c r="D998" t="s">
        <v>519</v>
      </c>
      <c r="E998">
        <v>462</v>
      </c>
      <c r="F998">
        <v>524310006</v>
      </c>
      <c r="G998" t="s">
        <v>222</v>
      </c>
      <c r="H998" s="53"/>
      <c r="I998">
        <v>101</v>
      </c>
      <c r="J998" t="s">
        <v>308</v>
      </c>
      <c r="K998">
        <v>4430</v>
      </c>
      <c r="L998" s="8">
        <v>4410</v>
      </c>
      <c r="M998" t="s">
        <v>342</v>
      </c>
      <c r="N998">
        <v>4000</v>
      </c>
      <c r="O998" t="s">
        <v>137</v>
      </c>
      <c r="P998">
        <v>11</v>
      </c>
      <c r="Q998" t="s">
        <v>509</v>
      </c>
      <c r="R998">
        <v>256</v>
      </c>
      <c r="S998" s="21">
        <v>2</v>
      </c>
      <c r="T998" s="21">
        <v>56</v>
      </c>
      <c r="U998" t="s">
        <v>520</v>
      </c>
      <c r="V998">
        <v>121</v>
      </c>
      <c r="W998" t="s">
        <v>312</v>
      </c>
      <c r="X998">
        <v>1</v>
      </c>
      <c r="Y998" t="s">
        <v>313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M998" s="4">
        <v>0</v>
      </c>
      <c r="AN998" s="4">
        <v>0</v>
      </c>
      <c r="AO998" s="4">
        <v>3830</v>
      </c>
      <c r="AP998" s="4">
        <v>4821.63</v>
      </c>
      <c r="AQ998" s="4">
        <v>0</v>
      </c>
      <c r="AR998" s="4">
        <v>680.41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0</v>
      </c>
      <c r="AZ998" s="4">
        <v>0</v>
      </c>
      <c r="BA998" s="4">
        <v>0</v>
      </c>
      <c r="BB998" s="4">
        <v>0</v>
      </c>
      <c r="BC998" s="4">
        <v>0</v>
      </c>
      <c r="BD998" s="4">
        <v>0</v>
      </c>
      <c r="BE998" s="4">
        <v>8651.6299999999992</v>
      </c>
      <c r="BF998" s="4">
        <v>680.41</v>
      </c>
      <c r="BG998" s="4">
        <v>0</v>
      </c>
      <c r="BH998" s="4">
        <v>0</v>
      </c>
      <c r="BI998" s="4">
        <v>0</v>
      </c>
      <c r="BJ998" s="6">
        <v>933.20399999999995</v>
      </c>
      <c r="BK998" s="6">
        <v>933.20399999999995</v>
      </c>
      <c r="BQ998" s="4">
        <v>11623.989023999999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8980.3919399999995</v>
      </c>
      <c r="BX998" s="9">
        <v>706.26558</v>
      </c>
      <c r="BY998" s="9">
        <v>0</v>
      </c>
      <c r="BZ998" s="9">
        <v>0</v>
      </c>
      <c r="CA998" s="9">
        <v>0</v>
      </c>
      <c r="CB998" s="9">
        <v>968.665752</v>
      </c>
      <c r="CC998" s="9">
        <v>968.665752</v>
      </c>
      <c r="CD998" s="135">
        <v>11623.989024</v>
      </c>
      <c r="CE998" s="7">
        <f t="shared" si="15"/>
        <v>0</v>
      </c>
    </row>
    <row r="999" spans="1:83" hidden="1">
      <c r="A999">
        <v>101</v>
      </c>
      <c r="B999" t="s">
        <v>306</v>
      </c>
      <c r="C999">
        <v>139</v>
      </c>
      <c r="D999" t="s">
        <v>307</v>
      </c>
      <c r="E999">
        <v>463</v>
      </c>
      <c r="F999">
        <v>524310007</v>
      </c>
      <c r="G999" t="s">
        <v>223</v>
      </c>
      <c r="H999" s="53"/>
      <c r="I999">
        <v>101</v>
      </c>
      <c r="J999" t="s">
        <v>308</v>
      </c>
      <c r="K999">
        <v>4430</v>
      </c>
      <c r="L999" s="8">
        <v>4410</v>
      </c>
      <c r="M999" t="s">
        <v>342</v>
      </c>
      <c r="N999">
        <v>4000</v>
      </c>
      <c r="O999" t="s">
        <v>137</v>
      </c>
      <c r="P999">
        <v>7</v>
      </c>
      <c r="Q999" t="s">
        <v>310</v>
      </c>
      <c r="R999">
        <v>171</v>
      </c>
      <c r="S999" s="21">
        <v>1</v>
      </c>
      <c r="T999" s="21">
        <v>71</v>
      </c>
      <c r="U999" t="s">
        <v>311</v>
      </c>
      <c r="V999">
        <v>121</v>
      </c>
      <c r="W999" t="s">
        <v>312</v>
      </c>
      <c r="X999">
        <v>1</v>
      </c>
      <c r="Y999" t="s">
        <v>313</v>
      </c>
      <c r="Z999" s="4">
        <v>56656.800000000003</v>
      </c>
      <c r="AA999" s="4">
        <v>54696</v>
      </c>
      <c r="AB999" s="4">
        <v>82044</v>
      </c>
      <c r="AC999" s="4">
        <v>28772.16</v>
      </c>
      <c r="AD999" s="4">
        <v>54696</v>
      </c>
      <c r="AE999" s="4">
        <v>28854.720000000001</v>
      </c>
      <c r="AF999" s="4">
        <v>59856</v>
      </c>
      <c r="AG999" s="4">
        <v>61465.919999999998</v>
      </c>
      <c r="AH999" s="4">
        <v>32590.560000000001</v>
      </c>
      <c r="AI999" s="4">
        <v>63984</v>
      </c>
      <c r="AJ999" s="4">
        <v>52361.62</v>
      </c>
      <c r="AK999" s="4">
        <v>52361.62</v>
      </c>
      <c r="AM999" s="4">
        <v>96817.99</v>
      </c>
      <c r="AN999" s="4">
        <v>-0.3</v>
      </c>
      <c r="AO999" s="4">
        <v>-0.2</v>
      </c>
      <c r="AP999" s="4">
        <v>0</v>
      </c>
      <c r="AQ999" s="4">
        <v>-1738.5</v>
      </c>
      <c r="AR999" s="4">
        <v>-29754.29</v>
      </c>
      <c r="AS999" s="4">
        <v>30500</v>
      </c>
      <c r="AT999" s="4">
        <v>-1249.99</v>
      </c>
      <c r="AU999" s="4">
        <v>0</v>
      </c>
      <c r="AV999" s="4">
        <v>-1988.08</v>
      </c>
      <c r="AW999" s="4">
        <v>51000</v>
      </c>
      <c r="AX999" s="4">
        <v>-51000</v>
      </c>
      <c r="AZ999" s="4">
        <v>63680</v>
      </c>
      <c r="BA999" s="4">
        <v>61000</v>
      </c>
      <c r="BB999" s="4">
        <v>91500</v>
      </c>
      <c r="BC999" s="4">
        <v>31460</v>
      </c>
      <c r="BD999" s="4">
        <v>61960</v>
      </c>
      <c r="BE999" s="4">
        <v>61000</v>
      </c>
      <c r="BF999" s="4">
        <v>61000</v>
      </c>
      <c r="BG999" s="4">
        <v>60000</v>
      </c>
      <c r="BH999" s="4">
        <v>60080</v>
      </c>
      <c r="BI999" s="4">
        <v>59000</v>
      </c>
      <c r="BJ999" s="6">
        <v>61068</v>
      </c>
      <c r="BK999" s="6">
        <v>61068</v>
      </c>
      <c r="BQ999" s="4">
        <v>760663.00800000003</v>
      </c>
      <c r="BR999" s="9">
        <v>66099.840000000011</v>
      </c>
      <c r="BS999" s="9">
        <v>63318.000000000007</v>
      </c>
      <c r="BT999" s="9">
        <v>94977</v>
      </c>
      <c r="BU999" s="9">
        <v>32655.48</v>
      </c>
      <c r="BV999" s="9">
        <v>64314.48000000001</v>
      </c>
      <c r="BW999" s="9">
        <v>63318.000000000007</v>
      </c>
      <c r="BX999" s="9">
        <v>63318.000000000007</v>
      </c>
      <c r="BY999" s="9">
        <v>62280</v>
      </c>
      <c r="BZ999" s="9">
        <v>62363.040000000008</v>
      </c>
      <c r="CA999" s="9">
        <v>61242</v>
      </c>
      <c r="CB999" s="9">
        <v>63388.584000000003</v>
      </c>
      <c r="CC999" s="9">
        <v>63388.584000000003</v>
      </c>
      <c r="CD999" s="135">
        <v>760663.00800000015</v>
      </c>
      <c r="CE999" s="7">
        <f t="shared" si="15"/>
        <v>0</v>
      </c>
    </row>
    <row r="1000" spans="1:83" hidden="1">
      <c r="A1000">
        <v>961</v>
      </c>
      <c r="B1000" t="s">
        <v>80</v>
      </c>
      <c r="C1000">
        <v>124</v>
      </c>
      <c r="D1000" t="s">
        <v>508</v>
      </c>
      <c r="E1000">
        <v>463</v>
      </c>
      <c r="F1000">
        <v>524310007</v>
      </c>
      <c r="G1000" t="s">
        <v>223</v>
      </c>
      <c r="H1000" s="53"/>
      <c r="I1000">
        <v>101</v>
      </c>
      <c r="J1000" t="s">
        <v>308</v>
      </c>
      <c r="K1000">
        <v>4430</v>
      </c>
      <c r="L1000" s="8">
        <v>4410</v>
      </c>
      <c r="M1000" t="s">
        <v>342</v>
      </c>
      <c r="N1000">
        <v>4000</v>
      </c>
      <c r="O1000" t="s">
        <v>137</v>
      </c>
      <c r="P1000">
        <v>11</v>
      </c>
      <c r="Q1000" t="s">
        <v>509</v>
      </c>
      <c r="R1000">
        <v>241</v>
      </c>
      <c r="S1000" s="21">
        <v>2</v>
      </c>
      <c r="T1000" s="21">
        <v>41</v>
      </c>
      <c r="U1000" t="s">
        <v>445</v>
      </c>
      <c r="V1000">
        <v>124</v>
      </c>
      <c r="W1000" t="s">
        <v>510</v>
      </c>
      <c r="X1000">
        <v>1</v>
      </c>
      <c r="Y1000" t="s">
        <v>313</v>
      </c>
      <c r="Z1000" s="4">
        <v>23478</v>
      </c>
      <c r="AA1000" s="4">
        <v>23478</v>
      </c>
      <c r="AB1000" s="4">
        <v>35217</v>
      </c>
      <c r="AC1000" s="4">
        <v>11739</v>
      </c>
      <c r="AD1000" s="4">
        <v>23478</v>
      </c>
      <c r="AE1000" s="4">
        <v>53612.4</v>
      </c>
      <c r="AF1000" s="4">
        <v>24510</v>
      </c>
      <c r="AG1000" s="4">
        <v>24510</v>
      </c>
      <c r="AH1000" s="4">
        <v>53922</v>
      </c>
      <c r="AI1000" s="4">
        <v>24510</v>
      </c>
      <c r="AJ1000" s="4">
        <v>29845.439999999999</v>
      </c>
      <c r="AK1000" s="4">
        <v>29845.439999999999</v>
      </c>
      <c r="AM1000" s="4">
        <v>100000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0</v>
      </c>
      <c r="AU1000" s="4">
        <v>-30000</v>
      </c>
      <c r="AV1000" s="4">
        <v>-20000</v>
      </c>
      <c r="AW1000" s="4">
        <v>-25000</v>
      </c>
      <c r="AX1000" s="4">
        <v>-25000</v>
      </c>
      <c r="AZ1000" s="4">
        <v>23750</v>
      </c>
      <c r="BA1000" s="4">
        <v>23750</v>
      </c>
      <c r="BB1000" s="4">
        <v>35625</v>
      </c>
      <c r="BC1000" s="4">
        <v>11875</v>
      </c>
      <c r="BD1000" s="4">
        <v>23750</v>
      </c>
      <c r="BE1000" s="4">
        <v>23750</v>
      </c>
      <c r="BF1000" s="4">
        <v>23750</v>
      </c>
      <c r="BG1000" s="4">
        <v>23750</v>
      </c>
      <c r="BH1000" s="4">
        <v>23750</v>
      </c>
      <c r="BI1000" s="4">
        <v>23750</v>
      </c>
      <c r="BJ1000" s="6">
        <v>23750</v>
      </c>
      <c r="BK1000" s="6">
        <v>23750</v>
      </c>
      <c r="BQ1000" s="4">
        <v>295830</v>
      </c>
      <c r="BR1000" s="9">
        <v>24652.5</v>
      </c>
      <c r="BS1000" s="9">
        <v>24652.5</v>
      </c>
      <c r="BT1000" s="9">
        <v>36978.75</v>
      </c>
      <c r="BU1000" s="9">
        <v>12326.25</v>
      </c>
      <c r="BV1000" s="9">
        <v>24652.5</v>
      </c>
      <c r="BW1000" s="9">
        <v>24652.5</v>
      </c>
      <c r="BX1000" s="9">
        <v>24652.5</v>
      </c>
      <c r="BY1000" s="9">
        <v>24652.5</v>
      </c>
      <c r="BZ1000" s="9">
        <v>24652.5</v>
      </c>
      <c r="CA1000" s="9">
        <v>24652.5</v>
      </c>
      <c r="CB1000" s="9">
        <v>24652.5</v>
      </c>
      <c r="CC1000" s="9">
        <v>24652.5</v>
      </c>
      <c r="CD1000" s="135">
        <v>295830</v>
      </c>
      <c r="CE1000" s="7">
        <f t="shared" si="15"/>
        <v>0</v>
      </c>
    </row>
    <row r="1001" spans="1:83" hidden="1">
      <c r="A1001">
        <v>111</v>
      </c>
      <c r="B1001" t="s">
        <v>84</v>
      </c>
      <c r="C1001">
        <v>141</v>
      </c>
      <c r="D1001" t="s">
        <v>260</v>
      </c>
      <c r="E1001">
        <v>464</v>
      </c>
      <c r="F1001">
        <v>524330002</v>
      </c>
      <c r="G1001" t="s">
        <v>143</v>
      </c>
      <c r="H1001" s="53"/>
      <c r="I1001">
        <v>101</v>
      </c>
      <c r="J1001" t="s">
        <v>308</v>
      </c>
      <c r="K1001">
        <v>4450</v>
      </c>
      <c r="L1001" s="8">
        <v>4410</v>
      </c>
      <c r="M1001" t="s">
        <v>453</v>
      </c>
      <c r="N1001">
        <v>4000</v>
      </c>
      <c r="O1001" t="s">
        <v>137</v>
      </c>
      <c r="P1001">
        <v>13</v>
      </c>
      <c r="Q1001" t="s">
        <v>353</v>
      </c>
      <c r="R1001">
        <v>263</v>
      </c>
      <c r="S1001" s="21">
        <v>2</v>
      </c>
      <c r="T1001" s="21">
        <v>63</v>
      </c>
      <c r="U1001" t="s">
        <v>354</v>
      </c>
      <c r="V1001">
        <v>121</v>
      </c>
      <c r="W1001" t="s">
        <v>312</v>
      </c>
      <c r="X1001">
        <v>1</v>
      </c>
      <c r="Y1001" t="s">
        <v>313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7740</v>
      </c>
      <c r="AJ1001" s="4">
        <v>774</v>
      </c>
      <c r="AK1001" s="4">
        <v>774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0</v>
      </c>
      <c r="AU1001" s="4">
        <v>0</v>
      </c>
      <c r="AV1001" s="4">
        <v>-4474.24</v>
      </c>
      <c r="AW1001" s="4">
        <v>0</v>
      </c>
      <c r="AX1001" s="4">
        <v>0</v>
      </c>
      <c r="AZ1001" s="4">
        <v>0</v>
      </c>
      <c r="BA1001" s="4">
        <v>0</v>
      </c>
      <c r="BB1001" s="4">
        <v>0</v>
      </c>
      <c r="BC1001" s="4">
        <v>0</v>
      </c>
      <c r="BD1001" s="4">
        <v>0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6">
        <v>0</v>
      </c>
      <c r="BK1001" s="6">
        <v>0</v>
      </c>
      <c r="BQ1001" s="4">
        <v>0</v>
      </c>
      <c r="BR1001" s="9">
        <v>0</v>
      </c>
      <c r="BS1001" s="9">
        <v>0</v>
      </c>
      <c r="BT1001" s="9">
        <v>0</v>
      </c>
      <c r="BU1001" s="9">
        <v>0</v>
      </c>
      <c r="BV1001" s="9">
        <v>0</v>
      </c>
      <c r="BW1001" s="9">
        <v>0</v>
      </c>
      <c r="BX1001" s="9">
        <v>0</v>
      </c>
      <c r="BY1001" s="9">
        <v>0</v>
      </c>
      <c r="BZ1001" s="9">
        <v>0</v>
      </c>
      <c r="CA1001" s="9">
        <v>0</v>
      </c>
      <c r="CB1001" s="9">
        <v>0</v>
      </c>
      <c r="CC1001" s="9">
        <v>0</v>
      </c>
      <c r="CD1001" s="135">
        <v>0</v>
      </c>
      <c r="CE1001" s="7">
        <f t="shared" si="15"/>
        <v>0</v>
      </c>
    </row>
    <row r="1002" spans="1:83" hidden="1">
      <c r="A1002">
        <v>961</v>
      </c>
      <c r="B1002" t="s">
        <v>80</v>
      </c>
      <c r="C1002">
        <v>124</v>
      </c>
      <c r="D1002" t="s">
        <v>508</v>
      </c>
      <c r="E1002">
        <v>464</v>
      </c>
      <c r="F1002">
        <v>524330002</v>
      </c>
      <c r="G1002" t="s">
        <v>143</v>
      </c>
      <c r="H1002" s="53"/>
      <c r="I1002">
        <v>101</v>
      </c>
      <c r="J1002" t="s">
        <v>308</v>
      </c>
      <c r="K1002">
        <v>4450</v>
      </c>
      <c r="L1002" s="8">
        <v>4410</v>
      </c>
      <c r="M1002" t="s">
        <v>453</v>
      </c>
      <c r="N1002">
        <v>4000</v>
      </c>
      <c r="O1002" t="s">
        <v>137</v>
      </c>
      <c r="P1002">
        <v>11</v>
      </c>
      <c r="Q1002" t="s">
        <v>509</v>
      </c>
      <c r="R1002">
        <v>241</v>
      </c>
      <c r="S1002" s="21">
        <v>2</v>
      </c>
      <c r="T1002" s="21">
        <v>41</v>
      </c>
      <c r="U1002" t="s">
        <v>445</v>
      </c>
      <c r="V1002">
        <v>124</v>
      </c>
      <c r="W1002" t="s">
        <v>510</v>
      </c>
      <c r="X1002">
        <v>1</v>
      </c>
      <c r="Y1002" t="s">
        <v>313</v>
      </c>
      <c r="Z1002" s="4">
        <v>10320</v>
      </c>
      <c r="AA1002" s="4">
        <v>10320</v>
      </c>
      <c r="AB1002" s="4">
        <v>0</v>
      </c>
      <c r="AC1002" s="4">
        <v>20640</v>
      </c>
      <c r="AD1002" s="4">
        <v>0</v>
      </c>
      <c r="AE1002" s="4">
        <v>10320</v>
      </c>
      <c r="AF1002" s="4">
        <v>10320</v>
      </c>
      <c r="AG1002" s="4">
        <v>10320</v>
      </c>
      <c r="AH1002" s="4">
        <v>10320</v>
      </c>
      <c r="AI1002" s="4">
        <v>10320</v>
      </c>
      <c r="AJ1002" s="4">
        <v>9288</v>
      </c>
      <c r="AK1002" s="4">
        <v>9288</v>
      </c>
      <c r="AM1002" s="4">
        <v>0</v>
      </c>
      <c r="AN1002" s="4">
        <v>-640</v>
      </c>
      <c r="AO1002" s="4">
        <v>10000</v>
      </c>
      <c r="AP1002" s="4">
        <v>0</v>
      </c>
      <c r="AQ1002" s="4">
        <v>0</v>
      </c>
      <c r="AR1002" s="4">
        <v>0</v>
      </c>
      <c r="AS1002" s="4">
        <v>0</v>
      </c>
      <c r="AT1002" s="4">
        <v>0</v>
      </c>
      <c r="AU1002" s="4">
        <v>0</v>
      </c>
      <c r="AV1002" s="4">
        <v>0</v>
      </c>
      <c r="AW1002" s="4">
        <v>0</v>
      </c>
      <c r="AX1002" s="4">
        <v>0</v>
      </c>
      <c r="AZ1002" s="4">
        <v>0</v>
      </c>
      <c r="BA1002" s="4">
        <v>20000</v>
      </c>
      <c r="BB1002" s="4">
        <v>10000</v>
      </c>
      <c r="BC1002" s="4">
        <v>10000</v>
      </c>
      <c r="BD1002" s="4">
        <v>10000</v>
      </c>
      <c r="BE1002" s="4">
        <v>0</v>
      </c>
      <c r="BF1002" s="4">
        <v>20000</v>
      </c>
      <c r="BG1002" s="4">
        <v>0</v>
      </c>
      <c r="BH1002" s="4">
        <v>20000</v>
      </c>
      <c r="BI1002" s="4">
        <v>0</v>
      </c>
      <c r="BJ1002" s="6">
        <v>9000</v>
      </c>
      <c r="BK1002" s="6">
        <v>9000</v>
      </c>
      <c r="BQ1002" s="4">
        <v>112104</v>
      </c>
      <c r="BR1002" s="9">
        <v>0</v>
      </c>
      <c r="BS1002" s="9">
        <v>20760</v>
      </c>
      <c r="BT1002" s="9">
        <v>10380</v>
      </c>
      <c r="BU1002" s="9">
        <v>10380</v>
      </c>
      <c r="BV1002" s="9">
        <v>10380</v>
      </c>
      <c r="BW1002" s="9">
        <v>0</v>
      </c>
      <c r="BX1002" s="9">
        <v>20760</v>
      </c>
      <c r="BY1002" s="9">
        <v>0</v>
      </c>
      <c r="BZ1002" s="9">
        <v>20760</v>
      </c>
      <c r="CA1002" s="9">
        <v>0</v>
      </c>
      <c r="CB1002" s="9">
        <v>9342</v>
      </c>
      <c r="CC1002" s="9">
        <v>9342</v>
      </c>
      <c r="CD1002" s="135">
        <v>112104</v>
      </c>
      <c r="CE1002" s="7">
        <f t="shared" si="15"/>
        <v>0</v>
      </c>
    </row>
    <row r="1003" spans="1:83" hidden="1">
      <c r="A1003">
        <v>111</v>
      </c>
      <c r="B1003" t="s">
        <v>84</v>
      </c>
      <c r="C1003">
        <v>141</v>
      </c>
      <c r="D1003" t="s">
        <v>260</v>
      </c>
      <c r="E1003">
        <v>467</v>
      </c>
      <c r="F1003">
        <v>524330007</v>
      </c>
      <c r="G1003" t="s">
        <v>555</v>
      </c>
      <c r="H1003" s="53"/>
      <c r="I1003">
        <v>101</v>
      </c>
      <c r="J1003" t="s">
        <v>308</v>
      </c>
      <c r="K1003">
        <v>4450</v>
      </c>
      <c r="L1003" s="8">
        <v>4410</v>
      </c>
      <c r="M1003" t="s">
        <v>453</v>
      </c>
      <c r="N1003">
        <v>4000</v>
      </c>
      <c r="O1003" t="s">
        <v>137</v>
      </c>
      <c r="P1003">
        <v>13</v>
      </c>
      <c r="Q1003" t="s">
        <v>353</v>
      </c>
      <c r="R1003">
        <v>263</v>
      </c>
      <c r="S1003" s="21">
        <v>2</v>
      </c>
      <c r="T1003" s="21">
        <v>63</v>
      </c>
      <c r="U1003" t="s">
        <v>354</v>
      </c>
      <c r="V1003">
        <v>121</v>
      </c>
      <c r="W1003" t="s">
        <v>312</v>
      </c>
      <c r="X1003">
        <v>1</v>
      </c>
      <c r="Y1003" t="s">
        <v>313</v>
      </c>
      <c r="Z1003" s="4">
        <v>0</v>
      </c>
      <c r="AA1003" s="4">
        <v>0</v>
      </c>
      <c r="AB1003" s="4">
        <v>0</v>
      </c>
      <c r="AC1003" s="4">
        <v>0</v>
      </c>
      <c r="AD1003" s="4">
        <v>619.20000000000005</v>
      </c>
      <c r="AE1003" s="4">
        <v>9489.52</v>
      </c>
      <c r="AF1003" s="4">
        <v>18112.16</v>
      </c>
      <c r="AG1003" s="4">
        <v>1795.68</v>
      </c>
      <c r="AH1003" s="4">
        <v>18112.16</v>
      </c>
      <c r="AI1003" s="4">
        <v>1135.2</v>
      </c>
      <c r="AJ1003" s="4">
        <v>4926.3900000000003</v>
      </c>
      <c r="AK1003" s="4">
        <v>4926.3900000000003</v>
      </c>
      <c r="AM1003" s="4">
        <v>0</v>
      </c>
      <c r="AN1003" s="4">
        <v>17550.54</v>
      </c>
      <c r="AO1003" s="4">
        <v>18236.37</v>
      </c>
      <c r="AP1003" s="4">
        <v>18922.2</v>
      </c>
      <c r="AQ1003" s="4">
        <v>13241.9</v>
      </c>
      <c r="AR1003" s="4">
        <v>9432.68</v>
      </c>
      <c r="AS1003" s="4">
        <v>0</v>
      </c>
      <c r="AT1003" s="4">
        <v>0</v>
      </c>
      <c r="AU1003" s="4">
        <v>0</v>
      </c>
      <c r="AV1003" s="4">
        <v>-8118.97</v>
      </c>
      <c r="AW1003" s="4">
        <v>12242.88</v>
      </c>
      <c r="AX1003" s="4">
        <v>0</v>
      </c>
      <c r="AZ1003" s="4">
        <v>0</v>
      </c>
      <c r="BA1003" s="4">
        <v>17550.54</v>
      </c>
      <c r="BB1003" s="4">
        <v>18236.37</v>
      </c>
      <c r="BC1003" s="4">
        <v>9461.1</v>
      </c>
      <c r="BD1003" s="4">
        <v>23322.2</v>
      </c>
      <c r="BE1003" s="4">
        <v>18922.2</v>
      </c>
      <c r="BF1003" s="4">
        <v>9461.1</v>
      </c>
      <c r="BG1003" s="4">
        <v>10361.1</v>
      </c>
      <c r="BH1003" s="4">
        <v>9461.1</v>
      </c>
      <c r="BI1003" s="4">
        <v>0</v>
      </c>
      <c r="BJ1003" s="6">
        <v>11677.571000000002</v>
      </c>
      <c r="BK1003" s="6">
        <v>11677.571000000002</v>
      </c>
      <c r="BQ1003" s="4">
        <v>145455.82437600003</v>
      </c>
      <c r="BR1003" s="9">
        <v>0</v>
      </c>
      <c r="BS1003" s="9">
        <v>18217.460520000004</v>
      </c>
      <c r="BT1003" s="9">
        <v>18929.352060000001</v>
      </c>
      <c r="BU1003" s="9">
        <v>9820.6218000000026</v>
      </c>
      <c r="BV1003" s="9">
        <v>24208.443600000006</v>
      </c>
      <c r="BW1003" s="9">
        <v>19641.243600000005</v>
      </c>
      <c r="BX1003" s="9">
        <v>9820.6218000000026</v>
      </c>
      <c r="BY1003" s="9">
        <v>10754.821800000002</v>
      </c>
      <c r="BZ1003" s="9">
        <v>9820.6218000000026</v>
      </c>
      <c r="CA1003" s="9">
        <v>0</v>
      </c>
      <c r="CB1003" s="9">
        <v>12121.318698000005</v>
      </c>
      <c r="CC1003" s="9">
        <v>12121.318698000005</v>
      </c>
      <c r="CD1003" s="135">
        <v>145455.82437600006</v>
      </c>
      <c r="CE1003" s="7">
        <f t="shared" si="15"/>
        <v>0</v>
      </c>
    </row>
    <row r="1004" spans="1:83" hidden="1">
      <c r="A1004">
        <v>941</v>
      </c>
      <c r="B1004" t="s">
        <v>484</v>
      </c>
      <c r="C1004">
        <v>116</v>
      </c>
      <c r="D1004" t="s">
        <v>485</v>
      </c>
      <c r="E1004">
        <v>467</v>
      </c>
      <c r="F1004">
        <v>524330007</v>
      </c>
      <c r="G1004" t="s">
        <v>555</v>
      </c>
      <c r="H1004" s="53"/>
      <c r="I1004">
        <v>101</v>
      </c>
      <c r="J1004" t="s">
        <v>308</v>
      </c>
      <c r="K1004">
        <v>4450</v>
      </c>
      <c r="L1004" s="8">
        <v>4410</v>
      </c>
      <c r="M1004" t="s">
        <v>453</v>
      </c>
      <c r="N1004">
        <v>4000</v>
      </c>
      <c r="O1004" t="s">
        <v>137</v>
      </c>
      <c r="P1004">
        <v>8</v>
      </c>
      <c r="Q1004" t="s">
        <v>486</v>
      </c>
      <c r="R1004">
        <v>131</v>
      </c>
      <c r="S1004" s="21">
        <v>1</v>
      </c>
      <c r="T1004" s="21">
        <v>31</v>
      </c>
      <c r="U1004" t="s">
        <v>449</v>
      </c>
      <c r="V1004">
        <v>121</v>
      </c>
      <c r="W1004" t="s">
        <v>312</v>
      </c>
      <c r="X1004">
        <v>1</v>
      </c>
      <c r="Y1004" t="s">
        <v>313</v>
      </c>
      <c r="Z1004" s="4">
        <v>0</v>
      </c>
      <c r="AA1004" s="4">
        <v>0</v>
      </c>
      <c r="AB1004" s="4">
        <v>0</v>
      </c>
      <c r="AC1004" s="4">
        <v>0</v>
      </c>
      <c r="AD1004" s="4">
        <v>6862.8</v>
      </c>
      <c r="AE1004" s="4">
        <v>30960</v>
      </c>
      <c r="AF1004" s="4">
        <v>0</v>
      </c>
      <c r="AG1004" s="4">
        <v>0</v>
      </c>
      <c r="AH1004" s="4">
        <v>0</v>
      </c>
      <c r="AI1004" s="4">
        <v>0</v>
      </c>
      <c r="AJ1004" s="4">
        <v>3782.28</v>
      </c>
      <c r="AK1004" s="4">
        <v>3782.28</v>
      </c>
      <c r="AM1004" s="4">
        <v>0</v>
      </c>
      <c r="AN1004" s="4">
        <v>0</v>
      </c>
      <c r="AO1004" s="4">
        <v>0</v>
      </c>
      <c r="AP1004" s="4">
        <v>0</v>
      </c>
      <c r="AQ1004" s="4">
        <v>23137.200000000001</v>
      </c>
      <c r="AR1004" s="4">
        <v>-2182</v>
      </c>
      <c r="AS1004" s="4">
        <v>-672.01</v>
      </c>
      <c r="AT1004" s="4">
        <v>-3480</v>
      </c>
      <c r="AU1004" s="4">
        <v>0</v>
      </c>
      <c r="AV1004" s="4">
        <v>0</v>
      </c>
      <c r="AW1004" s="4">
        <v>0</v>
      </c>
      <c r="AX1004" s="4">
        <v>0</v>
      </c>
      <c r="AZ1004" s="4">
        <v>0</v>
      </c>
      <c r="BA1004" s="4">
        <v>0</v>
      </c>
      <c r="BB1004" s="4">
        <v>0</v>
      </c>
      <c r="BC1004" s="4">
        <v>0</v>
      </c>
      <c r="BD1004" s="4">
        <v>30000</v>
      </c>
      <c r="BE1004" s="4">
        <v>0</v>
      </c>
      <c r="BF1004" s="4">
        <v>3200</v>
      </c>
      <c r="BG1004" s="4">
        <v>0</v>
      </c>
      <c r="BH1004" s="4">
        <v>0</v>
      </c>
      <c r="BI1004" s="4">
        <v>0</v>
      </c>
      <c r="BJ1004" s="6">
        <v>3320</v>
      </c>
      <c r="BK1004" s="6">
        <v>3320</v>
      </c>
      <c r="BQ1004" s="4">
        <v>41353.919999999998</v>
      </c>
      <c r="BR1004" s="9">
        <v>0</v>
      </c>
      <c r="BS1004" s="9">
        <v>0</v>
      </c>
      <c r="BT1004" s="9">
        <v>0</v>
      </c>
      <c r="BU1004" s="9">
        <v>0</v>
      </c>
      <c r="BV1004" s="9">
        <v>31140</v>
      </c>
      <c r="BW1004" s="9">
        <v>0</v>
      </c>
      <c r="BX1004" s="9">
        <v>3321.6</v>
      </c>
      <c r="BY1004" s="9">
        <v>0</v>
      </c>
      <c r="BZ1004" s="9">
        <v>0</v>
      </c>
      <c r="CA1004" s="9">
        <v>0</v>
      </c>
      <c r="CB1004" s="9">
        <v>3446.16</v>
      </c>
      <c r="CC1004" s="9">
        <v>3446.16</v>
      </c>
      <c r="CD1004" s="135">
        <v>41353.919999999998</v>
      </c>
      <c r="CE1004" s="7">
        <f t="shared" si="15"/>
        <v>0</v>
      </c>
    </row>
    <row r="1005" spans="1:83" s="27" customFormat="1" ht="15.75" hidden="1" thickBot="1">
      <c r="A1005" s="27">
        <v>961</v>
      </c>
      <c r="B1005" s="27" t="s">
        <v>80</v>
      </c>
      <c r="C1005" s="27">
        <v>124</v>
      </c>
      <c r="D1005" s="27" t="s">
        <v>508</v>
      </c>
      <c r="E1005" s="27">
        <v>467</v>
      </c>
      <c r="F1005" s="27">
        <v>524330007</v>
      </c>
      <c r="G1005" s="27" t="s">
        <v>555</v>
      </c>
      <c r="H1005" s="113"/>
      <c r="I1005" s="27">
        <v>101</v>
      </c>
      <c r="J1005" s="27" t="s">
        <v>308</v>
      </c>
      <c r="K1005" s="27">
        <v>4450</v>
      </c>
      <c r="L1005" s="98">
        <v>4410</v>
      </c>
      <c r="M1005" s="27" t="s">
        <v>453</v>
      </c>
      <c r="N1005" s="27">
        <v>4000</v>
      </c>
      <c r="O1005" s="27" t="s">
        <v>137</v>
      </c>
      <c r="P1005" s="27">
        <v>11</v>
      </c>
      <c r="Q1005" s="27" t="s">
        <v>509</v>
      </c>
      <c r="R1005" s="27">
        <v>241</v>
      </c>
      <c r="S1005" s="99">
        <v>2</v>
      </c>
      <c r="T1005" s="99">
        <v>41</v>
      </c>
      <c r="U1005" s="27" t="s">
        <v>445</v>
      </c>
      <c r="V1005" s="27">
        <v>124</v>
      </c>
      <c r="W1005" s="27" t="s">
        <v>510</v>
      </c>
      <c r="X1005" s="27">
        <v>1</v>
      </c>
      <c r="Y1005" s="27" t="s">
        <v>313</v>
      </c>
      <c r="Z1005" s="56">
        <v>0</v>
      </c>
      <c r="AA1005" s="56">
        <v>0</v>
      </c>
      <c r="AB1005" s="56">
        <v>51600</v>
      </c>
      <c r="AC1005" s="56">
        <v>0</v>
      </c>
      <c r="AD1005" s="56">
        <v>0</v>
      </c>
      <c r="AE1005" s="56">
        <v>0</v>
      </c>
      <c r="AF1005" s="56">
        <v>0</v>
      </c>
      <c r="AG1005" s="56">
        <v>0</v>
      </c>
      <c r="AH1005" s="56">
        <v>0</v>
      </c>
      <c r="AI1005" s="56">
        <v>0</v>
      </c>
      <c r="AJ1005" s="56">
        <v>5160</v>
      </c>
      <c r="AK1005" s="56">
        <v>5160</v>
      </c>
      <c r="AL1005" s="56"/>
      <c r="AM1005" s="56">
        <v>0</v>
      </c>
      <c r="AN1005" s="56">
        <v>0</v>
      </c>
      <c r="AO1005" s="56">
        <v>-26394.66</v>
      </c>
      <c r="AP1005" s="56">
        <v>0</v>
      </c>
      <c r="AQ1005" s="56">
        <v>0</v>
      </c>
      <c r="AR1005" s="56">
        <v>0</v>
      </c>
      <c r="AS1005" s="56">
        <v>0</v>
      </c>
      <c r="AT1005" s="56">
        <v>0</v>
      </c>
      <c r="AU1005" s="56">
        <v>0</v>
      </c>
      <c r="AV1005" s="56">
        <v>-1528.1</v>
      </c>
      <c r="AW1005" s="56">
        <v>0</v>
      </c>
      <c r="AX1005" s="56">
        <v>0</v>
      </c>
      <c r="AZ1005" s="56">
        <v>0</v>
      </c>
      <c r="BA1005" s="56">
        <v>0</v>
      </c>
      <c r="BB1005" s="56">
        <v>0</v>
      </c>
      <c r="BC1005" s="56">
        <v>0</v>
      </c>
      <c r="BD1005" s="56">
        <v>0</v>
      </c>
      <c r="BE1005" s="56">
        <v>0</v>
      </c>
      <c r="BF1005" s="56">
        <v>0</v>
      </c>
      <c r="BG1005" s="56">
        <v>0</v>
      </c>
      <c r="BH1005" s="56">
        <v>0</v>
      </c>
      <c r="BI1005" s="56">
        <v>0</v>
      </c>
      <c r="BJ1005" s="73">
        <v>0</v>
      </c>
      <c r="BK1005" s="73">
        <v>0</v>
      </c>
      <c r="BL1005" s="33"/>
      <c r="BM1005" s="33"/>
      <c r="BQ1005" s="56">
        <v>0</v>
      </c>
      <c r="BR1005" s="33">
        <v>0</v>
      </c>
      <c r="BS1005" s="33">
        <v>0</v>
      </c>
      <c r="BT1005" s="33">
        <v>0</v>
      </c>
      <c r="BU1005" s="33">
        <v>0</v>
      </c>
      <c r="BV1005" s="33">
        <v>0</v>
      </c>
      <c r="BW1005" s="33">
        <v>0</v>
      </c>
      <c r="BX1005" s="33">
        <v>0</v>
      </c>
      <c r="BY1005" s="33">
        <v>0</v>
      </c>
      <c r="BZ1005" s="33">
        <v>0</v>
      </c>
      <c r="CA1005" s="33">
        <v>0</v>
      </c>
      <c r="CB1005" s="33">
        <v>0</v>
      </c>
      <c r="CC1005" s="33">
        <v>0</v>
      </c>
      <c r="CD1005" s="136">
        <v>0</v>
      </c>
      <c r="CE1005" s="7">
        <f t="shared" si="15"/>
        <v>0</v>
      </c>
    </row>
    <row r="1006" spans="1:83" hidden="1">
      <c r="A1006">
        <v>973</v>
      </c>
      <c r="B1006" t="s">
        <v>530</v>
      </c>
      <c r="C1006">
        <v>133</v>
      </c>
      <c r="D1006" t="s">
        <v>241</v>
      </c>
      <c r="E1006">
        <v>468</v>
      </c>
      <c r="F1006">
        <v>525110001</v>
      </c>
      <c r="G1006" t="s">
        <v>242</v>
      </c>
      <c r="H1006" s="53"/>
      <c r="I1006">
        <v>101</v>
      </c>
      <c r="J1006" t="s">
        <v>308</v>
      </c>
      <c r="K1006">
        <v>4520</v>
      </c>
      <c r="L1006" s="8">
        <v>4520</v>
      </c>
      <c r="M1006" t="s">
        <v>420</v>
      </c>
      <c r="N1006">
        <v>4000</v>
      </c>
      <c r="O1006" t="s">
        <v>137</v>
      </c>
      <c r="P1006">
        <v>9</v>
      </c>
      <c r="Q1006" t="s">
        <v>422</v>
      </c>
      <c r="R1006">
        <v>181</v>
      </c>
      <c r="S1006" s="21">
        <v>1</v>
      </c>
      <c r="T1006" s="21">
        <v>81</v>
      </c>
      <c r="U1006" t="s">
        <v>523</v>
      </c>
      <c r="V1006">
        <v>151</v>
      </c>
      <c r="W1006" t="s">
        <v>34</v>
      </c>
      <c r="X1006">
        <v>1</v>
      </c>
      <c r="Y1006" t="s">
        <v>313</v>
      </c>
      <c r="Z1006" s="4">
        <v>944835.12</v>
      </c>
      <c r="AA1006" s="4">
        <v>1001729.62</v>
      </c>
      <c r="AB1006" s="4">
        <v>1013532.11</v>
      </c>
      <c r="AC1006" s="4">
        <v>985080.24</v>
      </c>
      <c r="AD1006" s="4">
        <v>985080.24</v>
      </c>
      <c r="AE1006" s="4">
        <v>1002275.46</v>
      </c>
      <c r="AF1006" s="4">
        <v>1019470.68</v>
      </c>
      <c r="AG1006" s="4">
        <v>1019470.68</v>
      </c>
      <c r="AH1006" s="4">
        <v>1150589.52</v>
      </c>
      <c r="AI1006" s="4">
        <v>1067487.8400000001</v>
      </c>
      <c r="AJ1006" s="4">
        <v>1067487.8400000001</v>
      </c>
      <c r="AK1006" s="4">
        <v>1067487.8400000001</v>
      </c>
      <c r="AM1006" s="4">
        <v>2000000</v>
      </c>
      <c r="AN1006" s="4">
        <v>0</v>
      </c>
      <c r="AO1006" s="4">
        <v>0</v>
      </c>
      <c r="AP1006" s="4">
        <v>0</v>
      </c>
      <c r="AQ1006" s="4">
        <v>0</v>
      </c>
      <c r="AR1006" s="4">
        <v>-364759.41</v>
      </c>
      <c r="AS1006" s="4">
        <v>-102352.62</v>
      </c>
      <c r="AT1006" s="4">
        <v>0</v>
      </c>
      <c r="AU1006" s="4">
        <v>0</v>
      </c>
      <c r="AV1006" s="4">
        <v>-245400</v>
      </c>
      <c r="AW1006" s="4">
        <v>-1000000</v>
      </c>
      <c r="AX1006" s="4">
        <v>-1065000</v>
      </c>
      <c r="AZ1006" s="4">
        <v>959126.85</v>
      </c>
      <c r="BA1006" s="4">
        <v>963902.1</v>
      </c>
      <c r="BB1006" s="4">
        <v>977351.1</v>
      </c>
      <c r="BC1006" s="4">
        <v>986113.8</v>
      </c>
      <c r="BD1006" s="4">
        <v>990741</v>
      </c>
      <c r="BE1006" s="4">
        <v>1018369.2</v>
      </c>
      <c r="BF1006" s="4">
        <v>1018369.2</v>
      </c>
      <c r="BG1006" s="4">
        <v>1032892.8</v>
      </c>
      <c r="BH1006" s="4">
        <v>1032892.8</v>
      </c>
      <c r="BI1006" s="4">
        <v>1079000.3999999999</v>
      </c>
      <c r="BJ1006" s="6">
        <v>1079000.3999999999</v>
      </c>
      <c r="BK1006" s="6">
        <v>1079000.3999999999</v>
      </c>
      <c r="BQ1006" s="9">
        <v>13438436.055000002</v>
      </c>
      <c r="BR1006" s="9">
        <v>1055039.5350000001</v>
      </c>
      <c r="BS1006" s="9">
        <v>1060292.31</v>
      </c>
      <c r="BT1006" s="9">
        <v>1075086.21</v>
      </c>
      <c r="BU1006" s="9">
        <v>1084725.18</v>
      </c>
      <c r="BV1006" s="9">
        <v>1089815.1000000001</v>
      </c>
      <c r="BW1006" s="9">
        <v>1120206.1200000001</v>
      </c>
      <c r="BX1006" s="9">
        <v>1120206.1200000001</v>
      </c>
      <c r="BY1006" s="9">
        <v>1136182.08</v>
      </c>
      <c r="BZ1006" s="9">
        <v>1136182.08</v>
      </c>
      <c r="CA1006" s="9">
        <v>1186900.44</v>
      </c>
      <c r="CB1006" s="9">
        <v>1186900.44</v>
      </c>
      <c r="CC1006" s="9">
        <v>1186900.44</v>
      </c>
      <c r="CD1006" s="135">
        <v>13438436.055</v>
      </c>
      <c r="CE1006" s="7">
        <f t="shared" si="15"/>
        <v>0</v>
      </c>
    </row>
    <row r="1007" spans="1:83" hidden="1">
      <c r="A1007">
        <v>973</v>
      </c>
      <c r="B1007" t="s">
        <v>530</v>
      </c>
      <c r="C1007">
        <v>133</v>
      </c>
      <c r="D1007" t="s">
        <v>241</v>
      </c>
      <c r="E1007">
        <v>470</v>
      </c>
      <c r="F1007">
        <v>525110002</v>
      </c>
      <c r="G1007" t="s">
        <v>531</v>
      </c>
      <c r="H1007" s="53"/>
      <c r="I1007">
        <v>101</v>
      </c>
      <c r="J1007" t="s">
        <v>308</v>
      </c>
      <c r="K1007">
        <v>4520</v>
      </c>
      <c r="L1007" s="8">
        <v>4520</v>
      </c>
      <c r="M1007" t="s">
        <v>420</v>
      </c>
      <c r="N1007">
        <v>4000</v>
      </c>
      <c r="O1007" t="s">
        <v>137</v>
      </c>
      <c r="P1007">
        <v>9</v>
      </c>
      <c r="Q1007" t="s">
        <v>422</v>
      </c>
      <c r="R1007">
        <v>181</v>
      </c>
      <c r="S1007" s="21">
        <v>1</v>
      </c>
      <c r="T1007" s="21">
        <v>81</v>
      </c>
      <c r="U1007" t="s">
        <v>523</v>
      </c>
      <c r="V1007">
        <v>151</v>
      </c>
      <c r="W1007" t="s">
        <v>34</v>
      </c>
      <c r="X1007">
        <v>1</v>
      </c>
      <c r="Y1007" t="s">
        <v>313</v>
      </c>
      <c r="Z1007" s="4">
        <v>0</v>
      </c>
      <c r="AA1007" s="4">
        <v>0</v>
      </c>
      <c r="AB1007" s="4">
        <v>120</v>
      </c>
      <c r="AC1007" s="4">
        <v>240</v>
      </c>
      <c r="AD1007" s="4">
        <v>240</v>
      </c>
      <c r="AE1007" s="4">
        <v>240</v>
      </c>
      <c r="AF1007" s="4">
        <v>120</v>
      </c>
      <c r="AG1007" s="4">
        <v>0</v>
      </c>
      <c r="AH1007" s="4">
        <v>0</v>
      </c>
      <c r="AI1007" s="4">
        <v>0</v>
      </c>
      <c r="AJ1007" s="4">
        <v>0</v>
      </c>
      <c r="AK1007" s="4">
        <v>3067983.83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-1210000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K1007" s="6">
        <v>2872087.9449057621</v>
      </c>
      <c r="BQ1007" s="9">
        <v>3159296.7393963384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0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3159296.7393963384</v>
      </c>
      <c r="CD1007" s="135">
        <v>3159296.7393963384</v>
      </c>
      <c r="CE1007" s="7">
        <f t="shared" si="15"/>
        <v>0</v>
      </c>
    </row>
    <row r="1008" spans="1:83" s="42" customFormat="1" hidden="1">
      <c r="A1008" s="42">
        <v>973</v>
      </c>
      <c r="B1008" s="42" t="s">
        <v>530</v>
      </c>
      <c r="C1008" s="42">
        <v>133</v>
      </c>
      <c r="D1008" s="42" t="s">
        <v>241</v>
      </c>
      <c r="E1008" s="42">
        <v>471</v>
      </c>
      <c r="F1008" s="42">
        <v>525110003</v>
      </c>
      <c r="G1008" s="42" t="s">
        <v>714</v>
      </c>
      <c r="H1008" s="115"/>
      <c r="I1008" s="42">
        <v>101</v>
      </c>
      <c r="J1008" s="42" t="s">
        <v>308</v>
      </c>
      <c r="K1008" s="42">
        <v>4520</v>
      </c>
      <c r="L1008" s="104">
        <v>4520</v>
      </c>
      <c r="M1008" s="42" t="s">
        <v>420</v>
      </c>
      <c r="N1008" s="42">
        <v>4000</v>
      </c>
      <c r="O1008" s="42" t="s">
        <v>137</v>
      </c>
      <c r="P1008" s="42">
        <v>9</v>
      </c>
      <c r="Q1008" s="42" t="s">
        <v>422</v>
      </c>
      <c r="R1008" s="42">
        <v>181</v>
      </c>
      <c r="S1008" s="105">
        <v>1</v>
      </c>
      <c r="T1008" s="105">
        <v>81</v>
      </c>
      <c r="U1008" s="42" t="s">
        <v>523</v>
      </c>
      <c r="V1008" s="42">
        <v>151</v>
      </c>
      <c r="W1008" s="42" t="s">
        <v>34</v>
      </c>
      <c r="X1008" s="42">
        <v>1</v>
      </c>
      <c r="Y1008" s="42" t="s">
        <v>313</v>
      </c>
      <c r="Z1008" s="43">
        <v>0</v>
      </c>
      <c r="AA1008" s="43">
        <v>0</v>
      </c>
      <c r="AB1008" s="43">
        <v>0</v>
      </c>
      <c r="AC1008" s="43">
        <v>0</v>
      </c>
      <c r="AD1008" s="43">
        <v>0</v>
      </c>
      <c r="AE1008" s="43">
        <v>0</v>
      </c>
      <c r="AF1008" s="43">
        <v>0</v>
      </c>
      <c r="AG1008" s="43">
        <v>0</v>
      </c>
      <c r="AH1008" s="43">
        <v>0</v>
      </c>
      <c r="AI1008" s="43">
        <v>635.66999999999996</v>
      </c>
      <c r="AJ1008" s="43">
        <v>635.66999999999996</v>
      </c>
      <c r="AK1008" s="43">
        <v>635.66999999999996</v>
      </c>
      <c r="AL1008" s="43"/>
      <c r="AM1008" s="43">
        <v>0</v>
      </c>
      <c r="AN1008" s="43">
        <v>0</v>
      </c>
      <c r="AO1008" s="43">
        <v>0</v>
      </c>
      <c r="AP1008" s="43">
        <v>0</v>
      </c>
      <c r="AQ1008" s="43">
        <v>0</v>
      </c>
      <c r="AR1008" s="43">
        <v>0</v>
      </c>
      <c r="AS1008" s="43">
        <v>0</v>
      </c>
      <c r="AT1008" s="43">
        <v>0</v>
      </c>
      <c r="AU1008" s="43">
        <v>0</v>
      </c>
      <c r="AV1008" s="43">
        <v>0</v>
      </c>
      <c r="AW1008" s="43">
        <v>0</v>
      </c>
      <c r="AX1008" s="43">
        <v>0</v>
      </c>
      <c r="AZ1008" s="43">
        <v>0</v>
      </c>
      <c r="BA1008" s="43">
        <v>0</v>
      </c>
      <c r="BB1008" s="43">
        <v>0</v>
      </c>
      <c r="BC1008" s="43">
        <v>0</v>
      </c>
      <c r="BD1008" s="43">
        <v>0</v>
      </c>
      <c r="BE1008" s="43">
        <v>0</v>
      </c>
      <c r="BF1008" s="43">
        <v>0</v>
      </c>
      <c r="BG1008" s="43">
        <v>0</v>
      </c>
      <c r="BH1008" s="43">
        <v>0</v>
      </c>
      <c r="BI1008" s="43">
        <v>0</v>
      </c>
      <c r="BJ1008" s="44"/>
      <c r="BK1008" s="44"/>
      <c r="BL1008" s="107"/>
      <c r="BM1008" s="107"/>
      <c r="BQ1008" s="9">
        <v>0</v>
      </c>
      <c r="BR1008" s="107">
        <v>0</v>
      </c>
      <c r="BS1008" s="107">
        <v>0</v>
      </c>
      <c r="BT1008" s="107">
        <v>0</v>
      </c>
      <c r="BU1008" s="107">
        <v>0</v>
      </c>
      <c r="BV1008" s="107">
        <v>0</v>
      </c>
      <c r="BW1008" s="107">
        <v>0</v>
      </c>
      <c r="BX1008" s="107">
        <v>0</v>
      </c>
      <c r="BY1008" s="107">
        <v>0</v>
      </c>
      <c r="BZ1008" s="107">
        <v>0</v>
      </c>
      <c r="CA1008" s="107">
        <v>0</v>
      </c>
      <c r="CB1008" s="107">
        <v>0</v>
      </c>
      <c r="CC1008" s="107">
        <v>0</v>
      </c>
      <c r="CD1008" s="137">
        <v>0</v>
      </c>
      <c r="CE1008" s="7">
        <f t="shared" si="15"/>
        <v>0</v>
      </c>
    </row>
    <row r="1009" spans="1:83" hidden="1">
      <c r="A1009">
        <v>972</v>
      </c>
      <c r="B1009" t="s">
        <v>527</v>
      </c>
      <c r="C1009">
        <v>132</v>
      </c>
      <c r="D1009" t="s">
        <v>528</v>
      </c>
      <c r="E1009">
        <v>472</v>
      </c>
      <c r="F1009">
        <v>525110004</v>
      </c>
      <c r="G1009" t="s">
        <v>243</v>
      </c>
      <c r="H1009" s="53"/>
      <c r="I1009">
        <v>101</v>
      </c>
      <c r="J1009" t="s">
        <v>308</v>
      </c>
      <c r="K1009">
        <v>4520</v>
      </c>
      <c r="L1009" s="8">
        <v>4520</v>
      </c>
      <c r="M1009" t="s">
        <v>420</v>
      </c>
      <c r="N1009">
        <v>4000</v>
      </c>
      <c r="O1009" t="s">
        <v>137</v>
      </c>
      <c r="P1009">
        <v>9</v>
      </c>
      <c r="Q1009" t="s">
        <v>422</v>
      </c>
      <c r="R1009">
        <v>181</v>
      </c>
      <c r="S1009" s="21">
        <v>1</v>
      </c>
      <c r="T1009" s="21">
        <v>81</v>
      </c>
      <c r="U1009" t="s">
        <v>523</v>
      </c>
      <c r="V1009">
        <v>131</v>
      </c>
      <c r="W1009" t="s">
        <v>524</v>
      </c>
      <c r="X1009">
        <v>1</v>
      </c>
      <c r="Y1009" t="s">
        <v>313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11238.23</v>
      </c>
      <c r="AT1009" s="4">
        <v>0</v>
      </c>
      <c r="AU1009" s="4">
        <v>0</v>
      </c>
      <c r="AV1009" s="4">
        <v>0</v>
      </c>
      <c r="AW1009" s="4">
        <v>0</v>
      </c>
      <c r="AX1009" s="4">
        <v>0</v>
      </c>
      <c r="AZ1009" s="4">
        <v>0</v>
      </c>
      <c r="BA1009" s="4">
        <v>0</v>
      </c>
      <c r="BB1009" s="4">
        <v>0</v>
      </c>
      <c r="BC1009" s="4">
        <v>0</v>
      </c>
      <c r="BD1009" s="4">
        <v>0</v>
      </c>
      <c r="BE1009" s="4">
        <v>0</v>
      </c>
      <c r="BF1009" s="4">
        <v>0</v>
      </c>
      <c r="BG1009" s="4">
        <v>11238.23</v>
      </c>
      <c r="BH1009" s="4">
        <v>0</v>
      </c>
      <c r="BI1009" s="4">
        <v>0</v>
      </c>
      <c r="BJ1009" s="6">
        <v>1123.8229999999999</v>
      </c>
      <c r="BK1009" s="6">
        <v>1123.8229999999999</v>
      </c>
      <c r="BQ1009" s="9">
        <v>14834.463600000001</v>
      </c>
      <c r="BR1009" s="9">
        <v>0</v>
      </c>
      <c r="BS1009" s="9">
        <v>0</v>
      </c>
      <c r="BT1009" s="9">
        <v>0</v>
      </c>
      <c r="BU1009" s="9">
        <v>0</v>
      </c>
      <c r="BV1009" s="9">
        <v>0</v>
      </c>
      <c r="BW1009" s="9">
        <v>0</v>
      </c>
      <c r="BX1009" s="9">
        <v>0</v>
      </c>
      <c r="BY1009" s="9">
        <v>12362.053</v>
      </c>
      <c r="BZ1009" s="9">
        <v>0</v>
      </c>
      <c r="CA1009" s="9">
        <v>0</v>
      </c>
      <c r="CB1009" s="9">
        <v>1236.2053000000001</v>
      </c>
      <c r="CC1009" s="9">
        <v>1236.2053000000001</v>
      </c>
      <c r="CD1009" s="135">
        <v>14834.463599999999</v>
      </c>
      <c r="CE1009" s="7">
        <f t="shared" si="15"/>
        <v>0</v>
      </c>
    </row>
    <row r="1010" spans="1:83" hidden="1">
      <c r="A1010">
        <v>973</v>
      </c>
      <c r="B1010" t="s">
        <v>530</v>
      </c>
      <c r="C1010">
        <v>133</v>
      </c>
      <c r="D1010" t="s">
        <v>241</v>
      </c>
      <c r="E1010">
        <v>472</v>
      </c>
      <c r="F1010">
        <v>525110004</v>
      </c>
      <c r="G1010" t="s">
        <v>243</v>
      </c>
      <c r="H1010" s="53"/>
      <c r="I1010">
        <v>101</v>
      </c>
      <c r="J1010" t="s">
        <v>308</v>
      </c>
      <c r="K1010">
        <v>4520</v>
      </c>
      <c r="L1010" s="8">
        <v>4520</v>
      </c>
      <c r="M1010" t="s">
        <v>420</v>
      </c>
      <c r="N1010">
        <v>4000</v>
      </c>
      <c r="O1010" t="s">
        <v>137</v>
      </c>
      <c r="P1010">
        <v>9</v>
      </c>
      <c r="Q1010" t="s">
        <v>422</v>
      </c>
      <c r="R1010">
        <v>181</v>
      </c>
      <c r="S1010" s="21">
        <v>1</v>
      </c>
      <c r="T1010" s="21">
        <v>81</v>
      </c>
      <c r="U1010" t="s">
        <v>523</v>
      </c>
      <c r="V1010">
        <v>151</v>
      </c>
      <c r="W1010" t="s">
        <v>34</v>
      </c>
      <c r="X1010">
        <v>1</v>
      </c>
      <c r="Y1010" t="s">
        <v>313</v>
      </c>
      <c r="Z1010" s="4">
        <v>24000</v>
      </c>
      <c r="AA1010" s="4">
        <v>57865.01</v>
      </c>
      <c r="AB1010" s="4">
        <v>111030.59</v>
      </c>
      <c r="AC1010" s="4">
        <v>117459.58</v>
      </c>
      <c r="AD1010" s="4">
        <v>58117.09</v>
      </c>
      <c r="AE1010" s="4">
        <v>102588.85</v>
      </c>
      <c r="AF1010" s="4">
        <v>63760.75</v>
      </c>
      <c r="AG1010" s="4">
        <v>163323.13</v>
      </c>
      <c r="AH1010" s="4">
        <v>115270.8</v>
      </c>
      <c r="AI1010" s="4">
        <v>317053.67</v>
      </c>
      <c r="AJ1010" s="4">
        <v>317053.67</v>
      </c>
      <c r="AK1010" s="4">
        <v>317053.67</v>
      </c>
      <c r="AM1010" s="4">
        <v>79101.740000000005</v>
      </c>
      <c r="AN1010" s="4">
        <v>232270.53</v>
      </c>
      <c r="AO1010" s="4">
        <v>260692.83</v>
      </c>
      <c r="AP1010" s="4">
        <v>0</v>
      </c>
      <c r="AQ1010" s="4">
        <v>43022.64</v>
      </c>
      <c r="AR1010" s="4">
        <v>0</v>
      </c>
      <c r="AS1010" s="4">
        <v>203278.24</v>
      </c>
      <c r="AT1010" s="4">
        <v>0</v>
      </c>
      <c r="AU1010" s="4">
        <v>2828.16</v>
      </c>
      <c r="AV1010" s="4">
        <v>-79542.77</v>
      </c>
      <c r="AW1010" s="4">
        <v>-239972</v>
      </c>
      <c r="AX1010" s="4">
        <v>-315000</v>
      </c>
      <c r="AZ1010" s="4">
        <v>49703.49</v>
      </c>
      <c r="BA1010" s="4">
        <v>250079.16</v>
      </c>
      <c r="BB1010" s="4">
        <v>323576.02</v>
      </c>
      <c r="BC1010" s="4">
        <v>140631.4</v>
      </c>
      <c r="BD1010" s="4">
        <v>209551.11</v>
      </c>
      <c r="BE1010" s="4">
        <v>80854.38</v>
      </c>
      <c r="BF1010" s="4">
        <v>298792.28999999998</v>
      </c>
      <c r="BG1010" s="4">
        <v>105517.79</v>
      </c>
      <c r="BH1010" s="4">
        <v>159581.4</v>
      </c>
      <c r="BI1010" s="4">
        <v>185435.87</v>
      </c>
      <c r="BJ1010" s="6">
        <v>180372.29100000003</v>
      </c>
      <c r="BK1010" s="6">
        <v>180372.29100000003</v>
      </c>
      <c r="BQ1010" s="9">
        <v>2380914.2412000005</v>
      </c>
      <c r="BR1010" s="9">
        <v>54673.839000000007</v>
      </c>
      <c r="BS1010" s="9">
        <v>275087.07600000006</v>
      </c>
      <c r="BT1010" s="9">
        <v>355933.62200000003</v>
      </c>
      <c r="BU1010" s="9">
        <v>154694.54000000004</v>
      </c>
      <c r="BV1010" s="9">
        <v>230506.22100000002</v>
      </c>
      <c r="BW1010" s="9">
        <v>88939.818000000014</v>
      </c>
      <c r="BX1010" s="9">
        <v>328671.51900000003</v>
      </c>
      <c r="BY1010" s="9">
        <v>116069.569</v>
      </c>
      <c r="BZ1010" s="9">
        <v>175539.54</v>
      </c>
      <c r="CA1010" s="9">
        <v>203979.45700000005</v>
      </c>
      <c r="CB1010" s="9">
        <v>198409.52010000005</v>
      </c>
      <c r="CC1010" s="9">
        <v>198409.52010000005</v>
      </c>
      <c r="CD1010" s="135">
        <v>2380914.2411999996</v>
      </c>
      <c r="CE1010" s="7">
        <f t="shared" si="15"/>
        <v>0</v>
      </c>
    </row>
    <row r="1011" spans="1:83" hidden="1">
      <c r="A1011">
        <v>974</v>
      </c>
      <c r="B1011" t="s">
        <v>592</v>
      </c>
      <c r="C1011">
        <v>161</v>
      </c>
      <c r="D1011" t="s">
        <v>592</v>
      </c>
      <c r="E1011">
        <v>472</v>
      </c>
      <c r="F1011">
        <v>525110004</v>
      </c>
      <c r="G1011" t="s">
        <v>243</v>
      </c>
      <c r="H1011" s="53"/>
      <c r="I1011">
        <v>101</v>
      </c>
      <c r="J1011" t="s">
        <v>308</v>
      </c>
      <c r="K1011">
        <v>4520</v>
      </c>
      <c r="L1011" s="8">
        <v>4520</v>
      </c>
      <c r="M1011" t="s">
        <v>420</v>
      </c>
      <c r="N1011">
        <v>4000</v>
      </c>
      <c r="O1011" t="s">
        <v>137</v>
      </c>
      <c r="P1011">
        <v>9</v>
      </c>
      <c r="Q1011" t="s">
        <v>422</v>
      </c>
      <c r="R1011">
        <v>181</v>
      </c>
      <c r="S1011" s="21">
        <v>1</v>
      </c>
      <c r="T1011" s="21">
        <v>81</v>
      </c>
      <c r="U1011" t="s">
        <v>523</v>
      </c>
      <c r="V1011">
        <v>131</v>
      </c>
      <c r="W1011" t="s">
        <v>524</v>
      </c>
      <c r="X1011">
        <v>1</v>
      </c>
      <c r="Y1011" t="s">
        <v>313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U1011" s="4">
        <v>0</v>
      </c>
      <c r="AV1011" s="4">
        <v>9762</v>
      </c>
      <c r="AW1011" s="4">
        <v>0</v>
      </c>
      <c r="AX1011" s="4">
        <v>0</v>
      </c>
      <c r="AZ1011" s="4">
        <v>0</v>
      </c>
      <c r="BA1011" s="4">
        <v>0</v>
      </c>
      <c r="BB1011" s="4">
        <v>0</v>
      </c>
      <c r="BC1011" s="4">
        <v>0</v>
      </c>
      <c r="BD1011" s="4">
        <v>0</v>
      </c>
      <c r="BE1011" s="4">
        <v>0</v>
      </c>
      <c r="BF1011" s="4">
        <v>0</v>
      </c>
      <c r="BG1011" s="4">
        <v>0</v>
      </c>
      <c r="BH1011" s="4">
        <v>0</v>
      </c>
      <c r="BI1011" s="4">
        <v>0</v>
      </c>
      <c r="BJ1011" s="6">
        <v>0</v>
      </c>
      <c r="BK1011" s="6">
        <v>0</v>
      </c>
      <c r="BQ1011" s="9">
        <v>0</v>
      </c>
      <c r="BR1011" s="9">
        <v>0</v>
      </c>
      <c r="BS1011" s="9">
        <v>0</v>
      </c>
      <c r="BT1011" s="9">
        <v>0</v>
      </c>
      <c r="BU1011" s="9">
        <v>0</v>
      </c>
      <c r="BV1011" s="9">
        <v>0</v>
      </c>
      <c r="BW1011" s="9">
        <v>0</v>
      </c>
      <c r="BX1011" s="9">
        <v>0</v>
      </c>
      <c r="BY1011" s="9">
        <v>0</v>
      </c>
      <c r="BZ1011" s="9">
        <v>0</v>
      </c>
      <c r="CA1011" s="9">
        <v>0</v>
      </c>
      <c r="CB1011" s="9">
        <v>0</v>
      </c>
      <c r="CC1011" s="9">
        <v>0</v>
      </c>
      <c r="CD1011" s="135">
        <v>0</v>
      </c>
      <c r="CE1011" s="7">
        <f t="shared" si="15"/>
        <v>0</v>
      </c>
    </row>
    <row r="1012" spans="1:83" s="27" customFormat="1" ht="15.75" hidden="1" thickBot="1">
      <c r="A1012" s="27">
        <v>973</v>
      </c>
      <c r="B1012" s="27" t="s">
        <v>530</v>
      </c>
      <c r="C1012" s="27">
        <v>133</v>
      </c>
      <c r="D1012" s="27" t="s">
        <v>241</v>
      </c>
      <c r="E1012" s="27">
        <v>473</v>
      </c>
      <c r="F1012" s="27">
        <v>525110005</v>
      </c>
      <c r="G1012" s="27" t="s">
        <v>244</v>
      </c>
      <c r="H1012" s="113"/>
      <c r="I1012" s="27">
        <v>101</v>
      </c>
      <c r="J1012" s="27" t="s">
        <v>308</v>
      </c>
      <c r="K1012" s="27">
        <v>4520</v>
      </c>
      <c r="L1012" s="98">
        <v>4520</v>
      </c>
      <c r="M1012" s="27" t="s">
        <v>420</v>
      </c>
      <c r="N1012" s="27">
        <v>4000</v>
      </c>
      <c r="O1012" s="27" t="s">
        <v>137</v>
      </c>
      <c r="P1012" s="27">
        <v>9</v>
      </c>
      <c r="Q1012" s="27" t="s">
        <v>422</v>
      </c>
      <c r="R1012" s="27">
        <v>181</v>
      </c>
      <c r="S1012" s="99">
        <v>1</v>
      </c>
      <c r="T1012" s="99">
        <v>81</v>
      </c>
      <c r="U1012" s="27" t="s">
        <v>523</v>
      </c>
      <c r="V1012" s="27">
        <v>151</v>
      </c>
      <c r="W1012" s="27" t="s">
        <v>34</v>
      </c>
      <c r="X1012" s="27">
        <v>1</v>
      </c>
      <c r="Y1012" s="27" t="s">
        <v>313</v>
      </c>
      <c r="Z1012" s="56">
        <v>429837.76</v>
      </c>
      <c r="AA1012" s="56">
        <v>227563.32</v>
      </c>
      <c r="AB1012" s="56">
        <v>239638.06</v>
      </c>
      <c r="AC1012" s="56">
        <v>243544.5</v>
      </c>
      <c r="AD1012" s="56">
        <v>243509.86</v>
      </c>
      <c r="AE1012" s="56">
        <v>247023.8</v>
      </c>
      <c r="AF1012" s="56">
        <v>254383.62</v>
      </c>
      <c r="AG1012" s="56">
        <v>246173.47</v>
      </c>
      <c r="AH1012" s="56">
        <v>724365.83</v>
      </c>
      <c r="AI1012" s="56">
        <v>354986.26</v>
      </c>
      <c r="AJ1012" s="56">
        <v>354986.26</v>
      </c>
      <c r="AK1012" s="56">
        <v>354986.26</v>
      </c>
      <c r="AL1012" s="56"/>
      <c r="AM1012" s="56">
        <v>-1250</v>
      </c>
      <c r="AN1012" s="56">
        <v>0</v>
      </c>
      <c r="AO1012" s="56">
        <v>-11901.42</v>
      </c>
      <c r="AP1012" s="56">
        <v>0</v>
      </c>
      <c r="AQ1012" s="56">
        <v>0</v>
      </c>
      <c r="AR1012" s="56">
        <v>100000</v>
      </c>
      <c r="AS1012" s="56">
        <v>0</v>
      </c>
      <c r="AT1012" s="56">
        <v>0</v>
      </c>
      <c r="AU1012" s="56">
        <v>63273.74</v>
      </c>
      <c r="AV1012" s="56">
        <v>0</v>
      </c>
      <c r="AW1012" s="56">
        <v>0</v>
      </c>
      <c r="AX1012" s="56">
        <v>-171600.74</v>
      </c>
      <c r="AZ1012" s="56">
        <v>177471.01</v>
      </c>
      <c r="BA1012" s="56">
        <v>221522.55</v>
      </c>
      <c r="BB1012" s="56">
        <v>199234.02</v>
      </c>
      <c r="BC1012" s="56">
        <v>207716.82</v>
      </c>
      <c r="BD1012" s="56">
        <v>549819.37</v>
      </c>
      <c r="BE1012" s="56">
        <v>268639.76</v>
      </c>
      <c r="BF1012" s="56">
        <v>268588.67</v>
      </c>
      <c r="BG1012" s="56">
        <v>279587.77</v>
      </c>
      <c r="BH1012" s="56">
        <v>833582.57</v>
      </c>
      <c r="BI1012" s="56">
        <v>247022.73</v>
      </c>
      <c r="BJ1012" s="73">
        <v>325318.52699999994</v>
      </c>
      <c r="BK1012" s="73">
        <v>325318.52699999994</v>
      </c>
      <c r="BL1012" s="33"/>
      <c r="BM1012" s="33"/>
      <c r="BQ1012" s="33">
        <v>4294204.5563999992</v>
      </c>
      <c r="BR1012" s="33">
        <v>195218.111</v>
      </c>
      <c r="BS1012" s="33">
        <v>243674.80500000002</v>
      </c>
      <c r="BT1012" s="33">
        <v>219157.42200000002</v>
      </c>
      <c r="BU1012" s="33">
        <v>228488.50200000001</v>
      </c>
      <c r="BV1012" s="33">
        <v>604801.30700000003</v>
      </c>
      <c r="BW1012" s="33">
        <v>295503.73600000003</v>
      </c>
      <c r="BX1012" s="33">
        <v>295447.53700000001</v>
      </c>
      <c r="BY1012" s="33">
        <v>307546.54700000002</v>
      </c>
      <c r="BZ1012" s="33">
        <v>916940.82699999993</v>
      </c>
      <c r="CA1012" s="33">
        <v>271725.00300000003</v>
      </c>
      <c r="CB1012" s="33">
        <v>357850.37969999999</v>
      </c>
      <c r="CC1012" s="33">
        <v>357850.37969999999</v>
      </c>
      <c r="CD1012" s="136">
        <v>4294204.5564000001</v>
      </c>
      <c r="CE1012" s="7">
        <f t="shared" si="15"/>
        <v>0</v>
      </c>
    </row>
    <row r="1013" spans="1:83" hidden="1">
      <c r="A1013">
        <v>921</v>
      </c>
      <c r="B1013" t="s">
        <v>454</v>
      </c>
      <c r="C1013">
        <v>108</v>
      </c>
      <c r="D1013" t="s">
        <v>455</v>
      </c>
      <c r="E1013">
        <v>29</v>
      </c>
      <c r="F1013">
        <v>124110001</v>
      </c>
      <c r="G1013" t="s">
        <v>377</v>
      </c>
      <c r="H1013" s="53"/>
      <c r="I1013">
        <v>101</v>
      </c>
      <c r="J1013" t="s">
        <v>308</v>
      </c>
      <c r="K1013">
        <v>5110</v>
      </c>
      <c r="L1013" s="8">
        <v>5150</v>
      </c>
      <c r="M1013" t="s">
        <v>378</v>
      </c>
      <c r="N1013">
        <v>5000</v>
      </c>
      <c r="O1013" t="s">
        <v>280</v>
      </c>
      <c r="P1013">
        <v>4</v>
      </c>
      <c r="Q1013" t="s">
        <v>345</v>
      </c>
      <c r="R1013">
        <v>132</v>
      </c>
      <c r="S1013" s="21">
        <v>1</v>
      </c>
      <c r="T1013" s="21">
        <v>32</v>
      </c>
      <c r="U1013" t="s">
        <v>456</v>
      </c>
      <c r="V1013">
        <v>121</v>
      </c>
      <c r="W1013" t="s">
        <v>312</v>
      </c>
      <c r="X1013">
        <v>1</v>
      </c>
      <c r="Y1013" t="s">
        <v>313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M1013" s="4">
        <v>35511.870000000003</v>
      </c>
      <c r="AN1013" s="4">
        <v>-4943.26</v>
      </c>
      <c r="AO1013" s="4">
        <v>0</v>
      </c>
      <c r="AP1013" s="4">
        <v>-9042.74</v>
      </c>
      <c r="AQ1013" s="4">
        <v>-1</v>
      </c>
      <c r="AR1013" s="4">
        <v>-1419.06</v>
      </c>
      <c r="AS1013" s="4">
        <v>0</v>
      </c>
      <c r="AT1013" s="4">
        <v>-4129.2</v>
      </c>
      <c r="AU1013" s="4">
        <v>-9</v>
      </c>
      <c r="AV1013" s="4">
        <v>0</v>
      </c>
      <c r="AW1013" s="4">
        <v>0</v>
      </c>
      <c r="AX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6">
        <v>0</v>
      </c>
      <c r="BK1013" s="6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0</v>
      </c>
      <c r="BX1013" s="9">
        <v>0</v>
      </c>
      <c r="BY1013" s="9">
        <v>0</v>
      </c>
      <c r="BZ1013" s="9">
        <v>0</v>
      </c>
      <c r="CA1013" s="9">
        <v>0</v>
      </c>
      <c r="CB1013" s="9">
        <v>0</v>
      </c>
      <c r="CC1013" s="9">
        <v>0</v>
      </c>
      <c r="CD1013" s="135">
        <v>0</v>
      </c>
      <c r="CE1013" s="7">
        <f t="shared" si="15"/>
        <v>0</v>
      </c>
    </row>
    <row r="1014" spans="1:83" hidden="1">
      <c r="A1014">
        <v>953</v>
      </c>
      <c r="B1014" t="s">
        <v>259</v>
      </c>
      <c r="C1014">
        <v>121</v>
      </c>
      <c r="D1014" t="s">
        <v>196</v>
      </c>
      <c r="E1014">
        <v>29</v>
      </c>
      <c r="F1014">
        <v>124110001</v>
      </c>
      <c r="G1014" t="s">
        <v>377</v>
      </c>
      <c r="H1014" s="53"/>
      <c r="I1014">
        <v>101</v>
      </c>
      <c r="J1014" t="s">
        <v>308</v>
      </c>
      <c r="K1014">
        <v>5110</v>
      </c>
      <c r="L1014" s="8">
        <v>5150</v>
      </c>
      <c r="M1014" t="s">
        <v>378</v>
      </c>
      <c r="N1014">
        <v>5000</v>
      </c>
      <c r="O1014" t="s">
        <v>280</v>
      </c>
      <c r="P1014">
        <v>12</v>
      </c>
      <c r="Q1014" t="s">
        <v>401</v>
      </c>
      <c r="R1014">
        <v>214</v>
      </c>
      <c r="S1014" s="21">
        <v>2</v>
      </c>
      <c r="T1014" s="21">
        <v>14</v>
      </c>
      <c r="U1014" t="s">
        <v>446</v>
      </c>
      <c r="V1014">
        <v>125</v>
      </c>
      <c r="W1014" t="s">
        <v>464</v>
      </c>
      <c r="X1014">
        <v>1</v>
      </c>
      <c r="Y1014" t="s">
        <v>313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1</v>
      </c>
      <c r="AT1014" s="4">
        <v>0</v>
      </c>
      <c r="AU1014" s="4">
        <v>0</v>
      </c>
      <c r="AV1014" s="4">
        <v>0</v>
      </c>
      <c r="AW1014" s="4">
        <v>0</v>
      </c>
      <c r="AX1014" s="4">
        <v>0</v>
      </c>
      <c r="AZ1014" s="4">
        <v>0</v>
      </c>
      <c r="BA1014" s="4">
        <v>0</v>
      </c>
      <c r="BB1014" s="4">
        <v>0</v>
      </c>
      <c r="BC1014" s="4">
        <v>0</v>
      </c>
      <c r="BD1014" s="4">
        <v>0</v>
      </c>
      <c r="BE1014" s="4">
        <v>0</v>
      </c>
      <c r="BF1014" s="4">
        <v>0</v>
      </c>
      <c r="BG1014" s="4">
        <v>0</v>
      </c>
      <c r="BH1014" s="4">
        <v>0</v>
      </c>
      <c r="BI1014" s="4">
        <v>0</v>
      </c>
      <c r="BJ1014" s="6">
        <v>0</v>
      </c>
      <c r="BK1014" s="6">
        <v>0</v>
      </c>
      <c r="BR1014" s="9">
        <v>0</v>
      </c>
      <c r="BS1014" s="9">
        <v>0</v>
      </c>
      <c r="BT1014" s="9">
        <v>0</v>
      </c>
      <c r="BU1014" s="9">
        <v>0</v>
      </c>
      <c r="BV1014" s="9">
        <v>0</v>
      </c>
      <c r="BW1014" s="9">
        <v>0</v>
      </c>
      <c r="BX1014" s="9">
        <v>0</v>
      </c>
      <c r="BY1014" s="9">
        <v>0</v>
      </c>
      <c r="BZ1014" s="9">
        <v>0</v>
      </c>
      <c r="CA1014" s="9">
        <v>0</v>
      </c>
      <c r="CB1014" s="9">
        <v>0</v>
      </c>
      <c r="CC1014" s="9">
        <v>0</v>
      </c>
      <c r="CD1014" s="135">
        <v>0</v>
      </c>
      <c r="CE1014" s="7">
        <f t="shared" si="15"/>
        <v>0</v>
      </c>
    </row>
    <row r="1015" spans="1:83" hidden="1">
      <c r="A1015">
        <v>954</v>
      </c>
      <c r="B1015" t="s">
        <v>502</v>
      </c>
      <c r="C1015">
        <v>122</v>
      </c>
      <c r="D1015" t="s">
        <v>503</v>
      </c>
      <c r="E1015">
        <v>29</v>
      </c>
      <c r="F1015">
        <v>124110001</v>
      </c>
      <c r="G1015" t="s">
        <v>377</v>
      </c>
      <c r="H1015" s="53"/>
      <c r="I1015">
        <v>101</v>
      </c>
      <c r="J1015" t="s">
        <v>308</v>
      </c>
      <c r="K1015">
        <v>5110</v>
      </c>
      <c r="L1015" s="8">
        <v>5150</v>
      </c>
      <c r="M1015" t="s">
        <v>378</v>
      </c>
      <c r="N1015">
        <v>5000</v>
      </c>
      <c r="O1015" t="s">
        <v>280</v>
      </c>
      <c r="P1015">
        <v>12</v>
      </c>
      <c r="Q1015" t="s">
        <v>401</v>
      </c>
      <c r="R1015">
        <v>226</v>
      </c>
      <c r="S1015" s="21">
        <v>2</v>
      </c>
      <c r="T1015" s="21">
        <v>26</v>
      </c>
      <c r="U1015" t="s">
        <v>504</v>
      </c>
      <c r="V1015">
        <v>121</v>
      </c>
      <c r="W1015" t="s">
        <v>312</v>
      </c>
      <c r="X1015">
        <v>1</v>
      </c>
      <c r="Y1015" t="s">
        <v>313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0</v>
      </c>
      <c r="AU1015" s="4">
        <v>36192</v>
      </c>
      <c r="AV1015" s="4">
        <v>0</v>
      </c>
      <c r="AW1015" s="4">
        <v>0</v>
      </c>
      <c r="AX1015" s="4">
        <v>0</v>
      </c>
      <c r="AZ1015" s="4">
        <v>0</v>
      </c>
      <c r="BA1015" s="4">
        <v>0</v>
      </c>
      <c r="BB1015" s="4">
        <v>0</v>
      </c>
      <c r="BC1015" s="4">
        <v>0</v>
      </c>
      <c r="BD1015" s="4">
        <v>0</v>
      </c>
      <c r="BE1015" s="4">
        <v>0</v>
      </c>
      <c r="BF1015" s="4">
        <v>0</v>
      </c>
      <c r="BG1015" s="4">
        <v>0</v>
      </c>
      <c r="BH1015" s="4">
        <v>36192</v>
      </c>
      <c r="BI1015" s="4">
        <v>0</v>
      </c>
      <c r="BJ1015" s="6">
        <v>3619.2</v>
      </c>
      <c r="BK1015" s="6">
        <v>3619.2</v>
      </c>
      <c r="BQ1015" s="4"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0</v>
      </c>
      <c r="BX1015" s="9">
        <v>0</v>
      </c>
      <c r="BY1015" s="9">
        <v>0</v>
      </c>
      <c r="BZ1015" s="9">
        <v>0</v>
      </c>
      <c r="CA1015" s="9">
        <v>0</v>
      </c>
      <c r="CB1015" s="9">
        <v>0</v>
      </c>
      <c r="CC1015" s="9">
        <v>0</v>
      </c>
      <c r="CD1015" s="135">
        <v>0</v>
      </c>
      <c r="CE1015" s="7">
        <f t="shared" si="15"/>
        <v>0</v>
      </c>
    </row>
    <row r="1016" spans="1:83" hidden="1">
      <c r="A1016">
        <v>101</v>
      </c>
      <c r="B1016" t="s">
        <v>306</v>
      </c>
      <c r="C1016">
        <v>139</v>
      </c>
      <c r="D1016" t="s">
        <v>307</v>
      </c>
      <c r="E1016">
        <v>31</v>
      </c>
      <c r="F1016">
        <v>124120001</v>
      </c>
      <c r="G1016" t="s">
        <v>474</v>
      </c>
      <c r="H1016" s="53"/>
      <c r="I1016">
        <v>101</v>
      </c>
      <c r="J1016" t="s">
        <v>308</v>
      </c>
      <c r="K1016">
        <v>5120</v>
      </c>
      <c r="L1016" s="8">
        <v>5150</v>
      </c>
      <c r="M1016" t="s">
        <v>475</v>
      </c>
      <c r="N1016">
        <v>5000</v>
      </c>
      <c r="O1016" t="s">
        <v>280</v>
      </c>
      <c r="P1016">
        <v>7</v>
      </c>
      <c r="Q1016" t="s">
        <v>310</v>
      </c>
      <c r="R1016">
        <v>171</v>
      </c>
      <c r="S1016" s="21">
        <v>1</v>
      </c>
      <c r="T1016" s="21">
        <v>71</v>
      </c>
      <c r="U1016" t="s">
        <v>311</v>
      </c>
      <c r="V1016">
        <v>121</v>
      </c>
      <c r="W1016" t="s">
        <v>312</v>
      </c>
      <c r="X1016">
        <v>1</v>
      </c>
      <c r="Y1016" t="s">
        <v>313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131.16</v>
      </c>
      <c r="AS1016" s="4">
        <v>-68.59</v>
      </c>
      <c r="AT1016" s="4">
        <v>-62.57</v>
      </c>
      <c r="AU1016" s="4">
        <v>0</v>
      </c>
      <c r="AV1016" s="4">
        <v>0</v>
      </c>
      <c r="AW1016" s="4">
        <v>0</v>
      </c>
      <c r="AX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6">
        <v>0</v>
      </c>
      <c r="BK1016" s="6">
        <v>0</v>
      </c>
      <c r="BR1016" s="9">
        <v>0</v>
      </c>
      <c r="BS1016" s="9">
        <v>0</v>
      </c>
      <c r="BT1016" s="9">
        <v>0</v>
      </c>
      <c r="BU1016" s="9">
        <v>0</v>
      </c>
      <c r="BV1016" s="9">
        <v>0</v>
      </c>
      <c r="BW1016" s="9">
        <v>0</v>
      </c>
      <c r="BX1016" s="9">
        <v>0</v>
      </c>
      <c r="BY1016" s="9">
        <v>0</v>
      </c>
      <c r="BZ1016" s="9">
        <v>0</v>
      </c>
      <c r="CA1016" s="9">
        <v>0</v>
      </c>
      <c r="CB1016" s="9">
        <v>0</v>
      </c>
      <c r="CC1016" s="9">
        <v>0</v>
      </c>
      <c r="CD1016" s="135">
        <v>0</v>
      </c>
      <c r="CE1016" s="7">
        <f t="shared" si="15"/>
        <v>0</v>
      </c>
    </row>
    <row r="1017" spans="1:83" hidden="1">
      <c r="A1017">
        <v>921</v>
      </c>
      <c r="B1017" t="s">
        <v>454</v>
      </c>
      <c r="C1017">
        <v>108</v>
      </c>
      <c r="D1017" t="s">
        <v>455</v>
      </c>
      <c r="E1017">
        <v>31</v>
      </c>
      <c r="F1017">
        <v>124120001</v>
      </c>
      <c r="G1017" t="s">
        <v>474</v>
      </c>
      <c r="H1017" s="53"/>
      <c r="I1017">
        <v>101</v>
      </c>
      <c r="J1017" t="s">
        <v>308</v>
      </c>
      <c r="K1017">
        <v>5120</v>
      </c>
      <c r="L1017" s="8">
        <v>5150</v>
      </c>
      <c r="M1017" t="s">
        <v>475</v>
      </c>
      <c r="N1017">
        <v>5000</v>
      </c>
      <c r="O1017" t="s">
        <v>280</v>
      </c>
      <c r="P1017">
        <v>4</v>
      </c>
      <c r="Q1017" t="s">
        <v>345</v>
      </c>
      <c r="R1017">
        <v>132</v>
      </c>
      <c r="S1017" s="21">
        <v>1</v>
      </c>
      <c r="T1017" s="21">
        <v>32</v>
      </c>
      <c r="U1017" t="s">
        <v>456</v>
      </c>
      <c r="V1017">
        <v>121</v>
      </c>
      <c r="W1017" t="s">
        <v>312</v>
      </c>
      <c r="X1017">
        <v>1</v>
      </c>
      <c r="Y1017" t="s">
        <v>313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37352</v>
      </c>
      <c r="AS1017" s="4">
        <v>0</v>
      </c>
      <c r="AT1017" s="4">
        <v>0</v>
      </c>
      <c r="AU1017" s="4">
        <v>0</v>
      </c>
      <c r="AV1017" s="4">
        <v>0</v>
      </c>
      <c r="AW1017" s="4">
        <v>0</v>
      </c>
      <c r="AX1017" s="4">
        <v>0</v>
      </c>
      <c r="AZ1017" s="4">
        <v>0</v>
      </c>
      <c r="BA1017" s="4">
        <v>0</v>
      </c>
      <c r="BB1017" s="4">
        <v>0</v>
      </c>
      <c r="BC1017" s="4">
        <v>0</v>
      </c>
      <c r="BD1017" s="4">
        <v>0</v>
      </c>
      <c r="BE1017" s="4">
        <v>37352</v>
      </c>
      <c r="BF1017" s="4">
        <v>0</v>
      </c>
      <c r="BG1017" s="4">
        <v>0</v>
      </c>
      <c r="BH1017" s="4">
        <v>0</v>
      </c>
      <c r="BI1017" s="4">
        <v>0</v>
      </c>
      <c r="BJ1017" s="6">
        <v>3735.2</v>
      </c>
      <c r="BK1017" s="6">
        <v>3735.2</v>
      </c>
      <c r="BR1017" s="9">
        <v>0</v>
      </c>
      <c r="BS1017" s="9">
        <v>0</v>
      </c>
      <c r="BT1017" s="9">
        <v>0</v>
      </c>
      <c r="BU1017" s="9">
        <v>0</v>
      </c>
      <c r="BV1017" s="9">
        <v>0</v>
      </c>
      <c r="BW1017" s="9">
        <v>0</v>
      </c>
      <c r="BX1017" s="9">
        <v>0</v>
      </c>
      <c r="BY1017" s="9">
        <v>0</v>
      </c>
      <c r="BZ1017" s="9">
        <v>0</v>
      </c>
      <c r="CA1017" s="9">
        <v>0</v>
      </c>
      <c r="CB1017" s="9">
        <v>0</v>
      </c>
      <c r="CC1017" s="9">
        <v>0</v>
      </c>
      <c r="CD1017" s="135">
        <v>0</v>
      </c>
      <c r="CE1017" s="7">
        <f t="shared" si="15"/>
        <v>0</v>
      </c>
    </row>
    <row r="1018" spans="1:83" hidden="1">
      <c r="A1018">
        <v>953</v>
      </c>
      <c r="B1018" t="s">
        <v>259</v>
      </c>
      <c r="C1018">
        <v>121</v>
      </c>
      <c r="D1018" t="s">
        <v>196</v>
      </c>
      <c r="E1018">
        <v>31</v>
      </c>
      <c r="F1018">
        <v>124120001</v>
      </c>
      <c r="G1018" t="s">
        <v>474</v>
      </c>
      <c r="H1018" s="53"/>
      <c r="I1018">
        <v>101</v>
      </c>
      <c r="J1018" t="s">
        <v>308</v>
      </c>
      <c r="K1018">
        <v>5120</v>
      </c>
      <c r="L1018" s="8">
        <v>5150</v>
      </c>
      <c r="M1018" t="s">
        <v>475</v>
      </c>
      <c r="N1018">
        <v>5000</v>
      </c>
      <c r="O1018" t="s">
        <v>280</v>
      </c>
      <c r="P1018">
        <v>12</v>
      </c>
      <c r="Q1018" t="s">
        <v>401</v>
      </c>
      <c r="R1018">
        <v>214</v>
      </c>
      <c r="S1018" s="21">
        <v>2</v>
      </c>
      <c r="T1018" s="21">
        <v>14</v>
      </c>
      <c r="U1018" t="s">
        <v>446</v>
      </c>
      <c r="V1018">
        <v>125</v>
      </c>
      <c r="W1018" t="s">
        <v>464</v>
      </c>
      <c r="X1018">
        <v>1</v>
      </c>
      <c r="Y1018" t="s">
        <v>313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1</v>
      </c>
      <c r="AS1018" s="4">
        <v>0</v>
      </c>
      <c r="AT1018" s="4">
        <v>0</v>
      </c>
      <c r="AU1018" s="4">
        <v>0</v>
      </c>
      <c r="AV1018" s="4">
        <v>0</v>
      </c>
      <c r="AW1018" s="4">
        <v>0</v>
      </c>
      <c r="AX1018" s="4">
        <v>0</v>
      </c>
      <c r="AZ1018" s="4">
        <v>0</v>
      </c>
      <c r="BA1018" s="4">
        <v>0</v>
      </c>
      <c r="BB1018" s="4">
        <v>0</v>
      </c>
      <c r="BC1018" s="4">
        <v>0</v>
      </c>
      <c r="BD1018" s="4">
        <v>0</v>
      </c>
      <c r="BE1018" s="4">
        <v>0</v>
      </c>
      <c r="BF1018" s="4">
        <v>0</v>
      </c>
      <c r="BG1018" s="4">
        <v>0</v>
      </c>
      <c r="BH1018" s="4">
        <v>0</v>
      </c>
      <c r="BI1018" s="4">
        <v>0</v>
      </c>
      <c r="BJ1018" s="6">
        <v>0</v>
      </c>
      <c r="BK1018" s="6">
        <v>0</v>
      </c>
      <c r="BR1018" s="9">
        <v>0</v>
      </c>
      <c r="BS1018" s="9">
        <v>0</v>
      </c>
      <c r="BT1018" s="9">
        <v>0</v>
      </c>
      <c r="BU1018" s="9">
        <v>0</v>
      </c>
      <c r="BV1018" s="9">
        <v>0</v>
      </c>
      <c r="BW1018" s="9">
        <v>0</v>
      </c>
      <c r="BX1018" s="9">
        <v>0</v>
      </c>
      <c r="BY1018" s="9">
        <v>0</v>
      </c>
      <c r="BZ1018" s="9">
        <v>0</v>
      </c>
      <c r="CA1018" s="9">
        <v>0</v>
      </c>
      <c r="CB1018" s="9">
        <v>0</v>
      </c>
      <c r="CC1018" s="9">
        <v>0</v>
      </c>
      <c r="CD1018" s="135">
        <v>0</v>
      </c>
      <c r="CE1018" s="7">
        <f t="shared" si="15"/>
        <v>0</v>
      </c>
    </row>
    <row r="1019" spans="1:83" hidden="1">
      <c r="A1019">
        <v>961</v>
      </c>
      <c r="B1019" t="s">
        <v>80</v>
      </c>
      <c r="C1019">
        <v>124</v>
      </c>
      <c r="D1019" t="s">
        <v>508</v>
      </c>
      <c r="E1019">
        <v>565</v>
      </c>
      <c r="F1019">
        <v>124140001</v>
      </c>
      <c r="G1019" t="s">
        <v>717</v>
      </c>
      <c r="H1019" s="53"/>
      <c r="I1019">
        <v>101</v>
      </c>
      <c r="J1019" t="s">
        <v>308</v>
      </c>
      <c r="K1019">
        <v>5140</v>
      </c>
      <c r="L1019" s="8">
        <v>5150</v>
      </c>
      <c r="M1019" t="s">
        <v>718</v>
      </c>
      <c r="N1019">
        <v>5000</v>
      </c>
      <c r="O1019" t="s">
        <v>280</v>
      </c>
      <c r="P1019">
        <v>11</v>
      </c>
      <c r="Q1019" t="s">
        <v>509</v>
      </c>
      <c r="R1019">
        <v>241</v>
      </c>
      <c r="S1019" s="21">
        <v>2</v>
      </c>
      <c r="T1019" s="21">
        <v>41</v>
      </c>
      <c r="U1019" t="s">
        <v>445</v>
      </c>
      <c r="V1019">
        <v>124</v>
      </c>
      <c r="W1019" t="s">
        <v>510</v>
      </c>
      <c r="X1019">
        <v>1</v>
      </c>
      <c r="Y1019" t="s">
        <v>313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17168</v>
      </c>
      <c r="AX1019" s="4">
        <v>0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  <c r="BF1019" s="4">
        <v>0</v>
      </c>
      <c r="BG1019" s="4">
        <v>0</v>
      </c>
      <c r="BH1019" s="4">
        <v>0</v>
      </c>
      <c r="BI1019" s="4">
        <v>0</v>
      </c>
      <c r="BJ1019" s="6">
        <v>0</v>
      </c>
      <c r="BK1019" s="6">
        <v>0</v>
      </c>
      <c r="BR1019" s="9">
        <v>0</v>
      </c>
      <c r="BS1019" s="9">
        <v>0</v>
      </c>
      <c r="BT1019" s="9">
        <v>0</v>
      </c>
      <c r="BU1019" s="9">
        <v>0</v>
      </c>
      <c r="BV1019" s="9">
        <v>0</v>
      </c>
      <c r="BW1019" s="9">
        <v>0</v>
      </c>
      <c r="BX1019" s="9">
        <v>0</v>
      </c>
      <c r="BY1019" s="9">
        <v>0</v>
      </c>
      <c r="BZ1019" s="9">
        <v>0</v>
      </c>
      <c r="CA1019" s="9">
        <v>0</v>
      </c>
      <c r="CB1019" s="9">
        <v>0</v>
      </c>
      <c r="CC1019" s="9">
        <v>0</v>
      </c>
      <c r="CD1019" s="135">
        <v>0</v>
      </c>
      <c r="CE1019" s="7">
        <f t="shared" si="15"/>
        <v>0</v>
      </c>
    </row>
    <row r="1020" spans="1:83" hidden="1">
      <c r="A1020">
        <v>101</v>
      </c>
      <c r="B1020" t="s">
        <v>306</v>
      </c>
      <c r="C1020">
        <v>139</v>
      </c>
      <c r="D1020" t="s">
        <v>307</v>
      </c>
      <c r="E1020">
        <v>33</v>
      </c>
      <c r="F1020">
        <v>124130001</v>
      </c>
      <c r="G1020" t="s">
        <v>731</v>
      </c>
      <c r="H1020" s="53"/>
      <c r="I1020">
        <v>101</v>
      </c>
      <c r="J1020" t="s">
        <v>308</v>
      </c>
      <c r="K1020">
        <v>5150</v>
      </c>
      <c r="L1020" s="8">
        <v>5150</v>
      </c>
      <c r="M1020" t="s">
        <v>367</v>
      </c>
      <c r="N1020">
        <v>5000</v>
      </c>
      <c r="O1020" t="s">
        <v>280</v>
      </c>
      <c r="P1020">
        <v>7</v>
      </c>
      <c r="Q1020" t="s">
        <v>310</v>
      </c>
      <c r="R1020">
        <v>171</v>
      </c>
      <c r="S1020" s="21">
        <v>1</v>
      </c>
      <c r="T1020" s="21">
        <v>71</v>
      </c>
      <c r="U1020" t="s">
        <v>311</v>
      </c>
      <c r="V1020">
        <v>121</v>
      </c>
      <c r="W1020" t="s">
        <v>312</v>
      </c>
      <c r="X1020">
        <v>1</v>
      </c>
      <c r="Y1020" t="s">
        <v>313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M1020" s="4">
        <v>1022476.16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0</v>
      </c>
      <c r="AU1020" s="4">
        <v>0</v>
      </c>
      <c r="AV1020" s="4">
        <v>0</v>
      </c>
      <c r="AW1020" s="4">
        <v>0</v>
      </c>
      <c r="AX1020" s="4">
        <v>0</v>
      </c>
      <c r="AZ1020" s="4">
        <v>1000000</v>
      </c>
      <c r="BA1020" s="4">
        <v>22476.16</v>
      </c>
      <c r="BB1020" s="4">
        <v>0</v>
      </c>
      <c r="BC1020" s="4">
        <v>0</v>
      </c>
      <c r="BD1020" s="4">
        <v>0</v>
      </c>
      <c r="BE1020" s="4">
        <v>0</v>
      </c>
      <c r="BF1020" s="4">
        <v>0</v>
      </c>
      <c r="BG1020" s="4">
        <v>0</v>
      </c>
      <c r="BH1020" s="4">
        <v>0</v>
      </c>
      <c r="BI1020" s="4">
        <v>0</v>
      </c>
      <c r="BJ1020" s="6">
        <v>102247.61600000001</v>
      </c>
      <c r="BK1020" s="6">
        <v>102247.61600000001</v>
      </c>
      <c r="BR1020" s="9">
        <v>0</v>
      </c>
      <c r="BS1020" s="9">
        <v>0</v>
      </c>
      <c r="BT1020" s="9">
        <v>0</v>
      </c>
      <c r="BU1020" s="9">
        <v>0</v>
      </c>
      <c r="BV1020" s="9">
        <v>0</v>
      </c>
      <c r="BW1020" s="9">
        <v>0</v>
      </c>
      <c r="BX1020" s="9">
        <v>0</v>
      </c>
      <c r="BY1020" s="9">
        <v>0</v>
      </c>
      <c r="BZ1020" s="9">
        <v>0</v>
      </c>
      <c r="CA1020" s="9">
        <v>0</v>
      </c>
      <c r="CB1020" s="9">
        <v>0</v>
      </c>
      <c r="CC1020" s="9">
        <v>0</v>
      </c>
      <c r="CD1020" s="135">
        <v>0</v>
      </c>
      <c r="CE1020" s="7">
        <f t="shared" si="15"/>
        <v>0</v>
      </c>
    </row>
    <row r="1021" spans="1:83" hidden="1">
      <c r="A1021">
        <v>111</v>
      </c>
      <c r="B1021" t="s">
        <v>84</v>
      </c>
      <c r="C1021">
        <v>189</v>
      </c>
      <c r="D1021" t="s">
        <v>787</v>
      </c>
      <c r="E1021">
        <v>34</v>
      </c>
      <c r="F1021">
        <v>124130001</v>
      </c>
      <c r="G1021" t="s">
        <v>731</v>
      </c>
      <c r="H1021" s="21" t="s">
        <v>856</v>
      </c>
      <c r="I1021">
        <v>602</v>
      </c>
      <c r="J1021" t="s">
        <v>380</v>
      </c>
      <c r="K1021">
        <v>5150</v>
      </c>
      <c r="L1021" s="8">
        <v>5150</v>
      </c>
      <c r="M1021" t="s">
        <v>367</v>
      </c>
      <c r="N1021">
        <v>5000</v>
      </c>
      <c r="O1021" t="s">
        <v>280</v>
      </c>
      <c r="P1021">
        <v>13</v>
      </c>
      <c r="Q1021" t="s">
        <v>353</v>
      </c>
      <c r="R1021">
        <v>263</v>
      </c>
      <c r="S1021" s="21">
        <v>2</v>
      </c>
      <c r="T1021" s="21">
        <v>63</v>
      </c>
      <c r="U1021" t="s">
        <v>354</v>
      </c>
      <c r="V1021">
        <v>121</v>
      </c>
      <c r="W1021" t="s">
        <v>312</v>
      </c>
      <c r="X1021">
        <v>1</v>
      </c>
      <c r="Y1021" t="s">
        <v>313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M1021" s="4">
        <v>0</v>
      </c>
      <c r="AN1021" s="4">
        <v>0</v>
      </c>
      <c r="AO1021" s="4">
        <v>25281.040000000001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U1021" s="4">
        <v>0</v>
      </c>
      <c r="AV1021" s="4">
        <v>0</v>
      </c>
      <c r="AW1021" s="4">
        <v>0</v>
      </c>
      <c r="AX1021" s="4">
        <v>0</v>
      </c>
      <c r="AZ1021" s="4">
        <v>0</v>
      </c>
      <c r="BA1021" s="4">
        <v>0</v>
      </c>
      <c r="BB1021" s="4">
        <v>0</v>
      </c>
      <c r="BC1021" s="4">
        <v>0</v>
      </c>
      <c r="BD1021" s="4">
        <v>25281.040000000001</v>
      </c>
      <c r="BE1021" s="4">
        <v>0</v>
      </c>
      <c r="BF1021" s="4">
        <v>0</v>
      </c>
      <c r="BG1021" s="4">
        <v>0</v>
      </c>
      <c r="BH1021" s="4">
        <v>0</v>
      </c>
      <c r="BI1021" s="4">
        <v>0</v>
      </c>
      <c r="BJ1021" s="6">
        <v>2528.1040000000003</v>
      </c>
      <c r="BK1021" s="6">
        <v>2528.1040000000003</v>
      </c>
      <c r="BR1021" s="9">
        <v>0</v>
      </c>
      <c r="BS1021" s="9">
        <v>0</v>
      </c>
      <c r="BT1021" s="9">
        <v>0</v>
      </c>
      <c r="BU1021" s="9">
        <v>0</v>
      </c>
      <c r="BV1021" s="9">
        <v>0</v>
      </c>
      <c r="BW1021" s="9">
        <v>0</v>
      </c>
      <c r="BX1021" s="9">
        <v>0</v>
      </c>
      <c r="BY1021" s="9">
        <v>0</v>
      </c>
      <c r="BZ1021" s="9">
        <v>0</v>
      </c>
      <c r="CA1021" s="9">
        <v>0</v>
      </c>
      <c r="CB1021" s="9">
        <v>0</v>
      </c>
      <c r="CC1021" s="9">
        <v>0</v>
      </c>
      <c r="CD1021" s="135">
        <v>0</v>
      </c>
      <c r="CE1021" s="7">
        <f t="shared" si="15"/>
        <v>0</v>
      </c>
    </row>
    <row r="1022" spans="1:83" hidden="1">
      <c r="A1022">
        <v>902</v>
      </c>
      <c r="B1022" t="s">
        <v>439</v>
      </c>
      <c r="C1022">
        <v>101</v>
      </c>
      <c r="D1022" t="s">
        <v>110</v>
      </c>
      <c r="E1022">
        <v>33</v>
      </c>
      <c r="F1022">
        <v>124130001</v>
      </c>
      <c r="G1022" t="s">
        <v>731</v>
      </c>
      <c r="H1022" s="53"/>
      <c r="I1022">
        <v>101</v>
      </c>
      <c r="J1022" t="s">
        <v>308</v>
      </c>
      <c r="K1022">
        <v>5150</v>
      </c>
      <c r="L1022" s="8">
        <v>5150</v>
      </c>
      <c r="M1022" t="s">
        <v>367</v>
      </c>
      <c r="N1022">
        <v>5000</v>
      </c>
      <c r="O1022" t="s">
        <v>280</v>
      </c>
      <c r="P1022">
        <v>3</v>
      </c>
      <c r="Q1022" t="s">
        <v>440</v>
      </c>
      <c r="R1022">
        <v>111</v>
      </c>
      <c r="S1022" s="21">
        <v>1</v>
      </c>
      <c r="T1022" s="21">
        <v>11</v>
      </c>
      <c r="U1022" t="s">
        <v>438</v>
      </c>
      <c r="V1022">
        <v>121</v>
      </c>
      <c r="W1022" t="s">
        <v>312</v>
      </c>
      <c r="X1022">
        <v>1</v>
      </c>
      <c r="Y1022" t="s">
        <v>313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M1022" s="4">
        <v>0</v>
      </c>
      <c r="AN1022" s="4">
        <v>0</v>
      </c>
      <c r="AO1022" s="4">
        <v>0</v>
      </c>
      <c r="AP1022" s="4">
        <v>0.01</v>
      </c>
      <c r="AQ1022" s="4">
        <v>0</v>
      </c>
      <c r="AR1022" s="4">
        <v>4581.99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4582</v>
      </c>
      <c r="BF1022" s="4">
        <v>0</v>
      </c>
      <c r="BG1022" s="4">
        <v>0</v>
      </c>
      <c r="BH1022" s="4">
        <v>0</v>
      </c>
      <c r="BI1022" s="4">
        <v>0</v>
      </c>
      <c r="BJ1022" s="6">
        <v>458.2</v>
      </c>
      <c r="BK1022" s="6">
        <v>458.2</v>
      </c>
      <c r="BR1022" s="9">
        <v>0</v>
      </c>
      <c r="BS1022" s="9">
        <v>0</v>
      </c>
      <c r="BT1022" s="9">
        <v>0</v>
      </c>
      <c r="BU1022" s="9">
        <v>0</v>
      </c>
      <c r="BV1022" s="9">
        <v>0</v>
      </c>
      <c r="BW1022" s="9">
        <v>0</v>
      </c>
      <c r="BX1022" s="9">
        <v>0</v>
      </c>
      <c r="BY1022" s="9">
        <v>0</v>
      </c>
      <c r="BZ1022" s="9">
        <v>0</v>
      </c>
      <c r="CA1022" s="9">
        <v>0</v>
      </c>
      <c r="CB1022" s="9">
        <v>0</v>
      </c>
      <c r="CC1022" s="9">
        <v>0</v>
      </c>
      <c r="CD1022" s="135">
        <v>0</v>
      </c>
      <c r="CE1022" s="7">
        <f t="shared" si="15"/>
        <v>0</v>
      </c>
    </row>
    <row r="1023" spans="1:83" hidden="1">
      <c r="A1023">
        <v>931</v>
      </c>
      <c r="B1023" t="s">
        <v>465</v>
      </c>
      <c r="C1023">
        <v>111</v>
      </c>
      <c r="D1023" t="s">
        <v>466</v>
      </c>
      <c r="E1023">
        <v>33</v>
      </c>
      <c r="F1023">
        <v>124130001</v>
      </c>
      <c r="G1023" t="s">
        <v>731</v>
      </c>
      <c r="H1023" s="53"/>
      <c r="I1023">
        <v>101</v>
      </c>
      <c r="J1023" t="s">
        <v>308</v>
      </c>
      <c r="K1023">
        <v>5150</v>
      </c>
      <c r="L1023" s="8">
        <v>5150</v>
      </c>
      <c r="M1023" t="s">
        <v>367</v>
      </c>
      <c r="N1023">
        <v>5000</v>
      </c>
      <c r="O1023" t="s">
        <v>280</v>
      </c>
      <c r="P1023">
        <v>5</v>
      </c>
      <c r="Q1023" t="s">
        <v>467</v>
      </c>
      <c r="R1023">
        <v>152</v>
      </c>
      <c r="S1023" s="21">
        <v>1</v>
      </c>
      <c r="T1023" s="21">
        <v>52</v>
      </c>
      <c r="U1023" t="s">
        <v>468</v>
      </c>
      <c r="V1023">
        <v>121</v>
      </c>
      <c r="W1023" t="s">
        <v>312</v>
      </c>
      <c r="X1023">
        <v>1</v>
      </c>
      <c r="Y1023" t="s">
        <v>313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18000.2</v>
      </c>
      <c r="AT1023" s="4">
        <v>0</v>
      </c>
      <c r="AU1023" s="4">
        <v>0.05</v>
      </c>
      <c r="AV1023" s="4">
        <v>0</v>
      </c>
      <c r="AW1023" s="4">
        <v>0</v>
      </c>
      <c r="AX1023" s="4">
        <v>0</v>
      </c>
      <c r="AZ1023" s="4">
        <v>0</v>
      </c>
      <c r="BA1023" s="4">
        <v>0</v>
      </c>
      <c r="BB1023" s="4">
        <v>0</v>
      </c>
      <c r="BC1023" s="4">
        <v>0</v>
      </c>
      <c r="BD1023" s="4">
        <v>0</v>
      </c>
      <c r="BE1023" s="4">
        <v>0</v>
      </c>
      <c r="BF1023" s="4">
        <v>0</v>
      </c>
      <c r="BG1023" s="4">
        <v>18000.189999999999</v>
      </c>
      <c r="BH1023" s="4">
        <v>0</v>
      </c>
      <c r="BI1023" s="4">
        <v>0</v>
      </c>
      <c r="BJ1023" s="6">
        <v>1800.0189999999998</v>
      </c>
      <c r="BK1023" s="6">
        <v>1800.0189999999998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0</v>
      </c>
      <c r="BX1023" s="9">
        <v>0</v>
      </c>
      <c r="BY1023" s="9">
        <v>0</v>
      </c>
      <c r="BZ1023" s="9">
        <v>0</v>
      </c>
      <c r="CA1023" s="9">
        <v>0</v>
      </c>
      <c r="CB1023" s="9">
        <v>0</v>
      </c>
      <c r="CC1023" s="9">
        <v>0</v>
      </c>
      <c r="CD1023" s="135">
        <v>0</v>
      </c>
      <c r="CE1023" s="7">
        <f t="shared" si="15"/>
        <v>0</v>
      </c>
    </row>
    <row r="1024" spans="1:83" hidden="1">
      <c r="A1024">
        <v>932</v>
      </c>
      <c r="B1024" t="s">
        <v>477</v>
      </c>
      <c r="C1024">
        <v>113</v>
      </c>
      <c r="D1024" t="s">
        <v>478</v>
      </c>
      <c r="E1024">
        <v>33</v>
      </c>
      <c r="F1024">
        <v>124130001</v>
      </c>
      <c r="G1024" t="s">
        <v>731</v>
      </c>
      <c r="H1024" s="53"/>
      <c r="I1024">
        <v>101</v>
      </c>
      <c r="J1024" t="s">
        <v>308</v>
      </c>
      <c r="K1024">
        <v>5150</v>
      </c>
      <c r="L1024" s="8">
        <v>5150</v>
      </c>
      <c r="M1024" t="s">
        <v>367</v>
      </c>
      <c r="N1024">
        <v>5000</v>
      </c>
      <c r="O1024" t="s">
        <v>280</v>
      </c>
      <c r="P1024">
        <v>5</v>
      </c>
      <c r="Q1024" t="s">
        <v>467</v>
      </c>
      <c r="R1024">
        <v>152</v>
      </c>
      <c r="S1024" s="21">
        <v>1</v>
      </c>
      <c r="T1024" s="21">
        <v>52</v>
      </c>
      <c r="U1024" t="s">
        <v>468</v>
      </c>
      <c r="V1024">
        <v>121</v>
      </c>
      <c r="W1024" t="s">
        <v>312</v>
      </c>
      <c r="X1024">
        <v>1</v>
      </c>
      <c r="Y1024" t="s">
        <v>313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M1024" s="4">
        <v>29959.99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0</v>
      </c>
      <c r="AU1024" s="4">
        <v>0</v>
      </c>
      <c r="AV1024" s="4">
        <v>0</v>
      </c>
      <c r="AW1024" s="4">
        <v>0</v>
      </c>
      <c r="AX1024" s="4">
        <v>0</v>
      </c>
      <c r="AZ1024" s="4">
        <v>29959.99</v>
      </c>
      <c r="BA1024" s="4">
        <v>0</v>
      </c>
      <c r="BB1024" s="4">
        <v>0</v>
      </c>
      <c r="BC1024" s="4">
        <v>0</v>
      </c>
      <c r="BD1024" s="4">
        <v>0</v>
      </c>
      <c r="BE1024" s="4">
        <v>0</v>
      </c>
      <c r="BF1024" s="4">
        <v>0</v>
      </c>
      <c r="BG1024" s="4">
        <v>0</v>
      </c>
      <c r="BH1024" s="4">
        <v>0</v>
      </c>
      <c r="BI1024" s="4">
        <v>0</v>
      </c>
      <c r="BJ1024" s="6">
        <v>2995.9990000000003</v>
      </c>
      <c r="BK1024" s="6">
        <v>2995.9990000000003</v>
      </c>
      <c r="BR1024" s="9">
        <v>0</v>
      </c>
      <c r="BS1024" s="9">
        <v>0</v>
      </c>
      <c r="BT1024" s="9">
        <v>0</v>
      </c>
      <c r="BU1024" s="9">
        <v>0</v>
      </c>
      <c r="BV1024" s="9">
        <v>0</v>
      </c>
      <c r="BW1024" s="9">
        <v>0</v>
      </c>
      <c r="BX1024" s="9">
        <v>0</v>
      </c>
      <c r="BY1024" s="9">
        <v>0</v>
      </c>
      <c r="BZ1024" s="9">
        <v>0</v>
      </c>
      <c r="CA1024" s="9">
        <v>0</v>
      </c>
      <c r="CB1024" s="9">
        <v>0</v>
      </c>
      <c r="CC1024" s="9">
        <v>0</v>
      </c>
      <c r="CD1024" s="135">
        <v>0</v>
      </c>
      <c r="CE1024" s="7">
        <f t="shared" si="15"/>
        <v>0</v>
      </c>
    </row>
    <row r="1025" spans="1:83" hidden="1">
      <c r="A1025">
        <v>961</v>
      </c>
      <c r="B1025" t="s">
        <v>80</v>
      </c>
      <c r="C1025">
        <v>124</v>
      </c>
      <c r="D1025" t="s">
        <v>508</v>
      </c>
      <c r="E1025">
        <v>33</v>
      </c>
      <c r="F1025">
        <v>124130001</v>
      </c>
      <c r="G1025" t="s">
        <v>731</v>
      </c>
      <c r="H1025" s="53"/>
      <c r="I1025">
        <v>101</v>
      </c>
      <c r="J1025" t="s">
        <v>308</v>
      </c>
      <c r="K1025">
        <v>5150</v>
      </c>
      <c r="L1025" s="8">
        <v>5150</v>
      </c>
      <c r="M1025" t="s">
        <v>367</v>
      </c>
      <c r="N1025">
        <v>5000</v>
      </c>
      <c r="O1025" t="s">
        <v>280</v>
      </c>
      <c r="P1025">
        <v>11</v>
      </c>
      <c r="Q1025" t="s">
        <v>509</v>
      </c>
      <c r="R1025">
        <v>241</v>
      </c>
      <c r="S1025" s="21">
        <v>2</v>
      </c>
      <c r="T1025" s="21">
        <v>41</v>
      </c>
      <c r="U1025" t="s">
        <v>445</v>
      </c>
      <c r="V1025">
        <v>124</v>
      </c>
      <c r="W1025" t="s">
        <v>510</v>
      </c>
      <c r="X1025">
        <v>1</v>
      </c>
      <c r="Y1025" t="s">
        <v>313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M1025" s="4">
        <v>0</v>
      </c>
      <c r="AN1025" s="4">
        <v>0</v>
      </c>
      <c r="AO1025" s="4">
        <v>1.1599999999999999</v>
      </c>
      <c r="AP1025" s="4">
        <v>0</v>
      </c>
      <c r="AQ1025" s="4">
        <v>0</v>
      </c>
      <c r="AR1025" s="4">
        <v>0</v>
      </c>
      <c r="AS1025" s="4">
        <v>7388.04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7389.2</v>
      </c>
      <c r="BG1025" s="4">
        <v>0</v>
      </c>
      <c r="BH1025" s="4">
        <v>0</v>
      </c>
      <c r="BI1025" s="4">
        <v>0</v>
      </c>
      <c r="BJ1025" s="6">
        <v>738.92</v>
      </c>
      <c r="BK1025" s="6">
        <v>738.92</v>
      </c>
      <c r="BR1025" s="9">
        <v>0</v>
      </c>
      <c r="BS1025" s="9">
        <v>0</v>
      </c>
      <c r="BT1025" s="9">
        <v>0</v>
      </c>
      <c r="BU1025" s="9">
        <v>0</v>
      </c>
      <c r="BV1025" s="9">
        <v>0</v>
      </c>
      <c r="BW1025" s="9">
        <v>0</v>
      </c>
      <c r="BX1025" s="9">
        <v>0</v>
      </c>
      <c r="BY1025" s="9">
        <v>0</v>
      </c>
      <c r="BZ1025" s="9">
        <v>0</v>
      </c>
      <c r="CA1025" s="9">
        <v>0</v>
      </c>
      <c r="CB1025" s="9">
        <v>0</v>
      </c>
      <c r="CC1025" s="9">
        <v>0</v>
      </c>
      <c r="CD1025" s="135">
        <v>0</v>
      </c>
      <c r="CE1025" s="7">
        <f t="shared" si="15"/>
        <v>0</v>
      </c>
    </row>
    <row r="1026" spans="1:83" hidden="1">
      <c r="A1026">
        <v>981</v>
      </c>
      <c r="B1026" t="s">
        <v>532</v>
      </c>
      <c r="C1026">
        <v>134</v>
      </c>
      <c r="D1026" t="s">
        <v>245</v>
      </c>
      <c r="E1026">
        <v>33</v>
      </c>
      <c r="F1026">
        <v>124130001</v>
      </c>
      <c r="G1026" t="s">
        <v>731</v>
      </c>
      <c r="H1026" s="53"/>
      <c r="I1026">
        <v>101</v>
      </c>
      <c r="J1026" t="s">
        <v>308</v>
      </c>
      <c r="K1026">
        <v>5150</v>
      </c>
      <c r="L1026" s="8">
        <v>5150</v>
      </c>
      <c r="M1026" t="s">
        <v>367</v>
      </c>
      <c r="N1026">
        <v>5000</v>
      </c>
      <c r="O1026" t="s">
        <v>280</v>
      </c>
      <c r="P1026">
        <v>6</v>
      </c>
      <c r="Q1026" t="s">
        <v>533</v>
      </c>
      <c r="R1026">
        <v>134</v>
      </c>
      <c r="S1026" s="21">
        <v>1</v>
      </c>
      <c r="T1026" s="21">
        <v>34</v>
      </c>
      <c r="U1026" t="s">
        <v>534</v>
      </c>
      <c r="V1026">
        <v>132</v>
      </c>
      <c r="W1026" t="s">
        <v>535</v>
      </c>
      <c r="X1026">
        <v>1</v>
      </c>
      <c r="Y1026" t="s">
        <v>313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30334</v>
      </c>
      <c r="AR1026" s="4">
        <v>0</v>
      </c>
      <c r="AS1026" s="4">
        <v>0</v>
      </c>
      <c r="AT1026" s="4">
        <v>0</v>
      </c>
      <c r="AU1026" s="4">
        <v>0</v>
      </c>
      <c r="AV1026" s="4">
        <v>0</v>
      </c>
      <c r="AW1026" s="4">
        <v>0</v>
      </c>
      <c r="AX1026" s="4">
        <v>0</v>
      </c>
      <c r="AZ1026" s="4">
        <v>0</v>
      </c>
      <c r="BA1026" s="4">
        <v>0</v>
      </c>
      <c r="BB1026" s="4">
        <v>0</v>
      </c>
      <c r="BC1026" s="4">
        <v>0</v>
      </c>
      <c r="BD1026" s="4">
        <v>30334</v>
      </c>
      <c r="BE1026" s="4">
        <v>0</v>
      </c>
      <c r="BF1026" s="4">
        <v>0</v>
      </c>
      <c r="BG1026" s="4">
        <v>0</v>
      </c>
      <c r="BH1026" s="4">
        <v>0</v>
      </c>
      <c r="BI1026" s="4">
        <v>0</v>
      </c>
      <c r="BJ1026" s="6">
        <v>3033.4</v>
      </c>
      <c r="BK1026" s="6">
        <v>3033.4</v>
      </c>
      <c r="BR1026" s="9">
        <v>0</v>
      </c>
      <c r="BS1026" s="9">
        <v>0</v>
      </c>
      <c r="BT1026" s="9">
        <v>0</v>
      </c>
      <c r="BU1026" s="9">
        <v>0</v>
      </c>
      <c r="BV1026" s="9">
        <v>0</v>
      </c>
      <c r="BW1026" s="9">
        <v>0</v>
      </c>
      <c r="BX1026" s="9">
        <v>0</v>
      </c>
      <c r="BY1026" s="9">
        <v>0</v>
      </c>
      <c r="BZ1026" s="9">
        <v>0</v>
      </c>
      <c r="CA1026" s="9">
        <v>0</v>
      </c>
      <c r="CB1026" s="9">
        <v>0</v>
      </c>
      <c r="CC1026" s="9">
        <v>0</v>
      </c>
      <c r="CD1026" s="135">
        <v>0</v>
      </c>
      <c r="CE1026" s="7">
        <f t="shared" si="15"/>
        <v>0</v>
      </c>
    </row>
    <row r="1027" spans="1:83" hidden="1">
      <c r="A1027">
        <v>101</v>
      </c>
      <c r="B1027" t="s">
        <v>306</v>
      </c>
      <c r="C1027">
        <v>139</v>
      </c>
      <c r="D1027" t="s">
        <v>307</v>
      </c>
      <c r="E1027">
        <v>37</v>
      </c>
      <c r="F1027">
        <v>124190001</v>
      </c>
      <c r="G1027" t="s">
        <v>368</v>
      </c>
      <c r="H1027" s="53"/>
      <c r="I1027">
        <v>101</v>
      </c>
      <c r="J1027" t="s">
        <v>308</v>
      </c>
      <c r="K1027">
        <v>5190</v>
      </c>
      <c r="L1027" s="8">
        <v>5150</v>
      </c>
      <c r="M1027" t="s">
        <v>369</v>
      </c>
      <c r="N1027">
        <v>5000</v>
      </c>
      <c r="O1027" t="s">
        <v>280</v>
      </c>
      <c r="P1027">
        <v>7</v>
      </c>
      <c r="Q1027" t="s">
        <v>310</v>
      </c>
      <c r="R1027">
        <v>171</v>
      </c>
      <c r="S1027" s="21">
        <v>1</v>
      </c>
      <c r="T1027" s="21">
        <v>71</v>
      </c>
      <c r="U1027" t="s">
        <v>311</v>
      </c>
      <c r="V1027">
        <v>121</v>
      </c>
      <c r="W1027" t="s">
        <v>312</v>
      </c>
      <c r="X1027">
        <v>1</v>
      </c>
      <c r="Y1027" t="s">
        <v>313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1.01</v>
      </c>
      <c r="AU1027" s="4">
        <v>9149.99</v>
      </c>
      <c r="AV1027" s="4">
        <v>0</v>
      </c>
      <c r="AW1027" s="4">
        <v>0</v>
      </c>
      <c r="AX1027" s="4">
        <v>0</v>
      </c>
      <c r="AZ1027" s="4">
        <v>0</v>
      </c>
      <c r="BA1027" s="4">
        <v>0</v>
      </c>
      <c r="BB1027" s="4">
        <v>0</v>
      </c>
      <c r="BC1027" s="4">
        <v>0</v>
      </c>
      <c r="BD1027" s="4">
        <v>0</v>
      </c>
      <c r="BE1027" s="4">
        <v>0</v>
      </c>
      <c r="BF1027" s="4">
        <v>0</v>
      </c>
      <c r="BG1027" s="4">
        <v>0</v>
      </c>
      <c r="BH1027" s="4">
        <v>0</v>
      </c>
      <c r="BI1027" s="4">
        <v>9150</v>
      </c>
      <c r="BJ1027" s="6">
        <v>915</v>
      </c>
      <c r="BK1027" s="6">
        <v>915</v>
      </c>
      <c r="BR1027" s="9">
        <v>0</v>
      </c>
      <c r="BS1027" s="9">
        <v>0</v>
      </c>
      <c r="BT1027" s="9">
        <v>0</v>
      </c>
      <c r="BU1027" s="9">
        <v>0</v>
      </c>
      <c r="BV1027" s="9">
        <v>0</v>
      </c>
      <c r="BW1027" s="9">
        <v>0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</v>
      </c>
      <c r="CD1027" s="135">
        <v>0</v>
      </c>
      <c r="CE1027" s="7">
        <f t="shared" ref="CE1027:CE1090" si="16">BQ1027-CD1027</f>
        <v>0</v>
      </c>
    </row>
    <row r="1028" spans="1:83" hidden="1">
      <c r="A1028">
        <v>102</v>
      </c>
      <c r="B1028" t="s">
        <v>343</v>
      </c>
      <c r="C1028">
        <v>140</v>
      </c>
      <c r="D1028" t="s">
        <v>344</v>
      </c>
      <c r="E1028">
        <v>37</v>
      </c>
      <c r="F1028">
        <v>124190001</v>
      </c>
      <c r="G1028" t="s">
        <v>368</v>
      </c>
      <c r="H1028" s="53"/>
      <c r="I1028">
        <v>101</v>
      </c>
      <c r="J1028" t="s">
        <v>308</v>
      </c>
      <c r="K1028">
        <v>5190</v>
      </c>
      <c r="L1028" s="8">
        <v>5150</v>
      </c>
      <c r="M1028" t="s">
        <v>369</v>
      </c>
      <c r="N1028">
        <v>5000</v>
      </c>
      <c r="O1028" t="s">
        <v>280</v>
      </c>
      <c r="P1028">
        <v>4</v>
      </c>
      <c r="Q1028" t="s">
        <v>345</v>
      </c>
      <c r="R1028">
        <v>172</v>
      </c>
      <c r="S1028" s="21">
        <v>1</v>
      </c>
      <c r="T1028" s="21">
        <v>72</v>
      </c>
      <c r="U1028" t="s">
        <v>281</v>
      </c>
      <c r="V1028">
        <v>121</v>
      </c>
      <c r="W1028" t="s">
        <v>312</v>
      </c>
      <c r="X1028">
        <v>1</v>
      </c>
      <c r="Y1028" t="s">
        <v>313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0.01</v>
      </c>
      <c r="AT1028" s="4">
        <v>7918.99</v>
      </c>
      <c r="AU1028" s="4">
        <v>0</v>
      </c>
      <c r="AV1028" s="4">
        <v>0</v>
      </c>
      <c r="AW1028" s="4">
        <v>0</v>
      </c>
      <c r="AX1028" s="4">
        <v>0</v>
      </c>
      <c r="AZ1028" s="4">
        <v>0</v>
      </c>
      <c r="BA1028" s="4">
        <v>0</v>
      </c>
      <c r="BB1028" s="4">
        <v>0</v>
      </c>
      <c r="BC1028" s="4">
        <v>0</v>
      </c>
      <c r="BD1028" s="4">
        <v>0</v>
      </c>
      <c r="BE1028" s="4">
        <v>0</v>
      </c>
      <c r="BF1028" s="4">
        <v>0</v>
      </c>
      <c r="BG1028" s="4">
        <v>7919</v>
      </c>
      <c r="BH1028" s="4">
        <v>0</v>
      </c>
      <c r="BI1028" s="4">
        <v>0</v>
      </c>
      <c r="BJ1028" s="6">
        <v>791.9</v>
      </c>
      <c r="BK1028" s="6">
        <v>791.9</v>
      </c>
      <c r="BR1028" s="9">
        <v>0</v>
      </c>
      <c r="BS1028" s="9">
        <v>0</v>
      </c>
      <c r="BT1028" s="9">
        <v>0</v>
      </c>
      <c r="BU1028" s="9">
        <v>0</v>
      </c>
      <c r="BV1028" s="9">
        <v>0</v>
      </c>
      <c r="BW1028" s="9">
        <v>0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</v>
      </c>
      <c r="CD1028" s="135">
        <v>0</v>
      </c>
      <c r="CE1028" s="7">
        <f t="shared" si="16"/>
        <v>0</v>
      </c>
    </row>
    <row r="1029" spans="1:83" hidden="1">
      <c r="A1029">
        <v>952</v>
      </c>
      <c r="B1029" t="s">
        <v>498</v>
      </c>
      <c r="C1029">
        <v>120</v>
      </c>
      <c r="D1029" t="s">
        <v>499</v>
      </c>
      <c r="E1029">
        <v>37</v>
      </c>
      <c r="F1029">
        <v>124190001</v>
      </c>
      <c r="G1029" t="s">
        <v>368</v>
      </c>
      <c r="H1029" s="53"/>
      <c r="I1029">
        <v>101</v>
      </c>
      <c r="J1029" t="s">
        <v>308</v>
      </c>
      <c r="K1029">
        <v>5190</v>
      </c>
      <c r="L1029" s="8">
        <v>5150</v>
      </c>
      <c r="M1029" t="s">
        <v>369</v>
      </c>
      <c r="N1029">
        <v>5000</v>
      </c>
      <c r="O1029" t="s">
        <v>280</v>
      </c>
      <c r="P1029">
        <v>12</v>
      </c>
      <c r="Q1029" t="s">
        <v>401</v>
      </c>
      <c r="R1029">
        <v>222</v>
      </c>
      <c r="S1029" s="21">
        <v>2</v>
      </c>
      <c r="T1029" s="21">
        <v>22</v>
      </c>
      <c r="U1029" t="s">
        <v>500</v>
      </c>
      <c r="V1029">
        <v>125</v>
      </c>
      <c r="W1029" t="s">
        <v>464</v>
      </c>
      <c r="X1029">
        <v>1</v>
      </c>
      <c r="Y1029" t="s">
        <v>313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0</v>
      </c>
      <c r="AU1029" s="4">
        <v>6496</v>
      </c>
      <c r="AV1029" s="4">
        <v>0</v>
      </c>
      <c r="AW1029" s="4">
        <v>0</v>
      </c>
      <c r="AX1029" s="4">
        <v>0</v>
      </c>
      <c r="AZ1029" s="4">
        <v>0</v>
      </c>
      <c r="BA1029" s="4">
        <v>0</v>
      </c>
      <c r="BB1029" s="4">
        <v>0</v>
      </c>
      <c r="BC1029" s="4">
        <v>0</v>
      </c>
      <c r="BD1029" s="4">
        <v>0</v>
      </c>
      <c r="BE1029" s="4">
        <v>0</v>
      </c>
      <c r="BF1029" s="4">
        <v>0</v>
      </c>
      <c r="BG1029" s="4">
        <v>0</v>
      </c>
      <c r="BH1029" s="4">
        <v>0</v>
      </c>
      <c r="BI1029" s="4">
        <v>0</v>
      </c>
      <c r="BJ1029" s="6">
        <v>0</v>
      </c>
      <c r="BK1029" s="6">
        <v>0</v>
      </c>
      <c r="BR1029" s="9">
        <v>0</v>
      </c>
      <c r="BS1029" s="9">
        <v>0</v>
      </c>
      <c r="BT1029" s="9">
        <v>0</v>
      </c>
      <c r="BU1029" s="9">
        <v>0</v>
      </c>
      <c r="BV1029" s="9">
        <v>0</v>
      </c>
      <c r="BW1029" s="9">
        <v>0</v>
      </c>
      <c r="BX1029" s="9">
        <v>0</v>
      </c>
      <c r="BY1029" s="9">
        <v>0</v>
      </c>
      <c r="BZ1029" s="9">
        <v>0</v>
      </c>
      <c r="CA1029" s="9">
        <v>0</v>
      </c>
      <c r="CB1029" s="9">
        <v>0</v>
      </c>
      <c r="CC1029" s="9">
        <v>0</v>
      </c>
      <c r="CD1029" s="135">
        <v>0</v>
      </c>
      <c r="CE1029" s="7">
        <f t="shared" si="16"/>
        <v>0</v>
      </c>
    </row>
    <row r="1030" spans="1:83" hidden="1">
      <c r="A1030">
        <v>954</v>
      </c>
      <c r="B1030" t="s">
        <v>502</v>
      </c>
      <c r="C1030">
        <v>122</v>
      </c>
      <c r="D1030" t="s">
        <v>503</v>
      </c>
      <c r="E1030">
        <v>37</v>
      </c>
      <c r="F1030">
        <v>124190001</v>
      </c>
      <c r="G1030" t="s">
        <v>368</v>
      </c>
      <c r="H1030" s="53"/>
      <c r="I1030">
        <v>101</v>
      </c>
      <c r="J1030" t="s">
        <v>308</v>
      </c>
      <c r="K1030">
        <v>5190</v>
      </c>
      <c r="L1030" s="8">
        <v>5150</v>
      </c>
      <c r="M1030" t="s">
        <v>369</v>
      </c>
      <c r="N1030">
        <v>5000</v>
      </c>
      <c r="O1030" t="s">
        <v>280</v>
      </c>
      <c r="P1030">
        <v>12</v>
      </c>
      <c r="Q1030" t="s">
        <v>401</v>
      </c>
      <c r="R1030">
        <v>226</v>
      </c>
      <c r="S1030" s="21">
        <v>2</v>
      </c>
      <c r="T1030" s="21">
        <v>26</v>
      </c>
      <c r="U1030" t="s">
        <v>504</v>
      </c>
      <c r="V1030">
        <v>121</v>
      </c>
      <c r="W1030" t="s">
        <v>312</v>
      </c>
      <c r="X1030">
        <v>1</v>
      </c>
      <c r="Y1030" t="s">
        <v>313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0.01</v>
      </c>
      <c r="AU1030" s="4">
        <v>0</v>
      </c>
      <c r="AV1030" s="4">
        <v>0</v>
      </c>
      <c r="AW1030" s="4">
        <v>0</v>
      </c>
      <c r="AX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6">
        <v>0</v>
      </c>
      <c r="BK1030" s="6">
        <v>0</v>
      </c>
      <c r="BR1030" s="9">
        <v>0</v>
      </c>
      <c r="BS1030" s="9">
        <v>0</v>
      </c>
      <c r="BT1030" s="9">
        <v>0</v>
      </c>
      <c r="BU1030" s="9">
        <v>0</v>
      </c>
      <c r="BV1030" s="9">
        <v>0</v>
      </c>
      <c r="BW1030" s="9">
        <v>0</v>
      </c>
      <c r="BX1030" s="9">
        <v>0</v>
      </c>
      <c r="BY1030" s="9">
        <v>0</v>
      </c>
      <c r="BZ1030" s="9">
        <v>0</v>
      </c>
      <c r="CA1030" s="9">
        <v>0</v>
      </c>
      <c r="CB1030" s="9">
        <v>0</v>
      </c>
      <c r="CC1030" s="9">
        <v>0</v>
      </c>
      <c r="CD1030" s="135">
        <v>0</v>
      </c>
      <c r="CE1030" s="7">
        <f t="shared" si="16"/>
        <v>0</v>
      </c>
    </row>
    <row r="1031" spans="1:83" hidden="1">
      <c r="A1031">
        <v>961</v>
      </c>
      <c r="B1031" t="s">
        <v>80</v>
      </c>
      <c r="C1031">
        <v>124</v>
      </c>
      <c r="D1031" t="s">
        <v>508</v>
      </c>
      <c r="E1031">
        <v>40</v>
      </c>
      <c r="F1031">
        <v>124210001</v>
      </c>
      <c r="G1031" t="s">
        <v>370</v>
      </c>
      <c r="H1031" s="53"/>
      <c r="I1031">
        <v>101</v>
      </c>
      <c r="J1031" t="s">
        <v>308</v>
      </c>
      <c r="K1031">
        <v>5210</v>
      </c>
      <c r="L1031" s="8">
        <v>5210</v>
      </c>
      <c r="M1031" t="s">
        <v>371</v>
      </c>
      <c r="N1031">
        <v>5000</v>
      </c>
      <c r="O1031" t="s">
        <v>280</v>
      </c>
      <c r="P1031">
        <v>11</v>
      </c>
      <c r="Q1031" t="s">
        <v>509</v>
      </c>
      <c r="R1031">
        <v>241</v>
      </c>
      <c r="S1031" s="21">
        <v>2</v>
      </c>
      <c r="T1031" s="21">
        <v>41</v>
      </c>
      <c r="U1031" t="s">
        <v>445</v>
      </c>
      <c r="V1031">
        <v>124</v>
      </c>
      <c r="W1031" t="s">
        <v>510</v>
      </c>
      <c r="X1031">
        <v>1</v>
      </c>
      <c r="Y1031" t="s">
        <v>313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M1031" s="4">
        <v>4</v>
      </c>
      <c r="AN1031" s="4">
        <v>53065.99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0</v>
      </c>
      <c r="AU1031" s="4">
        <v>0</v>
      </c>
      <c r="AV1031" s="4">
        <v>0</v>
      </c>
      <c r="AW1031" s="4">
        <v>0</v>
      </c>
      <c r="AX1031" s="4">
        <v>0</v>
      </c>
      <c r="AZ1031" s="4">
        <v>0</v>
      </c>
      <c r="BA1031" s="4">
        <v>0</v>
      </c>
      <c r="BB1031" s="4">
        <v>0</v>
      </c>
      <c r="BC1031" s="4">
        <v>0</v>
      </c>
      <c r="BD1031" s="4">
        <v>0</v>
      </c>
      <c r="BE1031" s="4">
        <v>53069.99</v>
      </c>
      <c r="BF1031" s="4">
        <v>0</v>
      </c>
      <c r="BG1031" s="4">
        <v>0</v>
      </c>
      <c r="BH1031" s="4">
        <v>0</v>
      </c>
      <c r="BI1031" s="4">
        <v>0</v>
      </c>
      <c r="BJ1031" s="6">
        <v>5306.9989999999998</v>
      </c>
      <c r="BK1031" s="6">
        <v>5306.9989999999998</v>
      </c>
      <c r="BR1031" s="9">
        <v>0</v>
      </c>
      <c r="BS1031" s="9">
        <v>0</v>
      </c>
      <c r="BT1031" s="9">
        <v>0</v>
      </c>
      <c r="BU1031" s="9">
        <v>0</v>
      </c>
      <c r="BV1031" s="9">
        <v>0</v>
      </c>
      <c r="BW1031" s="9">
        <v>0</v>
      </c>
      <c r="BX1031" s="9">
        <v>0</v>
      </c>
      <c r="BY1031" s="9">
        <v>0</v>
      </c>
      <c r="BZ1031" s="9">
        <v>0</v>
      </c>
      <c r="CA1031" s="9">
        <v>0</v>
      </c>
      <c r="CB1031" s="9">
        <v>0</v>
      </c>
      <c r="CC1031" s="9">
        <v>0</v>
      </c>
      <c r="CD1031" s="135">
        <v>0</v>
      </c>
      <c r="CE1031" s="7">
        <f t="shared" si="16"/>
        <v>0</v>
      </c>
    </row>
    <row r="1032" spans="1:83" hidden="1">
      <c r="A1032">
        <v>962</v>
      </c>
      <c r="B1032" t="s">
        <v>513</v>
      </c>
      <c r="C1032">
        <v>126</v>
      </c>
      <c r="D1032" t="s">
        <v>225</v>
      </c>
      <c r="E1032">
        <v>41</v>
      </c>
      <c r="F1032">
        <v>124220001</v>
      </c>
      <c r="G1032" t="s">
        <v>691</v>
      </c>
      <c r="H1032" s="53"/>
      <c r="I1032">
        <v>101</v>
      </c>
      <c r="J1032" t="s">
        <v>308</v>
      </c>
      <c r="K1032">
        <v>5220</v>
      </c>
      <c r="L1032" s="8">
        <v>5210</v>
      </c>
      <c r="M1032" t="s">
        <v>690</v>
      </c>
      <c r="N1032">
        <v>5000</v>
      </c>
      <c r="O1032" t="s">
        <v>280</v>
      </c>
      <c r="P1032">
        <v>11</v>
      </c>
      <c r="Q1032" t="s">
        <v>509</v>
      </c>
      <c r="R1032">
        <v>241</v>
      </c>
      <c r="S1032" s="21">
        <v>2</v>
      </c>
      <c r="T1032" s="21">
        <v>41</v>
      </c>
      <c r="U1032" t="s">
        <v>445</v>
      </c>
      <c r="V1032">
        <v>124</v>
      </c>
      <c r="W1032" t="s">
        <v>510</v>
      </c>
      <c r="X1032">
        <v>1</v>
      </c>
      <c r="Y1032" t="s">
        <v>313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M1032" s="4">
        <v>0</v>
      </c>
      <c r="AN1032" s="4">
        <v>0</v>
      </c>
      <c r="AO1032" s="4">
        <v>0</v>
      </c>
      <c r="AP1032" s="4">
        <v>6.38</v>
      </c>
      <c r="AQ1032" s="4">
        <v>10</v>
      </c>
      <c r="AR1032" s="4">
        <v>-1</v>
      </c>
      <c r="AS1032" s="4">
        <v>-8.99</v>
      </c>
      <c r="AT1032" s="4">
        <v>0</v>
      </c>
      <c r="AU1032" s="4">
        <v>0</v>
      </c>
      <c r="AV1032" s="4">
        <v>0</v>
      </c>
      <c r="AW1032" s="4">
        <v>0</v>
      </c>
      <c r="AX1032" s="4">
        <v>0</v>
      </c>
      <c r="AZ1032" s="4">
        <v>0</v>
      </c>
      <c r="BA1032" s="4">
        <v>0</v>
      </c>
      <c r="BB1032" s="4">
        <v>0</v>
      </c>
      <c r="BC1032" s="4">
        <v>0</v>
      </c>
      <c r="BD1032" s="4">
        <v>6.39</v>
      </c>
      <c r="BE1032" s="4">
        <v>0</v>
      </c>
      <c r="BF1032" s="4">
        <v>0</v>
      </c>
      <c r="BG1032" s="4">
        <v>0</v>
      </c>
      <c r="BH1032" s="4">
        <v>0</v>
      </c>
      <c r="BI1032" s="4">
        <v>0</v>
      </c>
      <c r="BJ1032" s="6">
        <v>0.63900000000000001</v>
      </c>
      <c r="BK1032" s="6">
        <v>0.63900000000000001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0</v>
      </c>
      <c r="BX1032" s="9">
        <v>0</v>
      </c>
      <c r="BY1032" s="9">
        <v>0</v>
      </c>
      <c r="BZ1032" s="9">
        <v>0</v>
      </c>
      <c r="CA1032" s="9">
        <v>0</v>
      </c>
      <c r="CB1032" s="9">
        <v>0</v>
      </c>
      <c r="CC1032" s="9">
        <v>0</v>
      </c>
      <c r="CD1032" s="135">
        <v>0</v>
      </c>
      <c r="CE1032" s="7">
        <f t="shared" si="16"/>
        <v>0</v>
      </c>
    </row>
    <row r="1033" spans="1:83" hidden="1">
      <c r="A1033">
        <v>111</v>
      </c>
      <c r="B1033" t="s">
        <v>84</v>
      </c>
      <c r="C1033">
        <v>189</v>
      </c>
      <c r="D1033" t="s">
        <v>787</v>
      </c>
      <c r="E1033">
        <v>47</v>
      </c>
      <c r="F1033">
        <v>124410001</v>
      </c>
      <c r="G1033" t="s">
        <v>81</v>
      </c>
      <c r="H1033" s="21" t="s">
        <v>858</v>
      </c>
      <c r="I1033">
        <v>602</v>
      </c>
      <c r="J1033" t="s">
        <v>380</v>
      </c>
      <c r="K1033">
        <v>5410</v>
      </c>
      <c r="L1033" s="8">
        <v>5410</v>
      </c>
      <c r="M1033" t="s">
        <v>372</v>
      </c>
      <c r="N1033">
        <v>5000</v>
      </c>
      <c r="O1033" t="s">
        <v>280</v>
      </c>
      <c r="P1033">
        <v>13</v>
      </c>
      <c r="Q1033" t="s">
        <v>353</v>
      </c>
      <c r="R1033">
        <v>263</v>
      </c>
      <c r="S1033" s="21">
        <v>2</v>
      </c>
      <c r="T1033" s="21">
        <v>63</v>
      </c>
      <c r="U1033" t="s">
        <v>354</v>
      </c>
      <c r="V1033">
        <v>121</v>
      </c>
      <c r="W1033" t="s">
        <v>312</v>
      </c>
      <c r="X1033">
        <v>1</v>
      </c>
      <c r="Y1033" t="s">
        <v>313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M1033" s="4">
        <v>0</v>
      </c>
      <c r="AN1033" s="4">
        <v>0</v>
      </c>
      <c r="AO1033" s="4">
        <v>333300</v>
      </c>
      <c r="AP1033" s="4">
        <v>0</v>
      </c>
      <c r="AQ1033" s="4">
        <v>0</v>
      </c>
      <c r="AR1033" s="4">
        <v>0</v>
      </c>
      <c r="AS1033" s="4">
        <v>0</v>
      </c>
      <c r="AT1033" s="4">
        <v>0</v>
      </c>
      <c r="AU1033" s="4">
        <v>0</v>
      </c>
      <c r="AV1033" s="4">
        <v>0</v>
      </c>
      <c r="AW1033" s="4">
        <v>0</v>
      </c>
      <c r="AX1033" s="4">
        <v>0</v>
      </c>
      <c r="AZ1033" s="4">
        <v>0</v>
      </c>
      <c r="BA1033" s="4">
        <v>0</v>
      </c>
      <c r="BB1033" s="4">
        <v>0</v>
      </c>
      <c r="BC1033" s="4">
        <v>0</v>
      </c>
      <c r="BD1033" s="4">
        <v>333300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6">
        <v>33330</v>
      </c>
      <c r="BK1033" s="6">
        <v>33330</v>
      </c>
      <c r="BR1033" s="9">
        <v>0</v>
      </c>
      <c r="BS1033" s="9">
        <v>0</v>
      </c>
      <c r="BT1033" s="9">
        <v>0</v>
      </c>
      <c r="BU1033" s="9">
        <v>0</v>
      </c>
      <c r="BV1033" s="9">
        <v>0</v>
      </c>
      <c r="BW1033" s="9">
        <v>0</v>
      </c>
      <c r="BX1033" s="9">
        <v>0</v>
      </c>
      <c r="BY1033" s="9">
        <v>0</v>
      </c>
      <c r="BZ1033" s="9">
        <v>0</v>
      </c>
      <c r="CA1033" s="9">
        <v>0</v>
      </c>
      <c r="CB1033" s="9">
        <v>0</v>
      </c>
      <c r="CC1033" s="9">
        <v>0</v>
      </c>
      <c r="CD1033" s="135">
        <v>0</v>
      </c>
      <c r="CE1033" s="7">
        <f t="shared" si="16"/>
        <v>0</v>
      </c>
    </row>
    <row r="1034" spans="1:83" hidden="1">
      <c r="A1034">
        <v>921</v>
      </c>
      <c r="B1034" t="s">
        <v>454</v>
      </c>
      <c r="C1034">
        <v>108</v>
      </c>
      <c r="D1034" t="s">
        <v>455</v>
      </c>
      <c r="E1034">
        <v>46</v>
      </c>
      <c r="F1034">
        <v>124410001</v>
      </c>
      <c r="G1034" t="s">
        <v>81</v>
      </c>
      <c r="H1034" s="53"/>
      <c r="I1034">
        <v>101</v>
      </c>
      <c r="J1034" t="s">
        <v>308</v>
      </c>
      <c r="K1034">
        <v>5410</v>
      </c>
      <c r="L1034" s="8">
        <v>5410</v>
      </c>
      <c r="M1034" t="s">
        <v>372</v>
      </c>
      <c r="N1034">
        <v>5000</v>
      </c>
      <c r="O1034" t="s">
        <v>280</v>
      </c>
      <c r="P1034">
        <v>4</v>
      </c>
      <c r="Q1034" t="s">
        <v>345</v>
      </c>
      <c r="R1034">
        <v>132</v>
      </c>
      <c r="S1034" s="21">
        <v>1</v>
      </c>
      <c r="T1034" s="21">
        <v>32</v>
      </c>
      <c r="U1034" t="s">
        <v>456</v>
      </c>
      <c r="V1034">
        <v>121</v>
      </c>
      <c r="W1034" t="s">
        <v>312</v>
      </c>
      <c r="X1034">
        <v>1</v>
      </c>
      <c r="Y1034" t="s">
        <v>313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287680</v>
      </c>
      <c r="AU1034" s="4">
        <v>0</v>
      </c>
      <c r="AV1034" s="4">
        <v>0</v>
      </c>
      <c r="AW1034" s="4">
        <v>0</v>
      </c>
      <c r="AX1034" s="4">
        <v>0</v>
      </c>
      <c r="AZ1034" s="4">
        <v>0</v>
      </c>
      <c r="BA1034" s="4">
        <v>0</v>
      </c>
      <c r="BB1034" s="4">
        <v>0</v>
      </c>
      <c r="BC1034" s="4">
        <v>0</v>
      </c>
      <c r="BD1034" s="4">
        <v>0</v>
      </c>
      <c r="BE1034" s="4">
        <v>0</v>
      </c>
      <c r="BF1034" s="4">
        <v>0</v>
      </c>
      <c r="BG1034" s="4">
        <v>287680</v>
      </c>
      <c r="BH1034" s="4">
        <v>0</v>
      </c>
      <c r="BI1034" s="4">
        <v>0</v>
      </c>
      <c r="BJ1034" s="6">
        <v>28768</v>
      </c>
      <c r="BK1034" s="6">
        <v>28768</v>
      </c>
      <c r="BR1034" s="9">
        <v>0</v>
      </c>
      <c r="BS1034" s="9">
        <v>0</v>
      </c>
      <c r="BT1034" s="9">
        <v>0</v>
      </c>
      <c r="BU1034" s="9">
        <v>0</v>
      </c>
      <c r="BV1034" s="9">
        <v>0</v>
      </c>
      <c r="BW1034" s="9">
        <v>0</v>
      </c>
      <c r="BX1034" s="9">
        <v>0</v>
      </c>
      <c r="BY1034" s="9">
        <v>0</v>
      </c>
      <c r="BZ1034" s="9">
        <v>0</v>
      </c>
      <c r="CA1034" s="9">
        <v>0</v>
      </c>
      <c r="CB1034" s="9">
        <v>0</v>
      </c>
      <c r="CC1034" s="9">
        <v>0</v>
      </c>
      <c r="CD1034" s="135">
        <v>0</v>
      </c>
      <c r="CE1034" s="7">
        <f t="shared" si="16"/>
        <v>0</v>
      </c>
    </row>
    <row r="1035" spans="1:83" hidden="1">
      <c r="A1035">
        <v>954</v>
      </c>
      <c r="B1035" t="s">
        <v>502</v>
      </c>
      <c r="C1035">
        <v>122</v>
      </c>
      <c r="D1035" t="s">
        <v>503</v>
      </c>
      <c r="E1035">
        <v>647</v>
      </c>
      <c r="F1035">
        <v>124630001</v>
      </c>
      <c r="G1035" t="s">
        <v>674</v>
      </c>
      <c r="H1035" s="53"/>
      <c r="I1035">
        <v>601</v>
      </c>
      <c r="J1035" t="s">
        <v>389</v>
      </c>
      <c r="K1035">
        <v>5630</v>
      </c>
      <c r="L1035" s="8">
        <v>5650</v>
      </c>
      <c r="M1035" t="s">
        <v>675</v>
      </c>
      <c r="N1035">
        <v>5000</v>
      </c>
      <c r="O1035" t="s">
        <v>280</v>
      </c>
      <c r="P1035">
        <v>12</v>
      </c>
      <c r="Q1035" t="s">
        <v>401</v>
      </c>
      <c r="R1035">
        <v>226</v>
      </c>
      <c r="S1035" s="21">
        <v>2</v>
      </c>
      <c r="T1035" s="21">
        <v>26</v>
      </c>
      <c r="U1035" t="s">
        <v>504</v>
      </c>
      <c r="V1035">
        <v>121</v>
      </c>
      <c r="W1035" t="s">
        <v>312</v>
      </c>
      <c r="X1035">
        <v>1</v>
      </c>
      <c r="Y1035" t="s">
        <v>313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950000</v>
      </c>
      <c r="AS1035" s="4">
        <v>0</v>
      </c>
      <c r="AT1035" s="4">
        <v>0</v>
      </c>
      <c r="AU1035" s="4">
        <v>2000000</v>
      </c>
      <c r="AV1035" s="4">
        <v>320000</v>
      </c>
      <c r="AW1035" s="4">
        <v>0</v>
      </c>
      <c r="AX1035" s="4">
        <v>0</v>
      </c>
      <c r="AZ1035" s="4">
        <v>0</v>
      </c>
      <c r="BA1035" s="4">
        <v>0</v>
      </c>
      <c r="BB1035" s="4">
        <v>0</v>
      </c>
      <c r="BC1035" s="4">
        <v>0</v>
      </c>
      <c r="BD1035" s="4">
        <v>0</v>
      </c>
      <c r="BE1035" s="4">
        <v>950000</v>
      </c>
      <c r="BF1035" s="4">
        <v>0</v>
      </c>
      <c r="BG1035" s="4">
        <v>0</v>
      </c>
      <c r="BH1035" s="4">
        <v>0</v>
      </c>
      <c r="BI1035" s="4">
        <v>0</v>
      </c>
      <c r="BJ1035" s="6">
        <v>95000</v>
      </c>
      <c r="BK1035" s="6">
        <v>95000</v>
      </c>
      <c r="BR1035" s="9">
        <v>0</v>
      </c>
      <c r="BS1035" s="9">
        <v>0</v>
      </c>
      <c r="BT1035" s="9">
        <v>0</v>
      </c>
      <c r="BU1035" s="9">
        <v>0</v>
      </c>
      <c r="BV1035" s="9">
        <v>0</v>
      </c>
      <c r="BW1035" s="9">
        <v>0</v>
      </c>
      <c r="BX1035" s="9">
        <v>0</v>
      </c>
      <c r="BY1035" s="9">
        <v>0</v>
      </c>
      <c r="BZ1035" s="9">
        <v>0</v>
      </c>
      <c r="CA1035" s="9">
        <v>0</v>
      </c>
      <c r="CB1035" s="9">
        <v>0</v>
      </c>
      <c r="CC1035" s="9">
        <v>0</v>
      </c>
      <c r="CD1035" s="135">
        <v>0</v>
      </c>
      <c r="CE1035" s="7">
        <f t="shared" si="16"/>
        <v>0</v>
      </c>
    </row>
    <row r="1036" spans="1:83" hidden="1">
      <c r="A1036">
        <v>101</v>
      </c>
      <c r="B1036" t="s">
        <v>306</v>
      </c>
      <c r="C1036">
        <v>139</v>
      </c>
      <c r="D1036" t="s">
        <v>307</v>
      </c>
      <c r="E1036">
        <v>53</v>
      </c>
      <c r="F1036">
        <v>124640001</v>
      </c>
      <c r="G1036" t="s">
        <v>658</v>
      </c>
      <c r="H1036" s="53"/>
      <c r="I1036">
        <v>101</v>
      </c>
      <c r="J1036" t="s">
        <v>308</v>
      </c>
      <c r="K1036">
        <v>5640</v>
      </c>
      <c r="L1036" s="8">
        <v>5650</v>
      </c>
      <c r="M1036" t="s">
        <v>659</v>
      </c>
      <c r="N1036">
        <v>5000</v>
      </c>
      <c r="O1036" t="s">
        <v>280</v>
      </c>
      <c r="P1036">
        <v>7</v>
      </c>
      <c r="Q1036" t="s">
        <v>310</v>
      </c>
      <c r="R1036">
        <v>171</v>
      </c>
      <c r="S1036" s="21">
        <v>1</v>
      </c>
      <c r="T1036" s="21">
        <v>71</v>
      </c>
      <c r="U1036" t="s">
        <v>311</v>
      </c>
      <c r="V1036">
        <v>121</v>
      </c>
      <c r="W1036" t="s">
        <v>312</v>
      </c>
      <c r="X1036">
        <v>1</v>
      </c>
      <c r="Y1036" t="s">
        <v>313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0.2</v>
      </c>
      <c r="AU1036" s="4">
        <v>0.1</v>
      </c>
      <c r="AV1036" s="4">
        <v>0</v>
      </c>
      <c r="AW1036" s="4">
        <v>0</v>
      </c>
      <c r="AX1036" s="4">
        <v>0</v>
      </c>
      <c r="AZ1036" s="4">
        <v>0</v>
      </c>
      <c r="BA1036" s="4">
        <v>0</v>
      </c>
      <c r="BB1036" s="4">
        <v>0</v>
      </c>
      <c r="BC1036" s="4">
        <v>0</v>
      </c>
      <c r="BD1036" s="4">
        <v>0</v>
      </c>
      <c r="BE1036" s="4">
        <v>0</v>
      </c>
      <c r="BF1036" s="4">
        <v>0</v>
      </c>
      <c r="BG1036" s="4">
        <v>0</v>
      </c>
      <c r="BH1036" s="4">
        <v>0</v>
      </c>
      <c r="BI1036" s="4">
        <v>0</v>
      </c>
      <c r="BJ1036" s="6">
        <v>0</v>
      </c>
      <c r="BK1036" s="6">
        <v>0</v>
      </c>
      <c r="BR1036" s="9">
        <v>0</v>
      </c>
      <c r="BS1036" s="9">
        <v>0</v>
      </c>
      <c r="BT1036" s="9">
        <v>0</v>
      </c>
      <c r="BU1036" s="9">
        <v>0</v>
      </c>
      <c r="BV1036" s="9">
        <v>0</v>
      </c>
      <c r="BW1036" s="9">
        <v>0</v>
      </c>
      <c r="BX1036" s="9">
        <v>0</v>
      </c>
      <c r="BY1036" s="9">
        <v>0</v>
      </c>
      <c r="BZ1036" s="9">
        <v>0</v>
      </c>
      <c r="CA1036" s="9">
        <v>0</v>
      </c>
      <c r="CB1036" s="9">
        <v>0</v>
      </c>
      <c r="CC1036" s="9">
        <v>0</v>
      </c>
      <c r="CD1036" s="135">
        <v>0</v>
      </c>
      <c r="CE1036" s="7">
        <f t="shared" si="16"/>
        <v>0</v>
      </c>
    </row>
    <row r="1037" spans="1:83" hidden="1">
      <c r="A1037">
        <v>102</v>
      </c>
      <c r="B1037" t="s">
        <v>343</v>
      </c>
      <c r="C1037">
        <v>140</v>
      </c>
      <c r="D1037" t="s">
        <v>344</v>
      </c>
      <c r="E1037">
        <v>53</v>
      </c>
      <c r="F1037">
        <v>124640001</v>
      </c>
      <c r="G1037" t="s">
        <v>658</v>
      </c>
      <c r="H1037" s="53"/>
      <c r="I1037">
        <v>101</v>
      </c>
      <c r="J1037" t="s">
        <v>308</v>
      </c>
      <c r="K1037">
        <v>5640</v>
      </c>
      <c r="L1037" s="8">
        <v>5650</v>
      </c>
      <c r="M1037" t="s">
        <v>659</v>
      </c>
      <c r="N1037">
        <v>5000</v>
      </c>
      <c r="O1037" t="s">
        <v>280</v>
      </c>
      <c r="P1037">
        <v>4</v>
      </c>
      <c r="Q1037" t="s">
        <v>345</v>
      </c>
      <c r="R1037">
        <v>172</v>
      </c>
      <c r="S1037" s="21">
        <v>1</v>
      </c>
      <c r="T1037" s="21">
        <v>72</v>
      </c>
      <c r="U1037" t="s">
        <v>281</v>
      </c>
      <c r="V1037">
        <v>121</v>
      </c>
      <c r="W1037" t="s">
        <v>312</v>
      </c>
      <c r="X1037">
        <v>1</v>
      </c>
      <c r="Y1037" t="s">
        <v>313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14984.88</v>
      </c>
      <c r="AT1037" s="4">
        <v>0</v>
      </c>
      <c r="AU1037" s="4">
        <v>0</v>
      </c>
      <c r="AV1037" s="4">
        <v>0</v>
      </c>
      <c r="AW1037" s="4">
        <v>0</v>
      </c>
      <c r="AX1037" s="4">
        <v>0</v>
      </c>
      <c r="AZ1037" s="4">
        <v>0</v>
      </c>
      <c r="BA1037" s="4">
        <v>0</v>
      </c>
      <c r="BB1037" s="4">
        <v>0</v>
      </c>
      <c r="BC1037" s="4">
        <v>0</v>
      </c>
      <c r="BD1037" s="4">
        <v>0</v>
      </c>
      <c r="BE1037" s="4">
        <v>0</v>
      </c>
      <c r="BF1037" s="4">
        <v>14984.88</v>
      </c>
      <c r="BG1037" s="4">
        <v>0</v>
      </c>
      <c r="BH1037" s="4">
        <v>0</v>
      </c>
      <c r="BI1037" s="4">
        <v>0</v>
      </c>
      <c r="BJ1037" s="6">
        <v>1498.4879999999998</v>
      </c>
      <c r="BK1037" s="6">
        <v>1498.4879999999998</v>
      </c>
      <c r="BR1037" s="9">
        <v>0</v>
      </c>
      <c r="BS1037" s="9">
        <v>0</v>
      </c>
      <c r="BT1037" s="9">
        <v>0</v>
      </c>
      <c r="BU1037" s="9">
        <v>0</v>
      </c>
      <c r="BV1037" s="9">
        <v>0</v>
      </c>
      <c r="BW1037" s="9">
        <v>0</v>
      </c>
      <c r="BX1037" s="9">
        <v>0</v>
      </c>
      <c r="BY1037" s="9">
        <v>0</v>
      </c>
      <c r="BZ1037" s="9">
        <v>0</v>
      </c>
      <c r="CA1037" s="9">
        <v>0</v>
      </c>
      <c r="CB1037" s="9">
        <v>0</v>
      </c>
      <c r="CC1037" s="9">
        <v>0</v>
      </c>
      <c r="CD1037" s="135">
        <v>0</v>
      </c>
      <c r="CE1037" s="7">
        <f t="shared" si="16"/>
        <v>0</v>
      </c>
    </row>
    <row r="1038" spans="1:83" hidden="1">
      <c r="A1038">
        <v>111</v>
      </c>
      <c r="B1038" t="s">
        <v>84</v>
      </c>
      <c r="C1038">
        <v>141</v>
      </c>
      <c r="D1038" t="s">
        <v>260</v>
      </c>
      <c r="E1038">
        <v>53</v>
      </c>
      <c r="F1038">
        <v>124640001</v>
      </c>
      <c r="G1038" t="s">
        <v>658</v>
      </c>
      <c r="H1038" s="53"/>
      <c r="I1038">
        <v>101</v>
      </c>
      <c r="J1038" t="s">
        <v>308</v>
      </c>
      <c r="K1038">
        <v>5640</v>
      </c>
      <c r="L1038" s="8">
        <v>5650</v>
      </c>
      <c r="M1038" t="s">
        <v>659</v>
      </c>
      <c r="N1038">
        <v>5000</v>
      </c>
      <c r="O1038" t="s">
        <v>280</v>
      </c>
      <c r="P1038">
        <v>13</v>
      </c>
      <c r="Q1038" t="s">
        <v>353</v>
      </c>
      <c r="R1038">
        <v>263</v>
      </c>
      <c r="S1038" s="21">
        <v>2</v>
      </c>
      <c r="T1038" s="21">
        <v>63</v>
      </c>
      <c r="U1038" t="s">
        <v>354</v>
      </c>
      <c r="V1038">
        <v>121</v>
      </c>
      <c r="W1038" t="s">
        <v>312</v>
      </c>
      <c r="X1038">
        <v>1</v>
      </c>
      <c r="Y1038" t="s">
        <v>313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16356</v>
      </c>
      <c r="AU1038" s="4">
        <v>12702</v>
      </c>
      <c r="AV1038" s="4">
        <v>0</v>
      </c>
      <c r="AW1038" s="4">
        <v>0</v>
      </c>
      <c r="AX1038" s="4">
        <v>0</v>
      </c>
      <c r="AZ1038" s="4">
        <v>0</v>
      </c>
      <c r="BA1038" s="4">
        <v>0</v>
      </c>
      <c r="BB1038" s="4">
        <v>0</v>
      </c>
      <c r="BC1038" s="4">
        <v>0</v>
      </c>
      <c r="BD1038" s="4">
        <v>0</v>
      </c>
      <c r="BE1038" s="4">
        <v>0</v>
      </c>
      <c r="BF1038" s="4">
        <v>0</v>
      </c>
      <c r="BG1038" s="4">
        <v>0</v>
      </c>
      <c r="BH1038" s="4">
        <v>29058</v>
      </c>
      <c r="BI1038" s="4">
        <v>0</v>
      </c>
      <c r="BJ1038" s="6">
        <v>2905.8</v>
      </c>
      <c r="BK1038" s="6">
        <v>2905.8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0</v>
      </c>
      <c r="BX1038" s="9">
        <v>0</v>
      </c>
      <c r="BY1038" s="9">
        <v>0</v>
      </c>
      <c r="BZ1038" s="9">
        <v>0</v>
      </c>
      <c r="CA1038" s="9">
        <v>0</v>
      </c>
      <c r="CB1038" s="9">
        <v>0</v>
      </c>
      <c r="CC1038" s="9">
        <v>0</v>
      </c>
      <c r="CD1038" s="135">
        <v>0</v>
      </c>
      <c r="CE1038" s="7">
        <f t="shared" si="16"/>
        <v>0</v>
      </c>
    </row>
    <row r="1039" spans="1:83" hidden="1">
      <c r="A1039">
        <v>972</v>
      </c>
      <c r="B1039" t="s">
        <v>527</v>
      </c>
      <c r="C1039">
        <v>132</v>
      </c>
      <c r="D1039" t="s">
        <v>528</v>
      </c>
      <c r="E1039">
        <v>53</v>
      </c>
      <c r="F1039">
        <v>124640001</v>
      </c>
      <c r="G1039" t="s">
        <v>658</v>
      </c>
      <c r="H1039" s="53"/>
      <c r="I1039">
        <v>101</v>
      </c>
      <c r="J1039" t="s">
        <v>308</v>
      </c>
      <c r="K1039">
        <v>5640</v>
      </c>
      <c r="L1039" s="8">
        <v>5650</v>
      </c>
      <c r="M1039" t="s">
        <v>659</v>
      </c>
      <c r="N1039">
        <v>5000</v>
      </c>
      <c r="O1039" t="s">
        <v>280</v>
      </c>
      <c r="P1039">
        <v>9</v>
      </c>
      <c r="Q1039" t="s">
        <v>422</v>
      </c>
      <c r="R1039">
        <v>181</v>
      </c>
      <c r="S1039" s="21">
        <v>1</v>
      </c>
      <c r="T1039" s="21">
        <v>81</v>
      </c>
      <c r="U1039" t="s">
        <v>523</v>
      </c>
      <c r="V1039">
        <v>131</v>
      </c>
      <c r="W1039" t="s">
        <v>524</v>
      </c>
      <c r="X1039">
        <v>1</v>
      </c>
      <c r="Y1039" t="s">
        <v>313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0</v>
      </c>
      <c r="AU1039" s="4">
        <v>8758</v>
      </c>
      <c r="AV1039" s="4">
        <v>0</v>
      </c>
      <c r="AW1039" s="4">
        <v>0</v>
      </c>
      <c r="AX1039" s="4">
        <v>0</v>
      </c>
      <c r="AZ1039" s="4">
        <v>0</v>
      </c>
      <c r="BA1039" s="4">
        <v>0</v>
      </c>
      <c r="BB1039" s="4">
        <v>0</v>
      </c>
      <c r="BC1039" s="4">
        <v>0</v>
      </c>
      <c r="BD1039" s="4">
        <v>0</v>
      </c>
      <c r="BE1039" s="4">
        <v>0</v>
      </c>
      <c r="BF1039" s="4">
        <v>0</v>
      </c>
      <c r="BG1039" s="4">
        <v>0</v>
      </c>
      <c r="BH1039" s="4">
        <v>0</v>
      </c>
      <c r="BI1039" s="4">
        <v>8758</v>
      </c>
      <c r="BJ1039" s="6">
        <v>875.8</v>
      </c>
      <c r="BK1039" s="6">
        <v>875.8</v>
      </c>
      <c r="BR1039" s="9">
        <v>0</v>
      </c>
      <c r="BS1039" s="9">
        <v>0</v>
      </c>
      <c r="BT1039" s="9">
        <v>0</v>
      </c>
      <c r="BU1039" s="9">
        <v>0</v>
      </c>
      <c r="BV1039" s="9">
        <v>0</v>
      </c>
      <c r="BW1039" s="9">
        <v>0</v>
      </c>
      <c r="BX1039" s="9">
        <v>0</v>
      </c>
      <c r="BY1039" s="9">
        <v>0</v>
      </c>
      <c r="BZ1039" s="9">
        <v>0</v>
      </c>
      <c r="CA1039" s="9">
        <v>0</v>
      </c>
      <c r="CB1039" s="9">
        <v>0</v>
      </c>
      <c r="CC1039" s="9">
        <v>0</v>
      </c>
      <c r="CD1039" s="135">
        <v>0</v>
      </c>
      <c r="CE1039" s="7">
        <f t="shared" si="16"/>
        <v>0</v>
      </c>
    </row>
    <row r="1040" spans="1:83" hidden="1">
      <c r="A1040">
        <v>101</v>
      </c>
      <c r="B1040" t="s">
        <v>306</v>
      </c>
      <c r="C1040">
        <v>139</v>
      </c>
      <c r="D1040" t="s">
        <v>307</v>
      </c>
      <c r="E1040">
        <v>54</v>
      </c>
      <c r="F1040">
        <v>124650001</v>
      </c>
      <c r="G1040" t="s">
        <v>395</v>
      </c>
      <c r="H1040" s="53"/>
      <c r="I1040">
        <v>101</v>
      </c>
      <c r="J1040" t="s">
        <v>308</v>
      </c>
      <c r="K1040">
        <v>5650</v>
      </c>
      <c r="L1040" s="8">
        <v>5650</v>
      </c>
      <c r="M1040" t="s">
        <v>396</v>
      </c>
      <c r="N1040">
        <v>5000</v>
      </c>
      <c r="O1040" t="s">
        <v>280</v>
      </c>
      <c r="P1040">
        <v>7</v>
      </c>
      <c r="Q1040" t="s">
        <v>310</v>
      </c>
      <c r="R1040">
        <v>171</v>
      </c>
      <c r="S1040" s="21">
        <v>1</v>
      </c>
      <c r="T1040" s="21">
        <v>71</v>
      </c>
      <c r="U1040" t="s">
        <v>311</v>
      </c>
      <c r="V1040">
        <v>121</v>
      </c>
      <c r="W1040" t="s">
        <v>312</v>
      </c>
      <c r="X1040">
        <v>1</v>
      </c>
      <c r="Y1040" t="s">
        <v>313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M1040" s="4">
        <v>0</v>
      </c>
      <c r="AN1040" s="4">
        <v>0</v>
      </c>
      <c r="AO1040" s="4">
        <v>66700</v>
      </c>
      <c r="AP1040" s="4">
        <v>0</v>
      </c>
      <c r="AQ1040" s="4">
        <v>0</v>
      </c>
      <c r="AR1040" s="4">
        <v>0</v>
      </c>
      <c r="AS1040" s="4">
        <v>0</v>
      </c>
      <c r="AT1040" s="4">
        <v>0</v>
      </c>
      <c r="AU1040" s="4">
        <v>0</v>
      </c>
      <c r="AV1040" s="4">
        <v>0</v>
      </c>
      <c r="AW1040" s="4">
        <v>0</v>
      </c>
      <c r="AX1040" s="4">
        <v>0</v>
      </c>
      <c r="AZ1040" s="4">
        <v>0</v>
      </c>
      <c r="BA1040" s="4">
        <v>0</v>
      </c>
      <c r="BB1040" s="4">
        <v>0</v>
      </c>
      <c r="BC1040" s="4">
        <v>66700</v>
      </c>
      <c r="BD1040" s="4">
        <v>0</v>
      </c>
      <c r="BE1040" s="4">
        <v>0</v>
      </c>
      <c r="BF1040" s="4">
        <v>0</v>
      </c>
      <c r="BG1040" s="4">
        <v>0</v>
      </c>
      <c r="BH1040" s="4">
        <v>0</v>
      </c>
      <c r="BI1040" s="4">
        <v>0</v>
      </c>
      <c r="BJ1040" s="6">
        <v>6670</v>
      </c>
      <c r="BK1040" s="6">
        <v>6670</v>
      </c>
      <c r="BR1040" s="9">
        <v>0</v>
      </c>
      <c r="BS1040" s="9">
        <v>0</v>
      </c>
      <c r="BT1040" s="9">
        <v>0</v>
      </c>
      <c r="BU1040" s="9">
        <v>0</v>
      </c>
      <c r="BV1040" s="9">
        <v>0</v>
      </c>
      <c r="BW1040" s="9">
        <v>0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</v>
      </c>
      <c r="CD1040" s="135">
        <v>0</v>
      </c>
      <c r="CE1040" s="7">
        <f t="shared" si="16"/>
        <v>0</v>
      </c>
    </row>
    <row r="1041" spans="1:83" hidden="1">
      <c r="A1041">
        <v>954</v>
      </c>
      <c r="B1041" t="s">
        <v>502</v>
      </c>
      <c r="C1041">
        <v>122</v>
      </c>
      <c r="D1041" t="s">
        <v>503</v>
      </c>
      <c r="E1041">
        <v>57</v>
      </c>
      <c r="F1041">
        <v>124670001</v>
      </c>
      <c r="G1041" t="s">
        <v>351</v>
      </c>
      <c r="H1041" s="53"/>
      <c r="I1041">
        <v>101</v>
      </c>
      <c r="J1041" t="s">
        <v>308</v>
      </c>
      <c r="K1041">
        <v>5670</v>
      </c>
      <c r="L1041" s="8">
        <v>5650</v>
      </c>
      <c r="M1041" t="s">
        <v>352</v>
      </c>
      <c r="N1041">
        <v>5000</v>
      </c>
      <c r="O1041" t="s">
        <v>280</v>
      </c>
      <c r="P1041">
        <v>12</v>
      </c>
      <c r="Q1041" t="s">
        <v>401</v>
      </c>
      <c r="R1041">
        <v>226</v>
      </c>
      <c r="S1041" s="21">
        <v>2</v>
      </c>
      <c r="T1041" s="21">
        <v>26</v>
      </c>
      <c r="U1041" t="s">
        <v>504</v>
      </c>
      <c r="V1041">
        <v>121</v>
      </c>
      <c r="W1041" t="s">
        <v>312</v>
      </c>
      <c r="X1041">
        <v>1</v>
      </c>
      <c r="Y1041" t="s">
        <v>313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M1041" s="4">
        <v>10374.799999999999</v>
      </c>
      <c r="AN1041" s="4">
        <v>-0.01</v>
      </c>
      <c r="AO1041" s="4">
        <v>0</v>
      </c>
      <c r="AP1041" s="4">
        <v>0</v>
      </c>
      <c r="AQ1041" s="4">
        <v>0</v>
      </c>
      <c r="AR1041" s="4">
        <v>0</v>
      </c>
      <c r="AS1041" s="4">
        <v>131029.88</v>
      </c>
      <c r="AT1041" s="4">
        <v>23850.880000000001</v>
      </c>
      <c r="AU1041" s="4">
        <v>0</v>
      </c>
      <c r="AV1041" s="4">
        <v>0.02</v>
      </c>
      <c r="AW1041" s="4">
        <v>21130.54</v>
      </c>
      <c r="AX1041" s="4">
        <v>0</v>
      </c>
      <c r="AZ1041" s="4">
        <v>0</v>
      </c>
      <c r="BA1041" s="4">
        <v>10374.75</v>
      </c>
      <c r="BB1041" s="4">
        <v>0</v>
      </c>
      <c r="BC1041" s="4">
        <v>0</v>
      </c>
      <c r="BD1041" s="4">
        <v>0</v>
      </c>
      <c r="BE1041" s="4">
        <v>0</v>
      </c>
      <c r="BF1041" s="4">
        <v>65514.94</v>
      </c>
      <c r="BG1041" s="4">
        <v>65887.42</v>
      </c>
      <c r="BH1041" s="4">
        <v>23478.400000000001</v>
      </c>
      <c r="BI1041" s="4">
        <v>0</v>
      </c>
      <c r="BJ1041" s="6">
        <v>16525.550999999999</v>
      </c>
      <c r="BK1041" s="6">
        <v>16525.550999999999</v>
      </c>
      <c r="BR1041" s="9">
        <v>0</v>
      </c>
      <c r="BS1041" s="9">
        <v>0</v>
      </c>
      <c r="BT1041" s="9">
        <v>0</v>
      </c>
      <c r="BU1041" s="9">
        <v>0</v>
      </c>
      <c r="BV1041" s="9">
        <v>0</v>
      </c>
      <c r="BW1041" s="9">
        <v>0</v>
      </c>
      <c r="BX1041" s="9">
        <v>0</v>
      </c>
      <c r="BY1041" s="9">
        <v>0</v>
      </c>
      <c r="BZ1041" s="9">
        <v>0</v>
      </c>
      <c r="CA1041" s="9">
        <v>0</v>
      </c>
      <c r="CB1041" s="9">
        <v>0</v>
      </c>
      <c r="CC1041" s="9">
        <v>0</v>
      </c>
      <c r="CD1041" s="135">
        <v>0</v>
      </c>
      <c r="CE1041" s="7">
        <f t="shared" si="16"/>
        <v>0</v>
      </c>
    </row>
    <row r="1042" spans="1:83" hidden="1">
      <c r="A1042">
        <v>954</v>
      </c>
      <c r="B1042" t="s">
        <v>502</v>
      </c>
      <c r="C1042">
        <v>122</v>
      </c>
      <c r="D1042" t="s">
        <v>503</v>
      </c>
      <c r="E1042">
        <v>646</v>
      </c>
      <c r="F1042">
        <v>124670002</v>
      </c>
      <c r="G1042" t="s">
        <v>838</v>
      </c>
      <c r="H1042" s="53"/>
      <c r="I1042">
        <v>101</v>
      </c>
      <c r="J1042" t="s">
        <v>308</v>
      </c>
      <c r="K1042">
        <v>5670</v>
      </c>
      <c r="L1042" s="8">
        <v>5650</v>
      </c>
      <c r="M1042" t="s">
        <v>352</v>
      </c>
      <c r="N1042">
        <v>5000</v>
      </c>
      <c r="O1042" t="s">
        <v>280</v>
      </c>
      <c r="P1042">
        <v>12</v>
      </c>
      <c r="Q1042" t="s">
        <v>401</v>
      </c>
      <c r="R1042">
        <v>226</v>
      </c>
      <c r="S1042" s="21">
        <v>2</v>
      </c>
      <c r="T1042" s="21">
        <v>26</v>
      </c>
      <c r="U1042" t="s">
        <v>504</v>
      </c>
      <c r="V1042">
        <v>121</v>
      </c>
      <c r="W1042" t="s">
        <v>312</v>
      </c>
      <c r="X1042">
        <v>1</v>
      </c>
      <c r="Y1042" t="s">
        <v>313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100000</v>
      </c>
      <c r="AS1042" s="4">
        <v>0</v>
      </c>
      <c r="AT1042" s="4">
        <v>0</v>
      </c>
      <c r="AU1042" s="4">
        <v>0</v>
      </c>
      <c r="AV1042" s="4">
        <v>-5000.01</v>
      </c>
      <c r="AW1042" s="4">
        <v>0</v>
      </c>
      <c r="AX1042" s="4">
        <v>0</v>
      </c>
      <c r="AZ1042" s="4">
        <v>0</v>
      </c>
      <c r="BA1042" s="4">
        <v>0</v>
      </c>
      <c r="BB1042" s="4">
        <v>0</v>
      </c>
      <c r="BC1042" s="4">
        <v>0</v>
      </c>
      <c r="BD1042" s="4">
        <v>0</v>
      </c>
      <c r="BE1042" s="4">
        <v>0</v>
      </c>
      <c r="BF1042" s="4">
        <v>0</v>
      </c>
      <c r="BG1042" s="4">
        <v>0</v>
      </c>
      <c r="BH1042" s="4">
        <v>93781.46</v>
      </c>
      <c r="BI1042" s="4">
        <v>1218.53</v>
      </c>
      <c r="BJ1042" s="6">
        <v>9499.9989999999998</v>
      </c>
      <c r="BK1042" s="6">
        <v>9499.9989999999998</v>
      </c>
      <c r="BR1042" s="9">
        <v>0</v>
      </c>
      <c r="BS1042" s="9">
        <v>0</v>
      </c>
      <c r="BT1042" s="9">
        <v>0</v>
      </c>
      <c r="BU1042" s="9">
        <v>0</v>
      </c>
      <c r="BV1042" s="9">
        <v>0</v>
      </c>
      <c r="BW1042" s="9">
        <v>0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135">
        <v>0</v>
      </c>
      <c r="CE1042" s="7">
        <f t="shared" si="16"/>
        <v>0</v>
      </c>
    </row>
    <row r="1043" spans="1:83" s="27" customFormat="1" ht="15.75" hidden="1" thickBot="1">
      <c r="A1043" s="27">
        <v>981</v>
      </c>
      <c r="B1043" s="27" t="s">
        <v>532</v>
      </c>
      <c r="C1043" s="27">
        <v>134</v>
      </c>
      <c r="D1043" s="27" t="s">
        <v>245</v>
      </c>
      <c r="E1043" s="27">
        <v>60</v>
      </c>
      <c r="F1043" s="27">
        <v>125410001</v>
      </c>
      <c r="G1043" s="27" t="s">
        <v>482</v>
      </c>
      <c r="H1043" s="113"/>
      <c r="I1043" s="27">
        <v>101</v>
      </c>
      <c r="J1043" s="27" t="s">
        <v>308</v>
      </c>
      <c r="K1043" s="27">
        <v>5970</v>
      </c>
      <c r="L1043" s="98">
        <v>5900</v>
      </c>
      <c r="M1043" s="27" t="s">
        <v>483</v>
      </c>
      <c r="N1043" s="27">
        <v>5000</v>
      </c>
      <c r="O1043" s="27" t="s">
        <v>280</v>
      </c>
      <c r="P1043" s="27">
        <v>6</v>
      </c>
      <c r="Q1043" s="27" t="s">
        <v>533</v>
      </c>
      <c r="R1043" s="27">
        <v>134</v>
      </c>
      <c r="S1043" s="99">
        <v>1</v>
      </c>
      <c r="T1043" s="99">
        <v>34</v>
      </c>
      <c r="U1043" s="27" t="s">
        <v>534</v>
      </c>
      <c r="V1043" s="27">
        <v>132</v>
      </c>
      <c r="W1043" s="27" t="s">
        <v>535</v>
      </c>
      <c r="X1043" s="27">
        <v>1</v>
      </c>
      <c r="Y1043" s="27" t="s">
        <v>313</v>
      </c>
      <c r="Z1043" s="56">
        <v>0</v>
      </c>
      <c r="AA1043" s="56">
        <v>0</v>
      </c>
      <c r="AB1043" s="56">
        <v>0</v>
      </c>
      <c r="AC1043" s="56">
        <v>0</v>
      </c>
      <c r="AD1043" s="56">
        <v>0</v>
      </c>
      <c r="AE1043" s="56">
        <v>0</v>
      </c>
      <c r="AF1043" s="56">
        <v>0</v>
      </c>
      <c r="AG1043" s="56">
        <v>0</v>
      </c>
      <c r="AH1043" s="56">
        <v>0</v>
      </c>
      <c r="AI1043" s="56">
        <v>0</v>
      </c>
      <c r="AJ1043" s="56">
        <v>0</v>
      </c>
      <c r="AK1043" s="56">
        <v>0</v>
      </c>
      <c r="AL1043" s="56"/>
      <c r="AM1043" s="56">
        <v>0</v>
      </c>
      <c r="AN1043" s="56">
        <v>0</v>
      </c>
      <c r="AO1043" s="56">
        <v>0</v>
      </c>
      <c r="AP1043" s="56">
        <v>4569.24</v>
      </c>
      <c r="AQ1043" s="56">
        <v>0</v>
      </c>
      <c r="AR1043" s="56">
        <v>-4569.24</v>
      </c>
      <c r="AS1043" s="56">
        <v>0</v>
      </c>
      <c r="AT1043" s="56">
        <v>0</v>
      </c>
      <c r="AU1043" s="56">
        <v>0</v>
      </c>
      <c r="AV1043" s="56">
        <v>33057.31</v>
      </c>
      <c r="AW1043" s="56">
        <v>0</v>
      </c>
      <c r="AX1043" s="56">
        <v>0</v>
      </c>
      <c r="AZ1043" s="56">
        <v>0</v>
      </c>
      <c r="BA1043" s="56">
        <v>0</v>
      </c>
      <c r="BB1043" s="56">
        <v>0</v>
      </c>
      <c r="BC1043" s="56">
        <v>0</v>
      </c>
      <c r="BD1043" s="56">
        <v>0</v>
      </c>
      <c r="BE1043" s="56">
        <v>0</v>
      </c>
      <c r="BF1043" s="56">
        <v>0</v>
      </c>
      <c r="BG1043" s="56">
        <v>0</v>
      </c>
      <c r="BH1043" s="56">
        <v>0</v>
      </c>
      <c r="BI1043" s="56">
        <v>0</v>
      </c>
      <c r="BJ1043" s="73">
        <v>0</v>
      </c>
      <c r="BK1043" s="73">
        <v>0</v>
      </c>
      <c r="BL1043" s="33"/>
      <c r="BM1043" s="33"/>
      <c r="BQ1043" s="56"/>
      <c r="BR1043" s="33">
        <v>0</v>
      </c>
      <c r="BS1043" s="33">
        <v>0</v>
      </c>
      <c r="BT1043" s="33">
        <v>0</v>
      </c>
      <c r="BU1043" s="33">
        <v>0</v>
      </c>
      <c r="BV1043" s="33">
        <v>0</v>
      </c>
      <c r="BW1043" s="33">
        <v>0</v>
      </c>
      <c r="BX1043" s="33">
        <v>0</v>
      </c>
      <c r="BY1043" s="33">
        <v>0</v>
      </c>
      <c r="BZ1043" s="33">
        <v>0</v>
      </c>
      <c r="CA1043" s="33">
        <v>0</v>
      </c>
      <c r="CB1043" s="33">
        <v>0</v>
      </c>
      <c r="CC1043" s="33">
        <v>0</v>
      </c>
      <c r="CD1043" s="136">
        <v>0</v>
      </c>
      <c r="CE1043" s="7">
        <f t="shared" si="16"/>
        <v>0</v>
      </c>
    </row>
    <row r="1044" spans="1:83" hidden="1">
      <c r="A1044">
        <v>301</v>
      </c>
      <c r="B1044" t="s">
        <v>411</v>
      </c>
      <c r="C1044">
        <v>173</v>
      </c>
      <c r="D1044" t="s">
        <v>697</v>
      </c>
      <c r="E1044">
        <v>4</v>
      </c>
      <c r="F1044">
        <v>123510001</v>
      </c>
      <c r="G1044" t="s">
        <v>416</v>
      </c>
      <c r="H1044" s="21" t="s">
        <v>854</v>
      </c>
      <c r="I1044">
        <v>502</v>
      </c>
      <c r="J1044" t="s">
        <v>413</v>
      </c>
      <c r="K1044">
        <v>6110</v>
      </c>
      <c r="L1044" s="8">
        <v>6110</v>
      </c>
      <c r="M1044" t="s">
        <v>374</v>
      </c>
      <c r="N1044">
        <v>6000</v>
      </c>
      <c r="O1044" t="s">
        <v>375</v>
      </c>
      <c r="P1044">
        <v>12</v>
      </c>
      <c r="Q1044" t="s">
        <v>401</v>
      </c>
      <c r="R1044">
        <v>423</v>
      </c>
      <c r="S1044" s="21">
        <v>4</v>
      </c>
      <c r="T1044" s="21">
        <v>23</v>
      </c>
      <c r="U1044" t="s">
        <v>381</v>
      </c>
      <c r="V1044">
        <v>161</v>
      </c>
      <c r="W1044" t="s">
        <v>414</v>
      </c>
      <c r="X1044">
        <v>1</v>
      </c>
      <c r="Y1044" t="s">
        <v>313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M1044" s="4">
        <v>132765.95000000001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0</v>
      </c>
      <c r="AU1044" s="4">
        <v>0</v>
      </c>
      <c r="AV1044" s="4">
        <v>0</v>
      </c>
      <c r="AW1044" s="4">
        <v>0</v>
      </c>
      <c r="AX1044" s="4">
        <v>0</v>
      </c>
      <c r="AZ1044" s="4">
        <v>0</v>
      </c>
      <c r="BA1044" s="4">
        <v>0</v>
      </c>
      <c r="BB1044" s="4">
        <v>132765.94</v>
      </c>
      <c r="BC1044" s="4">
        <v>0</v>
      </c>
      <c r="BD1044" s="4">
        <v>0</v>
      </c>
      <c r="BE1044" s="4">
        <v>0</v>
      </c>
      <c r="BF1044" s="4">
        <v>0</v>
      </c>
      <c r="BG1044" s="4">
        <v>0</v>
      </c>
      <c r="BH1044" s="4">
        <v>0</v>
      </c>
      <c r="BI1044" s="4">
        <v>0</v>
      </c>
      <c r="BR1044" s="9">
        <v>0</v>
      </c>
      <c r="BS1044" s="9">
        <v>0</v>
      </c>
      <c r="BT1044" s="9">
        <v>0</v>
      </c>
      <c r="BU1044" s="9">
        <v>0</v>
      </c>
      <c r="BV1044" s="9">
        <v>0</v>
      </c>
      <c r="BW1044" s="9">
        <v>0</v>
      </c>
      <c r="BX1044" s="9">
        <v>0</v>
      </c>
      <c r="BY1044" s="9">
        <v>0</v>
      </c>
      <c r="BZ1044" s="9">
        <v>0</v>
      </c>
      <c r="CA1044" s="9">
        <v>0</v>
      </c>
      <c r="CB1044" s="9">
        <v>0</v>
      </c>
      <c r="CC1044" s="9">
        <v>0</v>
      </c>
      <c r="CD1044" s="135">
        <v>0</v>
      </c>
      <c r="CE1044" s="7">
        <f t="shared" si="16"/>
        <v>0</v>
      </c>
    </row>
    <row r="1045" spans="1:83" hidden="1">
      <c r="A1045">
        <v>301</v>
      </c>
      <c r="B1045" t="s">
        <v>411</v>
      </c>
      <c r="C1045">
        <v>187</v>
      </c>
      <c r="D1045" t="s">
        <v>804</v>
      </c>
      <c r="E1045">
        <v>4</v>
      </c>
      <c r="F1045">
        <v>123510001</v>
      </c>
      <c r="G1045" t="s">
        <v>416</v>
      </c>
      <c r="H1045" s="21" t="s">
        <v>75</v>
      </c>
      <c r="I1045">
        <v>502</v>
      </c>
      <c r="J1045" t="s">
        <v>413</v>
      </c>
      <c r="K1045">
        <v>6110</v>
      </c>
      <c r="L1045" s="8">
        <v>6110</v>
      </c>
      <c r="M1045" t="s">
        <v>374</v>
      </c>
      <c r="N1045">
        <v>6000</v>
      </c>
      <c r="O1045" t="s">
        <v>375</v>
      </c>
      <c r="P1045">
        <v>12</v>
      </c>
      <c r="Q1045" t="s">
        <v>401</v>
      </c>
      <c r="R1045">
        <v>423</v>
      </c>
      <c r="S1045" s="21">
        <v>4</v>
      </c>
      <c r="T1045" s="21">
        <v>23</v>
      </c>
      <c r="U1045" t="s">
        <v>381</v>
      </c>
      <c r="V1045">
        <v>161</v>
      </c>
      <c r="W1045" t="s">
        <v>414</v>
      </c>
      <c r="X1045">
        <v>1</v>
      </c>
      <c r="Y1045" t="s">
        <v>313</v>
      </c>
      <c r="Z1045" s="4">
        <v>0</v>
      </c>
      <c r="AA1045" s="4">
        <v>1508990.04</v>
      </c>
      <c r="AB1045" s="4">
        <v>754495.02</v>
      </c>
      <c r="AC1045" s="4">
        <v>754495.02</v>
      </c>
      <c r="AD1045" s="4">
        <v>754495.02</v>
      </c>
      <c r="AE1045" s="4">
        <v>754495.02</v>
      </c>
      <c r="AF1045" s="4">
        <v>754495.02</v>
      </c>
      <c r="AG1045" s="4">
        <v>754495.02</v>
      </c>
      <c r="AH1045" s="4">
        <v>754495.02</v>
      </c>
      <c r="AI1045" s="4">
        <v>754495.02</v>
      </c>
      <c r="AJ1045" s="4">
        <v>0</v>
      </c>
      <c r="AK1045" s="4">
        <v>0</v>
      </c>
      <c r="AM1045" s="4">
        <v>0</v>
      </c>
      <c r="AN1045" s="4">
        <v>-1463457.77</v>
      </c>
      <c r="AO1045" s="4">
        <v>-754495.02</v>
      </c>
      <c r="AP1045" s="4">
        <v>-754495.02</v>
      </c>
      <c r="AQ1045" s="4">
        <v>-754495.02</v>
      </c>
      <c r="AR1045" s="4">
        <v>-754495.02</v>
      </c>
      <c r="AS1045" s="4">
        <v>-754495.02</v>
      </c>
      <c r="AT1045" s="4">
        <v>-768192.24</v>
      </c>
      <c r="AU1045" s="4">
        <v>-754495.02</v>
      </c>
      <c r="AV1045" s="4">
        <v>-754617.26</v>
      </c>
      <c r="AW1045" s="4">
        <v>0</v>
      </c>
      <c r="AX1045" s="4">
        <v>0</v>
      </c>
      <c r="AZ1045" s="4">
        <v>0</v>
      </c>
      <c r="BA1045" s="4">
        <v>0</v>
      </c>
      <c r="BB1045" s="4">
        <v>0</v>
      </c>
      <c r="BC1045" s="4">
        <v>0</v>
      </c>
      <c r="BD1045" s="4">
        <v>0</v>
      </c>
      <c r="BE1045" s="4">
        <v>0</v>
      </c>
      <c r="BF1045" s="4">
        <v>0</v>
      </c>
      <c r="BG1045" s="4">
        <v>0</v>
      </c>
      <c r="BH1045" s="4">
        <v>0</v>
      </c>
      <c r="BI1045" s="4">
        <v>0</v>
      </c>
      <c r="BQ1045" s="4">
        <v>7651793.0487454906</v>
      </c>
      <c r="BR1045" s="9">
        <v>0</v>
      </c>
      <c r="BS1045" s="10">
        <v>765179.30487454904</v>
      </c>
      <c r="BT1045" s="10">
        <v>765179.30487454904</v>
      </c>
      <c r="BU1045" s="10">
        <v>765179.30487454904</v>
      </c>
      <c r="BV1045" s="10">
        <v>765179.30487454904</v>
      </c>
      <c r="BW1045" s="10">
        <v>765179.30487454904</v>
      </c>
      <c r="BX1045" s="10">
        <v>765179.30487454904</v>
      </c>
      <c r="BY1045" s="10">
        <v>765179.30487454904</v>
      </c>
      <c r="BZ1045" s="10">
        <v>765179.30487454904</v>
      </c>
      <c r="CA1045" s="10">
        <v>765179.30487454904</v>
      </c>
      <c r="CB1045" s="10">
        <v>765179.30487454904</v>
      </c>
      <c r="CC1045" s="9">
        <v>0</v>
      </c>
      <c r="CD1045" s="135">
        <v>7651793.0487454887</v>
      </c>
      <c r="CE1045" s="7">
        <f t="shared" si="16"/>
        <v>0</v>
      </c>
    </row>
    <row r="1046" spans="1:83" hidden="1">
      <c r="A1046">
        <v>301</v>
      </c>
      <c r="B1046" t="s">
        <v>411</v>
      </c>
      <c r="C1046">
        <v>181</v>
      </c>
      <c r="D1046" t="s">
        <v>743</v>
      </c>
      <c r="E1046">
        <v>604</v>
      </c>
      <c r="F1046">
        <v>123510003</v>
      </c>
      <c r="G1046" t="s">
        <v>744</v>
      </c>
      <c r="H1046" s="21" t="s">
        <v>855</v>
      </c>
      <c r="I1046">
        <v>502</v>
      </c>
      <c r="J1046" t="s">
        <v>413</v>
      </c>
      <c r="K1046">
        <v>6110</v>
      </c>
      <c r="L1046" s="8">
        <v>6110</v>
      </c>
      <c r="M1046" t="s">
        <v>374</v>
      </c>
      <c r="N1046">
        <v>6000</v>
      </c>
      <c r="O1046" t="s">
        <v>375</v>
      </c>
      <c r="P1046">
        <v>12</v>
      </c>
      <c r="Q1046" t="s">
        <v>401</v>
      </c>
      <c r="R1046">
        <v>423</v>
      </c>
      <c r="S1046" s="21">
        <v>4</v>
      </c>
      <c r="T1046" s="21">
        <v>23</v>
      </c>
      <c r="U1046" t="s">
        <v>381</v>
      </c>
      <c r="V1046">
        <v>161</v>
      </c>
      <c r="W1046" t="s">
        <v>414</v>
      </c>
      <c r="X1046">
        <v>1</v>
      </c>
      <c r="Y1046" t="s">
        <v>313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M1046" s="4">
        <v>580834.67000000004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0</v>
      </c>
      <c r="AU1046" s="4">
        <v>0</v>
      </c>
      <c r="AV1046" s="4">
        <v>0</v>
      </c>
      <c r="AW1046" s="4">
        <v>0</v>
      </c>
      <c r="AX1046" s="4">
        <v>0</v>
      </c>
      <c r="AZ1046" s="4">
        <v>448558.91</v>
      </c>
      <c r="BA1046" s="4">
        <v>81741.55</v>
      </c>
      <c r="BB1046" s="4">
        <v>0</v>
      </c>
      <c r="BC1046" s="4">
        <v>0</v>
      </c>
      <c r="BD1046" s="4">
        <v>0</v>
      </c>
      <c r="BE1046" s="4">
        <v>0</v>
      </c>
      <c r="BF1046" s="4">
        <v>0</v>
      </c>
      <c r="BG1046" s="4">
        <v>0</v>
      </c>
      <c r="BH1046" s="4">
        <v>0</v>
      </c>
      <c r="BI1046" s="4">
        <v>0</v>
      </c>
      <c r="BR1046" s="9">
        <v>0</v>
      </c>
      <c r="BS1046" s="9">
        <v>0</v>
      </c>
      <c r="BT1046" s="9">
        <v>0</v>
      </c>
      <c r="BU1046" s="9">
        <v>0</v>
      </c>
      <c r="BV1046" s="9">
        <v>0</v>
      </c>
      <c r="BW1046" s="9">
        <v>0</v>
      </c>
      <c r="BX1046" s="9">
        <v>0</v>
      </c>
      <c r="BY1046" s="9">
        <v>0</v>
      </c>
      <c r="BZ1046" s="9">
        <v>0</v>
      </c>
      <c r="CA1046" s="9">
        <v>0</v>
      </c>
      <c r="CB1046" s="9">
        <v>0</v>
      </c>
      <c r="CC1046" s="9">
        <v>0</v>
      </c>
      <c r="CD1046" s="135">
        <v>0</v>
      </c>
      <c r="CE1046" s="7">
        <f t="shared" si="16"/>
        <v>0</v>
      </c>
    </row>
    <row r="1047" spans="1:83" hidden="1">
      <c r="A1047">
        <v>301</v>
      </c>
      <c r="B1047" t="s">
        <v>411</v>
      </c>
      <c r="C1047">
        <v>187</v>
      </c>
      <c r="D1047" t="s">
        <v>804</v>
      </c>
      <c r="E1047">
        <v>644</v>
      </c>
      <c r="F1047">
        <v>123510004</v>
      </c>
      <c r="G1047" t="s">
        <v>805</v>
      </c>
      <c r="H1047" s="21" t="s">
        <v>75</v>
      </c>
      <c r="I1047">
        <v>502</v>
      </c>
      <c r="J1047" t="s">
        <v>413</v>
      </c>
      <c r="K1047">
        <v>6110</v>
      </c>
      <c r="L1047" s="8">
        <v>6110</v>
      </c>
      <c r="M1047" t="s">
        <v>374</v>
      </c>
      <c r="N1047">
        <v>6000</v>
      </c>
      <c r="O1047" t="s">
        <v>375</v>
      </c>
      <c r="P1047">
        <v>12</v>
      </c>
      <c r="Q1047" t="s">
        <v>401</v>
      </c>
      <c r="R1047">
        <v>423</v>
      </c>
      <c r="S1047" s="21">
        <v>4</v>
      </c>
      <c r="T1047" s="21">
        <v>23</v>
      </c>
      <c r="U1047" t="s">
        <v>381</v>
      </c>
      <c r="V1047">
        <v>161</v>
      </c>
      <c r="W1047" t="s">
        <v>414</v>
      </c>
      <c r="X1047">
        <v>1</v>
      </c>
      <c r="Y1047" t="s">
        <v>313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2318567.23</v>
      </c>
      <c r="AS1047" s="4">
        <v>0</v>
      </c>
      <c r="AT1047" s="4">
        <v>0</v>
      </c>
      <c r="AU1047" s="4">
        <v>0</v>
      </c>
      <c r="AV1047" s="4">
        <v>0</v>
      </c>
      <c r="AW1047" s="4">
        <v>0</v>
      </c>
      <c r="AX1047" s="4">
        <v>0</v>
      </c>
      <c r="AZ1047" s="4">
        <v>0</v>
      </c>
      <c r="BA1047" s="4">
        <v>0</v>
      </c>
      <c r="BB1047" s="4">
        <v>0</v>
      </c>
      <c r="BC1047" s="4">
        <v>0</v>
      </c>
      <c r="BD1047" s="4">
        <v>0</v>
      </c>
      <c r="BE1047" s="4">
        <v>0</v>
      </c>
      <c r="BF1047" s="4">
        <v>0</v>
      </c>
      <c r="BG1047" s="4">
        <v>692730.51</v>
      </c>
      <c r="BH1047" s="4">
        <v>0</v>
      </c>
      <c r="BI1047" s="4">
        <v>424922.66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0</v>
      </c>
      <c r="BY1047" s="9">
        <v>0</v>
      </c>
      <c r="BZ1047" s="9">
        <v>0</v>
      </c>
      <c r="CA1047" s="9">
        <v>0</v>
      </c>
      <c r="CB1047" s="9">
        <v>0</v>
      </c>
      <c r="CC1047" s="9">
        <v>0</v>
      </c>
      <c r="CD1047" s="135">
        <v>0</v>
      </c>
      <c r="CE1047" s="7">
        <f t="shared" si="16"/>
        <v>0</v>
      </c>
    </row>
    <row r="1048" spans="1:83" hidden="1">
      <c r="A1048">
        <v>203</v>
      </c>
      <c r="B1048" t="s">
        <v>402</v>
      </c>
      <c r="C1048">
        <v>186</v>
      </c>
      <c r="D1048" t="s">
        <v>790</v>
      </c>
      <c r="E1048">
        <v>487</v>
      </c>
      <c r="F1048">
        <v>123520001</v>
      </c>
      <c r="G1048" t="s">
        <v>435</v>
      </c>
      <c r="H1048" s="21" t="s">
        <v>99</v>
      </c>
      <c r="I1048">
        <v>602</v>
      </c>
      <c r="J1048" t="s">
        <v>380</v>
      </c>
      <c r="K1048">
        <v>6120</v>
      </c>
      <c r="L1048" s="8">
        <v>6110</v>
      </c>
      <c r="M1048" t="s">
        <v>408</v>
      </c>
      <c r="N1048">
        <v>6000</v>
      </c>
      <c r="O1048" t="s">
        <v>375</v>
      </c>
      <c r="P1048">
        <v>12</v>
      </c>
      <c r="Q1048" t="s">
        <v>401</v>
      </c>
      <c r="R1048">
        <v>421</v>
      </c>
      <c r="S1048" s="21">
        <v>4</v>
      </c>
      <c r="T1048" s="21">
        <v>21</v>
      </c>
      <c r="U1048" t="s">
        <v>432</v>
      </c>
      <c r="V1048">
        <v>128</v>
      </c>
      <c r="W1048" t="s">
        <v>404</v>
      </c>
      <c r="X1048">
        <v>1</v>
      </c>
      <c r="Y1048" t="s">
        <v>313</v>
      </c>
      <c r="Z1048" s="4">
        <v>0</v>
      </c>
      <c r="AA1048" s="4">
        <v>0</v>
      </c>
      <c r="AB1048" s="4">
        <v>0</v>
      </c>
      <c r="AC1048" s="4">
        <v>0</v>
      </c>
      <c r="AD1048" s="4">
        <v>4319038.33</v>
      </c>
      <c r="AE1048" s="4">
        <v>0</v>
      </c>
      <c r="AF1048" s="4">
        <v>0</v>
      </c>
      <c r="AG1048" s="4">
        <v>3418020.92</v>
      </c>
      <c r="AH1048" s="4">
        <v>0</v>
      </c>
      <c r="AI1048" s="4">
        <v>0</v>
      </c>
      <c r="AJ1048" s="4">
        <v>0</v>
      </c>
      <c r="AK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-4319038.33</v>
      </c>
      <c r="AR1048" s="4">
        <v>0</v>
      </c>
      <c r="AS1048" s="4">
        <v>0</v>
      </c>
      <c r="AT1048" s="4">
        <v>-3418020.92</v>
      </c>
      <c r="AU1048" s="4">
        <v>0</v>
      </c>
      <c r="AV1048" s="4">
        <v>0</v>
      </c>
      <c r="AW1048" s="4">
        <v>0</v>
      </c>
      <c r="AX1048" s="4">
        <v>0</v>
      </c>
      <c r="AZ1048" s="4">
        <v>0</v>
      </c>
      <c r="BA1048" s="4">
        <v>0</v>
      </c>
      <c r="BB1048" s="4">
        <v>0</v>
      </c>
      <c r="BC1048" s="4">
        <v>0</v>
      </c>
      <c r="BD1048" s="4">
        <v>0</v>
      </c>
      <c r="BE1048" s="4">
        <v>0</v>
      </c>
      <c r="BF1048" s="4">
        <v>0</v>
      </c>
      <c r="BG1048" s="4">
        <v>0</v>
      </c>
      <c r="BH1048" s="4">
        <v>0</v>
      </c>
      <c r="BI1048" s="4">
        <v>0</v>
      </c>
      <c r="BR1048" s="9">
        <v>0</v>
      </c>
      <c r="BS1048" s="9">
        <v>0</v>
      </c>
      <c r="BT1048" s="9">
        <v>0</v>
      </c>
      <c r="BU1048" s="9">
        <v>0</v>
      </c>
      <c r="BV1048" s="9">
        <v>0</v>
      </c>
      <c r="BW1048" s="9">
        <v>0</v>
      </c>
      <c r="BX1048" s="9">
        <v>0</v>
      </c>
      <c r="BY1048" s="9">
        <v>0</v>
      </c>
      <c r="BZ1048" s="9">
        <v>0</v>
      </c>
      <c r="CA1048" s="9">
        <v>0</v>
      </c>
      <c r="CB1048" s="9">
        <v>0</v>
      </c>
      <c r="CC1048" s="9">
        <v>0</v>
      </c>
      <c r="CD1048" s="135">
        <v>0</v>
      </c>
      <c r="CE1048" s="7">
        <f t="shared" si="16"/>
        <v>0</v>
      </c>
    </row>
    <row r="1049" spans="1:83" hidden="1">
      <c r="A1049">
        <v>203</v>
      </c>
      <c r="B1049" t="s">
        <v>402</v>
      </c>
      <c r="C1049">
        <v>177</v>
      </c>
      <c r="D1049" t="s">
        <v>716</v>
      </c>
      <c r="E1049">
        <v>583</v>
      </c>
      <c r="F1049">
        <v>123520004</v>
      </c>
      <c r="G1049" t="s">
        <v>732</v>
      </c>
      <c r="H1049" s="21" t="s">
        <v>853</v>
      </c>
      <c r="I1049">
        <v>602</v>
      </c>
      <c r="J1049" t="s">
        <v>380</v>
      </c>
      <c r="K1049">
        <v>6120</v>
      </c>
      <c r="L1049" s="8">
        <v>6110</v>
      </c>
      <c r="M1049" t="s">
        <v>408</v>
      </c>
      <c r="N1049">
        <v>6000</v>
      </c>
      <c r="O1049" t="s">
        <v>375</v>
      </c>
      <c r="P1049">
        <v>12</v>
      </c>
      <c r="Q1049" t="s">
        <v>401</v>
      </c>
      <c r="R1049">
        <v>421</v>
      </c>
      <c r="S1049" s="21">
        <v>4</v>
      </c>
      <c r="T1049" s="21">
        <v>21</v>
      </c>
      <c r="U1049" t="s">
        <v>432</v>
      </c>
      <c r="V1049">
        <v>161</v>
      </c>
      <c r="W1049" t="s">
        <v>414</v>
      </c>
      <c r="X1049">
        <v>1</v>
      </c>
      <c r="Y1049" t="s">
        <v>313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M1049" s="4">
        <v>875196.49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0</v>
      </c>
      <c r="AZ1049" s="4">
        <v>0</v>
      </c>
      <c r="BA1049" s="4">
        <v>0</v>
      </c>
      <c r="BB1049" s="4">
        <v>0</v>
      </c>
      <c r="BC1049" s="4">
        <v>0</v>
      </c>
      <c r="BD1049" s="4">
        <v>0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R1049" s="9">
        <v>0</v>
      </c>
      <c r="BS1049" s="9">
        <v>0</v>
      </c>
      <c r="BT1049" s="9">
        <v>0</v>
      </c>
      <c r="BU1049" s="9">
        <v>0</v>
      </c>
      <c r="BV1049" s="9">
        <v>0</v>
      </c>
      <c r="BW1049" s="9">
        <v>0</v>
      </c>
      <c r="BX1049" s="9">
        <v>0</v>
      </c>
      <c r="BY1049" s="9">
        <v>0</v>
      </c>
      <c r="BZ1049" s="9">
        <v>0</v>
      </c>
      <c r="CA1049" s="9">
        <v>0</v>
      </c>
      <c r="CB1049" s="9">
        <v>0</v>
      </c>
      <c r="CC1049" s="9">
        <v>0</v>
      </c>
      <c r="CD1049" s="135">
        <v>0</v>
      </c>
      <c r="CE1049" s="7">
        <f t="shared" si="16"/>
        <v>0</v>
      </c>
    </row>
    <row r="1050" spans="1:83" hidden="1">
      <c r="A1050">
        <v>301</v>
      </c>
      <c r="B1050" t="s">
        <v>411</v>
      </c>
      <c r="C1050">
        <v>181</v>
      </c>
      <c r="D1050" t="s">
        <v>743</v>
      </c>
      <c r="E1050">
        <v>605</v>
      </c>
      <c r="F1050">
        <v>123530007</v>
      </c>
      <c r="G1050" t="s">
        <v>745</v>
      </c>
      <c r="H1050" s="21" t="s">
        <v>855</v>
      </c>
      <c r="I1050">
        <v>502</v>
      </c>
      <c r="J1050" t="s">
        <v>413</v>
      </c>
      <c r="K1050">
        <v>6130</v>
      </c>
      <c r="L1050" s="8">
        <v>6110</v>
      </c>
      <c r="M1050" t="s">
        <v>418</v>
      </c>
      <c r="N1050">
        <v>6000</v>
      </c>
      <c r="O1050" t="s">
        <v>375</v>
      </c>
      <c r="P1050">
        <v>12</v>
      </c>
      <c r="Q1050" t="s">
        <v>401</v>
      </c>
      <c r="R1050">
        <v>423</v>
      </c>
      <c r="S1050" s="21">
        <v>4</v>
      </c>
      <c r="T1050" s="21">
        <v>23</v>
      </c>
      <c r="U1050" t="s">
        <v>381</v>
      </c>
      <c r="V1050">
        <v>161</v>
      </c>
      <c r="W1050" t="s">
        <v>414</v>
      </c>
      <c r="X1050">
        <v>1</v>
      </c>
      <c r="Y1050" t="s">
        <v>313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M1050" s="4">
        <v>222577.32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0</v>
      </c>
      <c r="AU1050" s="4">
        <v>0</v>
      </c>
      <c r="AV1050" s="4">
        <v>0</v>
      </c>
      <c r="AW1050" s="4">
        <v>0</v>
      </c>
      <c r="AX1050" s="4">
        <v>0</v>
      </c>
      <c r="AZ1050" s="4">
        <v>0</v>
      </c>
      <c r="BA1050" s="4">
        <v>218922.27</v>
      </c>
      <c r="BB1050" s="4">
        <v>0</v>
      </c>
      <c r="BC1050" s="4">
        <v>0</v>
      </c>
      <c r="BD1050" s="4">
        <v>0</v>
      </c>
      <c r="BE1050" s="4">
        <v>0</v>
      </c>
      <c r="BF1050" s="4">
        <v>0</v>
      </c>
      <c r="BG1050" s="4">
        <v>0</v>
      </c>
      <c r="BH1050" s="4">
        <v>0</v>
      </c>
      <c r="BI1050" s="4">
        <v>0</v>
      </c>
      <c r="BR1050" s="9">
        <v>0</v>
      </c>
      <c r="BS1050" s="9">
        <v>0</v>
      </c>
      <c r="BT1050" s="9">
        <v>0</v>
      </c>
      <c r="BU1050" s="9">
        <v>0</v>
      </c>
      <c r="BV1050" s="9">
        <v>0</v>
      </c>
      <c r="BW1050" s="9">
        <v>0</v>
      </c>
      <c r="BX1050" s="9">
        <v>0</v>
      </c>
      <c r="BY1050" s="9">
        <v>0</v>
      </c>
      <c r="BZ1050" s="9">
        <v>0</v>
      </c>
      <c r="CA1050" s="9">
        <v>0</v>
      </c>
      <c r="CB1050" s="9">
        <v>0</v>
      </c>
      <c r="CC1050" s="9">
        <v>0</v>
      </c>
      <c r="CD1050" s="135">
        <v>0</v>
      </c>
      <c r="CE1050" s="7">
        <f t="shared" si="16"/>
        <v>0</v>
      </c>
    </row>
    <row r="1051" spans="1:83" hidden="1">
      <c r="A1051">
        <v>951</v>
      </c>
      <c r="B1051" t="s">
        <v>491</v>
      </c>
      <c r="C1051">
        <v>118</v>
      </c>
      <c r="D1051" t="s">
        <v>178</v>
      </c>
      <c r="E1051">
        <v>622</v>
      </c>
      <c r="F1051">
        <v>123530009</v>
      </c>
      <c r="G1051" t="s">
        <v>811</v>
      </c>
      <c r="H1051" s="53"/>
      <c r="I1051">
        <v>101</v>
      </c>
      <c r="J1051" t="s">
        <v>308</v>
      </c>
      <c r="K1051">
        <v>6130</v>
      </c>
      <c r="L1051" s="8">
        <v>6110</v>
      </c>
      <c r="M1051" t="s">
        <v>418</v>
      </c>
      <c r="N1051">
        <v>6000</v>
      </c>
      <c r="O1051" t="s">
        <v>375</v>
      </c>
      <c r="P1051">
        <v>12</v>
      </c>
      <c r="Q1051" t="s">
        <v>401</v>
      </c>
      <c r="R1051">
        <v>221</v>
      </c>
      <c r="S1051" s="21">
        <v>2</v>
      </c>
      <c r="T1051" s="21">
        <v>21</v>
      </c>
      <c r="U1051" t="s">
        <v>492</v>
      </c>
      <c r="V1051">
        <v>128</v>
      </c>
      <c r="W1051" t="s">
        <v>404</v>
      </c>
      <c r="X1051">
        <v>1</v>
      </c>
      <c r="Y1051" t="s">
        <v>313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M1051" s="4">
        <v>0</v>
      </c>
      <c r="AN1051" s="4">
        <v>0</v>
      </c>
      <c r="AO1051" s="4">
        <v>355113</v>
      </c>
      <c r="AP1051" s="4">
        <v>0</v>
      </c>
      <c r="AQ1051" s="4">
        <v>0</v>
      </c>
      <c r="AR1051" s="4">
        <v>0</v>
      </c>
      <c r="AS1051" s="4">
        <v>0</v>
      </c>
      <c r="AT1051" s="4">
        <v>0</v>
      </c>
      <c r="AU1051" s="4">
        <v>0</v>
      </c>
      <c r="AV1051" s="4">
        <v>0</v>
      </c>
      <c r="AW1051" s="4">
        <v>0</v>
      </c>
      <c r="AX1051" s="4">
        <v>0</v>
      </c>
      <c r="AZ1051" s="4">
        <v>0</v>
      </c>
      <c r="BA1051" s="4">
        <v>0</v>
      </c>
      <c r="BB1051" s="4">
        <v>193169.06</v>
      </c>
      <c r="BC1051" s="4">
        <v>0</v>
      </c>
      <c r="BD1051" s="4">
        <v>0</v>
      </c>
      <c r="BE1051" s="4">
        <v>151915.25</v>
      </c>
      <c r="BF1051" s="4">
        <v>4830.75</v>
      </c>
      <c r="BG1051" s="4">
        <v>0</v>
      </c>
      <c r="BH1051" s="4">
        <v>0</v>
      </c>
      <c r="BI1051" s="4">
        <v>0</v>
      </c>
      <c r="BR1051" s="9">
        <v>0</v>
      </c>
      <c r="BS1051" s="9">
        <v>0</v>
      </c>
      <c r="BT1051" s="9">
        <v>0</v>
      </c>
      <c r="BU1051" s="9">
        <v>0</v>
      </c>
      <c r="BV1051" s="9">
        <v>0</v>
      </c>
      <c r="BW1051" s="9">
        <v>0</v>
      </c>
      <c r="BX1051" s="9">
        <v>0</v>
      </c>
      <c r="BY1051" s="9">
        <v>0</v>
      </c>
      <c r="BZ1051" s="9">
        <v>0</v>
      </c>
      <c r="CA1051" s="9">
        <v>0</v>
      </c>
      <c r="CB1051" s="9">
        <v>0</v>
      </c>
      <c r="CC1051" s="9">
        <v>0</v>
      </c>
      <c r="CD1051" s="135">
        <v>0</v>
      </c>
      <c r="CE1051" s="7">
        <f t="shared" si="16"/>
        <v>0</v>
      </c>
    </row>
    <row r="1052" spans="1:83" hidden="1">
      <c r="A1052">
        <v>951</v>
      </c>
      <c r="B1052" t="s">
        <v>491</v>
      </c>
      <c r="C1052">
        <v>118</v>
      </c>
      <c r="D1052" t="s">
        <v>178</v>
      </c>
      <c r="E1052">
        <v>623</v>
      </c>
      <c r="F1052">
        <v>123530010</v>
      </c>
      <c r="G1052" t="s">
        <v>812</v>
      </c>
      <c r="H1052" s="53"/>
      <c r="I1052">
        <v>101</v>
      </c>
      <c r="J1052" t="s">
        <v>308</v>
      </c>
      <c r="K1052">
        <v>6130</v>
      </c>
      <c r="L1052" s="8">
        <v>6110</v>
      </c>
      <c r="M1052" t="s">
        <v>418</v>
      </c>
      <c r="N1052">
        <v>6000</v>
      </c>
      <c r="O1052" t="s">
        <v>375</v>
      </c>
      <c r="P1052">
        <v>12</v>
      </c>
      <c r="Q1052" t="s">
        <v>401</v>
      </c>
      <c r="R1052">
        <v>221</v>
      </c>
      <c r="S1052" s="21">
        <v>2</v>
      </c>
      <c r="T1052" s="21">
        <v>21</v>
      </c>
      <c r="U1052" t="s">
        <v>492</v>
      </c>
      <c r="V1052">
        <v>128</v>
      </c>
      <c r="W1052" t="s">
        <v>404</v>
      </c>
      <c r="X1052">
        <v>1</v>
      </c>
      <c r="Y1052" t="s">
        <v>313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M1052" s="4">
        <v>0</v>
      </c>
      <c r="AN1052" s="4">
        <v>0</v>
      </c>
      <c r="AO1052" s="4">
        <v>540529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Z1052" s="4">
        <v>0</v>
      </c>
      <c r="BA1052" s="4">
        <v>0</v>
      </c>
      <c r="BB1052" s="4">
        <v>0</v>
      </c>
      <c r="BC1052" s="4">
        <v>447409.59</v>
      </c>
      <c r="BD1052" s="4">
        <v>86578.22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R1052" s="9">
        <v>0</v>
      </c>
      <c r="BS1052" s="9">
        <v>0</v>
      </c>
      <c r="BT1052" s="9">
        <v>0</v>
      </c>
      <c r="BU1052" s="9">
        <v>0</v>
      </c>
      <c r="BV1052" s="9">
        <v>0</v>
      </c>
      <c r="BW1052" s="9">
        <v>0</v>
      </c>
      <c r="BX1052" s="9">
        <v>0</v>
      </c>
      <c r="BY1052" s="9">
        <v>0</v>
      </c>
      <c r="BZ1052" s="9">
        <v>0</v>
      </c>
      <c r="CA1052" s="9">
        <v>0</v>
      </c>
      <c r="CB1052" s="9">
        <v>0</v>
      </c>
      <c r="CC1052" s="9">
        <v>0</v>
      </c>
      <c r="CD1052" s="135">
        <v>0</v>
      </c>
      <c r="CE1052" s="7">
        <f t="shared" si="16"/>
        <v>0</v>
      </c>
    </row>
    <row r="1053" spans="1:83" hidden="1">
      <c r="A1053">
        <v>301</v>
      </c>
      <c r="B1053" t="s">
        <v>411</v>
      </c>
      <c r="C1053">
        <v>187</v>
      </c>
      <c r="D1053" t="s">
        <v>804</v>
      </c>
      <c r="E1053">
        <v>641</v>
      </c>
      <c r="F1053">
        <v>123530011</v>
      </c>
      <c r="G1053" t="s">
        <v>806</v>
      </c>
      <c r="H1053" s="21" t="s">
        <v>75</v>
      </c>
      <c r="I1053">
        <v>502</v>
      </c>
      <c r="J1053" t="s">
        <v>413</v>
      </c>
      <c r="K1053">
        <v>6130</v>
      </c>
      <c r="L1053" s="8">
        <v>6110</v>
      </c>
      <c r="M1053" t="s">
        <v>418</v>
      </c>
      <c r="N1053">
        <v>6000</v>
      </c>
      <c r="O1053" t="s">
        <v>375</v>
      </c>
      <c r="P1053">
        <v>12</v>
      </c>
      <c r="Q1053" t="s">
        <v>401</v>
      </c>
      <c r="R1053">
        <v>423</v>
      </c>
      <c r="S1053" s="21">
        <v>4</v>
      </c>
      <c r="T1053" s="21">
        <v>23</v>
      </c>
      <c r="U1053" t="s">
        <v>381</v>
      </c>
      <c r="V1053">
        <v>161</v>
      </c>
      <c r="W1053" t="s">
        <v>414</v>
      </c>
      <c r="X1053">
        <v>1</v>
      </c>
      <c r="Y1053" t="s">
        <v>313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361398.46</v>
      </c>
      <c r="AS1053" s="4">
        <v>0</v>
      </c>
      <c r="AT1053" s="4">
        <v>0</v>
      </c>
      <c r="AU1053" s="4">
        <v>0</v>
      </c>
      <c r="AV1053" s="4">
        <v>0</v>
      </c>
      <c r="AW1053" s="4">
        <v>0</v>
      </c>
      <c r="AX1053" s="4">
        <v>0</v>
      </c>
      <c r="AZ1053" s="4">
        <v>0</v>
      </c>
      <c r="BA1053" s="4">
        <v>0</v>
      </c>
      <c r="BB1053" s="4">
        <v>0</v>
      </c>
      <c r="BC1053" s="4">
        <v>0</v>
      </c>
      <c r="BD1053" s="4">
        <v>0</v>
      </c>
      <c r="BE1053" s="4">
        <v>0</v>
      </c>
      <c r="BF1053" s="4">
        <v>0</v>
      </c>
      <c r="BG1053" s="4">
        <v>108116.29</v>
      </c>
      <c r="BH1053" s="4">
        <v>0</v>
      </c>
      <c r="BI1053" s="4">
        <v>252271.37</v>
      </c>
      <c r="BR1053" s="9">
        <v>0</v>
      </c>
      <c r="BS1053" s="9">
        <v>0</v>
      </c>
      <c r="BT1053" s="9">
        <v>0</v>
      </c>
      <c r="BU1053" s="9">
        <v>0</v>
      </c>
      <c r="BV1053" s="9">
        <v>0</v>
      </c>
      <c r="BW1053" s="9">
        <v>0</v>
      </c>
      <c r="BX1053" s="9">
        <v>0</v>
      </c>
      <c r="BY1053" s="9">
        <v>0</v>
      </c>
      <c r="BZ1053" s="9">
        <v>0</v>
      </c>
      <c r="CA1053" s="9">
        <v>0</v>
      </c>
      <c r="CB1053" s="9">
        <v>0</v>
      </c>
      <c r="CC1053" s="9">
        <v>0</v>
      </c>
      <c r="CD1053" s="135">
        <v>0</v>
      </c>
      <c r="CE1053" s="7">
        <f t="shared" si="16"/>
        <v>0</v>
      </c>
    </row>
    <row r="1054" spans="1:83" hidden="1">
      <c r="A1054">
        <v>301</v>
      </c>
      <c r="B1054" t="s">
        <v>411</v>
      </c>
      <c r="C1054">
        <v>187</v>
      </c>
      <c r="D1054" t="s">
        <v>804</v>
      </c>
      <c r="E1054">
        <v>642</v>
      </c>
      <c r="F1054">
        <v>123530012</v>
      </c>
      <c r="G1054" t="s">
        <v>807</v>
      </c>
      <c r="H1054" s="21" t="s">
        <v>75</v>
      </c>
      <c r="I1054">
        <v>502</v>
      </c>
      <c r="J1054" t="s">
        <v>413</v>
      </c>
      <c r="K1054">
        <v>6130</v>
      </c>
      <c r="L1054" s="8">
        <v>6110</v>
      </c>
      <c r="M1054" t="s">
        <v>418</v>
      </c>
      <c r="N1054">
        <v>6000</v>
      </c>
      <c r="O1054" t="s">
        <v>375</v>
      </c>
      <c r="P1054">
        <v>12</v>
      </c>
      <c r="Q1054" t="s">
        <v>401</v>
      </c>
      <c r="R1054">
        <v>423</v>
      </c>
      <c r="S1054" s="21">
        <v>4</v>
      </c>
      <c r="T1054" s="21">
        <v>23</v>
      </c>
      <c r="U1054" t="s">
        <v>381</v>
      </c>
      <c r="V1054">
        <v>161</v>
      </c>
      <c r="W1054" t="s">
        <v>414</v>
      </c>
      <c r="X1054">
        <v>1</v>
      </c>
      <c r="Y1054" t="s">
        <v>313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747271.16</v>
      </c>
      <c r="AS1054" s="4">
        <v>0</v>
      </c>
      <c r="AT1054" s="4">
        <v>0</v>
      </c>
      <c r="AU1054" s="4">
        <v>0</v>
      </c>
      <c r="AV1054" s="4">
        <v>122.24</v>
      </c>
      <c r="AW1054" s="4">
        <v>0</v>
      </c>
      <c r="AX1054" s="4">
        <v>0</v>
      </c>
      <c r="AZ1054" s="4">
        <v>0</v>
      </c>
      <c r="BA1054" s="4">
        <v>0</v>
      </c>
      <c r="BB1054" s="4">
        <v>0</v>
      </c>
      <c r="BC1054" s="4">
        <v>0</v>
      </c>
      <c r="BD1054" s="4">
        <v>0</v>
      </c>
      <c r="BE1054" s="4">
        <v>0</v>
      </c>
      <c r="BF1054" s="4">
        <v>0</v>
      </c>
      <c r="BG1054" s="4">
        <v>478389.89</v>
      </c>
      <c r="BH1054" s="4">
        <v>231045.28</v>
      </c>
      <c r="BI1054" s="4">
        <v>0</v>
      </c>
      <c r="BR1054" s="9">
        <v>0</v>
      </c>
      <c r="BS1054" s="9">
        <v>0</v>
      </c>
      <c r="BT1054" s="9">
        <v>0</v>
      </c>
      <c r="BU1054" s="9">
        <v>0</v>
      </c>
      <c r="BV1054" s="9">
        <v>0</v>
      </c>
      <c r="BW1054" s="9">
        <v>0</v>
      </c>
      <c r="BX1054" s="9">
        <v>0</v>
      </c>
      <c r="BY1054" s="9">
        <v>0</v>
      </c>
      <c r="BZ1054" s="9">
        <v>0</v>
      </c>
      <c r="CA1054" s="9">
        <v>0</v>
      </c>
      <c r="CB1054" s="9">
        <v>0</v>
      </c>
      <c r="CC1054" s="9">
        <v>0</v>
      </c>
      <c r="CD1054" s="135">
        <v>0</v>
      </c>
      <c r="CE1054" s="7">
        <f t="shared" si="16"/>
        <v>0</v>
      </c>
    </row>
    <row r="1055" spans="1:83" hidden="1">
      <c r="A1055">
        <v>204</v>
      </c>
      <c r="B1055" t="s">
        <v>733</v>
      </c>
      <c r="C1055">
        <v>190</v>
      </c>
      <c r="D1055" t="s">
        <v>794</v>
      </c>
      <c r="E1055">
        <v>666</v>
      </c>
      <c r="F1055">
        <v>123530013</v>
      </c>
      <c r="G1055" t="s">
        <v>795</v>
      </c>
      <c r="H1055" s="21" t="s">
        <v>859</v>
      </c>
      <c r="I1055">
        <v>602</v>
      </c>
      <c r="J1055" t="s">
        <v>380</v>
      </c>
      <c r="K1055">
        <v>6130</v>
      </c>
      <c r="L1055" s="8">
        <v>6110</v>
      </c>
      <c r="M1055" t="s">
        <v>418</v>
      </c>
      <c r="N1055">
        <v>6000</v>
      </c>
      <c r="O1055" t="s">
        <v>375</v>
      </c>
      <c r="P1055">
        <v>12</v>
      </c>
      <c r="Q1055" t="s">
        <v>401</v>
      </c>
      <c r="R1055">
        <v>423</v>
      </c>
      <c r="S1055" s="21">
        <v>4</v>
      </c>
      <c r="T1055" s="21">
        <v>23</v>
      </c>
      <c r="U1055" t="s">
        <v>381</v>
      </c>
      <c r="V1055">
        <v>128</v>
      </c>
      <c r="W1055" t="s">
        <v>404</v>
      </c>
      <c r="X1055">
        <v>1</v>
      </c>
      <c r="Y1055" t="s">
        <v>313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2332535.86</v>
      </c>
      <c r="AV1055" s="4">
        <v>0</v>
      </c>
      <c r="AW1055" s="4">
        <v>0</v>
      </c>
      <c r="AX1055" s="4">
        <v>0</v>
      </c>
      <c r="AZ1055" s="4">
        <v>0</v>
      </c>
      <c r="BA1055" s="4">
        <v>0</v>
      </c>
      <c r="BB1055" s="4">
        <v>0</v>
      </c>
      <c r="BC1055" s="4">
        <v>0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R1055" s="9">
        <v>0</v>
      </c>
      <c r="BS1055" s="9">
        <v>0</v>
      </c>
      <c r="BT1055" s="9">
        <v>0</v>
      </c>
      <c r="BU1055" s="9">
        <v>0</v>
      </c>
      <c r="BV1055" s="9">
        <v>0</v>
      </c>
      <c r="BW1055" s="9">
        <v>0</v>
      </c>
      <c r="BX1055" s="9">
        <v>0</v>
      </c>
      <c r="BY1055" s="9">
        <v>0</v>
      </c>
      <c r="BZ1055" s="9">
        <v>0</v>
      </c>
      <c r="CA1055" s="9">
        <v>0</v>
      </c>
      <c r="CB1055" s="9">
        <v>0</v>
      </c>
      <c r="CC1055" s="9">
        <v>0</v>
      </c>
      <c r="CD1055" s="135">
        <v>0</v>
      </c>
      <c r="CE1055" s="7">
        <f t="shared" si="16"/>
        <v>0</v>
      </c>
    </row>
    <row r="1056" spans="1:83" hidden="1">
      <c r="A1056">
        <v>204</v>
      </c>
      <c r="B1056" t="s">
        <v>733</v>
      </c>
      <c r="C1056">
        <v>190</v>
      </c>
      <c r="D1056" t="s">
        <v>794</v>
      </c>
      <c r="E1056">
        <v>667</v>
      </c>
      <c r="F1056">
        <v>123530014</v>
      </c>
      <c r="G1056" t="s">
        <v>796</v>
      </c>
      <c r="H1056" s="21" t="s">
        <v>859</v>
      </c>
      <c r="I1056">
        <v>602</v>
      </c>
      <c r="J1056" t="s">
        <v>380</v>
      </c>
      <c r="K1056">
        <v>6130</v>
      </c>
      <c r="L1056" s="8">
        <v>6110</v>
      </c>
      <c r="M1056" t="s">
        <v>418</v>
      </c>
      <c r="N1056">
        <v>6000</v>
      </c>
      <c r="O1056" t="s">
        <v>375</v>
      </c>
      <c r="P1056">
        <v>12</v>
      </c>
      <c r="Q1056" t="s">
        <v>401</v>
      </c>
      <c r="R1056">
        <v>423</v>
      </c>
      <c r="S1056" s="21">
        <v>4</v>
      </c>
      <c r="T1056" s="21">
        <v>23</v>
      </c>
      <c r="U1056" t="s">
        <v>381</v>
      </c>
      <c r="V1056">
        <v>128</v>
      </c>
      <c r="W1056" t="s">
        <v>404</v>
      </c>
      <c r="X1056">
        <v>1</v>
      </c>
      <c r="Y1056" t="s">
        <v>313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0</v>
      </c>
      <c r="AU1056" s="4">
        <v>3650819.4</v>
      </c>
      <c r="AV1056" s="4">
        <v>0</v>
      </c>
      <c r="AW1056" s="4">
        <v>0</v>
      </c>
      <c r="AX1056" s="4">
        <v>0</v>
      </c>
      <c r="AZ1056" s="4">
        <v>0</v>
      </c>
      <c r="BA1056" s="4">
        <v>0</v>
      </c>
      <c r="BB1056" s="4">
        <v>0</v>
      </c>
      <c r="BC1056" s="4">
        <v>0</v>
      </c>
      <c r="BD1056" s="4">
        <v>0</v>
      </c>
      <c r="BE1056" s="4">
        <v>0</v>
      </c>
      <c r="BF1056" s="4">
        <v>0</v>
      </c>
      <c r="BG1056" s="4">
        <v>0</v>
      </c>
      <c r="BH1056" s="4">
        <v>0</v>
      </c>
      <c r="BI1056" s="4"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0</v>
      </c>
      <c r="BX1056" s="9">
        <v>0</v>
      </c>
      <c r="BY1056" s="9">
        <v>0</v>
      </c>
      <c r="BZ1056" s="9">
        <v>0</v>
      </c>
      <c r="CA1056" s="9">
        <v>0</v>
      </c>
      <c r="CB1056" s="9">
        <v>0</v>
      </c>
      <c r="CC1056" s="9">
        <v>0</v>
      </c>
      <c r="CD1056" s="135">
        <v>0</v>
      </c>
      <c r="CE1056" s="7">
        <f t="shared" si="16"/>
        <v>0</v>
      </c>
    </row>
    <row r="1057" spans="1:83" hidden="1">
      <c r="A1057">
        <v>951</v>
      </c>
      <c r="B1057" t="s">
        <v>491</v>
      </c>
      <c r="C1057">
        <v>118</v>
      </c>
      <c r="D1057" t="s">
        <v>178</v>
      </c>
      <c r="E1057">
        <v>674</v>
      </c>
      <c r="F1057">
        <v>123530015</v>
      </c>
      <c r="G1057" t="s">
        <v>813</v>
      </c>
      <c r="H1057" s="53"/>
      <c r="I1057">
        <v>601</v>
      </c>
      <c r="J1057" t="s">
        <v>389</v>
      </c>
      <c r="K1057">
        <v>6130</v>
      </c>
      <c r="L1057" s="8">
        <v>6110</v>
      </c>
      <c r="M1057" t="s">
        <v>418</v>
      </c>
      <c r="N1057">
        <v>6000</v>
      </c>
      <c r="O1057" t="s">
        <v>375</v>
      </c>
      <c r="P1057">
        <v>12</v>
      </c>
      <c r="Q1057" t="s">
        <v>401</v>
      </c>
      <c r="R1057">
        <v>221</v>
      </c>
      <c r="S1057" s="21">
        <v>2</v>
      </c>
      <c r="T1057" s="21">
        <v>21</v>
      </c>
      <c r="U1057" t="s">
        <v>492</v>
      </c>
      <c r="V1057">
        <v>128</v>
      </c>
      <c r="W1057" t="s">
        <v>404</v>
      </c>
      <c r="X1057">
        <v>1</v>
      </c>
      <c r="Y1057" t="s">
        <v>313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481749.87</v>
      </c>
      <c r="AU1057" s="4">
        <v>0</v>
      </c>
      <c r="AV1057" s="4">
        <v>0</v>
      </c>
      <c r="AW1057" s="4">
        <v>0</v>
      </c>
      <c r="AX1057" s="4">
        <v>0</v>
      </c>
      <c r="AZ1057" s="4">
        <v>0</v>
      </c>
      <c r="BA1057" s="4">
        <v>0</v>
      </c>
      <c r="BB1057" s="4">
        <v>0</v>
      </c>
      <c r="BC1057" s="4">
        <v>0</v>
      </c>
      <c r="BD1057" s="4">
        <v>0</v>
      </c>
      <c r="BE1057" s="4">
        <v>0</v>
      </c>
      <c r="BF1057" s="4">
        <v>0</v>
      </c>
      <c r="BG1057" s="4">
        <v>0</v>
      </c>
      <c r="BH1057" s="4">
        <v>468843.8</v>
      </c>
      <c r="BI1057" s="4">
        <v>0</v>
      </c>
      <c r="BR1057" s="9">
        <v>0</v>
      </c>
      <c r="BS1057" s="9">
        <v>0</v>
      </c>
      <c r="BT1057" s="9">
        <v>0</v>
      </c>
      <c r="BU1057" s="9">
        <v>0</v>
      </c>
      <c r="BV1057" s="9">
        <v>0</v>
      </c>
      <c r="BW1057" s="9">
        <v>0</v>
      </c>
      <c r="BX1057" s="9">
        <v>0</v>
      </c>
      <c r="BY1057" s="9">
        <v>0</v>
      </c>
      <c r="BZ1057" s="9">
        <v>0</v>
      </c>
      <c r="CA1057" s="9">
        <v>0</v>
      </c>
      <c r="CB1057" s="9">
        <v>0</v>
      </c>
      <c r="CC1057" s="9">
        <v>0</v>
      </c>
      <c r="CD1057" s="135">
        <v>0</v>
      </c>
      <c r="CE1057" s="7">
        <f t="shared" si="16"/>
        <v>0</v>
      </c>
    </row>
    <row r="1058" spans="1:83" hidden="1">
      <c r="A1058">
        <v>301</v>
      </c>
      <c r="B1058" t="s">
        <v>411</v>
      </c>
      <c r="C1058">
        <v>187</v>
      </c>
      <c r="D1058" t="s">
        <v>804</v>
      </c>
      <c r="E1058">
        <v>645</v>
      </c>
      <c r="F1058">
        <v>123540003</v>
      </c>
      <c r="G1058" t="s">
        <v>808</v>
      </c>
      <c r="H1058" s="21" t="s">
        <v>75</v>
      </c>
      <c r="I1058">
        <v>502</v>
      </c>
      <c r="J1058" t="s">
        <v>413</v>
      </c>
      <c r="K1058">
        <v>6140</v>
      </c>
      <c r="L1058" s="8">
        <v>6110</v>
      </c>
      <c r="M1058" t="s">
        <v>496</v>
      </c>
      <c r="N1058">
        <v>6000</v>
      </c>
      <c r="O1058" t="s">
        <v>375</v>
      </c>
      <c r="P1058">
        <v>12</v>
      </c>
      <c r="Q1058" t="s">
        <v>401</v>
      </c>
      <c r="R1058">
        <v>423</v>
      </c>
      <c r="S1058" s="21">
        <v>4</v>
      </c>
      <c r="T1058" s="21">
        <v>23</v>
      </c>
      <c r="U1058" t="s">
        <v>381</v>
      </c>
      <c r="V1058">
        <v>161</v>
      </c>
      <c r="W1058" t="s">
        <v>414</v>
      </c>
      <c r="X1058">
        <v>1</v>
      </c>
      <c r="Y1058" t="s">
        <v>313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1054774.31</v>
      </c>
      <c r="AS1058" s="4">
        <v>0</v>
      </c>
      <c r="AT1058" s="4">
        <v>0</v>
      </c>
      <c r="AU1058" s="4">
        <v>0</v>
      </c>
      <c r="AV1058" s="4">
        <v>0</v>
      </c>
      <c r="AW1058" s="4">
        <v>0</v>
      </c>
      <c r="AX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0</v>
      </c>
      <c r="BF1058" s="4">
        <v>0</v>
      </c>
      <c r="BG1058" s="4">
        <v>0</v>
      </c>
      <c r="BH1058" s="4">
        <v>676044.82</v>
      </c>
      <c r="BI1058" s="4">
        <v>0</v>
      </c>
      <c r="BR1058" s="9">
        <v>0</v>
      </c>
      <c r="BS1058" s="9">
        <v>0</v>
      </c>
      <c r="BT1058" s="9">
        <v>0</v>
      </c>
      <c r="BU1058" s="9">
        <v>0</v>
      </c>
      <c r="BV1058" s="9">
        <v>0</v>
      </c>
      <c r="BW1058" s="9">
        <v>0</v>
      </c>
      <c r="BX1058" s="9">
        <v>0</v>
      </c>
      <c r="BY1058" s="9">
        <v>0</v>
      </c>
      <c r="BZ1058" s="9">
        <v>0</v>
      </c>
      <c r="CA1058" s="9">
        <v>0</v>
      </c>
      <c r="CB1058" s="9">
        <v>0</v>
      </c>
      <c r="CC1058" s="9">
        <v>0</v>
      </c>
      <c r="CD1058" s="135">
        <v>0</v>
      </c>
      <c r="CE1058" s="7">
        <f t="shared" si="16"/>
        <v>0</v>
      </c>
    </row>
    <row r="1059" spans="1:83" hidden="1">
      <c r="A1059">
        <v>206</v>
      </c>
      <c r="B1059" t="s">
        <v>798</v>
      </c>
      <c r="C1059">
        <v>188</v>
      </c>
      <c r="D1059" t="s">
        <v>799</v>
      </c>
      <c r="E1059">
        <v>17</v>
      </c>
      <c r="F1059">
        <v>123550001</v>
      </c>
      <c r="G1059" t="s">
        <v>399</v>
      </c>
      <c r="H1059" s="21" t="s">
        <v>859</v>
      </c>
      <c r="I1059">
        <v>602</v>
      </c>
      <c r="J1059" t="s">
        <v>380</v>
      </c>
      <c r="K1059">
        <v>6150</v>
      </c>
      <c r="L1059" s="8">
        <v>6110</v>
      </c>
      <c r="M1059" t="s">
        <v>400</v>
      </c>
      <c r="N1059">
        <v>6000</v>
      </c>
      <c r="O1059" t="s">
        <v>375</v>
      </c>
      <c r="P1059">
        <v>9</v>
      </c>
      <c r="Q1059" t="s">
        <v>422</v>
      </c>
      <c r="R1059">
        <v>421</v>
      </c>
      <c r="S1059" s="21">
        <v>4</v>
      </c>
      <c r="T1059" s="21">
        <v>21</v>
      </c>
      <c r="U1059" t="s">
        <v>432</v>
      </c>
      <c r="V1059">
        <v>128</v>
      </c>
      <c r="W1059" t="s">
        <v>404</v>
      </c>
      <c r="X1059">
        <v>1</v>
      </c>
      <c r="Y1059" t="s">
        <v>313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M1059" s="4">
        <v>0</v>
      </c>
      <c r="AN1059" s="4">
        <v>0</v>
      </c>
      <c r="AO1059" s="4">
        <v>4411910.82</v>
      </c>
      <c r="AP1059" s="4">
        <v>0</v>
      </c>
      <c r="AQ1059" s="4">
        <v>0</v>
      </c>
      <c r="AR1059" s="4">
        <v>-3274011.92</v>
      </c>
      <c r="AS1059" s="4">
        <v>0</v>
      </c>
      <c r="AT1059" s="4">
        <v>0</v>
      </c>
      <c r="AU1059" s="4">
        <v>0</v>
      </c>
      <c r="AV1059" s="4">
        <v>0</v>
      </c>
      <c r="AW1059" s="4">
        <v>0</v>
      </c>
      <c r="AX1059" s="4">
        <v>0</v>
      </c>
      <c r="AZ1059" s="4">
        <v>0</v>
      </c>
      <c r="BA1059" s="4">
        <v>0</v>
      </c>
      <c r="BB1059" s="4">
        <v>0</v>
      </c>
      <c r="BC1059" s="4">
        <v>0</v>
      </c>
      <c r="BD1059" s="4">
        <v>0</v>
      </c>
      <c r="BE1059" s="4">
        <v>0</v>
      </c>
      <c r="BF1059" s="4">
        <v>0</v>
      </c>
      <c r="BG1059" s="4">
        <v>0</v>
      </c>
      <c r="BH1059" s="4">
        <v>0</v>
      </c>
      <c r="BI1059" s="4">
        <v>0</v>
      </c>
      <c r="BR1059" s="9">
        <v>0</v>
      </c>
      <c r="BS1059" s="9">
        <v>0</v>
      </c>
      <c r="BT1059" s="9">
        <v>0</v>
      </c>
      <c r="BU1059" s="9">
        <v>0</v>
      </c>
      <c r="BV1059" s="9">
        <v>0</v>
      </c>
      <c r="BW1059" s="9">
        <v>0</v>
      </c>
      <c r="BX1059" s="9">
        <v>0</v>
      </c>
      <c r="BY1059" s="9">
        <v>0</v>
      </c>
      <c r="BZ1059" s="9">
        <v>0</v>
      </c>
      <c r="CA1059" s="9">
        <v>0</v>
      </c>
      <c r="CB1059" s="9">
        <v>0</v>
      </c>
      <c r="CC1059" s="9">
        <v>0</v>
      </c>
      <c r="CD1059" s="135">
        <v>0</v>
      </c>
      <c r="CE1059" s="7">
        <f t="shared" si="16"/>
        <v>0</v>
      </c>
    </row>
    <row r="1060" spans="1:83" hidden="1">
      <c r="A1060">
        <v>301</v>
      </c>
      <c r="B1060" t="s">
        <v>411</v>
      </c>
      <c r="C1060">
        <v>181</v>
      </c>
      <c r="D1060" t="s">
        <v>743</v>
      </c>
      <c r="E1060">
        <v>602</v>
      </c>
      <c r="F1060">
        <v>123550007</v>
      </c>
      <c r="G1060" t="s">
        <v>746</v>
      </c>
      <c r="H1060" s="21" t="s">
        <v>855</v>
      </c>
      <c r="I1060">
        <v>502</v>
      </c>
      <c r="J1060" t="s">
        <v>413</v>
      </c>
      <c r="K1060">
        <v>6150</v>
      </c>
      <c r="L1060" s="8">
        <v>6110</v>
      </c>
      <c r="M1060" t="s">
        <v>400</v>
      </c>
      <c r="N1060">
        <v>6000</v>
      </c>
      <c r="O1060" t="s">
        <v>375</v>
      </c>
      <c r="P1060">
        <v>12</v>
      </c>
      <c r="Q1060" t="s">
        <v>401</v>
      </c>
      <c r="R1060">
        <v>423</v>
      </c>
      <c r="S1060" s="21">
        <v>4</v>
      </c>
      <c r="T1060" s="21">
        <v>23</v>
      </c>
      <c r="U1060" t="s">
        <v>381</v>
      </c>
      <c r="V1060">
        <v>161</v>
      </c>
      <c r="W1060" t="s">
        <v>414</v>
      </c>
      <c r="X1060">
        <v>1</v>
      </c>
      <c r="Y1060" t="s">
        <v>313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M1060" s="4">
        <v>1737.23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0</v>
      </c>
      <c r="AU1060" s="4">
        <v>0</v>
      </c>
      <c r="AV1060" s="4">
        <v>0</v>
      </c>
      <c r="AW1060" s="4">
        <v>0</v>
      </c>
      <c r="AX1060" s="4">
        <v>0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0</v>
      </c>
      <c r="BG1060" s="4">
        <v>0</v>
      </c>
      <c r="BH1060" s="4">
        <v>0</v>
      </c>
      <c r="BI1060" s="4">
        <v>0</v>
      </c>
      <c r="BR1060" s="9">
        <v>0</v>
      </c>
      <c r="BS1060" s="9">
        <v>0</v>
      </c>
      <c r="BT1060" s="9">
        <v>0</v>
      </c>
      <c r="BU1060" s="9">
        <v>0</v>
      </c>
      <c r="BV1060" s="9">
        <v>0</v>
      </c>
      <c r="BW1060" s="9">
        <v>0</v>
      </c>
      <c r="BX1060" s="9">
        <v>0</v>
      </c>
      <c r="BY1060" s="9">
        <v>0</v>
      </c>
      <c r="BZ1060" s="9">
        <v>0</v>
      </c>
      <c r="CA1060" s="9">
        <v>0</v>
      </c>
      <c r="CB1060" s="9">
        <v>0</v>
      </c>
      <c r="CC1060" s="9">
        <v>0</v>
      </c>
      <c r="CD1060" s="135">
        <v>0</v>
      </c>
      <c r="CE1060" s="7">
        <f t="shared" si="16"/>
        <v>0</v>
      </c>
    </row>
    <row r="1061" spans="1:83" hidden="1">
      <c r="A1061">
        <v>203</v>
      </c>
      <c r="B1061" t="s">
        <v>402</v>
      </c>
      <c r="C1061">
        <v>180</v>
      </c>
      <c r="D1061" t="s">
        <v>740</v>
      </c>
      <c r="E1061">
        <v>609</v>
      </c>
      <c r="F1061">
        <v>123550009</v>
      </c>
      <c r="G1061" t="s">
        <v>781</v>
      </c>
      <c r="H1061" s="21" t="s">
        <v>852</v>
      </c>
      <c r="I1061">
        <v>602</v>
      </c>
      <c r="J1061" t="s">
        <v>380</v>
      </c>
      <c r="K1061">
        <v>6150</v>
      </c>
      <c r="L1061" s="8">
        <v>6110</v>
      </c>
      <c r="M1061" t="s">
        <v>400</v>
      </c>
      <c r="N1061">
        <v>6000</v>
      </c>
      <c r="O1061" t="s">
        <v>375</v>
      </c>
      <c r="P1061">
        <v>12</v>
      </c>
      <c r="Q1061" t="s">
        <v>401</v>
      </c>
      <c r="R1061">
        <v>421</v>
      </c>
      <c r="S1061" s="21">
        <v>4</v>
      </c>
      <c r="T1061" s="21">
        <v>21</v>
      </c>
      <c r="U1061" t="s">
        <v>432</v>
      </c>
      <c r="V1061">
        <v>161</v>
      </c>
      <c r="W1061" t="s">
        <v>414</v>
      </c>
      <c r="X1061">
        <v>1</v>
      </c>
      <c r="Y1061" t="s">
        <v>313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M1061" s="4">
        <v>1031813.36</v>
      </c>
      <c r="AN1061" s="4">
        <v>0</v>
      </c>
      <c r="AO1061" s="4">
        <v>890491.17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Z1061" s="4">
        <v>1031813.36</v>
      </c>
      <c r="BA1061" s="4">
        <v>0</v>
      </c>
      <c r="BB1061" s="4">
        <v>805368.88</v>
      </c>
      <c r="BC1061" s="4">
        <v>0</v>
      </c>
      <c r="BD1061" s="4">
        <v>0</v>
      </c>
      <c r="BE1061" s="4">
        <v>0</v>
      </c>
      <c r="BF1061" s="4">
        <v>26608.560000000001</v>
      </c>
      <c r="BG1061" s="4">
        <v>0</v>
      </c>
      <c r="BH1061" s="4">
        <v>0</v>
      </c>
      <c r="BI1061" s="4">
        <v>0</v>
      </c>
      <c r="BR1061" s="9">
        <v>0</v>
      </c>
      <c r="BS1061" s="9">
        <v>0</v>
      </c>
      <c r="BT1061" s="9">
        <v>0</v>
      </c>
      <c r="BU1061" s="9">
        <v>0</v>
      </c>
      <c r="BV1061" s="9">
        <v>0</v>
      </c>
      <c r="BW1061" s="9">
        <v>0</v>
      </c>
      <c r="BX1061" s="9">
        <v>0</v>
      </c>
      <c r="BY1061" s="9">
        <v>0</v>
      </c>
      <c r="BZ1061" s="9">
        <v>0</v>
      </c>
      <c r="CA1061" s="9">
        <v>0</v>
      </c>
      <c r="CB1061" s="9">
        <v>0</v>
      </c>
      <c r="CC1061" s="9">
        <v>0</v>
      </c>
      <c r="CD1061" s="135">
        <v>0</v>
      </c>
      <c r="CE1061" s="7">
        <f t="shared" si="16"/>
        <v>0</v>
      </c>
    </row>
    <row r="1062" spans="1:83" hidden="1">
      <c r="A1062">
        <v>203</v>
      </c>
      <c r="B1062" t="s">
        <v>402</v>
      </c>
      <c r="C1062">
        <v>180</v>
      </c>
      <c r="D1062" t="s">
        <v>740</v>
      </c>
      <c r="E1062">
        <v>608</v>
      </c>
      <c r="F1062">
        <v>123550010</v>
      </c>
      <c r="G1062" t="s">
        <v>741</v>
      </c>
      <c r="H1062" s="21" t="s">
        <v>852</v>
      </c>
      <c r="I1062">
        <v>602</v>
      </c>
      <c r="J1062" t="s">
        <v>380</v>
      </c>
      <c r="K1062">
        <v>6150</v>
      </c>
      <c r="L1062" s="8">
        <v>6110</v>
      </c>
      <c r="M1062" t="s">
        <v>400</v>
      </c>
      <c r="N1062">
        <v>6000</v>
      </c>
      <c r="O1062" t="s">
        <v>375</v>
      </c>
      <c r="P1062">
        <v>12</v>
      </c>
      <c r="Q1062" t="s">
        <v>401</v>
      </c>
      <c r="R1062">
        <v>421</v>
      </c>
      <c r="S1062" s="21">
        <v>4</v>
      </c>
      <c r="T1062" s="21">
        <v>21</v>
      </c>
      <c r="U1062" t="s">
        <v>432</v>
      </c>
      <c r="V1062">
        <v>161</v>
      </c>
      <c r="W1062" t="s">
        <v>414</v>
      </c>
      <c r="X1062">
        <v>1</v>
      </c>
      <c r="Y1062" t="s">
        <v>313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M1062" s="4">
        <v>10582.55</v>
      </c>
      <c r="AN1062" s="4">
        <v>0</v>
      </c>
      <c r="AO1062" s="4">
        <v>810835.86</v>
      </c>
      <c r="AP1062" s="4">
        <v>0</v>
      </c>
      <c r="AQ1062" s="4">
        <v>0</v>
      </c>
      <c r="AR1062" s="4">
        <v>0</v>
      </c>
      <c r="AS1062" s="4">
        <v>0</v>
      </c>
      <c r="AT1062" s="4">
        <v>0</v>
      </c>
      <c r="AU1062" s="4">
        <v>0</v>
      </c>
      <c r="AV1062" s="4">
        <v>0</v>
      </c>
      <c r="AW1062" s="4">
        <v>0</v>
      </c>
      <c r="AX1062" s="4">
        <v>0</v>
      </c>
      <c r="AZ1062" s="4">
        <v>0</v>
      </c>
      <c r="BA1062" s="4">
        <v>0</v>
      </c>
      <c r="BB1062" s="4">
        <v>817660.34</v>
      </c>
      <c r="BC1062" s="4">
        <v>0</v>
      </c>
      <c r="BD1062" s="4">
        <v>0</v>
      </c>
      <c r="BE1062" s="4">
        <v>0</v>
      </c>
      <c r="BF1062" s="4">
        <v>0</v>
      </c>
      <c r="BG1062" s="4">
        <v>0</v>
      </c>
      <c r="BH1062" s="4">
        <v>0</v>
      </c>
      <c r="BI1062" s="4">
        <v>0</v>
      </c>
      <c r="BR1062" s="9">
        <v>0</v>
      </c>
      <c r="BS1062" s="9">
        <v>0</v>
      </c>
      <c r="BT1062" s="9">
        <v>0</v>
      </c>
      <c r="BU1062" s="9">
        <v>0</v>
      </c>
      <c r="BV1062" s="9">
        <v>0</v>
      </c>
      <c r="BW1062" s="9">
        <v>0</v>
      </c>
      <c r="BX1062" s="9">
        <v>0</v>
      </c>
      <c r="BY1062" s="9">
        <v>0</v>
      </c>
      <c r="BZ1062" s="9">
        <v>0</v>
      </c>
      <c r="CA1062" s="9">
        <v>0</v>
      </c>
      <c r="CB1062" s="9">
        <v>0</v>
      </c>
      <c r="CC1062" s="9">
        <v>0</v>
      </c>
      <c r="CD1062" s="135">
        <v>0</v>
      </c>
      <c r="CE1062" s="7">
        <f t="shared" si="16"/>
        <v>0</v>
      </c>
    </row>
    <row r="1063" spans="1:83" hidden="1">
      <c r="A1063">
        <v>203</v>
      </c>
      <c r="B1063" t="s">
        <v>402</v>
      </c>
      <c r="C1063">
        <v>180</v>
      </c>
      <c r="D1063" t="s">
        <v>740</v>
      </c>
      <c r="E1063">
        <v>607</v>
      </c>
      <c r="F1063">
        <v>123550011</v>
      </c>
      <c r="G1063" t="s">
        <v>742</v>
      </c>
      <c r="H1063" s="21" t="s">
        <v>852</v>
      </c>
      <c r="I1063">
        <v>602</v>
      </c>
      <c r="J1063" t="s">
        <v>380</v>
      </c>
      <c r="K1063">
        <v>6150</v>
      </c>
      <c r="L1063" s="8">
        <v>6110</v>
      </c>
      <c r="M1063" t="s">
        <v>400</v>
      </c>
      <c r="N1063">
        <v>6000</v>
      </c>
      <c r="O1063" t="s">
        <v>375</v>
      </c>
      <c r="P1063">
        <v>12</v>
      </c>
      <c r="Q1063" t="s">
        <v>401</v>
      </c>
      <c r="R1063">
        <v>421</v>
      </c>
      <c r="S1063" s="21">
        <v>4</v>
      </c>
      <c r="T1063" s="21">
        <v>21</v>
      </c>
      <c r="U1063" t="s">
        <v>432</v>
      </c>
      <c r="V1063">
        <v>161</v>
      </c>
      <c r="W1063" t="s">
        <v>414</v>
      </c>
      <c r="X1063">
        <v>1</v>
      </c>
      <c r="Y1063" t="s">
        <v>313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M1063" s="4">
        <v>1387298.87</v>
      </c>
      <c r="AN1063" s="4">
        <v>0</v>
      </c>
      <c r="AO1063" s="4">
        <v>327380.33</v>
      </c>
      <c r="AP1063" s="4">
        <v>0</v>
      </c>
      <c r="AQ1063" s="4">
        <v>0</v>
      </c>
      <c r="AR1063" s="4">
        <v>0</v>
      </c>
      <c r="AS1063" s="4">
        <v>0</v>
      </c>
      <c r="AT1063" s="4">
        <v>0</v>
      </c>
      <c r="AU1063" s="4">
        <v>0</v>
      </c>
      <c r="AV1063" s="4">
        <v>0</v>
      </c>
      <c r="AW1063" s="4">
        <v>0</v>
      </c>
      <c r="AX1063" s="4">
        <v>0</v>
      </c>
      <c r="AZ1063" s="4">
        <v>1387298.87</v>
      </c>
      <c r="BA1063" s="4">
        <v>0</v>
      </c>
      <c r="BB1063" s="4">
        <v>325812.82</v>
      </c>
      <c r="BC1063" s="4">
        <v>0</v>
      </c>
      <c r="BD1063" s="4">
        <v>0</v>
      </c>
      <c r="BE1063" s="4">
        <v>0</v>
      </c>
      <c r="BF1063" s="4">
        <v>0</v>
      </c>
      <c r="BG1063" s="4">
        <v>0</v>
      </c>
      <c r="BH1063" s="4">
        <v>0</v>
      </c>
      <c r="BI1063" s="4">
        <v>0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0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</v>
      </c>
      <c r="CD1063" s="135">
        <v>0</v>
      </c>
      <c r="CE1063" s="7">
        <f t="shared" si="16"/>
        <v>0</v>
      </c>
    </row>
    <row r="1064" spans="1:83" hidden="1">
      <c r="A1064">
        <v>951</v>
      </c>
      <c r="B1064" t="s">
        <v>491</v>
      </c>
      <c r="C1064">
        <v>118</v>
      </c>
      <c r="D1064" t="s">
        <v>178</v>
      </c>
      <c r="E1064">
        <v>616</v>
      </c>
      <c r="F1064">
        <v>123550012</v>
      </c>
      <c r="G1064" t="s">
        <v>814</v>
      </c>
      <c r="H1064" s="53"/>
      <c r="I1064">
        <v>101</v>
      </c>
      <c r="J1064" t="s">
        <v>308</v>
      </c>
      <c r="K1064">
        <v>6150</v>
      </c>
      <c r="L1064" s="8">
        <v>6110</v>
      </c>
      <c r="M1064" t="s">
        <v>400</v>
      </c>
      <c r="N1064">
        <v>6000</v>
      </c>
      <c r="O1064" t="s">
        <v>375</v>
      </c>
      <c r="P1064">
        <v>12</v>
      </c>
      <c r="Q1064" t="s">
        <v>401</v>
      </c>
      <c r="R1064">
        <v>221</v>
      </c>
      <c r="S1064" s="21">
        <v>2</v>
      </c>
      <c r="T1064" s="21">
        <v>21</v>
      </c>
      <c r="U1064" t="s">
        <v>492</v>
      </c>
      <c r="V1064">
        <v>128</v>
      </c>
      <c r="W1064" t="s">
        <v>404</v>
      </c>
      <c r="X1064">
        <v>1</v>
      </c>
      <c r="Y1064" t="s">
        <v>313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M1064" s="4">
        <v>0</v>
      </c>
      <c r="AN1064" s="4">
        <v>0</v>
      </c>
      <c r="AO1064" s="4">
        <v>2024965.14</v>
      </c>
      <c r="AP1064" s="4">
        <v>58252.01</v>
      </c>
      <c r="AQ1064" s="4">
        <v>0</v>
      </c>
      <c r="AR1064" s="4">
        <v>0</v>
      </c>
      <c r="AS1064" s="4">
        <v>0</v>
      </c>
      <c r="AT1064" s="4">
        <v>0</v>
      </c>
      <c r="AU1064" s="4">
        <v>0</v>
      </c>
      <c r="AV1064" s="4">
        <v>0</v>
      </c>
      <c r="AW1064" s="4">
        <v>0</v>
      </c>
      <c r="AX1064" s="4">
        <v>0</v>
      </c>
      <c r="AZ1064" s="4">
        <v>0</v>
      </c>
      <c r="BA1064" s="4">
        <v>0</v>
      </c>
      <c r="BB1064" s="4">
        <v>1132285.83</v>
      </c>
      <c r="BC1064" s="4">
        <v>950931.32</v>
      </c>
      <c r="BD1064" s="4">
        <v>0</v>
      </c>
      <c r="BE1064" s="4">
        <v>0</v>
      </c>
      <c r="BF1064" s="4">
        <v>0</v>
      </c>
      <c r="BG1064" s="4">
        <v>0</v>
      </c>
      <c r="BH1064" s="4">
        <v>0</v>
      </c>
      <c r="BI1064" s="4">
        <v>0</v>
      </c>
      <c r="BR1064" s="9">
        <v>0</v>
      </c>
      <c r="BS1064" s="9">
        <v>0</v>
      </c>
      <c r="BT1064" s="9">
        <v>0</v>
      </c>
      <c r="BU1064" s="9">
        <v>0</v>
      </c>
      <c r="BV1064" s="9">
        <v>0</v>
      </c>
      <c r="BW1064" s="9">
        <v>0</v>
      </c>
      <c r="BX1064" s="9">
        <v>0</v>
      </c>
      <c r="BY1064" s="9">
        <v>0</v>
      </c>
      <c r="BZ1064" s="9">
        <v>0</v>
      </c>
      <c r="CA1064" s="9">
        <v>0</v>
      </c>
      <c r="CB1064" s="9">
        <v>0</v>
      </c>
      <c r="CC1064" s="9">
        <v>0</v>
      </c>
      <c r="CD1064" s="135">
        <v>0</v>
      </c>
      <c r="CE1064" s="7">
        <f t="shared" si="16"/>
        <v>0</v>
      </c>
    </row>
    <row r="1065" spans="1:83" hidden="1">
      <c r="A1065">
        <v>206</v>
      </c>
      <c r="B1065" t="s">
        <v>798</v>
      </c>
      <c r="C1065">
        <v>188</v>
      </c>
      <c r="D1065" t="s">
        <v>799</v>
      </c>
      <c r="E1065">
        <v>618</v>
      </c>
      <c r="F1065">
        <v>123550013</v>
      </c>
      <c r="G1065" t="s">
        <v>800</v>
      </c>
      <c r="H1065" s="21" t="s">
        <v>859</v>
      </c>
      <c r="I1065">
        <v>602</v>
      </c>
      <c r="J1065" t="s">
        <v>380</v>
      </c>
      <c r="K1065">
        <v>6150</v>
      </c>
      <c r="L1065" s="8">
        <v>6110</v>
      </c>
      <c r="M1065" t="s">
        <v>400</v>
      </c>
      <c r="N1065">
        <v>6000</v>
      </c>
      <c r="O1065" t="s">
        <v>375</v>
      </c>
      <c r="P1065">
        <v>9</v>
      </c>
      <c r="Q1065" t="s">
        <v>422</v>
      </c>
      <c r="R1065">
        <v>421</v>
      </c>
      <c r="S1065" s="21">
        <v>4</v>
      </c>
      <c r="T1065" s="21">
        <v>21</v>
      </c>
      <c r="U1065" t="s">
        <v>432</v>
      </c>
      <c r="V1065">
        <v>128</v>
      </c>
      <c r="W1065" t="s">
        <v>404</v>
      </c>
      <c r="X1065">
        <v>1</v>
      </c>
      <c r="Y1065" t="s">
        <v>313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M1065" s="4">
        <v>0</v>
      </c>
      <c r="AN1065" s="4">
        <v>0</v>
      </c>
      <c r="AO1065" s="4">
        <v>4061817.09</v>
      </c>
      <c r="AP1065" s="4">
        <v>0</v>
      </c>
      <c r="AQ1065" s="4">
        <v>0</v>
      </c>
      <c r="AR1065" s="4">
        <v>0</v>
      </c>
      <c r="AS1065" s="4">
        <v>0</v>
      </c>
      <c r="AT1065" s="4">
        <v>0</v>
      </c>
      <c r="AU1065" s="4">
        <v>0</v>
      </c>
      <c r="AV1065" s="4">
        <v>0</v>
      </c>
      <c r="AW1065" s="4">
        <v>0</v>
      </c>
      <c r="AX1065" s="4">
        <v>0</v>
      </c>
      <c r="AZ1065" s="4">
        <v>0</v>
      </c>
      <c r="BA1065" s="4">
        <v>0</v>
      </c>
      <c r="BB1065" s="4">
        <v>1208037.31</v>
      </c>
      <c r="BC1065" s="4">
        <v>0</v>
      </c>
      <c r="BD1065" s="4">
        <v>431420.79</v>
      </c>
      <c r="BE1065" s="4">
        <v>722458.75</v>
      </c>
      <c r="BF1065" s="4">
        <v>922843.41</v>
      </c>
      <c r="BG1065" s="4">
        <v>275242.52</v>
      </c>
      <c r="BH1065" s="4">
        <v>142040.48000000001</v>
      </c>
      <c r="BI1065" s="4">
        <v>0</v>
      </c>
      <c r="BR1065" s="9">
        <v>0</v>
      </c>
      <c r="BS1065" s="9">
        <v>0</v>
      </c>
      <c r="BT1065" s="9">
        <v>0</v>
      </c>
      <c r="BU1065" s="9">
        <v>0</v>
      </c>
      <c r="BV1065" s="9">
        <v>0</v>
      </c>
      <c r="BW1065" s="9">
        <v>0</v>
      </c>
      <c r="BX1065" s="9">
        <v>0</v>
      </c>
      <c r="BY1065" s="9">
        <v>0</v>
      </c>
      <c r="BZ1065" s="9">
        <v>0</v>
      </c>
      <c r="CA1065" s="9">
        <v>0</v>
      </c>
      <c r="CB1065" s="9">
        <v>0</v>
      </c>
      <c r="CC1065" s="9">
        <v>0</v>
      </c>
      <c r="CD1065" s="135">
        <v>0</v>
      </c>
      <c r="CE1065" s="7">
        <f t="shared" si="16"/>
        <v>0</v>
      </c>
    </row>
    <row r="1066" spans="1:83" hidden="1">
      <c r="A1066">
        <v>206</v>
      </c>
      <c r="B1066" t="s">
        <v>798</v>
      </c>
      <c r="C1066">
        <v>188</v>
      </c>
      <c r="D1066" t="s">
        <v>799</v>
      </c>
      <c r="E1066">
        <v>619</v>
      </c>
      <c r="F1066">
        <v>123550014</v>
      </c>
      <c r="G1066" t="s">
        <v>801</v>
      </c>
      <c r="H1066" s="21" t="s">
        <v>859</v>
      </c>
      <c r="I1066">
        <v>602</v>
      </c>
      <c r="J1066" t="s">
        <v>380</v>
      </c>
      <c r="K1066">
        <v>6150</v>
      </c>
      <c r="L1066" s="8">
        <v>6110</v>
      </c>
      <c r="M1066" t="s">
        <v>400</v>
      </c>
      <c r="N1066">
        <v>6000</v>
      </c>
      <c r="O1066" t="s">
        <v>375</v>
      </c>
      <c r="P1066">
        <v>9</v>
      </c>
      <c r="Q1066" t="s">
        <v>422</v>
      </c>
      <c r="R1066">
        <v>421</v>
      </c>
      <c r="S1066" s="21">
        <v>4</v>
      </c>
      <c r="T1066" s="21">
        <v>21</v>
      </c>
      <c r="U1066" t="s">
        <v>432</v>
      </c>
      <c r="V1066">
        <v>128</v>
      </c>
      <c r="W1066" t="s">
        <v>404</v>
      </c>
      <c r="X1066">
        <v>1</v>
      </c>
      <c r="Y1066" t="s">
        <v>313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M1066" s="4">
        <v>0</v>
      </c>
      <c r="AN1066" s="4">
        <v>0</v>
      </c>
      <c r="AO1066" s="4">
        <v>779966.8</v>
      </c>
      <c r="AP1066" s="4">
        <v>0</v>
      </c>
      <c r="AQ1066" s="4">
        <v>0</v>
      </c>
      <c r="AR1066" s="4">
        <v>0</v>
      </c>
      <c r="AS1066" s="4">
        <v>0</v>
      </c>
      <c r="AT1066" s="4">
        <v>0</v>
      </c>
      <c r="AU1066" s="4">
        <v>0</v>
      </c>
      <c r="AV1066" s="4">
        <v>0</v>
      </c>
      <c r="AW1066" s="4">
        <v>0</v>
      </c>
      <c r="AX1066" s="4">
        <v>0</v>
      </c>
      <c r="AZ1066" s="4">
        <v>0</v>
      </c>
      <c r="BA1066" s="4">
        <v>0</v>
      </c>
      <c r="BB1066" s="4">
        <v>517053.45</v>
      </c>
      <c r="BC1066" s="4">
        <v>214114.52</v>
      </c>
      <c r="BD1066" s="4">
        <v>44732.17</v>
      </c>
      <c r="BE1066" s="4">
        <v>0</v>
      </c>
      <c r="BF1066" s="4">
        <v>0</v>
      </c>
      <c r="BG1066" s="4">
        <v>0</v>
      </c>
      <c r="BH1066" s="4">
        <v>0</v>
      </c>
      <c r="BI1066" s="4">
        <v>0</v>
      </c>
      <c r="BR1066" s="9">
        <v>0</v>
      </c>
      <c r="BS1066" s="9">
        <v>0</v>
      </c>
      <c r="BT1066" s="9">
        <v>0</v>
      </c>
      <c r="BU1066" s="9">
        <v>0</v>
      </c>
      <c r="BV1066" s="9">
        <v>0</v>
      </c>
      <c r="BW1066" s="9">
        <v>0</v>
      </c>
      <c r="BX1066" s="9">
        <v>0</v>
      </c>
      <c r="BY1066" s="9">
        <v>0</v>
      </c>
      <c r="BZ1066" s="9">
        <v>0</v>
      </c>
      <c r="CA1066" s="9">
        <v>0</v>
      </c>
      <c r="CB1066" s="9">
        <v>0</v>
      </c>
      <c r="CC1066" s="9">
        <v>0</v>
      </c>
      <c r="CD1066" s="135">
        <v>0</v>
      </c>
      <c r="CE1066" s="7">
        <f t="shared" si="16"/>
        <v>0</v>
      </c>
    </row>
    <row r="1067" spans="1:83" hidden="1">
      <c r="A1067">
        <v>206</v>
      </c>
      <c r="B1067" t="s">
        <v>798</v>
      </c>
      <c r="C1067">
        <v>188</v>
      </c>
      <c r="D1067" t="s">
        <v>799</v>
      </c>
      <c r="E1067">
        <v>620</v>
      </c>
      <c r="F1067">
        <v>123550015</v>
      </c>
      <c r="G1067" t="s">
        <v>802</v>
      </c>
      <c r="H1067" s="21" t="s">
        <v>859</v>
      </c>
      <c r="I1067">
        <v>602</v>
      </c>
      <c r="J1067" t="s">
        <v>380</v>
      </c>
      <c r="K1067">
        <v>6150</v>
      </c>
      <c r="L1067" s="8">
        <v>6110</v>
      </c>
      <c r="M1067" t="s">
        <v>400</v>
      </c>
      <c r="N1067">
        <v>6000</v>
      </c>
      <c r="O1067" t="s">
        <v>375</v>
      </c>
      <c r="P1067">
        <v>9</v>
      </c>
      <c r="Q1067" t="s">
        <v>422</v>
      </c>
      <c r="R1067">
        <v>421</v>
      </c>
      <c r="S1067" s="21">
        <v>4</v>
      </c>
      <c r="T1067" s="21">
        <v>21</v>
      </c>
      <c r="U1067" t="s">
        <v>432</v>
      </c>
      <c r="V1067">
        <v>128</v>
      </c>
      <c r="W1067" t="s">
        <v>404</v>
      </c>
      <c r="X1067">
        <v>1</v>
      </c>
      <c r="Y1067" t="s">
        <v>313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M1067" s="4">
        <v>0</v>
      </c>
      <c r="AN1067" s="4">
        <v>0</v>
      </c>
      <c r="AO1067" s="4">
        <v>2971693.57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0</v>
      </c>
      <c r="AZ1067" s="4">
        <v>0</v>
      </c>
      <c r="BA1067" s="4">
        <v>0</v>
      </c>
      <c r="BB1067" s="4">
        <v>886992.5</v>
      </c>
      <c r="BC1067" s="4">
        <v>0</v>
      </c>
      <c r="BD1067" s="4">
        <v>770348.62</v>
      </c>
      <c r="BE1067" s="4">
        <v>713585.74</v>
      </c>
      <c r="BF1067" s="4">
        <v>141918.79999999999</v>
      </c>
      <c r="BG1067" s="4">
        <v>0</v>
      </c>
      <c r="BH1067" s="4">
        <v>443793.46</v>
      </c>
      <c r="BI1067" s="4"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0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135">
        <v>0</v>
      </c>
      <c r="CE1067" s="7">
        <f t="shared" si="16"/>
        <v>0</v>
      </c>
    </row>
    <row r="1068" spans="1:83" hidden="1">
      <c r="A1068">
        <v>951</v>
      </c>
      <c r="B1068" t="s">
        <v>491</v>
      </c>
      <c r="C1068">
        <v>118</v>
      </c>
      <c r="D1068" t="s">
        <v>178</v>
      </c>
      <c r="E1068">
        <v>628</v>
      </c>
      <c r="F1068">
        <v>123550016</v>
      </c>
      <c r="G1068" t="s">
        <v>815</v>
      </c>
      <c r="H1068" s="53"/>
      <c r="I1068">
        <v>601</v>
      </c>
      <c r="J1068" t="s">
        <v>389</v>
      </c>
      <c r="K1068">
        <v>6150</v>
      </c>
      <c r="L1068" s="8">
        <v>6110</v>
      </c>
      <c r="M1068" t="s">
        <v>400</v>
      </c>
      <c r="N1068">
        <v>6000</v>
      </c>
      <c r="O1068" t="s">
        <v>375</v>
      </c>
      <c r="P1068">
        <v>12</v>
      </c>
      <c r="Q1068" t="s">
        <v>401</v>
      </c>
      <c r="R1068">
        <v>221</v>
      </c>
      <c r="S1068" s="21">
        <v>2</v>
      </c>
      <c r="T1068" s="21">
        <v>21</v>
      </c>
      <c r="U1068" t="s">
        <v>492</v>
      </c>
      <c r="V1068">
        <v>128</v>
      </c>
      <c r="W1068" t="s">
        <v>404</v>
      </c>
      <c r="X1068">
        <v>1</v>
      </c>
      <c r="Y1068" t="s">
        <v>313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177816.84</v>
      </c>
      <c r="AR1068" s="4">
        <v>0</v>
      </c>
      <c r="AS1068" s="4">
        <v>0</v>
      </c>
      <c r="AT1068" s="4">
        <v>0</v>
      </c>
      <c r="AU1068" s="4">
        <v>0</v>
      </c>
      <c r="AV1068" s="4">
        <v>0</v>
      </c>
      <c r="AW1068" s="4">
        <v>0</v>
      </c>
      <c r="AX1068" s="4">
        <v>0</v>
      </c>
      <c r="AZ1068" s="4">
        <v>0</v>
      </c>
      <c r="BA1068" s="4">
        <v>0</v>
      </c>
      <c r="BB1068" s="4">
        <v>0</v>
      </c>
      <c r="BC1068" s="4">
        <v>0</v>
      </c>
      <c r="BD1068" s="4">
        <v>177816.84</v>
      </c>
      <c r="BE1068" s="4">
        <v>0</v>
      </c>
      <c r="BF1068" s="4">
        <v>0</v>
      </c>
      <c r="BG1068" s="4">
        <v>0</v>
      </c>
      <c r="BH1068" s="4">
        <v>0</v>
      </c>
      <c r="BI1068" s="4"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0</v>
      </c>
      <c r="BX1068" s="9">
        <v>0</v>
      </c>
      <c r="BY1068" s="9">
        <v>0</v>
      </c>
      <c r="BZ1068" s="9">
        <v>0</v>
      </c>
      <c r="CA1068" s="9">
        <v>0</v>
      </c>
      <c r="CB1068" s="9">
        <v>0</v>
      </c>
      <c r="CC1068" s="9">
        <v>0</v>
      </c>
      <c r="CD1068" s="135">
        <v>0</v>
      </c>
      <c r="CE1068" s="7">
        <f t="shared" si="16"/>
        <v>0</v>
      </c>
    </row>
    <row r="1069" spans="1:83" hidden="1">
      <c r="A1069">
        <v>206</v>
      </c>
      <c r="B1069" t="s">
        <v>798</v>
      </c>
      <c r="C1069">
        <v>188</v>
      </c>
      <c r="D1069" t="s">
        <v>799</v>
      </c>
      <c r="E1069">
        <v>632</v>
      </c>
      <c r="F1069">
        <v>123550017</v>
      </c>
      <c r="G1069" t="s">
        <v>803</v>
      </c>
      <c r="H1069" s="21" t="s">
        <v>859</v>
      </c>
      <c r="I1069">
        <v>602</v>
      </c>
      <c r="J1069" t="s">
        <v>380</v>
      </c>
      <c r="K1069">
        <v>6150</v>
      </c>
      <c r="L1069" s="8">
        <v>6110</v>
      </c>
      <c r="M1069" t="s">
        <v>400</v>
      </c>
      <c r="N1069">
        <v>6000</v>
      </c>
      <c r="O1069" t="s">
        <v>375</v>
      </c>
      <c r="P1069">
        <v>9</v>
      </c>
      <c r="Q1069" t="s">
        <v>422</v>
      </c>
      <c r="R1069">
        <v>421</v>
      </c>
      <c r="S1069" s="21">
        <v>4</v>
      </c>
      <c r="T1069" s="21">
        <v>21</v>
      </c>
      <c r="U1069" t="s">
        <v>432</v>
      </c>
      <c r="V1069">
        <v>128</v>
      </c>
      <c r="W1069" t="s">
        <v>404</v>
      </c>
      <c r="X1069">
        <v>1</v>
      </c>
      <c r="Y1069" t="s">
        <v>313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M1069" s="4">
        <v>0</v>
      </c>
      <c r="AN1069" s="4">
        <v>0</v>
      </c>
      <c r="AO1069" s="4">
        <v>33288.1</v>
      </c>
      <c r="AP1069" s="4">
        <v>0</v>
      </c>
      <c r="AQ1069" s="4">
        <v>0</v>
      </c>
      <c r="AR1069" s="4">
        <v>3274011.92</v>
      </c>
      <c r="AS1069" s="4">
        <v>0</v>
      </c>
      <c r="AT1069" s="4">
        <v>0</v>
      </c>
      <c r="AU1069" s="4">
        <v>0</v>
      </c>
      <c r="AV1069" s="4">
        <v>0</v>
      </c>
      <c r="AW1069" s="4">
        <v>0</v>
      </c>
      <c r="AX1069" s="4">
        <v>0</v>
      </c>
      <c r="AZ1069" s="4">
        <v>0</v>
      </c>
      <c r="BA1069" s="4">
        <v>0</v>
      </c>
      <c r="BB1069" s="4">
        <v>0</v>
      </c>
      <c r="BC1069" s="4">
        <v>0</v>
      </c>
      <c r="BD1069" s="4">
        <v>0</v>
      </c>
      <c r="BE1069" s="4">
        <v>982203.56</v>
      </c>
      <c r="BF1069" s="4">
        <v>0</v>
      </c>
      <c r="BG1069" s="4">
        <v>2153392.87</v>
      </c>
      <c r="BH1069" s="4">
        <v>0</v>
      </c>
      <c r="BI1069" s="4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0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</v>
      </c>
      <c r="CD1069" s="135">
        <v>0</v>
      </c>
      <c r="CE1069" s="7">
        <f t="shared" si="16"/>
        <v>0</v>
      </c>
    </row>
    <row r="1070" spans="1:83" hidden="1">
      <c r="A1070">
        <v>951</v>
      </c>
      <c r="B1070" t="s">
        <v>491</v>
      </c>
      <c r="C1070">
        <v>118</v>
      </c>
      <c r="D1070" t="s">
        <v>178</v>
      </c>
      <c r="E1070">
        <v>640</v>
      </c>
      <c r="F1070">
        <v>123550018</v>
      </c>
      <c r="G1070" t="s">
        <v>816</v>
      </c>
      <c r="H1070" s="53"/>
      <c r="I1070">
        <v>601</v>
      </c>
      <c r="J1070" t="s">
        <v>389</v>
      </c>
      <c r="K1070">
        <v>6150</v>
      </c>
      <c r="L1070" s="8">
        <v>6110</v>
      </c>
      <c r="M1070" t="s">
        <v>400</v>
      </c>
      <c r="N1070">
        <v>6000</v>
      </c>
      <c r="O1070" t="s">
        <v>375</v>
      </c>
      <c r="P1070">
        <v>12</v>
      </c>
      <c r="Q1070" t="s">
        <v>401</v>
      </c>
      <c r="R1070">
        <v>221</v>
      </c>
      <c r="S1070" s="21">
        <v>2</v>
      </c>
      <c r="T1070" s="21">
        <v>21</v>
      </c>
      <c r="U1070" t="s">
        <v>492</v>
      </c>
      <c r="V1070">
        <v>128</v>
      </c>
      <c r="W1070" t="s">
        <v>404</v>
      </c>
      <c r="X1070">
        <v>1</v>
      </c>
      <c r="Y1070" t="s">
        <v>313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426915.26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426915.26</v>
      </c>
      <c r="BF1070" s="4">
        <v>0</v>
      </c>
      <c r="BG1070" s="4">
        <v>0</v>
      </c>
      <c r="BH1070" s="4">
        <v>0</v>
      </c>
      <c r="BI1070" s="4">
        <v>0</v>
      </c>
      <c r="BR1070" s="9">
        <v>0</v>
      </c>
      <c r="BS1070" s="9">
        <v>0</v>
      </c>
      <c r="BT1070" s="9">
        <v>0</v>
      </c>
      <c r="BU1070" s="9">
        <v>0</v>
      </c>
      <c r="BV1070" s="9">
        <v>0</v>
      </c>
      <c r="BW1070" s="9">
        <v>0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</v>
      </c>
      <c r="CD1070" s="135">
        <v>0</v>
      </c>
      <c r="CE1070" s="7">
        <f t="shared" si="16"/>
        <v>0</v>
      </c>
    </row>
    <row r="1071" spans="1:83" hidden="1">
      <c r="A1071">
        <v>301</v>
      </c>
      <c r="B1071" t="s">
        <v>411</v>
      </c>
      <c r="C1071">
        <v>187</v>
      </c>
      <c r="D1071" t="s">
        <v>804</v>
      </c>
      <c r="E1071">
        <v>643</v>
      </c>
      <c r="F1071">
        <v>123550019</v>
      </c>
      <c r="G1071" t="s">
        <v>809</v>
      </c>
      <c r="H1071" s="21" t="s">
        <v>75</v>
      </c>
      <c r="I1071">
        <v>502</v>
      </c>
      <c r="J1071" t="s">
        <v>413</v>
      </c>
      <c r="K1071">
        <v>6150</v>
      </c>
      <c r="L1071" s="8">
        <v>6110</v>
      </c>
      <c r="M1071" t="s">
        <v>400</v>
      </c>
      <c r="N1071">
        <v>6000</v>
      </c>
      <c r="O1071" t="s">
        <v>375</v>
      </c>
      <c r="P1071">
        <v>12</v>
      </c>
      <c r="Q1071" t="s">
        <v>401</v>
      </c>
      <c r="R1071">
        <v>423</v>
      </c>
      <c r="S1071" s="21">
        <v>4</v>
      </c>
      <c r="T1071" s="21">
        <v>23</v>
      </c>
      <c r="U1071" t="s">
        <v>381</v>
      </c>
      <c r="V1071">
        <v>161</v>
      </c>
      <c r="W1071" t="s">
        <v>414</v>
      </c>
      <c r="X1071">
        <v>1</v>
      </c>
      <c r="Y1071" t="s">
        <v>313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2883943.57</v>
      </c>
      <c r="AS1071" s="4">
        <v>0</v>
      </c>
      <c r="AT1071" s="4">
        <v>0</v>
      </c>
      <c r="AU1071" s="4">
        <v>0</v>
      </c>
      <c r="AV1071" s="4">
        <v>0</v>
      </c>
      <c r="AW1071" s="4">
        <v>0</v>
      </c>
      <c r="AX1071" s="4">
        <v>0</v>
      </c>
      <c r="AZ1071" s="4">
        <v>0</v>
      </c>
      <c r="BA1071" s="4">
        <v>0</v>
      </c>
      <c r="BB1071" s="4">
        <v>0</v>
      </c>
      <c r="BC1071" s="4">
        <v>0</v>
      </c>
      <c r="BD1071" s="4">
        <v>0</v>
      </c>
      <c r="BE1071" s="4">
        <v>0</v>
      </c>
      <c r="BF1071" s="4">
        <v>0</v>
      </c>
      <c r="BG1071" s="4">
        <v>857407.83</v>
      </c>
      <c r="BH1071" s="4">
        <v>1823286.91</v>
      </c>
      <c r="BI1071" s="4">
        <v>0</v>
      </c>
      <c r="BJ1071" s="6">
        <v>926108.38800000004</v>
      </c>
      <c r="BK1071" s="6">
        <v>926108.38800000004</v>
      </c>
      <c r="BR1071" s="9">
        <v>0</v>
      </c>
      <c r="BS1071" s="9">
        <v>0</v>
      </c>
      <c r="BT1071" s="9">
        <v>0</v>
      </c>
      <c r="BU1071" s="9">
        <v>0</v>
      </c>
      <c r="BV1071" s="9">
        <v>0</v>
      </c>
      <c r="BW1071" s="9">
        <v>0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135">
        <v>0</v>
      </c>
      <c r="CE1071" s="7">
        <f t="shared" si="16"/>
        <v>0</v>
      </c>
    </row>
    <row r="1072" spans="1:83" hidden="1">
      <c r="A1072">
        <v>951</v>
      </c>
      <c r="B1072" t="s">
        <v>491</v>
      </c>
      <c r="C1072">
        <v>118</v>
      </c>
      <c r="D1072" t="s">
        <v>178</v>
      </c>
      <c r="E1072">
        <v>650</v>
      </c>
      <c r="F1072">
        <v>123550020</v>
      </c>
      <c r="G1072" t="s">
        <v>817</v>
      </c>
      <c r="H1072" s="53"/>
      <c r="I1072">
        <v>601</v>
      </c>
      <c r="J1072" t="s">
        <v>389</v>
      </c>
      <c r="K1072">
        <v>6150</v>
      </c>
      <c r="L1072" s="8">
        <v>6110</v>
      </c>
      <c r="M1072" t="s">
        <v>400</v>
      </c>
      <c r="N1072">
        <v>6000</v>
      </c>
      <c r="O1072" t="s">
        <v>375</v>
      </c>
      <c r="P1072">
        <v>12</v>
      </c>
      <c r="Q1072" t="s">
        <v>401</v>
      </c>
      <c r="R1072">
        <v>221</v>
      </c>
      <c r="S1072" s="21">
        <v>2</v>
      </c>
      <c r="T1072" s="21">
        <v>21</v>
      </c>
      <c r="U1072" t="s">
        <v>492</v>
      </c>
      <c r="V1072">
        <v>128</v>
      </c>
      <c r="W1072" t="s">
        <v>404</v>
      </c>
      <c r="X1072">
        <v>1</v>
      </c>
      <c r="Y1072" t="s">
        <v>313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455000</v>
      </c>
      <c r="AT1072" s="4">
        <v>0</v>
      </c>
      <c r="AU1072" s="4">
        <v>0</v>
      </c>
      <c r="AV1072" s="4">
        <v>0</v>
      </c>
      <c r="AW1072" s="4">
        <v>0</v>
      </c>
      <c r="AX1072" s="4">
        <v>0</v>
      </c>
      <c r="AZ1072" s="4">
        <v>0</v>
      </c>
      <c r="BA1072" s="4">
        <v>0</v>
      </c>
      <c r="BB1072" s="4">
        <v>0</v>
      </c>
      <c r="BC1072" s="4">
        <v>0</v>
      </c>
      <c r="BD1072" s="4">
        <v>0</v>
      </c>
      <c r="BE1072" s="4">
        <v>0</v>
      </c>
      <c r="BF1072" s="4">
        <v>0</v>
      </c>
      <c r="BG1072" s="4">
        <v>0</v>
      </c>
      <c r="BH1072" s="4">
        <v>0</v>
      </c>
      <c r="BI1072" s="4">
        <v>0</v>
      </c>
      <c r="BR1072" s="9">
        <v>0</v>
      </c>
      <c r="BS1072" s="9">
        <v>0</v>
      </c>
      <c r="BT1072" s="9">
        <v>0</v>
      </c>
      <c r="BU1072" s="9">
        <v>0</v>
      </c>
      <c r="BV1072" s="9">
        <v>0</v>
      </c>
      <c r="BW1072" s="9">
        <v>0</v>
      </c>
      <c r="BX1072" s="9">
        <v>0</v>
      </c>
      <c r="BY1072" s="9">
        <v>0</v>
      </c>
      <c r="BZ1072" s="9">
        <v>0</v>
      </c>
      <c r="CA1072" s="9">
        <v>0</v>
      </c>
      <c r="CB1072" s="9">
        <v>0</v>
      </c>
      <c r="CC1072" s="9">
        <v>0</v>
      </c>
      <c r="CD1072" s="135">
        <v>0</v>
      </c>
      <c r="CE1072" s="7">
        <f t="shared" si="16"/>
        <v>0</v>
      </c>
    </row>
    <row r="1073" spans="1:83" hidden="1">
      <c r="A1073">
        <v>951</v>
      </c>
      <c r="B1073" t="s">
        <v>491</v>
      </c>
      <c r="C1073">
        <v>118</v>
      </c>
      <c r="D1073" t="s">
        <v>178</v>
      </c>
      <c r="E1073">
        <v>653</v>
      </c>
      <c r="F1073">
        <v>123550021</v>
      </c>
      <c r="G1073" t="s">
        <v>818</v>
      </c>
      <c r="H1073" s="53"/>
      <c r="I1073">
        <v>601</v>
      </c>
      <c r="J1073" t="s">
        <v>389</v>
      </c>
      <c r="K1073">
        <v>6150</v>
      </c>
      <c r="L1073" s="8">
        <v>6110</v>
      </c>
      <c r="M1073" t="s">
        <v>400</v>
      </c>
      <c r="N1073">
        <v>6000</v>
      </c>
      <c r="O1073" t="s">
        <v>375</v>
      </c>
      <c r="P1073">
        <v>12</v>
      </c>
      <c r="Q1073" t="s">
        <v>401</v>
      </c>
      <c r="R1073">
        <v>221</v>
      </c>
      <c r="S1073" s="21">
        <v>2</v>
      </c>
      <c r="T1073" s="21">
        <v>21</v>
      </c>
      <c r="U1073" t="s">
        <v>492</v>
      </c>
      <c r="V1073">
        <v>128</v>
      </c>
      <c r="W1073" t="s">
        <v>404</v>
      </c>
      <c r="X1073">
        <v>1</v>
      </c>
      <c r="Y1073" t="s">
        <v>313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1304857.74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0</v>
      </c>
      <c r="BE1073" s="4">
        <v>0</v>
      </c>
      <c r="BF1073" s="4">
        <v>375477.18</v>
      </c>
      <c r="BG1073" s="4">
        <v>549121.67000000004</v>
      </c>
      <c r="BH1073" s="4">
        <v>311968.33</v>
      </c>
      <c r="BI1073" s="4">
        <v>15000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0</v>
      </c>
      <c r="BX1073" s="9">
        <v>0</v>
      </c>
      <c r="BY1073" s="9">
        <v>0</v>
      </c>
      <c r="BZ1073" s="9">
        <v>0</v>
      </c>
      <c r="CA1073" s="9">
        <v>0</v>
      </c>
      <c r="CB1073" s="9">
        <v>0</v>
      </c>
      <c r="CC1073" s="9">
        <v>0</v>
      </c>
      <c r="CD1073" s="135">
        <v>0</v>
      </c>
      <c r="CE1073" s="7">
        <f t="shared" si="16"/>
        <v>0</v>
      </c>
    </row>
    <row r="1074" spans="1:83" hidden="1">
      <c r="A1074">
        <v>951</v>
      </c>
      <c r="B1074" t="s">
        <v>491</v>
      </c>
      <c r="C1074">
        <v>118</v>
      </c>
      <c r="D1074" t="s">
        <v>178</v>
      </c>
      <c r="E1074">
        <v>654</v>
      </c>
      <c r="F1074">
        <v>123550022</v>
      </c>
      <c r="G1074" t="s">
        <v>819</v>
      </c>
      <c r="H1074" s="53"/>
      <c r="I1074">
        <v>601</v>
      </c>
      <c r="J1074" t="s">
        <v>389</v>
      </c>
      <c r="K1074">
        <v>6150</v>
      </c>
      <c r="L1074" s="8">
        <v>6110</v>
      </c>
      <c r="M1074" t="s">
        <v>400</v>
      </c>
      <c r="N1074">
        <v>6000</v>
      </c>
      <c r="O1074" t="s">
        <v>375</v>
      </c>
      <c r="P1074">
        <v>12</v>
      </c>
      <c r="Q1074" t="s">
        <v>401</v>
      </c>
      <c r="R1074">
        <v>221</v>
      </c>
      <c r="S1074" s="21">
        <v>2</v>
      </c>
      <c r="T1074" s="21">
        <v>21</v>
      </c>
      <c r="U1074" t="s">
        <v>492</v>
      </c>
      <c r="V1074">
        <v>128</v>
      </c>
      <c r="W1074" t="s">
        <v>404</v>
      </c>
      <c r="X1074">
        <v>1</v>
      </c>
      <c r="Y1074" t="s">
        <v>313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552066.71</v>
      </c>
      <c r="AT1074" s="4">
        <v>0</v>
      </c>
      <c r="AU1074" s="4">
        <v>0</v>
      </c>
      <c r="AV1074" s="4">
        <v>0</v>
      </c>
      <c r="AW1074" s="4">
        <v>0</v>
      </c>
      <c r="AX1074" s="4">
        <v>0</v>
      </c>
      <c r="AZ1074" s="4">
        <v>0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  <c r="BF1074" s="4">
        <v>0</v>
      </c>
      <c r="BG1074" s="4">
        <v>164663.65</v>
      </c>
      <c r="BH1074" s="4">
        <v>0</v>
      </c>
      <c r="BI1074" s="4">
        <v>0</v>
      </c>
      <c r="BR1074" s="9">
        <v>0</v>
      </c>
      <c r="BS1074" s="9">
        <v>0</v>
      </c>
      <c r="BT1074" s="9">
        <v>0</v>
      </c>
      <c r="BU1074" s="9">
        <v>0</v>
      </c>
      <c r="BV1074" s="9">
        <v>0</v>
      </c>
      <c r="BW1074" s="9">
        <v>0</v>
      </c>
      <c r="BX1074" s="9">
        <v>0</v>
      </c>
      <c r="BY1074" s="9">
        <v>0</v>
      </c>
      <c r="BZ1074" s="9">
        <v>0</v>
      </c>
      <c r="CA1074" s="9">
        <v>0</v>
      </c>
      <c r="CB1074" s="9">
        <v>0</v>
      </c>
      <c r="CC1074" s="9">
        <v>0</v>
      </c>
      <c r="CD1074" s="135">
        <v>0</v>
      </c>
      <c r="CE1074" s="7">
        <f t="shared" si="16"/>
        <v>0</v>
      </c>
    </row>
    <row r="1075" spans="1:83" hidden="1">
      <c r="A1075">
        <v>951</v>
      </c>
      <c r="B1075" t="s">
        <v>491</v>
      </c>
      <c r="C1075">
        <v>118</v>
      </c>
      <c r="D1075" t="s">
        <v>178</v>
      </c>
      <c r="E1075">
        <v>655</v>
      </c>
      <c r="F1075">
        <v>123550023</v>
      </c>
      <c r="G1075" t="s">
        <v>820</v>
      </c>
      <c r="H1075" s="53"/>
      <c r="I1075">
        <v>601</v>
      </c>
      <c r="J1075" t="s">
        <v>389</v>
      </c>
      <c r="K1075">
        <v>6150</v>
      </c>
      <c r="L1075" s="8">
        <v>6110</v>
      </c>
      <c r="M1075" t="s">
        <v>400</v>
      </c>
      <c r="N1075">
        <v>6000</v>
      </c>
      <c r="O1075" t="s">
        <v>375</v>
      </c>
      <c r="P1075">
        <v>12</v>
      </c>
      <c r="Q1075" t="s">
        <v>401</v>
      </c>
      <c r="R1075">
        <v>221</v>
      </c>
      <c r="S1075" s="21">
        <v>2</v>
      </c>
      <c r="T1075" s="21">
        <v>21</v>
      </c>
      <c r="U1075" t="s">
        <v>492</v>
      </c>
      <c r="V1075">
        <v>128</v>
      </c>
      <c r="W1075" t="s">
        <v>404</v>
      </c>
      <c r="X1075">
        <v>1</v>
      </c>
      <c r="Y1075" t="s">
        <v>313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1023397.02</v>
      </c>
      <c r="AT1075" s="4">
        <v>0</v>
      </c>
      <c r="AU1075" s="4">
        <v>0</v>
      </c>
      <c r="AV1075" s="4">
        <v>49318.68</v>
      </c>
      <c r="AW1075" s="4">
        <v>0</v>
      </c>
      <c r="AX1075" s="4">
        <v>0</v>
      </c>
      <c r="AZ1075" s="4">
        <v>0</v>
      </c>
      <c r="BA1075" s="4">
        <v>0</v>
      </c>
      <c r="BB1075" s="4">
        <v>0</v>
      </c>
      <c r="BC1075" s="4">
        <v>0</v>
      </c>
      <c r="BD1075" s="4">
        <v>0</v>
      </c>
      <c r="BE1075" s="4">
        <v>0</v>
      </c>
      <c r="BF1075" s="4">
        <v>0</v>
      </c>
      <c r="BG1075" s="4">
        <v>0</v>
      </c>
      <c r="BH1075" s="4">
        <v>306483.57</v>
      </c>
      <c r="BI1075" s="4">
        <v>766232.13</v>
      </c>
      <c r="BR1075" s="9">
        <v>0</v>
      </c>
      <c r="BS1075" s="9">
        <v>0</v>
      </c>
      <c r="BT1075" s="9">
        <v>0</v>
      </c>
      <c r="BU1075" s="9">
        <v>0</v>
      </c>
      <c r="BV1075" s="9">
        <v>0</v>
      </c>
      <c r="BW1075" s="9">
        <v>0</v>
      </c>
      <c r="BX1075" s="9">
        <v>0</v>
      </c>
      <c r="BY1075" s="9">
        <v>0</v>
      </c>
      <c r="BZ1075" s="9">
        <v>0</v>
      </c>
      <c r="CA1075" s="9">
        <v>0</v>
      </c>
      <c r="CB1075" s="9">
        <v>0</v>
      </c>
      <c r="CC1075" s="9">
        <v>0</v>
      </c>
      <c r="CD1075" s="135">
        <v>0</v>
      </c>
      <c r="CE1075" s="7">
        <f t="shared" si="16"/>
        <v>0</v>
      </c>
    </row>
    <row r="1076" spans="1:83" hidden="1">
      <c r="A1076">
        <v>951</v>
      </c>
      <c r="B1076" t="s">
        <v>491</v>
      </c>
      <c r="C1076">
        <v>118</v>
      </c>
      <c r="D1076" t="s">
        <v>178</v>
      </c>
      <c r="E1076">
        <v>656</v>
      </c>
      <c r="F1076">
        <v>123550024</v>
      </c>
      <c r="G1076" t="s">
        <v>821</v>
      </c>
      <c r="H1076" s="53"/>
      <c r="I1076">
        <v>601</v>
      </c>
      <c r="J1076" t="s">
        <v>389</v>
      </c>
      <c r="K1076">
        <v>6150</v>
      </c>
      <c r="L1076" s="8">
        <v>6110</v>
      </c>
      <c r="M1076" t="s">
        <v>400</v>
      </c>
      <c r="N1076">
        <v>6000</v>
      </c>
      <c r="O1076" t="s">
        <v>375</v>
      </c>
      <c r="P1076">
        <v>12</v>
      </c>
      <c r="Q1076" t="s">
        <v>401</v>
      </c>
      <c r="R1076">
        <v>221</v>
      </c>
      <c r="S1076" s="21">
        <v>2</v>
      </c>
      <c r="T1076" s="21">
        <v>21</v>
      </c>
      <c r="U1076" t="s">
        <v>492</v>
      </c>
      <c r="V1076">
        <v>128</v>
      </c>
      <c r="W1076" t="s">
        <v>404</v>
      </c>
      <c r="X1076">
        <v>1</v>
      </c>
      <c r="Y1076" t="s">
        <v>313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2122737.59</v>
      </c>
      <c r="AT1076" s="4">
        <v>0</v>
      </c>
      <c r="AU1076" s="4">
        <v>0</v>
      </c>
      <c r="AV1076" s="4">
        <v>-49318.68</v>
      </c>
      <c r="AW1076" s="4">
        <v>0</v>
      </c>
      <c r="AX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0</v>
      </c>
      <c r="BG1076" s="4">
        <v>0</v>
      </c>
      <c r="BH1076" s="4">
        <v>632295.51</v>
      </c>
      <c r="BI1076" s="4">
        <v>1401505.46</v>
      </c>
      <c r="BR1076" s="9">
        <v>0</v>
      </c>
      <c r="BS1076" s="9">
        <v>0</v>
      </c>
      <c r="BT1076" s="9">
        <v>0</v>
      </c>
      <c r="BU1076" s="9">
        <v>0</v>
      </c>
      <c r="BV1076" s="9">
        <v>0</v>
      </c>
      <c r="BW1076" s="9">
        <v>0</v>
      </c>
      <c r="BX1076" s="9">
        <v>0</v>
      </c>
      <c r="BY1076" s="9">
        <v>0</v>
      </c>
      <c r="BZ1076" s="9">
        <v>0</v>
      </c>
      <c r="CA1076" s="9">
        <v>0</v>
      </c>
      <c r="CB1076" s="9">
        <v>0</v>
      </c>
      <c r="CC1076" s="9">
        <v>0</v>
      </c>
      <c r="CD1076" s="135">
        <v>0</v>
      </c>
      <c r="CE1076" s="7">
        <f t="shared" si="16"/>
        <v>0</v>
      </c>
    </row>
    <row r="1077" spans="1:83" hidden="1">
      <c r="A1077">
        <v>951</v>
      </c>
      <c r="B1077" t="s">
        <v>491</v>
      </c>
      <c r="C1077">
        <v>118</v>
      </c>
      <c r="D1077" t="s">
        <v>178</v>
      </c>
      <c r="E1077">
        <v>657</v>
      </c>
      <c r="F1077">
        <v>123550025</v>
      </c>
      <c r="G1077" t="s">
        <v>822</v>
      </c>
      <c r="H1077" s="53"/>
      <c r="I1077">
        <v>601</v>
      </c>
      <c r="J1077" t="s">
        <v>389</v>
      </c>
      <c r="K1077">
        <v>6150</v>
      </c>
      <c r="L1077" s="8">
        <v>6110</v>
      </c>
      <c r="M1077" t="s">
        <v>400</v>
      </c>
      <c r="N1077">
        <v>6000</v>
      </c>
      <c r="O1077" t="s">
        <v>375</v>
      </c>
      <c r="P1077">
        <v>12</v>
      </c>
      <c r="Q1077" t="s">
        <v>401</v>
      </c>
      <c r="R1077">
        <v>221</v>
      </c>
      <c r="S1077" s="21">
        <v>2</v>
      </c>
      <c r="T1077" s="21">
        <v>21</v>
      </c>
      <c r="U1077" t="s">
        <v>492</v>
      </c>
      <c r="V1077">
        <v>128</v>
      </c>
      <c r="W1077" t="s">
        <v>404</v>
      </c>
      <c r="X1077">
        <v>1</v>
      </c>
      <c r="Y1077" t="s">
        <v>313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735822.97</v>
      </c>
      <c r="AT1077" s="4">
        <v>0</v>
      </c>
      <c r="AU1077" s="4">
        <v>0</v>
      </c>
      <c r="AV1077" s="4">
        <v>0</v>
      </c>
      <c r="AW1077" s="4">
        <v>-18838.54</v>
      </c>
      <c r="AX1077" s="4">
        <v>0</v>
      </c>
      <c r="AZ1077" s="4">
        <v>0</v>
      </c>
      <c r="BA1077" s="4">
        <v>0</v>
      </c>
      <c r="BB1077" s="4">
        <v>0</v>
      </c>
      <c r="BC1077" s="4">
        <v>0</v>
      </c>
      <c r="BD1077" s="4">
        <v>0</v>
      </c>
      <c r="BE1077" s="4">
        <v>0</v>
      </c>
      <c r="BF1077" s="4">
        <v>0</v>
      </c>
      <c r="BG1077" s="4">
        <v>0</v>
      </c>
      <c r="BH1077" s="4">
        <v>219329.39</v>
      </c>
      <c r="BI1077" s="4">
        <v>482396.32</v>
      </c>
      <c r="BR1077" s="9">
        <v>0</v>
      </c>
      <c r="BS1077" s="9">
        <v>0</v>
      </c>
      <c r="BT1077" s="9">
        <v>0</v>
      </c>
      <c r="BU1077" s="9">
        <v>0</v>
      </c>
      <c r="BV1077" s="9">
        <v>0</v>
      </c>
      <c r="BW1077" s="9">
        <v>0</v>
      </c>
      <c r="BX1077" s="9">
        <v>0</v>
      </c>
      <c r="BY1077" s="9">
        <v>0</v>
      </c>
      <c r="BZ1077" s="9">
        <v>0</v>
      </c>
      <c r="CA1077" s="9">
        <v>0</v>
      </c>
      <c r="CB1077" s="9">
        <v>0</v>
      </c>
      <c r="CC1077" s="9">
        <v>0</v>
      </c>
      <c r="CD1077" s="135">
        <v>0</v>
      </c>
      <c r="CE1077" s="7">
        <f t="shared" si="16"/>
        <v>0</v>
      </c>
    </row>
    <row r="1078" spans="1:83" hidden="1">
      <c r="A1078">
        <v>951</v>
      </c>
      <c r="B1078" t="s">
        <v>491</v>
      </c>
      <c r="C1078">
        <v>118</v>
      </c>
      <c r="D1078" t="s">
        <v>178</v>
      </c>
      <c r="E1078">
        <v>658</v>
      </c>
      <c r="F1078">
        <v>123550026</v>
      </c>
      <c r="G1078" t="s">
        <v>823</v>
      </c>
      <c r="H1078" s="53"/>
      <c r="I1078">
        <v>601</v>
      </c>
      <c r="J1078" t="s">
        <v>389</v>
      </c>
      <c r="K1078">
        <v>6150</v>
      </c>
      <c r="L1078" s="8">
        <v>6110</v>
      </c>
      <c r="M1078" t="s">
        <v>400</v>
      </c>
      <c r="N1078">
        <v>6000</v>
      </c>
      <c r="O1078" t="s">
        <v>375</v>
      </c>
      <c r="P1078">
        <v>12</v>
      </c>
      <c r="Q1078" t="s">
        <v>401</v>
      </c>
      <c r="R1078">
        <v>221</v>
      </c>
      <c r="S1078" s="21">
        <v>2</v>
      </c>
      <c r="T1078" s="21">
        <v>21</v>
      </c>
      <c r="U1078" t="s">
        <v>492</v>
      </c>
      <c r="V1078">
        <v>128</v>
      </c>
      <c r="W1078" t="s">
        <v>404</v>
      </c>
      <c r="X1078">
        <v>1</v>
      </c>
      <c r="Y1078" t="s">
        <v>313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1411744.14</v>
      </c>
      <c r="AT1078" s="4">
        <v>0</v>
      </c>
      <c r="AU1078" s="4">
        <v>0</v>
      </c>
      <c r="AV1078" s="4">
        <v>0</v>
      </c>
      <c r="AW1078" s="4">
        <v>18838.54</v>
      </c>
      <c r="AX1078" s="4">
        <v>0</v>
      </c>
      <c r="AZ1078" s="4">
        <v>0</v>
      </c>
      <c r="BA1078" s="4">
        <v>0</v>
      </c>
      <c r="BB1078" s="4">
        <v>0</v>
      </c>
      <c r="BC1078" s="4">
        <v>0</v>
      </c>
      <c r="BD1078" s="4">
        <v>0</v>
      </c>
      <c r="BE1078" s="4">
        <v>0</v>
      </c>
      <c r="BF1078" s="4">
        <v>0</v>
      </c>
      <c r="BG1078" s="4">
        <v>0</v>
      </c>
      <c r="BH1078" s="4">
        <v>420363.12</v>
      </c>
      <c r="BI1078" s="4">
        <v>842128.68</v>
      </c>
      <c r="BR1078" s="9">
        <v>0</v>
      </c>
      <c r="BS1078" s="9">
        <v>0</v>
      </c>
      <c r="BT1078" s="9">
        <v>0</v>
      </c>
      <c r="BU1078" s="9">
        <v>0</v>
      </c>
      <c r="BV1078" s="9">
        <v>0</v>
      </c>
      <c r="BW1078" s="9">
        <v>0</v>
      </c>
      <c r="BX1078" s="9">
        <v>0</v>
      </c>
      <c r="BY1078" s="9">
        <v>0</v>
      </c>
      <c r="BZ1078" s="9">
        <v>0</v>
      </c>
      <c r="CA1078" s="9">
        <v>0</v>
      </c>
      <c r="CB1078" s="9">
        <v>0</v>
      </c>
      <c r="CC1078" s="9">
        <v>0</v>
      </c>
      <c r="CD1078" s="135">
        <v>0</v>
      </c>
      <c r="CE1078" s="7">
        <f t="shared" si="16"/>
        <v>0</v>
      </c>
    </row>
    <row r="1079" spans="1:83" hidden="1">
      <c r="A1079">
        <v>951</v>
      </c>
      <c r="B1079" t="s">
        <v>491</v>
      </c>
      <c r="C1079">
        <v>118</v>
      </c>
      <c r="D1079" t="s">
        <v>178</v>
      </c>
      <c r="E1079">
        <v>659</v>
      </c>
      <c r="F1079">
        <v>123550027</v>
      </c>
      <c r="G1079" t="s">
        <v>824</v>
      </c>
      <c r="H1079" s="53"/>
      <c r="I1079">
        <v>601</v>
      </c>
      <c r="J1079" t="s">
        <v>389</v>
      </c>
      <c r="K1079">
        <v>6150</v>
      </c>
      <c r="L1079" s="8">
        <v>6110</v>
      </c>
      <c r="M1079" t="s">
        <v>400</v>
      </c>
      <c r="N1079">
        <v>6000</v>
      </c>
      <c r="O1079" t="s">
        <v>375</v>
      </c>
      <c r="P1079">
        <v>12</v>
      </c>
      <c r="Q1079" t="s">
        <v>401</v>
      </c>
      <c r="R1079">
        <v>221</v>
      </c>
      <c r="S1079" s="21">
        <v>2</v>
      </c>
      <c r="T1079" s="21">
        <v>21</v>
      </c>
      <c r="U1079" t="s">
        <v>492</v>
      </c>
      <c r="V1079">
        <v>128</v>
      </c>
      <c r="W1079" t="s">
        <v>404</v>
      </c>
      <c r="X1079">
        <v>1</v>
      </c>
      <c r="Y1079" t="s">
        <v>313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2539042.08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758924.79</v>
      </c>
      <c r="BI1079" s="4">
        <v>0</v>
      </c>
      <c r="BR1079" s="9">
        <v>0</v>
      </c>
      <c r="BS1079" s="9">
        <v>0</v>
      </c>
      <c r="BT1079" s="9">
        <v>0</v>
      </c>
      <c r="BU1079" s="9">
        <v>0</v>
      </c>
      <c r="BV1079" s="9">
        <v>0</v>
      </c>
      <c r="BW1079" s="9">
        <v>0</v>
      </c>
      <c r="BX1079" s="9">
        <v>0</v>
      </c>
      <c r="BY1079" s="9">
        <v>0</v>
      </c>
      <c r="BZ1079" s="9">
        <v>0</v>
      </c>
      <c r="CA1079" s="9">
        <v>0</v>
      </c>
      <c r="CB1079" s="9">
        <v>0</v>
      </c>
      <c r="CC1079" s="9">
        <v>0</v>
      </c>
      <c r="CD1079" s="135">
        <v>0</v>
      </c>
      <c r="CE1079" s="7">
        <f t="shared" si="16"/>
        <v>0</v>
      </c>
    </row>
    <row r="1080" spans="1:83" hidden="1">
      <c r="A1080">
        <v>951</v>
      </c>
      <c r="B1080" t="s">
        <v>491</v>
      </c>
      <c r="C1080">
        <v>118</v>
      </c>
      <c r="D1080" t="s">
        <v>178</v>
      </c>
      <c r="E1080">
        <v>660</v>
      </c>
      <c r="F1080">
        <v>123550028</v>
      </c>
      <c r="G1080" t="s">
        <v>825</v>
      </c>
      <c r="H1080" s="53"/>
      <c r="I1080">
        <v>601</v>
      </c>
      <c r="J1080" t="s">
        <v>389</v>
      </c>
      <c r="K1080">
        <v>6150</v>
      </c>
      <c r="L1080" s="8">
        <v>6110</v>
      </c>
      <c r="M1080" t="s">
        <v>400</v>
      </c>
      <c r="N1080">
        <v>6000</v>
      </c>
      <c r="O1080" t="s">
        <v>375</v>
      </c>
      <c r="P1080">
        <v>12</v>
      </c>
      <c r="Q1080" t="s">
        <v>401</v>
      </c>
      <c r="R1080">
        <v>221</v>
      </c>
      <c r="S1080" s="21">
        <v>2</v>
      </c>
      <c r="T1080" s="21">
        <v>21</v>
      </c>
      <c r="U1080" t="s">
        <v>492</v>
      </c>
      <c r="V1080">
        <v>128</v>
      </c>
      <c r="W1080" t="s">
        <v>404</v>
      </c>
      <c r="X1080">
        <v>1</v>
      </c>
      <c r="Y1080" t="s">
        <v>313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1535932.99</v>
      </c>
      <c r="AT1080" s="4">
        <v>0</v>
      </c>
      <c r="AU1080" s="4">
        <v>0</v>
      </c>
      <c r="AV1080" s="4">
        <v>0</v>
      </c>
      <c r="AW1080" s="4">
        <v>0</v>
      </c>
      <c r="AX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  <c r="BF1080" s="4">
        <v>0</v>
      </c>
      <c r="BG1080" s="4">
        <v>0</v>
      </c>
      <c r="BH1080" s="4">
        <v>0</v>
      </c>
      <c r="BI1080" s="4">
        <v>462612.7</v>
      </c>
      <c r="BR1080" s="9">
        <v>0</v>
      </c>
      <c r="BS1080" s="9">
        <v>0</v>
      </c>
      <c r="BT1080" s="9">
        <v>0</v>
      </c>
      <c r="BU1080" s="9">
        <v>0</v>
      </c>
      <c r="BV1080" s="9">
        <v>0</v>
      </c>
      <c r="BW1080" s="9">
        <v>0</v>
      </c>
      <c r="BX1080" s="9">
        <v>0</v>
      </c>
      <c r="BY1080" s="9">
        <v>0</v>
      </c>
      <c r="BZ1080" s="9">
        <v>0</v>
      </c>
      <c r="CA1080" s="9">
        <v>0</v>
      </c>
      <c r="CB1080" s="9">
        <v>0</v>
      </c>
      <c r="CC1080" s="9">
        <v>0</v>
      </c>
      <c r="CD1080" s="135">
        <v>0</v>
      </c>
      <c r="CE1080" s="7">
        <f t="shared" si="16"/>
        <v>0</v>
      </c>
    </row>
    <row r="1081" spans="1:83" hidden="1">
      <c r="A1081">
        <v>951</v>
      </c>
      <c r="B1081" t="s">
        <v>491</v>
      </c>
      <c r="C1081">
        <v>118</v>
      </c>
      <c r="D1081" t="s">
        <v>178</v>
      </c>
      <c r="E1081">
        <v>661</v>
      </c>
      <c r="F1081">
        <v>123550029</v>
      </c>
      <c r="G1081" t="s">
        <v>826</v>
      </c>
      <c r="H1081" s="53"/>
      <c r="I1081">
        <v>601</v>
      </c>
      <c r="J1081" t="s">
        <v>389</v>
      </c>
      <c r="K1081">
        <v>6150</v>
      </c>
      <c r="L1081" s="8">
        <v>6110</v>
      </c>
      <c r="M1081" t="s">
        <v>400</v>
      </c>
      <c r="N1081">
        <v>6000</v>
      </c>
      <c r="O1081" t="s">
        <v>375</v>
      </c>
      <c r="P1081">
        <v>12</v>
      </c>
      <c r="Q1081" t="s">
        <v>401</v>
      </c>
      <c r="R1081">
        <v>221</v>
      </c>
      <c r="S1081" s="21">
        <v>2</v>
      </c>
      <c r="T1081" s="21">
        <v>21</v>
      </c>
      <c r="U1081" t="s">
        <v>492</v>
      </c>
      <c r="V1081">
        <v>128</v>
      </c>
      <c r="W1081" t="s">
        <v>404</v>
      </c>
      <c r="X1081">
        <v>1</v>
      </c>
      <c r="Y1081" t="s">
        <v>313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1607409.11</v>
      </c>
      <c r="AT1081" s="4">
        <v>0</v>
      </c>
      <c r="AU1081" s="4">
        <v>0</v>
      </c>
      <c r="AV1081" s="4">
        <v>0</v>
      </c>
      <c r="AW1081" s="4">
        <v>0</v>
      </c>
      <c r="AX1081" s="4">
        <v>0</v>
      </c>
      <c r="AZ1081" s="4">
        <v>0</v>
      </c>
      <c r="BA1081" s="4">
        <v>0</v>
      </c>
      <c r="BB1081" s="4">
        <v>0</v>
      </c>
      <c r="BC1081" s="4">
        <v>0</v>
      </c>
      <c r="BD1081" s="4">
        <v>0</v>
      </c>
      <c r="BE1081" s="4">
        <v>0</v>
      </c>
      <c r="BF1081" s="4">
        <v>0</v>
      </c>
      <c r="BG1081" s="4">
        <v>0</v>
      </c>
      <c r="BH1081" s="4">
        <v>0</v>
      </c>
      <c r="BI1081" s="4">
        <v>476549.56</v>
      </c>
      <c r="BR1081" s="9">
        <v>0</v>
      </c>
      <c r="BS1081" s="9">
        <v>0</v>
      </c>
      <c r="BT1081" s="9">
        <v>0</v>
      </c>
      <c r="BU1081" s="9">
        <v>0</v>
      </c>
      <c r="BV1081" s="9">
        <v>0</v>
      </c>
      <c r="BW1081" s="9">
        <v>0</v>
      </c>
      <c r="BX1081" s="9">
        <v>0</v>
      </c>
      <c r="BY1081" s="9">
        <v>0</v>
      </c>
      <c r="BZ1081" s="9">
        <v>0</v>
      </c>
      <c r="CA1081" s="9">
        <v>0</v>
      </c>
      <c r="CB1081" s="9">
        <v>0</v>
      </c>
      <c r="CC1081" s="9">
        <v>0</v>
      </c>
      <c r="CD1081" s="135">
        <v>0</v>
      </c>
      <c r="CE1081" s="7">
        <f t="shared" si="16"/>
        <v>0</v>
      </c>
    </row>
    <row r="1082" spans="1:83" hidden="1">
      <c r="A1082">
        <v>203</v>
      </c>
      <c r="B1082" t="s">
        <v>402</v>
      </c>
      <c r="C1082">
        <v>186</v>
      </c>
      <c r="D1082" t="s">
        <v>790</v>
      </c>
      <c r="E1082">
        <v>664</v>
      </c>
      <c r="F1082">
        <v>123550030</v>
      </c>
      <c r="G1082" t="s">
        <v>791</v>
      </c>
      <c r="H1082" s="21" t="s">
        <v>99</v>
      </c>
      <c r="I1082">
        <v>602</v>
      </c>
      <c r="J1082" t="s">
        <v>380</v>
      </c>
      <c r="K1082">
        <v>6150</v>
      </c>
      <c r="L1082" s="8">
        <v>6110</v>
      </c>
      <c r="M1082" t="s">
        <v>400</v>
      </c>
      <c r="N1082">
        <v>6000</v>
      </c>
      <c r="O1082" t="s">
        <v>375</v>
      </c>
      <c r="P1082">
        <v>12</v>
      </c>
      <c r="Q1082" t="s">
        <v>401</v>
      </c>
      <c r="R1082">
        <v>421</v>
      </c>
      <c r="S1082" s="21">
        <v>4</v>
      </c>
      <c r="T1082" s="21">
        <v>21</v>
      </c>
      <c r="U1082" t="s">
        <v>432</v>
      </c>
      <c r="V1082">
        <v>128</v>
      </c>
      <c r="W1082" t="s">
        <v>404</v>
      </c>
      <c r="X1082">
        <v>1</v>
      </c>
      <c r="Y1082" t="s">
        <v>313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2046994.58</v>
      </c>
      <c r="AT1082" s="4">
        <v>0</v>
      </c>
      <c r="AU1082" s="4">
        <v>0</v>
      </c>
      <c r="AV1082" s="4">
        <v>0</v>
      </c>
      <c r="AW1082" s="4">
        <v>0</v>
      </c>
      <c r="AX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  <c r="BF1082" s="4">
        <v>0</v>
      </c>
      <c r="BG1082" s="4">
        <v>0</v>
      </c>
      <c r="BH1082" s="4">
        <v>611638.49</v>
      </c>
      <c r="BI1082" s="4">
        <v>0</v>
      </c>
      <c r="BQ1082" s="4">
        <v>8119560.1035504453</v>
      </c>
      <c r="BR1082" s="9">
        <v>0</v>
      </c>
      <c r="BS1082" s="9">
        <v>0</v>
      </c>
      <c r="BT1082" s="9">
        <v>0</v>
      </c>
      <c r="BU1082" s="9">
        <v>0</v>
      </c>
      <c r="BV1082" s="9">
        <v>0</v>
      </c>
      <c r="BW1082" s="9">
        <v>0</v>
      </c>
      <c r="BX1082" s="9">
        <v>0</v>
      </c>
      <c r="BY1082" s="9">
        <v>0</v>
      </c>
      <c r="BZ1082" s="9">
        <v>8119560.1035504453</v>
      </c>
      <c r="CA1082" s="9">
        <v>0</v>
      </c>
      <c r="CB1082" s="9">
        <v>0</v>
      </c>
      <c r="CC1082" s="9">
        <v>0</v>
      </c>
      <c r="CD1082" s="135">
        <v>8119560.1035504453</v>
      </c>
      <c r="CE1082" s="7">
        <f t="shared" si="16"/>
        <v>0</v>
      </c>
    </row>
    <row r="1083" spans="1:83" hidden="1">
      <c r="A1083">
        <v>204</v>
      </c>
      <c r="B1083" t="s">
        <v>733</v>
      </c>
      <c r="C1083">
        <v>190</v>
      </c>
      <c r="D1083" t="s">
        <v>794</v>
      </c>
      <c r="E1083">
        <v>663</v>
      </c>
      <c r="F1083">
        <v>123550031</v>
      </c>
      <c r="G1083" t="s">
        <v>797</v>
      </c>
      <c r="H1083" s="21" t="s">
        <v>859</v>
      </c>
      <c r="I1083">
        <v>602</v>
      </c>
      <c r="J1083" t="s">
        <v>380</v>
      </c>
      <c r="K1083">
        <v>6150</v>
      </c>
      <c r="L1083" s="8">
        <v>6110</v>
      </c>
      <c r="M1083" t="s">
        <v>400</v>
      </c>
      <c r="N1083">
        <v>6000</v>
      </c>
      <c r="O1083" t="s">
        <v>375</v>
      </c>
      <c r="P1083">
        <v>12</v>
      </c>
      <c r="Q1083" t="s">
        <v>401</v>
      </c>
      <c r="R1083">
        <v>423</v>
      </c>
      <c r="S1083" s="21">
        <v>4</v>
      </c>
      <c r="T1083" s="21">
        <v>23</v>
      </c>
      <c r="U1083" t="s">
        <v>381</v>
      </c>
      <c r="V1083">
        <v>128</v>
      </c>
      <c r="W1083" t="s">
        <v>404</v>
      </c>
      <c r="X1083">
        <v>1</v>
      </c>
      <c r="Y1083" t="s">
        <v>313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0</v>
      </c>
      <c r="AU1083" s="4">
        <v>9475755.8499999996</v>
      </c>
      <c r="AV1083" s="4">
        <v>0</v>
      </c>
      <c r="AW1083" s="4">
        <v>0</v>
      </c>
      <c r="AX1083" s="4">
        <v>0</v>
      </c>
      <c r="AZ1083" s="4">
        <v>0</v>
      </c>
      <c r="BA1083" s="4">
        <v>0</v>
      </c>
      <c r="BB1083" s="4">
        <v>0</v>
      </c>
      <c r="BC1083" s="4">
        <v>0</v>
      </c>
      <c r="BD1083" s="4">
        <v>0</v>
      </c>
      <c r="BE1083" s="4">
        <v>0</v>
      </c>
      <c r="BF1083" s="4">
        <v>0</v>
      </c>
      <c r="BG1083" s="4">
        <v>0</v>
      </c>
      <c r="BH1083" s="4">
        <v>0</v>
      </c>
      <c r="BI1083" s="4">
        <v>0</v>
      </c>
      <c r="BR1083" s="9">
        <v>0</v>
      </c>
      <c r="BS1083" s="9">
        <v>0</v>
      </c>
      <c r="BT1083" s="9">
        <v>0</v>
      </c>
      <c r="BU1083" s="9">
        <v>0</v>
      </c>
      <c r="BV1083" s="9">
        <v>0</v>
      </c>
      <c r="BW1083" s="9">
        <v>0</v>
      </c>
      <c r="BX1083" s="9">
        <v>0</v>
      </c>
      <c r="BY1083" s="9">
        <v>0</v>
      </c>
      <c r="BZ1083" s="9">
        <v>0</v>
      </c>
      <c r="CA1083" s="9">
        <v>0</v>
      </c>
      <c r="CB1083" s="9">
        <v>0</v>
      </c>
      <c r="CC1083" s="9">
        <v>0</v>
      </c>
      <c r="CD1083" s="135">
        <v>0</v>
      </c>
      <c r="CE1083" s="7">
        <f t="shared" si="16"/>
        <v>0</v>
      </c>
    </row>
    <row r="1084" spans="1:83" hidden="1">
      <c r="A1084">
        <v>203</v>
      </c>
      <c r="B1084" t="s">
        <v>402</v>
      </c>
      <c r="C1084">
        <v>186</v>
      </c>
      <c r="D1084" t="s">
        <v>790</v>
      </c>
      <c r="E1084">
        <v>665</v>
      </c>
      <c r="F1084">
        <v>123550032</v>
      </c>
      <c r="G1084" t="s">
        <v>792</v>
      </c>
      <c r="H1084" s="21" t="s">
        <v>99</v>
      </c>
      <c r="I1084">
        <v>602</v>
      </c>
      <c r="J1084" t="s">
        <v>380</v>
      </c>
      <c r="K1084">
        <v>6150</v>
      </c>
      <c r="L1084" s="8">
        <v>6110</v>
      </c>
      <c r="M1084" t="s">
        <v>400</v>
      </c>
      <c r="N1084">
        <v>6000</v>
      </c>
      <c r="O1084" t="s">
        <v>375</v>
      </c>
      <c r="P1084">
        <v>12</v>
      </c>
      <c r="Q1084" t="s">
        <v>401</v>
      </c>
      <c r="R1084">
        <v>421</v>
      </c>
      <c r="S1084" s="21">
        <v>4</v>
      </c>
      <c r="T1084" s="21">
        <v>21</v>
      </c>
      <c r="U1084" t="s">
        <v>432</v>
      </c>
      <c r="V1084">
        <v>128</v>
      </c>
      <c r="W1084" t="s">
        <v>404</v>
      </c>
      <c r="X1084">
        <v>1</v>
      </c>
      <c r="Y1084" t="s">
        <v>313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2910185.38</v>
      </c>
      <c r="AT1084" s="4">
        <v>0</v>
      </c>
      <c r="AU1084" s="4">
        <v>0</v>
      </c>
      <c r="AV1084" s="4">
        <v>0</v>
      </c>
      <c r="AW1084" s="4">
        <v>0</v>
      </c>
      <c r="AX1084" s="4">
        <v>0</v>
      </c>
      <c r="AZ1084" s="4">
        <v>0</v>
      </c>
      <c r="BA1084" s="4">
        <v>0</v>
      </c>
      <c r="BB1084" s="4">
        <v>0</v>
      </c>
      <c r="BC1084" s="4">
        <v>0</v>
      </c>
      <c r="BD1084" s="4">
        <v>0</v>
      </c>
      <c r="BE1084" s="4">
        <v>0</v>
      </c>
      <c r="BF1084" s="4">
        <v>0</v>
      </c>
      <c r="BG1084" s="4">
        <v>0</v>
      </c>
      <c r="BH1084" s="4">
        <v>0</v>
      </c>
      <c r="BI1084" s="4">
        <v>869306.52</v>
      </c>
      <c r="BR1084" s="9">
        <v>0</v>
      </c>
      <c r="BS1084" s="9">
        <v>0</v>
      </c>
      <c r="BT1084" s="9">
        <v>0</v>
      </c>
      <c r="BU1084" s="9">
        <v>0</v>
      </c>
      <c r="BV1084" s="9">
        <v>0</v>
      </c>
      <c r="BW1084" s="9">
        <v>0</v>
      </c>
      <c r="BX1084" s="9">
        <v>0</v>
      </c>
      <c r="BY1084" s="9">
        <v>0</v>
      </c>
      <c r="BZ1084" s="9">
        <v>0</v>
      </c>
      <c r="CA1084" s="9">
        <v>0</v>
      </c>
      <c r="CB1084" s="9">
        <v>0</v>
      </c>
      <c r="CC1084" s="9">
        <v>0</v>
      </c>
      <c r="CD1084" s="135">
        <v>0</v>
      </c>
      <c r="CE1084" s="7">
        <f t="shared" si="16"/>
        <v>0</v>
      </c>
    </row>
    <row r="1085" spans="1:83" hidden="1">
      <c r="A1085">
        <v>951</v>
      </c>
      <c r="B1085" t="s">
        <v>491</v>
      </c>
      <c r="C1085">
        <v>118</v>
      </c>
      <c r="D1085" t="s">
        <v>178</v>
      </c>
      <c r="E1085">
        <v>671</v>
      </c>
      <c r="F1085">
        <v>123550033</v>
      </c>
      <c r="G1085" t="s">
        <v>827</v>
      </c>
      <c r="H1085" s="53"/>
      <c r="I1085">
        <v>601</v>
      </c>
      <c r="J1085" t="s">
        <v>389</v>
      </c>
      <c r="K1085">
        <v>6150</v>
      </c>
      <c r="L1085" s="8">
        <v>6110</v>
      </c>
      <c r="M1085" t="s">
        <v>400</v>
      </c>
      <c r="N1085">
        <v>6000</v>
      </c>
      <c r="O1085" t="s">
        <v>375</v>
      </c>
      <c r="P1085">
        <v>12</v>
      </c>
      <c r="Q1085" t="s">
        <v>401</v>
      </c>
      <c r="R1085">
        <v>221</v>
      </c>
      <c r="S1085" s="21">
        <v>2</v>
      </c>
      <c r="T1085" s="21">
        <v>21</v>
      </c>
      <c r="U1085" t="s">
        <v>492</v>
      </c>
      <c r="V1085">
        <v>128</v>
      </c>
      <c r="W1085" t="s">
        <v>404</v>
      </c>
      <c r="X1085">
        <v>1</v>
      </c>
      <c r="Y1085" t="s">
        <v>313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3389249.87</v>
      </c>
      <c r="AU1085" s="4">
        <v>0</v>
      </c>
      <c r="AV1085" s="4">
        <v>0</v>
      </c>
      <c r="AW1085" s="4">
        <v>0</v>
      </c>
      <c r="AX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1012108.46</v>
      </c>
      <c r="BI1085" s="4"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0</v>
      </c>
      <c r="BX1085" s="9">
        <v>0</v>
      </c>
      <c r="BY1085" s="9">
        <v>0</v>
      </c>
      <c r="BZ1085" s="9">
        <v>0</v>
      </c>
      <c r="CA1085" s="9">
        <v>0</v>
      </c>
      <c r="CB1085" s="9">
        <v>0</v>
      </c>
      <c r="CC1085" s="9">
        <v>0</v>
      </c>
      <c r="CD1085" s="135">
        <v>0</v>
      </c>
      <c r="CE1085" s="7">
        <f t="shared" si="16"/>
        <v>0</v>
      </c>
    </row>
    <row r="1086" spans="1:83" hidden="1">
      <c r="A1086">
        <v>951</v>
      </c>
      <c r="B1086" t="s">
        <v>491</v>
      </c>
      <c r="C1086">
        <v>118</v>
      </c>
      <c r="D1086" t="s">
        <v>178</v>
      </c>
      <c r="E1086">
        <v>672</v>
      </c>
      <c r="F1086">
        <v>123550034</v>
      </c>
      <c r="G1086" t="s">
        <v>828</v>
      </c>
      <c r="H1086" s="53"/>
      <c r="I1086">
        <v>601</v>
      </c>
      <c r="J1086" t="s">
        <v>389</v>
      </c>
      <c r="K1086">
        <v>6150</v>
      </c>
      <c r="L1086" s="8">
        <v>6110</v>
      </c>
      <c r="M1086" t="s">
        <v>400</v>
      </c>
      <c r="N1086">
        <v>6000</v>
      </c>
      <c r="O1086" t="s">
        <v>375</v>
      </c>
      <c r="P1086">
        <v>12</v>
      </c>
      <c r="Q1086" t="s">
        <v>401</v>
      </c>
      <c r="R1086">
        <v>221</v>
      </c>
      <c r="S1086" s="21">
        <v>2</v>
      </c>
      <c r="T1086" s="21">
        <v>21</v>
      </c>
      <c r="U1086" t="s">
        <v>492</v>
      </c>
      <c r="V1086">
        <v>128</v>
      </c>
      <c r="W1086" t="s">
        <v>404</v>
      </c>
      <c r="X1086">
        <v>1</v>
      </c>
      <c r="Y1086" t="s">
        <v>313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1715099.21</v>
      </c>
      <c r="AU1086" s="4">
        <v>0</v>
      </c>
      <c r="AV1086" s="4">
        <v>0</v>
      </c>
      <c r="AW1086" s="4">
        <v>0</v>
      </c>
      <c r="AX1086" s="4">
        <v>0</v>
      </c>
      <c r="AZ1086" s="4">
        <v>0</v>
      </c>
      <c r="BA1086" s="4">
        <v>0</v>
      </c>
      <c r="BB1086" s="4">
        <v>0</v>
      </c>
      <c r="BC1086" s="4">
        <v>0</v>
      </c>
      <c r="BD1086" s="4">
        <v>0</v>
      </c>
      <c r="BE1086" s="4">
        <v>0</v>
      </c>
      <c r="BF1086" s="4">
        <v>0</v>
      </c>
      <c r="BG1086" s="4">
        <v>0</v>
      </c>
      <c r="BH1086" s="4">
        <v>928356.44</v>
      </c>
      <c r="BI1086" s="4">
        <v>0</v>
      </c>
      <c r="BR1086" s="9">
        <v>0</v>
      </c>
      <c r="BS1086" s="9">
        <v>0</v>
      </c>
      <c r="BT1086" s="9">
        <v>0</v>
      </c>
      <c r="BU1086" s="9">
        <v>0</v>
      </c>
      <c r="BV1086" s="9">
        <v>0</v>
      </c>
      <c r="BW1086" s="9">
        <v>0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0</v>
      </c>
      <c r="CD1086" s="135">
        <v>0</v>
      </c>
      <c r="CE1086" s="7">
        <f t="shared" si="16"/>
        <v>0</v>
      </c>
    </row>
    <row r="1087" spans="1:83" hidden="1">
      <c r="A1087">
        <v>951</v>
      </c>
      <c r="B1087" t="s">
        <v>491</v>
      </c>
      <c r="C1087">
        <v>118</v>
      </c>
      <c r="D1087" t="s">
        <v>178</v>
      </c>
      <c r="E1087">
        <v>673</v>
      </c>
      <c r="F1087">
        <v>123550035</v>
      </c>
      <c r="G1087" t="s">
        <v>829</v>
      </c>
      <c r="H1087" s="53"/>
      <c r="I1087">
        <v>601</v>
      </c>
      <c r="J1087" t="s">
        <v>389</v>
      </c>
      <c r="K1087">
        <v>6150</v>
      </c>
      <c r="L1087" s="8">
        <v>6110</v>
      </c>
      <c r="M1087" t="s">
        <v>400</v>
      </c>
      <c r="N1087">
        <v>6000</v>
      </c>
      <c r="O1087" t="s">
        <v>375</v>
      </c>
      <c r="P1087">
        <v>12</v>
      </c>
      <c r="Q1087" t="s">
        <v>401</v>
      </c>
      <c r="R1087">
        <v>221</v>
      </c>
      <c r="S1087" s="21">
        <v>2</v>
      </c>
      <c r="T1087" s="21">
        <v>21</v>
      </c>
      <c r="U1087" t="s">
        <v>492</v>
      </c>
      <c r="V1087">
        <v>128</v>
      </c>
      <c r="W1087" t="s">
        <v>404</v>
      </c>
      <c r="X1087">
        <v>1</v>
      </c>
      <c r="Y1087" t="s">
        <v>313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1661119.37</v>
      </c>
      <c r="AU1087" s="4">
        <v>0</v>
      </c>
      <c r="AV1087" s="4">
        <v>0</v>
      </c>
      <c r="AW1087" s="4">
        <v>0</v>
      </c>
      <c r="AX1087" s="4">
        <v>0</v>
      </c>
      <c r="AZ1087" s="4">
        <v>0</v>
      </c>
      <c r="BA1087" s="4">
        <v>0</v>
      </c>
      <c r="BB1087" s="4">
        <v>0</v>
      </c>
      <c r="BC1087" s="4">
        <v>0</v>
      </c>
      <c r="BD1087" s="4">
        <v>0</v>
      </c>
      <c r="BE1087" s="4">
        <v>0</v>
      </c>
      <c r="BF1087" s="4">
        <v>0</v>
      </c>
      <c r="BG1087" s="4">
        <v>0</v>
      </c>
      <c r="BH1087" s="4">
        <v>0</v>
      </c>
      <c r="BI1087" s="4"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0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135">
        <v>0</v>
      </c>
      <c r="CE1087" s="7">
        <f t="shared" si="16"/>
        <v>0</v>
      </c>
    </row>
    <row r="1088" spans="1:83" hidden="1">
      <c r="A1088">
        <v>951</v>
      </c>
      <c r="B1088" t="s">
        <v>491</v>
      </c>
      <c r="C1088">
        <v>118</v>
      </c>
      <c r="D1088" t="s">
        <v>178</v>
      </c>
      <c r="E1088">
        <v>668</v>
      </c>
      <c r="F1088">
        <v>123560002</v>
      </c>
      <c r="G1088" t="s">
        <v>830</v>
      </c>
      <c r="H1088" s="53"/>
      <c r="I1088">
        <v>601</v>
      </c>
      <c r="J1088" t="s">
        <v>389</v>
      </c>
      <c r="K1088">
        <v>6160</v>
      </c>
      <c r="L1088" s="8">
        <v>6110</v>
      </c>
      <c r="M1088" t="s">
        <v>663</v>
      </c>
      <c r="N1088">
        <v>6000</v>
      </c>
      <c r="O1088" t="s">
        <v>375</v>
      </c>
      <c r="P1088">
        <v>12</v>
      </c>
      <c r="Q1088" t="s">
        <v>401</v>
      </c>
      <c r="R1088">
        <v>221</v>
      </c>
      <c r="S1088" s="21">
        <v>2</v>
      </c>
      <c r="T1088" s="21">
        <v>21</v>
      </c>
      <c r="U1088" t="s">
        <v>492</v>
      </c>
      <c r="V1088">
        <v>128</v>
      </c>
      <c r="W1088" t="s">
        <v>404</v>
      </c>
      <c r="X1088">
        <v>1</v>
      </c>
      <c r="Y1088" t="s">
        <v>313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1216989.6499999999</v>
      </c>
      <c r="AT1088" s="4">
        <v>0</v>
      </c>
      <c r="AU1088" s="4">
        <v>0</v>
      </c>
      <c r="AV1088" s="4">
        <v>0</v>
      </c>
      <c r="AW1088" s="4">
        <v>0</v>
      </c>
      <c r="AX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  <c r="BF1088" s="4">
        <v>0</v>
      </c>
      <c r="BG1088" s="4">
        <v>363889.13</v>
      </c>
      <c r="BH1088" s="4">
        <v>0</v>
      </c>
      <c r="BI1088" s="4">
        <v>0</v>
      </c>
      <c r="BR1088" s="9">
        <v>0</v>
      </c>
      <c r="BS1088" s="9">
        <v>0</v>
      </c>
      <c r="BT1088" s="9">
        <v>0</v>
      </c>
      <c r="BU1088" s="9">
        <v>0</v>
      </c>
      <c r="BV1088" s="9">
        <v>0</v>
      </c>
      <c r="BW1088" s="9">
        <v>0</v>
      </c>
      <c r="BX1088" s="9">
        <v>0</v>
      </c>
      <c r="BY1088" s="9">
        <v>0</v>
      </c>
      <c r="BZ1088" s="9">
        <v>0</v>
      </c>
      <c r="CA1088" s="9">
        <v>0</v>
      </c>
      <c r="CB1088" s="9">
        <v>0</v>
      </c>
      <c r="CC1088" s="9">
        <v>0</v>
      </c>
      <c r="CD1088" s="135">
        <v>0</v>
      </c>
      <c r="CE1088" s="7">
        <f t="shared" si="16"/>
        <v>0</v>
      </c>
    </row>
    <row r="1089" spans="1:83" hidden="1">
      <c r="A1089">
        <v>203</v>
      </c>
      <c r="B1089" t="s">
        <v>402</v>
      </c>
      <c r="C1089">
        <v>186</v>
      </c>
      <c r="D1089" t="s">
        <v>790</v>
      </c>
      <c r="E1089">
        <v>669</v>
      </c>
      <c r="F1089">
        <v>123560003</v>
      </c>
      <c r="G1089" t="s">
        <v>793</v>
      </c>
      <c r="H1089" s="21" t="s">
        <v>99</v>
      </c>
      <c r="I1089">
        <v>602</v>
      </c>
      <c r="J1089" t="s">
        <v>380</v>
      </c>
      <c r="K1089">
        <v>6160</v>
      </c>
      <c r="L1089" s="8">
        <v>6110</v>
      </c>
      <c r="M1089" t="s">
        <v>663</v>
      </c>
      <c r="N1089">
        <v>6000</v>
      </c>
      <c r="O1089" t="s">
        <v>375</v>
      </c>
      <c r="P1089">
        <v>12</v>
      </c>
      <c r="Q1089" t="s">
        <v>401</v>
      </c>
      <c r="R1089">
        <v>421</v>
      </c>
      <c r="S1089" s="21">
        <v>4</v>
      </c>
      <c r="T1089" s="21">
        <v>21</v>
      </c>
      <c r="U1089" t="s">
        <v>432</v>
      </c>
      <c r="V1089">
        <v>128</v>
      </c>
      <c r="W1089" t="s">
        <v>404</v>
      </c>
      <c r="X1089">
        <v>1</v>
      </c>
      <c r="Y1089" t="s">
        <v>313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2520935.04</v>
      </c>
      <c r="AT1089" s="4">
        <v>0</v>
      </c>
      <c r="AU1089" s="4">
        <v>0</v>
      </c>
      <c r="AV1089" s="4">
        <v>0</v>
      </c>
      <c r="AW1089" s="4">
        <v>0</v>
      </c>
      <c r="AX1089" s="4">
        <v>0</v>
      </c>
      <c r="AZ1089" s="4">
        <v>0</v>
      </c>
      <c r="BA1089" s="4">
        <v>0</v>
      </c>
      <c r="BB1089" s="4">
        <v>0</v>
      </c>
      <c r="BC1089" s="4">
        <v>0</v>
      </c>
      <c r="BD1089" s="4">
        <v>0</v>
      </c>
      <c r="BE1089" s="4">
        <v>0</v>
      </c>
      <c r="BF1089" s="4">
        <v>0</v>
      </c>
      <c r="BG1089" s="4">
        <v>751658.64</v>
      </c>
      <c r="BH1089" s="4">
        <v>0</v>
      </c>
      <c r="BI1089" s="4">
        <v>0</v>
      </c>
      <c r="BJ1089" s="6">
        <v>2408028.5350000001</v>
      </c>
      <c r="BK1089" s="6">
        <v>2408028.5350000001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0</v>
      </c>
      <c r="BX1089" s="9">
        <v>0</v>
      </c>
      <c r="BY1089" s="9">
        <v>0</v>
      </c>
      <c r="BZ1089" s="9">
        <v>0</v>
      </c>
      <c r="CA1089" s="9">
        <v>0</v>
      </c>
      <c r="CB1089" s="9">
        <v>0</v>
      </c>
      <c r="CC1089" s="9">
        <v>0</v>
      </c>
      <c r="CD1089" s="135">
        <v>0</v>
      </c>
      <c r="CE1089" s="7">
        <f t="shared" si="16"/>
        <v>0</v>
      </c>
    </row>
    <row r="1090" spans="1:83" hidden="1">
      <c r="A1090">
        <v>101</v>
      </c>
      <c r="B1090" t="s">
        <v>306</v>
      </c>
      <c r="C1090">
        <v>139</v>
      </c>
      <c r="D1090" t="s">
        <v>307</v>
      </c>
      <c r="E1090">
        <v>563</v>
      </c>
      <c r="F1090">
        <v>123570002</v>
      </c>
      <c r="G1090" t="s">
        <v>559</v>
      </c>
      <c r="H1090" s="53"/>
      <c r="I1090">
        <v>101</v>
      </c>
      <c r="J1090" t="s">
        <v>308</v>
      </c>
      <c r="K1090">
        <v>6170</v>
      </c>
      <c r="L1090" s="8">
        <v>6110</v>
      </c>
      <c r="M1090" t="s">
        <v>560</v>
      </c>
      <c r="N1090">
        <v>6000</v>
      </c>
      <c r="O1090" t="s">
        <v>375</v>
      </c>
      <c r="P1090">
        <v>7</v>
      </c>
      <c r="Q1090" t="s">
        <v>310</v>
      </c>
      <c r="R1090">
        <v>171</v>
      </c>
      <c r="S1090" s="21">
        <v>1</v>
      </c>
      <c r="T1090" s="21">
        <v>71</v>
      </c>
      <c r="U1090" t="s">
        <v>311</v>
      </c>
      <c r="V1090">
        <v>121</v>
      </c>
      <c r="W1090" t="s">
        <v>312</v>
      </c>
      <c r="X1090">
        <v>1</v>
      </c>
      <c r="Y1090" t="s">
        <v>313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0.2</v>
      </c>
      <c r="AU1090" s="4">
        <v>10447.950000000001</v>
      </c>
      <c r="AV1090" s="4">
        <v>3170.25</v>
      </c>
      <c r="AW1090" s="4">
        <v>0</v>
      </c>
      <c r="AX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0</v>
      </c>
      <c r="BF1090" s="4">
        <v>0</v>
      </c>
      <c r="BG1090" s="4">
        <v>0</v>
      </c>
      <c r="BH1090" s="4">
        <v>0</v>
      </c>
      <c r="BI1090" s="4">
        <v>6229.2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0</v>
      </c>
      <c r="BX1090" s="9">
        <v>0</v>
      </c>
      <c r="BY1090" s="9">
        <v>0</v>
      </c>
      <c r="BZ1090" s="9">
        <v>0</v>
      </c>
      <c r="CA1090" s="9">
        <v>0</v>
      </c>
      <c r="CB1090" s="9">
        <v>0</v>
      </c>
      <c r="CC1090" s="9">
        <v>0</v>
      </c>
      <c r="CD1090" s="135">
        <v>0</v>
      </c>
      <c r="CE1090" s="7">
        <f t="shared" si="16"/>
        <v>0</v>
      </c>
    </row>
    <row r="1091" spans="1:83" hidden="1">
      <c r="A1091">
        <v>111</v>
      </c>
      <c r="B1091" t="s">
        <v>84</v>
      </c>
      <c r="C1091">
        <v>191</v>
      </c>
      <c r="D1091" t="s">
        <v>788</v>
      </c>
      <c r="E1091">
        <v>678</v>
      </c>
      <c r="F1091">
        <v>123570003</v>
      </c>
      <c r="G1091" t="s">
        <v>789</v>
      </c>
      <c r="H1091" s="21" t="s">
        <v>84</v>
      </c>
      <c r="I1091">
        <v>602</v>
      </c>
      <c r="J1091" t="s">
        <v>380</v>
      </c>
      <c r="K1091">
        <v>6170</v>
      </c>
      <c r="L1091" s="8">
        <v>6110</v>
      </c>
      <c r="M1091" t="s">
        <v>560</v>
      </c>
      <c r="N1091">
        <v>6000</v>
      </c>
      <c r="O1091" t="s">
        <v>375</v>
      </c>
      <c r="P1091">
        <v>13</v>
      </c>
      <c r="Q1091" t="s">
        <v>353</v>
      </c>
      <c r="R1091">
        <v>263</v>
      </c>
      <c r="S1091" s="21">
        <v>2</v>
      </c>
      <c r="T1091" s="21">
        <v>63</v>
      </c>
      <c r="U1091" t="s">
        <v>354</v>
      </c>
      <c r="V1091">
        <v>121</v>
      </c>
      <c r="W1091" t="s">
        <v>312</v>
      </c>
      <c r="X1091">
        <v>1</v>
      </c>
      <c r="Y1091" t="s">
        <v>313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371200</v>
      </c>
      <c r="AU1091" s="4">
        <v>0</v>
      </c>
      <c r="AV1091" s="4">
        <v>0</v>
      </c>
      <c r="AW1091" s="4">
        <v>0</v>
      </c>
      <c r="AX1091" s="4">
        <v>0</v>
      </c>
      <c r="AZ1091" s="4">
        <v>0</v>
      </c>
      <c r="BA1091" s="4">
        <v>0</v>
      </c>
      <c r="BB1091" s="4">
        <v>0</v>
      </c>
      <c r="BC1091" s="4">
        <v>0</v>
      </c>
      <c r="BD1091" s="4">
        <v>0</v>
      </c>
      <c r="BE1091" s="4">
        <v>0</v>
      </c>
      <c r="BF1091" s="4">
        <v>0</v>
      </c>
      <c r="BG1091" s="4">
        <v>371200</v>
      </c>
      <c r="BH1091" s="4">
        <v>0</v>
      </c>
      <c r="BI1091" s="4">
        <v>0</v>
      </c>
      <c r="BR1091" s="9">
        <v>0</v>
      </c>
      <c r="BS1091" s="9">
        <v>0</v>
      </c>
      <c r="BT1091" s="9">
        <v>0</v>
      </c>
      <c r="BU1091" s="9">
        <v>0</v>
      </c>
      <c r="BV1091" s="9">
        <v>0</v>
      </c>
      <c r="BW1091" s="9">
        <v>0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135">
        <v>0</v>
      </c>
      <c r="CE1091" s="7">
        <f t="shared" ref="CE1091:CE1099" si="17">BQ1091-CD1091</f>
        <v>0</v>
      </c>
    </row>
    <row r="1092" spans="1:83" hidden="1">
      <c r="A1092">
        <v>951</v>
      </c>
      <c r="B1092" t="s">
        <v>491</v>
      </c>
      <c r="C1092">
        <v>118</v>
      </c>
      <c r="D1092" t="s">
        <v>178</v>
      </c>
      <c r="E1092">
        <v>629</v>
      </c>
      <c r="F1092">
        <v>123620004</v>
      </c>
      <c r="G1092" t="s">
        <v>831</v>
      </c>
      <c r="H1092" s="53"/>
      <c r="I1092">
        <v>601</v>
      </c>
      <c r="J1092" t="s">
        <v>389</v>
      </c>
      <c r="K1092">
        <v>6220</v>
      </c>
      <c r="L1092" s="8">
        <v>6220</v>
      </c>
      <c r="M1092" t="s">
        <v>408</v>
      </c>
      <c r="N1092">
        <v>6000</v>
      </c>
      <c r="O1092" t="s">
        <v>375</v>
      </c>
      <c r="P1092">
        <v>12</v>
      </c>
      <c r="Q1092" t="s">
        <v>401</v>
      </c>
      <c r="R1092">
        <v>221</v>
      </c>
      <c r="S1092" s="21">
        <v>2</v>
      </c>
      <c r="T1092" s="21">
        <v>21</v>
      </c>
      <c r="U1092" t="s">
        <v>492</v>
      </c>
      <c r="V1092">
        <v>128</v>
      </c>
      <c r="W1092" t="s">
        <v>404</v>
      </c>
      <c r="X1092">
        <v>1</v>
      </c>
      <c r="Y1092" t="s">
        <v>313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403914.32</v>
      </c>
      <c r="AR1092" s="4">
        <v>0</v>
      </c>
      <c r="AS1092" s="4">
        <v>0</v>
      </c>
      <c r="AT1092" s="4">
        <v>0</v>
      </c>
      <c r="AU1092" s="4">
        <v>0</v>
      </c>
      <c r="AV1092" s="4">
        <v>0</v>
      </c>
      <c r="AW1092" s="4">
        <v>0</v>
      </c>
      <c r="AX1092" s="4">
        <v>0</v>
      </c>
      <c r="AZ1092" s="4">
        <v>0</v>
      </c>
      <c r="BA1092" s="4">
        <v>0</v>
      </c>
      <c r="BB1092" s="4">
        <v>0</v>
      </c>
      <c r="BC1092" s="4">
        <v>0</v>
      </c>
      <c r="BD1092" s="4">
        <v>271398.56</v>
      </c>
      <c r="BE1092" s="4">
        <v>101763.67</v>
      </c>
      <c r="BF1092" s="4">
        <v>0</v>
      </c>
      <c r="BG1092" s="4">
        <v>0</v>
      </c>
      <c r="BH1092" s="4">
        <v>0</v>
      </c>
      <c r="BI1092" s="4">
        <v>0</v>
      </c>
      <c r="BR1092" s="9">
        <v>0</v>
      </c>
      <c r="BS1092" s="9">
        <v>0</v>
      </c>
      <c r="BT1092" s="9">
        <v>0</v>
      </c>
      <c r="BU1092" s="9">
        <v>0</v>
      </c>
      <c r="BV1092" s="9">
        <v>0</v>
      </c>
      <c r="BW1092" s="9">
        <v>0</v>
      </c>
      <c r="BX1092" s="9">
        <v>0</v>
      </c>
      <c r="BY1092" s="9">
        <v>0</v>
      </c>
      <c r="BZ1092" s="9">
        <v>0</v>
      </c>
      <c r="CA1092" s="9">
        <v>0</v>
      </c>
      <c r="CB1092" s="9">
        <v>0</v>
      </c>
      <c r="CC1092" s="9">
        <v>0</v>
      </c>
      <c r="CD1092" s="135">
        <v>0</v>
      </c>
      <c r="CE1092" s="7">
        <f t="shared" si="17"/>
        <v>0</v>
      </c>
    </row>
    <row r="1093" spans="1:83" hidden="1">
      <c r="A1093">
        <v>951</v>
      </c>
      <c r="B1093" t="s">
        <v>491</v>
      </c>
      <c r="C1093">
        <v>118</v>
      </c>
      <c r="D1093" t="s">
        <v>178</v>
      </c>
      <c r="E1093">
        <v>676</v>
      </c>
      <c r="F1093">
        <v>123620005</v>
      </c>
      <c r="G1093" t="s">
        <v>832</v>
      </c>
      <c r="H1093" s="53"/>
      <c r="I1093">
        <v>601</v>
      </c>
      <c r="J1093" t="s">
        <v>389</v>
      </c>
      <c r="K1093">
        <v>6220</v>
      </c>
      <c r="L1093" s="8">
        <v>6220</v>
      </c>
      <c r="M1093" t="s">
        <v>408</v>
      </c>
      <c r="N1093">
        <v>6000</v>
      </c>
      <c r="O1093" t="s">
        <v>375</v>
      </c>
      <c r="P1093">
        <v>12</v>
      </c>
      <c r="Q1093" t="s">
        <v>401</v>
      </c>
      <c r="R1093">
        <v>221</v>
      </c>
      <c r="S1093" s="21">
        <v>2</v>
      </c>
      <c r="T1093" s="21">
        <v>21</v>
      </c>
      <c r="U1093" t="s">
        <v>492</v>
      </c>
      <c r="V1093">
        <v>128</v>
      </c>
      <c r="W1093" t="s">
        <v>404</v>
      </c>
      <c r="X1093">
        <v>1</v>
      </c>
      <c r="Y1093" t="s">
        <v>313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432817.02</v>
      </c>
      <c r="AU1093" s="4">
        <v>0</v>
      </c>
      <c r="AV1093" s="4">
        <v>0</v>
      </c>
      <c r="AW1093" s="4">
        <v>0</v>
      </c>
      <c r="AX1093" s="4">
        <v>0</v>
      </c>
      <c r="AZ1093" s="4">
        <v>0</v>
      </c>
      <c r="BA1093" s="4">
        <v>0</v>
      </c>
      <c r="BB1093" s="4">
        <v>0</v>
      </c>
      <c r="BC1093" s="4">
        <v>0</v>
      </c>
      <c r="BD1093" s="4">
        <v>0</v>
      </c>
      <c r="BE1093" s="4">
        <v>0</v>
      </c>
      <c r="BF1093" s="4">
        <v>0</v>
      </c>
      <c r="BG1093" s="4">
        <v>0</v>
      </c>
      <c r="BH1093" s="4">
        <v>0</v>
      </c>
      <c r="BI1093" s="4">
        <v>187775.19</v>
      </c>
      <c r="BR1093" s="9">
        <v>0</v>
      </c>
      <c r="BS1093" s="9">
        <v>0</v>
      </c>
      <c r="BT1093" s="9">
        <v>0</v>
      </c>
      <c r="BU1093" s="9">
        <v>0</v>
      </c>
      <c r="BV1093" s="9">
        <v>0</v>
      </c>
      <c r="BW1093" s="9">
        <v>0</v>
      </c>
      <c r="BX1093" s="9">
        <v>0</v>
      </c>
      <c r="BY1093" s="9">
        <v>0</v>
      </c>
      <c r="BZ1093" s="9">
        <v>0</v>
      </c>
      <c r="CA1093" s="9">
        <v>0</v>
      </c>
      <c r="CB1093" s="9">
        <v>0</v>
      </c>
      <c r="CC1093" s="9">
        <v>0</v>
      </c>
      <c r="CD1093" s="135">
        <v>0</v>
      </c>
      <c r="CE1093" s="7">
        <f t="shared" si="17"/>
        <v>0</v>
      </c>
    </row>
    <row r="1094" spans="1:83" hidden="1">
      <c r="A1094">
        <v>951</v>
      </c>
      <c r="B1094" t="s">
        <v>491</v>
      </c>
      <c r="C1094">
        <v>118</v>
      </c>
      <c r="D1094" t="s">
        <v>178</v>
      </c>
      <c r="E1094">
        <v>675</v>
      </c>
      <c r="F1094">
        <v>123620006</v>
      </c>
      <c r="G1094" t="s">
        <v>833</v>
      </c>
      <c r="H1094" s="53"/>
      <c r="I1094">
        <v>601</v>
      </c>
      <c r="J1094" t="s">
        <v>389</v>
      </c>
      <c r="K1094">
        <v>6220</v>
      </c>
      <c r="L1094" s="8">
        <v>6220</v>
      </c>
      <c r="M1094" t="s">
        <v>408</v>
      </c>
      <c r="N1094">
        <v>6000</v>
      </c>
      <c r="O1094" t="s">
        <v>375</v>
      </c>
      <c r="P1094">
        <v>12</v>
      </c>
      <c r="Q1094" t="s">
        <v>401</v>
      </c>
      <c r="R1094">
        <v>221</v>
      </c>
      <c r="S1094" s="21">
        <v>2</v>
      </c>
      <c r="T1094" s="21">
        <v>21</v>
      </c>
      <c r="U1094" t="s">
        <v>492</v>
      </c>
      <c r="V1094">
        <v>128</v>
      </c>
      <c r="W1094" t="s">
        <v>404</v>
      </c>
      <c r="X1094">
        <v>1</v>
      </c>
      <c r="Y1094" t="s">
        <v>313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472590.03</v>
      </c>
      <c r="AU1094" s="4">
        <v>0</v>
      </c>
      <c r="AV1094" s="4">
        <v>0</v>
      </c>
      <c r="AW1094" s="4">
        <v>0</v>
      </c>
      <c r="AX1094" s="4">
        <v>0</v>
      </c>
      <c r="AZ1094" s="4">
        <v>0</v>
      </c>
      <c r="BA1094" s="4">
        <v>0</v>
      </c>
      <c r="BB1094" s="4">
        <v>0</v>
      </c>
      <c r="BC1094" s="4">
        <v>0</v>
      </c>
      <c r="BD1094" s="4">
        <v>0</v>
      </c>
      <c r="BE1094" s="4">
        <v>0</v>
      </c>
      <c r="BF1094" s="4">
        <v>0</v>
      </c>
      <c r="BG1094" s="4">
        <v>0</v>
      </c>
      <c r="BH1094" s="4">
        <v>0</v>
      </c>
      <c r="BI1094" s="4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0</v>
      </c>
      <c r="BX1094" s="9">
        <v>0</v>
      </c>
      <c r="BY1094" s="9">
        <v>0</v>
      </c>
      <c r="BZ1094" s="9">
        <v>0</v>
      </c>
      <c r="CA1094" s="9">
        <v>0</v>
      </c>
      <c r="CB1094" s="9">
        <v>0</v>
      </c>
      <c r="CC1094" s="9">
        <v>0</v>
      </c>
      <c r="CD1094" s="135">
        <v>0</v>
      </c>
      <c r="CE1094" s="7">
        <f t="shared" si="17"/>
        <v>0</v>
      </c>
    </row>
    <row r="1095" spans="1:83" s="27" customFormat="1" ht="15.75" hidden="1" thickBot="1">
      <c r="A1095" s="27">
        <v>951</v>
      </c>
      <c r="B1095" s="27" t="s">
        <v>491</v>
      </c>
      <c r="C1095" s="27">
        <v>118</v>
      </c>
      <c r="D1095" s="27" t="s">
        <v>178</v>
      </c>
      <c r="E1095" s="27">
        <v>27</v>
      </c>
      <c r="F1095" s="27">
        <v>123690001</v>
      </c>
      <c r="G1095" s="27" t="s">
        <v>672</v>
      </c>
      <c r="H1095" s="113"/>
      <c r="I1095" s="27">
        <v>101</v>
      </c>
      <c r="J1095" s="27" t="s">
        <v>308</v>
      </c>
      <c r="K1095" s="27">
        <v>6290</v>
      </c>
      <c r="L1095" s="98">
        <v>6220</v>
      </c>
      <c r="M1095" s="27" t="s">
        <v>673</v>
      </c>
      <c r="N1095" s="27">
        <v>6000</v>
      </c>
      <c r="O1095" s="27" t="s">
        <v>375</v>
      </c>
      <c r="P1095" s="27">
        <v>12</v>
      </c>
      <c r="Q1095" s="27" t="s">
        <v>401</v>
      </c>
      <c r="R1095" s="27">
        <v>221</v>
      </c>
      <c r="S1095" s="99">
        <v>2</v>
      </c>
      <c r="T1095" s="99">
        <v>21</v>
      </c>
      <c r="U1095" s="27" t="s">
        <v>492</v>
      </c>
      <c r="V1095" s="27">
        <v>128</v>
      </c>
      <c r="W1095" s="27" t="s">
        <v>404</v>
      </c>
      <c r="X1095" s="27">
        <v>1</v>
      </c>
      <c r="Y1095" s="27" t="s">
        <v>313</v>
      </c>
      <c r="Z1095" s="56">
        <v>0</v>
      </c>
      <c r="AA1095" s="56">
        <v>0</v>
      </c>
      <c r="AB1095" s="56">
        <v>0</v>
      </c>
      <c r="AC1095" s="56">
        <v>0</v>
      </c>
      <c r="AD1095" s="56">
        <v>0</v>
      </c>
      <c r="AE1095" s="56">
        <v>0</v>
      </c>
      <c r="AF1095" s="56">
        <v>0</v>
      </c>
      <c r="AG1095" s="56">
        <v>0</v>
      </c>
      <c r="AH1095" s="56">
        <v>0</v>
      </c>
      <c r="AI1095" s="56">
        <v>0</v>
      </c>
      <c r="AJ1095" s="56">
        <v>0</v>
      </c>
      <c r="AK1095" s="56">
        <v>0</v>
      </c>
      <c r="AL1095" s="56"/>
      <c r="AM1095" s="56">
        <v>0</v>
      </c>
      <c r="AN1095" s="56">
        <v>0</v>
      </c>
      <c r="AO1095" s="56">
        <v>0</v>
      </c>
      <c r="AP1095" s="56">
        <v>0</v>
      </c>
      <c r="AQ1095" s="56">
        <v>0</v>
      </c>
      <c r="AR1095" s="56">
        <v>0</v>
      </c>
      <c r="AS1095" s="56">
        <v>0</v>
      </c>
      <c r="AT1095" s="56">
        <v>26448</v>
      </c>
      <c r="AU1095" s="56">
        <v>13572</v>
      </c>
      <c r="AV1095" s="56">
        <v>0</v>
      </c>
      <c r="AW1095" s="56">
        <v>0</v>
      </c>
      <c r="AX1095" s="56">
        <v>0</v>
      </c>
      <c r="AZ1095" s="56">
        <v>0</v>
      </c>
      <c r="BA1095" s="56">
        <v>0</v>
      </c>
      <c r="BB1095" s="56">
        <v>0</v>
      </c>
      <c r="BC1095" s="56">
        <v>0</v>
      </c>
      <c r="BD1095" s="56">
        <v>0</v>
      </c>
      <c r="BE1095" s="56">
        <v>0</v>
      </c>
      <c r="BF1095" s="56">
        <v>0</v>
      </c>
      <c r="BG1095" s="56">
        <v>26448</v>
      </c>
      <c r="BH1095" s="56">
        <v>13572</v>
      </c>
      <c r="BI1095" s="56">
        <v>0</v>
      </c>
      <c r="BJ1095" s="73"/>
      <c r="BK1095" s="73"/>
      <c r="BL1095" s="33"/>
      <c r="BM1095" s="33"/>
      <c r="BQ1095" s="56"/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136">
        <v>0</v>
      </c>
      <c r="CE1095" s="7">
        <f t="shared" si="17"/>
        <v>0</v>
      </c>
    </row>
    <row r="1096" spans="1:83" hidden="1">
      <c r="A1096">
        <v>931</v>
      </c>
      <c r="B1096" t="s">
        <v>465</v>
      </c>
      <c r="C1096">
        <v>111</v>
      </c>
      <c r="D1096" t="s">
        <v>466</v>
      </c>
      <c r="E1096">
        <v>497</v>
      </c>
      <c r="F1096">
        <v>219110001</v>
      </c>
      <c r="G1096" t="s">
        <v>651</v>
      </c>
      <c r="H1096" s="53"/>
      <c r="I1096">
        <v>101</v>
      </c>
      <c r="J1096" t="s">
        <v>308</v>
      </c>
      <c r="K1096">
        <v>7990</v>
      </c>
      <c r="L1096" s="8">
        <v>7990</v>
      </c>
      <c r="M1096" t="s">
        <v>652</v>
      </c>
      <c r="N1096">
        <v>7000</v>
      </c>
      <c r="O1096" t="s">
        <v>653</v>
      </c>
      <c r="P1096">
        <v>5</v>
      </c>
      <c r="Q1096" t="s">
        <v>467</v>
      </c>
      <c r="R1096">
        <v>152</v>
      </c>
      <c r="S1096" s="21">
        <v>1</v>
      </c>
      <c r="T1096" s="21">
        <v>52</v>
      </c>
      <c r="U1096" t="s">
        <v>468</v>
      </c>
      <c r="V1096">
        <v>121</v>
      </c>
      <c r="W1096" t="s">
        <v>312</v>
      </c>
      <c r="X1096">
        <v>1</v>
      </c>
      <c r="Y1096" t="s">
        <v>313</v>
      </c>
      <c r="Z1096" s="4">
        <v>168447.56</v>
      </c>
      <c r="AA1096" s="4">
        <v>168447.56</v>
      </c>
      <c r="AB1096" s="4">
        <v>168447.56</v>
      </c>
      <c r="AC1096" s="4">
        <v>168447.56</v>
      </c>
      <c r="AD1096" s="4">
        <v>168447.56</v>
      </c>
      <c r="AE1096" s="4">
        <v>168447.56</v>
      </c>
      <c r="AF1096" s="4">
        <v>168447.56</v>
      </c>
      <c r="AG1096" s="4">
        <v>168447.56</v>
      </c>
      <c r="AH1096" s="4">
        <v>168447.56</v>
      </c>
      <c r="AI1096" s="4">
        <v>168447.56</v>
      </c>
      <c r="AJ1096" s="4">
        <v>168447.56</v>
      </c>
      <c r="AK1096" s="4">
        <v>168447.56</v>
      </c>
      <c r="AM1096" s="4">
        <v>-168120</v>
      </c>
      <c r="AN1096" s="4">
        <v>-166772.76999999999</v>
      </c>
      <c r="AO1096" s="4">
        <v>-165128.75</v>
      </c>
      <c r="AP1096" s="4">
        <v>-160000</v>
      </c>
      <c r="AQ1096" s="4">
        <v>-160000</v>
      </c>
      <c r="AR1096" s="4">
        <v>-167325.64000000001</v>
      </c>
      <c r="AS1096" s="4">
        <v>-166362.23999999999</v>
      </c>
      <c r="AT1096" s="4">
        <v>-166093.32999999999</v>
      </c>
      <c r="AU1096" s="4">
        <v>-160000.06</v>
      </c>
      <c r="AV1096" s="4">
        <v>-204672.81</v>
      </c>
      <c r="AW1096" s="4">
        <v>-165000</v>
      </c>
      <c r="AX1096" s="4">
        <v>-165000</v>
      </c>
      <c r="AZ1096" s="4">
        <v>0</v>
      </c>
      <c r="BA1096" s="4">
        <v>0</v>
      </c>
      <c r="BB1096" s="4">
        <v>0</v>
      </c>
      <c r="BC1096" s="4">
        <v>0</v>
      </c>
      <c r="BD1096" s="4">
        <v>0</v>
      </c>
      <c r="BE1096" s="4">
        <v>0</v>
      </c>
      <c r="BF1096" s="4">
        <v>0</v>
      </c>
      <c r="BG1096" s="4">
        <v>0</v>
      </c>
      <c r="BH1096" s="4">
        <v>0</v>
      </c>
      <c r="BI1096" s="4">
        <v>0</v>
      </c>
      <c r="BR1096" s="9">
        <v>0</v>
      </c>
      <c r="BS1096" s="9">
        <v>0</v>
      </c>
      <c r="BT1096" s="9">
        <v>0</v>
      </c>
      <c r="BU1096" s="9">
        <v>0</v>
      </c>
      <c r="BV1096" s="9">
        <v>0</v>
      </c>
      <c r="BW1096" s="9">
        <v>0</v>
      </c>
      <c r="BX1096" s="9">
        <v>0</v>
      </c>
      <c r="BY1096" s="9">
        <v>0</v>
      </c>
      <c r="BZ1096" s="9">
        <v>0</v>
      </c>
      <c r="CA1096" s="9">
        <v>0</v>
      </c>
      <c r="CB1096" s="9">
        <v>0</v>
      </c>
      <c r="CC1096" s="9">
        <v>0</v>
      </c>
      <c r="CD1096" s="135">
        <v>0</v>
      </c>
      <c r="CE1096" s="7">
        <f t="shared" si="17"/>
        <v>0</v>
      </c>
    </row>
    <row r="1097" spans="1:83" hidden="1">
      <c r="A1097">
        <v>951</v>
      </c>
      <c r="B1097" t="s">
        <v>491</v>
      </c>
      <c r="C1097">
        <v>118</v>
      </c>
      <c r="D1097" t="s">
        <v>178</v>
      </c>
      <c r="E1097">
        <v>502</v>
      </c>
      <c r="F1097">
        <v>219110001</v>
      </c>
      <c r="G1097" t="s">
        <v>651</v>
      </c>
      <c r="H1097" s="53"/>
      <c r="I1097">
        <v>601</v>
      </c>
      <c r="J1097" t="s">
        <v>389</v>
      </c>
      <c r="K1097">
        <v>7990</v>
      </c>
      <c r="L1097" s="8">
        <v>7990</v>
      </c>
      <c r="M1097" t="s">
        <v>652</v>
      </c>
      <c r="N1097">
        <v>7000</v>
      </c>
      <c r="O1097" t="s">
        <v>653</v>
      </c>
      <c r="P1097">
        <v>12</v>
      </c>
      <c r="Q1097" t="s">
        <v>401</v>
      </c>
      <c r="R1097">
        <v>221</v>
      </c>
      <c r="S1097" s="21">
        <v>2</v>
      </c>
      <c r="T1097" s="21">
        <v>21</v>
      </c>
      <c r="U1097" t="s">
        <v>492</v>
      </c>
      <c r="V1097">
        <v>128</v>
      </c>
      <c r="W1097" t="s">
        <v>404</v>
      </c>
      <c r="X1097">
        <v>1</v>
      </c>
      <c r="Y1097" t="s">
        <v>313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M1097" s="4">
        <v>0</v>
      </c>
      <c r="AN1097" s="4">
        <v>0</v>
      </c>
      <c r="AO1097" s="4">
        <v>1177231.02</v>
      </c>
      <c r="AP1097" s="4">
        <v>0</v>
      </c>
      <c r="AQ1097" s="4">
        <v>-581731.16</v>
      </c>
      <c r="AR1097" s="4">
        <v>-426915.26</v>
      </c>
      <c r="AS1097" s="4">
        <v>2432781.6800000002</v>
      </c>
      <c r="AT1097" s="4">
        <v>-2601366.2799999998</v>
      </c>
      <c r="AU1097" s="4">
        <v>0</v>
      </c>
      <c r="AV1097" s="4">
        <v>0</v>
      </c>
      <c r="AW1097" s="4">
        <v>0</v>
      </c>
      <c r="AX1097" s="4">
        <v>0</v>
      </c>
      <c r="AZ1097" s="4">
        <v>0</v>
      </c>
      <c r="BA1097" s="4">
        <v>0</v>
      </c>
      <c r="BB1097" s="4">
        <v>0</v>
      </c>
      <c r="BC1097" s="4">
        <v>0</v>
      </c>
      <c r="BD1097" s="4">
        <v>0</v>
      </c>
      <c r="BE1097" s="4">
        <v>0</v>
      </c>
      <c r="BF1097" s="4">
        <v>0</v>
      </c>
      <c r="BG1097" s="4">
        <v>0</v>
      </c>
      <c r="BH1097" s="4">
        <v>0</v>
      </c>
      <c r="BI1097" s="4">
        <v>0</v>
      </c>
      <c r="BR1097" s="9">
        <v>0</v>
      </c>
      <c r="BS1097" s="9">
        <v>0</v>
      </c>
      <c r="BT1097" s="9">
        <v>0</v>
      </c>
      <c r="BU1097" s="9">
        <v>0</v>
      </c>
      <c r="BV1097" s="9">
        <v>0</v>
      </c>
      <c r="BW1097" s="9">
        <v>0</v>
      </c>
      <c r="BX1097" s="9">
        <v>0</v>
      </c>
      <c r="BY1097" s="9">
        <v>0</v>
      </c>
      <c r="BZ1097" s="9">
        <v>0</v>
      </c>
      <c r="CA1097" s="9">
        <v>0</v>
      </c>
      <c r="CB1097" s="9">
        <v>0</v>
      </c>
      <c r="CC1097" s="9">
        <v>0</v>
      </c>
      <c r="CD1097" s="135">
        <v>0</v>
      </c>
      <c r="CE1097" s="7">
        <f t="shared" si="17"/>
        <v>0</v>
      </c>
    </row>
    <row r="1098" spans="1:83" hidden="1">
      <c r="A1098">
        <v>931</v>
      </c>
      <c r="B1098" t="s">
        <v>465</v>
      </c>
      <c r="C1098">
        <v>111</v>
      </c>
      <c r="D1098" t="s">
        <v>466</v>
      </c>
      <c r="E1098">
        <v>540</v>
      </c>
      <c r="F1098">
        <v>219110002</v>
      </c>
      <c r="G1098" t="s">
        <v>599</v>
      </c>
      <c r="H1098" s="53"/>
      <c r="I1098">
        <v>101</v>
      </c>
      <c r="J1098" t="s">
        <v>308</v>
      </c>
      <c r="K1098">
        <v>7990</v>
      </c>
      <c r="L1098" s="8">
        <v>7990</v>
      </c>
      <c r="M1098" t="s">
        <v>652</v>
      </c>
      <c r="N1098">
        <v>7000</v>
      </c>
      <c r="O1098" t="s">
        <v>653</v>
      </c>
      <c r="P1098">
        <v>5</v>
      </c>
      <c r="Q1098" t="s">
        <v>467</v>
      </c>
      <c r="R1098">
        <v>152</v>
      </c>
      <c r="S1098" s="21">
        <v>1</v>
      </c>
      <c r="T1098" s="21">
        <v>52</v>
      </c>
      <c r="U1098" t="s">
        <v>468</v>
      </c>
      <c r="V1098">
        <v>121</v>
      </c>
      <c r="W1098" t="s">
        <v>312</v>
      </c>
      <c r="X1098">
        <v>1</v>
      </c>
      <c r="Y1098" t="s">
        <v>313</v>
      </c>
      <c r="Z1098" s="4">
        <v>1000000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M1098" s="4">
        <v>-100000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-75936.539999999994</v>
      </c>
      <c r="AT1098" s="4">
        <v>-413252.16</v>
      </c>
      <c r="AU1098" s="4">
        <v>0</v>
      </c>
      <c r="AV1098" s="4">
        <v>-155420.82</v>
      </c>
      <c r="AW1098" s="4">
        <v>-70115.23</v>
      </c>
      <c r="AX1098" s="4">
        <v>0</v>
      </c>
      <c r="AZ1098" s="4">
        <v>0</v>
      </c>
      <c r="BA1098" s="4">
        <v>0</v>
      </c>
      <c r="BB1098" s="4">
        <v>0</v>
      </c>
      <c r="BC1098" s="4">
        <v>0</v>
      </c>
      <c r="BD1098" s="4">
        <v>0</v>
      </c>
      <c r="BE1098" s="4">
        <v>0</v>
      </c>
      <c r="BF1098" s="4">
        <v>0</v>
      </c>
      <c r="BG1098" s="4">
        <v>0</v>
      </c>
      <c r="BH1098" s="4">
        <v>0</v>
      </c>
      <c r="BI1098" s="4">
        <v>0</v>
      </c>
      <c r="BQ1098" s="4">
        <v>1000000</v>
      </c>
      <c r="BR1098" s="6">
        <v>1000000</v>
      </c>
      <c r="BS1098" s="6">
        <v>0</v>
      </c>
      <c r="BT1098" s="6">
        <v>0</v>
      </c>
      <c r="BU1098" s="6">
        <v>0</v>
      </c>
      <c r="BV1098" s="6">
        <v>0</v>
      </c>
      <c r="BW1098" s="6">
        <v>0</v>
      </c>
      <c r="BX1098" s="6">
        <v>0</v>
      </c>
      <c r="BY1098" s="6">
        <v>0</v>
      </c>
      <c r="BZ1098" s="6">
        <v>0</v>
      </c>
      <c r="CA1098" s="6">
        <v>0</v>
      </c>
      <c r="CB1098" s="6">
        <v>0</v>
      </c>
      <c r="CC1098" s="6">
        <v>0</v>
      </c>
      <c r="CD1098" s="135">
        <v>1000000</v>
      </c>
      <c r="CE1098" s="7">
        <f t="shared" si="17"/>
        <v>0</v>
      </c>
    </row>
    <row r="1099" spans="1:83" hidden="1">
      <c r="A1099">
        <v>999</v>
      </c>
      <c r="B1099" t="s">
        <v>688</v>
      </c>
      <c r="C1099">
        <v>174</v>
      </c>
      <c r="D1099" t="s">
        <v>687</v>
      </c>
      <c r="E1099">
        <v>542</v>
      </c>
      <c r="F1099">
        <v>559110000</v>
      </c>
      <c r="G1099" t="s">
        <v>598</v>
      </c>
      <c r="H1099" s="53"/>
      <c r="I1099">
        <v>101</v>
      </c>
      <c r="J1099" t="s">
        <v>308</v>
      </c>
      <c r="K1099">
        <v>9910</v>
      </c>
      <c r="L1099" s="8">
        <v>9910</v>
      </c>
      <c r="M1099" t="s">
        <v>598</v>
      </c>
      <c r="N1099">
        <v>9000</v>
      </c>
      <c r="O1099" t="s">
        <v>580</v>
      </c>
      <c r="P1099">
        <v>9</v>
      </c>
      <c r="Q1099" t="s">
        <v>422</v>
      </c>
      <c r="R1099">
        <v>441</v>
      </c>
      <c r="S1099" s="21">
        <v>4</v>
      </c>
      <c r="T1099" s="21">
        <v>41</v>
      </c>
      <c r="U1099" t="s">
        <v>686</v>
      </c>
      <c r="V1099">
        <v>400</v>
      </c>
      <c r="W1099" t="s">
        <v>685</v>
      </c>
      <c r="X1099">
        <v>1</v>
      </c>
      <c r="Y1099" t="s">
        <v>313</v>
      </c>
      <c r="Z1099" s="4">
        <v>1000000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0</v>
      </c>
      <c r="AU1099" s="4">
        <v>0</v>
      </c>
      <c r="AV1099" s="4">
        <v>0</v>
      </c>
      <c r="AW1099" s="4">
        <v>0</v>
      </c>
      <c r="AX1099" s="4">
        <v>0</v>
      </c>
      <c r="AZ1099" s="4">
        <v>0</v>
      </c>
      <c r="BA1099" s="4">
        <v>0</v>
      </c>
      <c r="BB1099" s="4">
        <v>0</v>
      </c>
      <c r="BC1099" s="4">
        <v>0</v>
      </c>
      <c r="BD1099" s="4">
        <v>0</v>
      </c>
      <c r="BE1099" s="4">
        <v>0</v>
      </c>
      <c r="BF1099" s="4">
        <v>0</v>
      </c>
      <c r="BG1099" s="4">
        <v>0</v>
      </c>
      <c r="BH1099" s="4">
        <v>0</v>
      </c>
      <c r="BI1099" s="4">
        <v>0</v>
      </c>
      <c r="BQ1099" s="4">
        <v>1000000</v>
      </c>
      <c r="BR1099" s="6">
        <v>1000000</v>
      </c>
      <c r="BS1099" s="6">
        <v>0</v>
      </c>
      <c r="BT1099" s="6">
        <v>0</v>
      </c>
      <c r="BU1099" s="6">
        <v>0</v>
      </c>
      <c r="BV1099" s="6">
        <v>0</v>
      </c>
      <c r="BW1099" s="6">
        <v>0</v>
      </c>
      <c r="BX1099" s="6">
        <v>0</v>
      </c>
      <c r="BY1099" s="6">
        <v>0</v>
      </c>
      <c r="BZ1099" s="6">
        <v>0</v>
      </c>
      <c r="CA1099" s="6">
        <v>0</v>
      </c>
      <c r="CB1099" s="6">
        <v>0</v>
      </c>
      <c r="CC1099" s="6">
        <v>0</v>
      </c>
      <c r="CD1099" s="135">
        <v>1000000</v>
      </c>
      <c r="CE1099" s="7">
        <f t="shared" si="17"/>
        <v>0</v>
      </c>
    </row>
    <row r="1101" spans="1:83" s="1" customFormat="1">
      <c r="H1101" s="21"/>
      <c r="L1101" s="53"/>
      <c r="S1101" s="21"/>
      <c r="T1101" s="21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Z1101" s="5">
        <v>21948031.929999989</v>
      </c>
      <c r="BA1101" s="5">
        <v>19893379.219999995</v>
      </c>
      <c r="BB1101" s="5">
        <v>29266576.589999989</v>
      </c>
      <c r="BC1101" s="5">
        <v>15391279.110000009</v>
      </c>
      <c r="BD1101" s="5">
        <v>23271485.139999997</v>
      </c>
      <c r="BE1101" s="5">
        <v>23907899.790000003</v>
      </c>
      <c r="BF1101" s="5">
        <v>25039967.24000001</v>
      </c>
      <c r="BG1101" s="5">
        <v>26851071.190000005</v>
      </c>
      <c r="BH1101" s="5">
        <v>30385648.950000003</v>
      </c>
      <c r="BI1101" s="5">
        <v>28746681.15000001</v>
      </c>
      <c r="BJ1101" s="5">
        <v>24069525.180999983</v>
      </c>
      <c r="BK1101" s="5">
        <v>36119588.362196267</v>
      </c>
      <c r="BL1101" s="29"/>
      <c r="BM1101" s="29"/>
      <c r="BQ1101" s="19">
        <f>SUBTOTAL(9,BQ2:BQ1099)</f>
        <v>531920.00377600011</v>
      </c>
      <c r="BR1101" s="19">
        <f t="shared" ref="BR1101:CC1101" si="18">SUBTOTAL(9,BR2:BR1099)</f>
        <v>0</v>
      </c>
      <c r="BS1101" s="19">
        <f t="shared" si="18"/>
        <v>0</v>
      </c>
      <c r="BT1101" s="19">
        <f t="shared" si="18"/>
        <v>155812.13467389773</v>
      </c>
      <c r="BU1101" s="19">
        <f t="shared" si="18"/>
        <v>0</v>
      </c>
      <c r="BV1101" s="19">
        <f t="shared" si="18"/>
        <v>168091.15680972132</v>
      </c>
      <c r="BW1101" s="19">
        <f t="shared" si="18"/>
        <v>0</v>
      </c>
      <c r="BX1101" s="19">
        <f t="shared" si="18"/>
        <v>119363.10614971432</v>
      </c>
      <c r="BY1101" s="19">
        <f t="shared" si="18"/>
        <v>0</v>
      </c>
      <c r="BZ1101" s="19">
        <f t="shared" si="18"/>
        <v>0</v>
      </c>
      <c r="CA1101" s="19">
        <f t="shared" si="18"/>
        <v>0</v>
      </c>
      <c r="CB1101" s="19">
        <f t="shared" si="18"/>
        <v>44326.63976333334</v>
      </c>
      <c r="CC1101" s="19">
        <f t="shared" si="18"/>
        <v>44326.639763333304</v>
      </c>
      <c r="CD1101" s="19">
        <f>SUM(BR1101:CC1101)</f>
        <v>531919.67715999996</v>
      </c>
    </row>
    <row r="1102" spans="1:83">
      <c r="BI1102" s="4">
        <v>244702020.31000003</v>
      </c>
      <c r="BK1102" s="10">
        <v>304891133.85319626</v>
      </c>
    </row>
    <row r="1105" spans="51:69">
      <c r="BL1105" s="118" t="s">
        <v>862</v>
      </c>
      <c r="BM1105" s="118" t="s">
        <v>863</v>
      </c>
      <c r="BQ1105" s="39" t="s">
        <v>861</v>
      </c>
    </row>
    <row r="1106" spans="51:69">
      <c r="AY1106">
        <v>1000</v>
      </c>
      <c r="AZ1106" s="4">
        <v>8314801.2400000012</v>
      </c>
      <c r="BA1106" s="4">
        <v>8754972.3499999996</v>
      </c>
      <c r="BB1106" s="4">
        <v>10949577.159999998</v>
      </c>
      <c r="BC1106" s="4">
        <v>7992959.9700000016</v>
      </c>
      <c r="BD1106" s="4">
        <v>10061416.279999997</v>
      </c>
      <c r="BE1106" s="4">
        <v>9241897.7800000049</v>
      </c>
      <c r="BF1106" s="4">
        <v>10429640.360000001</v>
      </c>
      <c r="BG1106" s="4">
        <v>10018573.459999999</v>
      </c>
      <c r="BH1106" s="4">
        <v>9877779.1500000041</v>
      </c>
      <c r="BI1106" s="4">
        <v>11887715.000000004</v>
      </c>
      <c r="BJ1106" s="4">
        <v>9858198.8559999932</v>
      </c>
      <c r="BK1106" s="4">
        <v>19036174.092290543</v>
      </c>
      <c r="BL1106" s="9">
        <v>28894372.948290534</v>
      </c>
      <c r="BM1106" s="9">
        <v>97529332.75</v>
      </c>
      <c r="BQ1106" s="4">
        <v>32078737.596481316</v>
      </c>
    </row>
    <row r="1107" spans="51:69">
      <c r="AY1107">
        <v>2000</v>
      </c>
      <c r="AZ1107" s="4">
        <v>1906755.6500000006</v>
      </c>
      <c r="BA1107" s="4">
        <v>2570594.5599999996</v>
      </c>
      <c r="BB1107" s="4">
        <v>2254893.5600000005</v>
      </c>
      <c r="BC1107" s="4">
        <v>1820048.6199999994</v>
      </c>
      <c r="BD1107" s="4">
        <v>3234386.0299999989</v>
      </c>
      <c r="BE1107" s="4">
        <v>2474068.7899999991</v>
      </c>
      <c r="BF1107" s="4">
        <v>4306352.8200000012</v>
      </c>
      <c r="BG1107" s="4">
        <v>2600953.0699999998</v>
      </c>
      <c r="BH1107" s="4">
        <v>2444227.8199999998</v>
      </c>
      <c r="BI1107" s="4">
        <v>2795166.459999999</v>
      </c>
      <c r="BJ1107" s="4">
        <v>2640744.7379999994</v>
      </c>
      <c r="BK1107" s="4">
        <v>2640744.7379999994</v>
      </c>
      <c r="BL1107" s="9">
        <v>5281489.4759999989</v>
      </c>
      <c r="BM1107" s="9">
        <v>26407447.380000003</v>
      </c>
      <c r="BQ1107" s="4">
        <v>7411477</v>
      </c>
    </row>
    <row r="1108" spans="51:69">
      <c r="AY1108">
        <v>3000</v>
      </c>
      <c r="AZ1108" s="4">
        <v>6117723.8200000012</v>
      </c>
      <c r="BA1108" s="4">
        <v>6330353.75</v>
      </c>
      <c r="BB1108" s="4">
        <v>7809950.1799999997</v>
      </c>
      <c r="BC1108" s="4">
        <v>2065430.1800000004</v>
      </c>
      <c r="BD1108" s="4">
        <v>5438735.8299999991</v>
      </c>
      <c r="BE1108" s="4">
        <v>6064521.9400000004</v>
      </c>
      <c r="BF1108" s="4">
        <v>6290147.0199999977</v>
      </c>
      <c r="BG1108" s="4">
        <v>5263495.76</v>
      </c>
      <c r="BH1108" s="4">
        <v>6412041.5599999996</v>
      </c>
      <c r="BI1108" s="4">
        <v>5819924.54</v>
      </c>
      <c r="BJ1108" s="4">
        <v>5761232.4580000034</v>
      </c>
      <c r="BK1108" s="4">
        <v>5761232.4580000034</v>
      </c>
      <c r="BL1108" s="9">
        <v>11522464.916000007</v>
      </c>
      <c r="BM1108" s="9">
        <v>57612324.579999991</v>
      </c>
      <c r="BQ1108" s="4">
        <v>132765.94</v>
      </c>
    </row>
    <row r="1109" spans="51:69">
      <c r="AY1109">
        <v>4000</v>
      </c>
      <c r="AZ1109" s="4">
        <v>1711120.0899999999</v>
      </c>
      <c r="BA1109" s="4">
        <v>1903943.8299999998</v>
      </c>
      <c r="BB1109" s="4">
        <v>2233009.56</v>
      </c>
      <c r="BC1109" s="4">
        <v>1833684.91</v>
      </c>
      <c r="BD1109" s="4">
        <v>2365730.37</v>
      </c>
      <c r="BE1109" s="4">
        <v>1983565.0599999998</v>
      </c>
      <c r="BF1109" s="4">
        <v>2454259.3199999998</v>
      </c>
      <c r="BG1109" s="4">
        <v>1796301.29</v>
      </c>
      <c r="BH1109" s="4">
        <v>2468995.71</v>
      </c>
      <c r="BI1109" s="4">
        <v>2037818.83</v>
      </c>
      <c r="BJ1109" s="4">
        <v>2151967.372</v>
      </c>
      <c r="BK1109" s="4">
        <v>5024055.3169057621</v>
      </c>
      <c r="BL1109" s="9">
        <v>7176022.6889057625</v>
      </c>
      <c r="BM1109" s="9">
        <v>20788428.970000006</v>
      </c>
      <c r="BQ1109" s="4">
        <v>749222.73</v>
      </c>
    </row>
    <row r="1110" spans="51:69">
      <c r="AY1110">
        <v>5000</v>
      </c>
      <c r="AZ1110" s="4">
        <v>1029959.99</v>
      </c>
      <c r="BA1110" s="4">
        <v>32850.910000000003</v>
      </c>
      <c r="BB1110" s="4">
        <v>0</v>
      </c>
      <c r="BC1110" s="4">
        <v>66700</v>
      </c>
      <c r="BD1110" s="4">
        <v>388921.43</v>
      </c>
      <c r="BE1110" s="4">
        <v>1045003.99</v>
      </c>
      <c r="BF1110" s="4">
        <v>87889.02</v>
      </c>
      <c r="BG1110" s="4">
        <v>379486.61</v>
      </c>
      <c r="BH1110" s="4">
        <v>182509.86</v>
      </c>
      <c r="BI1110" s="4">
        <v>19126.53</v>
      </c>
      <c r="BJ1110" s="4">
        <v>323244.83399999997</v>
      </c>
      <c r="BK1110" s="4">
        <v>323244.83399999997</v>
      </c>
      <c r="BL1110" s="9">
        <v>646489.66799999995</v>
      </c>
      <c r="BM1110" s="9">
        <v>3232448.3399999994</v>
      </c>
      <c r="BQ1110" s="4">
        <v>6960296.3760000002</v>
      </c>
    </row>
    <row r="1111" spans="51:69">
      <c r="AY1111">
        <v>6000</v>
      </c>
      <c r="AZ1111" s="4">
        <v>2867671.14</v>
      </c>
      <c r="BA1111" s="4">
        <v>300663.82</v>
      </c>
      <c r="BB1111" s="4">
        <v>6019146.1299999999</v>
      </c>
      <c r="BC1111" s="4">
        <v>1612455.43</v>
      </c>
      <c r="BD1111" s="4">
        <v>1782295.2000000002</v>
      </c>
      <c r="BE1111" s="4">
        <v>3098842.2299999995</v>
      </c>
      <c r="BF1111" s="4">
        <v>1471678.7</v>
      </c>
      <c r="BG1111" s="4">
        <v>6792261</v>
      </c>
      <c r="BH1111" s="4">
        <v>9000094.8499999996</v>
      </c>
      <c r="BI1111" s="4">
        <v>6186929.790000001</v>
      </c>
      <c r="BJ1111" s="4">
        <v>3334136.9230000004</v>
      </c>
      <c r="BK1111" s="4">
        <v>3334136.9230000004</v>
      </c>
      <c r="BL1111" s="9">
        <v>6668273.8460000008</v>
      </c>
      <c r="BM1111" s="9">
        <v>39132038.289999999</v>
      </c>
      <c r="BQ1111" s="4">
        <v>7048660.7200000007</v>
      </c>
    </row>
    <row r="1112" spans="51:69">
      <c r="AY1112">
        <v>7000</v>
      </c>
      <c r="AZ1112" s="4">
        <v>0</v>
      </c>
      <c r="BA1112" s="4">
        <v>0</v>
      </c>
      <c r="BB1112" s="4">
        <v>0</v>
      </c>
      <c r="BC1112" s="4">
        <v>0</v>
      </c>
      <c r="BD1112" s="4">
        <v>0</v>
      </c>
      <c r="BE1112" s="4">
        <v>0</v>
      </c>
      <c r="BF1112" s="4">
        <v>0</v>
      </c>
      <c r="BG1112" s="4">
        <v>0</v>
      </c>
      <c r="BH1112" s="4">
        <v>0</v>
      </c>
      <c r="BI1112" s="4">
        <v>0</v>
      </c>
      <c r="BJ1112" s="4">
        <v>0</v>
      </c>
      <c r="BK1112" s="4">
        <v>0</v>
      </c>
      <c r="BQ1112" s="4">
        <v>16477034.771999998</v>
      </c>
    </row>
    <row r="1113" spans="51:69">
      <c r="AY1113">
        <v>8000</v>
      </c>
      <c r="AZ1113" s="4">
        <v>0</v>
      </c>
      <c r="BA1113" s="4">
        <v>0</v>
      </c>
      <c r="BB1113" s="4">
        <v>0</v>
      </c>
      <c r="BC1113" s="4">
        <v>0</v>
      </c>
      <c r="BD1113" s="4">
        <v>0</v>
      </c>
      <c r="BE1113" s="4">
        <v>0</v>
      </c>
      <c r="BF1113" s="4">
        <v>0</v>
      </c>
      <c r="BG1113" s="4">
        <v>0</v>
      </c>
      <c r="BH1113" s="4">
        <v>0</v>
      </c>
      <c r="BI1113" s="4">
        <v>0</v>
      </c>
      <c r="BJ1113" s="4">
        <v>0</v>
      </c>
      <c r="BK1113" s="4">
        <v>0</v>
      </c>
      <c r="BQ1113" s="4">
        <v>0</v>
      </c>
    </row>
    <row r="1114" spans="51:69">
      <c r="AY1114">
        <v>9000</v>
      </c>
      <c r="AZ1114" s="4">
        <v>0</v>
      </c>
      <c r="BA1114" s="4">
        <v>0</v>
      </c>
      <c r="BB1114" s="4">
        <v>0</v>
      </c>
      <c r="BC1114" s="4">
        <v>0</v>
      </c>
      <c r="BD1114" s="4">
        <v>0</v>
      </c>
      <c r="BE1114" s="4">
        <v>0</v>
      </c>
      <c r="BF1114" s="4">
        <v>0</v>
      </c>
      <c r="BG1114" s="4">
        <v>0</v>
      </c>
      <c r="BH1114" s="4">
        <v>0</v>
      </c>
      <c r="BI1114" s="4">
        <v>0</v>
      </c>
      <c r="BJ1114" s="4">
        <v>0</v>
      </c>
      <c r="BK1114" s="4">
        <v>0</v>
      </c>
      <c r="BQ1114" s="4">
        <v>4394562.83</v>
      </c>
    </row>
    <row r="1115" spans="51:69">
      <c r="AZ1115" s="5">
        <v>21948031.930000003</v>
      </c>
      <c r="BA1115" s="5">
        <v>19893379.219999999</v>
      </c>
      <c r="BB1115" s="5">
        <v>29266576.589999996</v>
      </c>
      <c r="BC1115" s="5">
        <v>15391279.110000001</v>
      </c>
      <c r="BD1115" s="5">
        <v>23271485.139999997</v>
      </c>
      <c r="BE1115" s="5">
        <v>23907899.790000003</v>
      </c>
      <c r="BF1115" s="5">
        <v>25039967.240000002</v>
      </c>
      <c r="BG1115" s="5">
        <v>26851071.189999998</v>
      </c>
      <c r="BH1115" s="5">
        <v>30385648.950000003</v>
      </c>
      <c r="BI1115" s="5">
        <v>28746681.150000006</v>
      </c>
      <c r="BJ1115" s="5">
        <v>24069525.180999998</v>
      </c>
      <c r="BK1115" s="5">
        <v>36119588.362196311</v>
      </c>
      <c r="BQ1115" s="48">
        <v>10570178.950000001</v>
      </c>
    </row>
    <row r="1116" spans="51:69">
      <c r="BJ1116" s="9"/>
      <c r="BK1116" s="29">
        <v>304891133.85319638</v>
      </c>
      <c r="BQ1116" s="4">
        <v>399960</v>
      </c>
    </row>
    <row r="1117" spans="51:69">
      <c r="BJ1117" s="9"/>
      <c r="BK1117" s="9"/>
      <c r="BQ1117" s="4">
        <v>0</v>
      </c>
    </row>
    <row r="1118" spans="51:69">
      <c r="BJ1118" s="9"/>
      <c r="BK1118" s="9"/>
      <c r="BQ1118" s="4">
        <v>121957.6</v>
      </c>
    </row>
    <row r="1119" spans="51:69">
      <c r="BJ1119" s="9"/>
      <c r="BK1119" s="9"/>
      <c r="BQ1119" s="4">
        <v>371200</v>
      </c>
    </row>
    <row r="1120" spans="51:69">
      <c r="BJ1120" s="9"/>
      <c r="BK1120" s="9"/>
      <c r="BQ1120" s="4">
        <v>86716054.514481306</v>
      </c>
    </row>
    <row r="1121" spans="51:65">
      <c r="BJ1121" s="9"/>
      <c r="BK1121" s="9"/>
    </row>
    <row r="1122" spans="51:65">
      <c r="BJ1122" s="9"/>
      <c r="BK1122" s="9"/>
      <c r="BL1122" s="118" t="s">
        <v>862</v>
      </c>
      <c r="BM1122" s="118" t="s">
        <v>863</v>
      </c>
    </row>
    <row r="1123" spans="51:65">
      <c r="AY1123">
        <v>1000</v>
      </c>
      <c r="AZ1123" s="13">
        <v>0.10434471936502798</v>
      </c>
      <c r="BA1123" s="13">
        <v>4.8616143073825224E-2</v>
      </c>
      <c r="BB1123" s="13">
        <v>0.21593841846734629</v>
      </c>
      <c r="BC1123" s="13">
        <v>-1.9963662110867086E-2</v>
      </c>
      <c r="BD1123" s="13">
        <v>0.2309131473436532</v>
      </c>
      <c r="BE1123" s="13">
        <v>4.756568941444872E-2</v>
      </c>
      <c r="BF1123" s="13">
        <v>0.16273479244100963</v>
      </c>
      <c r="BG1123" s="13">
        <v>0.15368917521139092</v>
      </c>
      <c r="BH1123" s="13">
        <v>0.1785575613844157</v>
      </c>
      <c r="BI1123" s="13">
        <v>0.28157211425928796</v>
      </c>
      <c r="BJ1123" s="57">
        <v>-0.21436812874917088</v>
      </c>
      <c r="BK1123" s="57">
        <v>0.32650155132404923</v>
      </c>
      <c r="BL1123" s="117">
        <v>7.4189146286050889E-2</v>
      </c>
      <c r="BM1123" s="57">
        <v>0.14274864911858653</v>
      </c>
    </row>
    <row r="1124" spans="51:65">
      <c r="AY1124">
        <v>2000</v>
      </c>
      <c r="AZ1124" s="13">
        <v>0.40363562597237479</v>
      </c>
      <c r="BA1124" s="13">
        <v>0.61704454358849437</v>
      </c>
      <c r="BB1124" s="13">
        <v>-0.12915984064394426</v>
      </c>
      <c r="BC1124" s="13">
        <v>0.77074738282988076</v>
      </c>
      <c r="BD1124" s="13">
        <v>0.32052360701927918</v>
      </c>
      <c r="BE1124" s="13">
        <v>-0.15330510210250858</v>
      </c>
      <c r="BF1124" s="13">
        <v>0.66606253441412999</v>
      </c>
      <c r="BG1124" s="13">
        <v>0.47397794871067145</v>
      </c>
      <c r="BH1124" s="13">
        <v>0.26022992319248472</v>
      </c>
      <c r="BI1124" s="13">
        <v>0.68267410078179225</v>
      </c>
      <c r="BJ1124" s="13">
        <v>0.32512460373576979</v>
      </c>
      <c r="BK1124" s="13">
        <v>3.518055092614027</v>
      </c>
      <c r="BL1124" s="117">
        <v>1.0492219220971677</v>
      </c>
      <c r="BM1124" s="57">
        <v>0.32789910629489127</v>
      </c>
    </row>
    <row r="1125" spans="51:65">
      <c r="AY1125">
        <v>3000</v>
      </c>
      <c r="AZ1125" s="13">
        <v>0.17579879430055367</v>
      </c>
      <c r="BA1125" s="13">
        <v>0.70401238089356633</v>
      </c>
      <c r="BB1125" s="13">
        <v>0.43526872763859781</v>
      </c>
      <c r="BC1125" s="13">
        <v>-0.49808717118644097</v>
      </c>
      <c r="BD1125" s="13">
        <v>-8.2786409242287307E-2</v>
      </c>
      <c r="BE1125" s="13">
        <v>7.303620659836163E-2</v>
      </c>
      <c r="BF1125" s="13">
        <v>0.38240743788673126</v>
      </c>
      <c r="BG1125" s="13">
        <v>0.17401019875425439</v>
      </c>
      <c r="BH1125" s="13">
        <v>5.1333087617243089E-2</v>
      </c>
      <c r="BI1125" s="13">
        <v>-5.0149151855266805E-2</v>
      </c>
      <c r="BJ1125" s="13">
        <v>0.32866770112069443</v>
      </c>
      <c r="BK1125" s="13">
        <v>0.13886993576874662</v>
      </c>
      <c r="BL1125" s="117">
        <v>0.22646939751714279</v>
      </c>
      <c r="BM1125" s="57">
        <v>0.12270595753072899</v>
      </c>
    </row>
    <row r="1126" spans="51:65">
      <c r="AY1126">
        <v>4000</v>
      </c>
      <c r="AZ1126" s="13">
        <v>0.11301917806251738</v>
      </c>
      <c r="BA1126" s="13">
        <v>0.35698538599084184</v>
      </c>
      <c r="BB1126" s="13">
        <v>0.20003543663140055</v>
      </c>
      <c r="BC1126" s="13">
        <v>0.18553070783198677</v>
      </c>
      <c r="BD1126" s="13">
        <v>0.34057068444318683</v>
      </c>
      <c r="BE1126" s="13">
        <v>6.4217075093098153E-4</v>
      </c>
      <c r="BF1126" s="13">
        <v>0.33186512979013716</v>
      </c>
      <c r="BG1126" s="13">
        <v>0.15842346927246398</v>
      </c>
      <c r="BH1126" s="13">
        <v>-6.5491481366628523E-2</v>
      </c>
      <c r="BI1126" s="13">
        <v>-1.7123534082814751E-2</v>
      </c>
      <c r="BJ1126" s="13">
        <v>-0.19348864578948899</v>
      </c>
      <c r="BK1126" s="13">
        <v>0.6678035203770305</v>
      </c>
      <c r="BL1126" s="117">
        <v>0.26324632215573796</v>
      </c>
      <c r="BM1126" s="57">
        <v>0.14199116726513505</v>
      </c>
    </row>
    <row r="1127" spans="51:65">
      <c r="AY1127">
        <v>5000</v>
      </c>
      <c r="AZ1127" s="13">
        <v>1.1284420207643167</v>
      </c>
      <c r="BA1127" s="13">
        <v>-0.55287023496732846</v>
      </c>
      <c r="BB1127" s="13">
        <v>-1</v>
      </c>
      <c r="BC1127" s="13">
        <v>-0.1746687909974306</v>
      </c>
      <c r="BD1127" s="13">
        <v>2.0949085074816423</v>
      </c>
      <c r="BE1127" s="13">
        <v>-0.41047093162296766</v>
      </c>
      <c r="BF1127" s="13">
        <v>-0.96171497397251327</v>
      </c>
      <c r="BG1127" s="13">
        <v>-0.84816707952808068</v>
      </c>
      <c r="BH1127" s="13" t="e">
        <v>#DIV/0!</v>
      </c>
      <c r="BI1127" s="13">
        <v>-0.44659721402431829</v>
      </c>
      <c r="BJ1127" s="13" t="e">
        <v>#DIV/0!</v>
      </c>
      <c r="BK1127" s="13" t="e">
        <v>#DIV/0!</v>
      </c>
      <c r="BL1127" s="117" t="e">
        <v>#DIV/0!</v>
      </c>
      <c r="BM1127" s="57">
        <v>-0.5829277455343409</v>
      </c>
    </row>
    <row r="1128" spans="51:65">
      <c r="AY1128">
        <v>6000</v>
      </c>
      <c r="AZ1128" s="13">
        <v>4.4648172148219789</v>
      </c>
      <c r="BA1128" s="13">
        <v>-0.87235263238995309</v>
      </c>
      <c r="BB1128" s="13">
        <v>4.2444690818433148</v>
      </c>
      <c r="BC1128" s="13">
        <v>0.30124514000759839</v>
      </c>
      <c r="BD1128" s="13">
        <v>-0.20819554074945779</v>
      </c>
      <c r="BE1128" s="13">
        <v>0.81073062043288724</v>
      </c>
      <c r="BF1128" s="13">
        <v>-6.0416741883256186E-2</v>
      </c>
      <c r="BG1128" s="13">
        <v>0.64921969192681894</v>
      </c>
      <c r="BH1128" s="13">
        <v>2.3934713910640535</v>
      </c>
      <c r="BI1128" s="13">
        <v>0.65796530232903594</v>
      </c>
      <c r="BJ1128" s="13">
        <v>0.72381632245353855</v>
      </c>
      <c r="BK1128" s="13">
        <v>0.49637586410923129</v>
      </c>
      <c r="BL1128" s="117">
        <v>0.60206409408771489</v>
      </c>
      <c r="BM1128" s="57">
        <v>0.83736108537044496</v>
      </c>
    </row>
    <row r="1129" spans="51:65">
      <c r="AY1129">
        <v>7000</v>
      </c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</row>
    <row r="1130" spans="51:65">
      <c r="AY1130">
        <v>8000</v>
      </c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</row>
    <row r="1131" spans="51:65">
      <c r="AY1131">
        <v>9000</v>
      </c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</row>
  </sheetData>
  <autoFilter ref="BQ1:CE1099">
    <filterColumn colId="14">
      <filters>
        <filter val="15,939"/>
        <filter val="22,073"/>
        <filter val="57,750"/>
        <filter val="-95,762"/>
      </filters>
    </filterColumn>
  </autoFilter>
  <sortState ref="A2:BK1099">
    <sortCondition ref="N2:N1099"/>
    <sortCondition ref="K2:K1099"/>
    <sortCondition ref="F2:F1099"/>
  </sortState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F3:K66"/>
  <sheetViews>
    <sheetView topLeftCell="C13" workbookViewId="0">
      <selection activeCell="I10" sqref="I10"/>
    </sheetView>
  </sheetViews>
  <sheetFormatPr baseColWidth="10" defaultRowHeight="15"/>
  <cols>
    <col min="6" max="6" width="27.28515625" customWidth="1"/>
    <col min="7" max="7" width="14.140625" style="11" bestFit="1" customWidth="1"/>
    <col min="9" max="9" width="18.85546875" customWidth="1"/>
    <col min="10" max="10" width="15.28515625" style="11" customWidth="1"/>
    <col min="11" max="11" width="14.140625" style="1" bestFit="1" customWidth="1"/>
  </cols>
  <sheetData>
    <row r="3" spans="6:11">
      <c r="I3" t="s">
        <v>682</v>
      </c>
      <c r="J3" s="11" t="s">
        <v>860</v>
      </c>
    </row>
    <row r="4" spans="6:11">
      <c r="F4" t="str">
        <f>'Proy 2023-2024'!$H$6</f>
        <v>FFM</v>
      </c>
      <c r="G4" s="11" t="e">
        <f>'Proy 2023-2024'!#REF!</f>
        <v>#REF!</v>
      </c>
      <c r="I4" t="s">
        <v>101</v>
      </c>
      <c r="J4" s="11">
        <v>6960296.3760000002</v>
      </c>
      <c r="K4" s="12">
        <f>J4</f>
        <v>6960296.3760000002</v>
      </c>
    </row>
    <row r="5" spans="6:11">
      <c r="F5" t="str">
        <f>'Proy 2023-2024'!$H$60</f>
        <v>FFM</v>
      </c>
      <c r="G5" s="11" t="e">
        <f>'Proy 2023-2024'!#REF!</f>
        <v>#REF!</v>
      </c>
    </row>
    <row r="6" spans="6:11">
      <c r="F6" t="str">
        <f>'Proy 2023-2024'!$H$92</f>
        <v>FFM</v>
      </c>
      <c r="G6" s="11" t="e">
        <f>'Proy 2023-2024'!#REF!</f>
        <v>#REF!</v>
      </c>
      <c r="I6" t="s">
        <v>859</v>
      </c>
      <c r="J6" s="11">
        <v>0</v>
      </c>
    </row>
    <row r="7" spans="6:11">
      <c r="F7" t="str">
        <f>'Proy 2023-2024'!$H$123</f>
        <v>FFM</v>
      </c>
      <c r="G7" s="11" t="e">
        <f>'Proy 2023-2024'!#REF!</f>
        <v>#REF!</v>
      </c>
      <c r="I7" t="s">
        <v>859</v>
      </c>
      <c r="J7" s="11">
        <v>0</v>
      </c>
    </row>
    <row r="8" spans="6:11">
      <c r="F8" t="str">
        <f>'Proy 2023-2024'!$H$154</f>
        <v>FFM</v>
      </c>
      <c r="G8" s="11" t="e">
        <f>'Proy 2023-2024'!#REF!</f>
        <v>#REF!</v>
      </c>
      <c r="I8" t="s">
        <v>859</v>
      </c>
      <c r="J8" s="11">
        <v>0</v>
      </c>
    </row>
    <row r="9" spans="6:11">
      <c r="F9" t="str">
        <f>'Proy 2023-2024'!$H$185</f>
        <v>SIPINNA 2023</v>
      </c>
      <c r="G9" s="11" t="e">
        <f>'Proy 2023-2024'!#REF!</f>
        <v>#REF!</v>
      </c>
      <c r="I9" t="s">
        <v>859</v>
      </c>
      <c r="J9" s="11">
        <v>3702043.2600000002</v>
      </c>
    </row>
    <row r="10" spans="6:11">
      <c r="F10" t="str">
        <f>'Proy 2023-2024'!$H$186</f>
        <v>FFM</v>
      </c>
      <c r="G10" s="11" t="e">
        <f>'Proy 2023-2024'!#REF!</f>
        <v>#REF!</v>
      </c>
      <c r="I10" t="s">
        <v>859</v>
      </c>
      <c r="J10" s="11">
        <v>775900.14</v>
      </c>
    </row>
    <row r="11" spans="6:11">
      <c r="F11" t="str">
        <f>'Proy 2023-2024'!$H$224</f>
        <v>FFM</v>
      </c>
      <c r="G11" s="11" t="e">
        <f>'Proy 2023-2024'!#REF!</f>
        <v>#REF!</v>
      </c>
      <c r="I11" t="s">
        <v>859</v>
      </c>
      <c r="J11" s="11">
        <v>2956639.12</v>
      </c>
    </row>
    <row r="12" spans="6:11">
      <c r="F12" t="str">
        <f>'Proy 2023-2024'!$H$287</f>
        <v>FFM</v>
      </c>
      <c r="G12" s="11" t="e">
        <f>'Proy 2023-2024'!#REF!</f>
        <v>#REF!</v>
      </c>
      <c r="I12" t="s">
        <v>859</v>
      </c>
      <c r="J12" s="11">
        <v>3135596.43</v>
      </c>
    </row>
    <row r="13" spans="6:11">
      <c r="F13" t="str">
        <f>'Proy 2023-2024'!$H$369</f>
        <v>FOSEG</v>
      </c>
      <c r="G13" s="11" t="e">
        <f>'Proy 2023-2024'!#REF!</f>
        <v>#REF!</v>
      </c>
      <c r="I13" t="s">
        <v>859</v>
      </c>
      <c r="J13" s="11">
        <v>0</v>
      </c>
      <c r="K13" s="12">
        <f>SUM(J6:J13)</f>
        <v>10570178.950000001</v>
      </c>
    </row>
    <row r="14" spans="6:11">
      <c r="F14" t="str">
        <f>'Proy 2023-2024'!$H$467</f>
        <v>FOSEG</v>
      </c>
      <c r="G14" s="11" t="e">
        <f>'Proy 2023-2024'!#REF!</f>
        <v>#REF!</v>
      </c>
    </row>
    <row r="15" spans="6:11">
      <c r="F15" t="str">
        <f>'Proy 2023-2024'!$H$496</f>
        <v>FOSEG</v>
      </c>
      <c r="G15" s="11" t="e">
        <f>'Proy 2023-2024'!#REF!</f>
        <v>#REF!</v>
      </c>
      <c r="I15" t="s">
        <v>84</v>
      </c>
      <c r="J15" s="11">
        <v>371200</v>
      </c>
      <c r="K15" s="12">
        <f>J15</f>
        <v>371200</v>
      </c>
    </row>
    <row r="16" spans="6:11">
      <c r="F16" t="str">
        <f>'Proy 2023-2024'!$H$505</f>
        <v>FOSEG</v>
      </c>
      <c r="G16" s="11" t="e">
        <f>'Proy 2023-2024'!#REF!</f>
        <v>#REF!</v>
      </c>
    </row>
    <row r="17" spans="6:11">
      <c r="F17" t="str">
        <f>'Proy 2023-2024'!$H$553</f>
        <v>SIPINNA 2022</v>
      </c>
      <c r="G17" s="11" t="e">
        <f>'Proy 2023-2024'!#REF!</f>
        <v>#REF!</v>
      </c>
      <c r="I17" t="s">
        <v>99</v>
      </c>
      <c r="J17" s="11">
        <v>0</v>
      </c>
    </row>
    <row r="18" spans="6:11">
      <c r="F18" t="str">
        <f>'Proy 2023-2024'!$H$561</f>
        <v>SIPINNA 2021</v>
      </c>
      <c r="G18" s="11" t="e">
        <f>'Proy 2023-2024'!#REF!</f>
        <v>#REF!</v>
      </c>
      <c r="I18" t="s">
        <v>99</v>
      </c>
      <c r="J18" s="11">
        <v>611638.49</v>
      </c>
    </row>
    <row r="19" spans="6:11">
      <c r="F19" t="str">
        <f>'Proy 2023-2024'!$H$572</f>
        <v>SIPINNA 2023</v>
      </c>
      <c r="G19" s="11" t="e">
        <f>'Proy 2023-2024'!#REF!</f>
        <v>#REF!</v>
      </c>
      <c r="I19" t="s">
        <v>99</v>
      </c>
      <c r="J19" s="11">
        <v>869306.52</v>
      </c>
    </row>
    <row r="20" spans="6:11">
      <c r="F20" t="str">
        <f>'Proy 2023-2024'!$H$629</f>
        <v>SIPINNA 2023</v>
      </c>
      <c r="G20" s="11" t="e">
        <f>'Proy 2023-2024'!#REF!</f>
        <v>#REF!</v>
      </c>
      <c r="I20" t="s">
        <v>99</v>
      </c>
      <c r="J20" s="11">
        <v>751658.64</v>
      </c>
      <c r="K20" s="12">
        <f>SUM(J17:J20)</f>
        <v>2232603.65</v>
      </c>
    </row>
    <row r="21" spans="6:11">
      <c r="F21" t="str">
        <f>'Proy 2023-2024'!$H$653</f>
        <v>FOSEG</v>
      </c>
      <c r="G21" s="11" t="e">
        <f>'Proy 2023-2024'!#REF!</f>
        <v>#REF!</v>
      </c>
    </row>
    <row r="22" spans="6:11">
      <c r="F22" t="str">
        <f>'Proy 2023-2024'!$H$656</f>
        <v>FOSEG</v>
      </c>
      <c r="G22" s="11" t="e">
        <f>'Proy 2023-2024'!#REF!</f>
        <v>#REF!</v>
      </c>
    </row>
    <row r="23" spans="6:11">
      <c r="F23" t="str">
        <f>'Proy 2023-2024'!$H$735</f>
        <v>SIPINNA 2022</v>
      </c>
      <c r="G23" s="11" t="e">
        <f>'Proy 2023-2024'!#REF!</f>
        <v>#REF!</v>
      </c>
      <c r="I23" t="s">
        <v>853</v>
      </c>
      <c r="J23" s="11">
        <v>0</v>
      </c>
      <c r="K23" s="12">
        <f>J23</f>
        <v>0</v>
      </c>
    </row>
    <row r="24" spans="6:11">
      <c r="F24" t="str">
        <f>'Proy 2023-2024'!$H$736</f>
        <v>SIPINNA 2023</v>
      </c>
      <c r="G24" s="11" t="e">
        <f>'Proy 2023-2024'!#REF!</f>
        <v>#REF!</v>
      </c>
      <c r="I24" t="s">
        <v>852</v>
      </c>
      <c r="J24" s="11">
        <v>1863790.8</v>
      </c>
    </row>
    <row r="25" spans="6:11">
      <c r="F25" t="str">
        <f>'Proy 2023-2024'!$H$752</f>
        <v>SIPINNA 2023</v>
      </c>
      <c r="G25" s="11" t="e">
        <f>'Proy 2023-2024'!#REF!</f>
        <v>#REF!</v>
      </c>
      <c r="I25" t="s">
        <v>852</v>
      </c>
      <c r="J25" s="11">
        <v>817660.34</v>
      </c>
    </row>
    <row r="26" spans="6:11">
      <c r="F26" t="str">
        <f>'Proy 2023-2024'!$H$781</f>
        <v>FOSEG</v>
      </c>
      <c r="G26" s="11" t="e">
        <f>'Proy 2023-2024'!#REF!</f>
        <v>#REF!</v>
      </c>
      <c r="I26" t="s">
        <v>852</v>
      </c>
      <c r="J26" s="11">
        <v>1713111.6900000002</v>
      </c>
      <c r="K26" s="12">
        <f>SUM(J24:J26)</f>
        <v>4394562.83</v>
      </c>
    </row>
    <row r="27" spans="6:11">
      <c r="F27" t="str">
        <f>'Proy 2023-2024'!$H$782</f>
        <v>FISM</v>
      </c>
      <c r="G27" s="11" t="e">
        <f>'Proy 2023-2024'!#REF!</f>
        <v>#REF!</v>
      </c>
    </row>
    <row r="28" spans="6:11">
      <c r="F28" t="str">
        <f>'Proy 2023-2024'!$H$826</f>
        <v>DESC</v>
      </c>
      <c r="G28" s="11" t="e">
        <f>'Proy 2023-2024'!#REF!</f>
        <v>#REF!</v>
      </c>
      <c r="I28" t="s">
        <v>74</v>
      </c>
      <c r="J28" s="11">
        <v>25878980.329999994</v>
      </c>
    </row>
    <row r="29" spans="6:11">
      <c r="F29" t="str">
        <f>'Proy 2023-2024'!$H$1021</f>
        <v>SIPINNA 2023</v>
      </c>
      <c r="G29" s="11" t="e">
        <f>'Proy 2023-2024'!#REF!</f>
        <v>#REF!</v>
      </c>
      <c r="I29" t="s">
        <v>74</v>
      </c>
      <c r="J29" s="11">
        <v>1627755.0299999998</v>
      </c>
    </row>
    <row r="30" spans="6:11">
      <c r="F30" t="str">
        <f>'Proy 2023-2024'!$H$1033</f>
        <v>SIPINNA 2021</v>
      </c>
      <c r="G30" s="11" t="e">
        <f>'Proy 2023-2024'!#REF!</f>
        <v>#REF!</v>
      </c>
      <c r="I30" t="s">
        <v>74</v>
      </c>
      <c r="J30" s="11">
        <v>2327909.5778521961</v>
      </c>
    </row>
    <row r="31" spans="6:11">
      <c r="F31" t="str">
        <f>'Proy 2023-2024'!$H$1044</f>
        <v>FISM 2020</v>
      </c>
      <c r="G31" s="11" t="e">
        <f>'Proy 2023-2024'!#REF!</f>
        <v>#REF!</v>
      </c>
      <c r="I31" t="s">
        <v>74</v>
      </c>
      <c r="J31" s="11">
        <v>174259.8</v>
      </c>
    </row>
    <row r="32" spans="6:11">
      <c r="F32" t="str">
        <f>'Proy 2023-2024'!$H$1045</f>
        <v>FISM</v>
      </c>
      <c r="G32" s="11" t="e">
        <f>'Proy 2023-2024'!#REF!</f>
        <v>#REF!</v>
      </c>
      <c r="I32" t="s">
        <v>74</v>
      </c>
      <c r="J32" s="11">
        <v>4995660.0895399973</v>
      </c>
    </row>
    <row r="33" spans="6:11">
      <c r="F33" t="str">
        <f>'Proy 2023-2024'!$H$1046</f>
        <v>FISM 2022</v>
      </c>
      <c r="G33" s="11" t="e">
        <f>'Proy 2023-2024'!#REF!</f>
        <v>#REF!</v>
      </c>
      <c r="I33" t="s">
        <v>74</v>
      </c>
      <c r="J33" s="11">
        <v>105184.98</v>
      </c>
    </row>
    <row r="34" spans="6:11">
      <c r="F34" t="str">
        <f>'Proy 2023-2024'!$H$1047</f>
        <v>FISM</v>
      </c>
      <c r="G34" s="11" t="e">
        <f>'Proy 2023-2024'!#REF!</f>
        <v>#REF!</v>
      </c>
      <c r="I34" t="s">
        <v>74</v>
      </c>
      <c r="J34" s="11">
        <v>16560</v>
      </c>
    </row>
    <row r="35" spans="6:11">
      <c r="F35" t="str">
        <f>'Proy 2023-2024'!$H$1048</f>
        <v>FDM</v>
      </c>
      <c r="G35" s="11" t="e">
        <f>'Proy 2023-2024'!#REF!</f>
        <v>#REF!</v>
      </c>
      <c r="I35" t="s">
        <v>74</v>
      </c>
      <c r="J35" s="11">
        <v>3793507.1520000002</v>
      </c>
      <c r="K35" s="12">
        <f>SUM(J28:J35)</f>
        <v>38919816.95939219</v>
      </c>
    </row>
    <row r="36" spans="6:11">
      <c r="F36" t="str">
        <f>'Proy 2023-2024'!$H$1049</f>
        <v>FDM 2021</v>
      </c>
      <c r="G36" s="11" t="e">
        <f>'Proy 2023-2024'!#REF!</f>
        <v>#REF!</v>
      </c>
    </row>
    <row r="37" spans="6:11">
      <c r="F37" t="str">
        <f>'Proy 2023-2024'!$H$1050</f>
        <v>FISM 2022</v>
      </c>
      <c r="G37" s="11" t="e">
        <f>'Proy 2023-2024'!#REF!</f>
        <v>#REF!</v>
      </c>
      <c r="I37" t="s">
        <v>75</v>
      </c>
      <c r="J37" s="11">
        <v>15044.663999999999</v>
      </c>
    </row>
    <row r="38" spans="6:11">
      <c r="F38" t="str">
        <f>'Proy 2023-2024'!$H$1053</f>
        <v>FISM</v>
      </c>
      <c r="G38" s="11" t="e">
        <f>'Proy 2023-2024'!#REF!</f>
        <v>#REF!</v>
      </c>
      <c r="I38" t="s">
        <v>75</v>
      </c>
      <c r="J38" s="11">
        <v>0</v>
      </c>
    </row>
    <row r="39" spans="6:11">
      <c r="F39" t="str">
        <f>'Proy 2023-2024'!$H$1054</f>
        <v>FISM</v>
      </c>
      <c r="G39" s="11" t="e">
        <f>'Proy 2023-2024'!#REF!</f>
        <v>#REF!</v>
      </c>
      <c r="I39" t="s">
        <v>75</v>
      </c>
      <c r="J39" s="11">
        <v>1117653.17</v>
      </c>
    </row>
    <row r="40" spans="6:11">
      <c r="F40" t="str">
        <f>'Proy 2023-2024'!$H$1055</f>
        <v>DESC ESPECIAL</v>
      </c>
      <c r="G40" s="11" t="e">
        <f>'Proy 2023-2024'!#REF!</f>
        <v>#REF!</v>
      </c>
      <c r="I40" t="s">
        <v>75</v>
      </c>
      <c r="J40" s="11">
        <v>360387.66</v>
      </c>
    </row>
    <row r="41" spans="6:11">
      <c r="F41" t="str">
        <f>'Proy 2023-2024'!$H$1056</f>
        <v>DESC ESPECIAL</v>
      </c>
      <c r="G41" s="11" t="e">
        <f>'Proy 2023-2024'!#REF!</f>
        <v>#REF!</v>
      </c>
      <c r="I41" t="s">
        <v>75</v>
      </c>
      <c r="J41" s="11">
        <v>709435.17</v>
      </c>
    </row>
    <row r="42" spans="6:11">
      <c r="F42" t="str">
        <f>'Proy 2023-2024'!$H$1058</f>
        <v>FISM</v>
      </c>
      <c r="G42" s="11" t="e">
        <f>'Proy 2023-2024'!#REF!</f>
        <v>#REF!</v>
      </c>
      <c r="I42" t="s">
        <v>75</v>
      </c>
      <c r="J42" s="11">
        <v>676044.82</v>
      </c>
    </row>
    <row r="43" spans="6:11">
      <c r="F43" t="str">
        <f>'Proy 2023-2024'!$H$1059</f>
        <v>DESC ESPECIAL</v>
      </c>
      <c r="G43" s="11" t="e">
        <f>'Proy 2023-2024'!#REF!</f>
        <v>#REF!</v>
      </c>
      <c r="I43" t="s">
        <v>75</v>
      </c>
      <c r="J43" s="11">
        <v>2680694.7399999998</v>
      </c>
      <c r="K43" s="12">
        <f>SUM(J37:J43)</f>
        <v>5559260.2239999995</v>
      </c>
    </row>
    <row r="44" spans="6:11">
      <c r="F44" t="str">
        <f>'Proy 2023-2024'!$H$1060</f>
        <v>FISM 2022</v>
      </c>
      <c r="G44" s="11" t="e">
        <f>'Proy 2023-2024'!#REF!</f>
        <v>#REF!</v>
      </c>
    </row>
    <row r="45" spans="6:11">
      <c r="F45" t="str">
        <f>'Proy 2023-2024'!$H$1061</f>
        <v>FDM 2022</v>
      </c>
      <c r="G45" s="11" t="e">
        <f>'Proy 2023-2024'!#REF!</f>
        <v>#REF!</v>
      </c>
      <c r="I45" t="s">
        <v>854</v>
      </c>
      <c r="J45" s="11">
        <v>132765.94</v>
      </c>
      <c r="K45" s="12">
        <f>J45</f>
        <v>132765.94</v>
      </c>
    </row>
    <row r="46" spans="6:11">
      <c r="F46" t="str">
        <f>'Proy 2023-2024'!$H$1062</f>
        <v>FDM 2022</v>
      </c>
      <c r="G46" s="11" t="e">
        <f>'Proy 2023-2024'!#REF!</f>
        <v>#REF!</v>
      </c>
      <c r="I46" t="s">
        <v>855</v>
      </c>
      <c r="J46" s="11">
        <v>530300.46</v>
      </c>
    </row>
    <row r="47" spans="6:11">
      <c r="F47" t="str">
        <f>'Proy 2023-2024'!$H$1063</f>
        <v>FDM 2022</v>
      </c>
      <c r="G47" s="11" t="e">
        <f>'Proy 2023-2024'!#REF!</f>
        <v>#REF!</v>
      </c>
      <c r="I47" t="s">
        <v>855</v>
      </c>
      <c r="J47" s="11">
        <v>218922.27</v>
      </c>
    </row>
    <row r="48" spans="6:11">
      <c r="F48" t="str">
        <f>'Proy 2023-2024'!$H$1065</f>
        <v>DESC ESPECIAL</v>
      </c>
      <c r="G48" s="11" t="e">
        <f>'Proy 2023-2024'!#REF!</f>
        <v>#REF!</v>
      </c>
      <c r="I48" t="s">
        <v>855</v>
      </c>
      <c r="J48" s="11">
        <v>0</v>
      </c>
      <c r="K48" s="12">
        <f>SUM(J46:J48)</f>
        <v>749222.73</v>
      </c>
    </row>
    <row r="49" spans="6:11">
      <c r="F49" t="str">
        <f>'Proy 2023-2024'!$H$1066</f>
        <v>DESC ESPECIAL</v>
      </c>
      <c r="G49" s="11" t="e">
        <f>'Proy 2023-2024'!#REF!</f>
        <v>#REF!</v>
      </c>
      <c r="I49" t="s">
        <v>102</v>
      </c>
      <c r="J49" s="11">
        <v>41289.600000000006</v>
      </c>
    </row>
    <row r="50" spans="6:11">
      <c r="F50" t="str">
        <f>'Proy 2023-2024'!$H$1067</f>
        <v>DESC ESPECIAL</v>
      </c>
      <c r="G50" s="11" t="e">
        <f>'Proy 2023-2024'!#REF!</f>
        <v>#REF!</v>
      </c>
      <c r="I50" t="s">
        <v>102</v>
      </c>
      <c r="J50" s="11">
        <v>6624836.2919999994</v>
      </c>
    </row>
    <row r="51" spans="6:11">
      <c r="F51" t="str">
        <f>'Proy 2023-2024'!$H$1069</f>
        <v>DESC ESPECIAL</v>
      </c>
      <c r="G51" s="11" t="e">
        <f>'Proy 2023-2024'!#REF!</f>
        <v>#REF!</v>
      </c>
      <c r="I51" t="s">
        <v>102</v>
      </c>
      <c r="J51" s="11">
        <v>109993.34400000001</v>
      </c>
    </row>
    <row r="52" spans="6:11">
      <c r="F52" t="str">
        <f>'Proy 2023-2024'!$H$1071</f>
        <v>FISM</v>
      </c>
      <c r="G52" s="11" t="e">
        <f>'Proy 2023-2024'!#REF!</f>
        <v>#REF!</v>
      </c>
      <c r="I52" t="s">
        <v>102</v>
      </c>
      <c r="J52" s="11">
        <v>46740.335999999996</v>
      </c>
    </row>
    <row r="53" spans="6:11">
      <c r="F53" t="str">
        <f>'Proy 2023-2024'!$H$1082</f>
        <v>FDM</v>
      </c>
      <c r="G53" s="11" t="e">
        <f>'Proy 2023-2024'!#REF!</f>
        <v>#REF!</v>
      </c>
      <c r="I53" t="s">
        <v>102</v>
      </c>
      <c r="J53" s="11">
        <v>90446.399999999994</v>
      </c>
    </row>
    <row r="54" spans="6:11">
      <c r="F54" t="str">
        <f>'Proy 2023-2024'!$H$1083</f>
        <v>DESC ESPECIAL</v>
      </c>
      <c r="G54" s="11" t="e">
        <f>'Proy 2023-2024'!#REF!</f>
        <v>#REF!</v>
      </c>
      <c r="I54" t="s">
        <v>102</v>
      </c>
      <c r="J54" s="11">
        <v>9520298.3999999985</v>
      </c>
    </row>
    <row r="55" spans="6:11">
      <c r="F55" t="str">
        <f>'Proy 2023-2024'!$H$1084</f>
        <v>FDM</v>
      </c>
      <c r="G55" s="11" t="e">
        <f>'Proy 2023-2024'!#REF!</f>
        <v>#REF!</v>
      </c>
      <c r="I55" t="s">
        <v>102</v>
      </c>
      <c r="J55" s="11">
        <v>43430.399999999994</v>
      </c>
      <c r="K55" s="12">
        <f>SUM(J49:J55)</f>
        <v>16477034.771999998</v>
      </c>
    </row>
    <row r="56" spans="6:11">
      <c r="F56" t="str">
        <f>'Proy 2023-2024'!$H$1089</f>
        <v>FDM</v>
      </c>
      <c r="G56" s="11" t="e">
        <f>'Proy 2023-2024'!#REF!</f>
        <v>#REF!</v>
      </c>
      <c r="I56" t="s">
        <v>858</v>
      </c>
      <c r="J56" s="11">
        <v>0</v>
      </c>
    </row>
    <row r="57" spans="6:11">
      <c r="F57" t="str">
        <f>'Proy 2023-2024'!$H$1091</f>
        <v>DIF</v>
      </c>
      <c r="G57" s="11" t="e">
        <f>'Proy 2023-2024'!#REF!</f>
        <v>#REF!</v>
      </c>
      <c r="I57" t="s">
        <v>858</v>
      </c>
      <c r="J57" s="11">
        <v>399960</v>
      </c>
    </row>
    <row r="58" spans="6:11">
      <c r="G58" s="11" t="e">
        <f>SUM(G4:G57)</f>
        <v>#REF!</v>
      </c>
      <c r="I58" t="s">
        <v>857</v>
      </c>
      <c r="J58" s="11">
        <v>0</v>
      </c>
    </row>
    <row r="59" spans="6:11">
      <c r="I59" t="s">
        <v>857</v>
      </c>
      <c r="J59" s="11">
        <v>0</v>
      </c>
    </row>
    <row r="60" spans="6:11">
      <c r="I60" t="s">
        <v>856</v>
      </c>
      <c r="J60" s="11">
        <v>55000</v>
      </c>
    </row>
    <row r="61" spans="6:11">
      <c r="I61" t="s">
        <v>856</v>
      </c>
      <c r="J61" s="11">
        <v>0</v>
      </c>
    </row>
    <row r="62" spans="6:11">
      <c r="I62" t="s">
        <v>856</v>
      </c>
      <c r="J62" s="11">
        <v>15355.2</v>
      </c>
    </row>
    <row r="63" spans="6:11">
      <c r="I63" t="s">
        <v>856</v>
      </c>
      <c r="J63" s="11">
        <v>0</v>
      </c>
    </row>
    <row r="64" spans="6:11">
      <c r="I64" t="s">
        <v>856</v>
      </c>
      <c r="J64" s="11">
        <v>21265.152000000002</v>
      </c>
    </row>
    <row r="65" spans="9:10">
      <c r="I65" t="s">
        <v>856</v>
      </c>
      <c r="J65" s="11">
        <v>30337.248</v>
      </c>
    </row>
    <row r="66" spans="9:10">
      <c r="J66" s="11">
        <v>86888860.031392202</v>
      </c>
    </row>
  </sheetData>
  <sortState ref="I4:J57">
    <sortCondition ref="I4:I5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499984740745262"/>
    <pageSetUpPr fitToPage="1"/>
  </sheetPr>
  <dimension ref="B5:R79"/>
  <sheetViews>
    <sheetView tabSelected="1" topLeftCell="A5" zoomScale="98" zoomScaleNormal="98" workbookViewId="0">
      <pane ySplit="2" topLeftCell="A21" activePane="bottomLeft" state="frozen"/>
      <selection activeCell="D11" sqref="D11"/>
      <selection pane="bottomLeft" activeCell="E31" sqref="E31"/>
    </sheetView>
  </sheetViews>
  <sheetFormatPr baseColWidth="10" defaultColWidth="11.42578125" defaultRowHeight="15"/>
  <cols>
    <col min="2" max="2" width="10.42578125" hidden="1" customWidth="1"/>
    <col min="3" max="3" width="61.5703125" customWidth="1"/>
    <col min="4" max="4" width="18.85546875" style="4" customWidth="1"/>
    <col min="5" max="5" width="15.7109375" customWidth="1"/>
    <col min="17" max="17" width="12.42578125" hidden="1" customWidth="1"/>
    <col min="18" max="18" width="0" hidden="1" customWidth="1"/>
  </cols>
  <sheetData>
    <row r="5" spans="2:18" ht="29.45" customHeight="1" thickBot="1">
      <c r="C5" s="149" t="s">
        <v>865</v>
      </c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</row>
    <row r="6" spans="2:18" ht="39" thickBot="1">
      <c r="C6" s="3"/>
      <c r="D6" s="58" t="s">
        <v>752</v>
      </c>
      <c r="E6" s="142" t="s">
        <v>87</v>
      </c>
      <c r="F6" s="142" t="s">
        <v>88</v>
      </c>
      <c r="G6" s="142" t="s">
        <v>89</v>
      </c>
      <c r="H6" s="142" t="s">
        <v>90</v>
      </c>
      <c r="I6" s="142" t="s">
        <v>91</v>
      </c>
      <c r="J6" s="142" t="s">
        <v>92</v>
      </c>
      <c r="K6" s="142" t="s">
        <v>93</v>
      </c>
      <c r="L6" s="142" t="s">
        <v>94</v>
      </c>
      <c r="M6" s="142" t="s">
        <v>95</v>
      </c>
      <c r="N6" s="142" t="s">
        <v>96</v>
      </c>
      <c r="O6" s="142" t="s">
        <v>103</v>
      </c>
      <c r="P6" s="143" t="s">
        <v>104</v>
      </c>
    </row>
    <row r="7" spans="2:18" s="1" customFormat="1" ht="15.75" thickBot="1">
      <c r="C7" s="54" t="s">
        <v>0</v>
      </c>
      <c r="D7" s="144">
        <f>SUBTOTAL(9,D8:D79)</f>
        <v>266897930.85599589</v>
      </c>
      <c r="E7" s="55">
        <f t="shared" ref="E7:P7" si="0">SUBTOTAL(9,E8:E79)</f>
        <v>20019119.067584518</v>
      </c>
      <c r="F7" s="55">
        <f t="shared" si="0"/>
        <v>18901437.660442851</v>
      </c>
      <c r="G7" s="55">
        <f t="shared" si="0"/>
        <v>22168600.859129686</v>
      </c>
      <c r="H7" s="55">
        <f t="shared" si="0"/>
        <v>14182450.996351251</v>
      </c>
      <c r="I7" s="55">
        <f t="shared" si="0"/>
        <v>20994099.082943972</v>
      </c>
      <c r="J7" s="55">
        <f t="shared" si="0"/>
        <v>20273139.582051639</v>
      </c>
      <c r="K7" s="55">
        <f t="shared" si="0"/>
        <v>23900088.285297893</v>
      </c>
      <c r="L7" s="55">
        <f t="shared" si="0"/>
        <v>20386381.951699823</v>
      </c>
      <c r="M7" s="55">
        <f t="shared" si="0"/>
        <v>28901196.537932187</v>
      </c>
      <c r="N7" s="55">
        <f t="shared" si="0"/>
        <v>23263855.809207596</v>
      </c>
      <c r="O7" s="55">
        <f t="shared" si="0"/>
        <v>20938284.632055797</v>
      </c>
      <c r="P7" s="55">
        <f t="shared" si="0"/>
        <v>32969276.064682655</v>
      </c>
      <c r="Q7" s="55">
        <f t="shared" ref="Q7" si="1">SUBTOTAL(9,Q8:Q79)</f>
        <v>284669283.68167585</v>
      </c>
      <c r="R7" s="55">
        <f t="shared" ref="R7" si="2">SUBTOTAL(9,R8:R79)</f>
        <v>0.65323198586702347</v>
      </c>
    </row>
    <row r="8" spans="2:18" s="1" customFormat="1" ht="15.75" thickBot="1">
      <c r="C8" s="49" t="s">
        <v>1</v>
      </c>
      <c r="D8" s="145">
        <f>SUBTOTAL(9,D9:D15)</f>
        <v>132744891.48320509</v>
      </c>
      <c r="E8" s="51">
        <f t="shared" ref="E8:P8" si="3">SUBTOTAL(9,E9:E15)</f>
        <v>8662395.4529981352</v>
      </c>
      <c r="F8" s="51">
        <f t="shared" si="3"/>
        <v>9130032.7357638609</v>
      </c>
      <c r="G8" s="51">
        <f t="shared" si="3"/>
        <v>11433854.426028876</v>
      </c>
      <c r="H8" s="51">
        <f t="shared" si="3"/>
        <v>8324322.2755999798</v>
      </c>
      <c r="I8" s="51">
        <f t="shared" si="3"/>
        <v>10489079.57594027</v>
      </c>
      <c r="J8" s="51">
        <f t="shared" si="3"/>
        <v>9635606.4347281605</v>
      </c>
      <c r="K8" s="51">
        <f t="shared" si="3"/>
        <v>10898963.187433258</v>
      </c>
      <c r="L8" s="51">
        <f t="shared" si="3"/>
        <v>10450573.163735542</v>
      </c>
      <c r="M8" s="51">
        <f t="shared" si="3"/>
        <v>10276169.37992906</v>
      </c>
      <c r="N8" s="51">
        <f t="shared" si="3"/>
        <v>12417144.928494116</v>
      </c>
      <c r="O8" s="51">
        <f t="shared" si="3"/>
        <v>10666062.96222437</v>
      </c>
      <c r="P8" s="51">
        <f t="shared" si="3"/>
        <v>20360686.960329439</v>
      </c>
      <c r="Q8" s="51">
        <f t="shared" ref="Q8" si="4">SUBTOTAL(9,Q9:Q15)</f>
        <v>132744891.48320507</v>
      </c>
      <c r="R8" s="51">
        <f t="shared" ref="R8" si="5">SUBTOTAL(9,R9:R15)</f>
        <v>0</v>
      </c>
    </row>
    <row r="9" spans="2:18" ht="15.75" thickBot="1">
      <c r="B9" s="15">
        <v>1130</v>
      </c>
      <c r="C9" s="14" t="s">
        <v>2</v>
      </c>
      <c r="D9" s="146">
        <f>SUMIF('Proy 2023-2024'!$L$2:$L$1099,'CONAC-1'!B9,'Proy 2023-2024'!$BQ$2:$BQ$1099)</f>
        <v>74681077.229000002</v>
      </c>
      <c r="E9" s="52">
        <f>SUMIF('Proy 2023-2024'!$L$2:$L$1099,'CONAC-1'!B9,'Proy 2023-2024'!$BR$2:$BR$1099)</f>
        <v>5932246.604998135</v>
      </c>
      <c r="F9" s="52">
        <f>SUMIF('Proy 2023-2024'!$L$2:$L$1099,'CONAC-1'!B9,'Proy 2023-2024'!$BS$2:$BS$1099)</f>
        <v>6023460.6622638609</v>
      </c>
      <c r="G9" s="52">
        <f>SUMIF('Proy 2023-2024'!$L$2:$L$1099,'CONAC-1'!B9,'Proy 2023-2024'!$BT$2:$BT$1099)</f>
        <v>6040333.0655288752</v>
      </c>
      <c r="H9" s="52">
        <f>SUMIF('Proy 2023-2024'!$L$2:$L$1099,'CONAC-1'!B9,'Proy 2023-2024'!$BU$2:$BU$1099)</f>
        <v>5950922.8660999797</v>
      </c>
      <c r="I9" s="52">
        <f>SUMIF('Proy 2023-2024'!$L$2:$L$1099,'CONAC-1'!B9,'Proy 2023-2024'!$BV$2:$BV$1099)</f>
        <v>6138680.8729402693</v>
      </c>
      <c r="J9" s="52">
        <f>SUMIF('Proy 2023-2024'!$L$2:$L$1099,'CONAC-1'!B9,'Proy 2023-2024'!$BW$2:$BW$1099)</f>
        <v>6155749.2077281596</v>
      </c>
      <c r="K9" s="52">
        <f>SUMIF('Proy 2023-2024'!$L$2:$L$1099,'CONAC-1'!B9,'Proy 2023-2024'!$BX$2:$BX$1099)</f>
        <v>6252674.0959332567</v>
      </c>
      <c r="L9" s="52">
        <f>SUMIF('Proy 2023-2024'!$L$2:$L$1099,'CONAC-1'!B9,'Proy 2023-2024'!$BY$2:$BY$1099)</f>
        <v>6191854.570235542</v>
      </c>
      <c r="M9" s="52">
        <f>SUMIF('Proy 2023-2024'!$L$2:$L$1099,'CONAC-1'!B9,'Proy 2023-2024'!$BZ$2:$BZ$1099)</f>
        <v>6258137.0889290618</v>
      </c>
      <c r="N9" s="52">
        <f>SUMIF('Proy 2023-2024'!$L$2:$L$1099,'CONAC-1'!B9,'Proy 2023-2024'!$CA$2:$CA$1099)</f>
        <v>6325732.7414941164</v>
      </c>
      <c r="O9" s="52">
        <f>SUMIF('Proy 2023-2024'!$L$2:$L$1099,'CONAC-1'!B9,'Proy 2023-2024'!$CB$2:$CB$1099)</f>
        <v>6705642.7264243709</v>
      </c>
      <c r="P9" s="52">
        <f>SUMIF('Proy 2023-2024'!$L$2:$L$1099,'CONAC-1'!B9,'Proy 2023-2024'!$CC$2:$CC$1099)</f>
        <v>6705642.7264243709</v>
      </c>
      <c r="Q9" s="52">
        <f>SUM(E9:P9)</f>
        <v>74681077.229000002</v>
      </c>
      <c r="R9" s="7">
        <f>D9-Q9</f>
        <v>0</v>
      </c>
    </row>
    <row r="10" spans="2:18" ht="15.75" thickBot="1">
      <c r="B10" s="15">
        <v>1220</v>
      </c>
      <c r="C10" s="14" t="s">
        <v>3</v>
      </c>
      <c r="D10" s="146">
        <f>SUMIF('Proy 2023-2024'!$L$2:$L$1099,'CONAC-1'!B10,'Proy 2023-2024'!$BQ$2:$BQ$1099)</f>
        <v>18463339.702499997</v>
      </c>
      <c r="E10" s="52">
        <f>SUMIF('Proy 2023-2024'!$L$2:$L$1099,'CONAC-1'!B10,'Proy 2023-2024'!$BR$2:$BR$1099)</f>
        <v>898162.65000000014</v>
      </c>
      <c r="F10" s="52">
        <f>SUMIF('Proy 2023-2024'!$L$2:$L$1099,'CONAC-1'!B10,'Proy 2023-2024'!$BS$2:$BS$1099)</f>
        <v>1234298.7615</v>
      </c>
      <c r="G10" s="52">
        <f>SUMIF('Proy 2023-2024'!$L$2:$L$1099,'CONAC-1'!B10,'Proy 2023-2024'!$BT$2:$BT$1099)</f>
        <v>1963361.8199999998</v>
      </c>
      <c r="H10" s="52">
        <f>SUMIF('Proy 2023-2024'!$L$2:$L$1099,'CONAC-1'!B10,'Proy 2023-2024'!$BU$2:$BU$1099)</f>
        <v>671940.59100000001</v>
      </c>
      <c r="I10" s="52">
        <f>SUMIF('Proy 2023-2024'!$L$2:$L$1099,'CONAC-1'!B10,'Proy 2023-2024'!$BV$2:$BV$1099)</f>
        <v>1618724.121</v>
      </c>
      <c r="J10" s="52">
        <f>SUMIF('Proy 2023-2024'!$L$2:$L$1099,'CONAC-1'!B10,'Proy 2023-2024'!$BW$2:$BW$1099)</f>
        <v>1375700.844</v>
      </c>
      <c r="K10" s="52">
        <f>SUMIF('Proy 2023-2024'!$L$2:$L$1099,'CONAC-1'!B10,'Proy 2023-2024'!$BX$2:$BX$1099)</f>
        <v>1516214.5425000002</v>
      </c>
      <c r="L10" s="52">
        <f>SUMIF('Proy 2023-2024'!$L$2:$L$1099,'CONAC-1'!B10,'Proy 2023-2024'!$BY$2:$BY$1099)</f>
        <v>2153336.7240000004</v>
      </c>
      <c r="M10" s="52">
        <f>SUMIF('Proy 2023-2024'!$L$2:$L$1099,'CONAC-1'!B10,'Proy 2023-2024'!$BZ$2:$BZ$1099)</f>
        <v>1832151.6884999997</v>
      </c>
      <c r="N10" s="52">
        <f>SUMIF('Proy 2023-2024'!$L$2:$L$1099,'CONAC-1'!B10,'Proy 2023-2024'!$CA$2:$CA$1099)</f>
        <v>1733149.32</v>
      </c>
      <c r="O10" s="52">
        <f>SUMIF('Proy 2023-2024'!$L$2:$L$1099,'CONAC-1'!B10,'Proy 2023-2024'!$CB$2:$CB$1099)</f>
        <v>1733149.32</v>
      </c>
      <c r="P10" s="52">
        <f>SUMIF('Proy 2023-2024'!$L$2:$L$1099,'CONAC-1'!B10,'Proy 2023-2024'!$CC$2:$CC$1099)</f>
        <v>1733149.32</v>
      </c>
      <c r="Q10" s="52">
        <f t="shared" ref="Q10:Q73" si="6">SUM(E10:P10)</f>
        <v>18463339.702500001</v>
      </c>
      <c r="R10" s="7">
        <f t="shared" ref="R10:R73" si="7">D10-Q10</f>
        <v>0</v>
      </c>
    </row>
    <row r="11" spans="2:18" ht="15.75" thickBot="1">
      <c r="B11" s="15">
        <v>1320</v>
      </c>
      <c r="C11" s="16" t="s">
        <v>4</v>
      </c>
      <c r="D11" s="146">
        <f>SUMIF('Proy 2023-2024'!$L$2:$L$1099,'CONAC-1'!B11,'Proy 2023-2024'!$BQ$2:$BQ$1099)</f>
        <v>16120402.059605073</v>
      </c>
      <c r="E11" s="52">
        <f>SUMIF('Proy 2023-2024'!$L$2:$L$1099,'CONAC-1'!B11,'Proy 2023-2024'!$BR$2:$BR$1099)</f>
        <v>617613.88500000001</v>
      </c>
      <c r="F11" s="52">
        <f>SUMIF('Proy 2023-2024'!$L$2:$L$1099,'CONAC-1'!B11,'Proy 2023-2024'!$BS$2:$BS$1099)</f>
        <v>383838.56699999998</v>
      </c>
      <c r="G11" s="52">
        <f>SUMIF('Proy 2023-2024'!$L$2:$L$1099,'CONAC-1'!B11,'Proy 2023-2024'!$BT$2:$BT$1099)</f>
        <v>1190751.3660000004</v>
      </c>
      <c r="H11" s="52">
        <f>SUMIF('Proy 2023-2024'!$L$2:$L$1099,'CONAC-1'!B11,'Proy 2023-2024'!$BU$2:$BU$1099)</f>
        <v>384323.89799999999</v>
      </c>
      <c r="I11" s="52">
        <f>SUMIF('Proy 2023-2024'!$L$2:$L$1099,'CONAC-1'!B11,'Proy 2023-2024'!$BV$2:$BV$1099)</f>
        <v>323718.66450000001</v>
      </c>
      <c r="J11" s="52">
        <f>SUMIF('Proy 2023-2024'!$L$2:$L$1099,'CONAC-1'!B11,'Proy 2023-2024'!$BW$2:$BW$1099)</f>
        <v>577317.75150000001</v>
      </c>
      <c r="K11" s="52">
        <f>SUMIF('Proy 2023-2024'!$L$2:$L$1099,'CONAC-1'!B11,'Proy 2023-2024'!$BX$2:$BX$1099)</f>
        <v>907329.6540000001</v>
      </c>
      <c r="L11" s="52">
        <f>SUMIF('Proy 2023-2024'!$L$2:$L$1099,'CONAC-1'!B11,'Proy 2023-2024'!$BY$2:$BY$1099)</f>
        <v>514626.69300000003</v>
      </c>
      <c r="M11" s="52">
        <f>SUMIF('Proy 2023-2024'!$L$2:$L$1099,'CONAC-1'!B11,'Proy 2023-2024'!$BZ$2:$BZ$1099)</f>
        <v>424546.86750000005</v>
      </c>
      <c r="N11" s="52">
        <f>SUMIF('Proy 2023-2024'!$L$2:$L$1099,'CONAC-1'!B11,'Proy 2023-2024'!$CA$2:$CA$1099)</f>
        <v>555233.90999999992</v>
      </c>
      <c r="O11" s="52">
        <f>SUMIF('Proy 2023-2024'!$L$2:$L$1099,'CONAC-1'!B11,'Proy 2023-2024'!$CB$2:$CB$1099)</f>
        <v>273238.40250000003</v>
      </c>
      <c r="P11" s="52">
        <f>SUMIF('Proy 2023-2024'!$L$2:$L$1099,'CONAC-1'!B11,'Proy 2023-2024'!$CC$2:$CC$1099)</f>
        <v>9967862.4006050676</v>
      </c>
      <c r="Q11" s="52">
        <f t="shared" si="6"/>
        <v>16120402.059605068</v>
      </c>
      <c r="R11" s="7">
        <f t="shared" si="7"/>
        <v>0</v>
      </c>
    </row>
    <row r="12" spans="2:18" ht="15.75" thickBot="1">
      <c r="B12" s="15">
        <v>0</v>
      </c>
      <c r="C12" s="14" t="s">
        <v>5</v>
      </c>
      <c r="D12" s="146">
        <f>SUMIF('Proy 2023-2024'!$L$2:$L$1099,'CONAC-1'!B12,'Proy 2023-2024'!$BQ$2:$BQ$1099)</f>
        <v>0</v>
      </c>
      <c r="E12" s="52">
        <f>SUMIF('Proy 2023-2024'!$L$2:$L$1099,'CONAC-1'!B12,'Proy 2023-2024'!$BR$2:$BR$1099)</f>
        <v>0</v>
      </c>
      <c r="F12" s="52">
        <f>SUMIF('Proy 2023-2024'!$L$2:$L$1099,'CONAC-1'!B12,'Proy 2023-2024'!$BS$2:$BS$1099)</f>
        <v>0</v>
      </c>
      <c r="G12" s="52">
        <f>SUMIF('Proy 2023-2024'!$L$2:$L$1099,'CONAC-1'!B12,'Proy 2023-2024'!$BT$2:$BT$1099)</f>
        <v>0</v>
      </c>
      <c r="H12" s="52">
        <f>SUMIF('Proy 2023-2024'!$L$2:$L$1099,'CONAC-1'!B12,'Proy 2023-2024'!$BU$2:$BU$1099)</f>
        <v>0</v>
      </c>
      <c r="I12" s="52">
        <f>SUMIF('Proy 2023-2024'!$L$2:$L$1099,'CONAC-1'!B12,'Proy 2023-2024'!$BV$2:$BV$1099)</f>
        <v>0</v>
      </c>
      <c r="J12" s="52">
        <f>SUMIF('Proy 2023-2024'!$L$2:$L$1099,'CONAC-1'!B12,'Proy 2023-2024'!$BW$2:$BW$1099)</f>
        <v>0</v>
      </c>
      <c r="K12" s="52">
        <f>SUMIF('Proy 2023-2024'!$L$2:$L$1099,'CONAC-1'!B12,'Proy 2023-2024'!$BX$2:$BX$1099)</f>
        <v>0</v>
      </c>
      <c r="L12" s="52">
        <f>SUMIF('Proy 2023-2024'!$L$2:$L$1099,'CONAC-1'!B12,'Proy 2023-2024'!$BY$2:$BY$1099)</f>
        <v>0</v>
      </c>
      <c r="M12" s="52">
        <f>SUMIF('Proy 2023-2024'!$L$2:$L$1099,'CONAC-1'!B12,'Proy 2023-2024'!$BZ$2:$BZ$1099)</f>
        <v>0</v>
      </c>
      <c r="N12" s="52">
        <f>SUMIF('Proy 2023-2024'!$L$2:$L$1099,'CONAC-1'!B12,'Proy 2023-2024'!$CA$2:$CA$1099)</f>
        <v>0</v>
      </c>
      <c r="O12" s="52">
        <f>SUMIF('Proy 2023-2024'!$L$2:$L$1099,'CONAC-1'!B12,'Proy 2023-2024'!$CB$2:$CB$1099)</f>
        <v>0</v>
      </c>
      <c r="P12" s="52">
        <f>SUMIF('Proy 2023-2024'!$L$2:$L$1099,'CONAC-1'!B12,'Proy 2023-2024'!$CC$2:$CC$1099)</f>
        <v>0</v>
      </c>
      <c r="Q12" s="52">
        <f t="shared" si="6"/>
        <v>0</v>
      </c>
      <c r="R12" s="7">
        <f t="shared" si="7"/>
        <v>0</v>
      </c>
    </row>
    <row r="13" spans="2:18" ht="15.75" thickBot="1">
      <c r="B13" s="15">
        <v>1520</v>
      </c>
      <c r="C13" s="14" t="s">
        <v>6</v>
      </c>
      <c r="D13" s="146">
        <f>SUMIF('Proy 2023-2024'!$L$2:$L$1099,'CONAC-1'!B13,'Proy 2023-2024'!$BQ$2:$BQ$1099)</f>
        <v>23480072.492100012</v>
      </c>
      <c r="E13" s="52">
        <f>SUMIF('Proy 2023-2024'!$L$2:$L$1099,'CONAC-1'!B13,'Proy 2023-2024'!$BR$2:$BR$1099)</f>
        <v>1214372.3129999996</v>
      </c>
      <c r="F13" s="52">
        <f>SUMIF('Proy 2023-2024'!$L$2:$L$1099,'CONAC-1'!B13,'Proy 2023-2024'!$BS$2:$BS$1099)</f>
        <v>1488434.7450000003</v>
      </c>
      <c r="G13" s="52">
        <f>SUMIF('Proy 2023-2024'!$L$2:$L$1099,'CONAC-1'!B13,'Proy 2023-2024'!$BT$2:$BT$1099)</f>
        <v>2239408.1745000002</v>
      </c>
      <c r="H13" s="52">
        <f>SUMIF('Proy 2023-2024'!$L$2:$L$1099,'CONAC-1'!B13,'Proy 2023-2024'!$BU$2:$BU$1099)</f>
        <v>1317134.9205000002</v>
      </c>
      <c r="I13" s="52">
        <f>SUMIF('Proy 2023-2024'!$L$2:$L$1099,'CONAC-1'!B13,'Proy 2023-2024'!$BV$2:$BV$1099)</f>
        <v>2407955.9174999995</v>
      </c>
      <c r="J13" s="52">
        <f>SUMIF('Proy 2023-2024'!$L$2:$L$1099,'CONAC-1'!B13,'Proy 2023-2024'!$BW$2:$BW$1099)</f>
        <v>1526838.6315000006</v>
      </c>
      <c r="K13" s="52">
        <f>SUMIF('Proy 2023-2024'!$L$2:$L$1099,'CONAC-1'!B13,'Proy 2023-2024'!$BX$2:$BX$1099)</f>
        <v>2222744.895</v>
      </c>
      <c r="L13" s="52">
        <f>SUMIF('Proy 2023-2024'!$L$2:$L$1099,'CONAC-1'!B13,'Proy 2023-2024'!$BY$2:$BY$1099)</f>
        <v>1590755.1765000001</v>
      </c>
      <c r="M13" s="52">
        <f>SUMIF('Proy 2023-2024'!$L$2:$L$1099,'CONAC-1'!B13,'Proy 2023-2024'!$BZ$2:$BZ$1099)</f>
        <v>1761333.7349999996</v>
      </c>
      <c r="N13" s="52">
        <f>SUMIF('Proy 2023-2024'!$L$2:$L$1099,'CONAC-1'!B13,'Proy 2023-2024'!$CA$2:$CA$1099)</f>
        <v>3803028.9569999999</v>
      </c>
      <c r="O13" s="52">
        <f>SUMIF('Proy 2023-2024'!$L$2:$L$1099,'CONAC-1'!B13,'Proy 2023-2024'!$CB$2:$CB$1099)</f>
        <v>1954032.5133</v>
      </c>
      <c r="P13" s="52">
        <f>SUMIF('Proy 2023-2024'!$L$2:$L$1099,'CONAC-1'!B13,'Proy 2023-2024'!$CC$2:$CC$1099)</f>
        <v>1954032.5133</v>
      </c>
      <c r="Q13" s="52">
        <f t="shared" si="6"/>
        <v>23480072.4921</v>
      </c>
      <c r="R13" s="7">
        <f t="shared" si="7"/>
        <v>0</v>
      </c>
    </row>
    <row r="14" spans="2:18" ht="15.75" thickBot="1">
      <c r="B14" s="15">
        <v>0</v>
      </c>
      <c r="C14" s="14" t="s">
        <v>7</v>
      </c>
      <c r="D14" s="146">
        <f>SUMIF('Proy 2023-2024'!$L$2:$L$1099,'CONAC-1'!B14,'Proy 2023-2024'!$BQ$2:$BQ$1099)</f>
        <v>0</v>
      </c>
      <c r="E14" s="52">
        <f>SUMIF('Proy 2023-2024'!$L$2:$L$1099,'CONAC-1'!B14,'Proy 2023-2024'!$BR$2:$BR$1099)</f>
        <v>0</v>
      </c>
      <c r="F14" s="52">
        <f>SUMIF('Proy 2023-2024'!$L$2:$L$1099,'CONAC-1'!B14,'Proy 2023-2024'!$BS$2:$BS$1099)</f>
        <v>0</v>
      </c>
      <c r="G14" s="52">
        <f>SUMIF('Proy 2023-2024'!$L$2:$L$1099,'CONAC-1'!B14,'Proy 2023-2024'!$BT$2:$BT$1099)</f>
        <v>0</v>
      </c>
      <c r="H14" s="52">
        <f>SUMIF('Proy 2023-2024'!$L$2:$L$1099,'CONAC-1'!B14,'Proy 2023-2024'!$BU$2:$BU$1099)</f>
        <v>0</v>
      </c>
      <c r="I14" s="52">
        <f>SUMIF('Proy 2023-2024'!$L$2:$L$1099,'CONAC-1'!B14,'Proy 2023-2024'!$BV$2:$BV$1099)</f>
        <v>0</v>
      </c>
      <c r="J14" s="52">
        <f>SUMIF('Proy 2023-2024'!$L$2:$L$1099,'CONAC-1'!B14,'Proy 2023-2024'!$BW$2:$BW$1099)</f>
        <v>0</v>
      </c>
      <c r="K14" s="52">
        <f>SUMIF('Proy 2023-2024'!$L$2:$L$1099,'CONAC-1'!B14,'Proy 2023-2024'!$BX$2:$BX$1099)</f>
        <v>0</v>
      </c>
      <c r="L14" s="52">
        <f>SUMIF('Proy 2023-2024'!$L$2:$L$1099,'CONAC-1'!B14,'Proy 2023-2024'!$BY$2:$BY$1099)</f>
        <v>0</v>
      </c>
      <c r="M14" s="52">
        <f>SUMIF('Proy 2023-2024'!$L$2:$L$1099,'CONAC-1'!B14,'Proy 2023-2024'!$BZ$2:$BZ$1099)</f>
        <v>0</v>
      </c>
      <c r="N14" s="52">
        <f>SUMIF('Proy 2023-2024'!$L$2:$L$1099,'CONAC-1'!B14,'Proy 2023-2024'!$CA$2:$CA$1099)</f>
        <v>0</v>
      </c>
      <c r="O14" s="52">
        <f>SUMIF('Proy 2023-2024'!$L$2:$L$1099,'CONAC-1'!B14,'Proy 2023-2024'!$CB$2:$CB$1099)</f>
        <v>0</v>
      </c>
      <c r="P14" s="52">
        <f>SUMIF('Proy 2023-2024'!$L$2:$L$1099,'CONAC-1'!B14,'Proy 2023-2024'!$CC$2:$CC$1099)</f>
        <v>0</v>
      </c>
      <c r="Q14" s="52">
        <f t="shared" si="6"/>
        <v>0</v>
      </c>
      <c r="R14" s="7">
        <f t="shared" si="7"/>
        <v>0</v>
      </c>
    </row>
    <row r="15" spans="2:18" ht="15.75" thickBot="1">
      <c r="B15" s="15">
        <v>0</v>
      </c>
      <c r="C15" s="14" t="s">
        <v>8</v>
      </c>
      <c r="D15" s="146">
        <f>SUMIF('Proy 2023-2024'!$L$2:$L$1099,'CONAC-1'!B15,'Proy 2023-2024'!$BQ$2:$BQ$1099)</f>
        <v>0</v>
      </c>
      <c r="E15" s="52">
        <f>SUMIF('Proy 2023-2024'!$L$2:$L$1099,'CONAC-1'!B15,'Proy 2023-2024'!$BR$2:$BR$1099)</f>
        <v>0</v>
      </c>
      <c r="F15" s="52">
        <f>SUMIF('Proy 2023-2024'!$L$2:$L$1099,'CONAC-1'!B15,'Proy 2023-2024'!$BS$2:$BS$1099)</f>
        <v>0</v>
      </c>
      <c r="G15" s="52">
        <f>SUMIF('Proy 2023-2024'!$L$2:$L$1099,'CONAC-1'!B15,'Proy 2023-2024'!$BT$2:$BT$1099)</f>
        <v>0</v>
      </c>
      <c r="H15" s="52">
        <f>SUMIF('Proy 2023-2024'!$L$2:$L$1099,'CONAC-1'!B15,'Proy 2023-2024'!$BU$2:$BU$1099)</f>
        <v>0</v>
      </c>
      <c r="I15" s="52">
        <f>SUMIF('Proy 2023-2024'!$L$2:$L$1099,'CONAC-1'!B15,'Proy 2023-2024'!$BV$2:$BV$1099)</f>
        <v>0</v>
      </c>
      <c r="J15" s="52">
        <f>SUMIF('Proy 2023-2024'!$L$2:$L$1099,'CONAC-1'!B15,'Proy 2023-2024'!$BW$2:$BW$1099)</f>
        <v>0</v>
      </c>
      <c r="K15" s="52">
        <f>SUMIF('Proy 2023-2024'!$L$2:$L$1099,'CONAC-1'!B15,'Proy 2023-2024'!$BX$2:$BX$1099)</f>
        <v>0</v>
      </c>
      <c r="L15" s="52">
        <f>SUMIF('Proy 2023-2024'!$L$2:$L$1099,'CONAC-1'!B15,'Proy 2023-2024'!$BY$2:$BY$1099)</f>
        <v>0</v>
      </c>
      <c r="M15" s="52">
        <f>SUMIF('Proy 2023-2024'!$L$2:$L$1099,'CONAC-1'!B15,'Proy 2023-2024'!$BZ$2:$BZ$1099)</f>
        <v>0</v>
      </c>
      <c r="N15" s="52">
        <f>SUMIF('Proy 2023-2024'!$L$2:$L$1099,'CONAC-1'!B15,'Proy 2023-2024'!$CA$2:$CA$1099)</f>
        <v>0</v>
      </c>
      <c r="O15" s="52">
        <f>SUMIF('Proy 2023-2024'!$L$2:$L$1099,'CONAC-1'!B15,'Proy 2023-2024'!$CB$2:$CB$1099)</f>
        <v>0</v>
      </c>
      <c r="P15" s="52">
        <f>SUMIF('Proy 2023-2024'!$L$2:$L$1099,'CONAC-1'!B15,'Proy 2023-2024'!$CC$2:$CC$1099)</f>
        <v>0</v>
      </c>
      <c r="Q15" s="52">
        <f t="shared" si="6"/>
        <v>0</v>
      </c>
      <c r="R15" s="7">
        <f t="shared" si="7"/>
        <v>0</v>
      </c>
    </row>
    <row r="16" spans="2:18" ht="15.75" thickBot="1">
      <c r="B16" s="15"/>
      <c r="C16" s="49" t="s">
        <v>9</v>
      </c>
      <c r="D16" s="145">
        <f>SUBTOTAL(9,D17:D25)</f>
        <v>29546560.456527997</v>
      </c>
      <c r="E16" s="51">
        <f t="shared" ref="E16:Q16" si="8">SUBTOTAL(9,E17:E25)</f>
        <v>1820092.9918458548</v>
      </c>
      <c r="F16" s="51">
        <f t="shared" si="8"/>
        <v>2382968.8933312665</v>
      </c>
      <c r="G16" s="51">
        <f t="shared" si="8"/>
        <v>2161170.987067217</v>
      </c>
      <c r="H16" s="51">
        <f t="shared" si="8"/>
        <v>1737908.0717470222</v>
      </c>
      <c r="I16" s="51">
        <f t="shared" si="8"/>
        <v>2969689.0486051785</v>
      </c>
      <c r="J16" s="51">
        <f t="shared" si="8"/>
        <v>2291295.1082473164</v>
      </c>
      <c r="K16" s="51">
        <f t="shared" si="8"/>
        <v>3996572.7500438448</v>
      </c>
      <c r="L16" s="51">
        <f t="shared" si="8"/>
        <v>2389097.5711026071</v>
      </c>
      <c r="M16" s="51">
        <f t="shared" si="8"/>
        <v>2211203.4859074396</v>
      </c>
      <c r="N16" s="51">
        <f t="shared" si="8"/>
        <v>2648852.5578755876</v>
      </c>
      <c r="O16" s="51">
        <f t="shared" si="8"/>
        <v>2460885.1465773336</v>
      </c>
      <c r="P16" s="51">
        <f t="shared" si="8"/>
        <v>2476824.1465773336</v>
      </c>
      <c r="Q16" s="51">
        <f t="shared" si="8"/>
        <v>29546560.758928001</v>
      </c>
      <c r="R16" s="7">
        <f t="shared" si="7"/>
        <v>-0.30240000411868095</v>
      </c>
    </row>
    <row r="17" spans="2:18" ht="15.75" thickBot="1">
      <c r="B17" s="93">
        <v>2110</v>
      </c>
      <c r="C17" s="14" t="s">
        <v>10</v>
      </c>
      <c r="D17" s="146">
        <f>SUMIF('Proy 2023-2024'!$L$2:$L$1099,'CONAC-1'!B17,'Proy 2023-2024'!$BQ$2:$BQ$1099)</f>
        <v>2283411.6735840002</v>
      </c>
      <c r="E17" s="52">
        <f>SUMIF('Proy 2023-2024'!$L$2:$L$1099,'CONAC-1'!B17,'Proy 2023-2024'!$BR$2:$BR$1099)</f>
        <v>127609.37412000001</v>
      </c>
      <c r="F17" s="52">
        <f>SUMIF('Proy 2023-2024'!$L$2:$L$1099,'CONAC-1'!B17,'Proy 2023-2024'!$BS$2:$BS$1099)</f>
        <v>201667.10340000002</v>
      </c>
      <c r="G17" s="52">
        <f>SUMIF('Proy 2023-2024'!$L$2:$L$1099,'CONAC-1'!B17,'Proy 2023-2024'!$BT$2:$BT$1099)</f>
        <v>253320.39156000002</v>
      </c>
      <c r="H17" s="52">
        <f>SUMIF('Proy 2023-2024'!$L$2:$L$1099,'CONAC-1'!B17,'Proy 2023-2024'!$BU$2:$BU$1099)</f>
        <v>251830.3737</v>
      </c>
      <c r="I17" s="52">
        <f>SUMIF('Proy 2023-2024'!$L$2:$L$1099,'CONAC-1'!B17,'Proy 2023-2024'!$BV$2:$BV$1099)</f>
        <v>222883.84416000001</v>
      </c>
      <c r="J17" s="52">
        <f>SUMIF('Proy 2023-2024'!$L$2:$L$1099,'CONAC-1'!B17,'Proy 2023-2024'!$BW$2:$BW$1099)</f>
        <v>230868.39966</v>
      </c>
      <c r="K17" s="52">
        <f>SUMIF('Proy 2023-2024'!$L$2:$L$1099,'CONAC-1'!B17,'Proy 2023-2024'!$BX$2:$BX$1099)</f>
        <v>330817.39889999997</v>
      </c>
      <c r="L17" s="52">
        <f>SUMIF('Proy 2023-2024'!$L$2:$L$1099,'CONAC-1'!B17,'Proy 2023-2024'!$BY$2:$BY$1099)</f>
        <v>121132.58628000002</v>
      </c>
      <c r="M17" s="52">
        <f>SUMIF('Proy 2023-2024'!$L$2:$L$1099,'CONAC-1'!B17,'Proy 2023-2024'!$BZ$2:$BZ$1099)</f>
        <v>59458.850940000004</v>
      </c>
      <c r="N17" s="52">
        <f>SUMIF('Proy 2023-2024'!$L$2:$L$1099,'CONAC-1'!B17,'Proy 2023-2024'!$CA$2:$CA$1099)</f>
        <v>103254.7386</v>
      </c>
      <c r="O17" s="52">
        <f>SUMIF('Proy 2023-2024'!$L$2:$L$1099,'CONAC-1'!B17,'Proy 2023-2024'!$CB$2:$CB$1099)</f>
        <v>190284.306132</v>
      </c>
      <c r="P17" s="52">
        <f>SUMIF('Proy 2023-2024'!$L$2:$L$1099,'CONAC-1'!B17,'Proy 2023-2024'!$CC$2:$CC$1099)</f>
        <v>190284.306132</v>
      </c>
      <c r="Q17" s="52">
        <f t="shared" si="6"/>
        <v>2283411.6735839997</v>
      </c>
      <c r="R17" s="7">
        <f t="shared" si="7"/>
        <v>0</v>
      </c>
    </row>
    <row r="18" spans="2:18" ht="15.75" thickBot="1">
      <c r="B18" s="93">
        <v>2210</v>
      </c>
      <c r="C18" s="14" t="s">
        <v>11</v>
      </c>
      <c r="D18" s="146">
        <f>SUMIF('Proy 2023-2024'!$L$2:$L$1099,'CONAC-1'!B18,'Proy 2023-2024'!$BQ$2:$BQ$1099)</f>
        <v>2135344.9719600007</v>
      </c>
      <c r="E18" s="52">
        <f>SUMIF('Proy 2023-2024'!$L$2:$L$1099,'CONAC-1'!B18,'Proy 2023-2024'!$BR$2:$BR$1099)</f>
        <v>141318.46848000004</v>
      </c>
      <c r="F18" s="52">
        <f>SUMIF('Proy 2023-2024'!$L$2:$L$1099,'CONAC-1'!B18,'Proy 2023-2024'!$BS$2:$BS$1099)</f>
        <v>238091.83128000007</v>
      </c>
      <c r="G18" s="52">
        <f>SUMIF('Proy 2023-2024'!$L$2:$L$1099,'CONAC-1'!B18,'Proy 2023-2024'!$BT$2:$BT$1099)</f>
        <v>222186.13170000006</v>
      </c>
      <c r="H18" s="52">
        <f>SUMIF('Proy 2023-2024'!$L$2:$L$1099,'CONAC-1'!B18,'Proy 2023-2024'!$BU$2:$BU$1099)</f>
        <v>158083.69433999999</v>
      </c>
      <c r="I18" s="52">
        <f>SUMIF('Proy 2023-2024'!$L$2:$L$1099,'CONAC-1'!B18,'Proy 2023-2024'!$BV$2:$BV$1099)</f>
        <v>205865.82378000001</v>
      </c>
      <c r="J18" s="52">
        <f>SUMIF('Proy 2023-2024'!$L$2:$L$1099,'CONAC-1'!B18,'Proy 2023-2024'!$BW$2:$BW$1099)</f>
        <v>191844.12534</v>
      </c>
      <c r="K18" s="52">
        <f>SUMIF('Proy 2023-2024'!$L$2:$L$1099,'CONAC-1'!B18,'Proy 2023-2024'!$BX$2:$BX$1099)</f>
        <v>187398.11184000003</v>
      </c>
      <c r="L18" s="52">
        <f>SUMIF('Proy 2023-2024'!$L$2:$L$1099,'CONAC-1'!B18,'Proy 2023-2024'!$BY$2:$BY$1099)</f>
        <v>251626.72848000005</v>
      </c>
      <c r="M18" s="52">
        <f>SUMIF('Proy 2023-2024'!$L$2:$L$1099,'CONAC-1'!B18,'Proy 2023-2024'!$BZ$2:$BZ$1099)</f>
        <v>104864.23026000001</v>
      </c>
      <c r="N18" s="52">
        <f>SUMIF('Proy 2023-2024'!$L$2:$L$1099,'CONAC-1'!B18,'Proy 2023-2024'!$CA$2:$CA$1099)</f>
        <v>78174.997799999997</v>
      </c>
      <c r="O18" s="52">
        <f>SUMIF('Proy 2023-2024'!$L$2:$L$1099,'CONAC-1'!B18,'Proy 2023-2024'!$CB$2:$CB$1099)</f>
        <v>177945.41433</v>
      </c>
      <c r="P18" s="52">
        <f>SUMIF('Proy 2023-2024'!$L$2:$L$1099,'CONAC-1'!B18,'Proy 2023-2024'!$CC$2:$CC$1099)</f>
        <v>177945.41433</v>
      </c>
      <c r="Q18" s="52">
        <f t="shared" si="6"/>
        <v>2135344.9719600002</v>
      </c>
      <c r="R18" s="7">
        <f t="shared" si="7"/>
        <v>0</v>
      </c>
    </row>
    <row r="19" spans="2:18" ht="15.75" thickBot="1">
      <c r="B19" s="15">
        <v>0</v>
      </c>
      <c r="C19" s="14" t="s">
        <v>12</v>
      </c>
      <c r="D19" s="146">
        <f>SUMIF('Proy 2023-2024'!$L$2:$L$1099,'CONAC-1'!B19,'Proy 2023-2024'!$BQ$2:$BQ$1099)</f>
        <v>0</v>
      </c>
      <c r="E19" s="52">
        <f>SUMIF('Proy 2023-2024'!$L$2:$L$1099,'CONAC-1'!B19,'Proy 2023-2024'!$BR$2:$BR$1099)</f>
        <v>0</v>
      </c>
      <c r="F19" s="52">
        <f>SUMIF('Proy 2023-2024'!$L$2:$L$1099,'CONAC-1'!B19,'Proy 2023-2024'!$BS$2:$BS$1099)</f>
        <v>0</v>
      </c>
      <c r="G19" s="52">
        <f>SUMIF('Proy 2023-2024'!$L$2:$L$1099,'CONAC-1'!B19,'Proy 2023-2024'!$BT$2:$BT$1099)</f>
        <v>0</v>
      </c>
      <c r="H19" s="52">
        <f>SUMIF('Proy 2023-2024'!$L$2:$L$1099,'CONAC-1'!B19,'Proy 2023-2024'!$BU$2:$BU$1099)</f>
        <v>0</v>
      </c>
      <c r="I19" s="52">
        <f>SUMIF('Proy 2023-2024'!$L$2:$L$1099,'CONAC-1'!B19,'Proy 2023-2024'!$BV$2:$BV$1099)</f>
        <v>0</v>
      </c>
      <c r="J19" s="52">
        <f>SUMIF('Proy 2023-2024'!$L$2:$L$1099,'CONAC-1'!B19,'Proy 2023-2024'!$BW$2:$BW$1099)</f>
        <v>0</v>
      </c>
      <c r="K19" s="52">
        <f>SUMIF('Proy 2023-2024'!$L$2:$L$1099,'CONAC-1'!B19,'Proy 2023-2024'!$BX$2:$BX$1099)</f>
        <v>0</v>
      </c>
      <c r="L19" s="52">
        <f>SUMIF('Proy 2023-2024'!$L$2:$L$1099,'CONAC-1'!B19,'Proy 2023-2024'!$BY$2:$BY$1099)</f>
        <v>0</v>
      </c>
      <c r="M19" s="52">
        <f>SUMIF('Proy 2023-2024'!$L$2:$L$1099,'CONAC-1'!B19,'Proy 2023-2024'!$BZ$2:$BZ$1099)</f>
        <v>0</v>
      </c>
      <c r="N19" s="52">
        <f>SUMIF('Proy 2023-2024'!$L$2:$L$1099,'CONAC-1'!B19,'Proy 2023-2024'!$CA$2:$CA$1099)</f>
        <v>0</v>
      </c>
      <c r="O19" s="52">
        <f>SUMIF('Proy 2023-2024'!$L$2:$L$1099,'CONAC-1'!B19,'Proy 2023-2024'!$CB$2:$CB$1099)</f>
        <v>0</v>
      </c>
      <c r="P19" s="52">
        <f>SUMIF('Proy 2023-2024'!$L$2:$L$1099,'CONAC-1'!B19,'Proy 2023-2024'!$CC$2:$CC$1099)</f>
        <v>0</v>
      </c>
      <c r="Q19" s="52">
        <f t="shared" si="6"/>
        <v>0</v>
      </c>
      <c r="R19" s="7">
        <f t="shared" si="7"/>
        <v>0</v>
      </c>
    </row>
    <row r="20" spans="2:18" ht="15.75" thickBot="1">
      <c r="B20" s="93">
        <v>2420</v>
      </c>
      <c r="C20" s="14" t="s">
        <v>13</v>
      </c>
      <c r="D20" s="146">
        <f>SUMIF('Proy 2023-2024'!$L$2:$L$1099,'CONAC-1'!B20,'Proy 2023-2024'!$BQ$2:$BQ$1099)</f>
        <v>8034368.777871999</v>
      </c>
      <c r="E20" s="52">
        <f>SUMIF('Proy 2023-2024'!$L$2:$L$1099,'CONAC-1'!B20,'Proy 2023-2024'!$BR$2:$BR$1099)</f>
        <v>433301.06856500445</v>
      </c>
      <c r="F20" s="52">
        <f>SUMIF('Proy 2023-2024'!$L$2:$L$1099,'CONAC-1'!B20,'Proy 2023-2024'!$BS$2:$BS$1099)</f>
        <v>352918.93287849543</v>
      </c>
      <c r="G20" s="52">
        <f>SUMIF('Proy 2023-2024'!$L$2:$L$1099,'CONAC-1'!B20,'Proy 2023-2024'!$BT$2:$BT$1099)</f>
        <v>547745.42259900051</v>
      </c>
      <c r="H20" s="52">
        <f>SUMIF('Proy 2023-2024'!$L$2:$L$1099,'CONAC-1'!B20,'Proy 2023-2024'!$BU$2:$BU$1099)</f>
        <v>377638.49581080477</v>
      </c>
      <c r="I20" s="52">
        <f>SUMIF('Proy 2023-2024'!$L$2:$L$1099,'CONAC-1'!B20,'Proy 2023-2024'!$BV$2:$BV$1099)</f>
        <v>1019240.4827867683</v>
      </c>
      <c r="J20" s="52">
        <f>SUMIF('Proy 2023-2024'!$L$2:$L$1099,'CONAC-1'!B20,'Proy 2023-2024'!$BW$2:$BW$1099)</f>
        <v>652486.00245464197</v>
      </c>
      <c r="K20" s="52">
        <f>SUMIF('Proy 2023-2024'!$L$2:$L$1099,'CONAC-1'!B20,'Proy 2023-2024'!$BX$2:$BX$1099)</f>
        <v>1133826.2933585562</v>
      </c>
      <c r="L20" s="52">
        <f>SUMIF('Proy 2023-2024'!$L$2:$L$1099,'CONAC-1'!B20,'Proy 2023-2024'!$BY$2:$BY$1099)</f>
        <v>665797.67020329263</v>
      </c>
      <c r="M20" s="52">
        <f>SUMIF('Proy 2023-2024'!$L$2:$L$1099,'CONAC-1'!B20,'Proy 2023-2024'!$BZ$2:$BZ$1099)</f>
        <v>819210.97861966945</v>
      </c>
      <c r="N20" s="52">
        <f>SUMIF('Proy 2023-2024'!$L$2:$L$1099,'CONAC-1'!B20,'Proy 2023-2024'!$CA$2:$CA$1099)</f>
        <v>693141.9676171001</v>
      </c>
      <c r="O20" s="52">
        <f>SUMIF('Proy 2023-2024'!$L$2:$L$1099,'CONAC-1'!B20,'Proy 2023-2024'!$CB$2:$CB$1099)</f>
        <v>669530.73148933344</v>
      </c>
      <c r="P20" s="52">
        <f>SUMIF('Proy 2023-2024'!$L$2:$L$1099,'CONAC-1'!B20,'Proy 2023-2024'!$CC$2:$CC$1099)</f>
        <v>669530.73148933344</v>
      </c>
      <c r="Q20" s="52">
        <f t="shared" si="6"/>
        <v>8034368.7778720008</v>
      </c>
      <c r="R20" s="7">
        <f t="shared" si="7"/>
        <v>0</v>
      </c>
    </row>
    <row r="21" spans="2:18" ht="15.75" thickBot="1">
      <c r="B21" s="93">
        <v>2520</v>
      </c>
      <c r="C21" s="16" t="s">
        <v>14</v>
      </c>
      <c r="D21" s="146">
        <f>SUMIF('Proy 2023-2024'!$L$2:$L$1099,'CONAC-1'!B21,'Proy 2023-2024'!$BQ$2:$BQ$1099)</f>
        <v>89901.678240000008</v>
      </c>
      <c r="E21" s="52">
        <f>SUMIF('Proy 2023-2024'!$L$2:$L$1099,'CONAC-1'!B21,'Proy 2023-2024'!$BR$2:$BR$1099)</f>
        <v>0</v>
      </c>
      <c r="F21" s="52">
        <f>SUMIF('Proy 2023-2024'!$L$2:$L$1099,'CONAC-1'!B21,'Proy 2023-2024'!$BS$2:$BS$1099)</f>
        <v>2826.3598200000001</v>
      </c>
      <c r="G21" s="52">
        <f>SUMIF('Proy 2023-2024'!$L$2:$L$1099,'CONAC-1'!B21,'Proy 2023-2024'!$BT$2:$BT$1099)</f>
        <v>0</v>
      </c>
      <c r="H21" s="52">
        <f>SUMIF('Proy 2023-2024'!$L$2:$L$1099,'CONAC-1'!B21,'Proy 2023-2024'!$BU$2:$BU$1099)</f>
        <v>0</v>
      </c>
      <c r="I21" s="52">
        <f>SUMIF('Proy 2023-2024'!$L$2:$L$1099,'CONAC-1'!B21,'Proy 2023-2024'!$BV$2:$BV$1099)</f>
        <v>11351.4642</v>
      </c>
      <c r="J21" s="52">
        <f>SUMIF('Proy 2023-2024'!$L$2:$L$1099,'CONAC-1'!B21,'Proy 2023-2024'!$BW$2:$BW$1099)</f>
        <v>1324.4879999999998</v>
      </c>
      <c r="K21" s="52">
        <f>SUMIF('Proy 2023-2024'!$L$2:$L$1099,'CONAC-1'!B21,'Proy 2023-2024'!$BX$2:$BX$1099)</f>
        <v>18332.19066</v>
      </c>
      <c r="L21" s="52">
        <f>SUMIF('Proy 2023-2024'!$L$2:$L$1099,'CONAC-1'!B21,'Proy 2023-2024'!$BY$2:$BY$1099)</f>
        <v>24324.222119999999</v>
      </c>
      <c r="M21" s="52">
        <f>SUMIF('Proy 2023-2024'!$L$2:$L$1099,'CONAC-1'!B21,'Proy 2023-2024'!$BZ$2:$BZ$1099)</f>
        <v>16759.340400000001</v>
      </c>
      <c r="N21" s="52">
        <f>SUMIF('Proy 2023-2024'!$L$2:$L$1099,'CONAC-1'!B21,'Proy 2023-2024'!$CA$2:$CA$1099)</f>
        <v>0</v>
      </c>
      <c r="O21" s="52">
        <f>SUMIF('Proy 2023-2024'!$L$2:$L$1099,'CONAC-1'!B21,'Proy 2023-2024'!$CB$2:$CB$1099)</f>
        <v>7491.806520000001</v>
      </c>
      <c r="P21" s="52">
        <f>SUMIF('Proy 2023-2024'!$L$2:$L$1099,'CONAC-1'!B21,'Proy 2023-2024'!$CC$2:$CC$1099)</f>
        <v>7491.806520000001</v>
      </c>
      <c r="Q21" s="52">
        <f t="shared" si="6"/>
        <v>89901.678239999994</v>
      </c>
      <c r="R21" s="7">
        <f t="shared" si="7"/>
        <v>0</v>
      </c>
    </row>
    <row r="22" spans="2:18" ht="15.75" thickBot="1">
      <c r="B22" s="93">
        <v>2610</v>
      </c>
      <c r="C22" s="14" t="s">
        <v>15</v>
      </c>
      <c r="D22" s="146">
        <f>SUMIF('Proy 2023-2024'!$L$2:$L$1099,'CONAC-1'!B22,'Proy 2023-2024'!$BQ$2:$BQ$1099)</f>
        <v>11685651.260783996</v>
      </c>
      <c r="E22" s="52">
        <f>SUMIF('Proy 2023-2024'!$L$2:$L$1099,'CONAC-1'!B22,'Proy 2023-2024'!$BR$2:$BR$1099)</f>
        <v>853620.63866085035</v>
      </c>
      <c r="F22" s="52">
        <f>SUMIF('Proy 2023-2024'!$L$2:$L$1099,'CONAC-1'!B22,'Proy 2023-2024'!$BS$2:$BS$1099)</f>
        <v>1367127.4302327712</v>
      </c>
      <c r="G22" s="52">
        <f>SUMIF('Proy 2023-2024'!$L$2:$L$1099,'CONAC-1'!B22,'Proy 2023-2024'!$BT$2:$BT$1099)</f>
        <v>643495.11326821637</v>
      </c>
      <c r="H22" s="52">
        <f>SUMIF('Proy 2023-2024'!$L$2:$L$1099,'CONAC-1'!B22,'Proy 2023-2024'!$BU$2:$BU$1099)</f>
        <v>581796.60545621754</v>
      </c>
      <c r="I22" s="52">
        <f>SUMIF('Proy 2023-2024'!$L$2:$L$1099,'CONAC-1'!B22,'Proy 2023-2024'!$BV$2:$BV$1099)</f>
        <v>1285115.7892184099</v>
      </c>
      <c r="J22" s="52">
        <f>SUMIF('Proy 2023-2024'!$L$2:$L$1099,'CONAC-1'!B22,'Proy 2023-2024'!$BW$2:$BW$1099)</f>
        <v>939942.5039726746</v>
      </c>
      <c r="K22" s="52">
        <f>SUMIF('Proy 2023-2024'!$L$2:$L$1099,'CONAC-1'!B22,'Proy 2023-2024'!$BX$2:$BX$1099)</f>
        <v>1025271.8190452883</v>
      </c>
      <c r="L22" s="52">
        <f>SUMIF('Proy 2023-2024'!$L$2:$L$1099,'CONAC-1'!B22,'Proy 2023-2024'!$BY$2:$BY$1099)</f>
        <v>843784.56425931421</v>
      </c>
      <c r="M22" s="52">
        <f>SUMIF('Proy 2023-2024'!$L$2:$L$1099,'CONAC-1'!B22,'Proy 2023-2024'!$BZ$2:$BZ$1099)</f>
        <v>664602.25712777034</v>
      </c>
      <c r="N22" s="52">
        <f>SUMIF('Proy 2023-2024'!$L$2:$L$1099,'CONAC-1'!B22,'Proy 2023-2024'!$CA$2:$CA$1099)</f>
        <v>1533285.9960784877</v>
      </c>
      <c r="O22" s="52">
        <f>SUMIF('Proy 2023-2024'!$L$2:$L$1099,'CONAC-1'!B22,'Proy 2023-2024'!$CB$2:$CB$1099)</f>
        <v>973804.27173200017</v>
      </c>
      <c r="P22" s="52">
        <f>SUMIF('Proy 2023-2024'!$L$2:$L$1099,'CONAC-1'!B22,'Proy 2023-2024'!$CC$2:$CC$1099)</f>
        <v>973804.27173200017</v>
      </c>
      <c r="Q22" s="52">
        <f t="shared" si="6"/>
        <v>11685651.260784002</v>
      </c>
      <c r="R22" s="7">
        <f t="shared" si="7"/>
        <v>0</v>
      </c>
    </row>
    <row r="23" spans="2:18" ht="15.75" thickBot="1">
      <c r="B23" s="93">
        <v>2710</v>
      </c>
      <c r="C23" s="14" t="s">
        <v>16</v>
      </c>
      <c r="D23" s="146">
        <f>SUMIF('Proy 2023-2024'!$L$2:$L$1099,'CONAC-1'!B23,'Proy 2023-2024'!$BQ$2:$BQ$1099)</f>
        <v>334068.46264799999</v>
      </c>
      <c r="E23" s="52">
        <f>SUMIF('Proy 2023-2024'!$L$2:$L$1099,'CONAC-1'!B23,'Proy 2023-2024'!$BR$2:$BR$1099)</f>
        <v>0</v>
      </c>
      <c r="F23" s="52">
        <f>SUMIF('Proy 2023-2024'!$L$2:$L$1099,'CONAC-1'!B23,'Proy 2023-2024'!$BS$2:$BS$1099)</f>
        <v>4140.0837599999995</v>
      </c>
      <c r="G23" s="52">
        <f>SUMIF('Proy 2023-2024'!$L$2:$L$1099,'CONAC-1'!B23,'Proy 2023-2024'!$BT$2:$BT$1099)</f>
        <v>72836.729880000014</v>
      </c>
      <c r="H23" s="52">
        <f>SUMIF('Proy 2023-2024'!$L$2:$L$1099,'CONAC-1'!B23,'Proy 2023-2024'!$BU$2:$BU$1099)</f>
        <v>0</v>
      </c>
      <c r="I23" s="52">
        <f>SUMIF('Proy 2023-2024'!$L$2:$L$1099,'CONAC-1'!B23,'Proy 2023-2024'!$BV$2:$BV$1099)</f>
        <v>3434.7420000000002</v>
      </c>
      <c r="J23" s="52">
        <f>SUMIF('Proy 2023-2024'!$L$2:$L$1099,'CONAC-1'!B23,'Proy 2023-2024'!$BW$2:$BW$1099)</f>
        <v>0</v>
      </c>
      <c r="K23" s="52">
        <f>SUMIF('Proy 2023-2024'!$L$2:$L$1099,'CONAC-1'!B23,'Proy 2023-2024'!$BX$2:$BX$1099)</f>
        <v>35763.293520000007</v>
      </c>
      <c r="L23" s="52">
        <f>SUMIF('Proy 2023-2024'!$L$2:$L$1099,'CONAC-1'!B23,'Proy 2023-2024'!$BY$2:$BY$1099)</f>
        <v>120484.81199999999</v>
      </c>
      <c r="M23" s="52">
        <f>SUMIF('Proy 2023-2024'!$L$2:$L$1099,'CONAC-1'!B23,'Proy 2023-2024'!$BZ$2:$BZ$1099)</f>
        <v>29793.713999999996</v>
      </c>
      <c r="N23" s="52">
        <f>SUMIF('Proy 2023-2024'!$L$2:$L$1099,'CONAC-1'!B23,'Proy 2023-2024'!$CA$2:$CA$1099)</f>
        <v>11937.010380000002</v>
      </c>
      <c r="O23" s="52">
        <f>SUMIF('Proy 2023-2024'!$L$2:$L$1099,'CONAC-1'!B23,'Proy 2023-2024'!$CB$2:$CB$1099)</f>
        <v>27839.038554000002</v>
      </c>
      <c r="P23" s="52">
        <f>SUMIF('Proy 2023-2024'!$L$2:$L$1099,'CONAC-1'!B23,'Proy 2023-2024'!$CC$2:$CC$1099)</f>
        <v>27839.038554000002</v>
      </c>
      <c r="Q23" s="52">
        <f t="shared" si="6"/>
        <v>334068.46264800004</v>
      </c>
      <c r="R23" s="7">
        <f t="shared" si="7"/>
        <v>0</v>
      </c>
    </row>
    <row r="24" spans="2:18" ht="15.75" thickBot="1">
      <c r="B24" s="93">
        <v>2720</v>
      </c>
      <c r="C24" s="14" t="s">
        <v>17</v>
      </c>
      <c r="D24" s="146">
        <f>SUMIF('Proy 2023-2024'!$L$2:$L$1099,'CONAC-1'!B24,'Proy 2023-2024'!$BQ$2:$BQ$1099)</f>
        <v>424264.239504</v>
      </c>
      <c r="E24" s="52">
        <f>SUMIF('Proy 2023-2024'!$L$2:$L$1099,'CONAC-1'!B24,'Proy 2023-2024'!$BR$2:$BR$1099)</f>
        <v>0</v>
      </c>
      <c r="F24" s="52">
        <f>SUMIF('Proy 2023-2024'!$L$2:$L$1099,'CONAC-1'!B24,'Proy 2023-2024'!$BS$2:$BS$1099)</f>
        <v>0</v>
      </c>
      <c r="G24" s="52">
        <f>SUMIF('Proy 2023-2024'!$L$2:$L$1099,'CONAC-1'!B24,'Proy 2023-2024'!$BT$2:$BT$1099)</f>
        <v>11173.38492</v>
      </c>
      <c r="H24" s="52">
        <f>SUMIF('Proy 2023-2024'!$L$2:$L$1099,'CONAC-1'!B24,'Proy 2023-2024'!$BU$2:$BU$1099)</f>
        <v>0</v>
      </c>
      <c r="I24" s="52">
        <f>SUMIF('Proy 2023-2024'!$L$2:$L$1099,'CONAC-1'!B24,'Proy 2023-2024'!$BV$2:$BV$1099)</f>
        <v>0</v>
      </c>
      <c r="J24" s="52">
        <f>SUMIF('Proy 2023-2024'!$L$2:$L$1099,'CONAC-1'!B24,'Proy 2023-2024'!$BW$2:$BW$1099)</f>
        <v>0</v>
      </c>
      <c r="K24" s="52">
        <f>SUMIF('Proy 2023-2024'!$L$2:$L$1099,'CONAC-1'!B24,'Proy 2023-2024'!$BX$2:$BX$1099)</f>
        <v>342380.14799999999</v>
      </c>
      <c r="L24" s="52">
        <f>SUMIF('Proy 2023-2024'!$L$2:$L$1099,'CONAC-1'!B24,'Proy 2023-2024'!$BY$2:$BY$1099)</f>
        <v>0</v>
      </c>
      <c r="M24" s="52">
        <f>SUMIF('Proy 2023-2024'!$L$2:$L$1099,'CONAC-1'!B24,'Proy 2023-2024'!$BZ$2:$BZ$1099)</f>
        <v>0</v>
      </c>
      <c r="N24" s="52">
        <f>SUMIF('Proy 2023-2024'!$L$2:$L$1099,'CONAC-1'!B24,'Proy 2023-2024'!$CA$2:$CA$1099)</f>
        <v>0</v>
      </c>
      <c r="O24" s="52">
        <f>SUMIF('Proy 2023-2024'!$L$2:$L$1099,'CONAC-1'!B24,'Proy 2023-2024'!$CB$2:$CB$1099)</f>
        <v>35355.353292</v>
      </c>
      <c r="P24" s="52">
        <f>SUMIF('Proy 2023-2024'!$L$2:$L$1099,'CONAC-1'!B24,'Proy 2023-2024'!$CC$2:$CC$1099)</f>
        <v>35355.353292</v>
      </c>
      <c r="Q24" s="52">
        <f t="shared" si="6"/>
        <v>424264.239504</v>
      </c>
      <c r="R24" s="7">
        <f t="shared" si="7"/>
        <v>0</v>
      </c>
    </row>
    <row r="25" spans="2:18" ht="15.75" thickBot="1">
      <c r="B25" s="93">
        <v>2910</v>
      </c>
      <c r="C25" s="14" t="s">
        <v>18</v>
      </c>
      <c r="D25" s="146">
        <f>SUMIF('Proy 2023-2024'!$L$2:$L$1099,'CONAC-1'!B25,'Proy 2023-2024'!$BQ$2:$BQ$1099)</f>
        <v>4559549.3919360004</v>
      </c>
      <c r="E25" s="52">
        <f>SUMIF('Proy 2023-2024'!$L$2:$L$1099,'CONAC-1'!B25,'Proy 2023-2024'!$BR$2:$BR$1099)</f>
        <v>264243.44202000002</v>
      </c>
      <c r="F25" s="52">
        <f>SUMIF('Proy 2023-2024'!$L$2:$L$1099,'CONAC-1'!B25,'Proy 2023-2024'!$BS$2:$BS$1099)</f>
        <v>216197.15196000005</v>
      </c>
      <c r="G25" s="52">
        <f>SUMIF('Proy 2023-2024'!$L$2:$L$1099,'CONAC-1'!B25,'Proy 2023-2024'!$BT$2:$BT$1099)</f>
        <v>410413.81314000004</v>
      </c>
      <c r="H25" s="52">
        <f>SUMIF('Proy 2023-2024'!$L$2:$L$1099,'CONAC-1'!B25,'Proy 2023-2024'!$BU$2:$BU$1099)</f>
        <v>368558.90243999998</v>
      </c>
      <c r="I25" s="52">
        <f>SUMIF('Proy 2023-2024'!$L$2:$L$1099,'CONAC-1'!B25,'Proy 2023-2024'!$BV$2:$BV$1099)</f>
        <v>221796.90246000004</v>
      </c>
      <c r="J25" s="52">
        <f>SUMIF('Proy 2023-2024'!$L$2:$L$1099,'CONAC-1'!B25,'Proy 2023-2024'!$BW$2:$BW$1099)</f>
        <v>274829.58881999995</v>
      </c>
      <c r="K25" s="52">
        <f>SUMIF('Proy 2023-2024'!$L$2:$L$1099,'CONAC-1'!B25,'Proy 2023-2024'!$BX$2:$BX$1099)</f>
        <v>922783.49472000008</v>
      </c>
      <c r="L25" s="52">
        <f>SUMIF('Proy 2023-2024'!$L$2:$L$1099,'CONAC-1'!B25,'Proy 2023-2024'!$BY$2:$BY$1099)</f>
        <v>361946.98776000005</v>
      </c>
      <c r="M25" s="52">
        <f>SUMIF('Proy 2023-2024'!$L$2:$L$1099,'CONAC-1'!B25,'Proy 2023-2024'!$BZ$2:$BZ$1099)</f>
        <v>516514.11456000002</v>
      </c>
      <c r="N25" s="52">
        <f>SUMIF('Proy 2023-2024'!$L$2:$L$1099,'CONAC-1'!B25,'Proy 2023-2024'!$CA$2:$CA$1099)</f>
        <v>229057.84740000003</v>
      </c>
      <c r="O25" s="52">
        <f>SUMIF('Proy 2023-2024'!$L$2:$L$1099,'CONAC-1'!B25,'Proy 2023-2024'!$CB$2:$CB$1099)</f>
        <v>378634.22452799993</v>
      </c>
      <c r="P25" s="52">
        <f>SUMIF('Proy 2023-2024'!$L$2:$L$1099,'CONAC-1'!B25,'Proy 2023-2024'!$CC$2:$CC$1099)</f>
        <v>394573.22452799993</v>
      </c>
      <c r="Q25" s="52">
        <f t="shared" si="6"/>
        <v>4559549.6943359999</v>
      </c>
      <c r="R25" s="7">
        <f t="shared" si="7"/>
        <v>-0.30239999946206808</v>
      </c>
    </row>
    <row r="26" spans="2:18" ht="15.75" thickBot="1">
      <c r="C26" s="49" t="s">
        <v>19</v>
      </c>
      <c r="D26" s="145">
        <f>SUBTOTAL(9,D27:D35)</f>
        <v>57058152.27343452</v>
      </c>
      <c r="E26" s="51">
        <f t="shared" ref="E26:Q26" si="9">SUBTOTAL(9,E27:E35)</f>
        <v>5686937.2856205236</v>
      </c>
      <c r="F26" s="51">
        <f t="shared" si="9"/>
        <v>4557961.7947131712</v>
      </c>
      <c r="G26" s="51">
        <f t="shared" si="9"/>
        <v>5534301.5325251482</v>
      </c>
      <c r="H26" s="51">
        <f t="shared" si="9"/>
        <v>1368939.7623096982</v>
      </c>
      <c r="I26" s="51">
        <f t="shared" si="9"/>
        <v>4353574.5328942556</v>
      </c>
      <c r="J26" s="51">
        <f t="shared" si="9"/>
        <v>5437310.6748416116</v>
      </c>
      <c r="K26" s="51">
        <f t="shared" si="9"/>
        <v>5698317.9727165299</v>
      </c>
      <c r="L26" s="51">
        <f t="shared" si="9"/>
        <v>4828358.5043871254</v>
      </c>
      <c r="M26" s="51">
        <f t="shared" si="9"/>
        <v>4840651.1969506992</v>
      </c>
      <c r="N26" s="51">
        <f t="shared" si="9"/>
        <v>5223712.614423342</v>
      </c>
      <c r="O26" s="51">
        <f t="shared" si="9"/>
        <v>4753006.5871382104</v>
      </c>
      <c r="P26" s="51">
        <f>SUBTOTAL(9,P27:P35)</f>
        <v>4775079.5871382104</v>
      </c>
      <c r="Q26" s="51">
        <f t="shared" si="9"/>
        <v>57058152.045658529</v>
      </c>
      <c r="R26" s="7">
        <f t="shared" si="7"/>
        <v>0.22777599096298218</v>
      </c>
    </row>
    <row r="27" spans="2:18" ht="15.75" thickBot="1">
      <c r="B27" s="93">
        <v>3110</v>
      </c>
      <c r="C27" s="14" t="s">
        <v>20</v>
      </c>
      <c r="D27" s="146">
        <f>SUMIF('Proy 2023-2024'!$L$2:$L$1099,'CONAC-1'!B27,'Proy 2023-2024'!$BQ$2:$BQ$1099)</f>
        <v>15425477.291951997</v>
      </c>
      <c r="E27" s="52">
        <f>SUMIF('Proy 2023-2024'!$L$2:$L$1099,'CONAC-1'!B27,'Proy 2023-2024'!$BR$2:$BR$1099)</f>
        <v>1237224.1392599996</v>
      </c>
      <c r="F27" s="52">
        <f>SUMIF('Proy 2023-2024'!$L$2:$L$1099,'CONAC-1'!B27,'Proy 2023-2024'!$BS$2:$BS$1099)</f>
        <v>1203078.5791199999</v>
      </c>
      <c r="G27" s="52">
        <f>SUMIF('Proy 2023-2024'!$L$2:$L$1099,'CONAC-1'!B27,'Proy 2023-2024'!$BT$2:$BT$1099)</f>
        <v>1301990.4295199998</v>
      </c>
      <c r="H27" s="52">
        <f>SUMIF('Proy 2023-2024'!$L$2:$L$1099,'CONAC-1'!B27,'Proy 2023-2024'!$BU$2:$BU$1099)</f>
        <v>559770.95843999996</v>
      </c>
      <c r="I27" s="52">
        <f>SUMIF('Proy 2023-2024'!$L$2:$L$1099,'CONAC-1'!B27,'Proy 2023-2024'!$BV$2:$BV$1099)</f>
        <v>1285564.1729399997</v>
      </c>
      <c r="J27" s="52">
        <f>SUMIF('Proy 2023-2024'!$L$2:$L$1099,'CONAC-1'!B27,'Proy 2023-2024'!$BW$2:$BW$1099)</f>
        <v>1293901.3785600001</v>
      </c>
      <c r="K27" s="52">
        <f>SUMIF('Proy 2023-2024'!$L$2:$L$1099,'CONAC-1'!B27,'Proy 2023-2024'!$BX$2:$BX$1099)</f>
        <v>1985857.3708200001</v>
      </c>
      <c r="L27" s="52">
        <f>SUMIF('Proy 2023-2024'!$L$2:$L$1099,'CONAC-1'!B27,'Proy 2023-2024'!$BY$2:$BY$1099)</f>
        <v>1371721.9408799999</v>
      </c>
      <c r="M27" s="52">
        <f>SUMIF('Proy 2023-2024'!$L$2:$L$1099,'CONAC-1'!B27,'Proy 2023-2024'!$BZ$2:$BZ$1099)</f>
        <v>1294008.1783799999</v>
      </c>
      <c r="N27" s="52">
        <f>SUMIF('Proy 2023-2024'!$L$2:$L$1099,'CONAC-1'!B27,'Proy 2023-2024'!$CA$2:$CA$1099)</f>
        <v>1321447.2620399999</v>
      </c>
      <c r="O27" s="52">
        <f>SUMIF('Proy 2023-2024'!$L$2:$L$1099,'CONAC-1'!B27,'Proy 2023-2024'!$CB$2:$CB$1099)</f>
        <v>1285456.4409959996</v>
      </c>
      <c r="P27" s="52">
        <f>SUMIF('Proy 2023-2024'!$L$2:$L$1099,'CONAC-1'!B27,'Proy 2023-2024'!$CC$2:$CC$1099)</f>
        <v>1285456.4409959996</v>
      </c>
      <c r="Q27" s="52">
        <f t="shared" si="6"/>
        <v>15425477.291951999</v>
      </c>
      <c r="R27" s="7">
        <f t="shared" si="7"/>
        <v>0</v>
      </c>
    </row>
    <row r="28" spans="2:18" ht="15.75" thickBot="1">
      <c r="B28" s="93">
        <v>3220</v>
      </c>
      <c r="C28" s="14" t="s">
        <v>21</v>
      </c>
      <c r="D28" s="146">
        <f>SUMIF('Proy 2023-2024'!$L$2:$L$1099,'CONAC-1'!B28,'Proy 2023-2024'!$BQ$2:$BQ$1099)</f>
        <v>4190781.0983199999</v>
      </c>
      <c r="E28" s="52">
        <f>SUMIF('Proy 2023-2024'!$L$2:$L$1099,'CONAC-1'!B28,'Proy 2023-2024'!$BR$2:$BR$1099)</f>
        <v>217493.61885327744</v>
      </c>
      <c r="F28" s="52">
        <f>SUMIF('Proy 2023-2024'!$L$2:$L$1099,'CONAC-1'!B28,'Proy 2023-2024'!$BS$2:$BS$1099)</f>
        <v>282670.85288720898</v>
      </c>
      <c r="G28" s="52">
        <f>SUMIF('Proy 2023-2024'!$L$2:$L$1099,'CONAC-1'!B28,'Proy 2023-2024'!$BT$2:$BT$1099)</f>
        <v>383894.478136216</v>
      </c>
      <c r="H28" s="52">
        <f>SUMIF('Proy 2023-2024'!$L$2:$L$1099,'CONAC-1'!B28,'Proy 2023-2024'!$BU$2:$BU$1099)</f>
        <v>137958.44376237728</v>
      </c>
      <c r="I28" s="52">
        <f>SUMIF('Proy 2023-2024'!$L$2:$L$1099,'CONAC-1'!B28,'Proy 2023-2024'!$BV$2:$BV$1099)</f>
        <v>209893.65064098826</v>
      </c>
      <c r="J28" s="52">
        <f>SUMIF('Proy 2023-2024'!$L$2:$L$1099,'CONAC-1'!B28,'Proy 2023-2024'!$BW$2:$BW$1099)</f>
        <v>827946.15762000007</v>
      </c>
      <c r="K28" s="52">
        <f>SUMIF('Proy 2023-2024'!$L$2:$L$1099,'CONAC-1'!B28,'Proy 2023-2024'!$BX$2:$BX$1099)</f>
        <v>582831.03715581493</v>
      </c>
      <c r="L28" s="52">
        <f>SUMIF('Proy 2023-2024'!$L$2:$L$1099,'CONAC-1'!B28,'Proy 2023-2024'!$BY$2:$BY$1099)</f>
        <v>421991.36601616815</v>
      </c>
      <c r="M28" s="52">
        <f>SUMIF('Proy 2023-2024'!$L$2:$L$1099,'CONAC-1'!B28,'Proy 2023-2024'!$BZ$2:$BZ$1099)</f>
        <v>272874.10382941581</v>
      </c>
      <c r="N28" s="52">
        <f>SUMIF('Proy 2023-2024'!$L$2:$L$1099,'CONAC-1'!B28,'Proy 2023-2024'!$CA$2:$CA$1099)</f>
        <v>154763.87303186671</v>
      </c>
      <c r="O28" s="52">
        <f>SUMIF('Proy 2023-2024'!$L$2:$L$1099,'CONAC-1'!B28,'Proy 2023-2024'!$CB$2:$CB$1099)</f>
        <v>349231.75819333334</v>
      </c>
      <c r="P28" s="52">
        <f>SUMIF('Proy 2023-2024'!$L$2:$L$1099,'CONAC-1'!B28,'Proy 2023-2024'!$CC$2:$CC$1099)</f>
        <v>349231.75819333334</v>
      </c>
      <c r="Q28" s="52">
        <f t="shared" si="6"/>
        <v>4190781.0983200003</v>
      </c>
      <c r="R28" s="7">
        <f t="shared" si="7"/>
        <v>0</v>
      </c>
    </row>
    <row r="29" spans="2:18" ht="15.75" thickBot="1">
      <c r="B29" s="93">
        <v>3310</v>
      </c>
      <c r="C29" s="14" t="s">
        <v>22</v>
      </c>
      <c r="D29" s="146">
        <f>SUMIF('Proy 2023-2024'!$L$2:$L$1099,'CONAC-1'!B29,'Proy 2023-2024'!$BQ$2:$BQ$1099)</f>
        <v>3573930.884424001</v>
      </c>
      <c r="E29" s="52">
        <f>SUMIF('Proy 2023-2024'!$L$2:$L$1099,'CONAC-1'!B29,'Proy 2023-2024'!$BR$2:$BR$1099)</f>
        <v>588779.09349493787</v>
      </c>
      <c r="F29" s="52">
        <f>SUMIF('Proy 2023-2024'!$L$2:$L$1099,'CONAC-1'!B29,'Proy 2023-2024'!$BS$2:$BS$1099)</f>
        <v>46285.271159999997</v>
      </c>
      <c r="G29" s="52">
        <f>SUMIF('Proy 2023-2024'!$L$2:$L$1099,'CONAC-1'!B29,'Proy 2023-2024'!$BT$2:$BT$1099)</f>
        <v>235404.35229028613</v>
      </c>
      <c r="H29" s="52">
        <f>SUMIF('Proy 2023-2024'!$L$2:$L$1099,'CONAC-1'!B29,'Proy 2023-2024'!$BU$2:$BU$1099)</f>
        <v>110010.69654</v>
      </c>
      <c r="I29" s="52">
        <f>SUMIF('Proy 2023-2024'!$L$2:$L$1099,'CONAC-1'!B29,'Proy 2023-2024'!$BV$2:$BV$1099)</f>
        <v>207018.17041333334</v>
      </c>
      <c r="J29" s="52">
        <f>SUMIF('Proy 2023-2024'!$L$2:$L$1099,'CONAC-1'!B29,'Proy 2023-2024'!$BW$2:$BW$1099)</f>
        <v>656098.03157930158</v>
      </c>
      <c r="K29" s="52">
        <f>SUMIF('Proy 2023-2024'!$L$2:$L$1099,'CONAC-1'!B29,'Proy 2023-2024'!$BX$2:$BX$1099)</f>
        <v>225769.37767631741</v>
      </c>
      <c r="L29" s="52">
        <f>SUMIF('Proy 2023-2024'!$L$2:$L$1099,'CONAC-1'!B29,'Proy 2023-2024'!$BY$2:$BY$1099)</f>
        <v>78149.629079999984</v>
      </c>
      <c r="M29" s="52">
        <f>SUMIF('Proy 2023-2024'!$L$2:$L$1099,'CONAC-1'!B29,'Proy 2023-2024'!$BZ$2:$BZ$1099)</f>
        <v>77487.744650308901</v>
      </c>
      <c r="N29" s="52">
        <f>SUMIF('Proy 2023-2024'!$L$2:$L$1099,'CONAC-1'!B29,'Proy 2023-2024'!$CA$2:$CA$1099)</f>
        <v>753273.37013551535</v>
      </c>
      <c r="O29" s="52">
        <f>SUMIF('Proy 2023-2024'!$L$2:$L$1099,'CONAC-1'!B29,'Proy 2023-2024'!$CB$2:$CB$1099)</f>
        <v>297827.57370199997</v>
      </c>
      <c r="P29" s="52">
        <f>SUMIF('Proy 2023-2024'!$L$2:$L$1099,'CONAC-1'!B29,'Proy 2023-2024'!$CC$2:$CC$1099)</f>
        <v>297827.57370199997</v>
      </c>
      <c r="Q29" s="52">
        <f t="shared" si="6"/>
        <v>3573930.884424001</v>
      </c>
      <c r="R29" s="7">
        <f t="shared" si="7"/>
        <v>0</v>
      </c>
    </row>
    <row r="30" spans="2:18" ht="15.75" thickBot="1">
      <c r="B30" s="93">
        <v>3410</v>
      </c>
      <c r="C30" s="14" t="s">
        <v>23</v>
      </c>
      <c r="D30" s="146">
        <f>SUMIF('Proy 2023-2024'!$L$2:$L$1099,'CONAC-1'!B30,'Proy 2023-2024'!$BQ$2:$BQ$1099)</f>
        <v>1223967.6274319999</v>
      </c>
      <c r="E30" s="52">
        <f>SUMIF('Proy 2023-2024'!$L$2:$L$1099,'CONAC-1'!B30,'Proy 2023-2024'!$BR$2:$BR$1099)</f>
        <v>828266.70239999995</v>
      </c>
      <c r="F30" s="52">
        <f>SUMIF('Proy 2023-2024'!$L$2:$L$1099,'CONAC-1'!B30,'Proy 2023-2024'!$BS$2:$BS$1099)</f>
        <v>26569.862459999997</v>
      </c>
      <c r="G30" s="52">
        <f>SUMIF('Proy 2023-2024'!$L$2:$L$1099,'CONAC-1'!B30,'Proy 2023-2024'!$BT$2:$BT$1099)</f>
        <v>19766.633999999998</v>
      </c>
      <c r="H30" s="52">
        <f>SUMIF('Proy 2023-2024'!$L$2:$L$1099,'CONAC-1'!B30,'Proy 2023-2024'!$BU$2:$BU$1099)</f>
        <v>6687.7821000000004</v>
      </c>
      <c r="I30" s="52">
        <f>SUMIF('Proy 2023-2024'!$L$2:$L$1099,'CONAC-1'!B30,'Proy 2023-2024'!$BV$2:$BV$1099)</f>
        <v>16391.556240000002</v>
      </c>
      <c r="J30" s="52">
        <f>SUMIF('Proy 2023-2024'!$L$2:$L$1099,'CONAC-1'!B30,'Proy 2023-2024'!$BW$2:$BW$1099)</f>
        <v>19013.461199999998</v>
      </c>
      <c r="K30" s="52">
        <f>SUMIF('Proy 2023-2024'!$L$2:$L$1099,'CONAC-1'!B30,'Proy 2023-2024'!$BX$2:$BX$1099)</f>
        <v>12110.688539999999</v>
      </c>
      <c r="L30" s="52">
        <f>SUMIF('Proy 2023-2024'!$L$2:$L$1099,'CONAC-1'!B30,'Proy 2023-2024'!$BY$2:$BY$1099)</f>
        <v>46587.142319999999</v>
      </c>
      <c r="M30" s="52">
        <f>SUMIF('Proy 2023-2024'!$L$2:$L$1099,'CONAC-1'!B30,'Proy 2023-2024'!$BZ$2:$BZ$1099)</f>
        <v>9711.2062199999982</v>
      </c>
      <c r="N30" s="52">
        <f>SUMIF('Proy 2023-2024'!$L$2:$L$1099,'CONAC-1'!B30,'Proy 2023-2024'!$CA$2:$CA$1099)</f>
        <v>34867.987379999999</v>
      </c>
      <c r="O30" s="52">
        <f>SUMIF('Proy 2023-2024'!$L$2:$L$1099,'CONAC-1'!B30,'Proy 2023-2024'!$CB$2:$CB$1099)</f>
        <v>101997.30228600002</v>
      </c>
      <c r="P30" s="52">
        <f>SUMIF('Proy 2023-2024'!$L$2:$L$1099,'CONAC-1'!B30,'Proy 2023-2024'!$CC$2:$CC$1099)</f>
        <v>101997.30228600002</v>
      </c>
      <c r="Q30" s="52">
        <f t="shared" si="6"/>
        <v>1223967.6274319999</v>
      </c>
      <c r="R30" s="7">
        <f t="shared" si="7"/>
        <v>0</v>
      </c>
    </row>
    <row r="31" spans="2:18" ht="15.75" thickBot="1">
      <c r="B31" s="93">
        <v>3510</v>
      </c>
      <c r="C31" s="14" t="s">
        <v>24</v>
      </c>
      <c r="D31" s="146">
        <f>SUMIF('Proy 2023-2024'!$L$2:$L$1099,'CONAC-1'!B31,'Proy 2023-2024'!$BQ$2:$BQ$1099)</f>
        <v>21549117.963690519</v>
      </c>
      <c r="E31" s="52">
        <f>SUMIF('Proy 2023-2024'!$L$2:$L$1099,'CONAC-1'!B31,'Proy 2023-2024'!$BR$2:$BR$1099)</f>
        <v>1418446.230553414</v>
      </c>
      <c r="F31" s="52">
        <f>SUMIF('Proy 2023-2024'!$L$2:$L$1099,'CONAC-1'!B31,'Proy 2023-2024'!$BS$2:$BS$1099)</f>
        <v>1948068.7777480748</v>
      </c>
      <c r="G31" s="52">
        <f>SUMIF('Proy 2023-2024'!$L$2:$L$1099,'CONAC-1'!B31,'Proy 2023-2024'!$BT$2:$BT$1099)</f>
        <v>2860819.9008333012</v>
      </c>
      <c r="H31" s="52">
        <f>SUMIF('Proy 2023-2024'!$L$2:$L$1099,'CONAC-1'!B31,'Proy 2023-2024'!$BU$2:$BU$1099)</f>
        <v>75711.616200000019</v>
      </c>
      <c r="I31" s="52">
        <f>SUMIF('Proy 2023-2024'!$L$2:$L$1099,'CONAC-1'!B31,'Proy 2023-2024'!$BV$2:$BV$1099)</f>
        <v>1473100.3732666506</v>
      </c>
      <c r="J31" s="52">
        <f>SUMIF('Proy 2023-2024'!$L$2:$L$1099,'CONAC-1'!B31,'Proy 2023-2024'!$BW$2:$BW$1099)</f>
        <v>1669809.9679066506</v>
      </c>
      <c r="K31" s="52">
        <f>SUMIF('Proy 2023-2024'!$L$2:$L$1099,'CONAC-1'!B31,'Proy 2023-2024'!$BX$2:$BX$1099)</f>
        <v>2247554.7152335644</v>
      </c>
      <c r="L31" s="52">
        <f>SUMIF('Proy 2023-2024'!$L$2:$L$1099,'CONAC-1'!B31,'Proy 2023-2024'!$BY$2:$BY$1099)</f>
        <v>2202198.0607666508</v>
      </c>
      <c r="M31" s="52">
        <f>SUMIF('Proy 2023-2024'!$L$2:$L$1099,'CONAC-1'!B31,'Proy 2023-2024'!$BZ$2:$BZ$1099)</f>
        <v>2039507.3683735642</v>
      </c>
      <c r="N31" s="52">
        <f>SUMIF('Proy 2023-2024'!$L$2:$L$1099,'CONAC-1'!B31,'Proy 2023-2024'!$CA$2:$CA$1099)</f>
        <v>2003986.935713564</v>
      </c>
      <c r="O31" s="52">
        <f>SUMIF('Proy 2023-2024'!$L$2:$L$1099,'CONAC-1'!B31,'Proy 2023-2024'!$CB$2:$CB$1099)</f>
        <v>1793920.3946595436</v>
      </c>
      <c r="P31" s="52">
        <f>SUMIF('Proy 2023-2024'!$L$2:$L$1099,'CONAC-1'!B31,'Proy 2023-2024'!$CC$2:$CC$1099)</f>
        <v>1815993.3946595436</v>
      </c>
      <c r="Q31" s="52">
        <f t="shared" si="6"/>
        <v>21549117.735914525</v>
      </c>
      <c r="R31" s="7">
        <f t="shared" si="7"/>
        <v>0.22777599468827248</v>
      </c>
    </row>
    <row r="32" spans="2:18" ht="15.75" thickBot="1">
      <c r="B32" s="93">
        <v>3620</v>
      </c>
      <c r="C32" s="14" t="s">
        <v>25</v>
      </c>
      <c r="D32" s="146">
        <f>SUMIF('Proy 2023-2024'!$L$2:$L$1099,'CONAC-1'!B32,'Proy 2023-2024'!$BQ$2:$BQ$1099)</f>
        <v>2093574.094</v>
      </c>
      <c r="E32" s="52">
        <f>SUMIF('Proy 2023-2024'!$L$2:$L$1099,'CONAC-1'!B32,'Proy 2023-2024'!$BR$2:$BR$1099)</f>
        <v>145361.09965889505</v>
      </c>
      <c r="F32" s="52">
        <f>SUMIF('Proy 2023-2024'!$L$2:$L$1099,'CONAC-1'!B32,'Proy 2023-2024'!$BS$2:$BS$1099)</f>
        <v>173995.88789788709</v>
      </c>
      <c r="G32" s="52">
        <f>SUMIF('Proy 2023-2024'!$L$2:$L$1099,'CONAC-1'!B32,'Proy 2023-2024'!$BT$2:$BT$1099)</f>
        <v>169285.804985344</v>
      </c>
      <c r="H32" s="52">
        <f>SUMIF('Proy 2023-2024'!$L$2:$L$1099,'CONAC-1'!B32,'Proy 2023-2024'!$BU$2:$BU$1099)</f>
        <v>121928.77572732093</v>
      </c>
      <c r="I32" s="52">
        <f>SUMIF('Proy 2023-2024'!$L$2:$L$1099,'CONAC-1'!B32,'Proy 2023-2024'!$BV$2:$BV$1099)</f>
        <v>285031.33509328368</v>
      </c>
      <c r="J32" s="52">
        <f>SUMIF('Proy 2023-2024'!$L$2:$L$1099,'CONAC-1'!B32,'Proy 2023-2024'!$BW$2:$BW$1099)</f>
        <v>182309.21351565898</v>
      </c>
      <c r="K32" s="52">
        <f>SUMIF('Proy 2023-2024'!$L$2:$L$1099,'CONAC-1'!B32,'Proy 2023-2024'!$BX$2:$BX$1099)</f>
        <v>142282.09017083139</v>
      </c>
      <c r="L32" s="52">
        <f>SUMIF('Proy 2023-2024'!$L$2:$L$1099,'CONAC-1'!B32,'Proy 2023-2024'!$BY$2:$BY$1099)</f>
        <v>174919.59074430619</v>
      </c>
      <c r="M32" s="52">
        <f>SUMIF('Proy 2023-2024'!$L$2:$L$1099,'CONAC-1'!B32,'Proy 2023-2024'!$BZ$2:$BZ$1099)</f>
        <v>150903.31673740965</v>
      </c>
      <c r="N32" s="52">
        <f>SUMIF('Proy 2023-2024'!$L$2:$L$1099,'CONAC-1'!B32,'Proy 2023-2024'!$CA$2:$CA$1099)</f>
        <v>198627.96380239638</v>
      </c>
      <c r="O32" s="52">
        <f>SUMIF('Proy 2023-2024'!$L$2:$L$1099,'CONAC-1'!B32,'Proy 2023-2024'!$CB$2:$CB$1099)</f>
        <v>174464.50783333334</v>
      </c>
      <c r="P32" s="52">
        <f>SUMIF('Proy 2023-2024'!$L$2:$L$1099,'CONAC-1'!B32,'Proy 2023-2024'!$CC$2:$CC$1099)</f>
        <v>174464.50783333334</v>
      </c>
      <c r="Q32" s="52">
        <f t="shared" si="6"/>
        <v>2093574.094</v>
      </c>
      <c r="R32" s="7">
        <f t="shared" si="7"/>
        <v>0</v>
      </c>
    </row>
    <row r="33" spans="2:18" ht="15.75" thickBot="1">
      <c r="B33" s="93">
        <v>3710</v>
      </c>
      <c r="C33" s="14" t="s">
        <v>26</v>
      </c>
      <c r="D33" s="146">
        <f>SUMIF('Proy 2023-2024'!$L$2:$L$1099,'CONAC-1'!B33,'Proy 2023-2024'!$BQ$2:$BQ$1099)</f>
        <v>253265.50627199997</v>
      </c>
      <c r="E33" s="52">
        <f>SUMIF('Proy 2023-2024'!$L$2:$L$1099,'CONAC-1'!B33,'Proy 2023-2024'!$BR$2:$BR$1099)</f>
        <v>10792.085999999999</v>
      </c>
      <c r="F33" s="52">
        <f>SUMIF('Proy 2023-2024'!$L$2:$L$1099,'CONAC-1'!B33,'Proy 2023-2024'!$BS$2:$BS$1099)</f>
        <v>2444.4900000000002</v>
      </c>
      <c r="G33" s="52">
        <f>SUMIF('Proy 2023-2024'!$L$2:$L$1099,'CONAC-1'!B33,'Proy 2023-2024'!$BT$2:$BT$1099)</f>
        <v>4345.0264800000004</v>
      </c>
      <c r="H33" s="52">
        <f>SUMIF('Proy 2023-2024'!$L$2:$L$1099,'CONAC-1'!B33,'Proy 2023-2024'!$BU$2:$BU$1099)</f>
        <v>2867.45424</v>
      </c>
      <c r="I33" s="52">
        <f>SUMIF('Proy 2023-2024'!$L$2:$L$1099,'CONAC-1'!B33,'Proy 2023-2024'!$BV$2:$BV$1099)</f>
        <v>8511.0810000000019</v>
      </c>
      <c r="J33" s="52">
        <f>SUMIF('Proy 2023-2024'!$L$2:$L$1099,'CONAC-1'!B33,'Proy 2023-2024'!$BW$2:$BW$1099)</f>
        <v>3484.2234600000002</v>
      </c>
      <c r="K33" s="52">
        <f>SUMIF('Proy 2023-2024'!$L$2:$L$1099,'CONAC-1'!B33,'Proy 2023-2024'!$BX$2:$BX$1099)</f>
        <v>6869.5462800000014</v>
      </c>
      <c r="L33" s="52">
        <f>SUMIF('Proy 2023-2024'!$L$2:$L$1099,'CONAC-1'!B33,'Proy 2023-2024'!$BY$2:$BY$1099)</f>
        <v>76108.422839999985</v>
      </c>
      <c r="M33" s="52">
        <f>SUMIF('Proy 2023-2024'!$L$2:$L$1099,'CONAC-1'!B33,'Proy 2023-2024'!$BZ$2:$BZ$1099)</f>
        <v>55852.984259999997</v>
      </c>
      <c r="N33" s="52">
        <f>SUMIF('Proy 2023-2024'!$L$2:$L$1099,'CONAC-1'!B33,'Proy 2023-2024'!$CA$2:$CA$1099)</f>
        <v>39779.273999999998</v>
      </c>
      <c r="O33" s="52">
        <f>SUMIF('Proy 2023-2024'!$L$2:$L$1099,'CONAC-1'!B33,'Proy 2023-2024'!$CB$2:$CB$1099)</f>
        <v>21105.458856000001</v>
      </c>
      <c r="P33" s="52">
        <f>SUMIF('Proy 2023-2024'!$L$2:$L$1099,'CONAC-1'!B33,'Proy 2023-2024'!$CC$2:$CC$1099)</f>
        <v>21105.458856000001</v>
      </c>
      <c r="Q33" s="52">
        <f t="shared" si="6"/>
        <v>253265.506272</v>
      </c>
      <c r="R33" s="7">
        <f t="shared" si="7"/>
        <v>0</v>
      </c>
    </row>
    <row r="34" spans="2:18" ht="15.75" thickBot="1">
      <c r="B34" s="93">
        <v>3810</v>
      </c>
      <c r="C34" s="14" t="s">
        <v>27</v>
      </c>
      <c r="D34" s="146">
        <f>SUMIF('Proy 2023-2024'!$L$2:$L$1099,'CONAC-1'!B34,'Proy 2023-2024'!$BQ$2:$BQ$1099)</f>
        <v>5740658.676144002</v>
      </c>
      <c r="E34" s="52">
        <f>SUMIF('Proy 2023-2024'!$L$2:$L$1099,'CONAC-1'!B34,'Proy 2023-2024'!$BR$2:$BR$1099)</f>
        <v>816453.74340000004</v>
      </c>
      <c r="F34" s="52">
        <f>SUMIF('Proy 2023-2024'!$L$2:$L$1099,'CONAC-1'!B34,'Proy 2023-2024'!$BS$2:$BS$1099)</f>
        <v>656754.93143999996</v>
      </c>
      <c r="G34" s="52">
        <f>SUMIF('Proy 2023-2024'!$L$2:$L$1099,'CONAC-1'!B34,'Proy 2023-2024'!$BT$2:$BT$1099)</f>
        <v>348688.13628000004</v>
      </c>
      <c r="H34" s="52">
        <f>SUMIF('Proy 2023-2024'!$L$2:$L$1099,'CONAC-1'!B34,'Proy 2023-2024'!$BU$2:$BU$1099)</f>
        <v>117109.59930000002</v>
      </c>
      <c r="I34" s="52">
        <f>SUMIF('Proy 2023-2024'!$L$2:$L$1099,'CONAC-1'!B34,'Proy 2023-2024'!$BV$2:$BV$1099)</f>
        <v>660564.87930000003</v>
      </c>
      <c r="J34" s="52">
        <f>SUMIF('Proy 2023-2024'!$L$2:$L$1099,'CONAC-1'!B34,'Proy 2023-2024'!$BW$2:$BW$1099)</f>
        <v>527340.84900000005</v>
      </c>
      <c r="K34" s="52">
        <f>SUMIF('Proy 2023-2024'!$L$2:$L$1099,'CONAC-1'!B34,'Proy 2023-2024'!$BX$2:$BX$1099)</f>
        <v>246079.88484000001</v>
      </c>
      <c r="L34" s="52">
        <f>SUMIF('Proy 2023-2024'!$L$2:$L$1099,'CONAC-1'!B34,'Proy 2023-2024'!$BY$2:$BY$1099)</f>
        <v>217251.04373999999</v>
      </c>
      <c r="M34" s="52">
        <f>SUMIF('Proy 2023-2024'!$L$2:$L$1099,'CONAC-1'!B34,'Proy 2023-2024'!$BZ$2:$BZ$1099)</f>
        <v>712816.13849999988</v>
      </c>
      <c r="N34" s="52">
        <f>SUMIF('Proy 2023-2024'!$L$2:$L$1099,'CONAC-1'!B34,'Proy 2023-2024'!$CA$2:$CA$1099)</f>
        <v>480823.02432000003</v>
      </c>
      <c r="O34" s="52">
        <f>SUMIF('Proy 2023-2024'!$L$2:$L$1099,'CONAC-1'!B34,'Proy 2023-2024'!$CB$2:$CB$1099)</f>
        <v>478388.22301199997</v>
      </c>
      <c r="P34" s="52">
        <f>SUMIF('Proy 2023-2024'!$L$2:$L$1099,'CONAC-1'!B34,'Proy 2023-2024'!$CC$2:$CC$1099)</f>
        <v>478388.22301199997</v>
      </c>
      <c r="Q34" s="52">
        <f t="shared" si="6"/>
        <v>5740658.6761440011</v>
      </c>
      <c r="R34" s="7">
        <f t="shared" si="7"/>
        <v>0</v>
      </c>
    </row>
    <row r="35" spans="2:18" ht="15.75" thickBot="1">
      <c r="B35" s="93">
        <v>3920</v>
      </c>
      <c r="C35" s="14" t="s">
        <v>28</v>
      </c>
      <c r="D35" s="146">
        <f>SUMIF('Proy 2023-2024'!$L$2:$L$1099,'CONAC-1'!B35,'Proy 2023-2024'!$BQ$2:$BQ$1099)</f>
        <v>3007379.1312000002</v>
      </c>
      <c r="E35" s="52">
        <f>SUMIF('Proy 2023-2024'!$L$2:$L$1099,'CONAC-1'!B35,'Proy 2023-2024'!$BR$2:$BR$1099)</f>
        <v>424120.57199999999</v>
      </c>
      <c r="F35" s="52">
        <f>SUMIF('Proy 2023-2024'!$L$2:$L$1099,'CONAC-1'!B35,'Proy 2023-2024'!$BS$2:$BS$1099)</f>
        <v>218093.14199999999</v>
      </c>
      <c r="G35" s="52">
        <f>SUMIF('Proy 2023-2024'!$L$2:$L$1099,'CONAC-1'!B35,'Proy 2023-2024'!$BT$2:$BT$1099)</f>
        <v>210106.77</v>
      </c>
      <c r="H35" s="52">
        <f>SUMIF('Proy 2023-2024'!$L$2:$L$1099,'CONAC-1'!B35,'Proy 2023-2024'!$BU$2:$BU$1099)</f>
        <v>236894.43599999999</v>
      </c>
      <c r="I35" s="52">
        <f>SUMIF('Proy 2023-2024'!$L$2:$L$1099,'CONAC-1'!B35,'Proy 2023-2024'!$BV$2:$BV$1099)</f>
        <v>207499.31400000001</v>
      </c>
      <c r="J35" s="52">
        <f>SUMIF('Proy 2023-2024'!$L$2:$L$1099,'CONAC-1'!B35,'Proy 2023-2024'!$BW$2:$BW$1099)</f>
        <v>257407.39199999999</v>
      </c>
      <c r="K35" s="52">
        <f>SUMIF('Proy 2023-2024'!$L$2:$L$1099,'CONAC-1'!B35,'Proy 2023-2024'!$BX$2:$BX$1099)</f>
        <v>248963.26200000002</v>
      </c>
      <c r="L35" s="52">
        <f>SUMIF('Proy 2023-2024'!$L$2:$L$1099,'CONAC-1'!B35,'Proy 2023-2024'!$BY$2:$BY$1099)</f>
        <v>239431.30799999999</v>
      </c>
      <c r="M35" s="52">
        <f>SUMIF('Proy 2023-2024'!$L$2:$L$1099,'CONAC-1'!B35,'Proy 2023-2024'!$BZ$2:$BZ$1099)</f>
        <v>227490.15599999999</v>
      </c>
      <c r="N35" s="52">
        <f>SUMIF('Proy 2023-2024'!$L$2:$L$1099,'CONAC-1'!B35,'Proy 2023-2024'!$CA$2:$CA$1099)</f>
        <v>236142.924</v>
      </c>
      <c r="O35" s="52">
        <f>SUMIF('Proy 2023-2024'!$L$2:$L$1099,'CONAC-1'!B35,'Proy 2023-2024'!$CB$2:$CB$1099)</f>
        <v>250614.9276</v>
      </c>
      <c r="P35" s="52">
        <f>SUMIF('Proy 2023-2024'!$L$2:$L$1099,'CONAC-1'!B35,'Proy 2023-2024'!$CC$2:$CC$1099)</f>
        <v>250614.9276</v>
      </c>
      <c r="Q35" s="52">
        <f t="shared" si="6"/>
        <v>3007379.1312000002</v>
      </c>
      <c r="R35" s="7">
        <f t="shared" si="7"/>
        <v>0</v>
      </c>
    </row>
    <row r="36" spans="2:18" ht="15.75" thickBot="1">
      <c r="C36" s="49" t="s">
        <v>29</v>
      </c>
      <c r="D36" s="145">
        <f>SUBTOTAL(9,D37:D45)</f>
        <v>29776973.490532346</v>
      </c>
      <c r="E36" s="51">
        <f t="shared" ref="E36:Q36" si="10">SUBTOTAL(9,E37:E45)</f>
        <v>1849693.3371200003</v>
      </c>
      <c r="F36" s="51">
        <f t="shared" si="10"/>
        <v>2065294.9317600001</v>
      </c>
      <c r="G36" s="51">
        <f t="shared" si="10"/>
        <v>2274094.6086338977</v>
      </c>
      <c r="H36" s="51">
        <f t="shared" si="10"/>
        <v>1986101.58182</v>
      </c>
      <c r="I36" s="51">
        <f t="shared" si="10"/>
        <v>2416576.6206297213</v>
      </c>
      <c r="J36" s="51">
        <f t="shared" si="10"/>
        <v>2143748.0593600003</v>
      </c>
      <c r="K36" s="51">
        <f t="shared" si="10"/>
        <v>2541055.0702297147</v>
      </c>
      <c r="L36" s="51">
        <f t="shared" si="10"/>
        <v>1953173.4076</v>
      </c>
      <c r="M36" s="51">
        <f t="shared" si="10"/>
        <v>2688433.06672</v>
      </c>
      <c r="N36" s="51">
        <f t="shared" si="10"/>
        <v>2208966.4035399999</v>
      </c>
      <c r="O36" s="51">
        <f t="shared" si="10"/>
        <v>2293150.6312413332</v>
      </c>
      <c r="P36" s="51">
        <f t="shared" si="10"/>
        <v>5356685.370637672</v>
      </c>
      <c r="Q36" s="51">
        <f t="shared" si="10"/>
        <v>29776973.089292344</v>
      </c>
      <c r="R36" s="7">
        <f t="shared" si="7"/>
        <v>0.40124000236392021</v>
      </c>
    </row>
    <row r="37" spans="2:18" ht="15.75" thickBot="1">
      <c r="B37" s="15">
        <v>0</v>
      </c>
      <c r="C37" s="14" t="s">
        <v>30</v>
      </c>
      <c r="D37" s="146">
        <f>SUMIF('Proy 2023-2024'!$L$2:$L$1099,'CONAC-1'!B37,'Proy 2023-2024'!$BQ$2:$BQ$1099)</f>
        <v>0</v>
      </c>
      <c r="E37" s="52">
        <f>SUMIF('Proy 2023-2024'!$L$2:$L$1099,'CONAC-1'!B37,'Proy 2023-2024'!$BR$2:$BR$1099)</f>
        <v>0</v>
      </c>
      <c r="F37" s="52">
        <f>SUMIF('Proy 2023-2024'!$L$2:$L$1099,'CONAC-1'!B37,'Proy 2023-2024'!$BS$2:$BS$1099)</f>
        <v>0</v>
      </c>
      <c r="G37" s="52">
        <f>SUMIF('Proy 2023-2024'!$L$2:$L$1099,'CONAC-1'!B37,'Proy 2023-2024'!$BT$2:$BT$1099)</f>
        <v>0</v>
      </c>
      <c r="H37" s="52">
        <f>SUMIF('Proy 2023-2024'!$L$2:$L$1099,'CONAC-1'!B37,'Proy 2023-2024'!$BU$2:$BU$1099)</f>
        <v>0</v>
      </c>
      <c r="I37" s="52">
        <f>SUMIF('Proy 2023-2024'!$L$2:$L$1099,'CONAC-1'!B37,'Proy 2023-2024'!$BV$2:$BV$1099)</f>
        <v>0</v>
      </c>
      <c r="J37" s="52">
        <f>SUMIF('Proy 2023-2024'!$L$2:$L$1099,'CONAC-1'!B37,'Proy 2023-2024'!$BW$2:$BW$1099)</f>
        <v>0</v>
      </c>
      <c r="K37" s="52">
        <f>SUMIF('Proy 2023-2024'!$L$2:$L$1099,'CONAC-1'!B37,'Proy 2023-2024'!$BX$2:$BX$1099)</f>
        <v>0</v>
      </c>
      <c r="L37" s="52">
        <f>SUMIF('Proy 2023-2024'!$L$2:$L$1099,'CONAC-1'!B37,'Proy 2023-2024'!$BY$2:$BY$1099)</f>
        <v>0</v>
      </c>
      <c r="M37" s="52">
        <f>SUMIF('Proy 2023-2024'!$L$2:$L$1099,'CONAC-1'!B37,'Proy 2023-2024'!$BZ$2:$BZ$1099)</f>
        <v>0</v>
      </c>
      <c r="N37" s="52">
        <f>SUMIF('Proy 2023-2024'!$L$2:$L$1099,'CONAC-1'!B37,'Proy 2023-2024'!$CA$2:$CA$1099)</f>
        <v>0</v>
      </c>
      <c r="O37" s="52">
        <f>SUMIF('Proy 2023-2024'!$L$2:$L$1099,'CONAC-1'!B37,'Proy 2023-2024'!$CB$2:$CB$1099)</f>
        <v>0</v>
      </c>
      <c r="P37" s="52">
        <f>SUMIF('Proy 2023-2024'!$L$2:$L$1099,'CONAC-1'!B37,'Proy 2023-2024'!$CC$2:$CC$1099)</f>
        <v>0</v>
      </c>
      <c r="Q37" s="52">
        <f t="shared" si="6"/>
        <v>0</v>
      </c>
      <c r="R37" s="7">
        <f t="shared" si="7"/>
        <v>0</v>
      </c>
    </row>
    <row r="38" spans="2:18" ht="15.75" thickBot="1">
      <c r="B38" s="15">
        <v>0</v>
      </c>
      <c r="C38" s="14" t="s">
        <v>31</v>
      </c>
      <c r="D38" s="146">
        <f>SUMIF('Proy 2023-2024'!$L$2:$L$1099,'CONAC-1'!B38,'Proy 2023-2024'!$BQ$2:$BQ$1099)</f>
        <v>0</v>
      </c>
      <c r="E38" s="52">
        <f>SUMIF('Proy 2023-2024'!$L$2:$L$1099,'CONAC-1'!B38,'Proy 2023-2024'!$BR$2:$BR$1099)</f>
        <v>0</v>
      </c>
      <c r="F38" s="52">
        <f>SUMIF('Proy 2023-2024'!$L$2:$L$1099,'CONAC-1'!B38,'Proy 2023-2024'!$BS$2:$BS$1099)</f>
        <v>0</v>
      </c>
      <c r="G38" s="52">
        <f>SUMIF('Proy 2023-2024'!$L$2:$L$1099,'CONAC-1'!B38,'Proy 2023-2024'!$BT$2:$BT$1099)</f>
        <v>0</v>
      </c>
      <c r="H38" s="52">
        <f>SUMIF('Proy 2023-2024'!$L$2:$L$1099,'CONAC-1'!B38,'Proy 2023-2024'!$BU$2:$BU$1099)</f>
        <v>0</v>
      </c>
      <c r="I38" s="52">
        <f>SUMIF('Proy 2023-2024'!$L$2:$L$1099,'CONAC-1'!B38,'Proy 2023-2024'!$BV$2:$BV$1099)</f>
        <v>0</v>
      </c>
      <c r="J38" s="52">
        <f>SUMIF('Proy 2023-2024'!$L$2:$L$1099,'CONAC-1'!B38,'Proy 2023-2024'!$BW$2:$BW$1099)</f>
        <v>0</v>
      </c>
      <c r="K38" s="52">
        <f>SUMIF('Proy 2023-2024'!$L$2:$L$1099,'CONAC-1'!B38,'Proy 2023-2024'!$BX$2:$BX$1099)</f>
        <v>0</v>
      </c>
      <c r="L38" s="52">
        <f>SUMIF('Proy 2023-2024'!$L$2:$L$1099,'CONAC-1'!B38,'Proy 2023-2024'!$BY$2:$BY$1099)</f>
        <v>0</v>
      </c>
      <c r="M38" s="52">
        <f>SUMIF('Proy 2023-2024'!$L$2:$L$1099,'CONAC-1'!B38,'Proy 2023-2024'!$BZ$2:$BZ$1099)</f>
        <v>0</v>
      </c>
      <c r="N38" s="52">
        <f>SUMIF('Proy 2023-2024'!$L$2:$L$1099,'CONAC-1'!B38,'Proy 2023-2024'!$CA$2:$CA$1099)</f>
        <v>0</v>
      </c>
      <c r="O38" s="52">
        <f>SUMIF('Proy 2023-2024'!$L$2:$L$1099,'CONAC-1'!B38,'Proy 2023-2024'!$CB$2:$CB$1099)</f>
        <v>0</v>
      </c>
      <c r="P38" s="52">
        <f>SUMIF('Proy 2023-2024'!$L$2:$L$1099,'CONAC-1'!B38,'Proy 2023-2024'!$CC$2:$CC$1099)</f>
        <v>0</v>
      </c>
      <c r="Q38" s="52">
        <f t="shared" si="6"/>
        <v>0</v>
      </c>
      <c r="R38" s="7">
        <f t="shared" si="7"/>
        <v>0</v>
      </c>
    </row>
    <row r="39" spans="2:18" ht="19.5" customHeight="1" thickBot="1">
      <c r="B39" s="15">
        <v>4390</v>
      </c>
      <c r="C39" s="14" t="s">
        <v>32</v>
      </c>
      <c r="D39" s="146">
        <f>SUMIF('Proy 2023-2024'!$L$2:$L$1099,'CONAC-1'!B39,'Proy 2023-2024'!$BQ$2:$BQ$1099)</f>
        <v>0</v>
      </c>
      <c r="E39" s="52">
        <f>SUMIF('Proy 2023-2024'!$L$2:$L$1099,'CONAC-1'!B39,'Proy 2023-2024'!$BR$2:$BR$1099)</f>
        <v>0</v>
      </c>
      <c r="F39" s="52">
        <f>SUMIF('Proy 2023-2024'!$L$2:$L$1099,'CONAC-1'!B39,'Proy 2023-2024'!$BS$2:$BS$1099)</f>
        <v>0</v>
      </c>
      <c r="G39" s="52">
        <f>SUMIF('Proy 2023-2024'!$L$2:$L$1099,'CONAC-1'!B39,'Proy 2023-2024'!$BT$2:$BT$1099)</f>
        <v>0</v>
      </c>
      <c r="H39" s="52">
        <f>SUMIF('Proy 2023-2024'!$L$2:$L$1099,'CONAC-1'!B39,'Proy 2023-2024'!$BU$2:$BU$1099)</f>
        <v>0</v>
      </c>
      <c r="I39" s="52">
        <f>SUMIF('Proy 2023-2024'!$L$2:$L$1099,'CONAC-1'!B39,'Proy 2023-2024'!$BV$2:$BV$1099)</f>
        <v>0</v>
      </c>
      <c r="J39" s="52">
        <f>SUMIF('Proy 2023-2024'!$L$2:$L$1099,'CONAC-1'!B39,'Proy 2023-2024'!$BW$2:$BW$1099)</f>
        <v>0</v>
      </c>
      <c r="K39" s="52">
        <f>SUMIF('Proy 2023-2024'!$L$2:$L$1099,'CONAC-1'!B39,'Proy 2023-2024'!$BX$2:$BX$1099)</f>
        <v>0</v>
      </c>
      <c r="L39" s="52">
        <f>SUMIF('Proy 2023-2024'!$L$2:$L$1099,'CONAC-1'!B39,'Proy 2023-2024'!$BY$2:$BY$1099)</f>
        <v>0</v>
      </c>
      <c r="M39" s="52">
        <f>SUMIF('Proy 2023-2024'!$L$2:$L$1099,'CONAC-1'!B39,'Proy 2023-2024'!$BZ$2:$BZ$1099)</f>
        <v>0</v>
      </c>
      <c r="N39" s="52">
        <f>SUMIF('Proy 2023-2024'!$L$2:$L$1099,'CONAC-1'!B39,'Proy 2023-2024'!$CA$2:$CA$1099)</f>
        <v>0</v>
      </c>
      <c r="O39" s="52">
        <f>SUMIF('Proy 2023-2024'!$L$2:$L$1099,'CONAC-1'!B39,'Proy 2023-2024'!$CB$2:$CB$1099)</f>
        <v>0</v>
      </c>
      <c r="P39" s="52">
        <f>SUMIF('Proy 2023-2024'!$L$2:$L$1099,'CONAC-1'!B39,'Proy 2023-2024'!$CC$2:$CC$1099)</f>
        <v>0</v>
      </c>
      <c r="Q39" s="52">
        <f t="shared" si="6"/>
        <v>0</v>
      </c>
      <c r="R39" s="7">
        <f t="shared" si="7"/>
        <v>0</v>
      </c>
    </row>
    <row r="40" spans="2:18" ht="15.75" thickBot="1">
      <c r="B40" s="93">
        <v>4410</v>
      </c>
      <c r="C40" s="14" t="s">
        <v>33</v>
      </c>
      <c r="D40" s="146">
        <f>SUMIF('Proy 2023-2024'!$L$2:$L$1099,'CONAC-1'!B40,'Proy 2023-2024'!$BQ$2:$BQ$1099)</f>
        <v>6489287.434936001</v>
      </c>
      <c r="E40" s="52">
        <f>SUMIF('Proy 2023-2024'!$L$2:$L$1099,'CONAC-1'!B40,'Proy 2023-2024'!$BR$2:$BR$1099)</f>
        <v>544761.85212000005</v>
      </c>
      <c r="F40" s="52">
        <f>SUMIF('Proy 2023-2024'!$L$2:$L$1099,'CONAC-1'!B40,'Proy 2023-2024'!$BS$2:$BS$1099)</f>
        <v>486240.74076000002</v>
      </c>
      <c r="G40" s="52">
        <f>SUMIF('Proy 2023-2024'!$L$2:$L$1099,'CONAC-1'!B40,'Proy 2023-2024'!$BT$2:$BT$1099)</f>
        <v>623917.35463389766</v>
      </c>
      <c r="H40" s="52">
        <f>SUMIF('Proy 2023-2024'!$L$2:$L$1099,'CONAC-1'!B40,'Proy 2023-2024'!$BU$2:$BU$1099)</f>
        <v>518193.35982000001</v>
      </c>
      <c r="I40" s="52">
        <f>SUMIF('Proy 2023-2024'!$L$2:$L$1099,'CONAC-1'!B40,'Proy 2023-2024'!$BV$2:$BV$1099)</f>
        <v>491453.9926297213</v>
      </c>
      <c r="J40" s="52">
        <f>SUMIF('Proy 2023-2024'!$L$2:$L$1099,'CONAC-1'!B40,'Proy 2023-2024'!$BW$2:$BW$1099)</f>
        <v>639098.38536000007</v>
      </c>
      <c r="K40" s="52">
        <f>SUMIF('Proy 2023-2024'!$L$2:$L$1099,'CONAC-1'!B40,'Proy 2023-2024'!$BX$2:$BX$1099)</f>
        <v>796729.89422971429</v>
      </c>
      <c r="L40" s="52">
        <f>SUMIF('Proy 2023-2024'!$L$2:$L$1099,'CONAC-1'!B40,'Proy 2023-2024'!$BY$2:$BY$1099)</f>
        <v>381013.15860000002</v>
      </c>
      <c r="M40" s="52">
        <f>SUMIF('Proy 2023-2024'!$L$2:$L$1099,'CONAC-1'!B40,'Proy 2023-2024'!$BZ$2:$BZ$1099)</f>
        <v>459770.61972000002</v>
      </c>
      <c r="N40" s="52">
        <f>SUMIF('Proy 2023-2024'!$L$2:$L$1099,'CONAC-1'!B40,'Proy 2023-2024'!$CA$2:$CA$1099)</f>
        <v>546361.50354000006</v>
      </c>
      <c r="O40" s="52">
        <f>SUMIF('Proy 2023-2024'!$L$2:$L$1099,'CONAC-1'!B40,'Proy 2023-2024'!$CB$2:$CB$1099)</f>
        <v>548754.08614133333</v>
      </c>
      <c r="P40" s="52">
        <f>SUMIF('Proy 2023-2024'!$L$2:$L$1099,'CONAC-1'!B40,'Proy 2023-2024'!$CC$2:$CC$1099)</f>
        <v>452992.08614133322</v>
      </c>
      <c r="Q40" s="52">
        <f t="shared" si="6"/>
        <v>6489287.0336959995</v>
      </c>
      <c r="R40" s="7">
        <f t="shared" si="7"/>
        <v>0.40124000143259764</v>
      </c>
    </row>
    <row r="41" spans="2:18" ht="15.75" thickBot="1">
      <c r="B41" s="93">
        <v>4520</v>
      </c>
      <c r="C41" s="14" t="s">
        <v>34</v>
      </c>
      <c r="D41" s="146">
        <f>SUMIF('Proy 2023-2024'!$L$2:$L$1099,'CONAC-1'!B41,'Proy 2023-2024'!$BQ$2:$BQ$1099)</f>
        <v>23287686.055596344</v>
      </c>
      <c r="E41" s="52">
        <f>SUMIF('Proy 2023-2024'!$L$2:$L$1099,'CONAC-1'!B41,'Proy 2023-2024'!$BR$2:$BR$1099)</f>
        <v>1304931.4850000001</v>
      </c>
      <c r="F41" s="52">
        <f>SUMIF('Proy 2023-2024'!$L$2:$L$1099,'CONAC-1'!B41,'Proy 2023-2024'!$BS$2:$BS$1099)</f>
        <v>1579054.1910000001</v>
      </c>
      <c r="G41" s="52">
        <f>SUMIF('Proy 2023-2024'!$L$2:$L$1099,'CONAC-1'!B41,'Proy 2023-2024'!$BT$2:$BT$1099)</f>
        <v>1650177.254</v>
      </c>
      <c r="H41" s="52">
        <f>SUMIF('Proy 2023-2024'!$L$2:$L$1099,'CONAC-1'!B41,'Proy 2023-2024'!$BU$2:$BU$1099)</f>
        <v>1467908.2220000001</v>
      </c>
      <c r="I41" s="52">
        <f>SUMIF('Proy 2023-2024'!$L$2:$L$1099,'CONAC-1'!B41,'Proy 2023-2024'!$BV$2:$BV$1099)</f>
        <v>1925122.628</v>
      </c>
      <c r="J41" s="52">
        <f>SUMIF('Proy 2023-2024'!$L$2:$L$1099,'CONAC-1'!B41,'Proy 2023-2024'!$BW$2:$BW$1099)</f>
        <v>1504649.6740000001</v>
      </c>
      <c r="K41" s="52">
        <f>SUMIF('Proy 2023-2024'!$L$2:$L$1099,'CONAC-1'!B41,'Proy 2023-2024'!$BX$2:$BX$1099)</f>
        <v>1744325.1760000002</v>
      </c>
      <c r="L41" s="52">
        <f>SUMIF('Proy 2023-2024'!$L$2:$L$1099,'CONAC-1'!B41,'Proy 2023-2024'!$BY$2:$BY$1099)</f>
        <v>1572160.2490000001</v>
      </c>
      <c r="M41" s="52">
        <f>SUMIF('Proy 2023-2024'!$L$2:$L$1099,'CONAC-1'!B41,'Proy 2023-2024'!$BZ$2:$BZ$1099)</f>
        <v>2228662.4470000002</v>
      </c>
      <c r="N41" s="52">
        <f>SUMIF('Proy 2023-2024'!$L$2:$L$1099,'CONAC-1'!B41,'Proy 2023-2024'!$CA$2:$CA$1099)</f>
        <v>1662604.9</v>
      </c>
      <c r="O41" s="52">
        <f>SUMIF('Proy 2023-2024'!$L$2:$L$1099,'CONAC-1'!B41,'Proy 2023-2024'!$CB$2:$CB$1099)</f>
        <v>1744396.5451</v>
      </c>
      <c r="P41" s="52">
        <f>SUMIF('Proy 2023-2024'!$L$2:$L$1099,'CONAC-1'!B41,'Proy 2023-2024'!$CC$2:$CC$1099)</f>
        <v>4903693.284496339</v>
      </c>
      <c r="Q41" s="52">
        <f t="shared" si="6"/>
        <v>23287686.055596344</v>
      </c>
      <c r="R41" s="7">
        <f t="shared" si="7"/>
        <v>0</v>
      </c>
    </row>
    <row r="42" spans="2:18" ht="15.75" thickBot="1">
      <c r="B42" s="15">
        <v>0</v>
      </c>
      <c r="C42" s="14" t="s">
        <v>35</v>
      </c>
      <c r="D42" s="146">
        <f>SUMIF('Proy 2023-2024'!$L$2:$L$1099,'CONAC-1'!B42,'Proy 2023-2024'!$BQ$2:$BQ$1099)</f>
        <v>0</v>
      </c>
      <c r="E42" s="52">
        <f>SUMIF('Proy 2023-2024'!$L$2:$L$1099,'CONAC-1'!B42,'Proy 2023-2024'!$BR$2:$BR$1099)</f>
        <v>0</v>
      </c>
      <c r="F42" s="52">
        <f>SUMIF('Proy 2023-2024'!$L$2:$L$1099,'CONAC-1'!B42,'Proy 2023-2024'!$BS$2:$BS$1099)</f>
        <v>0</v>
      </c>
      <c r="G42" s="52">
        <f>SUMIF('Proy 2023-2024'!$L$2:$L$1099,'CONAC-1'!B42,'Proy 2023-2024'!$BT$2:$BT$1099)</f>
        <v>0</v>
      </c>
      <c r="H42" s="52">
        <f>SUMIF('Proy 2023-2024'!$L$2:$L$1099,'CONAC-1'!B42,'Proy 2023-2024'!$BU$2:$BU$1099)</f>
        <v>0</v>
      </c>
      <c r="I42" s="52">
        <f>SUMIF('Proy 2023-2024'!$L$2:$L$1099,'CONAC-1'!B42,'Proy 2023-2024'!$BV$2:$BV$1099)</f>
        <v>0</v>
      </c>
      <c r="J42" s="52">
        <f>SUMIF('Proy 2023-2024'!$L$2:$L$1099,'CONAC-1'!B42,'Proy 2023-2024'!$BW$2:$BW$1099)</f>
        <v>0</v>
      </c>
      <c r="K42" s="52">
        <f>SUMIF('Proy 2023-2024'!$L$2:$L$1099,'CONAC-1'!B42,'Proy 2023-2024'!$BX$2:$BX$1099)</f>
        <v>0</v>
      </c>
      <c r="L42" s="52">
        <f>SUMIF('Proy 2023-2024'!$L$2:$L$1099,'CONAC-1'!B42,'Proy 2023-2024'!$BY$2:$BY$1099)</f>
        <v>0</v>
      </c>
      <c r="M42" s="52">
        <f>SUMIF('Proy 2023-2024'!$L$2:$L$1099,'CONAC-1'!B42,'Proy 2023-2024'!$BZ$2:$BZ$1099)</f>
        <v>0</v>
      </c>
      <c r="N42" s="52">
        <f>SUMIF('Proy 2023-2024'!$L$2:$L$1099,'CONAC-1'!B42,'Proy 2023-2024'!$CA$2:$CA$1099)</f>
        <v>0</v>
      </c>
      <c r="O42" s="52">
        <f>SUMIF('Proy 2023-2024'!$L$2:$L$1099,'CONAC-1'!B42,'Proy 2023-2024'!$CB$2:$CB$1099)</f>
        <v>0</v>
      </c>
      <c r="P42" s="52">
        <f>SUMIF('Proy 2023-2024'!$L$2:$L$1099,'CONAC-1'!B42,'Proy 2023-2024'!$CC$2:$CC$1099)</f>
        <v>0</v>
      </c>
      <c r="Q42" s="52">
        <f t="shared" si="6"/>
        <v>0</v>
      </c>
      <c r="R42" s="7">
        <f t="shared" si="7"/>
        <v>0</v>
      </c>
    </row>
    <row r="43" spans="2:18" ht="15.75" thickBot="1">
      <c r="B43" s="15">
        <v>0</v>
      </c>
      <c r="C43" s="14" t="s">
        <v>36</v>
      </c>
      <c r="D43" s="146">
        <f>SUMIF('Proy 2023-2024'!$L$2:$L$1099,'CONAC-1'!B43,'Proy 2023-2024'!$BQ$2:$BQ$1099)</f>
        <v>0</v>
      </c>
      <c r="E43" s="52">
        <f>SUMIF('Proy 2023-2024'!$L$2:$L$1099,'CONAC-1'!B43,'Proy 2023-2024'!$BR$2:$BR$1099)</f>
        <v>0</v>
      </c>
      <c r="F43" s="52">
        <f>SUMIF('Proy 2023-2024'!$L$2:$L$1099,'CONAC-1'!B43,'Proy 2023-2024'!$BS$2:$BS$1099)</f>
        <v>0</v>
      </c>
      <c r="G43" s="52">
        <f>SUMIF('Proy 2023-2024'!$L$2:$L$1099,'CONAC-1'!B43,'Proy 2023-2024'!$BT$2:$BT$1099)</f>
        <v>0</v>
      </c>
      <c r="H43" s="52">
        <f>SUMIF('Proy 2023-2024'!$L$2:$L$1099,'CONAC-1'!B43,'Proy 2023-2024'!$BU$2:$BU$1099)</f>
        <v>0</v>
      </c>
      <c r="I43" s="52">
        <f>SUMIF('Proy 2023-2024'!$L$2:$L$1099,'CONAC-1'!B43,'Proy 2023-2024'!$BV$2:$BV$1099)</f>
        <v>0</v>
      </c>
      <c r="J43" s="52">
        <f>SUMIF('Proy 2023-2024'!$L$2:$L$1099,'CONAC-1'!B43,'Proy 2023-2024'!$BW$2:$BW$1099)</f>
        <v>0</v>
      </c>
      <c r="K43" s="52">
        <f>SUMIF('Proy 2023-2024'!$L$2:$L$1099,'CONAC-1'!B43,'Proy 2023-2024'!$BX$2:$BX$1099)</f>
        <v>0</v>
      </c>
      <c r="L43" s="52">
        <f>SUMIF('Proy 2023-2024'!$L$2:$L$1099,'CONAC-1'!B43,'Proy 2023-2024'!$BY$2:$BY$1099)</f>
        <v>0</v>
      </c>
      <c r="M43" s="52">
        <f>SUMIF('Proy 2023-2024'!$L$2:$L$1099,'CONAC-1'!B43,'Proy 2023-2024'!$BZ$2:$BZ$1099)</f>
        <v>0</v>
      </c>
      <c r="N43" s="52">
        <f>SUMIF('Proy 2023-2024'!$L$2:$L$1099,'CONAC-1'!B43,'Proy 2023-2024'!$CA$2:$CA$1099)</f>
        <v>0</v>
      </c>
      <c r="O43" s="52">
        <f>SUMIF('Proy 2023-2024'!$L$2:$L$1099,'CONAC-1'!B43,'Proy 2023-2024'!$CB$2:$CB$1099)</f>
        <v>0</v>
      </c>
      <c r="P43" s="52">
        <f>SUMIF('Proy 2023-2024'!$L$2:$L$1099,'CONAC-1'!B43,'Proy 2023-2024'!$CC$2:$CC$1099)</f>
        <v>0</v>
      </c>
      <c r="Q43" s="52">
        <f t="shared" si="6"/>
        <v>0</v>
      </c>
      <c r="R43" s="7">
        <f t="shared" si="7"/>
        <v>0</v>
      </c>
    </row>
    <row r="44" spans="2:18" ht="15.75" thickBot="1">
      <c r="B44" s="15">
        <v>0</v>
      </c>
      <c r="C44" s="14" t="s">
        <v>37</v>
      </c>
      <c r="D44" s="146">
        <f>SUMIF('Proy 2023-2024'!$L$2:$L$1099,'CONAC-1'!B44,'Proy 2023-2024'!$BQ$2:$BQ$1099)</f>
        <v>0</v>
      </c>
      <c r="E44" s="52">
        <f>SUMIF('Proy 2023-2024'!$L$2:$L$1099,'CONAC-1'!B44,'Proy 2023-2024'!$BR$2:$BR$1099)</f>
        <v>0</v>
      </c>
      <c r="F44" s="52">
        <f>SUMIF('Proy 2023-2024'!$L$2:$L$1099,'CONAC-1'!B44,'Proy 2023-2024'!$BS$2:$BS$1099)</f>
        <v>0</v>
      </c>
      <c r="G44" s="52">
        <f>SUMIF('Proy 2023-2024'!$L$2:$L$1099,'CONAC-1'!B44,'Proy 2023-2024'!$BT$2:$BT$1099)</f>
        <v>0</v>
      </c>
      <c r="H44" s="52">
        <f>SUMIF('Proy 2023-2024'!$L$2:$L$1099,'CONAC-1'!B44,'Proy 2023-2024'!$BU$2:$BU$1099)</f>
        <v>0</v>
      </c>
      <c r="I44" s="52">
        <f>SUMIF('Proy 2023-2024'!$L$2:$L$1099,'CONAC-1'!B44,'Proy 2023-2024'!$BV$2:$BV$1099)</f>
        <v>0</v>
      </c>
      <c r="J44" s="52">
        <f>SUMIF('Proy 2023-2024'!$L$2:$L$1099,'CONAC-1'!B44,'Proy 2023-2024'!$BW$2:$BW$1099)</f>
        <v>0</v>
      </c>
      <c r="K44" s="52">
        <f>SUMIF('Proy 2023-2024'!$L$2:$L$1099,'CONAC-1'!B44,'Proy 2023-2024'!$BX$2:$BX$1099)</f>
        <v>0</v>
      </c>
      <c r="L44" s="52">
        <f>SUMIF('Proy 2023-2024'!$L$2:$L$1099,'CONAC-1'!B44,'Proy 2023-2024'!$BY$2:$BY$1099)</f>
        <v>0</v>
      </c>
      <c r="M44" s="52">
        <f>SUMIF('Proy 2023-2024'!$L$2:$L$1099,'CONAC-1'!B44,'Proy 2023-2024'!$BZ$2:$BZ$1099)</f>
        <v>0</v>
      </c>
      <c r="N44" s="52">
        <f>SUMIF('Proy 2023-2024'!$L$2:$L$1099,'CONAC-1'!B44,'Proy 2023-2024'!$CA$2:$CA$1099)</f>
        <v>0</v>
      </c>
      <c r="O44" s="52">
        <f>SUMIF('Proy 2023-2024'!$L$2:$L$1099,'CONAC-1'!B44,'Proy 2023-2024'!$CB$2:$CB$1099)</f>
        <v>0</v>
      </c>
      <c r="P44" s="52">
        <f>SUMIF('Proy 2023-2024'!$L$2:$L$1099,'CONAC-1'!B44,'Proy 2023-2024'!$CC$2:$CC$1099)</f>
        <v>0</v>
      </c>
      <c r="Q44" s="52">
        <f t="shared" si="6"/>
        <v>0</v>
      </c>
      <c r="R44" s="7">
        <f t="shared" si="7"/>
        <v>0</v>
      </c>
    </row>
    <row r="45" spans="2:18" ht="16.5" customHeight="1" thickBot="1">
      <c r="B45" s="15">
        <v>0</v>
      </c>
      <c r="C45" s="14" t="s">
        <v>38</v>
      </c>
      <c r="D45" s="146">
        <f>SUMIF('Proy 2023-2024'!$L$2:$L$1099,'CONAC-1'!B45,'Proy 2023-2024'!$BQ$2:$BQ$1099)</f>
        <v>0</v>
      </c>
      <c r="E45" s="52">
        <f>SUMIF('Proy 2023-2024'!$L$2:$L$1099,'CONAC-1'!B45,'Proy 2023-2024'!$BR$2:$BR$1099)</f>
        <v>0</v>
      </c>
      <c r="F45" s="52">
        <f>SUMIF('Proy 2023-2024'!$L$2:$L$1099,'CONAC-1'!B45,'Proy 2023-2024'!$BS$2:$BS$1099)</f>
        <v>0</v>
      </c>
      <c r="G45" s="52">
        <f>SUMIF('Proy 2023-2024'!$L$2:$L$1099,'CONAC-1'!B45,'Proy 2023-2024'!$BT$2:$BT$1099)</f>
        <v>0</v>
      </c>
      <c r="H45" s="52">
        <f>SUMIF('Proy 2023-2024'!$L$2:$L$1099,'CONAC-1'!B45,'Proy 2023-2024'!$BU$2:$BU$1099)</f>
        <v>0</v>
      </c>
      <c r="I45" s="52">
        <f>SUMIF('Proy 2023-2024'!$L$2:$L$1099,'CONAC-1'!B45,'Proy 2023-2024'!$BV$2:$BV$1099)</f>
        <v>0</v>
      </c>
      <c r="J45" s="52">
        <f>SUMIF('Proy 2023-2024'!$L$2:$L$1099,'CONAC-1'!B45,'Proy 2023-2024'!$BW$2:$BW$1099)</f>
        <v>0</v>
      </c>
      <c r="K45" s="52">
        <f>SUMIF('Proy 2023-2024'!$L$2:$L$1099,'CONAC-1'!B45,'Proy 2023-2024'!$BX$2:$BX$1099)</f>
        <v>0</v>
      </c>
      <c r="L45" s="52">
        <f>SUMIF('Proy 2023-2024'!$L$2:$L$1099,'CONAC-1'!B45,'Proy 2023-2024'!$BY$2:$BY$1099)</f>
        <v>0</v>
      </c>
      <c r="M45" s="52">
        <f>SUMIF('Proy 2023-2024'!$L$2:$L$1099,'CONAC-1'!B45,'Proy 2023-2024'!$BZ$2:$BZ$1099)</f>
        <v>0</v>
      </c>
      <c r="N45" s="52">
        <f>SUMIF('Proy 2023-2024'!$L$2:$L$1099,'CONAC-1'!B45,'Proy 2023-2024'!$CA$2:$CA$1099)</f>
        <v>0</v>
      </c>
      <c r="O45" s="52">
        <f>SUMIF('Proy 2023-2024'!$L$2:$L$1099,'CONAC-1'!B45,'Proy 2023-2024'!$CB$2:$CB$1099)</f>
        <v>0</v>
      </c>
      <c r="P45" s="52">
        <f>SUMIF('Proy 2023-2024'!$L$2:$L$1099,'CONAC-1'!B45,'Proy 2023-2024'!$CC$2:$CC$1099)</f>
        <v>0</v>
      </c>
      <c r="Q45" s="52">
        <f t="shared" si="6"/>
        <v>0</v>
      </c>
      <c r="R45" s="7">
        <f t="shared" si="7"/>
        <v>0</v>
      </c>
    </row>
    <row r="46" spans="2:18" ht="15.75" thickBot="1">
      <c r="C46" s="50" t="s">
        <v>39</v>
      </c>
      <c r="D46" s="145">
        <f>SUBTOTAL(9,D47:D55)</f>
        <v>0</v>
      </c>
      <c r="E46" s="51">
        <f t="shared" ref="E46:Q46" si="11">SUBTOTAL(9,E47:E55)</f>
        <v>0</v>
      </c>
      <c r="F46" s="51">
        <f t="shared" si="11"/>
        <v>0</v>
      </c>
      <c r="G46" s="51">
        <f t="shared" si="11"/>
        <v>0</v>
      </c>
      <c r="H46" s="51">
        <f t="shared" si="11"/>
        <v>0</v>
      </c>
      <c r="I46" s="51">
        <f t="shared" si="11"/>
        <v>0</v>
      </c>
      <c r="J46" s="51">
        <f t="shared" si="11"/>
        <v>0</v>
      </c>
      <c r="K46" s="51">
        <f t="shared" si="11"/>
        <v>0</v>
      </c>
      <c r="L46" s="51">
        <f t="shared" si="11"/>
        <v>0</v>
      </c>
      <c r="M46" s="51">
        <f t="shared" si="11"/>
        <v>0</v>
      </c>
      <c r="N46" s="51">
        <f t="shared" si="11"/>
        <v>0</v>
      </c>
      <c r="O46" s="51">
        <f t="shared" si="11"/>
        <v>0</v>
      </c>
      <c r="P46" s="51">
        <f t="shared" si="11"/>
        <v>0</v>
      </c>
      <c r="Q46" s="51">
        <f t="shared" si="11"/>
        <v>0</v>
      </c>
      <c r="R46" s="7">
        <f t="shared" si="7"/>
        <v>0</v>
      </c>
    </row>
    <row r="47" spans="2:18" ht="15.75" thickBot="1">
      <c r="B47" s="93">
        <v>5150</v>
      </c>
      <c r="C47" s="14" t="s">
        <v>40</v>
      </c>
      <c r="D47" s="146">
        <f>SUMIF('Proy 2023-2024'!$L$2:$L$1099,'CONAC-1'!B47,'Proy 2023-2024'!$BQ$2:$BQ$1099)</f>
        <v>0</v>
      </c>
      <c r="E47" s="52">
        <f>SUMIF('Proy 2023-2024'!$L$2:$L$1099,'CONAC-1'!B47,'Proy 2023-2024'!$BR$2:$BR$1099)</f>
        <v>0</v>
      </c>
      <c r="F47" s="52">
        <f>SUMIF('Proy 2023-2024'!$L$2:$L$1099,'CONAC-1'!B47,'Proy 2023-2024'!$BS$2:$BS$1099)</f>
        <v>0</v>
      </c>
      <c r="G47" s="52">
        <f>SUMIF('Proy 2023-2024'!$L$2:$L$1099,'CONAC-1'!B47,'Proy 2023-2024'!$BT$2:$BT$1099)</f>
        <v>0</v>
      </c>
      <c r="H47" s="52">
        <f>SUMIF('Proy 2023-2024'!$L$2:$L$1099,'CONAC-1'!B47,'Proy 2023-2024'!$BU$2:$BU$1099)</f>
        <v>0</v>
      </c>
      <c r="I47" s="52">
        <f>SUMIF('Proy 2023-2024'!$L$2:$L$1099,'CONAC-1'!B47,'Proy 2023-2024'!$BV$2:$BV$1099)</f>
        <v>0</v>
      </c>
      <c r="J47" s="52">
        <f>SUMIF('Proy 2023-2024'!$L$2:$L$1099,'CONAC-1'!B47,'Proy 2023-2024'!$BW$2:$BW$1099)</f>
        <v>0</v>
      </c>
      <c r="K47" s="52">
        <f>SUMIF('Proy 2023-2024'!$L$2:$L$1099,'CONAC-1'!B47,'Proy 2023-2024'!$BX$2:$BX$1099)</f>
        <v>0</v>
      </c>
      <c r="L47" s="52">
        <f>SUMIF('Proy 2023-2024'!$L$2:$L$1099,'CONAC-1'!B47,'Proy 2023-2024'!$BY$2:$BY$1099)</f>
        <v>0</v>
      </c>
      <c r="M47" s="52">
        <f>SUMIF('Proy 2023-2024'!$L$2:$L$1099,'CONAC-1'!B47,'Proy 2023-2024'!$BZ$2:$BZ$1099)</f>
        <v>0</v>
      </c>
      <c r="N47" s="52">
        <f>SUMIF('Proy 2023-2024'!$L$2:$L$1099,'CONAC-1'!B47,'Proy 2023-2024'!$CA$2:$CA$1099)</f>
        <v>0</v>
      </c>
      <c r="O47" s="52">
        <f>SUMIF('Proy 2023-2024'!$L$2:$L$1099,'CONAC-1'!B47,'Proy 2023-2024'!$CB$2:$CB$1099)</f>
        <v>0</v>
      </c>
      <c r="P47" s="52">
        <f>SUMIF('Proy 2023-2024'!$L$2:$L$1099,'CONAC-1'!B47,'Proy 2023-2024'!$CC$2:$CC$1099)</f>
        <v>0</v>
      </c>
      <c r="Q47" s="52">
        <f t="shared" si="6"/>
        <v>0</v>
      </c>
      <c r="R47" s="7">
        <f t="shared" si="7"/>
        <v>0</v>
      </c>
    </row>
    <row r="48" spans="2:18" ht="15.75" thickBot="1">
      <c r="B48" s="93">
        <v>5210</v>
      </c>
      <c r="C48" s="14" t="s">
        <v>41</v>
      </c>
      <c r="D48" s="146">
        <f>SUMIF('Proy 2023-2024'!$L$2:$L$1099,'CONAC-1'!B48,'Proy 2023-2024'!$BQ$2:$BQ$1099)</f>
        <v>0</v>
      </c>
      <c r="E48" s="52">
        <f>SUMIF('Proy 2023-2024'!$L$2:$L$1099,'CONAC-1'!B48,'Proy 2023-2024'!$BR$2:$BR$1099)</f>
        <v>0</v>
      </c>
      <c r="F48" s="52">
        <f>SUMIF('Proy 2023-2024'!$L$2:$L$1099,'CONAC-1'!B48,'Proy 2023-2024'!$BS$2:$BS$1099)</f>
        <v>0</v>
      </c>
      <c r="G48" s="52">
        <f>SUMIF('Proy 2023-2024'!$L$2:$L$1099,'CONAC-1'!B48,'Proy 2023-2024'!$BT$2:$BT$1099)</f>
        <v>0</v>
      </c>
      <c r="H48" s="52">
        <f>SUMIF('Proy 2023-2024'!$L$2:$L$1099,'CONAC-1'!B48,'Proy 2023-2024'!$BU$2:$BU$1099)</f>
        <v>0</v>
      </c>
      <c r="I48" s="52">
        <f>SUMIF('Proy 2023-2024'!$L$2:$L$1099,'CONAC-1'!B48,'Proy 2023-2024'!$BV$2:$BV$1099)</f>
        <v>0</v>
      </c>
      <c r="J48" s="52">
        <f>SUMIF('Proy 2023-2024'!$L$2:$L$1099,'CONAC-1'!B48,'Proy 2023-2024'!$BW$2:$BW$1099)</f>
        <v>0</v>
      </c>
      <c r="K48" s="52">
        <f>SUMIF('Proy 2023-2024'!$L$2:$L$1099,'CONAC-1'!B48,'Proy 2023-2024'!$BX$2:$BX$1099)</f>
        <v>0</v>
      </c>
      <c r="L48" s="52">
        <f>SUMIF('Proy 2023-2024'!$L$2:$L$1099,'CONAC-1'!B48,'Proy 2023-2024'!$BY$2:$BY$1099)</f>
        <v>0</v>
      </c>
      <c r="M48" s="52">
        <f>SUMIF('Proy 2023-2024'!$L$2:$L$1099,'CONAC-1'!B48,'Proy 2023-2024'!$BZ$2:$BZ$1099)</f>
        <v>0</v>
      </c>
      <c r="N48" s="52">
        <f>SUMIF('Proy 2023-2024'!$L$2:$L$1099,'CONAC-1'!B48,'Proy 2023-2024'!$CA$2:$CA$1099)</f>
        <v>0</v>
      </c>
      <c r="O48" s="52">
        <f>SUMIF('Proy 2023-2024'!$L$2:$L$1099,'CONAC-1'!B48,'Proy 2023-2024'!$CB$2:$CB$1099)</f>
        <v>0</v>
      </c>
      <c r="P48" s="52">
        <f>SUMIF('Proy 2023-2024'!$L$2:$L$1099,'CONAC-1'!B48,'Proy 2023-2024'!$CC$2:$CC$1099)</f>
        <v>0</v>
      </c>
      <c r="Q48" s="52">
        <f t="shared" si="6"/>
        <v>0</v>
      </c>
      <c r="R48" s="7">
        <f t="shared" si="7"/>
        <v>0</v>
      </c>
    </row>
    <row r="49" spans="2:18" ht="15.75" thickBot="1">
      <c r="B49" s="15">
        <v>0</v>
      </c>
      <c r="C49" s="14" t="s">
        <v>42</v>
      </c>
      <c r="D49" s="146">
        <f>SUMIF('Proy 2023-2024'!$L$2:$L$1099,'CONAC-1'!B49,'Proy 2023-2024'!$BQ$2:$BQ$1099)</f>
        <v>0</v>
      </c>
      <c r="E49" s="52">
        <f>SUMIF('Proy 2023-2024'!$L$2:$L$1099,'CONAC-1'!B49,'Proy 2023-2024'!$BR$2:$BR$1099)</f>
        <v>0</v>
      </c>
      <c r="F49" s="52">
        <f>SUMIF('Proy 2023-2024'!$L$2:$L$1099,'CONAC-1'!B49,'Proy 2023-2024'!$BS$2:$BS$1099)</f>
        <v>0</v>
      </c>
      <c r="G49" s="52">
        <f>SUMIF('Proy 2023-2024'!$L$2:$L$1099,'CONAC-1'!B49,'Proy 2023-2024'!$BT$2:$BT$1099)</f>
        <v>0</v>
      </c>
      <c r="H49" s="52">
        <f>SUMIF('Proy 2023-2024'!$L$2:$L$1099,'CONAC-1'!B49,'Proy 2023-2024'!$BU$2:$BU$1099)</f>
        <v>0</v>
      </c>
      <c r="I49" s="52">
        <f>SUMIF('Proy 2023-2024'!$L$2:$L$1099,'CONAC-1'!B49,'Proy 2023-2024'!$BV$2:$BV$1099)</f>
        <v>0</v>
      </c>
      <c r="J49" s="52">
        <f>SUMIF('Proy 2023-2024'!$L$2:$L$1099,'CONAC-1'!B49,'Proy 2023-2024'!$BW$2:$BW$1099)</f>
        <v>0</v>
      </c>
      <c r="K49" s="52">
        <f>SUMIF('Proy 2023-2024'!$L$2:$L$1099,'CONAC-1'!B49,'Proy 2023-2024'!$BX$2:$BX$1099)</f>
        <v>0</v>
      </c>
      <c r="L49" s="52">
        <f>SUMIF('Proy 2023-2024'!$L$2:$L$1099,'CONAC-1'!B49,'Proy 2023-2024'!$BY$2:$BY$1099)</f>
        <v>0</v>
      </c>
      <c r="M49" s="52">
        <f>SUMIF('Proy 2023-2024'!$L$2:$L$1099,'CONAC-1'!B49,'Proy 2023-2024'!$BZ$2:$BZ$1099)</f>
        <v>0</v>
      </c>
      <c r="N49" s="52">
        <f>SUMIF('Proy 2023-2024'!$L$2:$L$1099,'CONAC-1'!B49,'Proy 2023-2024'!$CA$2:$CA$1099)</f>
        <v>0</v>
      </c>
      <c r="O49" s="52">
        <f>SUMIF('Proy 2023-2024'!$L$2:$L$1099,'CONAC-1'!B49,'Proy 2023-2024'!$CB$2:$CB$1099)</f>
        <v>0</v>
      </c>
      <c r="P49" s="52">
        <f>SUMIF('Proy 2023-2024'!$L$2:$L$1099,'CONAC-1'!B49,'Proy 2023-2024'!$CC$2:$CC$1099)</f>
        <v>0</v>
      </c>
      <c r="Q49" s="52">
        <f t="shared" si="6"/>
        <v>0</v>
      </c>
      <c r="R49" s="7">
        <f t="shared" si="7"/>
        <v>0</v>
      </c>
    </row>
    <row r="50" spans="2:18" ht="15.75" thickBot="1">
      <c r="B50" s="93">
        <v>5410</v>
      </c>
      <c r="C50" s="14" t="s">
        <v>43</v>
      </c>
      <c r="D50" s="146">
        <f>SUMIF('Proy 2023-2024'!$L$2:$L$1099,'CONAC-1'!B50,'Proy 2023-2024'!$BQ$2:$BQ$1099)</f>
        <v>0</v>
      </c>
      <c r="E50" s="52">
        <f>SUMIF('Proy 2023-2024'!$L$2:$L$1099,'CONAC-1'!B50,'Proy 2023-2024'!$BR$2:$BR$1099)</f>
        <v>0</v>
      </c>
      <c r="F50" s="52">
        <f>SUMIF('Proy 2023-2024'!$L$2:$L$1099,'CONAC-1'!B50,'Proy 2023-2024'!$BS$2:$BS$1099)</f>
        <v>0</v>
      </c>
      <c r="G50" s="52">
        <f>SUMIF('Proy 2023-2024'!$L$2:$L$1099,'CONAC-1'!B50,'Proy 2023-2024'!$BT$2:$BT$1099)</f>
        <v>0</v>
      </c>
      <c r="H50" s="52">
        <f>SUMIF('Proy 2023-2024'!$L$2:$L$1099,'CONAC-1'!B50,'Proy 2023-2024'!$BU$2:$BU$1099)</f>
        <v>0</v>
      </c>
      <c r="I50" s="52">
        <f>SUMIF('Proy 2023-2024'!$L$2:$L$1099,'CONAC-1'!B50,'Proy 2023-2024'!$BV$2:$BV$1099)</f>
        <v>0</v>
      </c>
      <c r="J50" s="52">
        <f>SUMIF('Proy 2023-2024'!$L$2:$L$1099,'CONAC-1'!B50,'Proy 2023-2024'!$BW$2:$BW$1099)</f>
        <v>0</v>
      </c>
      <c r="K50" s="52">
        <f>SUMIF('Proy 2023-2024'!$L$2:$L$1099,'CONAC-1'!B50,'Proy 2023-2024'!$BX$2:$BX$1099)</f>
        <v>0</v>
      </c>
      <c r="L50" s="52">
        <f>SUMIF('Proy 2023-2024'!$L$2:$L$1099,'CONAC-1'!B50,'Proy 2023-2024'!$BY$2:$BY$1099)</f>
        <v>0</v>
      </c>
      <c r="M50" s="52">
        <f>SUMIF('Proy 2023-2024'!$L$2:$L$1099,'CONAC-1'!B50,'Proy 2023-2024'!$BZ$2:$BZ$1099)</f>
        <v>0</v>
      </c>
      <c r="N50" s="52">
        <f>SUMIF('Proy 2023-2024'!$L$2:$L$1099,'CONAC-1'!B50,'Proy 2023-2024'!$CA$2:$CA$1099)</f>
        <v>0</v>
      </c>
      <c r="O50" s="52">
        <f>SUMIF('Proy 2023-2024'!$L$2:$L$1099,'CONAC-1'!B50,'Proy 2023-2024'!$CB$2:$CB$1099)</f>
        <v>0</v>
      </c>
      <c r="P50" s="52">
        <f>SUMIF('Proy 2023-2024'!$L$2:$L$1099,'CONAC-1'!B50,'Proy 2023-2024'!$CC$2:$CC$1099)</f>
        <v>0</v>
      </c>
      <c r="Q50" s="52">
        <f t="shared" si="6"/>
        <v>0</v>
      </c>
      <c r="R50" s="7">
        <f t="shared" si="7"/>
        <v>0</v>
      </c>
    </row>
    <row r="51" spans="2:18" ht="15.75" thickBot="1">
      <c r="B51" s="15">
        <v>0</v>
      </c>
      <c r="C51" s="14" t="s">
        <v>44</v>
      </c>
      <c r="D51" s="146">
        <f>SUMIF('Proy 2023-2024'!$L$2:$L$1099,'CONAC-1'!B51,'Proy 2023-2024'!$BQ$2:$BQ$1099)</f>
        <v>0</v>
      </c>
      <c r="E51" s="52">
        <f>SUMIF('Proy 2023-2024'!$L$2:$L$1099,'CONAC-1'!B51,'Proy 2023-2024'!$BR$2:$BR$1099)</f>
        <v>0</v>
      </c>
      <c r="F51" s="52">
        <f>SUMIF('Proy 2023-2024'!$L$2:$L$1099,'CONAC-1'!B51,'Proy 2023-2024'!$BS$2:$BS$1099)</f>
        <v>0</v>
      </c>
      <c r="G51" s="52">
        <f>SUMIF('Proy 2023-2024'!$L$2:$L$1099,'CONAC-1'!B51,'Proy 2023-2024'!$BT$2:$BT$1099)</f>
        <v>0</v>
      </c>
      <c r="H51" s="52">
        <f>SUMIF('Proy 2023-2024'!$L$2:$L$1099,'CONAC-1'!B51,'Proy 2023-2024'!$BU$2:$BU$1099)</f>
        <v>0</v>
      </c>
      <c r="I51" s="52">
        <f>SUMIF('Proy 2023-2024'!$L$2:$L$1099,'CONAC-1'!B51,'Proy 2023-2024'!$BV$2:$BV$1099)</f>
        <v>0</v>
      </c>
      <c r="J51" s="52">
        <f>SUMIF('Proy 2023-2024'!$L$2:$L$1099,'CONAC-1'!B51,'Proy 2023-2024'!$BW$2:$BW$1099)</f>
        <v>0</v>
      </c>
      <c r="K51" s="52">
        <f>SUMIF('Proy 2023-2024'!$L$2:$L$1099,'CONAC-1'!B51,'Proy 2023-2024'!$BX$2:$BX$1099)</f>
        <v>0</v>
      </c>
      <c r="L51" s="52">
        <f>SUMIF('Proy 2023-2024'!$L$2:$L$1099,'CONAC-1'!B51,'Proy 2023-2024'!$BY$2:$BY$1099)</f>
        <v>0</v>
      </c>
      <c r="M51" s="52">
        <f>SUMIF('Proy 2023-2024'!$L$2:$L$1099,'CONAC-1'!B51,'Proy 2023-2024'!$BZ$2:$BZ$1099)</f>
        <v>0</v>
      </c>
      <c r="N51" s="52">
        <f>SUMIF('Proy 2023-2024'!$L$2:$L$1099,'CONAC-1'!B51,'Proy 2023-2024'!$CA$2:$CA$1099)</f>
        <v>0</v>
      </c>
      <c r="O51" s="52">
        <f>SUMIF('Proy 2023-2024'!$L$2:$L$1099,'CONAC-1'!B51,'Proy 2023-2024'!$CB$2:$CB$1099)</f>
        <v>0</v>
      </c>
      <c r="P51" s="52">
        <f>SUMIF('Proy 2023-2024'!$L$2:$L$1099,'CONAC-1'!B51,'Proy 2023-2024'!$CC$2:$CC$1099)</f>
        <v>0</v>
      </c>
      <c r="Q51" s="52">
        <f t="shared" si="6"/>
        <v>0</v>
      </c>
      <c r="R51" s="7">
        <f t="shared" si="7"/>
        <v>0</v>
      </c>
    </row>
    <row r="52" spans="2:18" ht="15.75" thickBot="1">
      <c r="B52" s="93">
        <v>5650</v>
      </c>
      <c r="C52" s="14" t="s">
        <v>45</v>
      </c>
      <c r="D52" s="146">
        <f>SUMIF('Proy 2023-2024'!$L$2:$L$1099,'CONAC-1'!B52,'Proy 2023-2024'!$BQ$2:$BQ$1099)</f>
        <v>0</v>
      </c>
      <c r="E52" s="52">
        <f>SUMIF('Proy 2023-2024'!$L$2:$L$1099,'CONAC-1'!B52,'Proy 2023-2024'!$BR$2:$BR$1099)</f>
        <v>0</v>
      </c>
      <c r="F52" s="52">
        <f>SUMIF('Proy 2023-2024'!$L$2:$L$1099,'CONAC-1'!B52,'Proy 2023-2024'!$BS$2:$BS$1099)</f>
        <v>0</v>
      </c>
      <c r="G52" s="52">
        <f>SUMIF('Proy 2023-2024'!$L$2:$L$1099,'CONAC-1'!B52,'Proy 2023-2024'!$BT$2:$BT$1099)</f>
        <v>0</v>
      </c>
      <c r="H52" s="52">
        <f>SUMIF('Proy 2023-2024'!$L$2:$L$1099,'CONAC-1'!B52,'Proy 2023-2024'!$BU$2:$BU$1099)</f>
        <v>0</v>
      </c>
      <c r="I52" s="52">
        <f>SUMIF('Proy 2023-2024'!$L$2:$L$1099,'CONAC-1'!B52,'Proy 2023-2024'!$BV$2:$BV$1099)</f>
        <v>0</v>
      </c>
      <c r="J52" s="52">
        <f>SUMIF('Proy 2023-2024'!$L$2:$L$1099,'CONAC-1'!B52,'Proy 2023-2024'!$BW$2:$BW$1099)</f>
        <v>0</v>
      </c>
      <c r="K52" s="52">
        <f>SUMIF('Proy 2023-2024'!$L$2:$L$1099,'CONAC-1'!B52,'Proy 2023-2024'!$BX$2:$BX$1099)</f>
        <v>0</v>
      </c>
      <c r="L52" s="52">
        <f>SUMIF('Proy 2023-2024'!$L$2:$L$1099,'CONAC-1'!B52,'Proy 2023-2024'!$BY$2:$BY$1099)</f>
        <v>0</v>
      </c>
      <c r="M52" s="52">
        <f>SUMIF('Proy 2023-2024'!$L$2:$L$1099,'CONAC-1'!B52,'Proy 2023-2024'!$BZ$2:$BZ$1099)</f>
        <v>0</v>
      </c>
      <c r="N52" s="52">
        <f>SUMIF('Proy 2023-2024'!$L$2:$L$1099,'CONAC-1'!B52,'Proy 2023-2024'!$CA$2:$CA$1099)</f>
        <v>0</v>
      </c>
      <c r="O52" s="52">
        <f>SUMIF('Proy 2023-2024'!$L$2:$L$1099,'CONAC-1'!B52,'Proy 2023-2024'!$CB$2:$CB$1099)</f>
        <v>0</v>
      </c>
      <c r="P52" s="52">
        <f>SUMIF('Proy 2023-2024'!$L$2:$L$1099,'CONAC-1'!B52,'Proy 2023-2024'!$CC$2:$CC$1099)</f>
        <v>0</v>
      </c>
      <c r="Q52" s="52">
        <f t="shared" si="6"/>
        <v>0</v>
      </c>
      <c r="R52" s="7">
        <f t="shared" si="7"/>
        <v>0</v>
      </c>
    </row>
    <row r="53" spans="2:18" ht="15.75" thickBot="1">
      <c r="B53" s="15">
        <v>5700</v>
      </c>
      <c r="C53" s="14" t="s">
        <v>46</v>
      </c>
      <c r="D53" s="146">
        <f>SUMIF('Proy 2023-2024'!$L$2:$L$1099,'CONAC-1'!B53,'Proy 2023-2024'!$BQ$2:$BQ$1099)</f>
        <v>0</v>
      </c>
      <c r="E53" s="52">
        <f>SUMIF('Proy 2023-2024'!$L$2:$L$1099,'CONAC-1'!B53,'Proy 2023-2024'!$BR$2:$BR$1099)</f>
        <v>0</v>
      </c>
      <c r="F53" s="52">
        <f>SUMIF('Proy 2023-2024'!$L$2:$L$1099,'CONAC-1'!B53,'Proy 2023-2024'!$BS$2:$BS$1099)</f>
        <v>0</v>
      </c>
      <c r="G53" s="52">
        <f>SUMIF('Proy 2023-2024'!$L$2:$L$1099,'CONAC-1'!B53,'Proy 2023-2024'!$BT$2:$BT$1099)</f>
        <v>0</v>
      </c>
      <c r="H53" s="52">
        <f>SUMIF('Proy 2023-2024'!$L$2:$L$1099,'CONAC-1'!B53,'Proy 2023-2024'!$BU$2:$BU$1099)</f>
        <v>0</v>
      </c>
      <c r="I53" s="52">
        <f>SUMIF('Proy 2023-2024'!$L$2:$L$1099,'CONAC-1'!B53,'Proy 2023-2024'!$BV$2:$BV$1099)</f>
        <v>0</v>
      </c>
      <c r="J53" s="52">
        <f>SUMIF('Proy 2023-2024'!$L$2:$L$1099,'CONAC-1'!B53,'Proy 2023-2024'!$BW$2:$BW$1099)</f>
        <v>0</v>
      </c>
      <c r="K53" s="52">
        <f>SUMIF('Proy 2023-2024'!$L$2:$L$1099,'CONAC-1'!B53,'Proy 2023-2024'!$BX$2:$BX$1099)</f>
        <v>0</v>
      </c>
      <c r="L53" s="52">
        <f>SUMIF('Proy 2023-2024'!$L$2:$L$1099,'CONAC-1'!B53,'Proy 2023-2024'!$BY$2:$BY$1099)</f>
        <v>0</v>
      </c>
      <c r="M53" s="52">
        <f>SUMIF('Proy 2023-2024'!$L$2:$L$1099,'CONAC-1'!B53,'Proy 2023-2024'!$BZ$2:$BZ$1099)</f>
        <v>0</v>
      </c>
      <c r="N53" s="52">
        <f>SUMIF('Proy 2023-2024'!$L$2:$L$1099,'CONAC-1'!B53,'Proy 2023-2024'!$CA$2:$CA$1099)</f>
        <v>0</v>
      </c>
      <c r="O53" s="52">
        <f>SUMIF('Proy 2023-2024'!$L$2:$L$1099,'CONAC-1'!B53,'Proy 2023-2024'!$CB$2:$CB$1099)</f>
        <v>0</v>
      </c>
      <c r="P53" s="52">
        <f>SUMIF('Proy 2023-2024'!$L$2:$L$1099,'CONAC-1'!B53,'Proy 2023-2024'!$CC$2:$CC$1099)</f>
        <v>0</v>
      </c>
      <c r="Q53" s="52">
        <f t="shared" si="6"/>
        <v>0</v>
      </c>
      <c r="R53" s="7">
        <f t="shared" si="7"/>
        <v>0</v>
      </c>
    </row>
    <row r="54" spans="2:18" ht="15.75" thickBot="1">
      <c r="B54" s="15">
        <v>5800</v>
      </c>
      <c r="C54" s="14" t="s">
        <v>47</v>
      </c>
      <c r="D54" s="146">
        <f>SUMIF('Proy 2023-2024'!$L$2:$L$1099,'CONAC-1'!B54,'Proy 2023-2024'!$BQ$2:$BQ$1099)</f>
        <v>0</v>
      </c>
      <c r="E54" s="52">
        <f>SUMIF('Proy 2023-2024'!$L$2:$L$1099,'CONAC-1'!B54,'Proy 2023-2024'!$BR$2:$BR$1099)</f>
        <v>0</v>
      </c>
      <c r="F54" s="52">
        <f>SUMIF('Proy 2023-2024'!$L$2:$L$1099,'CONAC-1'!B54,'Proy 2023-2024'!$BS$2:$BS$1099)</f>
        <v>0</v>
      </c>
      <c r="G54" s="52">
        <f>SUMIF('Proy 2023-2024'!$L$2:$L$1099,'CONAC-1'!B54,'Proy 2023-2024'!$BT$2:$BT$1099)</f>
        <v>0</v>
      </c>
      <c r="H54" s="52">
        <f>SUMIF('Proy 2023-2024'!$L$2:$L$1099,'CONAC-1'!B54,'Proy 2023-2024'!$BU$2:$BU$1099)</f>
        <v>0</v>
      </c>
      <c r="I54" s="52">
        <f>SUMIF('Proy 2023-2024'!$L$2:$L$1099,'CONAC-1'!B54,'Proy 2023-2024'!$BV$2:$BV$1099)</f>
        <v>0</v>
      </c>
      <c r="J54" s="52">
        <f>SUMIF('Proy 2023-2024'!$L$2:$L$1099,'CONAC-1'!B54,'Proy 2023-2024'!$BW$2:$BW$1099)</f>
        <v>0</v>
      </c>
      <c r="K54" s="52">
        <f>SUMIF('Proy 2023-2024'!$L$2:$L$1099,'CONAC-1'!B54,'Proy 2023-2024'!$BX$2:$BX$1099)</f>
        <v>0</v>
      </c>
      <c r="L54" s="52">
        <f>SUMIF('Proy 2023-2024'!$L$2:$L$1099,'CONAC-1'!B54,'Proy 2023-2024'!$BY$2:$BY$1099)</f>
        <v>0</v>
      </c>
      <c r="M54" s="52">
        <f>SUMIF('Proy 2023-2024'!$L$2:$L$1099,'CONAC-1'!B54,'Proy 2023-2024'!$BZ$2:$BZ$1099)</f>
        <v>0</v>
      </c>
      <c r="N54" s="52">
        <f>SUMIF('Proy 2023-2024'!$L$2:$L$1099,'CONAC-1'!B54,'Proy 2023-2024'!$CA$2:$CA$1099)</f>
        <v>0</v>
      </c>
      <c r="O54" s="52">
        <f>SUMIF('Proy 2023-2024'!$L$2:$L$1099,'CONAC-1'!B54,'Proy 2023-2024'!$CB$2:$CB$1099)</f>
        <v>0</v>
      </c>
      <c r="P54" s="52">
        <f>SUMIF('Proy 2023-2024'!$L$2:$L$1099,'CONAC-1'!B54,'Proy 2023-2024'!$CC$2:$CC$1099)</f>
        <v>0</v>
      </c>
      <c r="Q54" s="52">
        <f t="shared" si="6"/>
        <v>0</v>
      </c>
      <c r="R54" s="7">
        <f t="shared" si="7"/>
        <v>0</v>
      </c>
    </row>
    <row r="55" spans="2:18" ht="15.75" thickBot="1">
      <c r="B55" s="93">
        <v>5900</v>
      </c>
      <c r="C55" s="14" t="s">
        <v>48</v>
      </c>
      <c r="D55" s="146">
        <f>SUMIF('Proy 2023-2024'!$L$2:$L$1099,'CONAC-1'!B55,'Proy 2023-2024'!$BQ$2:$BQ$1099)</f>
        <v>0</v>
      </c>
      <c r="E55" s="52">
        <f>SUMIF('Proy 2023-2024'!$L$2:$L$1099,'CONAC-1'!B55,'Proy 2023-2024'!$BR$2:$BR$1099)</f>
        <v>0</v>
      </c>
      <c r="F55" s="52">
        <f>SUMIF('Proy 2023-2024'!$L$2:$L$1099,'CONAC-1'!B55,'Proy 2023-2024'!$BS$2:$BS$1099)</f>
        <v>0</v>
      </c>
      <c r="G55" s="52">
        <f>SUMIF('Proy 2023-2024'!$L$2:$L$1099,'CONAC-1'!B55,'Proy 2023-2024'!$BT$2:$BT$1099)</f>
        <v>0</v>
      </c>
      <c r="H55" s="52">
        <f>SUMIF('Proy 2023-2024'!$L$2:$L$1099,'CONAC-1'!B55,'Proy 2023-2024'!$BU$2:$BU$1099)</f>
        <v>0</v>
      </c>
      <c r="I55" s="52">
        <f>SUMIF('Proy 2023-2024'!$L$2:$L$1099,'CONAC-1'!B55,'Proy 2023-2024'!$BV$2:$BV$1099)</f>
        <v>0</v>
      </c>
      <c r="J55" s="52">
        <f>SUMIF('Proy 2023-2024'!$L$2:$L$1099,'CONAC-1'!B55,'Proy 2023-2024'!$BW$2:$BW$1099)</f>
        <v>0</v>
      </c>
      <c r="K55" s="52">
        <f>SUMIF('Proy 2023-2024'!$L$2:$L$1099,'CONAC-1'!B55,'Proy 2023-2024'!$BX$2:$BX$1099)</f>
        <v>0</v>
      </c>
      <c r="L55" s="52">
        <f>SUMIF('Proy 2023-2024'!$L$2:$L$1099,'CONAC-1'!B55,'Proy 2023-2024'!$BY$2:$BY$1099)</f>
        <v>0</v>
      </c>
      <c r="M55" s="52">
        <f>SUMIF('Proy 2023-2024'!$L$2:$L$1099,'CONAC-1'!B55,'Proy 2023-2024'!$BZ$2:$BZ$1099)</f>
        <v>0</v>
      </c>
      <c r="N55" s="52">
        <f>SUMIF('Proy 2023-2024'!$L$2:$L$1099,'CONAC-1'!B55,'Proy 2023-2024'!$CA$2:$CA$1099)</f>
        <v>0</v>
      </c>
      <c r="O55" s="52">
        <f>SUMIF('Proy 2023-2024'!$L$2:$L$1099,'CONAC-1'!B55,'Proy 2023-2024'!$CB$2:$CB$1099)</f>
        <v>0</v>
      </c>
      <c r="P55" s="52">
        <f>SUMIF('Proy 2023-2024'!$L$2:$L$1099,'CONAC-1'!B55,'Proy 2023-2024'!$CC$2:$CC$1099)</f>
        <v>0</v>
      </c>
      <c r="Q55" s="52">
        <f t="shared" si="6"/>
        <v>0</v>
      </c>
      <c r="R55" s="7">
        <f t="shared" si="7"/>
        <v>0</v>
      </c>
    </row>
    <row r="56" spans="2:18" ht="15.75" thickBot="1">
      <c r="C56" s="49" t="s">
        <v>49</v>
      </c>
      <c r="D56" s="145">
        <f>SUBTOTAL(9,D57:D59)</f>
        <v>15771353.152295936</v>
      </c>
      <c r="E56" s="51">
        <f t="shared" ref="E56:P56" si="12">SUBTOTAL(9,E57:E59)</f>
        <v>0</v>
      </c>
      <c r="F56" s="51">
        <f t="shared" si="12"/>
        <v>765179.30487454904</v>
      </c>
      <c r="G56" s="51">
        <f t="shared" si="12"/>
        <v>765179.30487454904</v>
      </c>
      <c r="H56" s="51">
        <f t="shared" si="12"/>
        <v>765179.30487454904</v>
      </c>
      <c r="I56" s="51">
        <f t="shared" si="12"/>
        <v>765179.30487454904</v>
      </c>
      <c r="J56" s="51">
        <f t="shared" si="12"/>
        <v>765179.30487454904</v>
      </c>
      <c r="K56" s="51">
        <f t="shared" si="12"/>
        <v>765179.30487454904</v>
      </c>
      <c r="L56" s="51">
        <f t="shared" si="12"/>
        <v>765179.30487454904</v>
      </c>
      <c r="M56" s="51">
        <f t="shared" si="12"/>
        <v>8884739.408424994</v>
      </c>
      <c r="N56" s="51">
        <f t="shared" si="12"/>
        <v>765179.30487454904</v>
      </c>
      <c r="O56" s="51">
        <f t="shared" si="12"/>
        <v>765179.30487454904</v>
      </c>
      <c r="P56" s="51">
        <f t="shared" si="12"/>
        <v>0</v>
      </c>
      <c r="Q56" s="52">
        <f t="shared" si="6"/>
        <v>15771353.152295934</v>
      </c>
      <c r="R56" s="7">
        <f t="shared" si="7"/>
        <v>0</v>
      </c>
    </row>
    <row r="57" spans="2:18" ht="15.75" thickBot="1">
      <c r="B57" s="15">
        <v>6110</v>
      </c>
      <c r="C57" s="14" t="s">
        <v>50</v>
      </c>
      <c r="D57" s="146">
        <f>SUMIF('Proy 2023-2024'!$L$2:$L$1099,'CONAC-1'!B57,'Proy 2023-2024'!$BQ$2:$BQ$1099)</f>
        <v>15771353.152295936</v>
      </c>
      <c r="E57" s="52">
        <f>SUMIF('Proy 2023-2024'!$L$2:$L$1099,'CONAC-1'!B57,'Proy 2023-2024'!$BR$2:$BR$1099)</f>
        <v>0</v>
      </c>
      <c r="F57" s="52">
        <f>SUMIF('Proy 2023-2024'!$L$2:$L$1099,'CONAC-1'!B57,'Proy 2023-2024'!$BS$2:$BS$1099)</f>
        <v>765179.30487454904</v>
      </c>
      <c r="G57" s="52">
        <f>SUMIF('Proy 2023-2024'!$L$2:$L$1099,'CONAC-1'!B57,'Proy 2023-2024'!$BT$2:$BT$1099)</f>
        <v>765179.30487454904</v>
      </c>
      <c r="H57" s="52">
        <f>SUMIF('Proy 2023-2024'!$L$2:$L$1099,'CONAC-1'!B57,'Proy 2023-2024'!$BU$2:$BU$1099)</f>
        <v>765179.30487454904</v>
      </c>
      <c r="I57" s="52">
        <f>SUMIF('Proy 2023-2024'!$L$2:$L$1099,'CONAC-1'!B57,'Proy 2023-2024'!$BV$2:$BV$1099)</f>
        <v>765179.30487454904</v>
      </c>
      <c r="J57" s="52">
        <f>SUMIF('Proy 2023-2024'!$L$2:$L$1099,'CONAC-1'!B57,'Proy 2023-2024'!$BW$2:$BW$1099)</f>
        <v>765179.30487454904</v>
      </c>
      <c r="K57" s="52">
        <f>SUMIF('Proy 2023-2024'!$L$2:$L$1099,'CONAC-1'!B57,'Proy 2023-2024'!$BX$2:$BX$1099)</f>
        <v>765179.30487454904</v>
      </c>
      <c r="L57" s="52">
        <f>SUMIF('Proy 2023-2024'!$L$2:$L$1099,'CONAC-1'!B57,'Proy 2023-2024'!$BY$2:$BY$1099)</f>
        <v>765179.30487454904</v>
      </c>
      <c r="M57" s="52">
        <f>SUMIF('Proy 2023-2024'!$L$2:$L$1099,'CONAC-1'!B57,'Proy 2023-2024'!$BZ$2:$BZ$1099)</f>
        <v>8884739.408424994</v>
      </c>
      <c r="N57" s="52">
        <f>SUMIF('Proy 2023-2024'!$L$2:$L$1099,'CONAC-1'!B57,'Proy 2023-2024'!$CA$2:$CA$1099)</f>
        <v>765179.30487454904</v>
      </c>
      <c r="O57" s="52">
        <f>SUMIF('Proy 2023-2024'!$L$2:$L$1099,'CONAC-1'!B57,'Proy 2023-2024'!$CB$2:$CB$1099)</f>
        <v>765179.30487454904</v>
      </c>
      <c r="P57" s="52">
        <f>SUMIF('Proy 2023-2024'!$L$2:$L$1099,'CONAC-1'!B57,'Proy 2023-2024'!$CC$2:$CC$1099)</f>
        <v>0</v>
      </c>
      <c r="Q57" s="52">
        <f t="shared" si="6"/>
        <v>15771353.152295934</v>
      </c>
      <c r="R57" s="7">
        <f t="shared" si="7"/>
        <v>0</v>
      </c>
    </row>
    <row r="58" spans="2:18" ht="15.75" thickBot="1">
      <c r="B58" s="15">
        <v>6220</v>
      </c>
      <c r="C58" s="14" t="s">
        <v>51</v>
      </c>
      <c r="D58" s="146">
        <f>SUMIF('Proy 2023-2024'!$L$2:$L$1099,'CONAC-1'!B58,'Proy 2023-2024'!$BQ$2:$BQ$1099)</f>
        <v>0</v>
      </c>
      <c r="E58" s="52">
        <f>SUMIF('Proy 2023-2024'!$L$2:$L$1099,'CONAC-1'!B58,'Proy 2023-2024'!$BR$2:$BR$1099)</f>
        <v>0</v>
      </c>
      <c r="F58" s="52">
        <f>SUMIF('Proy 2023-2024'!$L$2:$L$1099,'CONAC-1'!B58,'Proy 2023-2024'!$BS$2:$BS$1099)</f>
        <v>0</v>
      </c>
      <c r="G58" s="52">
        <f>SUMIF('Proy 2023-2024'!$L$2:$L$1099,'CONAC-1'!B58,'Proy 2023-2024'!$BT$2:$BT$1099)</f>
        <v>0</v>
      </c>
      <c r="H58" s="52">
        <f>SUMIF('Proy 2023-2024'!$L$2:$L$1099,'CONAC-1'!B58,'Proy 2023-2024'!$BU$2:$BU$1099)</f>
        <v>0</v>
      </c>
      <c r="I58" s="52">
        <f>SUMIF('Proy 2023-2024'!$L$2:$L$1099,'CONAC-1'!B58,'Proy 2023-2024'!$BV$2:$BV$1099)</f>
        <v>0</v>
      </c>
      <c r="J58" s="52">
        <f>SUMIF('Proy 2023-2024'!$L$2:$L$1099,'CONAC-1'!B58,'Proy 2023-2024'!$BW$2:$BW$1099)</f>
        <v>0</v>
      </c>
      <c r="K58" s="52">
        <f>SUMIF('Proy 2023-2024'!$L$2:$L$1099,'CONAC-1'!B58,'Proy 2023-2024'!$BX$2:$BX$1099)</f>
        <v>0</v>
      </c>
      <c r="L58" s="52">
        <f>SUMIF('Proy 2023-2024'!$L$2:$L$1099,'CONAC-1'!B58,'Proy 2023-2024'!$BY$2:$BY$1099)</f>
        <v>0</v>
      </c>
      <c r="M58" s="52">
        <f>SUMIF('Proy 2023-2024'!$L$2:$L$1099,'CONAC-1'!B58,'Proy 2023-2024'!$BZ$2:$BZ$1099)</f>
        <v>0</v>
      </c>
      <c r="N58" s="52">
        <f>SUMIF('Proy 2023-2024'!$L$2:$L$1099,'CONAC-1'!B58,'Proy 2023-2024'!$CA$2:$CA$1099)</f>
        <v>0</v>
      </c>
      <c r="O58" s="52">
        <f>SUMIF('Proy 2023-2024'!$L$2:$L$1099,'CONAC-1'!B58,'Proy 2023-2024'!$CB$2:$CB$1099)</f>
        <v>0</v>
      </c>
      <c r="P58" s="52">
        <f>SUMIF('Proy 2023-2024'!$L$2:$L$1099,'CONAC-1'!B58,'Proy 2023-2024'!$CC$2:$CC$1099)</f>
        <v>0</v>
      </c>
      <c r="Q58" s="52">
        <f t="shared" si="6"/>
        <v>0</v>
      </c>
      <c r="R58" s="7">
        <f t="shared" si="7"/>
        <v>0</v>
      </c>
    </row>
    <row r="59" spans="2:18" ht="15.75" thickBot="1">
      <c r="B59" s="15">
        <v>0</v>
      </c>
      <c r="C59" s="14" t="s">
        <v>52</v>
      </c>
      <c r="D59" s="146">
        <f>SUMIF('Proy 2023-2024'!$L$2:$L$1099,'CONAC-1'!B59,'Proy 2023-2024'!$BQ$2:$BQ$1099)</f>
        <v>0</v>
      </c>
      <c r="E59" s="52">
        <f>SUMIF('Proy 2023-2024'!$L$2:$L$1099,'CONAC-1'!B59,'Proy 2023-2024'!$BR$2:$BR$1099)</f>
        <v>0</v>
      </c>
      <c r="F59" s="52">
        <f>SUMIF('Proy 2023-2024'!$L$2:$L$1099,'CONAC-1'!B59,'Proy 2023-2024'!$BS$2:$BS$1099)</f>
        <v>0</v>
      </c>
      <c r="G59" s="52">
        <f>SUMIF('Proy 2023-2024'!$L$2:$L$1099,'CONAC-1'!B59,'Proy 2023-2024'!$BT$2:$BT$1099)</f>
        <v>0</v>
      </c>
      <c r="H59" s="52">
        <f>SUMIF('Proy 2023-2024'!$L$2:$L$1099,'CONAC-1'!B59,'Proy 2023-2024'!$BU$2:$BU$1099)</f>
        <v>0</v>
      </c>
      <c r="I59" s="52">
        <f>SUMIF('Proy 2023-2024'!$L$2:$L$1099,'CONAC-1'!B59,'Proy 2023-2024'!$BV$2:$BV$1099)</f>
        <v>0</v>
      </c>
      <c r="J59" s="52">
        <f>SUMIF('Proy 2023-2024'!$L$2:$L$1099,'CONAC-1'!B59,'Proy 2023-2024'!$BW$2:$BW$1099)</f>
        <v>0</v>
      </c>
      <c r="K59" s="52">
        <f>SUMIF('Proy 2023-2024'!$L$2:$L$1099,'CONAC-1'!B59,'Proy 2023-2024'!$BX$2:$BX$1099)</f>
        <v>0</v>
      </c>
      <c r="L59" s="52">
        <f>SUMIF('Proy 2023-2024'!$L$2:$L$1099,'CONAC-1'!B59,'Proy 2023-2024'!$BY$2:$BY$1099)</f>
        <v>0</v>
      </c>
      <c r="M59" s="52">
        <f>SUMIF('Proy 2023-2024'!$L$2:$L$1099,'CONAC-1'!B59,'Proy 2023-2024'!$BZ$2:$BZ$1099)</f>
        <v>0</v>
      </c>
      <c r="N59" s="52">
        <f>SUMIF('Proy 2023-2024'!$L$2:$L$1099,'CONAC-1'!B59,'Proy 2023-2024'!$CA$2:$CA$1099)</f>
        <v>0</v>
      </c>
      <c r="O59" s="52">
        <f>SUMIF('Proy 2023-2024'!$L$2:$L$1099,'CONAC-1'!B59,'Proy 2023-2024'!$CB$2:$CB$1099)</f>
        <v>0</v>
      </c>
      <c r="P59" s="52">
        <f>SUMIF('Proy 2023-2024'!$L$2:$L$1099,'CONAC-1'!B59,'Proy 2023-2024'!$CC$2:$CC$1099)</f>
        <v>0</v>
      </c>
      <c r="Q59" s="52">
        <f t="shared" si="6"/>
        <v>0</v>
      </c>
      <c r="R59" s="7">
        <f t="shared" si="7"/>
        <v>0</v>
      </c>
    </row>
    <row r="60" spans="2:18" ht="15.75" thickBot="1">
      <c r="C60" s="49" t="s">
        <v>53</v>
      </c>
      <c r="D60" s="145">
        <f>SUBTOTAL(9,D61:D67)</f>
        <v>1000000</v>
      </c>
      <c r="E60" s="51">
        <f t="shared" ref="E60:P60" si="13">SUBTOTAL(9,E61:E67)</f>
        <v>1000000</v>
      </c>
      <c r="F60" s="51">
        <f t="shared" si="13"/>
        <v>0</v>
      </c>
      <c r="G60" s="51">
        <f t="shared" si="13"/>
        <v>0</v>
      </c>
      <c r="H60" s="51">
        <f t="shared" si="13"/>
        <v>0</v>
      </c>
      <c r="I60" s="51">
        <f t="shared" si="13"/>
        <v>0</v>
      </c>
      <c r="J60" s="51">
        <f t="shared" si="13"/>
        <v>0</v>
      </c>
      <c r="K60" s="51">
        <f t="shared" si="13"/>
        <v>0</v>
      </c>
      <c r="L60" s="51">
        <f t="shared" si="13"/>
        <v>0</v>
      </c>
      <c r="M60" s="51">
        <f t="shared" si="13"/>
        <v>0</v>
      </c>
      <c r="N60" s="51">
        <f t="shared" si="13"/>
        <v>0</v>
      </c>
      <c r="O60" s="51">
        <f t="shared" si="13"/>
        <v>0</v>
      </c>
      <c r="P60" s="51">
        <f t="shared" si="13"/>
        <v>0</v>
      </c>
      <c r="Q60" s="52">
        <f t="shared" si="6"/>
        <v>1000000</v>
      </c>
      <c r="R60" s="7">
        <f t="shared" si="7"/>
        <v>0</v>
      </c>
    </row>
    <row r="61" spans="2:18" ht="15.75" thickBot="1">
      <c r="B61" s="15"/>
      <c r="C61" s="17" t="s">
        <v>54</v>
      </c>
      <c r="D61" s="146">
        <f>SUMIF('Proy 2023-2024'!$L$2:$L$1099,'CONAC-1'!B61,'Proy 2023-2024'!$BQ$2:$BQ$1099)</f>
        <v>0</v>
      </c>
      <c r="E61" s="52">
        <f>SUMIF('Proy 2023-2024'!$L$2:$L$1099,'CONAC-1'!B61,'Proy 2023-2024'!$BR$2:$BR$1099)</f>
        <v>0</v>
      </c>
      <c r="F61" s="52">
        <f>SUMIF('Proy 2023-2024'!$L$2:$L$1099,'CONAC-1'!B61,'Proy 2023-2024'!$BS$2:$BS$1099)</f>
        <v>0</v>
      </c>
      <c r="G61" s="52">
        <f>SUMIF('Proy 2023-2024'!$L$2:$L$1099,'CONAC-1'!B61,'Proy 2023-2024'!$BT$2:$BT$1099)</f>
        <v>0</v>
      </c>
      <c r="H61" s="52">
        <f>SUMIF('Proy 2023-2024'!$L$2:$L$1099,'CONAC-1'!B61,'Proy 2023-2024'!$BU$2:$BU$1099)</f>
        <v>0</v>
      </c>
      <c r="I61" s="52">
        <f>SUMIF('Proy 2023-2024'!$L$2:$L$1099,'CONAC-1'!B61,'Proy 2023-2024'!$BV$2:$BV$1099)</f>
        <v>0</v>
      </c>
      <c r="J61" s="52">
        <f>SUMIF('Proy 2023-2024'!$L$2:$L$1099,'CONAC-1'!B61,'Proy 2023-2024'!$BW$2:$BW$1099)</f>
        <v>0</v>
      </c>
      <c r="K61" s="52">
        <f>SUMIF('Proy 2023-2024'!$L$2:$L$1099,'CONAC-1'!B61,'Proy 2023-2024'!$BX$2:$BX$1099)</f>
        <v>0</v>
      </c>
      <c r="L61" s="52">
        <f>SUMIF('Proy 2023-2024'!$L$2:$L$1099,'CONAC-1'!B61,'Proy 2023-2024'!$BY$2:$BY$1099)</f>
        <v>0</v>
      </c>
      <c r="M61" s="52">
        <f>SUMIF('Proy 2023-2024'!$L$2:$L$1099,'CONAC-1'!B61,'Proy 2023-2024'!$BZ$2:$BZ$1099)</f>
        <v>0</v>
      </c>
      <c r="N61" s="52">
        <f>SUMIF('Proy 2023-2024'!$L$2:$L$1099,'CONAC-1'!B61,'Proy 2023-2024'!$CA$2:$CA$1099)</f>
        <v>0</v>
      </c>
      <c r="O61" s="52">
        <f>SUMIF('Proy 2023-2024'!$L$2:$L$1099,'CONAC-1'!B61,'Proy 2023-2024'!$CB$2:$CB$1099)</f>
        <v>0</v>
      </c>
      <c r="P61" s="52">
        <f>SUMIF('Proy 2023-2024'!$L$2:$L$1099,'CONAC-1'!B61,'Proy 2023-2024'!$CC$2:$CC$1099)</f>
        <v>0</v>
      </c>
      <c r="Q61" s="52">
        <f t="shared" si="6"/>
        <v>0</v>
      </c>
      <c r="R61" s="7">
        <f t="shared" si="7"/>
        <v>0</v>
      </c>
    </row>
    <row r="62" spans="2:18" ht="15.75" thickBot="1">
      <c r="B62" s="15"/>
      <c r="C62" s="17" t="s">
        <v>55</v>
      </c>
      <c r="D62" s="146">
        <f>SUMIF('Proy 2023-2024'!$L$2:$L$1099,'CONAC-1'!B62,'Proy 2023-2024'!$BQ$2:$BQ$1099)</f>
        <v>0</v>
      </c>
      <c r="E62" s="52">
        <f>SUMIF('Proy 2023-2024'!$L$2:$L$1099,'CONAC-1'!B62,'Proy 2023-2024'!$BR$2:$BR$1099)</f>
        <v>0</v>
      </c>
      <c r="F62" s="52">
        <f>SUMIF('Proy 2023-2024'!$L$2:$L$1099,'CONAC-1'!B62,'Proy 2023-2024'!$BS$2:$BS$1099)</f>
        <v>0</v>
      </c>
      <c r="G62" s="52">
        <f>SUMIF('Proy 2023-2024'!$L$2:$L$1099,'CONAC-1'!B62,'Proy 2023-2024'!$BT$2:$BT$1099)</f>
        <v>0</v>
      </c>
      <c r="H62" s="52">
        <f>SUMIF('Proy 2023-2024'!$L$2:$L$1099,'CONAC-1'!B62,'Proy 2023-2024'!$BU$2:$BU$1099)</f>
        <v>0</v>
      </c>
      <c r="I62" s="52">
        <f>SUMIF('Proy 2023-2024'!$L$2:$L$1099,'CONAC-1'!B62,'Proy 2023-2024'!$BV$2:$BV$1099)</f>
        <v>0</v>
      </c>
      <c r="J62" s="52">
        <f>SUMIF('Proy 2023-2024'!$L$2:$L$1099,'CONAC-1'!B62,'Proy 2023-2024'!$BW$2:$BW$1099)</f>
        <v>0</v>
      </c>
      <c r="K62" s="52">
        <f>SUMIF('Proy 2023-2024'!$L$2:$L$1099,'CONAC-1'!B62,'Proy 2023-2024'!$BX$2:$BX$1099)</f>
        <v>0</v>
      </c>
      <c r="L62" s="52">
        <f>SUMIF('Proy 2023-2024'!$L$2:$L$1099,'CONAC-1'!B62,'Proy 2023-2024'!$BY$2:$BY$1099)</f>
        <v>0</v>
      </c>
      <c r="M62" s="52">
        <f>SUMIF('Proy 2023-2024'!$L$2:$L$1099,'CONAC-1'!B62,'Proy 2023-2024'!$BZ$2:$BZ$1099)</f>
        <v>0</v>
      </c>
      <c r="N62" s="52">
        <f>SUMIF('Proy 2023-2024'!$L$2:$L$1099,'CONAC-1'!B62,'Proy 2023-2024'!$CA$2:$CA$1099)</f>
        <v>0</v>
      </c>
      <c r="O62" s="52">
        <f>SUMIF('Proy 2023-2024'!$L$2:$L$1099,'CONAC-1'!B62,'Proy 2023-2024'!$CB$2:$CB$1099)</f>
        <v>0</v>
      </c>
      <c r="P62" s="52">
        <f>SUMIF('Proy 2023-2024'!$L$2:$L$1099,'CONAC-1'!B62,'Proy 2023-2024'!$CC$2:$CC$1099)</f>
        <v>0</v>
      </c>
      <c r="Q62" s="52">
        <f t="shared" si="6"/>
        <v>0</v>
      </c>
      <c r="R62" s="7">
        <f t="shared" si="7"/>
        <v>0</v>
      </c>
    </row>
    <row r="63" spans="2:18" ht="15.75" thickBot="1">
      <c r="B63" s="15"/>
      <c r="C63" s="17" t="s">
        <v>56</v>
      </c>
      <c r="D63" s="146">
        <f>SUMIF('Proy 2023-2024'!$L$2:$L$1099,'CONAC-1'!B63,'Proy 2023-2024'!$BQ$2:$BQ$1099)</f>
        <v>0</v>
      </c>
      <c r="E63" s="52">
        <f>SUMIF('Proy 2023-2024'!$L$2:$L$1099,'CONAC-1'!B63,'Proy 2023-2024'!$BR$2:$BR$1099)</f>
        <v>0</v>
      </c>
      <c r="F63" s="52">
        <f>SUMIF('Proy 2023-2024'!$L$2:$L$1099,'CONAC-1'!B63,'Proy 2023-2024'!$BS$2:$BS$1099)</f>
        <v>0</v>
      </c>
      <c r="G63" s="52">
        <f>SUMIF('Proy 2023-2024'!$L$2:$L$1099,'CONAC-1'!B63,'Proy 2023-2024'!$BT$2:$BT$1099)</f>
        <v>0</v>
      </c>
      <c r="H63" s="52">
        <f>SUMIF('Proy 2023-2024'!$L$2:$L$1099,'CONAC-1'!B63,'Proy 2023-2024'!$BU$2:$BU$1099)</f>
        <v>0</v>
      </c>
      <c r="I63" s="52">
        <f>SUMIF('Proy 2023-2024'!$L$2:$L$1099,'CONAC-1'!B63,'Proy 2023-2024'!$BV$2:$BV$1099)</f>
        <v>0</v>
      </c>
      <c r="J63" s="52">
        <f>SUMIF('Proy 2023-2024'!$L$2:$L$1099,'CONAC-1'!B63,'Proy 2023-2024'!$BW$2:$BW$1099)</f>
        <v>0</v>
      </c>
      <c r="K63" s="52">
        <f>SUMIF('Proy 2023-2024'!$L$2:$L$1099,'CONAC-1'!B63,'Proy 2023-2024'!$BX$2:$BX$1099)</f>
        <v>0</v>
      </c>
      <c r="L63" s="52">
        <f>SUMIF('Proy 2023-2024'!$L$2:$L$1099,'CONAC-1'!B63,'Proy 2023-2024'!$BY$2:$BY$1099)</f>
        <v>0</v>
      </c>
      <c r="M63" s="52">
        <f>SUMIF('Proy 2023-2024'!$L$2:$L$1099,'CONAC-1'!B63,'Proy 2023-2024'!$BZ$2:$BZ$1099)</f>
        <v>0</v>
      </c>
      <c r="N63" s="52">
        <f>SUMIF('Proy 2023-2024'!$L$2:$L$1099,'CONAC-1'!B63,'Proy 2023-2024'!$CA$2:$CA$1099)</f>
        <v>0</v>
      </c>
      <c r="O63" s="52">
        <f>SUMIF('Proy 2023-2024'!$L$2:$L$1099,'CONAC-1'!B63,'Proy 2023-2024'!$CB$2:$CB$1099)</f>
        <v>0</v>
      </c>
      <c r="P63" s="52">
        <f>SUMIF('Proy 2023-2024'!$L$2:$L$1099,'CONAC-1'!B63,'Proy 2023-2024'!$CC$2:$CC$1099)</f>
        <v>0</v>
      </c>
      <c r="Q63" s="52">
        <f t="shared" si="6"/>
        <v>0</v>
      </c>
      <c r="R63" s="7">
        <f t="shared" si="7"/>
        <v>0</v>
      </c>
    </row>
    <row r="64" spans="2:18" ht="15.75" thickBot="1">
      <c r="B64" s="15"/>
      <c r="C64" s="17" t="s">
        <v>57</v>
      </c>
      <c r="D64" s="146">
        <f>SUMIF('Proy 2023-2024'!$L$2:$L$1099,'CONAC-1'!B64,'Proy 2023-2024'!$BQ$2:$BQ$1099)</f>
        <v>0</v>
      </c>
      <c r="E64" s="52">
        <f>SUMIF('Proy 2023-2024'!$L$2:$L$1099,'CONAC-1'!B64,'Proy 2023-2024'!$BR$2:$BR$1099)</f>
        <v>0</v>
      </c>
      <c r="F64" s="52">
        <f>SUMIF('Proy 2023-2024'!$L$2:$L$1099,'CONAC-1'!B64,'Proy 2023-2024'!$BS$2:$BS$1099)</f>
        <v>0</v>
      </c>
      <c r="G64" s="52">
        <f>SUMIF('Proy 2023-2024'!$L$2:$L$1099,'CONAC-1'!B64,'Proy 2023-2024'!$BT$2:$BT$1099)</f>
        <v>0</v>
      </c>
      <c r="H64" s="52">
        <f>SUMIF('Proy 2023-2024'!$L$2:$L$1099,'CONAC-1'!B64,'Proy 2023-2024'!$BU$2:$BU$1099)</f>
        <v>0</v>
      </c>
      <c r="I64" s="52">
        <f>SUMIF('Proy 2023-2024'!$L$2:$L$1099,'CONAC-1'!B64,'Proy 2023-2024'!$BV$2:$BV$1099)</f>
        <v>0</v>
      </c>
      <c r="J64" s="52">
        <f>SUMIF('Proy 2023-2024'!$L$2:$L$1099,'CONAC-1'!B64,'Proy 2023-2024'!$BW$2:$BW$1099)</f>
        <v>0</v>
      </c>
      <c r="K64" s="52">
        <f>SUMIF('Proy 2023-2024'!$L$2:$L$1099,'CONAC-1'!B64,'Proy 2023-2024'!$BX$2:$BX$1099)</f>
        <v>0</v>
      </c>
      <c r="L64" s="52">
        <f>SUMIF('Proy 2023-2024'!$L$2:$L$1099,'CONAC-1'!B64,'Proy 2023-2024'!$BY$2:$BY$1099)</f>
        <v>0</v>
      </c>
      <c r="M64" s="52">
        <f>SUMIF('Proy 2023-2024'!$L$2:$L$1099,'CONAC-1'!B64,'Proy 2023-2024'!$BZ$2:$BZ$1099)</f>
        <v>0</v>
      </c>
      <c r="N64" s="52">
        <f>SUMIF('Proy 2023-2024'!$L$2:$L$1099,'CONAC-1'!B64,'Proy 2023-2024'!$CA$2:$CA$1099)</f>
        <v>0</v>
      </c>
      <c r="O64" s="52">
        <f>SUMIF('Proy 2023-2024'!$L$2:$L$1099,'CONAC-1'!B64,'Proy 2023-2024'!$CB$2:$CB$1099)</f>
        <v>0</v>
      </c>
      <c r="P64" s="52">
        <f>SUMIF('Proy 2023-2024'!$L$2:$L$1099,'CONAC-1'!B64,'Proy 2023-2024'!$CC$2:$CC$1099)</f>
        <v>0</v>
      </c>
      <c r="Q64" s="52">
        <f t="shared" si="6"/>
        <v>0</v>
      </c>
      <c r="R64" s="7">
        <f t="shared" si="7"/>
        <v>0</v>
      </c>
    </row>
    <row r="65" spans="2:18" ht="15.75" thickBot="1">
      <c r="B65" s="15"/>
      <c r="C65" s="17" t="s">
        <v>58</v>
      </c>
      <c r="D65" s="146">
        <f>SUMIF('Proy 2023-2024'!$L$2:$L$1099,'CONAC-1'!B65,'Proy 2023-2024'!$BQ$2:$BQ$1099)</f>
        <v>0</v>
      </c>
      <c r="E65" s="52">
        <f>SUMIF('Proy 2023-2024'!$L$2:$L$1099,'CONAC-1'!B65,'Proy 2023-2024'!$BR$2:$BR$1099)</f>
        <v>0</v>
      </c>
      <c r="F65" s="52">
        <f>SUMIF('Proy 2023-2024'!$L$2:$L$1099,'CONAC-1'!B65,'Proy 2023-2024'!$BS$2:$BS$1099)</f>
        <v>0</v>
      </c>
      <c r="G65" s="52">
        <f>SUMIF('Proy 2023-2024'!$L$2:$L$1099,'CONAC-1'!B65,'Proy 2023-2024'!$BT$2:$BT$1099)</f>
        <v>0</v>
      </c>
      <c r="H65" s="52">
        <f>SUMIF('Proy 2023-2024'!$L$2:$L$1099,'CONAC-1'!B65,'Proy 2023-2024'!$BU$2:$BU$1099)</f>
        <v>0</v>
      </c>
      <c r="I65" s="52">
        <f>SUMIF('Proy 2023-2024'!$L$2:$L$1099,'CONAC-1'!B65,'Proy 2023-2024'!$BV$2:$BV$1099)</f>
        <v>0</v>
      </c>
      <c r="J65" s="52">
        <f>SUMIF('Proy 2023-2024'!$L$2:$L$1099,'CONAC-1'!B65,'Proy 2023-2024'!$BW$2:$BW$1099)</f>
        <v>0</v>
      </c>
      <c r="K65" s="52">
        <f>SUMIF('Proy 2023-2024'!$L$2:$L$1099,'CONAC-1'!B65,'Proy 2023-2024'!$BX$2:$BX$1099)</f>
        <v>0</v>
      </c>
      <c r="L65" s="52">
        <f>SUMIF('Proy 2023-2024'!$L$2:$L$1099,'CONAC-1'!B65,'Proy 2023-2024'!$BY$2:$BY$1099)</f>
        <v>0</v>
      </c>
      <c r="M65" s="52">
        <f>SUMIF('Proy 2023-2024'!$L$2:$L$1099,'CONAC-1'!B65,'Proy 2023-2024'!$BZ$2:$BZ$1099)</f>
        <v>0</v>
      </c>
      <c r="N65" s="52">
        <f>SUMIF('Proy 2023-2024'!$L$2:$L$1099,'CONAC-1'!B65,'Proy 2023-2024'!$CA$2:$CA$1099)</f>
        <v>0</v>
      </c>
      <c r="O65" s="52">
        <f>SUMIF('Proy 2023-2024'!$L$2:$L$1099,'CONAC-1'!B65,'Proy 2023-2024'!$CB$2:$CB$1099)</f>
        <v>0</v>
      </c>
      <c r="P65" s="52">
        <f>SUMIF('Proy 2023-2024'!$L$2:$L$1099,'CONAC-1'!B65,'Proy 2023-2024'!$CC$2:$CC$1099)</f>
        <v>0</v>
      </c>
      <c r="Q65" s="52">
        <f t="shared" si="6"/>
        <v>0</v>
      </c>
      <c r="R65" s="7">
        <f t="shared" si="7"/>
        <v>0</v>
      </c>
    </row>
    <row r="66" spans="2:18" ht="15.75" thickBot="1">
      <c r="B66" s="15"/>
      <c r="C66" s="17" t="s">
        <v>59</v>
      </c>
      <c r="D66" s="146">
        <f>SUMIF('Proy 2023-2024'!$L$2:$L$1099,'CONAC-1'!B66,'Proy 2023-2024'!$BQ$2:$BQ$1099)</f>
        <v>0</v>
      </c>
      <c r="E66" s="52">
        <f>SUMIF('Proy 2023-2024'!$L$2:$L$1099,'CONAC-1'!B66,'Proy 2023-2024'!$BR$2:$BR$1099)</f>
        <v>0</v>
      </c>
      <c r="F66" s="52">
        <f>SUMIF('Proy 2023-2024'!$L$2:$L$1099,'CONAC-1'!B66,'Proy 2023-2024'!$BS$2:$BS$1099)</f>
        <v>0</v>
      </c>
      <c r="G66" s="52">
        <f>SUMIF('Proy 2023-2024'!$L$2:$L$1099,'CONAC-1'!B66,'Proy 2023-2024'!$BT$2:$BT$1099)</f>
        <v>0</v>
      </c>
      <c r="H66" s="52">
        <f>SUMIF('Proy 2023-2024'!$L$2:$L$1099,'CONAC-1'!B66,'Proy 2023-2024'!$BU$2:$BU$1099)</f>
        <v>0</v>
      </c>
      <c r="I66" s="52">
        <f>SUMIF('Proy 2023-2024'!$L$2:$L$1099,'CONAC-1'!B66,'Proy 2023-2024'!$BV$2:$BV$1099)</f>
        <v>0</v>
      </c>
      <c r="J66" s="52">
        <f>SUMIF('Proy 2023-2024'!$L$2:$L$1099,'CONAC-1'!B66,'Proy 2023-2024'!$BW$2:$BW$1099)</f>
        <v>0</v>
      </c>
      <c r="K66" s="52">
        <f>SUMIF('Proy 2023-2024'!$L$2:$L$1099,'CONAC-1'!B66,'Proy 2023-2024'!$BX$2:$BX$1099)</f>
        <v>0</v>
      </c>
      <c r="L66" s="52">
        <f>SUMIF('Proy 2023-2024'!$L$2:$L$1099,'CONAC-1'!B66,'Proy 2023-2024'!$BY$2:$BY$1099)</f>
        <v>0</v>
      </c>
      <c r="M66" s="52">
        <f>SUMIF('Proy 2023-2024'!$L$2:$L$1099,'CONAC-1'!B66,'Proy 2023-2024'!$BZ$2:$BZ$1099)</f>
        <v>0</v>
      </c>
      <c r="N66" s="52">
        <f>SUMIF('Proy 2023-2024'!$L$2:$L$1099,'CONAC-1'!B66,'Proy 2023-2024'!$CA$2:$CA$1099)</f>
        <v>0</v>
      </c>
      <c r="O66" s="52">
        <f>SUMIF('Proy 2023-2024'!$L$2:$L$1099,'CONAC-1'!B66,'Proy 2023-2024'!$CB$2:$CB$1099)</f>
        <v>0</v>
      </c>
      <c r="P66" s="52">
        <f>SUMIF('Proy 2023-2024'!$L$2:$L$1099,'CONAC-1'!B66,'Proy 2023-2024'!$CC$2:$CC$1099)</f>
        <v>0</v>
      </c>
      <c r="Q66" s="52">
        <f t="shared" si="6"/>
        <v>0</v>
      </c>
      <c r="R66" s="7">
        <f t="shared" si="7"/>
        <v>0</v>
      </c>
    </row>
    <row r="67" spans="2:18" ht="15.75" thickBot="1">
      <c r="B67" s="15">
        <v>7990</v>
      </c>
      <c r="C67" s="17" t="s">
        <v>60</v>
      </c>
      <c r="D67" s="146">
        <f>SUMIF('Proy 2023-2024'!$L$2:$L$1099,'CONAC-1'!B67,'Proy 2023-2024'!$BQ$2:$BQ$1099)</f>
        <v>1000000</v>
      </c>
      <c r="E67" s="52">
        <f>SUMIF('Proy 2023-2024'!$L$2:$L$1099,'CONAC-1'!B67,'Proy 2023-2024'!$BR$2:$BR$1099)</f>
        <v>1000000</v>
      </c>
      <c r="F67" s="52">
        <f>SUMIF('Proy 2023-2024'!$L$2:$L$1099,'CONAC-1'!B67,'Proy 2023-2024'!$BS$2:$BS$1099)</f>
        <v>0</v>
      </c>
      <c r="G67" s="52">
        <f>SUMIF('Proy 2023-2024'!$L$2:$L$1099,'CONAC-1'!B67,'Proy 2023-2024'!$BT$2:$BT$1099)</f>
        <v>0</v>
      </c>
      <c r="H67" s="52">
        <f>SUMIF('Proy 2023-2024'!$L$2:$L$1099,'CONAC-1'!B67,'Proy 2023-2024'!$BU$2:$BU$1099)</f>
        <v>0</v>
      </c>
      <c r="I67" s="52">
        <f>SUMIF('Proy 2023-2024'!$L$2:$L$1099,'CONAC-1'!B67,'Proy 2023-2024'!$BV$2:$BV$1099)</f>
        <v>0</v>
      </c>
      <c r="J67" s="52">
        <f>SUMIF('Proy 2023-2024'!$L$2:$L$1099,'CONAC-1'!B67,'Proy 2023-2024'!$BW$2:$BW$1099)</f>
        <v>0</v>
      </c>
      <c r="K67" s="52">
        <f>SUMIF('Proy 2023-2024'!$L$2:$L$1099,'CONAC-1'!B67,'Proy 2023-2024'!$BX$2:$BX$1099)</f>
        <v>0</v>
      </c>
      <c r="L67" s="52">
        <f>SUMIF('Proy 2023-2024'!$L$2:$L$1099,'CONAC-1'!B67,'Proy 2023-2024'!$BY$2:$BY$1099)</f>
        <v>0</v>
      </c>
      <c r="M67" s="52">
        <f>SUMIF('Proy 2023-2024'!$L$2:$L$1099,'CONAC-1'!B67,'Proy 2023-2024'!$BZ$2:$BZ$1099)</f>
        <v>0</v>
      </c>
      <c r="N67" s="52">
        <f>SUMIF('Proy 2023-2024'!$L$2:$L$1099,'CONAC-1'!B67,'Proy 2023-2024'!$CA$2:$CA$1099)</f>
        <v>0</v>
      </c>
      <c r="O67" s="52">
        <f>SUMIF('Proy 2023-2024'!$L$2:$L$1099,'CONAC-1'!B67,'Proy 2023-2024'!$CB$2:$CB$1099)</f>
        <v>0</v>
      </c>
      <c r="P67" s="52">
        <f>SUMIF('Proy 2023-2024'!$L$2:$L$1099,'CONAC-1'!B67,'Proy 2023-2024'!$CC$2:$CC$1099)</f>
        <v>0</v>
      </c>
      <c r="Q67" s="52">
        <f t="shared" si="6"/>
        <v>1000000</v>
      </c>
      <c r="R67" s="7">
        <f t="shared" si="7"/>
        <v>0</v>
      </c>
    </row>
    <row r="68" spans="2:18" ht="15.75" thickBot="1">
      <c r="C68" s="49" t="s">
        <v>61</v>
      </c>
      <c r="D68" s="145">
        <f>SUBTOTAL(9,D69:D71)</f>
        <v>0</v>
      </c>
      <c r="E68" s="51">
        <f t="shared" ref="E68:P68" si="14">SUBTOTAL(9,E69:E71)</f>
        <v>0</v>
      </c>
      <c r="F68" s="51">
        <f t="shared" si="14"/>
        <v>0</v>
      </c>
      <c r="G68" s="51">
        <f t="shared" si="14"/>
        <v>0</v>
      </c>
      <c r="H68" s="51">
        <f t="shared" si="14"/>
        <v>0</v>
      </c>
      <c r="I68" s="51">
        <f t="shared" si="14"/>
        <v>0</v>
      </c>
      <c r="J68" s="51">
        <f t="shared" si="14"/>
        <v>0</v>
      </c>
      <c r="K68" s="51">
        <f t="shared" si="14"/>
        <v>0</v>
      </c>
      <c r="L68" s="51">
        <f t="shared" si="14"/>
        <v>0</v>
      </c>
      <c r="M68" s="51">
        <f t="shared" si="14"/>
        <v>0</v>
      </c>
      <c r="N68" s="51">
        <f t="shared" si="14"/>
        <v>0</v>
      </c>
      <c r="O68" s="51">
        <f t="shared" si="14"/>
        <v>0</v>
      </c>
      <c r="P68" s="51">
        <f t="shared" si="14"/>
        <v>0</v>
      </c>
      <c r="Q68" s="52">
        <f t="shared" si="6"/>
        <v>0</v>
      </c>
      <c r="R68" s="7">
        <f t="shared" si="7"/>
        <v>0</v>
      </c>
    </row>
    <row r="69" spans="2:18" ht="15.75" thickBot="1">
      <c r="B69" s="15">
        <v>8100</v>
      </c>
      <c r="C69" s="14" t="s">
        <v>62</v>
      </c>
      <c r="D69" s="146">
        <f>SUMIF('Proy 2023-2024'!$L$2:$L$1099,'CONAC-1'!B69,'Proy 2023-2024'!$BQ$2:$BQ$1099)</f>
        <v>0</v>
      </c>
      <c r="E69" s="52">
        <f>SUMIF('Proy 2023-2024'!$L$2:$L$1099,'CONAC-1'!B69,'Proy 2023-2024'!$BR$2:$BR$1099)</f>
        <v>0</v>
      </c>
      <c r="F69" s="52">
        <f>SUMIF('Proy 2023-2024'!$L$2:$L$1099,'CONAC-1'!B69,'Proy 2023-2024'!$BS$2:$BS$1099)</f>
        <v>0</v>
      </c>
      <c r="G69" s="52">
        <f>SUMIF('Proy 2023-2024'!$L$2:$L$1099,'CONAC-1'!B69,'Proy 2023-2024'!$BT$2:$BT$1099)</f>
        <v>0</v>
      </c>
      <c r="H69" s="52">
        <f>SUMIF('Proy 2023-2024'!$L$2:$L$1099,'CONAC-1'!B69,'Proy 2023-2024'!$BU$2:$BU$1099)</f>
        <v>0</v>
      </c>
      <c r="I69" s="52">
        <f>SUMIF('Proy 2023-2024'!$L$2:$L$1099,'CONAC-1'!B69,'Proy 2023-2024'!$BV$2:$BV$1099)</f>
        <v>0</v>
      </c>
      <c r="J69" s="52">
        <f>SUMIF('Proy 2023-2024'!$L$2:$L$1099,'CONAC-1'!B69,'Proy 2023-2024'!$BW$2:$BW$1099)</f>
        <v>0</v>
      </c>
      <c r="K69" s="52">
        <f>SUMIF('Proy 2023-2024'!$L$2:$L$1099,'CONAC-1'!B69,'Proy 2023-2024'!$BX$2:$BX$1099)</f>
        <v>0</v>
      </c>
      <c r="L69" s="52">
        <f>SUMIF('Proy 2023-2024'!$L$2:$L$1099,'CONAC-1'!B69,'Proy 2023-2024'!$BY$2:$BY$1099)</f>
        <v>0</v>
      </c>
      <c r="M69" s="52">
        <f>SUMIF('Proy 2023-2024'!$L$2:$L$1099,'CONAC-1'!B69,'Proy 2023-2024'!$BZ$2:$BZ$1099)</f>
        <v>0</v>
      </c>
      <c r="N69" s="52">
        <f>SUMIF('Proy 2023-2024'!$L$2:$L$1099,'CONAC-1'!B69,'Proy 2023-2024'!$CA$2:$CA$1099)</f>
        <v>0</v>
      </c>
      <c r="O69" s="52">
        <f>SUMIF('Proy 2023-2024'!$L$2:$L$1099,'CONAC-1'!B69,'Proy 2023-2024'!$CB$2:$CB$1099)</f>
        <v>0</v>
      </c>
      <c r="P69" s="52">
        <f>SUMIF('Proy 2023-2024'!$L$2:$L$1099,'CONAC-1'!B69,'Proy 2023-2024'!$CC$2:$CC$1099)</f>
        <v>0</v>
      </c>
      <c r="Q69" s="52">
        <f t="shared" si="6"/>
        <v>0</v>
      </c>
      <c r="R69" s="7">
        <f t="shared" si="7"/>
        <v>0</v>
      </c>
    </row>
    <row r="70" spans="2:18" ht="15.75" thickBot="1">
      <c r="B70" s="15">
        <v>8200</v>
      </c>
      <c r="C70" s="14" t="s">
        <v>63</v>
      </c>
      <c r="D70" s="146">
        <f>SUMIF('Proy 2023-2024'!$L$2:$L$1099,'CONAC-1'!B70,'Proy 2023-2024'!$BQ$2:$BQ$1099)</f>
        <v>0</v>
      </c>
      <c r="E70" s="52">
        <f>SUMIF('Proy 2023-2024'!$L$2:$L$1099,'CONAC-1'!B70,'Proy 2023-2024'!$BR$2:$BR$1099)</f>
        <v>0</v>
      </c>
      <c r="F70" s="52">
        <f>SUMIF('Proy 2023-2024'!$L$2:$L$1099,'CONAC-1'!B70,'Proy 2023-2024'!$BS$2:$BS$1099)</f>
        <v>0</v>
      </c>
      <c r="G70" s="52">
        <f>SUMIF('Proy 2023-2024'!$L$2:$L$1099,'CONAC-1'!B70,'Proy 2023-2024'!$BT$2:$BT$1099)</f>
        <v>0</v>
      </c>
      <c r="H70" s="52">
        <f>SUMIF('Proy 2023-2024'!$L$2:$L$1099,'CONAC-1'!B70,'Proy 2023-2024'!$BU$2:$BU$1099)</f>
        <v>0</v>
      </c>
      <c r="I70" s="52">
        <f>SUMIF('Proy 2023-2024'!$L$2:$L$1099,'CONAC-1'!B70,'Proy 2023-2024'!$BV$2:$BV$1099)</f>
        <v>0</v>
      </c>
      <c r="J70" s="52">
        <f>SUMIF('Proy 2023-2024'!$L$2:$L$1099,'CONAC-1'!B70,'Proy 2023-2024'!$BW$2:$BW$1099)</f>
        <v>0</v>
      </c>
      <c r="K70" s="52">
        <f>SUMIF('Proy 2023-2024'!$L$2:$L$1099,'CONAC-1'!B70,'Proy 2023-2024'!$BX$2:$BX$1099)</f>
        <v>0</v>
      </c>
      <c r="L70" s="52">
        <f>SUMIF('Proy 2023-2024'!$L$2:$L$1099,'CONAC-1'!B70,'Proy 2023-2024'!$BY$2:$BY$1099)</f>
        <v>0</v>
      </c>
      <c r="M70" s="52">
        <f>SUMIF('Proy 2023-2024'!$L$2:$L$1099,'CONAC-1'!B70,'Proy 2023-2024'!$BZ$2:$BZ$1099)</f>
        <v>0</v>
      </c>
      <c r="N70" s="52">
        <f>SUMIF('Proy 2023-2024'!$L$2:$L$1099,'CONAC-1'!B70,'Proy 2023-2024'!$CA$2:$CA$1099)</f>
        <v>0</v>
      </c>
      <c r="O70" s="52">
        <f>SUMIF('Proy 2023-2024'!$L$2:$L$1099,'CONAC-1'!B70,'Proy 2023-2024'!$CB$2:$CB$1099)</f>
        <v>0</v>
      </c>
      <c r="P70" s="52">
        <f>SUMIF('Proy 2023-2024'!$L$2:$L$1099,'CONAC-1'!B70,'Proy 2023-2024'!$CC$2:$CC$1099)</f>
        <v>0</v>
      </c>
      <c r="Q70" s="52">
        <f t="shared" si="6"/>
        <v>0</v>
      </c>
      <c r="R70" s="7">
        <f t="shared" si="7"/>
        <v>0</v>
      </c>
    </row>
    <row r="71" spans="2:18" ht="15.75" thickBot="1">
      <c r="B71" s="15">
        <v>8300</v>
      </c>
      <c r="C71" s="14" t="s">
        <v>64</v>
      </c>
      <c r="D71" s="146">
        <f>SUMIF('Proy 2023-2024'!$L$2:$L$1099,'CONAC-1'!B71,'Proy 2023-2024'!$BQ$2:$BQ$1099)</f>
        <v>0</v>
      </c>
      <c r="E71" s="52">
        <f>SUMIF('Proy 2023-2024'!$L$2:$L$1099,'CONAC-1'!B71,'Proy 2023-2024'!$BR$2:$BR$1099)</f>
        <v>0</v>
      </c>
      <c r="F71" s="52">
        <f>SUMIF('Proy 2023-2024'!$L$2:$L$1099,'CONAC-1'!B71,'Proy 2023-2024'!$BS$2:$BS$1099)</f>
        <v>0</v>
      </c>
      <c r="G71" s="52">
        <f>SUMIF('Proy 2023-2024'!$L$2:$L$1099,'CONAC-1'!B71,'Proy 2023-2024'!$BT$2:$BT$1099)</f>
        <v>0</v>
      </c>
      <c r="H71" s="52">
        <f>SUMIF('Proy 2023-2024'!$L$2:$L$1099,'CONAC-1'!B71,'Proy 2023-2024'!$BU$2:$BU$1099)</f>
        <v>0</v>
      </c>
      <c r="I71" s="52">
        <f>SUMIF('Proy 2023-2024'!$L$2:$L$1099,'CONAC-1'!B71,'Proy 2023-2024'!$BV$2:$BV$1099)</f>
        <v>0</v>
      </c>
      <c r="J71" s="52">
        <f>SUMIF('Proy 2023-2024'!$L$2:$L$1099,'CONAC-1'!B71,'Proy 2023-2024'!$BW$2:$BW$1099)</f>
        <v>0</v>
      </c>
      <c r="K71" s="52">
        <f>SUMIF('Proy 2023-2024'!$L$2:$L$1099,'CONAC-1'!B71,'Proy 2023-2024'!$BX$2:$BX$1099)</f>
        <v>0</v>
      </c>
      <c r="L71" s="52">
        <f>SUMIF('Proy 2023-2024'!$L$2:$L$1099,'CONAC-1'!B71,'Proy 2023-2024'!$BY$2:$BY$1099)</f>
        <v>0</v>
      </c>
      <c r="M71" s="52">
        <f>SUMIF('Proy 2023-2024'!$L$2:$L$1099,'CONAC-1'!B71,'Proy 2023-2024'!$BZ$2:$BZ$1099)</f>
        <v>0</v>
      </c>
      <c r="N71" s="52">
        <f>SUMIF('Proy 2023-2024'!$L$2:$L$1099,'CONAC-1'!B71,'Proy 2023-2024'!$CA$2:$CA$1099)</f>
        <v>0</v>
      </c>
      <c r="O71" s="52">
        <f>SUMIF('Proy 2023-2024'!$L$2:$L$1099,'CONAC-1'!B71,'Proy 2023-2024'!$CB$2:$CB$1099)</f>
        <v>0</v>
      </c>
      <c r="P71" s="52">
        <f>SUMIF('Proy 2023-2024'!$L$2:$L$1099,'CONAC-1'!B71,'Proy 2023-2024'!$CC$2:$CC$1099)</f>
        <v>0</v>
      </c>
      <c r="Q71" s="52">
        <f t="shared" si="6"/>
        <v>0</v>
      </c>
      <c r="R71" s="7">
        <f t="shared" si="7"/>
        <v>0</v>
      </c>
    </row>
    <row r="72" spans="2:18" s="1" customFormat="1" ht="15.75" thickBot="1">
      <c r="C72" s="49" t="s">
        <v>65</v>
      </c>
      <c r="D72" s="145">
        <f>SUBTOTAL(9,D73:D79)</f>
        <v>1000000</v>
      </c>
      <c r="E72" s="51">
        <f t="shared" ref="E72:P72" si="15">SUBTOTAL(9,E73:E79)</f>
        <v>1000000</v>
      </c>
      <c r="F72" s="51">
        <f t="shared" si="15"/>
        <v>0</v>
      </c>
      <c r="G72" s="51">
        <f t="shared" si="15"/>
        <v>0</v>
      </c>
      <c r="H72" s="51">
        <f t="shared" si="15"/>
        <v>0</v>
      </c>
      <c r="I72" s="51">
        <f t="shared" si="15"/>
        <v>0</v>
      </c>
      <c r="J72" s="51">
        <f t="shared" si="15"/>
        <v>0</v>
      </c>
      <c r="K72" s="51">
        <f t="shared" si="15"/>
        <v>0</v>
      </c>
      <c r="L72" s="51">
        <f t="shared" si="15"/>
        <v>0</v>
      </c>
      <c r="M72" s="51">
        <f t="shared" si="15"/>
        <v>0</v>
      </c>
      <c r="N72" s="51">
        <f t="shared" si="15"/>
        <v>0</v>
      </c>
      <c r="O72" s="51">
        <f t="shared" si="15"/>
        <v>0</v>
      </c>
      <c r="P72" s="51">
        <f t="shared" si="15"/>
        <v>0</v>
      </c>
      <c r="Q72" s="52">
        <f t="shared" si="6"/>
        <v>1000000</v>
      </c>
      <c r="R72" s="7">
        <f t="shared" si="7"/>
        <v>0</v>
      </c>
    </row>
    <row r="73" spans="2:18" ht="15.75" thickBot="1">
      <c r="B73" s="15">
        <v>9110</v>
      </c>
      <c r="C73" s="14" t="s">
        <v>66</v>
      </c>
      <c r="D73" s="146">
        <f>SUMIF('Proy 2023-2024'!$L$2:$L$1099,'CONAC-1'!B73,'Proy 2023-2024'!$BQ$2:$BQ$1099)</f>
        <v>0</v>
      </c>
      <c r="E73" s="52">
        <f>SUMIF('Proy 2023-2024'!$L$2:$L$1099,'CONAC-1'!B73,'Proy 2023-2024'!$BR$2:$BR$1099)</f>
        <v>0</v>
      </c>
      <c r="F73" s="52">
        <f>SUMIF('Proy 2023-2024'!$L$2:$L$1099,'CONAC-1'!B73,'Proy 2023-2024'!$BS$2:$BS$1099)</f>
        <v>0</v>
      </c>
      <c r="G73" s="52">
        <f>SUMIF('Proy 2023-2024'!$L$2:$L$1099,'CONAC-1'!B73,'Proy 2023-2024'!$BT$2:$BT$1099)</f>
        <v>0</v>
      </c>
      <c r="H73" s="52">
        <f>SUMIF('Proy 2023-2024'!$L$2:$L$1099,'CONAC-1'!B73,'Proy 2023-2024'!$BU$2:$BU$1099)</f>
        <v>0</v>
      </c>
      <c r="I73" s="52">
        <f>SUMIF('Proy 2023-2024'!$L$2:$L$1099,'CONAC-1'!B73,'Proy 2023-2024'!$BV$2:$BV$1099)</f>
        <v>0</v>
      </c>
      <c r="J73" s="52">
        <f>SUMIF('Proy 2023-2024'!$L$2:$L$1099,'CONAC-1'!B73,'Proy 2023-2024'!$BW$2:$BW$1099)</f>
        <v>0</v>
      </c>
      <c r="K73" s="52">
        <f>SUMIF('Proy 2023-2024'!$L$2:$L$1099,'CONAC-1'!B73,'Proy 2023-2024'!$BX$2:$BX$1099)</f>
        <v>0</v>
      </c>
      <c r="L73" s="52">
        <f>SUMIF('Proy 2023-2024'!$L$2:$L$1099,'CONAC-1'!B73,'Proy 2023-2024'!$BY$2:$BY$1099)</f>
        <v>0</v>
      </c>
      <c r="M73" s="52">
        <f>SUMIF('Proy 2023-2024'!$L$2:$L$1099,'CONAC-1'!B73,'Proy 2023-2024'!$BZ$2:$BZ$1099)</f>
        <v>0</v>
      </c>
      <c r="N73" s="52">
        <f>SUMIF('Proy 2023-2024'!$L$2:$L$1099,'CONAC-1'!B73,'Proy 2023-2024'!$CA$2:$CA$1099)</f>
        <v>0</v>
      </c>
      <c r="O73" s="52">
        <f>SUMIF('Proy 2023-2024'!$L$2:$L$1099,'CONAC-1'!B73,'Proy 2023-2024'!$CB$2:$CB$1099)</f>
        <v>0</v>
      </c>
      <c r="P73" s="52">
        <f>SUMIF('Proy 2023-2024'!$L$2:$L$1099,'CONAC-1'!B73,'Proy 2023-2024'!$CC$2:$CC$1099)</f>
        <v>0</v>
      </c>
      <c r="Q73" s="52">
        <f t="shared" si="6"/>
        <v>0</v>
      </c>
      <c r="R73" s="7">
        <f t="shared" si="7"/>
        <v>0</v>
      </c>
    </row>
    <row r="74" spans="2:18" ht="15.75" thickBot="1">
      <c r="B74" s="15">
        <v>9210</v>
      </c>
      <c r="C74" s="14" t="s">
        <v>67</v>
      </c>
      <c r="D74" s="146">
        <f>SUMIF('Proy 2023-2024'!$L$2:$L$1099,'CONAC-1'!B74,'Proy 2023-2024'!$BQ$2:$BQ$1099)</f>
        <v>0</v>
      </c>
      <c r="E74" s="52">
        <f>SUMIF('Proy 2023-2024'!$L$2:$L$1099,'CONAC-1'!B74,'Proy 2023-2024'!$BR$2:$BR$1099)</f>
        <v>0</v>
      </c>
      <c r="F74" s="52">
        <f>SUMIF('Proy 2023-2024'!$L$2:$L$1099,'CONAC-1'!B74,'Proy 2023-2024'!$BS$2:$BS$1099)</f>
        <v>0</v>
      </c>
      <c r="G74" s="52">
        <f>SUMIF('Proy 2023-2024'!$L$2:$L$1099,'CONAC-1'!B74,'Proy 2023-2024'!$BT$2:$BT$1099)</f>
        <v>0</v>
      </c>
      <c r="H74" s="52">
        <f>SUMIF('Proy 2023-2024'!$L$2:$L$1099,'CONAC-1'!B74,'Proy 2023-2024'!$BU$2:$BU$1099)</f>
        <v>0</v>
      </c>
      <c r="I74" s="52">
        <f>SUMIF('Proy 2023-2024'!$L$2:$L$1099,'CONAC-1'!B74,'Proy 2023-2024'!$BV$2:$BV$1099)</f>
        <v>0</v>
      </c>
      <c r="J74" s="52">
        <f>SUMIF('Proy 2023-2024'!$L$2:$L$1099,'CONAC-1'!B74,'Proy 2023-2024'!$BW$2:$BW$1099)</f>
        <v>0</v>
      </c>
      <c r="K74" s="52">
        <f>SUMIF('Proy 2023-2024'!$L$2:$L$1099,'CONAC-1'!B74,'Proy 2023-2024'!$BX$2:$BX$1099)</f>
        <v>0</v>
      </c>
      <c r="L74" s="52">
        <f>SUMIF('Proy 2023-2024'!$L$2:$L$1099,'CONAC-1'!B74,'Proy 2023-2024'!$BY$2:$BY$1099)</f>
        <v>0</v>
      </c>
      <c r="M74" s="52">
        <f>SUMIF('Proy 2023-2024'!$L$2:$L$1099,'CONAC-1'!B74,'Proy 2023-2024'!$BZ$2:$BZ$1099)</f>
        <v>0</v>
      </c>
      <c r="N74" s="52">
        <f>SUMIF('Proy 2023-2024'!$L$2:$L$1099,'CONAC-1'!B74,'Proy 2023-2024'!$CA$2:$CA$1099)</f>
        <v>0</v>
      </c>
      <c r="O74" s="52">
        <f>SUMIF('Proy 2023-2024'!$L$2:$L$1099,'CONAC-1'!B74,'Proy 2023-2024'!$CB$2:$CB$1099)</f>
        <v>0</v>
      </c>
      <c r="P74" s="52">
        <f>SUMIF('Proy 2023-2024'!$L$2:$L$1099,'CONAC-1'!B74,'Proy 2023-2024'!$CC$2:$CC$1099)</f>
        <v>0</v>
      </c>
      <c r="Q74" s="52">
        <f t="shared" ref="Q74:Q79" si="16">SUM(E74:P74)</f>
        <v>0</v>
      </c>
      <c r="R74" s="7">
        <f t="shared" ref="R74:R79" si="17">D74-Q74</f>
        <v>0</v>
      </c>
    </row>
    <row r="75" spans="2:18" ht="15.75" thickBot="1">
      <c r="B75" s="15">
        <v>9300</v>
      </c>
      <c r="C75" s="14" t="s">
        <v>68</v>
      </c>
      <c r="D75" s="146">
        <f>SUMIF('Proy 2023-2024'!$L$2:$L$1099,'CONAC-1'!B75,'Proy 2023-2024'!$BQ$2:$BQ$1099)</f>
        <v>0</v>
      </c>
      <c r="E75" s="52">
        <f>SUMIF('Proy 2023-2024'!$L$2:$L$1099,'CONAC-1'!B75,'Proy 2023-2024'!$BR$2:$BR$1099)</f>
        <v>0</v>
      </c>
      <c r="F75" s="52">
        <f>SUMIF('Proy 2023-2024'!$L$2:$L$1099,'CONAC-1'!B75,'Proy 2023-2024'!$BS$2:$BS$1099)</f>
        <v>0</v>
      </c>
      <c r="G75" s="52">
        <f>SUMIF('Proy 2023-2024'!$L$2:$L$1099,'CONAC-1'!B75,'Proy 2023-2024'!$BT$2:$BT$1099)</f>
        <v>0</v>
      </c>
      <c r="H75" s="52">
        <f>SUMIF('Proy 2023-2024'!$L$2:$L$1099,'CONAC-1'!B75,'Proy 2023-2024'!$BU$2:$BU$1099)</f>
        <v>0</v>
      </c>
      <c r="I75" s="52">
        <f>SUMIF('Proy 2023-2024'!$L$2:$L$1099,'CONAC-1'!B75,'Proy 2023-2024'!$BV$2:$BV$1099)</f>
        <v>0</v>
      </c>
      <c r="J75" s="52">
        <f>SUMIF('Proy 2023-2024'!$L$2:$L$1099,'CONAC-1'!B75,'Proy 2023-2024'!$BW$2:$BW$1099)</f>
        <v>0</v>
      </c>
      <c r="K75" s="52">
        <f>SUMIF('Proy 2023-2024'!$L$2:$L$1099,'CONAC-1'!B75,'Proy 2023-2024'!$BX$2:$BX$1099)</f>
        <v>0</v>
      </c>
      <c r="L75" s="52">
        <f>SUMIF('Proy 2023-2024'!$L$2:$L$1099,'CONAC-1'!B75,'Proy 2023-2024'!$BY$2:$BY$1099)</f>
        <v>0</v>
      </c>
      <c r="M75" s="52">
        <f>SUMIF('Proy 2023-2024'!$L$2:$L$1099,'CONAC-1'!B75,'Proy 2023-2024'!$BZ$2:$BZ$1099)</f>
        <v>0</v>
      </c>
      <c r="N75" s="52">
        <f>SUMIF('Proy 2023-2024'!$L$2:$L$1099,'CONAC-1'!B75,'Proy 2023-2024'!$CA$2:$CA$1099)</f>
        <v>0</v>
      </c>
      <c r="O75" s="52">
        <f>SUMIF('Proy 2023-2024'!$L$2:$L$1099,'CONAC-1'!B75,'Proy 2023-2024'!$CB$2:$CB$1099)</f>
        <v>0</v>
      </c>
      <c r="P75" s="52">
        <f>SUMIF('Proy 2023-2024'!$L$2:$L$1099,'CONAC-1'!B75,'Proy 2023-2024'!$CC$2:$CC$1099)</f>
        <v>0</v>
      </c>
      <c r="Q75" s="52">
        <f t="shared" si="16"/>
        <v>0</v>
      </c>
      <c r="R75" s="7">
        <f t="shared" si="17"/>
        <v>0</v>
      </c>
    </row>
    <row r="76" spans="2:18" ht="15.75" thickBot="1">
      <c r="B76" s="15">
        <v>9400</v>
      </c>
      <c r="C76" s="14" t="s">
        <v>69</v>
      </c>
      <c r="D76" s="146">
        <f>SUMIF('Proy 2023-2024'!$L$2:$L$1099,'CONAC-1'!B76,'Proy 2023-2024'!$BQ$2:$BQ$1099)</f>
        <v>0</v>
      </c>
      <c r="E76" s="52">
        <f>SUMIF('Proy 2023-2024'!$L$2:$L$1099,'CONAC-1'!B76,'Proy 2023-2024'!$BR$2:$BR$1099)</f>
        <v>0</v>
      </c>
      <c r="F76" s="52">
        <f>SUMIF('Proy 2023-2024'!$L$2:$L$1099,'CONAC-1'!B76,'Proy 2023-2024'!$BS$2:$BS$1099)</f>
        <v>0</v>
      </c>
      <c r="G76" s="52">
        <f>SUMIF('Proy 2023-2024'!$L$2:$L$1099,'CONAC-1'!B76,'Proy 2023-2024'!$BT$2:$BT$1099)</f>
        <v>0</v>
      </c>
      <c r="H76" s="52">
        <f>SUMIF('Proy 2023-2024'!$L$2:$L$1099,'CONAC-1'!B76,'Proy 2023-2024'!$BU$2:$BU$1099)</f>
        <v>0</v>
      </c>
      <c r="I76" s="52">
        <f>SUMIF('Proy 2023-2024'!$L$2:$L$1099,'CONAC-1'!B76,'Proy 2023-2024'!$BV$2:$BV$1099)</f>
        <v>0</v>
      </c>
      <c r="J76" s="52">
        <f>SUMIF('Proy 2023-2024'!$L$2:$L$1099,'CONAC-1'!B76,'Proy 2023-2024'!$BW$2:$BW$1099)</f>
        <v>0</v>
      </c>
      <c r="K76" s="52">
        <f>SUMIF('Proy 2023-2024'!$L$2:$L$1099,'CONAC-1'!B76,'Proy 2023-2024'!$BX$2:$BX$1099)</f>
        <v>0</v>
      </c>
      <c r="L76" s="52">
        <f>SUMIF('Proy 2023-2024'!$L$2:$L$1099,'CONAC-1'!B76,'Proy 2023-2024'!$BY$2:$BY$1099)</f>
        <v>0</v>
      </c>
      <c r="M76" s="52">
        <f>SUMIF('Proy 2023-2024'!$L$2:$L$1099,'CONAC-1'!B76,'Proy 2023-2024'!$BZ$2:$BZ$1099)</f>
        <v>0</v>
      </c>
      <c r="N76" s="52">
        <f>SUMIF('Proy 2023-2024'!$L$2:$L$1099,'CONAC-1'!B76,'Proy 2023-2024'!$CA$2:$CA$1099)</f>
        <v>0</v>
      </c>
      <c r="O76" s="52">
        <f>SUMIF('Proy 2023-2024'!$L$2:$L$1099,'CONAC-1'!B76,'Proy 2023-2024'!$CB$2:$CB$1099)</f>
        <v>0</v>
      </c>
      <c r="P76" s="52">
        <f>SUMIF('Proy 2023-2024'!$L$2:$L$1099,'CONAC-1'!B76,'Proy 2023-2024'!$CC$2:$CC$1099)</f>
        <v>0</v>
      </c>
      <c r="Q76" s="52">
        <f t="shared" si="16"/>
        <v>0</v>
      </c>
      <c r="R76" s="7">
        <f t="shared" si="17"/>
        <v>0</v>
      </c>
    </row>
    <row r="77" spans="2:18" ht="15.75" thickBot="1">
      <c r="B77" s="15">
        <v>9500</v>
      </c>
      <c r="C77" s="14" t="s">
        <v>70</v>
      </c>
      <c r="D77" s="146">
        <f>SUMIF('Proy 2023-2024'!$L$2:$L$1099,'CONAC-1'!B77,'Proy 2023-2024'!$BQ$2:$BQ$1099)</f>
        <v>0</v>
      </c>
      <c r="E77" s="52">
        <f>SUMIF('Proy 2023-2024'!$L$2:$L$1099,'CONAC-1'!B77,'Proy 2023-2024'!$BR$2:$BR$1099)</f>
        <v>0</v>
      </c>
      <c r="F77" s="52">
        <f>SUMIF('Proy 2023-2024'!$L$2:$L$1099,'CONAC-1'!B77,'Proy 2023-2024'!$BS$2:$BS$1099)</f>
        <v>0</v>
      </c>
      <c r="G77" s="52">
        <f>SUMIF('Proy 2023-2024'!$L$2:$L$1099,'CONAC-1'!B77,'Proy 2023-2024'!$BT$2:$BT$1099)</f>
        <v>0</v>
      </c>
      <c r="H77" s="52">
        <f>SUMIF('Proy 2023-2024'!$L$2:$L$1099,'CONAC-1'!B77,'Proy 2023-2024'!$BU$2:$BU$1099)</f>
        <v>0</v>
      </c>
      <c r="I77" s="52">
        <f>SUMIF('Proy 2023-2024'!$L$2:$L$1099,'CONAC-1'!B77,'Proy 2023-2024'!$BV$2:$BV$1099)</f>
        <v>0</v>
      </c>
      <c r="J77" s="52">
        <f>SUMIF('Proy 2023-2024'!$L$2:$L$1099,'CONAC-1'!B77,'Proy 2023-2024'!$BW$2:$BW$1099)</f>
        <v>0</v>
      </c>
      <c r="K77" s="52">
        <f>SUMIF('Proy 2023-2024'!$L$2:$L$1099,'CONAC-1'!B77,'Proy 2023-2024'!$BX$2:$BX$1099)</f>
        <v>0</v>
      </c>
      <c r="L77" s="52">
        <f>SUMIF('Proy 2023-2024'!$L$2:$L$1099,'CONAC-1'!B77,'Proy 2023-2024'!$BY$2:$BY$1099)</f>
        <v>0</v>
      </c>
      <c r="M77" s="52">
        <f>SUMIF('Proy 2023-2024'!$L$2:$L$1099,'CONAC-1'!B77,'Proy 2023-2024'!$BZ$2:$BZ$1099)</f>
        <v>0</v>
      </c>
      <c r="N77" s="52">
        <f>SUMIF('Proy 2023-2024'!$L$2:$L$1099,'CONAC-1'!B77,'Proy 2023-2024'!$CA$2:$CA$1099)</f>
        <v>0</v>
      </c>
      <c r="O77" s="52">
        <f>SUMIF('Proy 2023-2024'!$L$2:$L$1099,'CONAC-1'!B77,'Proy 2023-2024'!$CB$2:$CB$1099)</f>
        <v>0</v>
      </c>
      <c r="P77" s="52">
        <f>SUMIF('Proy 2023-2024'!$L$2:$L$1099,'CONAC-1'!B77,'Proy 2023-2024'!$CC$2:$CC$1099)</f>
        <v>0</v>
      </c>
      <c r="Q77" s="52">
        <f t="shared" si="16"/>
        <v>0</v>
      </c>
      <c r="R77" s="7">
        <f t="shared" si="17"/>
        <v>0</v>
      </c>
    </row>
    <row r="78" spans="2:18" ht="15.75" thickBot="1">
      <c r="B78" s="15">
        <v>9600</v>
      </c>
      <c r="C78" s="14" t="s">
        <v>71</v>
      </c>
      <c r="D78" s="146">
        <f>SUMIF('Proy 2023-2024'!$L$2:$L$1099,'CONAC-1'!B78,'Proy 2023-2024'!$BQ$2:$BQ$1099)</f>
        <v>0</v>
      </c>
      <c r="E78" s="52">
        <f>SUMIF('Proy 2023-2024'!$L$2:$L$1099,'CONAC-1'!B78,'Proy 2023-2024'!$BR$2:$BR$1099)</f>
        <v>0</v>
      </c>
      <c r="F78" s="52">
        <f>SUMIF('Proy 2023-2024'!$L$2:$L$1099,'CONAC-1'!B78,'Proy 2023-2024'!$BS$2:$BS$1099)</f>
        <v>0</v>
      </c>
      <c r="G78" s="52">
        <f>SUMIF('Proy 2023-2024'!$L$2:$L$1099,'CONAC-1'!B78,'Proy 2023-2024'!$BT$2:$BT$1099)</f>
        <v>0</v>
      </c>
      <c r="H78" s="52">
        <f>SUMIF('Proy 2023-2024'!$L$2:$L$1099,'CONAC-1'!B78,'Proy 2023-2024'!$BU$2:$BU$1099)</f>
        <v>0</v>
      </c>
      <c r="I78" s="52">
        <f>SUMIF('Proy 2023-2024'!$L$2:$L$1099,'CONAC-1'!B78,'Proy 2023-2024'!$BV$2:$BV$1099)</f>
        <v>0</v>
      </c>
      <c r="J78" s="52">
        <f>SUMIF('Proy 2023-2024'!$L$2:$L$1099,'CONAC-1'!B78,'Proy 2023-2024'!$BW$2:$BW$1099)</f>
        <v>0</v>
      </c>
      <c r="K78" s="52">
        <f>SUMIF('Proy 2023-2024'!$L$2:$L$1099,'CONAC-1'!B78,'Proy 2023-2024'!$BX$2:$BX$1099)</f>
        <v>0</v>
      </c>
      <c r="L78" s="52">
        <f>SUMIF('Proy 2023-2024'!$L$2:$L$1099,'CONAC-1'!B78,'Proy 2023-2024'!$BY$2:$BY$1099)</f>
        <v>0</v>
      </c>
      <c r="M78" s="52">
        <f>SUMIF('Proy 2023-2024'!$L$2:$L$1099,'CONAC-1'!B78,'Proy 2023-2024'!$BZ$2:$BZ$1099)</f>
        <v>0</v>
      </c>
      <c r="N78" s="52">
        <f>SUMIF('Proy 2023-2024'!$L$2:$L$1099,'CONAC-1'!B78,'Proy 2023-2024'!$CA$2:$CA$1099)</f>
        <v>0</v>
      </c>
      <c r="O78" s="52">
        <f>SUMIF('Proy 2023-2024'!$L$2:$L$1099,'CONAC-1'!B78,'Proy 2023-2024'!$CB$2:$CB$1099)</f>
        <v>0</v>
      </c>
      <c r="P78" s="52">
        <f>SUMIF('Proy 2023-2024'!$L$2:$L$1099,'CONAC-1'!B78,'Proy 2023-2024'!$CC$2:$CC$1099)</f>
        <v>0</v>
      </c>
      <c r="Q78" s="52">
        <f t="shared" si="16"/>
        <v>0</v>
      </c>
      <c r="R78" s="7">
        <f t="shared" si="17"/>
        <v>0</v>
      </c>
    </row>
    <row r="79" spans="2:18" ht="15.75" thickBot="1">
      <c r="B79" s="15">
        <v>9910</v>
      </c>
      <c r="C79" s="14" t="s">
        <v>72</v>
      </c>
      <c r="D79" s="146">
        <f>SUMIF('Proy 2023-2024'!$L$2:$L$1099,'CONAC-1'!B79,'Proy 2023-2024'!$BQ$2:$BQ$1099)</f>
        <v>1000000</v>
      </c>
      <c r="E79" s="52">
        <f>SUMIF('Proy 2023-2024'!$L$2:$L$1099,'CONAC-1'!B79,'Proy 2023-2024'!$BR$2:$BR$1099)</f>
        <v>1000000</v>
      </c>
      <c r="F79" s="52">
        <f>SUMIF('Proy 2023-2024'!$L$2:$L$1099,'CONAC-1'!B79,'Proy 2023-2024'!$BS$2:$BS$1099)</f>
        <v>0</v>
      </c>
      <c r="G79" s="52">
        <f>SUMIF('Proy 2023-2024'!$L$2:$L$1099,'CONAC-1'!B79,'Proy 2023-2024'!$BT$2:$BT$1099)</f>
        <v>0</v>
      </c>
      <c r="H79" s="52">
        <f>SUMIF('Proy 2023-2024'!$L$2:$L$1099,'CONAC-1'!B79,'Proy 2023-2024'!$BU$2:$BU$1099)</f>
        <v>0</v>
      </c>
      <c r="I79" s="52">
        <f>SUMIF('Proy 2023-2024'!$L$2:$L$1099,'CONAC-1'!B79,'Proy 2023-2024'!$BV$2:$BV$1099)</f>
        <v>0</v>
      </c>
      <c r="J79" s="52">
        <f>SUMIF('Proy 2023-2024'!$L$2:$L$1099,'CONAC-1'!B79,'Proy 2023-2024'!$BW$2:$BW$1099)</f>
        <v>0</v>
      </c>
      <c r="K79" s="52">
        <f>SUMIF('Proy 2023-2024'!$L$2:$L$1099,'CONAC-1'!B79,'Proy 2023-2024'!$BX$2:$BX$1099)</f>
        <v>0</v>
      </c>
      <c r="L79" s="52">
        <f>SUMIF('Proy 2023-2024'!$L$2:$L$1099,'CONAC-1'!B79,'Proy 2023-2024'!$BY$2:$BY$1099)</f>
        <v>0</v>
      </c>
      <c r="M79" s="52">
        <f>SUMIF('Proy 2023-2024'!$L$2:$L$1099,'CONAC-1'!B79,'Proy 2023-2024'!$BZ$2:$BZ$1099)</f>
        <v>0</v>
      </c>
      <c r="N79" s="52">
        <f>SUMIF('Proy 2023-2024'!$L$2:$L$1099,'CONAC-1'!B79,'Proy 2023-2024'!$CA$2:$CA$1099)</f>
        <v>0</v>
      </c>
      <c r="O79" s="52">
        <f>SUMIF('Proy 2023-2024'!$L$2:$L$1099,'CONAC-1'!B79,'Proy 2023-2024'!$CB$2:$CB$1099)</f>
        <v>0</v>
      </c>
      <c r="P79" s="52">
        <f>SUMIF('Proy 2023-2024'!$L$2:$L$1099,'CONAC-1'!B79,'Proy 2023-2024'!$CC$2:$CC$1099)</f>
        <v>0</v>
      </c>
      <c r="Q79" s="52">
        <f t="shared" si="16"/>
        <v>1000000</v>
      </c>
      <c r="R79" s="7">
        <f t="shared" si="17"/>
        <v>0</v>
      </c>
    </row>
  </sheetData>
  <mergeCells count="1">
    <mergeCell ref="C5:P5"/>
  </mergeCells>
  <printOptions horizontalCentered="1"/>
  <pageMargins left="0.70866141732283472" right="0.70866141732283472" top="0.74803149606299213" bottom="0.74803149606299213" header="0.31496062992125984" footer="0.31496062992125984"/>
  <pageSetup scale="4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2018</vt:lpstr>
      <vt:lpstr>PES 2024</vt:lpstr>
      <vt:lpstr>Modificaciones</vt:lpstr>
      <vt:lpstr>2019</vt:lpstr>
      <vt:lpstr>2020</vt:lpstr>
      <vt:lpstr>Proy 2023-2024</vt:lpstr>
      <vt:lpstr>Hoja1</vt:lpstr>
      <vt:lpstr>CONAC-1</vt:lpstr>
      <vt:lpstr>'CONAC-1'!Área_de_impresión</vt:lpstr>
      <vt:lpstr>Modificaciones!Área_de_impresión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Eloy Camacho</dc:creator>
  <cp:lastModifiedBy>Presupuestos</cp:lastModifiedBy>
  <cp:lastPrinted>2023-12-06T02:37:47Z</cp:lastPrinted>
  <dcterms:created xsi:type="dcterms:W3CDTF">2017-10-07T17:56:02Z</dcterms:created>
  <dcterms:modified xsi:type="dcterms:W3CDTF">2024-01-30T18:52:13Z</dcterms:modified>
</cp:coreProperties>
</file>